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ЭтаКнига" defaultThemeVersion="124226"/>
  <mc:AlternateContent xmlns:mc="http://schemas.openxmlformats.org/markup-compatibility/2006">
    <mc:Choice Requires="x15">
      <x15ac:absPath xmlns:x15ac="http://schemas.microsoft.com/office/spreadsheetml/2010/11/ac" url="C:\Users\vmikhalkina\Desktop\ПРАЙС-ЛИСТЫ 2025\ГОРКИ ОТЕЛИ\"/>
    </mc:Choice>
  </mc:AlternateContent>
  <xr:revisionPtr revIDLastSave="0" documentId="13_ncr:1_{28665409-1F58-458D-8AC7-7861C02AB228}" xr6:coauthVersionLast="45" xr6:coauthVersionMax="45" xr10:uidLastSave="{00000000-0000-0000-0000-000000000000}"/>
  <bookViews>
    <workbookView xWindow="-120" yWindow="-120" windowWidth="19440" windowHeight="15000" tabRatio="639" xr2:uid="{00000000-000D-0000-FFFF-FFFF00000000}"/>
  </bookViews>
  <sheets>
    <sheet name="C завтраками| Bed and breakfast" sheetId="54" r:id="rId1"/>
    <sheet name="нетто 20 " sheetId="129" state="hidden" r:id="rId2"/>
    <sheet name="Каникулы в горах | COMMISSION" sheetId="154" state="hidden" r:id="rId3"/>
    <sheet name="Каникулы в горах | FIT18" sheetId="153" state="hidden" r:id="rId4"/>
    <sheet name="Каникулы в горах | FIT18+25руб" sheetId="155" state="hidden" r:id="rId5"/>
    <sheet name="Каникулы в горах | FIT15" sheetId="152" state="hidden" r:id="rId6"/>
    <sheet name="Каникулы в горах | FIT20" sheetId="156" state="hidden" r:id="rId7"/>
    <sheet name="AVIA 25" sheetId="97" state="hidden" r:id="rId8"/>
    <sheet name="AVIA 25 +25руб." sheetId="190" state="hidden" r:id="rId9"/>
    <sheet name="нетто 15" sheetId="80" state="hidden" r:id="rId10"/>
    <sheet name="нетто 18" sheetId="126" state="hidden" r:id="rId11"/>
    <sheet name="нетто 20" sheetId="81" state="hidden" r:id="rId12"/>
    <sheet name="РБ ВВ 15| FIT15" sheetId="78" state="hidden" r:id="rId13"/>
    <sheet name="РБ ВВ 15 | FIT20" sheetId="82" state="hidden" r:id="rId14"/>
    <sheet name="РБ ВВ 15 | COMMISSION" sheetId="83" state="hidden" r:id="rId15"/>
    <sheet name="нетто 20+25руб." sheetId="118" state="hidden" r:id="rId16"/>
    <sheet name="РБ ВВ 10(2022)| FIT15" sheetId="103" state="hidden" r:id="rId17"/>
    <sheet name="РБ ВВ 10(2022)| FIT20 +25руб." sheetId="119" state="hidden" r:id="rId18"/>
    <sheet name="РБ ВВ 10(2022)| FIT20" sheetId="104" state="hidden" r:id="rId19"/>
    <sheet name="РБ ВВ 10(2022)| COMMISSION" sheetId="105" state="hidden" r:id="rId20"/>
    <sheet name="ЗЭГ Активный |FIT20" sheetId="88" state="hidden" r:id="rId21"/>
    <sheet name="ЗЭГ Активный |COMMISSION" sheetId="89" state="hidden" r:id="rId22"/>
    <sheet name="РБ ВВ 10(2023)| FIT20+25руб." sheetId="120" state="hidden" r:id="rId23"/>
    <sheet name="РБ ВВ 15(2022)| FIT15" sheetId="112" state="hidden" r:id="rId24"/>
    <sheet name="РБ ВВ 15(2022)| FIT20" sheetId="113" state="hidden" r:id="rId25"/>
    <sheet name="РБ ВВ 15(2022)| FIT20+25руб." sheetId="121" state="hidden" r:id="rId26"/>
    <sheet name="РБ ВВ 15(2022)| COMMISSION " sheetId="114" state="hidden" r:id="rId27"/>
    <sheet name="ЗЭГ | FIT20 + 25руб." sheetId="122" state="hidden" r:id="rId28"/>
    <sheet name="Осенние Каникулы|FIT20" sheetId="86" state="hidden" r:id="rId29"/>
    <sheet name="ОсенниеКаникулы|COMMISSION" sheetId="87" state="hidden" r:id="rId30"/>
    <sheet name="отдыхай и катай расчет" sheetId="99" state="hidden" r:id="rId31"/>
    <sheet name="ЯВК 2023 |FIT15" sheetId="107" state="hidden" r:id="rId32"/>
    <sheet name=" ЯВК 2023 |FIT18" sheetId="127" state="hidden" r:id="rId33"/>
    <sheet name="AVIA 12% " sheetId="106" state="hidden" r:id="rId34"/>
    <sheet name="4=3 | FIT20" sheetId="95" state="hidden" r:id="rId35"/>
    <sheet name="4=3 | COMMISSION" sheetId="96" state="hidden" r:id="rId36"/>
    <sheet name="ЗЭГ | FIT15" sheetId="75" state="hidden" r:id="rId37"/>
    <sheet name="ЗЭГ | FIT18" sheetId="130" state="hidden" r:id="rId38"/>
    <sheet name="ЗЭГ | COMMISSION" sheetId="131" state="hidden" r:id="rId39"/>
    <sheet name="Осенние Каникулы|FIT15" sheetId="76" state="hidden" r:id="rId40"/>
    <sheet name="Осенние Каникулы|FIT18" sheetId="135" state="hidden" r:id="rId41"/>
    <sheet name="Осенние Каникулы|COMMISSION" sheetId="136" state="hidden" r:id="rId42"/>
    <sheet name="нетто 18+25руб." sheetId="144" state="hidden" r:id="rId43"/>
    <sheet name="нетто 20 2025" sheetId="145" state="hidden" r:id="rId44"/>
    <sheet name="3=4 | FIT18" sheetId="173" state="hidden" r:id="rId45"/>
    <sheet name="3=4 | FIT18+25руб." sheetId="174" state="hidden" r:id="rId46"/>
    <sheet name="3=4 | FIT20+35руб." sheetId="175" state="hidden" r:id="rId47"/>
    <sheet name="3=4 | COMMISSION" sheetId="176" state="hidden" r:id="rId48"/>
    <sheet name="4=3(2025)| COMMISSION" sheetId="185" state="hidden" r:id="rId49"/>
    <sheet name="4=3(2025)| FIT15" sheetId="181" state="hidden" r:id="rId50"/>
    <sheet name="4=3(2025)| FIT18" sheetId="182" state="hidden" r:id="rId51"/>
    <sheet name="4=3(2025)| FIT18+25 руб." sheetId="183" state="hidden" r:id="rId52"/>
    <sheet name="4=3(2025)| FIT20 руб." sheetId="184" state="hidden" r:id="rId53"/>
    <sheet name="ОиК (2025 - 26)| COMMISSION" sheetId="195" r:id="rId54"/>
    <sheet name="ОиК ВВ (2025)| FIT15" sheetId="191" state="hidden" r:id="rId55"/>
    <sheet name="ОиК ВВ (2025)| FIT18" sheetId="192" state="hidden" r:id="rId56"/>
    <sheet name="ОиК ВВ (2025)| FIT18+25руб " sheetId="193" state="hidden" r:id="rId57"/>
    <sheet name="ОиК ВВ (2025 - 2026)| FIT20 " sheetId="194" state="hidden" r:id="rId58"/>
    <sheet name="РБ ВВ 10(2025)| FIT15" sheetId="164" state="hidden" r:id="rId59"/>
    <sheet name="РБ ВВ 10(2025)| FIT18" sheetId="163" state="hidden" r:id="rId60"/>
    <sheet name="РБ ВВ 10(2025)| FIT18+25руб" sheetId="165" state="hidden" r:id="rId61"/>
    <sheet name="РБ ВВ 10(2025)| FIT20" sheetId="166" state="hidden" r:id="rId62"/>
    <sheet name="Наполни свое лето | FIT18" sheetId="158" state="hidden" r:id="rId63"/>
    <sheet name="Наполни свое лето | COMMISSION" sheetId="159" state="hidden" r:id="rId64"/>
    <sheet name="Наполни свое лето | FIT18+25руб" sheetId="160" state="hidden" r:id="rId65"/>
    <sheet name="Наполни свое лето | FIT20+35руб" sheetId="162" state="hidden" r:id="rId66"/>
    <sheet name="Отдыхай катай| FIT15" sheetId="100" state="hidden" r:id="rId67"/>
    <sheet name="Отдыхай катай| FIT18" sheetId="177" state="hidden" r:id="rId68"/>
    <sheet name="Отдыхай катай| FIT18+25руб." sheetId="178" state="hidden" r:id="rId69"/>
    <sheet name="Отдыхай катай| FIT20" sheetId="179" state="hidden" r:id="rId70"/>
    <sheet name="Отдыхай катай|COMMISSION" sheetId="180" state="hidden" r:id="rId71"/>
    <sheet name="Наполни свое лето | FIT15" sheetId="157" state="hidden" r:id="rId72"/>
    <sheet name="Наполни свое лето |FIT18" sheetId="186" state="hidden" r:id="rId73"/>
    <sheet name="Наполни свое лето |FIT18+25руб" sheetId="187" state="hidden" r:id="rId74"/>
    <sheet name="Наполни свое лето | FIT20" sheetId="188" state="hidden" r:id="rId75"/>
    <sheet name="Наполни свое лето |COMISSION" sheetId="189" state="hidden" r:id="rId76"/>
    <sheet name="РБ ВВ15 (2024)| FIT15" sheetId="141" state="hidden" r:id="rId77"/>
    <sheet name="РБ ВВ15 (2024)| FIT18" sheetId="142" state="hidden" r:id="rId78"/>
    <sheet name="РБ ВВ15 (2024)| FIT18+25руб." sheetId="148" state="hidden" r:id="rId79"/>
    <sheet name="РБ ВВ15 (2024)| FIT20+35руб." sheetId="149" state="hidden" r:id="rId80"/>
    <sheet name="РБ ВВ15 (2024)| COMMISSION" sheetId="143" state="hidden" r:id="rId81"/>
    <sheet name="ЗЭГ Активный |FIT15" sheetId="77" state="hidden" r:id="rId82"/>
    <sheet name="Весенние Каникулы|FIT20" sheetId="110" state="hidden" r:id="rId83"/>
    <sheet name="Весенние Каникулы|commission" sheetId="111" state="hidden" r:id="rId84"/>
    <sheet name="Отдыхай и катай" sheetId="59" state="hidden" r:id="rId85"/>
    <sheet name="Яркие каникулы" sheetId="62" state="hidden" r:id="rId86"/>
    <sheet name="Горный детокс (весна)" sheetId="63" state="hidden" r:id="rId87"/>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Z4" i="166" l="1"/>
  <c r="DZ27" i="166" s="1"/>
  <c r="EA4" i="166"/>
  <c r="EB4" i="166"/>
  <c r="EC4" i="166"/>
  <c r="EC27" i="166" s="1"/>
  <c r="ED4" i="166"/>
  <c r="EE4" i="166"/>
  <c r="EE27" i="166" s="1"/>
  <c r="EF4" i="166"/>
  <c r="EF27" i="166" s="1"/>
  <c r="EG4" i="166"/>
  <c r="EG27" i="166" s="1"/>
  <c r="EH4" i="166"/>
  <c r="EI4" i="166"/>
  <c r="EJ4" i="166"/>
  <c r="EJ27" i="166" s="1"/>
  <c r="EK4" i="166"/>
  <c r="EK27" i="166" s="1"/>
  <c r="EL4" i="166"/>
  <c r="EM4" i="166"/>
  <c r="EM27" i="166" s="1"/>
  <c r="EN4" i="166"/>
  <c r="EO4" i="166"/>
  <c r="EO27" i="166" s="1"/>
  <c r="EP4" i="166"/>
  <c r="EP27" i="166" s="1"/>
  <c r="EQ4" i="166"/>
  <c r="EQ27" i="166" s="1"/>
  <c r="ER4" i="166"/>
  <c r="ES4" i="166"/>
  <c r="ES27" i="166" s="1"/>
  <c r="ET4" i="166"/>
  <c r="ET27" i="166" s="1"/>
  <c r="EU4" i="166"/>
  <c r="EU27" i="166" s="1"/>
  <c r="EV4" i="166"/>
  <c r="EV27" i="166" s="1"/>
  <c r="EW4" i="166"/>
  <c r="EW27" i="166" s="1"/>
  <c r="EX4" i="166"/>
  <c r="EY4" i="166"/>
  <c r="EZ4" i="166"/>
  <c r="FA4" i="166"/>
  <c r="FA27" i="166" s="1"/>
  <c r="FB4" i="166"/>
  <c r="FB27" i="166" s="1"/>
  <c r="FC4" i="166"/>
  <c r="FC27" i="166" s="1"/>
  <c r="FD4" i="166"/>
  <c r="FD27" i="166" s="1"/>
  <c r="FE4" i="166"/>
  <c r="FE27" i="166" s="1"/>
  <c r="FF4" i="166"/>
  <c r="FF27" i="166" s="1"/>
  <c r="FG4" i="166"/>
  <c r="FH4" i="166"/>
  <c r="FI4" i="166"/>
  <c r="FI27" i="166" s="1"/>
  <c r="FJ4" i="166"/>
  <c r="FK4" i="166"/>
  <c r="FK27" i="166" s="1"/>
  <c r="FL4" i="166"/>
  <c r="FL27" i="166" s="1"/>
  <c r="FM4" i="166"/>
  <c r="FM27" i="166" s="1"/>
  <c r="FN4" i="166"/>
  <c r="FO4" i="166"/>
  <c r="FP4" i="166"/>
  <c r="FQ4" i="166"/>
  <c r="FQ27" i="166" s="1"/>
  <c r="FR4" i="166"/>
  <c r="FS4" i="166"/>
  <c r="FS27" i="166" s="1"/>
  <c r="FT4" i="166"/>
  <c r="FT27" i="166" s="1"/>
  <c r="FU4" i="166"/>
  <c r="FU27" i="166" s="1"/>
  <c r="FV4" i="166"/>
  <c r="FV27" i="166" s="1"/>
  <c r="FW4" i="166"/>
  <c r="FW27" i="166" s="1"/>
  <c r="FX4" i="166"/>
  <c r="FY4" i="166"/>
  <c r="FY27" i="166" s="1"/>
  <c r="FZ4" i="166"/>
  <c r="FZ27" i="166" s="1"/>
  <c r="GA4" i="166"/>
  <c r="GA27" i="166" s="1"/>
  <c r="GB4" i="166"/>
  <c r="GC4" i="166"/>
  <c r="GC27" i="166" s="1"/>
  <c r="GD4" i="166"/>
  <c r="GE4" i="166"/>
  <c r="GF4" i="166"/>
  <c r="GG4" i="166"/>
  <c r="GG27" i="166" s="1"/>
  <c r="GH4" i="166"/>
  <c r="GH27" i="166" s="1"/>
  <c r="GI4" i="166"/>
  <c r="GI27" i="166" s="1"/>
  <c r="GJ4" i="166"/>
  <c r="GK4" i="166"/>
  <c r="GK27" i="166" s="1"/>
  <c r="GL4" i="166"/>
  <c r="GL27" i="166" s="1"/>
  <c r="GM4" i="166"/>
  <c r="GN4" i="166"/>
  <c r="GN27" i="166" s="1"/>
  <c r="GO4" i="166"/>
  <c r="GO27" i="166" s="1"/>
  <c r="GP4" i="166"/>
  <c r="GQ4" i="166"/>
  <c r="GQ27" i="166" s="1"/>
  <c r="GR4" i="166"/>
  <c r="GS4" i="166"/>
  <c r="GS27" i="166" s="1"/>
  <c r="GT4" i="166"/>
  <c r="GU4" i="166"/>
  <c r="GV4" i="166"/>
  <c r="GW4" i="166"/>
  <c r="GW27" i="166" s="1"/>
  <c r="GX4" i="166"/>
  <c r="GY4" i="166"/>
  <c r="GY27" i="166" s="1"/>
  <c r="GZ4" i="166"/>
  <c r="GZ27" i="166" s="1"/>
  <c r="HA4" i="166"/>
  <c r="HA27" i="166" s="1"/>
  <c r="HB4" i="166"/>
  <c r="HB27" i="166" s="1"/>
  <c r="HC4" i="166"/>
  <c r="HC27" i="166" s="1"/>
  <c r="HD4" i="166"/>
  <c r="HD27" i="166" s="1"/>
  <c r="HE4" i="166"/>
  <c r="HE27" i="166" s="1"/>
  <c r="HF4" i="166"/>
  <c r="HF27" i="166" s="1"/>
  <c r="HG4" i="166"/>
  <c r="HG27" i="166" s="1"/>
  <c r="HH4" i="166"/>
  <c r="HI4" i="166"/>
  <c r="HI27" i="166" s="1"/>
  <c r="HJ4" i="166"/>
  <c r="HK4" i="166"/>
  <c r="HL4" i="166"/>
  <c r="HL27" i="166" s="1"/>
  <c r="HM4" i="166"/>
  <c r="HM27" i="166" s="1"/>
  <c r="HN4" i="166"/>
  <c r="HN27" i="166" s="1"/>
  <c r="HO4" i="166"/>
  <c r="HO27" i="166" s="1"/>
  <c r="HP4" i="166"/>
  <c r="HQ4" i="166"/>
  <c r="HQ27" i="166" s="1"/>
  <c r="HR4" i="166"/>
  <c r="HR27" i="166" s="1"/>
  <c r="HS4" i="166"/>
  <c r="HT4" i="166"/>
  <c r="HT27" i="166" s="1"/>
  <c r="HU4" i="166"/>
  <c r="HU27" i="166" s="1"/>
  <c r="HV4" i="166"/>
  <c r="HW4" i="166"/>
  <c r="HW27" i="166" s="1"/>
  <c r="HX4" i="166"/>
  <c r="HY4" i="166"/>
  <c r="HY27" i="166" s="1"/>
  <c r="HZ4" i="166"/>
  <c r="IA4" i="166"/>
  <c r="IB4" i="166"/>
  <c r="IB27" i="166" s="1"/>
  <c r="IC4" i="166"/>
  <c r="IC27" i="166" s="1"/>
  <c r="ID4" i="166"/>
  <c r="IE4" i="166"/>
  <c r="IE27" i="166" s="1"/>
  <c r="IF4" i="166"/>
  <c r="IG4" i="166"/>
  <c r="IG27" i="166" s="1"/>
  <c r="IH4" i="166"/>
  <c r="IH27" i="166" s="1"/>
  <c r="II4" i="166"/>
  <c r="II27" i="166" s="1"/>
  <c r="IJ4" i="166"/>
  <c r="IJ27" i="166" s="1"/>
  <c r="IK4" i="166"/>
  <c r="IK27" i="166" s="1"/>
  <c r="IL4" i="166"/>
  <c r="IL27" i="166" s="1"/>
  <c r="IM4" i="166"/>
  <c r="IM27" i="166" s="1"/>
  <c r="IN4" i="166"/>
  <c r="IN27" i="166" s="1"/>
  <c r="IO4" i="166"/>
  <c r="IO27" i="166" s="1"/>
  <c r="IP4" i="166"/>
  <c r="IQ4" i="166"/>
  <c r="IR4" i="166"/>
  <c r="IR27" i="166" s="1"/>
  <c r="IS4" i="166"/>
  <c r="IS27" i="166" s="1"/>
  <c r="IT4" i="166"/>
  <c r="IT27" i="166" s="1"/>
  <c r="IU4" i="166"/>
  <c r="IU27" i="166" s="1"/>
  <c r="IV4" i="166"/>
  <c r="IV27" i="166" s="1"/>
  <c r="IW4" i="166"/>
  <c r="IW27" i="166" s="1"/>
  <c r="IX4" i="166"/>
  <c r="IX27" i="166" s="1"/>
  <c r="IY4" i="166"/>
  <c r="IZ4" i="166"/>
  <c r="JA4" i="166"/>
  <c r="JA27" i="166" s="1"/>
  <c r="JB4" i="166"/>
  <c r="JC4" i="166"/>
  <c r="JC27" i="166" s="1"/>
  <c r="JD4" i="166"/>
  <c r="JD27" i="166" s="1"/>
  <c r="JE4" i="166"/>
  <c r="JE27" i="166" s="1"/>
  <c r="JF4" i="166"/>
  <c r="JG4" i="166"/>
  <c r="JH4" i="166"/>
  <c r="JH27" i="166" s="1"/>
  <c r="JI4" i="166"/>
  <c r="JI27" i="166" s="1"/>
  <c r="JJ4" i="166"/>
  <c r="JK4" i="166"/>
  <c r="JK27" i="166" s="1"/>
  <c r="JL4" i="166"/>
  <c r="JM4" i="166"/>
  <c r="JM27" i="166" s="1"/>
  <c r="JN4" i="166"/>
  <c r="JN27" i="166" s="1"/>
  <c r="JO4" i="166"/>
  <c r="JO27" i="166" s="1"/>
  <c r="JP4" i="166"/>
  <c r="JQ4" i="166"/>
  <c r="JQ27" i="166" s="1"/>
  <c r="JR4" i="166"/>
  <c r="JR27" i="166" s="1"/>
  <c r="JS4" i="166"/>
  <c r="JS27" i="166" s="1"/>
  <c r="JT4" i="166"/>
  <c r="JT27" i="166" s="1"/>
  <c r="JU4" i="166"/>
  <c r="JU27" i="166" s="1"/>
  <c r="JV4" i="166"/>
  <c r="DZ5" i="166"/>
  <c r="EA5" i="166"/>
  <c r="EB5" i="166"/>
  <c r="EB28" i="166" s="1"/>
  <c r="EC5" i="166"/>
  <c r="EC28" i="166" s="1"/>
  <c r="ED5" i="166"/>
  <c r="ED28" i="166" s="1"/>
  <c r="EE5" i="166"/>
  <c r="EE28" i="166" s="1"/>
  <c r="EF5" i="166"/>
  <c r="EF28" i="166" s="1"/>
  <c r="EG5" i="166"/>
  <c r="EG28" i="166" s="1"/>
  <c r="EH5" i="166"/>
  <c r="EI5" i="166"/>
  <c r="EJ5" i="166"/>
  <c r="EJ28" i="166" s="1"/>
  <c r="EK5" i="166"/>
  <c r="EL5" i="166"/>
  <c r="EL28" i="166" s="1"/>
  <c r="EM5" i="166"/>
  <c r="EM28" i="166" s="1"/>
  <c r="EN5" i="166"/>
  <c r="EN28" i="166" s="1"/>
  <c r="EO5" i="166"/>
  <c r="EP5" i="166"/>
  <c r="EQ5" i="166"/>
  <c r="ER5" i="166"/>
  <c r="ER28" i="166" s="1"/>
  <c r="ES5" i="166"/>
  <c r="ET5" i="166"/>
  <c r="ET28" i="166" s="1"/>
  <c r="EU5" i="166"/>
  <c r="EU28" i="166" s="1"/>
  <c r="EV5" i="166"/>
  <c r="EV28" i="166" s="1"/>
  <c r="EW5" i="166"/>
  <c r="EW28" i="166" s="1"/>
  <c r="EX5" i="166"/>
  <c r="EX28" i="166" s="1"/>
  <c r="EY5" i="166"/>
  <c r="EZ5" i="166"/>
  <c r="EZ28" i="166" s="1"/>
  <c r="FA5" i="166"/>
  <c r="FA28" i="166" s="1"/>
  <c r="FB5" i="166"/>
  <c r="FB28" i="166" s="1"/>
  <c r="FC5" i="166"/>
  <c r="FD5" i="166"/>
  <c r="FD28" i="166" s="1"/>
  <c r="FE5" i="166"/>
  <c r="FF5" i="166"/>
  <c r="FG5" i="166"/>
  <c r="FH5" i="166"/>
  <c r="FH28" i="166" s="1"/>
  <c r="FI5" i="166"/>
  <c r="FI28" i="166" s="1"/>
  <c r="FJ5" i="166"/>
  <c r="FJ28" i="166" s="1"/>
  <c r="FK5" i="166"/>
  <c r="FL5" i="166"/>
  <c r="FL28" i="166" s="1"/>
  <c r="FM5" i="166"/>
  <c r="FM28" i="166" s="1"/>
  <c r="FN5" i="166"/>
  <c r="FO5" i="166"/>
  <c r="FO28" i="166" s="1"/>
  <c r="FP5" i="166"/>
  <c r="FP28" i="166" s="1"/>
  <c r="FQ5" i="166"/>
  <c r="FR5" i="166"/>
  <c r="FR28" i="166" s="1"/>
  <c r="FS5" i="166"/>
  <c r="FT5" i="166"/>
  <c r="FT28" i="166" s="1"/>
  <c r="FU5" i="166"/>
  <c r="FV5" i="166"/>
  <c r="FW5" i="166"/>
  <c r="FX5" i="166"/>
  <c r="FX28" i="166" s="1"/>
  <c r="FY5" i="166"/>
  <c r="FZ5" i="166"/>
  <c r="FZ28" i="166" s="1"/>
  <c r="GA5" i="166"/>
  <c r="GA28" i="166" s="1"/>
  <c r="GB5" i="166"/>
  <c r="GB28" i="166" s="1"/>
  <c r="GC5" i="166"/>
  <c r="GC28" i="166" s="1"/>
  <c r="GD5" i="166"/>
  <c r="GD28" i="166" s="1"/>
  <c r="GE5" i="166"/>
  <c r="GE28" i="166" s="1"/>
  <c r="GF5" i="166"/>
  <c r="GF28" i="166" s="1"/>
  <c r="GG5" i="166"/>
  <c r="GG28" i="166" s="1"/>
  <c r="GH5" i="166"/>
  <c r="GH28" i="166" s="1"/>
  <c r="GI5" i="166"/>
  <c r="GJ5" i="166"/>
  <c r="GJ28" i="166" s="1"/>
  <c r="GK5" i="166"/>
  <c r="GL5" i="166"/>
  <c r="GM5" i="166"/>
  <c r="GM28" i="166" s="1"/>
  <c r="GN5" i="166"/>
  <c r="GN28" i="166" s="1"/>
  <c r="GO5" i="166"/>
  <c r="GO28" i="166" s="1"/>
  <c r="GP5" i="166"/>
  <c r="GP28" i="166" s="1"/>
  <c r="GQ5" i="166"/>
  <c r="GR5" i="166"/>
  <c r="GR28" i="166" s="1"/>
  <c r="GS5" i="166"/>
  <c r="GS28" i="166" s="1"/>
  <c r="GT5" i="166"/>
  <c r="GU5" i="166"/>
  <c r="GU28" i="166" s="1"/>
  <c r="GV5" i="166"/>
  <c r="GV28" i="166" s="1"/>
  <c r="GW5" i="166"/>
  <c r="GX5" i="166"/>
  <c r="GX28" i="166" s="1"/>
  <c r="GY5" i="166"/>
  <c r="GZ5" i="166"/>
  <c r="GZ28" i="166" s="1"/>
  <c r="HA5" i="166"/>
  <c r="HB5" i="166"/>
  <c r="HC5" i="166"/>
  <c r="HC28" i="166" s="1"/>
  <c r="HD5" i="166"/>
  <c r="HD28" i="166" s="1"/>
  <c r="HE5" i="166"/>
  <c r="HF5" i="166"/>
  <c r="HF28" i="166" s="1"/>
  <c r="HG5" i="166"/>
  <c r="HH5" i="166"/>
  <c r="HH28" i="166" s="1"/>
  <c r="HI5" i="166"/>
  <c r="HI28" i="166" s="1"/>
  <c r="HJ5" i="166"/>
  <c r="HJ28" i="166" s="1"/>
  <c r="HK5" i="166"/>
  <c r="HK28" i="166" s="1"/>
  <c r="HL5" i="166"/>
  <c r="HL28" i="166" s="1"/>
  <c r="HM5" i="166"/>
  <c r="HM28" i="166" s="1"/>
  <c r="HN5" i="166"/>
  <c r="HN28" i="166" s="1"/>
  <c r="HO5" i="166"/>
  <c r="HO28" i="166" s="1"/>
  <c r="HP5" i="166"/>
  <c r="HP28" i="166" s="1"/>
  <c r="HQ5" i="166"/>
  <c r="HR5" i="166"/>
  <c r="HS5" i="166"/>
  <c r="HS28" i="166" s="1"/>
  <c r="HT5" i="166"/>
  <c r="HT28" i="166" s="1"/>
  <c r="HU5" i="166"/>
  <c r="HU28" i="166" s="1"/>
  <c r="HV5" i="166"/>
  <c r="HV28" i="166" s="1"/>
  <c r="HW5" i="166"/>
  <c r="HW28" i="166" s="1"/>
  <c r="HX5" i="166"/>
  <c r="HX28" i="166" s="1"/>
  <c r="HY5" i="166"/>
  <c r="HY28" i="166" s="1"/>
  <c r="HZ5" i="166"/>
  <c r="IA5" i="166"/>
  <c r="IB5" i="166"/>
  <c r="IB28" i="166" s="1"/>
  <c r="IC5" i="166"/>
  <c r="ID5" i="166"/>
  <c r="ID28" i="166" s="1"/>
  <c r="IE5" i="166"/>
  <c r="IE28" i="166" s="1"/>
  <c r="IF5" i="166"/>
  <c r="IF28" i="166" s="1"/>
  <c r="IG5" i="166"/>
  <c r="IH5" i="166"/>
  <c r="II5" i="166"/>
  <c r="II28" i="166" s="1"/>
  <c r="IJ5" i="166"/>
  <c r="IJ28" i="166" s="1"/>
  <c r="IK5" i="166"/>
  <c r="IL5" i="166"/>
  <c r="IL28" i="166" s="1"/>
  <c r="IM5" i="166"/>
  <c r="IN5" i="166"/>
  <c r="IN28" i="166" s="1"/>
  <c r="IO5" i="166"/>
  <c r="IO28" i="166" s="1"/>
  <c r="IP5" i="166"/>
  <c r="IP28" i="166" s="1"/>
  <c r="IQ5" i="166"/>
  <c r="IR5" i="166"/>
  <c r="IR28" i="166" s="1"/>
  <c r="IS5" i="166"/>
  <c r="IS28" i="166" s="1"/>
  <c r="IT5" i="166"/>
  <c r="IT28" i="166" s="1"/>
  <c r="IU5" i="166"/>
  <c r="IU28" i="166" s="1"/>
  <c r="IV5" i="166"/>
  <c r="IV28" i="166" s="1"/>
  <c r="IW5" i="166"/>
  <c r="IX5" i="166"/>
  <c r="IY5" i="166"/>
  <c r="IZ5" i="166"/>
  <c r="IZ28" i="166" s="1"/>
  <c r="JA5" i="166"/>
  <c r="JA28" i="166" s="1"/>
  <c r="JB5" i="166"/>
  <c r="JB28" i="166" s="1"/>
  <c r="JC5" i="166"/>
  <c r="JC28" i="166" s="1"/>
  <c r="JD5" i="166"/>
  <c r="JD28" i="166" s="1"/>
  <c r="JE5" i="166"/>
  <c r="JE28" i="166" s="1"/>
  <c r="JF5" i="166"/>
  <c r="JG5" i="166"/>
  <c r="JH5" i="166"/>
  <c r="JH28" i="166" s="1"/>
  <c r="JI5" i="166"/>
  <c r="JJ5" i="166"/>
  <c r="JJ28" i="166" s="1"/>
  <c r="JK5" i="166"/>
  <c r="JK28" i="166" s="1"/>
  <c r="JL5" i="166"/>
  <c r="JL28" i="166" s="1"/>
  <c r="JM5" i="166"/>
  <c r="JN5" i="166"/>
  <c r="JO5" i="166"/>
  <c r="JP5" i="166"/>
  <c r="JP28" i="166" s="1"/>
  <c r="JQ5" i="166"/>
  <c r="JR5" i="166"/>
  <c r="JR28" i="166" s="1"/>
  <c r="JS5" i="166"/>
  <c r="JS28" i="166" s="1"/>
  <c r="JT5" i="166"/>
  <c r="JT28" i="166" s="1"/>
  <c r="JU5" i="166"/>
  <c r="JU28" i="166" s="1"/>
  <c r="JV5" i="166"/>
  <c r="JV28" i="166" s="1"/>
  <c r="EA27" i="166"/>
  <c r="EB27" i="166"/>
  <c r="ED27" i="166"/>
  <c r="EH27" i="166"/>
  <c r="EI27" i="166"/>
  <c r="EL27" i="166"/>
  <c r="EN27" i="166"/>
  <c r="ER27" i="166"/>
  <c r="EX27" i="166"/>
  <c r="EY27" i="166"/>
  <c r="EZ27" i="166"/>
  <c r="FG27" i="166"/>
  <c r="FH27" i="166"/>
  <c r="FJ27" i="166"/>
  <c r="FN27" i="166"/>
  <c r="FO27" i="166"/>
  <c r="FP27" i="166"/>
  <c r="FR27" i="166"/>
  <c r="FX27" i="166"/>
  <c r="GB27" i="166"/>
  <c r="GD27" i="166"/>
  <c r="GE27" i="166"/>
  <c r="GF27" i="166"/>
  <c r="GJ27" i="166"/>
  <c r="GM27" i="166"/>
  <c r="GP27" i="166"/>
  <c r="GR27" i="166"/>
  <c r="GT27" i="166"/>
  <c r="GU27" i="166"/>
  <c r="GV27" i="166"/>
  <c r="GX27" i="166"/>
  <c r="HH27" i="166"/>
  <c r="HJ27" i="166"/>
  <c r="HK27" i="166"/>
  <c r="HP27" i="166"/>
  <c r="HS27" i="166"/>
  <c r="HV27" i="166"/>
  <c r="HX27" i="166"/>
  <c r="HZ27" i="166"/>
  <c r="IA27" i="166"/>
  <c r="ID27" i="166"/>
  <c r="IF27" i="166"/>
  <c r="IP27" i="166"/>
  <c r="IQ27" i="166"/>
  <c r="IY27" i="166"/>
  <c r="IZ27" i="166"/>
  <c r="JB27" i="166"/>
  <c r="JF27" i="166"/>
  <c r="JG27" i="166"/>
  <c r="JJ27" i="166"/>
  <c r="JL27" i="166"/>
  <c r="JP27" i="166"/>
  <c r="JV27" i="166"/>
  <c r="DZ28" i="166"/>
  <c r="EA28" i="166"/>
  <c r="EH28" i="166"/>
  <c r="EI28" i="166"/>
  <c r="EK28" i="166"/>
  <c r="EO28" i="166"/>
  <c r="EP28" i="166"/>
  <c r="EQ28" i="166"/>
  <c r="ES28" i="166"/>
  <c r="EY28" i="166"/>
  <c r="FC28" i="166"/>
  <c r="FE28" i="166"/>
  <c r="FF28" i="166"/>
  <c r="FG28" i="166"/>
  <c r="FK28" i="166"/>
  <c r="FN28" i="166"/>
  <c r="FQ28" i="166"/>
  <c r="FS28" i="166"/>
  <c r="FU28" i="166"/>
  <c r="FV28" i="166"/>
  <c r="FW28" i="166"/>
  <c r="FY28" i="166"/>
  <c r="GI28" i="166"/>
  <c r="GK28" i="166"/>
  <c r="GL28" i="166"/>
  <c r="GQ28" i="166"/>
  <c r="GT28" i="166"/>
  <c r="GW28" i="166"/>
  <c r="GY28" i="166"/>
  <c r="HA28" i="166"/>
  <c r="HB28" i="166"/>
  <c r="HE28" i="166"/>
  <c r="HG28" i="166"/>
  <c r="HQ28" i="166"/>
  <c r="HR28" i="166"/>
  <c r="HZ28" i="166"/>
  <c r="IA28" i="166"/>
  <c r="IC28" i="166"/>
  <c r="IG28" i="166"/>
  <c r="IH28" i="166"/>
  <c r="IK28" i="166"/>
  <c r="IM28" i="166"/>
  <c r="IQ28" i="166"/>
  <c r="IW28" i="166"/>
  <c r="IX28" i="166"/>
  <c r="IY28" i="166"/>
  <c r="JF28" i="166"/>
  <c r="JG28" i="166"/>
  <c r="JI28" i="166"/>
  <c r="JM28" i="166"/>
  <c r="JN28" i="166"/>
  <c r="JO28" i="166"/>
  <c r="JQ28" i="166"/>
  <c r="FA3" i="165"/>
  <c r="FQ3" i="165"/>
  <c r="FI4" i="165"/>
  <c r="GO4" i="165"/>
  <c r="HU4" i="165"/>
  <c r="JA4" i="165"/>
  <c r="DZ4" i="163"/>
  <c r="EA4" i="163"/>
  <c r="EA27" i="163" s="1"/>
  <c r="EB4" i="163"/>
  <c r="EB27" i="163" s="1"/>
  <c r="EC4" i="163"/>
  <c r="EC27" i="163" s="1"/>
  <c r="ED4" i="163"/>
  <c r="EE4" i="163"/>
  <c r="EE27" i="163" s="1"/>
  <c r="EF4" i="163"/>
  <c r="EG4" i="163"/>
  <c r="EG27" i="163" s="1"/>
  <c r="EH4" i="163"/>
  <c r="EI4" i="163"/>
  <c r="EI27" i="163" s="1"/>
  <c r="EJ4" i="163"/>
  <c r="EK4" i="163"/>
  <c r="EK27" i="163" s="1"/>
  <c r="EL4" i="163"/>
  <c r="EM4" i="163"/>
  <c r="EM27" i="163" s="1"/>
  <c r="EN4" i="163"/>
  <c r="EN27" i="163" s="1"/>
  <c r="EO4" i="163"/>
  <c r="EO27" i="163" s="1"/>
  <c r="EP4" i="163"/>
  <c r="EQ4" i="163"/>
  <c r="EQ27" i="163" s="1"/>
  <c r="ER4" i="163"/>
  <c r="ER27" i="163" s="1"/>
  <c r="ES4" i="163"/>
  <c r="ES27" i="163" s="1"/>
  <c r="ET4" i="163"/>
  <c r="EU4" i="163"/>
  <c r="EU27" i="163" s="1"/>
  <c r="EV4" i="163"/>
  <c r="EV27" i="163" s="1"/>
  <c r="EW4" i="163"/>
  <c r="EW27" i="163" s="1"/>
  <c r="EX4" i="163"/>
  <c r="EY4" i="163"/>
  <c r="EY27" i="163" s="1"/>
  <c r="EZ4" i="163"/>
  <c r="FA4" i="163"/>
  <c r="FA27" i="163" s="1"/>
  <c r="FB4" i="163"/>
  <c r="FC4" i="163"/>
  <c r="FC27" i="163" s="1"/>
  <c r="FD4" i="163"/>
  <c r="FD27" i="163" s="1"/>
  <c r="FE4" i="163"/>
  <c r="FE27" i="163" s="1"/>
  <c r="FF4" i="163"/>
  <c r="FG4" i="163"/>
  <c r="FG27" i="163" s="1"/>
  <c r="FH4" i="163"/>
  <c r="FH27" i="163" s="1"/>
  <c r="FI4" i="163"/>
  <c r="FI27" i="163" s="1"/>
  <c r="FJ4" i="163"/>
  <c r="FK4" i="163"/>
  <c r="FK27" i="163" s="1"/>
  <c r="FL4" i="163"/>
  <c r="FM4" i="163"/>
  <c r="FM27" i="163" s="1"/>
  <c r="FN4" i="163"/>
  <c r="FO4" i="163"/>
  <c r="FO27" i="163" s="1"/>
  <c r="FP4" i="163"/>
  <c r="FP27" i="163" s="1"/>
  <c r="FQ4" i="163"/>
  <c r="FQ27" i="163" s="1"/>
  <c r="FR4" i="163"/>
  <c r="FS4" i="163"/>
  <c r="FS27" i="163" s="1"/>
  <c r="FT4" i="163"/>
  <c r="FU4" i="163"/>
  <c r="FU27" i="163" s="1"/>
  <c r="FV4" i="163"/>
  <c r="FW4" i="163"/>
  <c r="FW27" i="163" s="1"/>
  <c r="FX4" i="163"/>
  <c r="FX27" i="163" s="1"/>
  <c r="FY4" i="163"/>
  <c r="FY27" i="163" s="1"/>
  <c r="FZ4" i="163"/>
  <c r="GA4" i="163"/>
  <c r="GA27" i="163" s="1"/>
  <c r="GB4" i="163"/>
  <c r="GB27" i="163" s="1"/>
  <c r="GC4" i="163"/>
  <c r="GC27" i="163" s="1"/>
  <c r="GD4" i="163"/>
  <c r="GE4" i="163"/>
  <c r="GE27" i="163" s="1"/>
  <c r="GF4" i="163"/>
  <c r="GG4" i="163"/>
  <c r="GG27" i="163" s="1"/>
  <c r="GH4" i="163"/>
  <c r="GI4" i="163"/>
  <c r="GI27" i="163" s="1"/>
  <c r="GJ4" i="163"/>
  <c r="GJ27" i="163" s="1"/>
  <c r="GK4" i="163"/>
  <c r="GK27" i="163" s="1"/>
  <c r="GL4" i="163"/>
  <c r="GM4" i="163"/>
  <c r="GM27" i="163" s="1"/>
  <c r="GN4" i="163"/>
  <c r="GN27" i="163" s="1"/>
  <c r="GO4" i="163"/>
  <c r="GO27" i="163" s="1"/>
  <c r="GP4" i="163"/>
  <c r="GQ4" i="163"/>
  <c r="GQ27" i="163" s="1"/>
  <c r="GR4" i="163"/>
  <c r="GS4" i="163"/>
  <c r="GS27" i="163" s="1"/>
  <c r="GT4" i="163"/>
  <c r="GU4" i="163"/>
  <c r="GU27" i="163" s="1"/>
  <c r="GV4" i="163"/>
  <c r="GV27" i="163" s="1"/>
  <c r="GW4" i="163"/>
  <c r="GW27" i="163" s="1"/>
  <c r="GX4" i="163"/>
  <c r="GY4" i="163"/>
  <c r="GY27" i="163" s="1"/>
  <c r="GZ4" i="163"/>
  <c r="HA4" i="163"/>
  <c r="HA27" i="163" s="1"/>
  <c r="HB4" i="163"/>
  <c r="HC4" i="163"/>
  <c r="HC27" i="163" s="1"/>
  <c r="HD4" i="163"/>
  <c r="HD27" i="163" s="1"/>
  <c r="HE4" i="163"/>
  <c r="HE27" i="163" s="1"/>
  <c r="HF4" i="163"/>
  <c r="HG4" i="163"/>
  <c r="HG27" i="163" s="1"/>
  <c r="HH4" i="163"/>
  <c r="HH27" i="163" s="1"/>
  <c r="HI4" i="163"/>
  <c r="HI27" i="163" s="1"/>
  <c r="HJ4" i="163"/>
  <c r="HK4" i="163"/>
  <c r="HK27" i="163" s="1"/>
  <c r="HL4" i="163"/>
  <c r="HM4" i="163"/>
  <c r="HM27" i="163" s="1"/>
  <c r="HN4" i="163"/>
  <c r="HO4" i="163"/>
  <c r="HO27" i="163" s="1"/>
  <c r="HP4" i="163"/>
  <c r="HP27" i="163" s="1"/>
  <c r="HQ4" i="163"/>
  <c r="HQ27" i="163" s="1"/>
  <c r="HR4" i="163"/>
  <c r="HS4" i="163"/>
  <c r="HS27" i="163" s="1"/>
  <c r="HT4" i="163"/>
  <c r="HT27" i="163" s="1"/>
  <c r="HU4" i="163"/>
  <c r="HU27" i="163" s="1"/>
  <c r="HV4" i="163"/>
  <c r="HW4" i="163"/>
  <c r="HW27" i="163" s="1"/>
  <c r="HX4" i="163"/>
  <c r="HY4" i="163"/>
  <c r="HY27" i="163" s="1"/>
  <c r="HZ4" i="163"/>
  <c r="IA4" i="163"/>
  <c r="IA27" i="163" s="1"/>
  <c r="IB4" i="163"/>
  <c r="IB27" i="163" s="1"/>
  <c r="IC4" i="163"/>
  <c r="IC27" i="163" s="1"/>
  <c r="ID4" i="163"/>
  <c r="IE4" i="163"/>
  <c r="IE27" i="163" s="1"/>
  <c r="IF4" i="163"/>
  <c r="IG4" i="163"/>
  <c r="IG27" i="163" s="1"/>
  <c r="IH4" i="163"/>
  <c r="II4" i="163"/>
  <c r="II27" i="163" s="1"/>
  <c r="IJ4" i="163"/>
  <c r="IJ27" i="163" s="1"/>
  <c r="IK4" i="163"/>
  <c r="IK27" i="163" s="1"/>
  <c r="IL4" i="163"/>
  <c r="IM4" i="163"/>
  <c r="IM27" i="163" s="1"/>
  <c r="IN4" i="163"/>
  <c r="IN27" i="163" s="1"/>
  <c r="IO4" i="163"/>
  <c r="IO27" i="163" s="1"/>
  <c r="IP4" i="163"/>
  <c r="IQ4" i="163"/>
  <c r="IQ27" i="163" s="1"/>
  <c r="IR4" i="163"/>
  <c r="IS4" i="163"/>
  <c r="IS27" i="163" s="1"/>
  <c r="IT4" i="163"/>
  <c r="IU4" i="163"/>
  <c r="IU27" i="163" s="1"/>
  <c r="IV4" i="163"/>
  <c r="IV27" i="163" s="1"/>
  <c r="IW4" i="163"/>
  <c r="IW27" i="163" s="1"/>
  <c r="IX4" i="163"/>
  <c r="IY4" i="163"/>
  <c r="IY27" i="163" s="1"/>
  <c r="IZ4" i="163"/>
  <c r="IZ27" i="163" s="1"/>
  <c r="JA4" i="163"/>
  <c r="JA27" i="163" s="1"/>
  <c r="JB4" i="163"/>
  <c r="JC4" i="163"/>
  <c r="JC27" i="163" s="1"/>
  <c r="JD4" i="163"/>
  <c r="JE4" i="163"/>
  <c r="JE27" i="163" s="1"/>
  <c r="JF4" i="163"/>
  <c r="JG4" i="163"/>
  <c r="JG27" i="163" s="1"/>
  <c r="JH4" i="163"/>
  <c r="JH27" i="163" s="1"/>
  <c r="JI4" i="163"/>
  <c r="JI27" i="163" s="1"/>
  <c r="JJ4" i="163"/>
  <c r="JK4" i="163"/>
  <c r="JK27" i="163" s="1"/>
  <c r="JL4" i="163"/>
  <c r="JM4" i="163"/>
  <c r="JM27" i="163" s="1"/>
  <c r="JN4" i="163"/>
  <c r="JO4" i="163"/>
  <c r="JO27" i="163" s="1"/>
  <c r="JP4" i="163"/>
  <c r="JP27" i="163" s="1"/>
  <c r="JQ4" i="163"/>
  <c r="JQ27" i="163" s="1"/>
  <c r="JR4" i="163"/>
  <c r="JS4" i="163"/>
  <c r="JS27" i="163" s="1"/>
  <c r="JT4" i="163"/>
  <c r="JT27" i="163" s="1"/>
  <c r="JU4" i="163"/>
  <c r="JU27" i="163" s="1"/>
  <c r="JV4" i="163"/>
  <c r="DZ5" i="163"/>
  <c r="EA5" i="163"/>
  <c r="EB5" i="163"/>
  <c r="EB28" i="163" s="1"/>
  <c r="EC5" i="163"/>
  <c r="ED5" i="163"/>
  <c r="ED28" i="163" s="1"/>
  <c r="EE5" i="163"/>
  <c r="EE28" i="163" s="1"/>
  <c r="EF5" i="163"/>
  <c r="EF28" i="163" s="1"/>
  <c r="EG5" i="163"/>
  <c r="EH5" i="163"/>
  <c r="EI5" i="163"/>
  <c r="EI28" i="163" s="1"/>
  <c r="EJ5" i="163"/>
  <c r="EJ28" i="163" s="1"/>
  <c r="EK5" i="163"/>
  <c r="EL5" i="163"/>
  <c r="EL28" i="163" s="1"/>
  <c r="EM5" i="163"/>
  <c r="EN5" i="163"/>
  <c r="EN28" i="163" s="1"/>
  <c r="EO5" i="163"/>
  <c r="EP5" i="163"/>
  <c r="EP28" i="163" s="1"/>
  <c r="EQ5" i="163"/>
  <c r="EQ28" i="163" s="1"/>
  <c r="ER5" i="163"/>
  <c r="ER28" i="163" s="1"/>
  <c r="ES5" i="163"/>
  <c r="ET5" i="163"/>
  <c r="ET28" i="163" s="1"/>
  <c r="EU5" i="163"/>
  <c r="EV5" i="163"/>
  <c r="EV28" i="163" s="1"/>
  <c r="EW5" i="163"/>
  <c r="EX5" i="163"/>
  <c r="EX28" i="163" s="1"/>
  <c r="EY5" i="163"/>
  <c r="EY28" i="163" s="1"/>
  <c r="EZ5" i="163"/>
  <c r="EZ28" i="163" s="1"/>
  <c r="FA5" i="163"/>
  <c r="FB5" i="163"/>
  <c r="FC5" i="163"/>
  <c r="FC28" i="163" s="1"/>
  <c r="FD5" i="163"/>
  <c r="FD28" i="163" s="1"/>
  <c r="FE5" i="163"/>
  <c r="FF5" i="163"/>
  <c r="FF28" i="163" s="1"/>
  <c r="FG5" i="163"/>
  <c r="FH5" i="163"/>
  <c r="FH28" i="163" s="1"/>
  <c r="FI5" i="163"/>
  <c r="FJ5" i="163"/>
  <c r="FJ28" i="163" s="1"/>
  <c r="FK5" i="163"/>
  <c r="FK28" i="163" s="1"/>
  <c r="FL5" i="163"/>
  <c r="FL28" i="163" s="1"/>
  <c r="FM5" i="163"/>
  <c r="FN5" i="163"/>
  <c r="FN28" i="163" s="1"/>
  <c r="FO5" i="163"/>
  <c r="FO28" i="163" s="1"/>
  <c r="FP5" i="163"/>
  <c r="FP28" i="163" s="1"/>
  <c r="FQ5" i="163"/>
  <c r="FR5" i="163"/>
  <c r="FR28" i="163" s="1"/>
  <c r="FS5" i="163"/>
  <c r="FT5" i="163"/>
  <c r="FT28" i="163" s="1"/>
  <c r="FU5" i="163"/>
  <c r="FV5" i="163"/>
  <c r="FV28" i="163" s="1"/>
  <c r="FW5" i="163"/>
  <c r="FW28" i="163" s="1"/>
  <c r="FX5" i="163"/>
  <c r="FX28" i="163" s="1"/>
  <c r="FY5" i="163"/>
  <c r="FZ5" i="163"/>
  <c r="FZ28" i="163" s="1"/>
  <c r="GA5" i="163"/>
  <c r="GB5" i="163"/>
  <c r="GB28" i="163" s="1"/>
  <c r="GC5" i="163"/>
  <c r="GD5" i="163"/>
  <c r="GD28" i="163" s="1"/>
  <c r="GE5" i="163"/>
  <c r="GE28" i="163" s="1"/>
  <c r="GF5" i="163"/>
  <c r="GF28" i="163" s="1"/>
  <c r="GG5" i="163"/>
  <c r="GH5" i="163"/>
  <c r="GH28" i="163" s="1"/>
  <c r="GI5" i="163"/>
  <c r="GI28" i="163" s="1"/>
  <c r="GJ5" i="163"/>
  <c r="GJ28" i="163" s="1"/>
  <c r="GK5" i="163"/>
  <c r="GL5" i="163"/>
  <c r="GL28" i="163" s="1"/>
  <c r="GM5" i="163"/>
  <c r="GN5" i="163"/>
  <c r="GN28" i="163" s="1"/>
  <c r="GO5" i="163"/>
  <c r="GP5" i="163"/>
  <c r="GP28" i="163" s="1"/>
  <c r="GQ5" i="163"/>
  <c r="GQ28" i="163" s="1"/>
  <c r="GR5" i="163"/>
  <c r="GR28" i="163" s="1"/>
  <c r="GS5" i="163"/>
  <c r="GT5" i="163"/>
  <c r="GT28" i="163" s="1"/>
  <c r="GU5" i="163"/>
  <c r="GU28" i="163" s="1"/>
  <c r="GV5" i="163"/>
  <c r="GV28" i="163" s="1"/>
  <c r="GW5" i="163"/>
  <c r="GX5" i="163"/>
  <c r="GX28" i="163" s="1"/>
  <c r="GY5" i="163"/>
  <c r="GZ5" i="163"/>
  <c r="GZ28" i="163" s="1"/>
  <c r="HA5" i="163"/>
  <c r="HB5" i="163"/>
  <c r="HB28" i="163" s="1"/>
  <c r="HC5" i="163"/>
  <c r="HC28" i="163" s="1"/>
  <c r="HD5" i="163"/>
  <c r="HD28" i="163" s="1"/>
  <c r="HE5" i="163"/>
  <c r="HF5" i="163"/>
  <c r="HF28" i="163" s="1"/>
  <c r="HG5" i="163"/>
  <c r="HH5" i="163"/>
  <c r="HH28" i="163" s="1"/>
  <c r="HI5" i="163"/>
  <c r="HJ5" i="163"/>
  <c r="HJ28" i="163" s="1"/>
  <c r="HK5" i="163"/>
  <c r="HK28" i="163" s="1"/>
  <c r="HL5" i="163"/>
  <c r="HL28" i="163" s="1"/>
  <c r="HM5" i="163"/>
  <c r="HN5" i="163"/>
  <c r="HN28" i="163" s="1"/>
  <c r="HO5" i="163"/>
  <c r="HO28" i="163" s="1"/>
  <c r="HP5" i="163"/>
  <c r="HP28" i="163" s="1"/>
  <c r="HQ5" i="163"/>
  <c r="HR5" i="163"/>
  <c r="HR28" i="163" s="1"/>
  <c r="HS5" i="163"/>
  <c r="HT5" i="163"/>
  <c r="HT28" i="163" s="1"/>
  <c r="HU5" i="163"/>
  <c r="HV5" i="163"/>
  <c r="HV28" i="163" s="1"/>
  <c r="HW5" i="163"/>
  <c r="HW28" i="163" s="1"/>
  <c r="HX5" i="163"/>
  <c r="HX28" i="163" s="1"/>
  <c r="HY5" i="163"/>
  <c r="HZ5" i="163"/>
  <c r="HZ28" i="163" s="1"/>
  <c r="IA5" i="163"/>
  <c r="IA28" i="163" s="1"/>
  <c r="IB5" i="163"/>
  <c r="IB28" i="163" s="1"/>
  <c r="IC5" i="163"/>
  <c r="ID5" i="163"/>
  <c r="ID28" i="163" s="1"/>
  <c r="IE5" i="163"/>
  <c r="IF5" i="163"/>
  <c r="IF28" i="163" s="1"/>
  <c r="IG5" i="163"/>
  <c r="IH5" i="163"/>
  <c r="IH28" i="163" s="1"/>
  <c r="II5" i="163"/>
  <c r="II28" i="163" s="1"/>
  <c r="IJ5" i="163"/>
  <c r="IJ28" i="163" s="1"/>
  <c r="IK5" i="163"/>
  <c r="IL5" i="163"/>
  <c r="IL28" i="163" s="1"/>
  <c r="IM5" i="163"/>
  <c r="IN5" i="163"/>
  <c r="IN28" i="163" s="1"/>
  <c r="IO5" i="163"/>
  <c r="IP5" i="163"/>
  <c r="IP28" i="163" s="1"/>
  <c r="IQ5" i="163"/>
  <c r="IQ28" i="163" s="1"/>
  <c r="IR5" i="163"/>
  <c r="IR28" i="163" s="1"/>
  <c r="IS5" i="163"/>
  <c r="IT5" i="163"/>
  <c r="IT28" i="163" s="1"/>
  <c r="IU5" i="163"/>
  <c r="IU28" i="163" s="1"/>
  <c r="IV5" i="163"/>
  <c r="IV28" i="163" s="1"/>
  <c r="IW5" i="163"/>
  <c r="IX5" i="163"/>
  <c r="IX28" i="163" s="1"/>
  <c r="IY5" i="163"/>
  <c r="IZ5" i="163"/>
  <c r="IZ28" i="163" s="1"/>
  <c r="JA5" i="163"/>
  <c r="JB5" i="163"/>
  <c r="JB28" i="163" s="1"/>
  <c r="JC5" i="163"/>
  <c r="JC28" i="163" s="1"/>
  <c r="JD5" i="163"/>
  <c r="JD28" i="163" s="1"/>
  <c r="JE5" i="163"/>
  <c r="JF5" i="163"/>
  <c r="JF28" i="163" s="1"/>
  <c r="JG5" i="163"/>
  <c r="JG28" i="163" s="1"/>
  <c r="JH5" i="163"/>
  <c r="JH28" i="163" s="1"/>
  <c r="JI5" i="163"/>
  <c r="JJ5" i="163"/>
  <c r="JJ28" i="163" s="1"/>
  <c r="JK5" i="163"/>
  <c r="JK28" i="163" s="1"/>
  <c r="JL5" i="163"/>
  <c r="JL28" i="163" s="1"/>
  <c r="JM5" i="163"/>
  <c r="JN5" i="163"/>
  <c r="JN28" i="163" s="1"/>
  <c r="JO5" i="163"/>
  <c r="JO28" i="163" s="1"/>
  <c r="JP5" i="163"/>
  <c r="JP28" i="163" s="1"/>
  <c r="JQ5" i="163"/>
  <c r="JR5" i="163"/>
  <c r="JR28" i="163" s="1"/>
  <c r="JS5" i="163"/>
  <c r="JT5" i="163"/>
  <c r="JT28" i="163" s="1"/>
  <c r="JU5" i="163"/>
  <c r="JV5" i="163"/>
  <c r="JV28" i="163" s="1"/>
  <c r="DZ27" i="163"/>
  <c r="ED27" i="163"/>
  <c r="EF27" i="163"/>
  <c r="EH27" i="163"/>
  <c r="EJ27" i="163"/>
  <c r="EL27" i="163"/>
  <c r="EP27" i="163"/>
  <c r="ET27" i="163"/>
  <c r="EX27" i="163"/>
  <c r="EZ27" i="163"/>
  <c r="FB27" i="163"/>
  <c r="FF27" i="163"/>
  <c r="FJ27" i="163"/>
  <c r="FL27" i="163"/>
  <c r="FN27" i="163"/>
  <c r="FR27" i="163"/>
  <c r="FT27" i="163"/>
  <c r="FV27" i="163"/>
  <c r="FZ27" i="163"/>
  <c r="GD27" i="163"/>
  <c r="GF27" i="163"/>
  <c r="GH27" i="163"/>
  <c r="GL27" i="163"/>
  <c r="GP27" i="163"/>
  <c r="GR27" i="163"/>
  <c r="GT27" i="163"/>
  <c r="GX27" i="163"/>
  <c r="GZ27" i="163"/>
  <c r="HB27" i="163"/>
  <c r="HF27" i="163"/>
  <c r="HJ27" i="163"/>
  <c r="HL27" i="163"/>
  <c r="HN27" i="163"/>
  <c r="HR27" i="163"/>
  <c r="HV27" i="163"/>
  <c r="HX27" i="163"/>
  <c r="HZ27" i="163"/>
  <c r="ID27" i="163"/>
  <c r="IF27" i="163"/>
  <c r="IH27" i="163"/>
  <c r="IL27" i="163"/>
  <c r="IP27" i="163"/>
  <c r="IR27" i="163"/>
  <c r="IT27" i="163"/>
  <c r="IX27" i="163"/>
  <c r="JB27" i="163"/>
  <c r="JD27" i="163"/>
  <c r="JF27" i="163"/>
  <c r="JJ27" i="163"/>
  <c r="JL27" i="163"/>
  <c r="JN27" i="163"/>
  <c r="JR27" i="163"/>
  <c r="JV27" i="163"/>
  <c r="DZ28" i="163"/>
  <c r="EA28" i="163"/>
  <c r="EC28" i="163"/>
  <c r="EG28" i="163"/>
  <c r="EH28" i="163"/>
  <c r="EK28" i="163"/>
  <c r="EM28" i="163"/>
  <c r="EO28" i="163"/>
  <c r="ES28" i="163"/>
  <c r="EU28" i="163"/>
  <c r="EW28" i="163"/>
  <c r="FA28" i="163"/>
  <c r="FB28" i="163"/>
  <c r="FE28" i="163"/>
  <c r="FG28" i="163"/>
  <c r="FI28" i="163"/>
  <c r="FM28" i="163"/>
  <c r="FQ28" i="163"/>
  <c r="FS28" i="163"/>
  <c r="FU28" i="163"/>
  <c r="FY28" i="163"/>
  <c r="GA28" i="163"/>
  <c r="GC28" i="163"/>
  <c r="GG28" i="163"/>
  <c r="GK28" i="163"/>
  <c r="GM28" i="163"/>
  <c r="GO28" i="163"/>
  <c r="GS28" i="163"/>
  <c r="GW28" i="163"/>
  <c r="GY28" i="163"/>
  <c r="HA28" i="163"/>
  <c r="HE28" i="163"/>
  <c r="HG28" i="163"/>
  <c r="HI28" i="163"/>
  <c r="HM28" i="163"/>
  <c r="HQ28" i="163"/>
  <c r="HS28" i="163"/>
  <c r="HU28" i="163"/>
  <c r="HY28" i="163"/>
  <c r="IC28" i="163"/>
  <c r="IE28" i="163"/>
  <c r="IG28" i="163"/>
  <c r="IK28" i="163"/>
  <c r="IM28" i="163"/>
  <c r="IO28" i="163"/>
  <c r="IS28" i="163"/>
  <c r="IW28" i="163"/>
  <c r="IY28" i="163"/>
  <c r="JA28" i="163"/>
  <c r="JE28" i="163"/>
  <c r="JI28" i="163"/>
  <c r="JM28" i="163"/>
  <c r="JQ28" i="163"/>
  <c r="JS28" i="163"/>
  <c r="JU28" i="163"/>
  <c r="FH4" i="164"/>
  <c r="FI4" i="164"/>
  <c r="FI27" i="164" s="1"/>
  <c r="FI3" i="165" s="1"/>
  <c r="FJ4" i="164"/>
  <c r="FJ27" i="164" s="1"/>
  <c r="FJ3" i="165" s="1"/>
  <c r="FK4" i="164"/>
  <c r="FK27" i="164" s="1"/>
  <c r="FK3" i="165" s="1"/>
  <c r="FL4" i="164"/>
  <c r="FM4" i="164"/>
  <c r="FM27" i="164" s="1"/>
  <c r="FM3" i="165" s="1"/>
  <c r="FN4" i="164"/>
  <c r="FN27" i="164" s="1"/>
  <c r="FN3" i="165" s="1"/>
  <c r="FO4" i="164"/>
  <c r="FO27" i="164" s="1"/>
  <c r="FO3" i="165" s="1"/>
  <c r="FP4" i="164"/>
  <c r="FQ4" i="164"/>
  <c r="FR4" i="164"/>
  <c r="FR27" i="164" s="1"/>
  <c r="FR3" i="165" s="1"/>
  <c r="FS4" i="164"/>
  <c r="FS27" i="164" s="1"/>
  <c r="FS3" i="165" s="1"/>
  <c r="FT4" i="164"/>
  <c r="FU4" i="164"/>
  <c r="FU27" i="164" s="1"/>
  <c r="FU3" i="165" s="1"/>
  <c r="FV4" i="164"/>
  <c r="FV27" i="164" s="1"/>
  <c r="FV3" i="165" s="1"/>
  <c r="FW4" i="164"/>
  <c r="FW27" i="164" s="1"/>
  <c r="FW3" i="165" s="1"/>
  <c r="FX4" i="164"/>
  <c r="FY4" i="164"/>
  <c r="FY27" i="164" s="1"/>
  <c r="FY3" i="165" s="1"/>
  <c r="FZ4" i="164"/>
  <c r="FZ27" i="164" s="1"/>
  <c r="FZ3" i="165" s="1"/>
  <c r="GA4" i="164"/>
  <c r="GA27" i="164" s="1"/>
  <c r="GA3" i="165" s="1"/>
  <c r="GB4" i="164"/>
  <c r="GC4" i="164"/>
  <c r="GD4" i="164"/>
  <c r="GD27" i="164" s="1"/>
  <c r="GD3" i="165" s="1"/>
  <c r="GE4" i="164"/>
  <c r="GE27" i="164" s="1"/>
  <c r="GE3" i="165" s="1"/>
  <c r="GF4" i="164"/>
  <c r="GG4" i="164"/>
  <c r="GG27" i="164" s="1"/>
  <c r="GG3" i="165" s="1"/>
  <c r="GH4" i="164"/>
  <c r="GH27" i="164" s="1"/>
  <c r="GH3" i="165" s="1"/>
  <c r="GI4" i="164"/>
  <c r="GI27" i="164" s="1"/>
  <c r="GI3" i="165" s="1"/>
  <c r="GJ4" i="164"/>
  <c r="GK4" i="164"/>
  <c r="GK27" i="164" s="1"/>
  <c r="GK3" i="165" s="1"/>
  <c r="GL4" i="164"/>
  <c r="GL27" i="164" s="1"/>
  <c r="GL3" i="165" s="1"/>
  <c r="GM4" i="164"/>
  <c r="GM27" i="164" s="1"/>
  <c r="GM3" i="165" s="1"/>
  <c r="GN4" i="164"/>
  <c r="GO4" i="164"/>
  <c r="GP4" i="164"/>
  <c r="GP27" i="164" s="1"/>
  <c r="GP3" i="165" s="1"/>
  <c r="GQ4" i="164"/>
  <c r="GQ27" i="164" s="1"/>
  <c r="GQ3" i="165" s="1"/>
  <c r="GR4" i="164"/>
  <c r="GS4" i="164"/>
  <c r="GS27" i="164" s="1"/>
  <c r="GS3" i="165" s="1"/>
  <c r="GT4" i="164"/>
  <c r="GT27" i="164" s="1"/>
  <c r="GT3" i="165" s="1"/>
  <c r="GU4" i="164"/>
  <c r="GU27" i="164" s="1"/>
  <c r="GU3" i="165" s="1"/>
  <c r="GV4" i="164"/>
  <c r="GW4" i="164"/>
  <c r="GW27" i="164" s="1"/>
  <c r="GW3" i="165" s="1"/>
  <c r="GX4" i="164"/>
  <c r="GX27" i="164" s="1"/>
  <c r="GX3" i="165" s="1"/>
  <c r="GY4" i="164"/>
  <c r="GY27" i="164" s="1"/>
  <c r="GY3" i="165" s="1"/>
  <c r="GZ4" i="164"/>
  <c r="HA4" i="164"/>
  <c r="HA27" i="164" s="1"/>
  <c r="HA3" i="165" s="1"/>
  <c r="HB4" i="164"/>
  <c r="HB27" i="164" s="1"/>
  <c r="HB3" i="165" s="1"/>
  <c r="HC4" i="164"/>
  <c r="HC27" i="164" s="1"/>
  <c r="HC3" i="165" s="1"/>
  <c r="HD4" i="164"/>
  <c r="HE4" i="164"/>
  <c r="HE27" i="164" s="1"/>
  <c r="HE3" i="165" s="1"/>
  <c r="HF4" i="164"/>
  <c r="HF27" i="164" s="1"/>
  <c r="HF3" i="165" s="1"/>
  <c r="HG4" i="164"/>
  <c r="HG27" i="164" s="1"/>
  <c r="HG3" i="165" s="1"/>
  <c r="HH4" i="164"/>
  <c r="HI4" i="164"/>
  <c r="HJ4" i="164"/>
  <c r="HJ27" i="164" s="1"/>
  <c r="HJ3" i="165" s="1"/>
  <c r="HK4" i="164"/>
  <c r="HK27" i="164" s="1"/>
  <c r="HK3" i="165" s="1"/>
  <c r="HL4" i="164"/>
  <c r="HM4" i="164"/>
  <c r="HM27" i="164" s="1"/>
  <c r="HM3" i="165" s="1"/>
  <c r="HN4" i="164"/>
  <c r="HO4" i="164"/>
  <c r="HO27" i="164" s="1"/>
  <c r="HO3" i="165" s="1"/>
  <c r="HP4" i="164"/>
  <c r="HQ4" i="164"/>
  <c r="HQ27" i="164" s="1"/>
  <c r="HQ3" i="165" s="1"/>
  <c r="HR4" i="164"/>
  <c r="HR27" i="164" s="1"/>
  <c r="HR3" i="165" s="1"/>
  <c r="HS4" i="164"/>
  <c r="HS27" i="164" s="1"/>
  <c r="HS3" i="165" s="1"/>
  <c r="HT4" i="164"/>
  <c r="HU4" i="164"/>
  <c r="HU27" i="164" s="1"/>
  <c r="HU3" i="165" s="1"/>
  <c r="HV4" i="164"/>
  <c r="HW4" i="164"/>
  <c r="HW27" i="164" s="1"/>
  <c r="HW3" i="165" s="1"/>
  <c r="HX4" i="164"/>
  <c r="HY4" i="164"/>
  <c r="HY27" i="164" s="1"/>
  <c r="HY3" i="165" s="1"/>
  <c r="HZ4" i="164"/>
  <c r="HZ27" i="164" s="1"/>
  <c r="HZ3" i="165" s="1"/>
  <c r="IA4" i="164"/>
  <c r="IA27" i="164" s="1"/>
  <c r="IA3" i="165" s="1"/>
  <c r="IB4" i="164"/>
  <c r="IC4" i="164"/>
  <c r="IC27" i="164" s="1"/>
  <c r="IC3" i="165" s="1"/>
  <c r="ID4" i="164"/>
  <c r="ID27" i="164" s="1"/>
  <c r="ID3" i="165" s="1"/>
  <c r="IE4" i="164"/>
  <c r="IE27" i="164" s="1"/>
  <c r="IE3" i="165" s="1"/>
  <c r="IF4" i="164"/>
  <c r="IG4" i="164"/>
  <c r="IG27" i="164" s="1"/>
  <c r="IG3" i="165" s="1"/>
  <c r="IH4" i="164"/>
  <c r="IH27" i="164" s="1"/>
  <c r="IH3" i="165" s="1"/>
  <c r="II4" i="164"/>
  <c r="II27" i="164" s="1"/>
  <c r="II3" i="165" s="1"/>
  <c r="IJ4" i="164"/>
  <c r="IK4" i="164"/>
  <c r="IK27" i="164" s="1"/>
  <c r="IK3" i="165" s="1"/>
  <c r="IL4" i="164"/>
  <c r="IL27" i="164" s="1"/>
  <c r="IL3" i="165" s="1"/>
  <c r="IM4" i="164"/>
  <c r="IM27" i="164" s="1"/>
  <c r="IM3" i="165" s="1"/>
  <c r="IN4" i="164"/>
  <c r="IO4" i="164"/>
  <c r="IO27" i="164" s="1"/>
  <c r="IO3" i="165" s="1"/>
  <c r="IP4" i="164"/>
  <c r="IP27" i="164" s="1"/>
  <c r="IP3" i="165" s="1"/>
  <c r="IQ4" i="164"/>
  <c r="IQ27" i="164" s="1"/>
  <c r="IQ3" i="165" s="1"/>
  <c r="IR4" i="164"/>
  <c r="IS4" i="164"/>
  <c r="IT4" i="164"/>
  <c r="IT27" i="164" s="1"/>
  <c r="IT3" i="165" s="1"/>
  <c r="IU4" i="164"/>
  <c r="IU27" i="164" s="1"/>
  <c r="IU3" i="165" s="1"/>
  <c r="IV4" i="164"/>
  <c r="IW4" i="164"/>
  <c r="IW27" i="164" s="1"/>
  <c r="IW3" i="165" s="1"/>
  <c r="IX4" i="164"/>
  <c r="IX27" i="164" s="1"/>
  <c r="IX3" i="165" s="1"/>
  <c r="IY4" i="164"/>
  <c r="IY27" i="164" s="1"/>
  <c r="IY3" i="165" s="1"/>
  <c r="IZ4" i="164"/>
  <c r="JA4" i="164"/>
  <c r="JA27" i="164" s="1"/>
  <c r="JA3" i="165" s="1"/>
  <c r="JB4" i="164"/>
  <c r="JB27" i="164" s="1"/>
  <c r="JB3" i="165" s="1"/>
  <c r="JC4" i="164"/>
  <c r="JC27" i="164" s="1"/>
  <c r="JC3" i="165" s="1"/>
  <c r="JD4" i="164"/>
  <c r="JE4" i="164"/>
  <c r="JF4" i="164"/>
  <c r="JF27" i="164" s="1"/>
  <c r="JF3" i="165" s="1"/>
  <c r="JG4" i="164"/>
  <c r="JG27" i="164" s="1"/>
  <c r="JG3" i="165" s="1"/>
  <c r="JH4" i="164"/>
  <c r="JI4" i="164"/>
  <c r="JI27" i="164" s="1"/>
  <c r="JI3" i="165" s="1"/>
  <c r="JJ4" i="164"/>
  <c r="JJ27" i="164" s="1"/>
  <c r="JJ3" i="165" s="1"/>
  <c r="JK4" i="164"/>
  <c r="JK27" i="164" s="1"/>
  <c r="JK3" i="165" s="1"/>
  <c r="JL4" i="164"/>
  <c r="JM4" i="164"/>
  <c r="JM27" i="164" s="1"/>
  <c r="JM3" i="165" s="1"/>
  <c r="JN4" i="164"/>
  <c r="JN27" i="164" s="1"/>
  <c r="JN3" i="165" s="1"/>
  <c r="JO4" i="164"/>
  <c r="JO27" i="164" s="1"/>
  <c r="JO3" i="165" s="1"/>
  <c r="JP4" i="164"/>
  <c r="JQ4" i="164"/>
  <c r="JQ27" i="164" s="1"/>
  <c r="JQ3" i="165" s="1"/>
  <c r="JR4" i="164"/>
  <c r="JR27" i="164" s="1"/>
  <c r="JR3" i="165" s="1"/>
  <c r="JS4" i="164"/>
  <c r="JS27" i="164" s="1"/>
  <c r="JS3" i="165" s="1"/>
  <c r="JT4" i="164"/>
  <c r="JU4" i="164"/>
  <c r="JU27" i="164" s="1"/>
  <c r="JU3" i="165" s="1"/>
  <c r="JV4" i="164"/>
  <c r="JV27" i="164" s="1"/>
  <c r="JV3" i="165" s="1"/>
  <c r="FH5" i="164"/>
  <c r="FH28" i="164" s="1"/>
  <c r="FH4" i="165" s="1"/>
  <c r="FI5" i="164"/>
  <c r="FJ5" i="164"/>
  <c r="FJ28" i="164" s="1"/>
  <c r="FJ4" i="165" s="1"/>
  <c r="FK5" i="164"/>
  <c r="FL5" i="164"/>
  <c r="FL28" i="164" s="1"/>
  <c r="FL4" i="165" s="1"/>
  <c r="FM5" i="164"/>
  <c r="FN5" i="164"/>
  <c r="FN28" i="164" s="1"/>
  <c r="FN4" i="165" s="1"/>
  <c r="FO5" i="164"/>
  <c r="FO28" i="164" s="1"/>
  <c r="FO4" i="165" s="1"/>
  <c r="FP5" i="164"/>
  <c r="FP28" i="164" s="1"/>
  <c r="FP4" i="165" s="1"/>
  <c r="FQ5" i="164"/>
  <c r="FR5" i="164"/>
  <c r="FR28" i="164" s="1"/>
  <c r="FR4" i="165" s="1"/>
  <c r="FS5" i="164"/>
  <c r="FS28" i="164" s="1"/>
  <c r="FS4" i="165" s="1"/>
  <c r="FT5" i="164"/>
  <c r="FT28" i="164" s="1"/>
  <c r="FT4" i="165" s="1"/>
  <c r="FU5" i="164"/>
  <c r="FV5" i="164"/>
  <c r="FW5" i="164"/>
  <c r="FW28" i="164" s="1"/>
  <c r="FW4" i="165" s="1"/>
  <c r="FX5" i="164"/>
  <c r="FX28" i="164" s="1"/>
  <c r="FX4" i="165" s="1"/>
  <c r="FY5" i="164"/>
  <c r="FZ5" i="164"/>
  <c r="FZ28" i="164" s="1"/>
  <c r="FZ4" i="165" s="1"/>
  <c r="GA5" i="164"/>
  <c r="GB5" i="164"/>
  <c r="GB28" i="164" s="1"/>
  <c r="GB4" i="165" s="1"/>
  <c r="GC5" i="164"/>
  <c r="GD5" i="164"/>
  <c r="GD28" i="164" s="1"/>
  <c r="GD4" i="165" s="1"/>
  <c r="GE5" i="164"/>
  <c r="GE28" i="164" s="1"/>
  <c r="GE4" i="165" s="1"/>
  <c r="GF5" i="164"/>
  <c r="GF28" i="164" s="1"/>
  <c r="GF4" i="165" s="1"/>
  <c r="GG5" i="164"/>
  <c r="GH5" i="164"/>
  <c r="GH28" i="164" s="1"/>
  <c r="GH4" i="165" s="1"/>
  <c r="GI5" i="164"/>
  <c r="GI28" i="164" s="1"/>
  <c r="GI4" i="165" s="1"/>
  <c r="GJ5" i="164"/>
  <c r="GJ28" i="164" s="1"/>
  <c r="GJ4" i="165" s="1"/>
  <c r="GK5" i="164"/>
  <c r="GL5" i="164"/>
  <c r="GL28" i="164" s="1"/>
  <c r="GL4" i="165" s="1"/>
  <c r="GM5" i="164"/>
  <c r="GM28" i="164" s="1"/>
  <c r="GM4" i="165" s="1"/>
  <c r="GN5" i="164"/>
  <c r="GN28" i="164" s="1"/>
  <c r="GN4" i="165" s="1"/>
  <c r="GO5" i="164"/>
  <c r="GP5" i="164"/>
  <c r="GP28" i="164" s="1"/>
  <c r="GP4" i="165" s="1"/>
  <c r="GQ5" i="164"/>
  <c r="GQ28" i="164" s="1"/>
  <c r="GQ4" i="165" s="1"/>
  <c r="GR5" i="164"/>
  <c r="GR28" i="164" s="1"/>
  <c r="GR4" i="165" s="1"/>
  <c r="GS5" i="164"/>
  <c r="GT5" i="164"/>
  <c r="GT28" i="164" s="1"/>
  <c r="GT4" i="165" s="1"/>
  <c r="GU5" i="164"/>
  <c r="GU28" i="164" s="1"/>
  <c r="GU4" i="165" s="1"/>
  <c r="GV5" i="164"/>
  <c r="GV28" i="164" s="1"/>
  <c r="GV4" i="165" s="1"/>
  <c r="GW5" i="164"/>
  <c r="GX5" i="164"/>
  <c r="GX28" i="164" s="1"/>
  <c r="GX4" i="165" s="1"/>
  <c r="GY5" i="164"/>
  <c r="GY28" i="164" s="1"/>
  <c r="GY4" i="165" s="1"/>
  <c r="GZ5" i="164"/>
  <c r="GZ28" i="164" s="1"/>
  <c r="GZ4" i="165" s="1"/>
  <c r="HA5" i="164"/>
  <c r="HB5" i="164"/>
  <c r="HB28" i="164" s="1"/>
  <c r="HB4" i="165" s="1"/>
  <c r="HC5" i="164"/>
  <c r="HC28" i="164" s="1"/>
  <c r="HC4" i="165" s="1"/>
  <c r="HD5" i="164"/>
  <c r="HD28" i="164" s="1"/>
  <c r="HD4" i="165" s="1"/>
  <c r="HE5" i="164"/>
  <c r="HF5" i="164"/>
  <c r="HG5" i="164"/>
  <c r="HG28" i="164" s="1"/>
  <c r="HG4" i="165" s="1"/>
  <c r="HH5" i="164"/>
  <c r="HH28" i="164" s="1"/>
  <c r="HH4" i="165" s="1"/>
  <c r="HI5" i="164"/>
  <c r="HJ5" i="164"/>
  <c r="HJ28" i="164" s="1"/>
  <c r="HJ4" i="165" s="1"/>
  <c r="HK5" i="164"/>
  <c r="HK28" i="164" s="1"/>
  <c r="HK4" i="165" s="1"/>
  <c r="HL5" i="164"/>
  <c r="HL28" i="164" s="1"/>
  <c r="HL4" i="165" s="1"/>
  <c r="HM5" i="164"/>
  <c r="HN5" i="164"/>
  <c r="HO5" i="164"/>
  <c r="HO28" i="164" s="1"/>
  <c r="HO4" i="165" s="1"/>
  <c r="HP5" i="164"/>
  <c r="HP28" i="164" s="1"/>
  <c r="HP4" i="165" s="1"/>
  <c r="HQ5" i="164"/>
  <c r="HR5" i="164"/>
  <c r="HR28" i="164" s="1"/>
  <c r="HR4" i="165" s="1"/>
  <c r="HS5" i="164"/>
  <c r="HS28" i="164" s="1"/>
  <c r="HS4" i="165" s="1"/>
  <c r="HT5" i="164"/>
  <c r="HT28" i="164" s="1"/>
  <c r="HT4" i="165" s="1"/>
  <c r="HU5" i="164"/>
  <c r="HV5" i="164"/>
  <c r="HV28" i="164" s="1"/>
  <c r="HV4" i="165" s="1"/>
  <c r="HW5" i="164"/>
  <c r="HW28" i="164" s="1"/>
  <c r="HW4" i="165" s="1"/>
  <c r="HX5" i="164"/>
  <c r="HX28" i="164" s="1"/>
  <c r="HX4" i="165" s="1"/>
  <c r="HY5" i="164"/>
  <c r="HZ5" i="164"/>
  <c r="HZ28" i="164" s="1"/>
  <c r="HZ4" i="165" s="1"/>
  <c r="IA5" i="164"/>
  <c r="IA28" i="164" s="1"/>
  <c r="IA4" i="165" s="1"/>
  <c r="IB5" i="164"/>
  <c r="IB28" i="164" s="1"/>
  <c r="IB4" i="165" s="1"/>
  <c r="IC5" i="164"/>
  <c r="ID5" i="164"/>
  <c r="ID28" i="164" s="1"/>
  <c r="ID4" i="165" s="1"/>
  <c r="IE5" i="164"/>
  <c r="IE28" i="164" s="1"/>
  <c r="IE4" i="165" s="1"/>
  <c r="IF5" i="164"/>
  <c r="IF28" i="164" s="1"/>
  <c r="IF4" i="165" s="1"/>
  <c r="IG5" i="164"/>
  <c r="IH5" i="164"/>
  <c r="IH28" i="164" s="1"/>
  <c r="IH4" i="165" s="1"/>
  <c r="II5" i="164"/>
  <c r="IJ5" i="164"/>
  <c r="IJ28" i="164" s="1"/>
  <c r="IJ4" i="165" s="1"/>
  <c r="IK5" i="164"/>
  <c r="IL5" i="164"/>
  <c r="IL28" i="164" s="1"/>
  <c r="IL4" i="165" s="1"/>
  <c r="IM5" i="164"/>
  <c r="IM28" i="164" s="1"/>
  <c r="IM4" i="165" s="1"/>
  <c r="IN5" i="164"/>
  <c r="IN28" i="164" s="1"/>
  <c r="IN4" i="165" s="1"/>
  <c r="IO5" i="164"/>
  <c r="IP5" i="164"/>
  <c r="IP28" i="164" s="1"/>
  <c r="IP4" i="165" s="1"/>
  <c r="IQ5" i="164"/>
  <c r="IQ28" i="164" s="1"/>
  <c r="IQ4" i="165" s="1"/>
  <c r="IR5" i="164"/>
  <c r="IR28" i="164" s="1"/>
  <c r="IR4" i="165" s="1"/>
  <c r="IS5" i="164"/>
  <c r="IT5" i="164"/>
  <c r="IT28" i="164" s="1"/>
  <c r="IT4" i="165" s="1"/>
  <c r="IU5" i="164"/>
  <c r="IU28" i="164" s="1"/>
  <c r="IU4" i="165" s="1"/>
  <c r="IV5" i="164"/>
  <c r="IV28" i="164" s="1"/>
  <c r="IV4" i="165" s="1"/>
  <c r="IW5" i="164"/>
  <c r="IX5" i="164"/>
  <c r="IY5" i="164"/>
  <c r="IY28" i="164" s="1"/>
  <c r="IY4" i="165" s="1"/>
  <c r="IZ5" i="164"/>
  <c r="IZ28" i="164" s="1"/>
  <c r="IZ4" i="165" s="1"/>
  <c r="JA5" i="164"/>
  <c r="JB5" i="164"/>
  <c r="JB28" i="164" s="1"/>
  <c r="JB4" i="165" s="1"/>
  <c r="JC5" i="164"/>
  <c r="JC28" i="164" s="1"/>
  <c r="JC4" i="165" s="1"/>
  <c r="JD5" i="164"/>
  <c r="JD28" i="164" s="1"/>
  <c r="JD4" i="165" s="1"/>
  <c r="JE5" i="164"/>
  <c r="JF5" i="164"/>
  <c r="JF28" i="164" s="1"/>
  <c r="JF4" i="165" s="1"/>
  <c r="JG5" i="164"/>
  <c r="JG28" i="164" s="1"/>
  <c r="JG4" i="165" s="1"/>
  <c r="JH5" i="164"/>
  <c r="JH28" i="164" s="1"/>
  <c r="JH4" i="165" s="1"/>
  <c r="JI5" i="164"/>
  <c r="JJ5" i="164"/>
  <c r="JJ28" i="164" s="1"/>
  <c r="JJ4" i="165" s="1"/>
  <c r="JK5" i="164"/>
  <c r="JK28" i="164" s="1"/>
  <c r="JK4" i="165" s="1"/>
  <c r="JL5" i="164"/>
  <c r="JL28" i="164" s="1"/>
  <c r="JL4" i="165" s="1"/>
  <c r="JM5" i="164"/>
  <c r="JN5" i="164"/>
  <c r="JN28" i="164" s="1"/>
  <c r="JN4" i="165" s="1"/>
  <c r="JO5" i="164"/>
  <c r="JO28" i="164" s="1"/>
  <c r="JO4" i="165" s="1"/>
  <c r="JP5" i="164"/>
  <c r="JP28" i="164" s="1"/>
  <c r="JP4" i="165" s="1"/>
  <c r="JQ5" i="164"/>
  <c r="JR5" i="164"/>
  <c r="JS5" i="164"/>
  <c r="JS28" i="164" s="1"/>
  <c r="JS4" i="165" s="1"/>
  <c r="JT5" i="164"/>
  <c r="JT28" i="164" s="1"/>
  <c r="JT4" i="165" s="1"/>
  <c r="JU5" i="164"/>
  <c r="JV5" i="164"/>
  <c r="JV28" i="164" s="1"/>
  <c r="JV4" i="165" s="1"/>
  <c r="FH27" i="164"/>
  <c r="FH3" i="165" s="1"/>
  <c r="FL27" i="164"/>
  <c r="FL3" i="165" s="1"/>
  <c r="FP27" i="164"/>
  <c r="FP3" i="165" s="1"/>
  <c r="FQ27" i="164"/>
  <c r="FT27" i="164"/>
  <c r="FT3" i="165" s="1"/>
  <c r="FX27" i="164"/>
  <c r="FX3" i="165" s="1"/>
  <c r="GB27" i="164"/>
  <c r="GB3" i="165" s="1"/>
  <c r="GC27" i="164"/>
  <c r="GC3" i="165" s="1"/>
  <c r="GF27" i="164"/>
  <c r="GF3" i="165" s="1"/>
  <c r="GJ27" i="164"/>
  <c r="GJ3" i="165" s="1"/>
  <c r="GN27" i="164"/>
  <c r="GN3" i="165" s="1"/>
  <c r="GO27" i="164"/>
  <c r="GO3" i="165" s="1"/>
  <c r="GR27" i="164"/>
  <c r="GR3" i="165" s="1"/>
  <c r="GV27" i="164"/>
  <c r="GV3" i="165" s="1"/>
  <c r="GZ27" i="164"/>
  <c r="GZ3" i="165" s="1"/>
  <c r="HD27" i="164"/>
  <c r="HD3" i="165" s="1"/>
  <c r="HH27" i="164"/>
  <c r="HH3" i="165" s="1"/>
  <c r="HI27" i="164"/>
  <c r="HI3" i="165" s="1"/>
  <c r="HL27" i="164"/>
  <c r="HL3" i="165" s="1"/>
  <c r="HN27" i="164"/>
  <c r="HN3" i="165" s="1"/>
  <c r="HP27" i="164"/>
  <c r="HP3" i="165" s="1"/>
  <c r="HT27" i="164"/>
  <c r="HT3" i="165" s="1"/>
  <c r="HV27" i="164"/>
  <c r="HV3" i="165" s="1"/>
  <c r="HX27" i="164"/>
  <c r="HX3" i="165" s="1"/>
  <c r="IB27" i="164"/>
  <c r="IB3" i="165" s="1"/>
  <c r="IF27" i="164"/>
  <c r="IF3" i="165" s="1"/>
  <c r="IJ27" i="164"/>
  <c r="IJ3" i="165" s="1"/>
  <c r="IN27" i="164"/>
  <c r="IN3" i="165" s="1"/>
  <c r="IR27" i="164"/>
  <c r="IR3" i="165" s="1"/>
  <c r="IS27" i="164"/>
  <c r="IS3" i="165" s="1"/>
  <c r="IV27" i="164"/>
  <c r="IV3" i="165" s="1"/>
  <c r="IZ27" i="164"/>
  <c r="IZ3" i="165" s="1"/>
  <c r="JD27" i="164"/>
  <c r="JD3" i="165" s="1"/>
  <c r="JE27" i="164"/>
  <c r="JE3" i="165" s="1"/>
  <c r="JH27" i="164"/>
  <c r="JH3" i="165" s="1"/>
  <c r="JL27" i="164"/>
  <c r="JL3" i="165" s="1"/>
  <c r="JP27" i="164"/>
  <c r="JP3" i="165" s="1"/>
  <c r="JT27" i="164"/>
  <c r="JT3" i="165" s="1"/>
  <c r="FI28" i="164"/>
  <c r="FK28" i="164"/>
  <c r="FK4" i="165" s="1"/>
  <c r="FM28" i="164"/>
  <c r="FM4" i="165" s="1"/>
  <c r="FQ28" i="164"/>
  <c r="FQ4" i="165" s="1"/>
  <c r="FU28" i="164"/>
  <c r="FU4" i="165" s="1"/>
  <c r="FV28" i="164"/>
  <c r="FV4" i="165" s="1"/>
  <c r="FY28" i="164"/>
  <c r="FY4" i="165" s="1"/>
  <c r="GA28" i="164"/>
  <c r="GA4" i="165" s="1"/>
  <c r="GC28" i="164"/>
  <c r="GC4" i="165" s="1"/>
  <c r="GG28" i="164"/>
  <c r="GG4" i="165" s="1"/>
  <c r="GK28" i="164"/>
  <c r="GK4" i="165" s="1"/>
  <c r="GO28" i="164"/>
  <c r="GS28" i="164"/>
  <c r="GS4" i="165" s="1"/>
  <c r="GW28" i="164"/>
  <c r="GW4" i="165" s="1"/>
  <c r="HA28" i="164"/>
  <c r="HA4" i="165" s="1"/>
  <c r="HE28" i="164"/>
  <c r="HE4" i="165" s="1"/>
  <c r="HF28" i="164"/>
  <c r="HF4" i="165" s="1"/>
  <c r="HI28" i="164"/>
  <c r="HI4" i="165" s="1"/>
  <c r="HM28" i="164"/>
  <c r="HM4" i="165" s="1"/>
  <c r="HN28" i="164"/>
  <c r="HN4" i="165" s="1"/>
  <c r="HQ28" i="164"/>
  <c r="HQ4" i="165" s="1"/>
  <c r="HU28" i="164"/>
  <c r="HY28" i="164"/>
  <c r="HY4" i="165" s="1"/>
  <c r="IC28" i="164"/>
  <c r="IC4" i="165" s="1"/>
  <c r="IG28" i="164"/>
  <c r="IG4" i="165" s="1"/>
  <c r="II28" i="164"/>
  <c r="II4" i="165" s="1"/>
  <c r="IK28" i="164"/>
  <c r="IK4" i="165" s="1"/>
  <c r="IO28" i="164"/>
  <c r="IO4" i="165" s="1"/>
  <c r="IS28" i="164"/>
  <c r="IS4" i="165" s="1"/>
  <c r="IW28" i="164"/>
  <c r="IW4" i="165" s="1"/>
  <c r="IX28" i="164"/>
  <c r="IX4" i="165" s="1"/>
  <c r="JA28" i="164"/>
  <c r="JE28" i="164"/>
  <c r="JE4" i="165" s="1"/>
  <c r="JI28" i="164"/>
  <c r="JI4" i="165" s="1"/>
  <c r="JM28" i="164"/>
  <c r="JM4" i="165" s="1"/>
  <c r="JQ28" i="164"/>
  <c r="JQ4" i="165" s="1"/>
  <c r="JR28" i="164"/>
  <c r="JR4" i="165" s="1"/>
  <c r="JU28" i="164"/>
  <c r="JU4" i="165" s="1"/>
  <c r="DZ4" i="164"/>
  <c r="EA4" i="164"/>
  <c r="EB4" i="164"/>
  <c r="EB27" i="164" s="1"/>
  <c r="EB3" i="165" s="1"/>
  <c r="EC4" i="164"/>
  <c r="EC27" i="164" s="1"/>
  <c r="EC3" i="165" s="1"/>
  <c r="ED4" i="164"/>
  <c r="ED27" i="164" s="1"/>
  <c r="ED3" i="165" s="1"/>
  <c r="EE4" i="164"/>
  <c r="EE27" i="164" s="1"/>
  <c r="EE3" i="165" s="1"/>
  <c r="EF4" i="164"/>
  <c r="EF27" i="164" s="1"/>
  <c r="EF3" i="165" s="1"/>
  <c r="EG4" i="164"/>
  <c r="EG27" i="164" s="1"/>
  <c r="EG3" i="165" s="1"/>
  <c r="EH4" i="164"/>
  <c r="EI4" i="164"/>
  <c r="EI27" i="164" s="1"/>
  <c r="EI3" i="165" s="1"/>
  <c r="EJ4" i="164"/>
  <c r="EJ27" i="164" s="1"/>
  <c r="EJ3" i="165" s="1"/>
  <c r="EK4" i="164"/>
  <c r="EK27" i="164" s="1"/>
  <c r="EK3" i="165" s="1"/>
  <c r="EL4" i="164"/>
  <c r="EM4" i="164"/>
  <c r="EM27" i="164" s="1"/>
  <c r="EM3" i="165" s="1"/>
  <c r="EN4" i="164"/>
  <c r="EN27" i="164" s="1"/>
  <c r="EN3" i="165" s="1"/>
  <c r="EO4" i="164"/>
  <c r="EO27" i="164" s="1"/>
  <c r="EO3" i="165" s="1"/>
  <c r="EP4" i="164"/>
  <c r="EQ4" i="164"/>
  <c r="EQ27" i="164" s="1"/>
  <c r="EQ3" i="165" s="1"/>
  <c r="ER4" i="164"/>
  <c r="ES4" i="164"/>
  <c r="ES27" i="164" s="1"/>
  <c r="ES3" i="165" s="1"/>
  <c r="ET4" i="164"/>
  <c r="ET27" i="164" s="1"/>
  <c r="ET3" i="165" s="1"/>
  <c r="EU4" i="164"/>
  <c r="EU27" i="164" s="1"/>
  <c r="EU3" i="165" s="1"/>
  <c r="EV4" i="164"/>
  <c r="EV27" i="164" s="1"/>
  <c r="EV3" i="165" s="1"/>
  <c r="EW4" i="164"/>
  <c r="EW27" i="164" s="1"/>
  <c r="EW3" i="165" s="1"/>
  <c r="EX4" i="164"/>
  <c r="EY4" i="164"/>
  <c r="EY27" i="164" s="1"/>
  <c r="EY3" i="165" s="1"/>
  <c r="EZ4" i="164"/>
  <c r="EZ27" i="164" s="1"/>
  <c r="EZ3" i="165" s="1"/>
  <c r="FA4" i="164"/>
  <c r="FA27" i="164" s="1"/>
  <c r="FB4" i="164"/>
  <c r="FB27" i="164" s="1"/>
  <c r="FB3" i="165" s="1"/>
  <c r="FC4" i="164"/>
  <c r="FC27" i="164" s="1"/>
  <c r="FC3" i="165" s="1"/>
  <c r="FD4" i="164"/>
  <c r="FD27" i="164" s="1"/>
  <c r="FD3" i="165" s="1"/>
  <c r="FE4" i="164"/>
  <c r="FE27" i="164" s="1"/>
  <c r="FE3" i="165" s="1"/>
  <c r="FF4" i="164"/>
  <c r="FG4" i="164"/>
  <c r="FG27" i="164" s="1"/>
  <c r="FG3" i="165" s="1"/>
  <c r="DZ5" i="164"/>
  <c r="DZ28" i="164" s="1"/>
  <c r="DZ4" i="165" s="1"/>
  <c r="EA5" i="164"/>
  <c r="EA28" i="164" s="1"/>
  <c r="EA4" i="165" s="1"/>
  <c r="EB5" i="164"/>
  <c r="EB28" i="164" s="1"/>
  <c r="EB4" i="165" s="1"/>
  <c r="EC5" i="164"/>
  <c r="EC28" i="164" s="1"/>
  <c r="EC4" i="165" s="1"/>
  <c r="ED5" i="164"/>
  <c r="ED28" i="164" s="1"/>
  <c r="ED4" i="165" s="1"/>
  <c r="EE5" i="164"/>
  <c r="EE28" i="164" s="1"/>
  <c r="EE4" i="165" s="1"/>
  <c r="EF5" i="164"/>
  <c r="EG5" i="164"/>
  <c r="EH5" i="164"/>
  <c r="EH28" i="164" s="1"/>
  <c r="EH4" i="165" s="1"/>
  <c r="EI5" i="164"/>
  <c r="EI28" i="164" s="1"/>
  <c r="EI4" i="165" s="1"/>
  <c r="EJ5" i="164"/>
  <c r="EK5" i="164"/>
  <c r="EK28" i="164" s="1"/>
  <c r="EK4" i="165" s="1"/>
  <c r="EL5" i="164"/>
  <c r="EL28" i="164" s="1"/>
  <c r="EL4" i="165" s="1"/>
  <c r="EM5" i="164"/>
  <c r="EM28" i="164" s="1"/>
  <c r="EM4" i="165" s="1"/>
  <c r="EN5" i="164"/>
  <c r="EO5" i="164"/>
  <c r="EO28" i="164" s="1"/>
  <c r="EO4" i="165" s="1"/>
  <c r="EP5" i="164"/>
  <c r="EQ5" i="164"/>
  <c r="EQ28" i="164" s="1"/>
  <c r="EQ4" i="165" s="1"/>
  <c r="ER5" i="164"/>
  <c r="ER28" i="164" s="1"/>
  <c r="ER4" i="165" s="1"/>
  <c r="ES5" i="164"/>
  <c r="ES28" i="164" s="1"/>
  <c r="ES4" i="165" s="1"/>
  <c r="ET5" i="164"/>
  <c r="EU5" i="164"/>
  <c r="EU28" i="164" s="1"/>
  <c r="EU4" i="165" s="1"/>
  <c r="EV5" i="164"/>
  <c r="EW5" i="164"/>
  <c r="EW28" i="164" s="1"/>
  <c r="EW4" i="165" s="1"/>
  <c r="EX5" i="164"/>
  <c r="EX28" i="164" s="1"/>
  <c r="EX4" i="165" s="1"/>
  <c r="EY5" i="164"/>
  <c r="EY28" i="164" s="1"/>
  <c r="EY4" i="165" s="1"/>
  <c r="EZ5" i="164"/>
  <c r="EZ28" i="164" s="1"/>
  <c r="EZ4" i="165" s="1"/>
  <c r="FA5" i="164"/>
  <c r="FA28" i="164" s="1"/>
  <c r="FA4" i="165" s="1"/>
  <c r="FB5" i="164"/>
  <c r="FB28" i="164" s="1"/>
  <c r="FB4" i="165" s="1"/>
  <c r="FC5" i="164"/>
  <c r="FC28" i="164" s="1"/>
  <c r="FC4" i="165" s="1"/>
  <c r="FD5" i="164"/>
  <c r="FE5" i="164"/>
  <c r="FF5" i="164"/>
  <c r="FF28" i="164" s="1"/>
  <c r="FF4" i="165" s="1"/>
  <c r="FG5" i="164"/>
  <c r="FG28" i="164" s="1"/>
  <c r="FG4" i="165" s="1"/>
  <c r="DZ27" i="164"/>
  <c r="DZ3" i="165" s="1"/>
  <c r="EA27" i="164"/>
  <c r="EA3" i="165" s="1"/>
  <c r="EH27" i="164"/>
  <c r="EH3" i="165" s="1"/>
  <c r="EL27" i="164"/>
  <c r="EL3" i="165" s="1"/>
  <c r="EP27" i="164"/>
  <c r="EP3" i="165" s="1"/>
  <c r="ER27" i="164"/>
  <c r="ER3" i="165" s="1"/>
  <c r="EX27" i="164"/>
  <c r="EX3" i="165" s="1"/>
  <c r="FF27" i="164"/>
  <c r="FF3" i="165" s="1"/>
  <c r="EF28" i="164"/>
  <c r="EF4" i="165" s="1"/>
  <c r="EG28" i="164"/>
  <c r="EG4" i="165" s="1"/>
  <c r="EJ28" i="164"/>
  <c r="EJ4" i="165" s="1"/>
  <c r="EN28" i="164"/>
  <c r="EN4" i="165" s="1"/>
  <c r="EP28" i="164"/>
  <c r="EP4" i="165" s="1"/>
  <c r="ET28" i="164"/>
  <c r="ET4" i="165" s="1"/>
  <c r="EV28" i="164"/>
  <c r="EV4" i="165" s="1"/>
  <c r="FD28" i="164"/>
  <c r="FD4" i="165" s="1"/>
  <c r="FE28" i="164"/>
  <c r="FE4" i="165" s="1"/>
  <c r="ID4" i="145"/>
  <c r="IE4" i="145"/>
  <c r="IE27" i="145" s="1"/>
  <c r="IF4" i="145"/>
  <c r="IF27" i="145" s="1"/>
  <c r="IG4" i="145"/>
  <c r="IG27" i="145" s="1"/>
  <c r="IH4" i="145"/>
  <c r="II4" i="145"/>
  <c r="IJ4" i="145"/>
  <c r="IJ27" i="145" s="1"/>
  <c r="IK4" i="145"/>
  <c r="IK27" i="145" s="1"/>
  <c r="IL4" i="145"/>
  <c r="IM4" i="145"/>
  <c r="IM27" i="145" s="1"/>
  <c r="IN4" i="145"/>
  <c r="IN27" i="145" s="1"/>
  <c r="IO4" i="145"/>
  <c r="IO27" i="145" s="1"/>
  <c r="IP4" i="145"/>
  <c r="IQ4" i="145"/>
  <c r="IQ27" i="145" s="1"/>
  <c r="IR4" i="145"/>
  <c r="IS4" i="145"/>
  <c r="IS27" i="145" s="1"/>
  <c r="IT4" i="145"/>
  <c r="IU4" i="145"/>
  <c r="IV4" i="145"/>
  <c r="IV27" i="145" s="1"/>
  <c r="IW4" i="145"/>
  <c r="IW27" i="145" s="1"/>
  <c r="IX4" i="145"/>
  <c r="IX27" i="145" s="1"/>
  <c r="IY4" i="145"/>
  <c r="IY27" i="145" s="1"/>
  <c r="IZ4" i="145"/>
  <c r="IZ27" i="145" s="1"/>
  <c r="JA4" i="145"/>
  <c r="JA27" i="145" s="1"/>
  <c r="JB4" i="145"/>
  <c r="JC4" i="145"/>
  <c r="JD4" i="145"/>
  <c r="JD27" i="145" s="1"/>
  <c r="JE4" i="145"/>
  <c r="JE27" i="145" s="1"/>
  <c r="JF4" i="145"/>
  <c r="JF27" i="145" s="1"/>
  <c r="JG4" i="145"/>
  <c r="JG27" i="145" s="1"/>
  <c r="JH4" i="145"/>
  <c r="JH27" i="145" s="1"/>
  <c r="JI4" i="145"/>
  <c r="JI27" i="145" s="1"/>
  <c r="JJ4" i="145"/>
  <c r="JK4" i="145"/>
  <c r="JL4" i="145"/>
  <c r="JM4" i="145"/>
  <c r="JM27" i="145" s="1"/>
  <c r="JN4" i="145"/>
  <c r="JO4" i="145"/>
  <c r="JO27" i="145" s="1"/>
  <c r="JP4" i="145"/>
  <c r="JP27" i="145" s="1"/>
  <c r="JQ4" i="145"/>
  <c r="JQ27" i="145" s="1"/>
  <c r="JR4" i="145"/>
  <c r="JS4" i="145"/>
  <c r="JT4" i="145"/>
  <c r="JU4" i="145"/>
  <c r="JU27" i="145" s="1"/>
  <c r="JV4" i="145"/>
  <c r="ID5" i="145"/>
  <c r="IE5" i="145"/>
  <c r="IF5" i="145"/>
  <c r="IF28" i="145" s="1"/>
  <c r="IG5" i="145"/>
  <c r="IH5" i="145"/>
  <c r="IH28" i="145" s="1"/>
  <c r="II5" i="145"/>
  <c r="II28" i="145" s="1"/>
  <c r="IJ5" i="145"/>
  <c r="IJ28" i="145" s="1"/>
  <c r="IK5" i="145"/>
  <c r="IK28" i="145" s="1"/>
  <c r="IL5" i="145"/>
  <c r="IL28" i="145" s="1"/>
  <c r="IM5" i="145"/>
  <c r="IM28" i="145" s="1"/>
  <c r="IN5" i="145"/>
  <c r="IN28" i="145" s="1"/>
  <c r="IO5" i="145"/>
  <c r="IP5" i="145"/>
  <c r="IQ5" i="145"/>
  <c r="IQ28" i="145" s="1"/>
  <c r="IR5" i="145"/>
  <c r="IR28" i="145" s="1"/>
  <c r="IS5" i="145"/>
  <c r="IS28" i="145" s="1"/>
  <c r="IT5" i="145"/>
  <c r="IT28" i="145" s="1"/>
  <c r="IU5" i="145"/>
  <c r="IU28" i="145" s="1"/>
  <c r="IV5" i="145"/>
  <c r="IV28" i="145" s="1"/>
  <c r="IW5" i="145"/>
  <c r="IX5" i="145"/>
  <c r="IX28" i="145" s="1"/>
  <c r="IY5" i="145"/>
  <c r="IY28" i="145" s="1"/>
  <c r="IZ5" i="145"/>
  <c r="IZ28" i="145" s="1"/>
  <c r="JA5" i="145"/>
  <c r="JB5" i="145"/>
  <c r="JC5" i="145"/>
  <c r="JC28" i="145" s="1"/>
  <c r="JD5" i="145"/>
  <c r="JD28" i="145" s="1"/>
  <c r="JE5" i="145"/>
  <c r="JF5" i="145"/>
  <c r="JG5" i="145"/>
  <c r="JG28" i="145" s="1"/>
  <c r="JH5" i="145"/>
  <c r="JH28" i="145" s="1"/>
  <c r="JI5" i="145"/>
  <c r="JJ5" i="145"/>
  <c r="JK5" i="145"/>
  <c r="JK28" i="145" s="1"/>
  <c r="JL5" i="145"/>
  <c r="JL28" i="145" s="1"/>
  <c r="JM5" i="145"/>
  <c r="JN5" i="145"/>
  <c r="JO5" i="145"/>
  <c r="JO28" i="145" s="1"/>
  <c r="JP5" i="145"/>
  <c r="JP28" i="145" s="1"/>
  <c r="JQ5" i="145"/>
  <c r="JQ28" i="145" s="1"/>
  <c r="JR5" i="145"/>
  <c r="JS5" i="145"/>
  <c r="JS28" i="145" s="1"/>
  <c r="JT5" i="145"/>
  <c r="JT28" i="145" s="1"/>
  <c r="JU5" i="145"/>
  <c r="JV5" i="145"/>
  <c r="JV28" i="145" s="1"/>
  <c r="IK7" i="145"/>
  <c r="ID27" i="145"/>
  <c r="IH27" i="145"/>
  <c r="II27" i="145"/>
  <c r="IL27" i="145"/>
  <c r="IP27" i="145"/>
  <c r="IR27" i="145"/>
  <c r="IT27" i="145"/>
  <c r="IU27" i="145"/>
  <c r="JB27" i="145"/>
  <c r="JC27" i="145"/>
  <c r="JJ27" i="145"/>
  <c r="JK27" i="145"/>
  <c r="JL27" i="145"/>
  <c r="JN27" i="145"/>
  <c r="JR27" i="145"/>
  <c r="JS27" i="145"/>
  <c r="JT27" i="145"/>
  <c r="JV27" i="145"/>
  <c r="ID28" i="145"/>
  <c r="IE28" i="145"/>
  <c r="IG28" i="145"/>
  <c r="IO28" i="145"/>
  <c r="IP28" i="145"/>
  <c r="IW28" i="145"/>
  <c r="JA28" i="145"/>
  <c r="JB28" i="145"/>
  <c r="JE28" i="145"/>
  <c r="JF28" i="145"/>
  <c r="JI28" i="145"/>
  <c r="JJ28" i="145"/>
  <c r="JM28" i="145"/>
  <c r="JN28" i="145"/>
  <c r="JR28" i="145"/>
  <c r="JU28" i="145"/>
  <c r="DZ4" i="145"/>
  <c r="DZ27" i="145" s="1"/>
  <c r="EA4" i="145"/>
  <c r="EA27" i="145" s="1"/>
  <c r="EB4" i="145"/>
  <c r="EB27" i="145" s="1"/>
  <c r="EC4" i="145"/>
  <c r="ED4" i="145"/>
  <c r="ED27" i="145" s="1"/>
  <c r="EE4" i="145"/>
  <c r="EF4" i="145"/>
  <c r="EF27" i="145" s="1"/>
  <c r="EG4" i="145"/>
  <c r="EH4" i="145"/>
  <c r="EH27" i="145" s="1"/>
  <c r="EI4" i="145"/>
  <c r="EI27" i="145" s="1"/>
  <c r="EJ4" i="145"/>
  <c r="EK4" i="145"/>
  <c r="EL4" i="145"/>
  <c r="EL27" i="145" s="1"/>
  <c r="EM4" i="145"/>
  <c r="EN4" i="145"/>
  <c r="EN27" i="145" s="1"/>
  <c r="EO4" i="145"/>
  <c r="EP4" i="145"/>
  <c r="EP27" i="145" s="1"/>
  <c r="EQ4" i="145"/>
  <c r="ER4" i="145"/>
  <c r="ES4" i="145"/>
  <c r="ET4" i="145"/>
  <c r="ET27" i="145" s="1"/>
  <c r="EU4" i="145"/>
  <c r="EV4" i="145"/>
  <c r="EW4" i="145"/>
  <c r="EX4" i="145"/>
  <c r="EX27" i="145" s="1"/>
  <c r="EY4" i="145"/>
  <c r="EY27" i="145" s="1"/>
  <c r="EZ4" i="145"/>
  <c r="FA4" i="145"/>
  <c r="FB4" i="145"/>
  <c r="FB27" i="145" s="1"/>
  <c r="FC4" i="145"/>
  <c r="FD4" i="145"/>
  <c r="FD27" i="145" s="1"/>
  <c r="FE4" i="145"/>
  <c r="FF4" i="145"/>
  <c r="FF27" i="145" s="1"/>
  <c r="FG4" i="145"/>
  <c r="FH4" i="145"/>
  <c r="FI4" i="145"/>
  <c r="FJ4" i="145"/>
  <c r="FJ27" i="145" s="1"/>
  <c r="FK4" i="145"/>
  <c r="FL4" i="145"/>
  <c r="FM4" i="145"/>
  <c r="FN4" i="145"/>
  <c r="FN27" i="145" s="1"/>
  <c r="FO4" i="145"/>
  <c r="FO27" i="145" s="1"/>
  <c r="FP4" i="145"/>
  <c r="FQ4" i="145"/>
  <c r="FR4" i="145"/>
  <c r="FR27" i="145" s="1"/>
  <c r="FS4" i="145"/>
  <c r="FT4" i="145"/>
  <c r="FT27" i="145" s="1"/>
  <c r="FU4" i="145"/>
  <c r="FV4" i="145"/>
  <c r="FV27" i="145" s="1"/>
  <c r="FW4" i="145"/>
  <c r="FX4" i="145"/>
  <c r="FY4" i="145"/>
  <c r="FZ4" i="145"/>
  <c r="FZ27" i="145" s="1"/>
  <c r="GA4" i="145"/>
  <c r="GB4" i="145"/>
  <c r="GC4" i="145"/>
  <c r="GD4" i="145"/>
  <c r="GD27" i="145" s="1"/>
  <c r="GE4" i="145"/>
  <c r="GE27" i="145" s="1"/>
  <c r="GF4" i="145"/>
  <c r="GG4" i="145"/>
  <c r="GH4" i="145"/>
  <c r="GH27" i="145" s="1"/>
  <c r="GI4" i="145"/>
  <c r="GJ4" i="145"/>
  <c r="GJ27" i="145" s="1"/>
  <c r="GK4" i="145"/>
  <c r="GL4" i="145"/>
  <c r="GL27" i="145" s="1"/>
  <c r="GM4" i="145"/>
  <c r="GN4" i="145"/>
  <c r="GO4" i="145"/>
  <c r="GP4" i="145"/>
  <c r="GP27" i="145" s="1"/>
  <c r="GQ4" i="145"/>
  <c r="GR4" i="145"/>
  <c r="GS4" i="145"/>
  <c r="GT4" i="145"/>
  <c r="GT27" i="145" s="1"/>
  <c r="GU4" i="145"/>
  <c r="GU27" i="145" s="1"/>
  <c r="GV4" i="145"/>
  <c r="GW4" i="145"/>
  <c r="GX4" i="145"/>
  <c r="GX27" i="145" s="1"/>
  <c r="GY4" i="145"/>
  <c r="GZ4" i="145"/>
  <c r="GZ27" i="145" s="1"/>
  <c r="HA4" i="145"/>
  <c r="HB4" i="145"/>
  <c r="HB27" i="145" s="1"/>
  <c r="HC4" i="145"/>
  <c r="HD4" i="145"/>
  <c r="HE4" i="145"/>
  <c r="HF4" i="145"/>
  <c r="HF27" i="145" s="1"/>
  <c r="HG4" i="145"/>
  <c r="HH4" i="145"/>
  <c r="HI4" i="145"/>
  <c r="HJ4" i="145"/>
  <c r="HJ27" i="145" s="1"/>
  <c r="HK4" i="145"/>
  <c r="HK27" i="145" s="1"/>
  <c r="HL4" i="145"/>
  <c r="HM4" i="145"/>
  <c r="HN4" i="145"/>
  <c r="HN27" i="145" s="1"/>
  <c r="HO4" i="145"/>
  <c r="HP4" i="145"/>
  <c r="HP27" i="145" s="1"/>
  <c r="HQ4" i="145"/>
  <c r="HR4" i="145"/>
  <c r="HR27" i="145" s="1"/>
  <c r="HS4" i="145"/>
  <c r="HT4" i="145"/>
  <c r="HU4" i="145"/>
  <c r="HV4" i="145"/>
  <c r="HV27" i="145" s="1"/>
  <c r="HW4" i="145"/>
  <c r="HX4" i="145"/>
  <c r="HY4" i="145"/>
  <c r="HZ4" i="145"/>
  <c r="HZ27" i="145" s="1"/>
  <c r="IA4" i="145"/>
  <c r="IA27" i="145" s="1"/>
  <c r="IB4" i="145"/>
  <c r="IC4" i="145"/>
  <c r="DZ5" i="145"/>
  <c r="DZ28" i="145" s="1"/>
  <c r="EA5" i="145"/>
  <c r="EB5" i="145"/>
  <c r="EB28" i="145" s="1"/>
  <c r="EC5" i="145"/>
  <c r="ED5" i="145"/>
  <c r="ED28" i="145" s="1"/>
  <c r="EE5" i="145"/>
  <c r="EF5" i="145"/>
  <c r="EG5" i="145"/>
  <c r="EH5" i="145"/>
  <c r="EH28" i="145" s="1"/>
  <c r="EI5" i="145"/>
  <c r="EJ5" i="145"/>
  <c r="EK5" i="145"/>
  <c r="EL5" i="145"/>
  <c r="EL28" i="145" s="1"/>
  <c r="EM5" i="145"/>
  <c r="EM28" i="145" s="1"/>
  <c r="EN5" i="145"/>
  <c r="EO5" i="145"/>
  <c r="EP5" i="145"/>
  <c r="EP28" i="145" s="1"/>
  <c r="EQ5" i="145"/>
  <c r="ER5" i="145"/>
  <c r="ER28" i="145" s="1"/>
  <c r="ES5" i="145"/>
  <c r="ET5" i="145"/>
  <c r="ET28" i="145" s="1"/>
  <c r="EU5" i="145"/>
  <c r="EV5" i="145"/>
  <c r="EW5" i="145"/>
  <c r="EX5" i="145"/>
  <c r="EX28" i="145" s="1"/>
  <c r="EY5" i="145"/>
  <c r="EZ5" i="145"/>
  <c r="FA5" i="145"/>
  <c r="FB5" i="145"/>
  <c r="FB28" i="145" s="1"/>
  <c r="FC5" i="145"/>
  <c r="FC28" i="145" s="1"/>
  <c r="FD5" i="145"/>
  <c r="FE5" i="145"/>
  <c r="FF5" i="145"/>
  <c r="FF28" i="145" s="1"/>
  <c r="FG5" i="145"/>
  <c r="FH5" i="145"/>
  <c r="FH28" i="145" s="1"/>
  <c r="FI5" i="145"/>
  <c r="FJ5" i="145"/>
  <c r="FJ28" i="145" s="1"/>
  <c r="FK5" i="145"/>
  <c r="FL5" i="145"/>
  <c r="FM5" i="145"/>
  <c r="FN5" i="145"/>
  <c r="FN28" i="145" s="1"/>
  <c r="FO5" i="145"/>
  <c r="FP5" i="145"/>
  <c r="FQ5" i="145"/>
  <c r="FR5" i="145"/>
  <c r="FR28" i="145" s="1"/>
  <c r="FS5" i="145"/>
  <c r="FS28" i="145" s="1"/>
  <c r="FT5" i="145"/>
  <c r="FU5" i="145"/>
  <c r="FV5" i="145"/>
  <c r="FV28" i="145" s="1"/>
  <c r="FW5" i="145"/>
  <c r="FX5" i="145"/>
  <c r="FX28" i="145" s="1"/>
  <c r="FY5" i="145"/>
  <c r="FZ5" i="145"/>
  <c r="FZ28" i="145" s="1"/>
  <c r="GA5" i="145"/>
  <c r="GB5" i="145"/>
  <c r="GC5" i="145"/>
  <c r="GD5" i="145"/>
  <c r="GD28" i="145" s="1"/>
  <c r="GE5" i="145"/>
  <c r="GF5" i="145"/>
  <c r="GG5" i="145"/>
  <c r="GH5" i="145"/>
  <c r="GH28" i="145" s="1"/>
  <c r="GI5" i="145"/>
  <c r="GI28" i="145" s="1"/>
  <c r="GJ5" i="145"/>
  <c r="GK5" i="145"/>
  <c r="GL5" i="145"/>
  <c r="GL28" i="145" s="1"/>
  <c r="GM5" i="145"/>
  <c r="GN5" i="145"/>
  <c r="GN28" i="145" s="1"/>
  <c r="GO5" i="145"/>
  <c r="GP5" i="145"/>
  <c r="GP28" i="145" s="1"/>
  <c r="GQ5" i="145"/>
  <c r="GR5" i="145"/>
  <c r="GS5" i="145"/>
  <c r="GT5" i="145"/>
  <c r="GT28" i="145" s="1"/>
  <c r="GU5" i="145"/>
  <c r="GV5" i="145"/>
  <c r="GW5" i="145"/>
  <c r="GX5" i="145"/>
  <c r="GX28" i="145" s="1"/>
  <c r="GY5" i="145"/>
  <c r="GY28" i="145" s="1"/>
  <c r="GZ5" i="145"/>
  <c r="HA5" i="145"/>
  <c r="HB5" i="145"/>
  <c r="HB28" i="145" s="1"/>
  <c r="HC5" i="145"/>
  <c r="HD5" i="145"/>
  <c r="HD28" i="145" s="1"/>
  <c r="HE5" i="145"/>
  <c r="HF5" i="145"/>
  <c r="HF28" i="145" s="1"/>
  <c r="HG5" i="145"/>
  <c r="HH5" i="145"/>
  <c r="HI5" i="145"/>
  <c r="HJ5" i="145"/>
  <c r="HJ28" i="145" s="1"/>
  <c r="HK5" i="145"/>
  <c r="HL5" i="145"/>
  <c r="HM5" i="145"/>
  <c r="HN5" i="145"/>
  <c r="HN28" i="145" s="1"/>
  <c r="HO5" i="145"/>
  <c r="HO28" i="145" s="1"/>
  <c r="HP5" i="145"/>
  <c r="HQ5" i="145"/>
  <c r="HR5" i="145"/>
  <c r="HR28" i="145" s="1"/>
  <c r="HS5" i="145"/>
  <c r="HT5" i="145"/>
  <c r="HT28" i="145" s="1"/>
  <c r="HU5" i="145"/>
  <c r="HV5" i="145"/>
  <c r="HV28" i="145" s="1"/>
  <c r="HW5" i="145"/>
  <c r="HX5" i="145"/>
  <c r="HY5" i="145"/>
  <c r="HZ5" i="145"/>
  <c r="HZ28" i="145" s="1"/>
  <c r="IA5" i="145"/>
  <c r="IB5" i="145"/>
  <c r="IC5" i="145"/>
  <c r="EO7" i="145"/>
  <c r="EO30" i="145" s="1"/>
  <c r="EO33" i="145" s="1"/>
  <c r="FU7" i="145"/>
  <c r="FU30" i="145" s="1"/>
  <c r="FU33" i="145" s="1"/>
  <c r="HA7" i="145"/>
  <c r="HA30" i="145" s="1"/>
  <c r="HA33" i="145" s="1"/>
  <c r="EC27" i="145"/>
  <c r="EE27" i="145"/>
  <c r="EG27" i="145"/>
  <c r="EJ27" i="145"/>
  <c r="EK27" i="145"/>
  <c r="EM27" i="145"/>
  <c r="EO27" i="145"/>
  <c r="EQ27" i="145"/>
  <c r="ER27" i="145"/>
  <c r="ES27" i="145"/>
  <c r="EU27" i="145"/>
  <c r="EV27" i="145"/>
  <c r="EW27" i="145"/>
  <c r="EZ27" i="145"/>
  <c r="FA27" i="145"/>
  <c r="FC27" i="145"/>
  <c r="FE27" i="145"/>
  <c r="FG27" i="145"/>
  <c r="FH27" i="145"/>
  <c r="FI27" i="145"/>
  <c r="FK27" i="145"/>
  <c r="FL27" i="145"/>
  <c r="FM27" i="145"/>
  <c r="FP27" i="145"/>
  <c r="FQ27" i="145"/>
  <c r="FS27" i="145"/>
  <c r="FU27" i="145"/>
  <c r="FW27" i="145"/>
  <c r="FX27" i="145"/>
  <c r="FY27" i="145"/>
  <c r="GA27" i="145"/>
  <c r="GB27" i="145"/>
  <c r="GC27" i="145"/>
  <c r="GF27" i="145"/>
  <c r="GG27" i="145"/>
  <c r="GI27" i="145"/>
  <c r="GK27" i="145"/>
  <c r="GM27" i="145"/>
  <c r="GN27" i="145"/>
  <c r="GO27" i="145"/>
  <c r="GQ27" i="145"/>
  <c r="GR27" i="145"/>
  <c r="GS27" i="145"/>
  <c r="GV27" i="145"/>
  <c r="GW27" i="145"/>
  <c r="GY27" i="145"/>
  <c r="HA27" i="145"/>
  <c r="HC27" i="145"/>
  <c r="HD27" i="145"/>
  <c r="HE27" i="145"/>
  <c r="HG27" i="145"/>
  <c r="HH27" i="145"/>
  <c r="HI27" i="145"/>
  <c r="HL27" i="145"/>
  <c r="HM27" i="145"/>
  <c r="HO27" i="145"/>
  <c r="HQ27" i="145"/>
  <c r="HS27" i="145"/>
  <c r="HT27" i="145"/>
  <c r="HU27" i="145"/>
  <c r="HW27" i="145"/>
  <c r="HX27" i="145"/>
  <c r="HY27" i="145"/>
  <c r="IB27" i="145"/>
  <c r="IC27" i="145"/>
  <c r="EA28" i="145"/>
  <c r="EC28" i="145"/>
  <c r="EE28" i="145"/>
  <c r="EF28" i="145"/>
  <c r="EG28" i="145"/>
  <c r="EI28" i="145"/>
  <c r="EJ28" i="145"/>
  <c r="EK28" i="145"/>
  <c r="EN28" i="145"/>
  <c r="EO28" i="145"/>
  <c r="EQ28" i="145"/>
  <c r="ES28" i="145"/>
  <c r="EU28" i="145"/>
  <c r="EV28" i="145"/>
  <c r="EW28" i="145"/>
  <c r="EY28" i="145"/>
  <c r="EZ28" i="145"/>
  <c r="FA28" i="145"/>
  <c r="FD28" i="145"/>
  <c r="FE28" i="145"/>
  <c r="FG28" i="145"/>
  <c r="FI28" i="145"/>
  <c r="FK28" i="145"/>
  <c r="FL28" i="145"/>
  <c r="FM28" i="145"/>
  <c r="FO28" i="145"/>
  <c r="FP28" i="145"/>
  <c r="FQ28" i="145"/>
  <c r="FT28" i="145"/>
  <c r="FU28" i="145"/>
  <c r="FW28" i="145"/>
  <c r="FY28" i="145"/>
  <c r="GA28" i="145"/>
  <c r="GB28" i="145"/>
  <c r="GC28" i="145"/>
  <c r="GE28" i="145"/>
  <c r="GF28" i="145"/>
  <c r="GG28" i="145"/>
  <c r="GJ28" i="145"/>
  <c r="GK28" i="145"/>
  <c r="GM28" i="145"/>
  <c r="GO28" i="145"/>
  <c r="GQ28" i="145"/>
  <c r="GR28" i="145"/>
  <c r="GS28" i="145"/>
  <c r="GU28" i="145"/>
  <c r="GV28" i="145"/>
  <c r="GW28" i="145"/>
  <c r="GZ28" i="145"/>
  <c r="HA28" i="145"/>
  <c r="HC28" i="145"/>
  <c r="HE28" i="145"/>
  <c r="HG28" i="145"/>
  <c r="HH28" i="145"/>
  <c r="HI28" i="145"/>
  <c r="HK28" i="145"/>
  <c r="HL28" i="145"/>
  <c r="HM28" i="145"/>
  <c r="HP28" i="145"/>
  <c r="HQ28" i="145"/>
  <c r="HS28" i="145"/>
  <c r="HU28" i="145"/>
  <c r="HW28" i="145"/>
  <c r="HX28" i="145"/>
  <c r="HY28" i="145"/>
  <c r="IA28" i="145"/>
  <c r="IB28" i="145"/>
  <c r="IC28" i="145"/>
  <c r="JG4" i="126"/>
  <c r="JH4" i="126"/>
  <c r="JI4" i="126"/>
  <c r="JJ4" i="126"/>
  <c r="JJ28" i="126" s="1"/>
  <c r="JK4" i="126"/>
  <c r="JK28" i="126" s="1"/>
  <c r="JL4" i="126"/>
  <c r="JL28" i="126" s="1"/>
  <c r="JM4" i="126"/>
  <c r="JM28" i="126" s="1"/>
  <c r="JN4" i="126"/>
  <c r="JN28" i="126" s="1"/>
  <c r="JO4" i="126"/>
  <c r="JP4" i="126"/>
  <c r="JP28" i="126" s="1"/>
  <c r="JQ4" i="126"/>
  <c r="JQ28" i="126" s="1"/>
  <c r="JR4" i="126"/>
  <c r="JR28" i="126" s="1"/>
  <c r="JS4" i="126"/>
  <c r="JT4" i="126"/>
  <c r="JT28" i="126" s="1"/>
  <c r="JU4" i="126"/>
  <c r="JU28" i="126" s="1"/>
  <c r="JV4" i="126"/>
  <c r="JV28" i="126" s="1"/>
  <c r="JG5" i="126"/>
  <c r="JH5" i="126"/>
  <c r="JH29" i="126" s="1"/>
  <c r="JI5" i="126"/>
  <c r="JJ5" i="126"/>
  <c r="JJ29" i="126" s="1"/>
  <c r="JK5" i="126"/>
  <c r="JL5" i="126"/>
  <c r="JL29" i="126" s="1"/>
  <c r="JM5" i="126"/>
  <c r="JM29" i="126" s="1"/>
  <c r="JN5" i="126"/>
  <c r="JN29" i="126" s="1"/>
  <c r="JO5" i="126"/>
  <c r="JP5" i="126"/>
  <c r="JP29" i="126" s="1"/>
  <c r="JQ5" i="126"/>
  <c r="JR5" i="126"/>
  <c r="JR29" i="126" s="1"/>
  <c r="JS5" i="126"/>
  <c r="JS29" i="126" s="1"/>
  <c r="JT5" i="126"/>
  <c r="JT29" i="126" s="1"/>
  <c r="JU5" i="126"/>
  <c r="JU29" i="126" s="1"/>
  <c r="JV5" i="126"/>
  <c r="JV29" i="126" s="1"/>
  <c r="JG28" i="126"/>
  <c r="JH28" i="126"/>
  <c r="JI28" i="126"/>
  <c r="JO28" i="126"/>
  <c r="JS28" i="126"/>
  <c r="JG29" i="126"/>
  <c r="JI29" i="126"/>
  <c r="JK29" i="126"/>
  <c r="JO29" i="126"/>
  <c r="JQ29" i="126"/>
  <c r="GW4" i="126"/>
  <c r="GW28" i="126" s="1"/>
  <c r="GX4" i="126"/>
  <c r="GX28" i="126" s="1"/>
  <c r="GY4" i="126"/>
  <c r="GY28" i="126" s="1"/>
  <c r="GZ4" i="126"/>
  <c r="GZ28" i="126" s="1"/>
  <c r="HA4" i="126"/>
  <c r="HB4" i="126"/>
  <c r="HB28" i="126" s="1"/>
  <c r="HC4" i="126"/>
  <c r="HC28" i="126" s="1"/>
  <c r="HD4" i="126"/>
  <c r="HD28" i="126" s="1"/>
  <c r="HE4" i="126"/>
  <c r="HF4" i="126"/>
  <c r="HF28" i="126" s="1"/>
  <c r="HG4" i="126"/>
  <c r="HG28" i="126" s="1"/>
  <c r="HH4" i="126"/>
  <c r="HH28" i="126" s="1"/>
  <c r="HI4" i="126"/>
  <c r="HJ4" i="126"/>
  <c r="HJ28" i="126" s="1"/>
  <c r="HK4" i="126"/>
  <c r="HK28" i="126" s="1"/>
  <c r="HL4" i="126"/>
  <c r="HL28" i="126" s="1"/>
  <c r="HM4" i="126"/>
  <c r="HM28" i="126" s="1"/>
  <c r="HN4" i="126"/>
  <c r="HN28" i="126" s="1"/>
  <c r="HO4" i="126"/>
  <c r="HO28" i="126" s="1"/>
  <c r="HP4" i="126"/>
  <c r="HP28" i="126" s="1"/>
  <c r="HQ4" i="126"/>
  <c r="HQ28" i="126" s="1"/>
  <c r="HR4" i="126"/>
  <c r="HR28" i="126" s="1"/>
  <c r="HS4" i="126"/>
  <c r="HS28" i="126" s="1"/>
  <c r="HT4" i="126"/>
  <c r="HT28" i="126" s="1"/>
  <c r="HU4" i="126"/>
  <c r="HV4" i="126"/>
  <c r="HV28" i="126" s="1"/>
  <c r="HW4" i="126"/>
  <c r="HW28" i="126" s="1"/>
  <c r="HX4" i="126"/>
  <c r="HX28" i="126" s="1"/>
  <c r="HY4" i="126"/>
  <c r="HZ4" i="126"/>
  <c r="HZ28" i="126" s="1"/>
  <c r="IA4" i="126"/>
  <c r="IA28" i="126" s="1"/>
  <c r="IB4" i="126"/>
  <c r="IB28" i="126" s="1"/>
  <c r="IC4" i="126"/>
  <c r="IC28" i="126" s="1"/>
  <c r="ID4" i="126"/>
  <c r="ID28" i="126" s="1"/>
  <c r="IE4" i="126"/>
  <c r="IE28" i="126" s="1"/>
  <c r="IF4" i="126"/>
  <c r="IF28" i="126" s="1"/>
  <c r="IG4" i="126"/>
  <c r="IH4" i="126"/>
  <c r="IH28" i="126" s="1"/>
  <c r="II4" i="126"/>
  <c r="II28" i="126" s="1"/>
  <c r="IJ4" i="126"/>
  <c r="IJ28" i="126" s="1"/>
  <c r="IK4" i="126"/>
  <c r="IK28" i="126" s="1"/>
  <c r="IL4" i="126"/>
  <c r="IL28" i="126" s="1"/>
  <c r="IM4" i="126"/>
  <c r="IM28" i="126" s="1"/>
  <c r="IN4" i="126"/>
  <c r="IN28" i="126" s="1"/>
  <c r="IO4" i="126"/>
  <c r="IP4" i="126"/>
  <c r="IP28" i="126" s="1"/>
  <c r="IQ4" i="126"/>
  <c r="IQ28" i="126" s="1"/>
  <c r="IR4" i="126"/>
  <c r="IR28" i="126" s="1"/>
  <c r="IS4" i="126"/>
  <c r="IS28" i="126" s="1"/>
  <c r="IT4" i="126"/>
  <c r="IT28" i="126" s="1"/>
  <c r="IU4" i="126"/>
  <c r="IU28" i="126" s="1"/>
  <c r="IV4" i="126"/>
  <c r="IV28" i="126" s="1"/>
  <c r="IW4" i="126"/>
  <c r="IW28" i="126" s="1"/>
  <c r="IX4" i="126"/>
  <c r="IX28" i="126" s="1"/>
  <c r="IY4" i="126"/>
  <c r="IY28" i="126" s="1"/>
  <c r="IZ4" i="126"/>
  <c r="IZ28" i="126" s="1"/>
  <c r="JA4" i="126"/>
  <c r="JA28" i="126" s="1"/>
  <c r="JB4" i="126"/>
  <c r="JB28" i="126" s="1"/>
  <c r="JC4" i="126"/>
  <c r="JC28" i="126" s="1"/>
  <c r="JD4" i="126"/>
  <c r="JD28" i="126" s="1"/>
  <c r="JE4" i="126"/>
  <c r="JF4" i="126"/>
  <c r="JF28" i="126" s="1"/>
  <c r="GW5" i="126"/>
  <c r="GW29" i="126" s="1"/>
  <c r="GX5" i="126"/>
  <c r="GX29" i="126" s="1"/>
  <c r="GY5" i="126"/>
  <c r="GY29" i="126" s="1"/>
  <c r="GZ5" i="126"/>
  <c r="GZ29" i="126" s="1"/>
  <c r="HA5" i="126"/>
  <c r="HA29" i="126" s="1"/>
  <c r="HB5" i="126"/>
  <c r="HB29" i="126" s="1"/>
  <c r="HC5" i="126"/>
  <c r="HD5" i="126"/>
  <c r="HD29" i="126" s="1"/>
  <c r="HE5" i="126"/>
  <c r="HE29" i="126" s="1"/>
  <c r="HF5" i="126"/>
  <c r="HF29" i="126" s="1"/>
  <c r="HG5" i="126"/>
  <c r="HG29" i="126" s="1"/>
  <c r="HH5" i="126"/>
  <c r="HH29" i="126" s="1"/>
  <c r="HI5" i="126"/>
  <c r="HI29" i="126" s="1"/>
  <c r="HJ5" i="126"/>
  <c r="HJ29" i="126" s="1"/>
  <c r="HK5" i="126"/>
  <c r="HK29" i="126" s="1"/>
  <c r="HL5" i="126"/>
  <c r="HL29" i="126" s="1"/>
  <c r="HM5" i="126"/>
  <c r="HM29" i="126" s="1"/>
  <c r="HN5" i="126"/>
  <c r="HN29" i="126" s="1"/>
  <c r="HO5" i="126"/>
  <c r="HO29" i="126" s="1"/>
  <c r="HP5" i="126"/>
  <c r="HP29" i="126" s="1"/>
  <c r="HQ5" i="126"/>
  <c r="HQ29" i="126" s="1"/>
  <c r="HR5" i="126"/>
  <c r="HR29" i="126" s="1"/>
  <c r="HS5" i="126"/>
  <c r="HT5" i="126"/>
  <c r="HT29" i="126" s="1"/>
  <c r="HU5" i="126"/>
  <c r="HU29" i="126" s="1"/>
  <c r="HV5" i="126"/>
  <c r="HV29" i="126" s="1"/>
  <c r="HW5" i="126"/>
  <c r="HW29" i="126" s="1"/>
  <c r="HX5" i="126"/>
  <c r="HX29" i="126" s="1"/>
  <c r="HY5" i="126"/>
  <c r="HY29" i="126" s="1"/>
  <c r="HZ5" i="126"/>
  <c r="HZ29" i="126" s="1"/>
  <c r="IA5" i="126"/>
  <c r="IB5" i="126"/>
  <c r="IB29" i="126" s="1"/>
  <c r="IC5" i="126"/>
  <c r="IC29" i="126" s="1"/>
  <c r="ID5" i="126"/>
  <c r="ID29" i="126" s="1"/>
  <c r="IE5" i="126"/>
  <c r="IE29" i="126" s="1"/>
  <c r="IF5" i="126"/>
  <c r="IF29" i="126" s="1"/>
  <c r="IG5" i="126"/>
  <c r="IG29" i="126" s="1"/>
  <c r="IH5" i="126"/>
  <c r="IH29" i="126" s="1"/>
  <c r="II5" i="126"/>
  <c r="IJ5" i="126"/>
  <c r="IJ29" i="126" s="1"/>
  <c r="IK5" i="126"/>
  <c r="IK29" i="126" s="1"/>
  <c r="IL5" i="126"/>
  <c r="IL29" i="126" s="1"/>
  <c r="IM5" i="126"/>
  <c r="IM29" i="126" s="1"/>
  <c r="IN5" i="126"/>
  <c r="IN29" i="126" s="1"/>
  <c r="IO5" i="126"/>
  <c r="IO29" i="126" s="1"/>
  <c r="IP5" i="126"/>
  <c r="IP29" i="126" s="1"/>
  <c r="IQ5" i="126"/>
  <c r="IQ29" i="126" s="1"/>
  <c r="IR5" i="126"/>
  <c r="IR29" i="126" s="1"/>
  <c r="IS5" i="126"/>
  <c r="IS29" i="126" s="1"/>
  <c r="IT5" i="126"/>
  <c r="IT29" i="126" s="1"/>
  <c r="IU5" i="126"/>
  <c r="IU29" i="126" s="1"/>
  <c r="IV5" i="126"/>
  <c r="IV29" i="126" s="1"/>
  <c r="IW5" i="126"/>
  <c r="IW29" i="126" s="1"/>
  <c r="IX5" i="126"/>
  <c r="IX29" i="126" s="1"/>
  <c r="IY5" i="126"/>
  <c r="IY29" i="126" s="1"/>
  <c r="IZ5" i="126"/>
  <c r="IZ29" i="126" s="1"/>
  <c r="JA5" i="126"/>
  <c r="JA29" i="126" s="1"/>
  <c r="JB5" i="126"/>
  <c r="JB29" i="126" s="1"/>
  <c r="JC5" i="126"/>
  <c r="JC29" i="126" s="1"/>
  <c r="JD5" i="126"/>
  <c r="JD29" i="126" s="1"/>
  <c r="JE5" i="126"/>
  <c r="JE29" i="126" s="1"/>
  <c r="JF5" i="126"/>
  <c r="JF29" i="126" s="1"/>
  <c r="HG7" i="126"/>
  <c r="IM7" i="126"/>
  <c r="HA28" i="126"/>
  <c r="HE28" i="126"/>
  <c r="HI28" i="126"/>
  <c r="HU28" i="126"/>
  <c r="HY28" i="126"/>
  <c r="IG28" i="126"/>
  <c r="IO28" i="126"/>
  <c r="JE28" i="126"/>
  <c r="HC29" i="126"/>
  <c r="HS29" i="126"/>
  <c r="IA29" i="126"/>
  <c r="II29" i="126"/>
  <c r="EA4" i="126"/>
  <c r="EA28" i="126" s="1"/>
  <c r="EB4" i="126"/>
  <c r="EB28" i="126" s="1"/>
  <c r="EC4" i="126"/>
  <c r="EC28" i="126" s="1"/>
  <c r="ED4" i="126"/>
  <c r="ED28" i="126" s="1"/>
  <c r="EE4" i="126"/>
  <c r="EF4" i="126"/>
  <c r="EF28" i="126" s="1"/>
  <c r="EG4" i="126"/>
  <c r="EG28" i="126" s="1"/>
  <c r="EH4" i="126"/>
  <c r="EH28" i="126" s="1"/>
  <c r="EI4" i="126"/>
  <c r="EI28" i="126" s="1"/>
  <c r="EJ4" i="126"/>
  <c r="EJ28" i="126" s="1"/>
  <c r="EK4" i="126"/>
  <c r="EK28" i="126" s="1"/>
  <c r="EL4" i="126"/>
  <c r="EL28" i="126" s="1"/>
  <c r="EM4" i="126"/>
  <c r="EM28" i="126" s="1"/>
  <c r="EN4" i="126"/>
  <c r="EN28" i="126" s="1"/>
  <c r="EO4" i="126"/>
  <c r="EO28" i="126" s="1"/>
  <c r="EP4" i="126"/>
  <c r="EP28" i="126" s="1"/>
  <c r="EQ4" i="126"/>
  <c r="EQ28" i="126" s="1"/>
  <c r="ER4" i="126"/>
  <c r="ER28" i="126" s="1"/>
  <c r="ES4" i="126"/>
  <c r="ES28" i="126" s="1"/>
  <c r="ET4" i="126"/>
  <c r="ET28" i="126" s="1"/>
  <c r="EU4" i="126"/>
  <c r="EU28" i="126" s="1"/>
  <c r="EV4" i="126"/>
  <c r="EV28" i="126" s="1"/>
  <c r="EW4" i="126"/>
  <c r="EW28" i="126" s="1"/>
  <c r="EX4" i="126"/>
  <c r="EX28" i="126" s="1"/>
  <c r="EY4" i="126"/>
  <c r="EY28" i="126" s="1"/>
  <c r="EZ4" i="126"/>
  <c r="FA4" i="126"/>
  <c r="FA28" i="126" s="1"/>
  <c r="FB4" i="126"/>
  <c r="FB28" i="126" s="1"/>
  <c r="FC4" i="126"/>
  <c r="FC28" i="126" s="1"/>
  <c r="FD4" i="126"/>
  <c r="FD28" i="126" s="1"/>
  <c r="FE4" i="126"/>
  <c r="FE28" i="126" s="1"/>
  <c r="FF4" i="126"/>
  <c r="FF28" i="126" s="1"/>
  <c r="FG4" i="126"/>
  <c r="FG28" i="126" s="1"/>
  <c r="FH4" i="126"/>
  <c r="FH28" i="126" s="1"/>
  <c r="FI4" i="126"/>
  <c r="FI28" i="126" s="1"/>
  <c r="FJ4" i="126"/>
  <c r="FJ28" i="126" s="1"/>
  <c r="FK4" i="126"/>
  <c r="FK28" i="126" s="1"/>
  <c r="FL4" i="126"/>
  <c r="FL28" i="126" s="1"/>
  <c r="FM4" i="126"/>
  <c r="FM28" i="126" s="1"/>
  <c r="FN4" i="126"/>
  <c r="FN28" i="126" s="1"/>
  <c r="FO4" i="126"/>
  <c r="FO28" i="126" s="1"/>
  <c r="FP4" i="126"/>
  <c r="FP28" i="126" s="1"/>
  <c r="FQ4" i="126"/>
  <c r="FQ28" i="126" s="1"/>
  <c r="FR4" i="126"/>
  <c r="FR28" i="126" s="1"/>
  <c r="FS4" i="126"/>
  <c r="FS28" i="126" s="1"/>
  <c r="FT4" i="126"/>
  <c r="FT28" i="126" s="1"/>
  <c r="FU4" i="126"/>
  <c r="FU28" i="126" s="1"/>
  <c r="FV4" i="126"/>
  <c r="FV28" i="126" s="1"/>
  <c r="FW4" i="126"/>
  <c r="FW28" i="126" s="1"/>
  <c r="FX4" i="126"/>
  <c r="FX28" i="126" s="1"/>
  <c r="FY4" i="126"/>
  <c r="FY28" i="126" s="1"/>
  <c r="FZ4" i="126"/>
  <c r="FZ28" i="126" s="1"/>
  <c r="GA4" i="126"/>
  <c r="GB4" i="126"/>
  <c r="GB28" i="126" s="1"/>
  <c r="GC4" i="126"/>
  <c r="GC28" i="126" s="1"/>
  <c r="GD4" i="126"/>
  <c r="GD28" i="126" s="1"/>
  <c r="GE4" i="126"/>
  <c r="GE28" i="126" s="1"/>
  <c r="GF4" i="126"/>
  <c r="GF28" i="126" s="1"/>
  <c r="GG4" i="126"/>
  <c r="GG28" i="126" s="1"/>
  <c r="GH4" i="126"/>
  <c r="GH28" i="126" s="1"/>
  <c r="GI4" i="126"/>
  <c r="GI28" i="126" s="1"/>
  <c r="GJ4" i="126"/>
  <c r="GJ28" i="126" s="1"/>
  <c r="GK4" i="126"/>
  <c r="GK28" i="126" s="1"/>
  <c r="GL4" i="126"/>
  <c r="GL28" i="126" s="1"/>
  <c r="GM4" i="126"/>
  <c r="GM28" i="126" s="1"/>
  <c r="GN4" i="126"/>
  <c r="GN28" i="126" s="1"/>
  <c r="GO4" i="126"/>
  <c r="GO28" i="126" s="1"/>
  <c r="GP4" i="126"/>
  <c r="GP28" i="126" s="1"/>
  <c r="GQ4" i="126"/>
  <c r="GQ28" i="126" s="1"/>
  <c r="GR4" i="126"/>
  <c r="GR28" i="126" s="1"/>
  <c r="GS4" i="126"/>
  <c r="GS28" i="126" s="1"/>
  <c r="GT4" i="126"/>
  <c r="GT28" i="126" s="1"/>
  <c r="GU4" i="126"/>
  <c r="GU28" i="126" s="1"/>
  <c r="GV4" i="126"/>
  <c r="EA5" i="126"/>
  <c r="EA29" i="126" s="1"/>
  <c r="EB5" i="126"/>
  <c r="EB29" i="126" s="1"/>
  <c r="EC5" i="126"/>
  <c r="EC29" i="126" s="1"/>
  <c r="ED5" i="126"/>
  <c r="ED29" i="126" s="1"/>
  <c r="EE5" i="126"/>
  <c r="EE29" i="126" s="1"/>
  <c r="EF5" i="126"/>
  <c r="EF29" i="126" s="1"/>
  <c r="EG5" i="126"/>
  <c r="EG29" i="126" s="1"/>
  <c r="EH5" i="126"/>
  <c r="EH29" i="126" s="1"/>
  <c r="EI5" i="126"/>
  <c r="EI29" i="126" s="1"/>
  <c r="EJ5" i="126"/>
  <c r="EJ29" i="126" s="1"/>
  <c r="EK5" i="126"/>
  <c r="EK29" i="126" s="1"/>
  <c r="EL5" i="126"/>
  <c r="EL29" i="126" s="1"/>
  <c r="EM5" i="126"/>
  <c r="EM29" i="126" s="1"/>
  <c r="EN5" i="126"/>
  <c r="EN29" i="126" s="1"/>
  <c r="EO5" i="126"/>
  <c r="EO29" i="126" s="1"/>
  <c r="EP5" i="126"/>
  <c r="EP29" i="126" s="1"/>
  <c r="EQ5" i="126"/>
  <c r="EQ29" i="126" s="1"/>
  <c r="ER5" i="126"/>
  <c r="ER29" i="126" s="1"/>
  <c r="ES5" i="126"/>
  <c r="ES29" i="126" s="1"/>
  <c r="ET5" i="126"/>
  <c r="ET29" i="126" s="1"/>
  <c r="EU5" i="126"/>
  <c r="EU29" i="126" s="1"/>
  <c r="EV5" i="126"/>
  <c r="EV29" i="126" s="1"/>
  <c r="EW5" i="126"/>
  <c r="EX5" i="126"/>
  <c r="EX29" i="126" s="1"/>
  <c r="EY5" i="126"/>
  <c r="EY29" i="126" s="1"/>
  <c r="EZ5" i="126"/>
  <c r="EZ29" i="126" s="1"/>
  <c r="FA5" i="126"/>
  <c r="FA29" i="126" s="1"/>
  <c r="FB5" i="126"/>
  <c r="FB29" i="126" s="1"/>
  <c r="FC5" i="126"/>
  <c r="FC29" i="126" s="1"/>
  <c r="FD5" i="126"/>
  <c r="FD29" i="126" s="1"/>
  <c r="FE5" i="126"/>
  <c r="FE29" i="126" s="1"/>
  <c r="FF5" i="126"/>
  <c r="FF29" i="126" s="1"/>
  <c r="FG5" i="126"/>
  <c r="FG29" i="126" s="1"/>
  <c r="FH5" i="126"/>
  <c r="FH29" i="126" s="1"/>
  <c r="FI5" i="126"/>
  <c r="FI29" i="126" s="1"/>
  <c r="FJ5" i="126"/>
  <c r="FJ29" i="126" s="1"/>
  <c r="FK5" i="126"/>
  <c r="FK29" i="126" s="1"/>
  <c r="FL5" i="126"/>
  <c r="FL29" i="126" s="1"/>
  <c r="FM5" i="126"/>
  <c r="FM29" i="126" s="1"/>
  <c r="FN5" i="126"/>
  <c r="FN29" i="126" s="1"/>
  <c r="FO5" i="126"/>
  <c r="FO29" i="126" s="1"/>
  <c r="FP5" i="126"/>
  <c r="FP29" i="126" s="1"/>
  <c r="FQ5" i="126"/>
  <c r="FR5" i="126"/>
  <c r="FR29" i="126" s="1"/>
  <c r="FS5" i="126"/>
  <c r="FS29" i="126" s="1"/>
  <c r="FT5" i="126"/>
  <c r="FT29" i="126" s="1"/>
  <c r="FU5" i="126"/>
  <c r="FU29" i="126" s="1"/>
  <c r="FV5" i="126"/>
  <c r="FW5" i="126"/>
  <c r="FW29" i="126" s="1"/>
  <c r="FX5" i="126"/>
  <c r="FX29" i="126" s="1"/>
  <c r="FY5" i="126"/>
  <c r="FY29" i="126" s="1"/>
  <c r="FZ5" i="126"/>
  <c r="FZ29" i="126" s="1"/>
  <c r="GA5" i="126"/>
  <c r="GA29" i="126" s="1"/>
  <c r="GB5" i="126"/>
  <c r="GB29" i="126" s="1"/>
  <c r="GC5" i="126"/>
  <c r="GC29" i="126" s="1"/>
  <c r="GD5" i="126"/>
  <c r="GD29" i="126" s="1"/>
  <c r="GE5" i="126"/>
  <c r="GE29" i="126" s="1"/>
  <c r="GF5" i="126"/>
  <c r="GF29" i="126" s="1"/>
  <c r="GG5" i="126"/>
  <c r="GG29" i="126" s="1"/>
  <c r="GH5" i="126"/>
  <c r="GH29" i="126" s="1"/>
  <c r="GI5" i="126"/>
  <c r="GI29" i="126" s="1"/>
  <c r="GJ5" i="126"/>
  <c r="GJ29" i="126" s="1"/>
  <c r="GK5" i="126"/>
  <c r="GK29" i="126" s="1"/>
  <c r="GL5" i="126"/>
  <c r="GM5" i="126"/>
  <c r="GM29" i="126" s="1"/>
  <c r="GN5" i="126"/>
  <c r="GN29" i="126" s="1"/>
  <c r="GO5" i="126"/>
  <c r="GO29" i="126" s="1"/>
  <c r="GP5" i="126"/>
  <c r="GP29" i="126" s="1"/>
  <c r="GQ5" i="126"/>
  <c r="GQ29" i="126" s="1"/>
  <c r="GR5" i="126"/>
  <c r="GR29" i="126" s="1"/>
  <c r="GS5" i="126"/>
  <c r="GS29" i="126" s="1"/>
  <c r="GT5" i="126"/>
  <c r="GT29" i="126" s="1"/>
  <c r="GU5" i="126"/>
  <c r="GU29" i="126" s="1"/>
  <c r="GV5" i="126"/>
  <c r="GV29" i="126" s="1"/>
  <c r="EE28" i="126"/>
  <c r="EZ28" i="126"/>
  <c r="GA28" i="126"/>
  <c r="GV28" i="126"/>
  <c r="EW29" i="126"/>
  <c r="FQ29" i="126"/>
  <c r="FV29" i="126"/>
  <c r="GL29" i="126"/>
  <c r="DZ4" i="126"/>
  <c r="DZ28" i="126" s="1"/>
  <c r="DZ5" i="126"/>
  <c r="DZ29" i="126" s="1"/>
  <c r="FN28" i="80"/>
  <c r="FP28" i="80"/>
  <c r="FZ28" i="80"/>
  <c r="GF28" i="80"/>
  <c r="HB28" i="80"/>
  <c r="HL28" i="80"/>
  <c r="HN28" i="80"/>
  <c r="IE28" i="80"/>
  <c r="IM28" i="80"/>
  <c r="IU28" i="80"/>
  <c r="JE28" i="80"/>
  <c r="JS28" i="80"/>
  <c r="FX29" i="80"/>
  <c r="GL29" i="80"/>
  <c r="HB29" i="80"/>
  <c r="HD29" i="80"/>
  <c r="HJ29" i="80"/>
  <c r="HR29" i="80"/>
  <c r="HZ29" i="80"/>
  <c r="IH29" i="80"/>
  <c r="IP29" i="80"/>
  <c r="IX29" i="80"/>
  <c r="JF29" i="80"/>
  <c r="JN29" i="80"/>
  <c r="DZ28" i="80"/>
  <c r="EB28" i="80"/>
  <c r="EH28" i="80"/>
  <c r="EJ28" i="80"/>
  <c r="EP28" i="80"/>
  <c r="ER28" i="80"/>
  <c r="EX28" i="80"/>
  <c r="EZ28" i="80"/>
  <c r="FF28" i="80"/>
  <c r="FH28" i="80"/>
  <c r="DZ29" i="80"/>
  <c r="EC29" i="80"/>
  <c r="ED29" i="80"/>
  <c r="EH29" i="80"/>
  <c r="EK29" i="80"/>
  <c r="EL29" i="80"/>
  <c r="EP29" i="80"/>
  <c r="ES29" i="80"/>
  <c r="ET29" i="80"/>
  <c r="EX29" i="80"/>
  <c r="FA29" i="80"/>
  <c r="FB29" i="80"/>
  <c r="FF29" i="80"/>
  <c r="FI29" i="80"/>
  <c r="FJ29" i="80"/>
  <c r="DZ5" i="80"/>
  <c r="EA5" i="80"/>
  <c r="EA29" i="80" s="1"/>
  <c r="EB5" i="80"/>
  <c r="EB29" i="80" s="1"/>
  <c r="EC5" i="80"/>
  <c r="ED5" i="80"/>
  <c r="EE5" i="80"/>
  <c r="EE29" i="80" s="1"/>
  <c r="EF5" i="80"/>
  <c r="EF29" i="80" s="1"/>
  <c r="EG5" i="80"/>
  <c r="EG29" i="80" s="1"/>
  <c r="EH5" i="80"/>
  <c r="EI5" i="80"/>
  <c r="EI29" i="80" s="1"/>
  <c r="EJ5" i="80"/>
  <c r="EJ29" i="80" s="1"/>
  <c r="EK5" i="80"/>
  <c r="EL5" i="80"/>
  <c r="EM5" i="80"/>
  <c r="EM29" i="80" s="1"/>
  <c r="EN5" i="80"/>
  <c r="EN29" i="80" s="1"/>
  <c r="EO5" i="80"/>
  <c r="EO29" i="80" s="1"/>
  <c r="EP5" i="80"/>
  <c r="EQ5" i="80"/>
  <c r="EQ29" i="80" s="1"/>
  <c r="ER5" i="80"/>
  <c r="ER29" i="80" s="1"/>
  <c r="ES5" i="80"/>
  <c r="ET5" i="80"/>
  <c r="EU5" i="80"/>
  <c r="EU29" i="80" s="1"/>
  <c r="EV5" i="80"/>
  <c r="EV29" i="80" s="1"/>
  <c r="EW5" i="80"/>
  <c r="EW29" i="80" s="1"/>
  <c r="EX5" i="80"/>
  <c r="EY5" i="80"/>
  <c r="EY29" i="80" s="1"/>
  <c r="EZ5" i="80"/>
  <c r="EZ29" i="80" s="1"/>
  <c r="FA5" i="80"/>
  <c r="FB5" i="80"/>
  <c r="FC5" i="80"/>
  <c r="FC29" i="80" s="1"/>
  <c r="FD5" i="80"/>
  <c r="FD29" i="80" s="1"/>
  <c r="FE5" i="80"/>
  <c r="FE29" i="80" s="1"/>
  <c r="FF5" i="80"/>
  <c r="FG5" i="80"/>
  <c r="FG29" i="80" s="1"/>
  <c r="FH5" i="80"/>
  <c r="FH29" i="80" s="1"/>
  <c r="FI5" i="80"/>
  <c r="FJ5" i="80"/>
  <c r="FK5" i="80"/>
  <c r="FK29" i="80" s="1"/>
  <c r="FL5" i="80"/>
  <c r="FL29" i="80" s="1"/>
  <c r="FM5" i="80"/>
  <c r="FM29" i="80" s="1"/>
  <c r="FN5" i="80"/>
  <c r="FN29" i="80" s="1"/>
  <c r="FO5" i="80"/>
  <c r="FO29" i="80" s="1"/>
  <c r="FP5" i="80"/>
  <c r="FP29" i="80" s="1"/>
  <c r="FQ5" i="80"/>
  <c r="FQ29" i="80" s="1"/>
  <c r="FR5" i="80"/>
  <c r="FR29" i="80" s="1"/>
  <c r="FS5" i="80"/>
  <c r="FS29" i="80" s="1"/>
  <c r="FT5" i="80"/>
  <c r="FT29" i="80" s="1"/>
  <c r="FU5" i="80"/>
  <c r="FU29" i="80" s="1"/>
  <c r="FV5" i="80"/>
  <c r="FV29" i="80" s="1"/>
  <c r="FW5" i="80"/>
  <c r="FW29" i="80" s="1"/>
  <c r="FX5" i="80"/>
  <c r="FY5" i="80"/>
  <c r="FY29" i="80" s="1"/>
  <c r="FZ5" i="80"/>
  <c r="FZ29" i="80" s="1"/>
  <c r="GA5" i="80"/>
  <c r="GA29" i="80" s="1"/>
  <c r="GB5" i="80"/>
  <c r="GB29" i="80" s="1"/>
  <c r="GC5" i="80"/>
  <c r="GC29" i="80" s="1"/>
  <c r="GD5" i="80"/>
  <c r="GD29" i="80" s="1"/>
  <c r="GE5" i="80"/>
  <c r="GE29" i="80" s="1"/>
  <c r="GF5" i="80"/>
  <c r="GF29" i="80" s="1"/>
  <c r="GG5" i="80"/>
  <c r="GG29" i="80" s="1"/>
  <c r="GH5" i="80"/>
  <c r="GH29" i="80" s="1"/>
  <c r="GI5" i="80"/>
  <c r="GI29" i="80" s="1"/>
  <c r="GJ5" i="80"/>
  <c r="GJ29" i="80" s="1"/>
  <c r="GK5" i="80"/>
  <c r="GK29" i="80" s="1"/>
  <c r="GL5" i="80"/>
  <c r="GM5" i="80"/>
  <c r="GM29" i="80" s="1"/>
  <c r="GN5" i="80"/>
  <c r="GN29" i="80" s="1"/>
  <c r="GO5" i="80"/>
  <c r="GO29" i="80" s="1"/>
  <c r="GP5" i="80"/>
  <c r="GP29" i="80" s="1"/>
  <c r="GQ5" i="80"/>
  <c r="GQ29" i="80" s="1"/>
  <c r="GR5" i="80"/>
  <c r="GR29" i="80" s="1"/>
  <c r="GS5" i="80"/>
  <c r="GS29" i="80" s="1"/>
  <c r="GT5" i="80"/>
  <c r="GT29" i="80" s="1"/>
  <c r="GU5" i="80"/>
  <c r="GU29" i="80" s="1"/>
  <c r="GV5" i="80"/>
  <c r="GV29" i="80" s="1"/>
  <c r="GW5" i="80"/>
  <c r="GW29" i="80" s="1"/>
  <c r="GX5" i="80"/>
  <c r="GX29" i="80" s="1"/>
  <c r="GY5" i="80"/>
  <c r="GY29" i="80" s="1"/>
  <c r="GZ5" i="80"/>
  <c r="GZ29" i="80" s="1"/>
  <c r="HA5" i="80"/>
  <c r="HA29" i="80" s="1"/>
  <c r="HB5" i="80"/>
  <c r="HC5" i="80"/>
  <c r="HC29" i="80" s="1"/>
  <c r="HD5" i="80"/>
  <c r="HE5" i="80"/>
  <c r="HE29" i="80" s="1"/>
  <c r="HF5" i="80"/>
  <c r="HF29" i="80" s="1"/>
  <c r="HG5" i="80"/>
  <c r="HG29" i="80" s="1"/>
  <c r="HH5" i="80"/>
  <c r="HH29" i="80" s="1"/>
  <c r="HI5" i="80"/>
  <c r="HI29" i="80" s="1"/>
  <c r="HJ5" i="80"/>
  <c r="HK5" i="80"/>
  <c r="HK29" i="80" s="1"/>
  <c r="HL5" i="80"/>
  <c r="HL29" i="80" s="1"/>
  <c r="HM5" i="80"/>
  <c r="HM29" i="80" s="1"/>
  <c r="HN5" i="80"/>
  <c r="HN29" i="80" s="1"/>
  <c r="HO5" i="80"/>
  <c r="HO29" i="80" s="1"/>
  <c r="HP5" i="80"/>
  <c r="HP29" i="80" s="1"/>
  <c r="HQ5" i="80"/>
  <c r="HQ29" i="80" s="1"/>
  <c r="HR5" i="80"/>
  <c r="HS5" i="80"/>
  <c r="HS29" i="80" s="1"/>
  <c r="HT5" i="80"/>
  <c r="HT29" i="80" s="1"/>
  <c r="HU5" i="80"/>
  <c r="HU29" i="80" s="1"/>
  <c r="HV5" i="80"/>
  <c r="HV29" i="80" s="1"/>
  <c r="HW5" i="80"/>
  <c r="HW29" i="80" s="1"/>
  <c r="HX5" i="80"/>
  <c r="HX29" i="80" s="1"/>
  <c r="HY5" i="80"/>
  <c r="HY29" i="80" s="1"/>
  <c r="HZ5" i="80"/>
  <c r="IA5" i="80"/>
  <c r="IA29" i="80" s="1"/>
  <c r="IB5" i="80"/>
  <c r="IB29" i="80" s="1"/>
  <c r="IC5" i="80"/>
  <c r="IC29" i="80" s="1"/>
  <c r="ID5" i="80"/>
  <c r="ID29" i="80" s="1"/>
  <c r="IE5" i="80"/>
  <c r="IE29" i="80" s="1"/>
  <c r="IF5" i="80"/>
  <c r="IF29" i="80" s="1"/>
  <c r="IG5" i="80"/>
  <c r="IG29" i="80" s="1"/>
  <c r="IH5" i="80"/>
  <c r="II5" i="80"/>
  <c r="II29" i="80" s="1"/>
  <c r="IJ5" i="80"/>
  <c r="IJ29" i="80" s="1"/>
  <c r="IK5" i="80"/>
  <c r="IK29" i="80" s="1"/>
  <c r="IL5" i="80"/>
  <c r="IL29" i="80" s="1"/>
  <c r="IM5" i="80"/>
  <c r="IM29" i="80" s="1"/>
  <c r="IN5" i="80"/>
  <c r="IN29" i="80" s="1"/>
  <c r="IO5" i="80"/>
  <c r="IO29" i="80" s="1"/>
  <c r="IP5" i="80"/>
  <c r="IQ5" i="80"/>
  <c r="IQ29" i="80" s="1"/>
  <c r="IR5" i="80"/>
  <c r="IR29" i="80" s="1"/>
  <c r="IS5" i="80"/>
  <c r="IS29" i="80" s="1"/>
  <c r="IT5" i="80"/>
  <c r="IT29" i="80" s="1"/>
  <c r="IU5" i="80"/>
  <c r="IU29" i="80" s="1"/>
  <c r="IV5" i="80"/>
  <c r="IV29" i="80" s="1"/>
  <c r="IW5" i="80"/>
  <c r="IW29" i="80" s="1"/>
  <c r="IX5" i="80"/>
  <c r="IY5" i="80"/>
  <c r="IY29" i="80" s="1"/>
  <c r="IZ5" i="80"/>
  <c r="IZ29" i="80" s="1"/>
  <c r="JA5" i="80"/>
  <c r="JA29" i="80" s="1"/>
  <c r="JB5" i="80"/>
  <c r="JB29" i="80" s="1"/>
  <c r="JC5" i="80"/>
  <c r="JC29" i="80" s="1"/>
  <c r="JD5" i="80"/>
  <c r="JD29" i="80" s="1"/>
  <c r="JE5" i="80"/>
  <c r="JE29" i="80" s="1"/>
  <c r="JF5" i="80"/>
  <c r="JG5" i="80"/>
  <c r="JG29" i="80" s="1"/>
  <c r="JH5" i="80"/>
  <c r="JH29" i="80" s="1"/>
  <c r="JI5" i="80"/>
  <c r="JI29" i="80" s="1"/>
  <c r="JJ5" i="80"/>
  <c r="JJ29" i="80" s="1"/>
  <c r="JK5" i="80"/>
  <c r="JK29" i="80" s="1"/>
  <c r="JL5" i="80"/>
  <c r="JL29" i="80" s="1"/>
  <c r="JM5" i="80"/>
  <c r="JM29" i="80" s="1"/>
  <c r="JN5" i="80"/>
  <c r="JO5" i="80"/>
  <c r="JO29" i="80" s="1"/>
  <c r="JP5" i="80"/>
  <c r="JP29" i="80" s="1"/>
  <c r="JQ5" i="80"/>
  <c r="JQ29" i="80" s="1"/>
  <c r="JR5" i="80"/>
  <c r="JR29" i="80" s="1"/>
  <c r="JS5" i="80"/>
  <c r="JS29" i="80" s="1"/>
  <c r="JT5" i="80"/>
  <c r="JT29" i="80" s="1"/>
  <c r="JU5" i="80"/>
  <c r="JU29" i="80" s="1"/>
  <c r="JV5" i="80"/>
  <c r="JV29" i="80" s="1"/>
  <c r="IB4" i="80"/>
  <c r="IB28" i="80" s="1"/>
  <c r="IC4" i="80"/>
  <c r="IC28" i="80" s="1"/>
  <c r="ID4" i="80"/>
  <c r="ID28" i="80" s="1"/>
  <c r="IE4" i="80"/>
  <c r="IF4" i="80"/>
  <c r="IF28" i="80" s="1"/>
  <c r="IG4" i="80"/>
  <c r="IG28" i="80" s="1"/>
  <c r="IH4" i="80"/>
  <c r="IH28" i="80" s="1"/>
  <c r="II4" i="80"/>
  <c r="II28" i="80" s="1"/>
  <c r="IJ4" i="80"/>
  <c r="IJ28" i="80" s="1"/>
  <c r="IK4" i="80"/>
  <c r="IK28" i="80" s="1"/>
  <c r="IL4" i="80"/>
  <c r="IL28" i="80" s="1"/>
  <c r="IM4" i="80"/>
  <c r="IN4" i="80"/>
  <c r="IN28" i="80" s="1"/>
  <c r="IO4" i="80"/>
  <c r="IO28" i="80" s="1"/>
  <c r="IP4" i="80"/>
  <c r="IP28" i="80" s="1"/>
  <c r="IQ4" i="80"/>
  <c r="IQ28" i="80" s="1"/>
  <c r="IR4" i="80"/>
  <c r="IR28" i="80" s="1"/>
  <c r="IS4" i="80"/>
  <c r="IS28" i="80" s="1"/>
  <c r="IT4" i="80"/>
  <c r="IT28" i="80" s="1"/>
  <c r="IU4" i="80"/>
  <c r="IV4" i="80"/>
  <c r="IV28" i="80" s="1"/>
  <c r="IW4" i="80"/>
  <c r="IW28" i="80" s="1"/>
  <c r="IX4" i="80"/>
  <c r="IX28" i="80" s="1"/>
  <c r="IY4" i="80"/>
  <c r="IY28" i="80" s="1"/>
  <c r="IZ4" i="80"/>
  <c r="IZ28" i="80" s="1"/>
  <c r="JA4" i="80"/>
  <c r="JA28" i="80" s="1"/>
  <c r="JB4" i="80"/>
  <c r="JB28" i="80" s="1"/>
  <c r="JC4" i="80"/>
  <c r="JC28" i="80" s="1"/>
  <c r="JD4" i="80"/>
  <c r="JD28" i="80" s="1"/>
  <c r="JE4" i="80"/>
  <c r="JF4" i="80"/>
  <c r="JF28" i="80" s="1"/>
  <c r="JG4" i="80"/>
  <c r="JG28" i="80" s="1"/>
  <c r="JH4" i="80"/>
  <c r="JH28" i="80" s="1"/>
  <c r="JI4" i="80"/>
  <c r="JI28" i="80" s="1"/>
  <c r="JJ4" i="80"/>
  <c r="JJ28" i="80" s="1"/>
  <c r="JK4" i="80"/>
  <c r="JK28" i="80" s="1"/>
  <c r="JL4" i="80"/>
  <c r="JL28" i="80" s="1"/>
  <c r="JM4" i="80"/>
  <c r="JM28" i="80" s="1"/>
  <c r="JN4" i="80"/>
  <c r="JN28" i="80" s="1"/>
  <c r="JO4" i="80"/>
  <c r="JO28" i="80" s="1"/>
  <c r="JP4" i="80"/>
  <c r="JP28" i="80" s="1"/>
  <c r="JQ4" i="80"/>
  <c r="JQ28" i="80" s="1"/>
  <c r="JR4" i="80"/>
  <c r="JR28" i="80" s="1"/>
  <c r="JS4" i="80"/>
  <c r="JT4" i="80"/>
  <c r="JT28" i="80" s="1"/>
  <c r="JU4" i="80"/>
  <c r="JU28" i="80" s="1"/>
  <c r="JV4" i="80"/>
  <c r="JV28" i="80" s="1"/>
  <c r="FV4" i="80"/>
  <c r="FV28" i="80" s="1"/>
  <c r="FW4" i="80"/>
  <c r="FW28" i="80" s="1"/>
  <c r="FX4" i="80"/>
  <c r="FX28" i="80" s="1"/>
  <c r="FY4" i="80"/>
  <c r="FY28" i="80" s="1"/>
  <c r="FZ4" i="80"/>
  <c r="GA4" i="80"/>
  <c r="GA28" i="80" s="1"/>
  <c r="GB4" i="80"/>
  <c r="GB28" i="80" s="1"/>
  <c r="GC4" i="80"/>
  <c r="GC28" i="80" s="1"/>
  <c r="GD4" i="80"/>
  <c r="GD28" i="80" s="1"/>
  <c r="GE4" i="80"/>
  <c r="GE28" i="80" s="1"/>
  <c r="GF4" i="80"/>
  <c r="GG4" i="80"/>
  <c r="GG28" i="80" s="1"/>
  <c r="GH4" i="80"/>
  <c r="GH28" i="80" s="1"/>
  <c r="GI4" i="80"/>
  <c r="GI28" i="80" s="1"/>
  <c r="GJ4" i="80"/>
  <c r="GJ28" i="80" s="1"/>
  <c r="GK4" i="80"/>
  <c r="GK28" i="80" s="1"/>
  <c r="GL4" i="80"/>
  <c r="GL28" i="80" s="1"/>
  <c r="GM4" i="80"/>
  <c r="GM28" i="80" s="1"/>
  <c r="GN4" i="80"/>
  <c r="GN28" i="80" s="1"/>
  <c r="GO4" i="80"/>
  <c r="GO28" i="80" s="1"/>
  <c r="GP4" i="80"/>
  <c r="GP28" i="80" s="1"/>
  <c r="GQ4" i="80"/>
  <c r="GQ28" i="80" s="1"/>
  <c r="GR4" i="80"/>
  <c r="GR28" i="80" s="1"/>
  <c r="GS4" i="80"/>
  <c r="GS28" i="80" s="1"/>
  <c r="GT4" i="80"/>
  <c r="GT28" i="80" s="1"/>
  <c r="GU4" i="80"/>
  <c r="GU28" i="80" s="1"/>
  <c r="GV4" i="80"/>
  <c r="GV28" i="80" s="1"/>
  <c r="GW4" i="80"/>
  <c r="GW28" i="80" s="1"/>
  <c r="GX4" i="80"/>
  <c r="GX28" i="80" s="1"/>
  <c r="GY4" i="80"/>
  <c r="GY28" i="80" s="1"/>
  <c r="GZ4" i="80"/>
  <c r="GZ28" i="80" s="1"/>
  <c r="HA4" i="80"/>
  <c r="HA28" i="80" s="1"/>
  <c r="HB4" i="80"/>
  <c r="HC4" i="80"/>
  <c r="HC28" i="80" s="1"/>
  <c r="HD4" i="80"/>
  <c r="HD28" i="80" s="1"/>
  <c r="HE4" i="80"/>
  <c r="HE28" i="80" s="1"/>
  <c r="HF4" i="80"/>
  <c r="HF28" i="80" s="1"/>
  <c r="HG4" i="80"/>
  <c r="HG28" i="80" s="1"/>
  <c r="HH4" i="80"/>
  <c r="HH28" i="80" s="1"/>
  <c r="HI4" i="80"/>
  <c r="HI28" i="80" s="1"/>
  <c r="HJ4" i="80"/>
  <c r="HJ28" i="80" s="1"/>
  <c r="HK4" i="80"/>
  <c r="HK28" i="80" s="1"/>
  <c r="HL4" i="80"/>
  <c r="HM4" i="80"/>
  <c r="HM28" i="80" s="1"/>
  <c r="HN4" i="80"/>
  <c r="HO4" i="80"/>
  <c r="HO28" i="80" s="1"/>
  <c r="HP4" i="80"/>
  <c r="HP28" i="80" s="1"/>
  <c r="HQ4" i="80"/>
  <c r="HQ28" i="80" s="1"/>
  <c r="HR4" i="80"/>
  <c r="HR28" i="80" s="1"/>
  <c r="HS4" i="80"/>
  <c r="HS28" i="80" s="1"/>
  <c r="HT4" i="80"/>
  <c r="HT28" i="80" s="1"/>
  <c r="HU4" i="80"/>
  <c r="HU28" i="80" s="1"/>
  <c r="HV4" i="80"/>
  <c r="HV28" i="80" s="1"/>
  <c r="HW4" i="80"/>
  <c r="HW28" i="80" s="1"/>
  <c r="HX4" i="80"/>
  <c r="HX28" i="80" s="1"/>
  <c r="HY4" i="80"/>
  <c r="HY28" i="80" s="1"/>
  <c r="HZ4" i="80"/>
  <c r="HZ28" i="80" s="1"/>
  <c r="IA4" i="80"/>
  <c r="IA28" i="80" s="1"/>
  <c r="DZ4" i="80"/>
  <c r="EA4" i="80"/>
  <c r="EA28" i="80" s="1"/>
  <c r="EB4" i="80"/>
  <c r="EC4" i="80"/>
  <c r="EC28" i="80" s="1"/>
  <c r="ED4" i="80"/>
  <c r="ED28" i="80" s="1"/>
  <c r="EE4" i="80"/>
  <c r="EE28" i="80" s="1"/>
  <c r="EF4" i="80"/>
  <c r="EF28" i="80" s="1"/>
  <c r="EG4" i="80"/>
  <c r="EG28" i="80" s="1"/>
  <c r="EH4" i="80"/>
  <c r="EI4" i="80"/>
  <c r="EI28" i="80" s="1"/>
  <c r="EJ4" i="80"/>
  <c r="EK4" i="80"/>
  <c r="EK28" i="80" s="1"/>
  <c r="EL4" i="80"/>
  <c r="EL28" i="80" s="1"/>
  <c r="EM4" i="80"/>
  <c r="EM28" i="80" s="1"/>
  <c r="EN4" i="80"/>
  <c r="EN28" i="80" s="1"/>
  <c r="EO4" i="80"/>
  <c r="EO28" i="80" s="1"/>
  <c r="EP4" i="80"/>
  <c r="EQ4" i="80"/>
  <c r="EQ28" i="80" s="1"/>
  <c r="ER4" i="80"/>
  <c r="ES4" i="80"/>
  <c r="ES28" i="80" s="1"/>
  <c r="ET4" i="80"/>
  <c r="ET28" i="80" s="1"/>
  <c r="EU4" i="80"/>
  <c r="EU28" i="80" s="1"/>
  <c r="EV4" i="80"/>
  <c r="EV28" i="80" s="1"/>
  <c r="EW4" i="80"/>
  <c r="EW28" i="80" s="1"/>
  <c r="EX4" i="80"/>
  <c r="EY4" i="80"/>
  <c r="EY28" i="80" s="1"/>
  <c r="EZ4" i="80"/>
  <c r="FA4" i="80"/>
  <c r="FA28" i="80" s="1"/>
  <c r="FB4" i="80"/>
  <c r="FB28" i="80" s="1"/>
  <c r="FC4" i="80"/>
  <c r="FC28" i="80" s="1"/>
  <c r="FD4" i="80"/>
  <c r="FD28" i="80" s="1"/>
  <c r="FE4" i="80"/>
  <c r="FE28" i="80" s="1"/>
  <c r="FF4" i="80"/>
  <c r="FG4" i="80"/>
  <c r="FG28" i="80" s="1"/>
  <c r="FH4" i="80"/>
  <c r="FI4" i="80"/>
  <c r="FI28" i="80" s="1"/>
  <c r="FJ4" i="80"/>
  <c r="FJ28" i="80" s="1"/>
  <c r="FK4" i="80"/>
  <c r="FK28" i="80" s="1"/>
  <c r="FL4" i="80"/>
  <c r="FL28" i="80" s="1"/>
  <c r="FM4" i="80"/>
  <c r="FM28" i="80" s="1"/>
  <c r="FN4" i="80"/>
  <c r="FO4" i="80"/>
  <c r="FO28" i="80" s="1"/>
  <c r="FP4" i="80"/>
  <c r="FQ4" i="80"/>
  <c r="FQ28" i="80" s="1"/>
  <c r="FR4" i="80"/>
  <c r="FR28" i="80" s="1"/>
  <c r="FS4" i="80"/>
  <c r="FS28" i="80" s="1"/>
  <c r="FT4" i="80"/>
  <c r="FT28" i="80" s="1"/>
  <c r="FU4" i="80"/>
  <c r="FU28" i="80" s="1"/>
  <c r="DW11" i="54"/>
  <c r="EA11" i="54"/>
  <c r="EE11" i="54"/>
  <c r="EI11" i="54"/>
  <c r="EM11" i="54"/>
  <c r="EQ11" i="54"/>
  <c r="EU11" i="54"/>
  <c r="EY11" i="54"/>
  <c r="FC11" i="54"/>
  <c r="FG11" i="54"/>
  <c r="FK11" i="54"/>
  <c r="FO11" i="54"/>
  <c r="FS11" i="54"/>
  <c r="FW11" i="54"/>
  <c r="GA11" i="54"/>
  <c r="GE11" i="54"/>
  <c r="GI11" i="54"/>
  <c r="GM11" i="54"/>
  <c r="GQ11" i="54"/>
  <c r="GU11" i="54"/>
  <c r="GY11" i="54"/>
  <c r="HC11" i="54"/>
  <c r="HG11" i="54"/>
  <c r="HK11" i="54"/>
  <c r="HO11" i="54"/>
  <c r="HS11" i="54"/>
  <c r="HW11" i="54"/>
  <c r="IA11" i="54"/>
  <c r="IE11" i="54"/>
  <c r="II11" i="54"/>
  <c r="IM11" i="54"/>
  <c r="IQ11" i="54"/>
  <c r="IU11" i="54"/>
  <c r="IY11" i="54"/>
  <c r="JC11" i="54"/>
  <c r="JG11" i="54"/>
  <c r="JK11" i="54"/>
  <c r="JO11" i="54"/>
  <c r="DU15" i="54"/>
  <c r="EA14" i="80" s="1"/>
  <c r="EA38" i="80" s="1"/>
  <c r="DY15" i="54"/>
  <c r="EE14" i="80" s="1"/>
  <c r="EE38" i="80" s="1"/>
  <c r="EC15" i="54"/>
  <c r="EG15" i="54"/>
  <c r="EM14" i="80" s="1"/>
  <c r="EM38" i="80" s="1"/>
  <c r="EK15" i="54"/>
  <c r="EQ14" i="80" s="1"/>
  <c r="EQ38" i="80" s="1"/>
  <c r="EO15" i="54"/>
  <c r="ES15" i="54"/>
  <c r="EY14" i="80" s="1"/>
  <c r="EY38" i="80" s="1"/>
  <c r="EW15" i="54"/>
  <c r="FC14" i="80" s="1"/>
  <c r="FC38" i="80" s="1"/>
  <c r="FA15" i="54"/>
  <c r="FE15" i="54"/>
  <c r="FK14" i="80" s="1"/>
  <c r="FK38" i="80" s="1"/>
  <c r="FI15" i="54"/>
  <c r="FM15" i="54"/>
  <c r="FS14" i="80" s="1"/>
  <c r="FS38" i="80" s="1"/>
  <c r="FQ15" i="54"/>
  <c r="FW14" i="80" s="1"/>
  <c r="FW38" i="80" s="1"/>
  <c r="FU15" i="54"/>
  <c r="FY15" i="54"/>
  <c r="GE14" i="80" s="1"/>
  <c r="GE38" i="80" s="1"/>
  <c r="GC15" i="54"/>
  <c r="GI14" i="80" s="1"/>
  <c r="GI38" i="80" s="1"/>
  <c r="GG15" i="54"/>
  <c r="GM14" i="80" s="1"/>
  <c r="GM38" i="80" s="1"/>
  <c r="GK15" i="54"/>
  <c r="GO15" i="54"/>
  <c r="GU14" i="80" s="1"/>
  <c r="GU38" i="80" s="1"/>
  <c r="GS15" i="54"/>
  <c r="GY14" i="126" s="1"/>
  <c r="GY38" i="126" s="1"/>
  <c r="GW15" i="54"/>
  <c r="HA15" i="54"/>
  <c r="HG14" i="126" s="1"/>
  <c r="HG38" i="126" s="1"/>
  <c r="HE15" i="54"/>
  <c r="HI15" i="54"/>
  <c r="HO14" i="80" s="1"/>
  <c r="HO38" i="80" s="1"/>
  <c r="HM15" i="54"/>
  <c r="HS14" i="80" s="1"/>
  <c r="HS38" i="80" s="1"/>
  <c r="HQ15" i="54"/>
  <c r="HU15" i="54"/>
  <c r="IA14" i="80" s="1"/>
  <c r="IA38" i="80" s="1"/>
  <c r="HY15" i="54"/>
  <c r="IE14" i="80" s="1"/>
  <c r="IE38" i="80" s="1"/>
  <c r="IC15" i="54"/>
  <c r="IG15" i="54"/>
  <c r="IM14" i="126" s="1"/>
  <c r="IM38" i="126" s="1"/>
  <c r="IK15" i="54"/>
  <c r="IQ14" i="80" s="1"/>
  <c r="IQ38" i="80" s="1"/>
  <c r="IO15" i="54"/>
  <c r="IS15" i="54"/>
  <c r="IY14" i="80" s="1"/>
  <c r="IY38" i="80" s="1"/>
  <c r="IW15" i="54"/>
  <c r="JA15" i="54"/>
  <c r="JG14" i="80" s="1"/>
  <c r="JG38" i="80" s="1"/>
  <c r="JE15" i="54"/>
  <c r="JE16" i="54" s="1"/>
  <c r="JI15" i="54"/>
  <c r="JO14" i="80" s="1"/>
  <c r="JO38" i="80" s="1"/>
  <c r="JM15" i="54"/>
  <c r="HY16" i="54"/>
  <c r="DW18" i="54"/>
  <c r="DW19" i="54" s="1"/>
  <c r="EA18" i="54"/>
  <c r="EG17" i="80" s="1"/>
  <c r="EG41" i="80" s="1"/>
  <c r="EE18" i="54"/>
  <c r="EK17" i="80" s="1"/>
  <c r="EK41" i="80" s="1"/>
  <c r="EI18" i="54"/>
  <c r="EM18" i="54"/>
  <c r="ES17" i="80" s="1"/>
  <c r="ES41" i="80" s="1"/>
  <c r="EQ18" i="54"/>
  <c r="EW16" i="145" s="1"/>
  <c r="EW39" i="145" s="1"/>
  <c r="EU18" i="54"/>
  <c r="FA17" i="80" s="1"/>
  <c r="FA41" i="80" s="1"/>
  <c r="EY18" i="54"/>
  <c r="FC18" i="54"/>
  <c r="FI17" i="80" s="1"/>
  <c r="FI41" i="80" s="1"/>
  <c r="FG18" i="54"/>
  <c r="FM17" i="80" s="1"/>
  <c r="FM41" i="80" s="1"/>
  <c r="FK18" i="54"/>
  <c r="FO18" i="54"/>
  <c r="FU17" i="80" s="1"/>
  <c r="FU41" i="80" s="1"/>
  <c r="FS18" i="54"/>
  <c r="FY17" i="80" s="1"/>
  <c r="FY41" i="80" s="1"/>
  <c r="FW18" i="54"/>
  <c r="GA18" i="54"/>
  <c r="GG17" i="80" s="1"/>
  <c r="GG41" i="80" s="1"/>
  <c r="GE18" i="54"/>
  <c r="GI18" i="54"/>
  <c r="GO17" i="80" s="1"/>
  <c r="GO41" i="80" s="1"/>
  <c r="GM18" i="54"/>
  <c r="GQ18" i="54"/>
  <c r="GW17" i="80" s="1"/>
  <c r="GW41" i="80" s="1"/>
  <c r="GU18" i="54"/>
  <c r="HA17" i="80" s="1"/>
  <c r="HA41" i="80" s="1"/>
  <c r="GY18" i="54"/>
  <c r="GY19" i="54" s="1"/>
  <c r="HE17" i="145" s="1"/>
  <c r="HE40" i="145" s="1"/>
  <c r="HC18" i="54"/>
  <c r="HI17" i="80" s="1"/>
  <c r="HI41" i="80" s="1"/>
  <c r="HG18" i="54"/>
  <c r="HM17" i="80" s="1"/>
  <c r="HM41" i="80" s="1"/>
  <c r="HK18" i="54"/>
  <c r="HO18" i="54"/>
  <c r="HU17" i="80" s="1"/>
  <c r="HU41" i="80" s="1"/>
  <c r="HS18" i="54"/>
  <c r="HY17" i="80" s="1"/>
  <c r="HY41" i="80" s="1"/>
  <c r="HW18" i="54"/>
  <c r="IA18" i="54"/>
  <c r="IG17" i="80" s="1"/>
  <c r="IG41" i="80" s="1"/>
  <c r="IE18" i="54"/>
  <c r="IK17" i="80" s="1"/>
  <c r="IK41" i="80" s="1"/>
  <c r="II18" i="54"/>
  <c r="IM18" i="54"/>
  <c r="IS17" i="80" s="1"/>
  <c r="IS41" i="80" s="1"/>
  <c r="IQ18" i="54"/>
  <c r="IW17" i="80" s="1"/>
  <c r="IW41" i="80" s="1"/>
  <c r="IU18" i="54"/>
  <c r="IU19" i="54" s="1"/>
  <c r="JA18" i="126" s="1"/>
  <c r="JA42" i="126" s="1"/>
  <c r="IY18" i="54"/>
  <c r="JE17" i="80" s="1"/>
  <c r="JE41" i="80" s="1"/>
  <c r="JC18" i="54"/>
  <c r="JI17" i="80" s="1"/>
  <c r="JI41" i="80" s="1"/>
  <c r="JG18" i="54"/>
  <c r="JK18" i="54"/>
  <c r="JQ17" i="80" s="1"/>
  <c r="JQ41" i="80" s="1"/>
  <c r="JO18" i="54"/>
  <c r="JU17" i="80" s="1"/>
  <c r="JU41" i="80" s="1"/>
  <c r="EM19" i="54"/>
  <c r="ES17" i="145" s="1"/>
  <c r="ES40" i="145" s="1"/>
  <c r="FC19" i="54"/>
  <c r="FS19" i="54"/>
  <c r="JK19" i="54"/>
  <c r="DT21" i="54"/>
  <c r="DZ20" i="126" s="1"/>
  <c r="DZ44" i="126" s="1"/>
  <c r="DX21" i="54"/>
  <c r="ED20" i="80" s="1"/>
  <c r="ED44" i="80" s="1"/>
  <c r="EB21" i="54"/>
  <c r="EF21" i="54"/>
  <c r="EJ21" i="54"/>
  <c r="EN21" i="54"/>
  <c r="ER21" i="54"/>
  <c r="EX20" i="80" s="1"/>
  <c r="EX44" i="80" s="1"/>
  <c r="EV21" i="54"/>
  <c r="EZ21" i="54"/>
  <c r="FF20" i="80" s="1"/>
  <c r="FF44" i="80" s="1"/>
  <c r="FD21" i="54"/>
  <c r="FD22" i="54" s="1"/>
  <c r="FH21" i="54"/>
  <c r="FL21" i="54"/>
  <c r="FR20" i="80" s="1"/>
  <c r="FR44" i="80" s="1"/>
  <c r="FP21" i="54"/>
  <c r="FP22" i="54" s="1"/>
  <c r="FT21" i="54"/>
  <c r="FZ20" i="80" s="1"/>
  <c r="FZ44" i="80" s="1"/>
  <c r="FX21" i="54"/>
  <c r="GB21" i="54"/>
  <c r="GB22" i="54" s="1"/>
  <c r="GF21" i="54"/>
  <c r="GL20" i="80" s="1"/>
  <c r="GL44" i="80" s="1"/>
  <c r="GJ21" i="54"/>
  <c r="GN21" i="54"/>
  <c r="GN22" i="54" s="1"/>
  <c r="GR21" i="54"/>
  <c r="GX20" i="80" s="1"/>
  <c r="GX44" i="80" s="1"/>
  <c r="GV21" i="54"/>
  <c r="GZ21" i="54"/>
  <c r="GZ22" i="54" s="1"/>
  <c r="HD21" i="54"/>
  <c r="HJ20" i="80" s="1"/>
  <c r="HJ44" i="80" s="1"/>
  <c r="HH21" i="54"/>
  <c r="HL21" i="54"/>
  <c r="HL22" i="54" s="1"/>
  <c r="HP21" i="54"/>
  <c r="HV20" i="80" s="1"/>
  <c r="HV44" i="80" s="1"/>
  <c r="HT21" i="54"/>
  <c r="HX21" i="54"/>
  <c r="HX22" i="54" s="1"/>
  <c r="IB21" i="54"/>
  <c r="IH20" i="80" s="1"/>
  <c r="IH44" i="80" s="1"/>
  <c r="IF21" i="54"/>
  <c r="IJ21" i="54"/>
  <c r="IJ22" i="54" s="1"/>
  <c r="IN21" i="54"/>
  <c r="IT20" i="80" s="1"/>
  <c r="IT44" i="80" s="1"/>
  <c r="IR21" i="54"/>
  <c r="IR22" i="54" s="1"/>
  <c r="IV21" i="54"/>
  <c r="IZ21" i="54"/>
  <c r="JF20" i="80" s="1"/>
  <c r="JF44" i="80" s="1"/>
  <c r="JD21" i="54"/>
  <c r="JD22" i="54" s="1"/>
  <c r="JH21" i="54"/>
  <c r="JL21" i="54"/>
  <c r="JR20" i="80" s="1"/>
  <c r="JR44" i="80" s="1"/>
  <c r="JP21" i="54"/>
  <c r="EF22" i="54"/>
  <c r="EL21" i="126" s="1"/>
  <c r="EL45" i="126" s="1"/>
  <c r="ER22" i="54"/>
  <c r="EX21" i="80" s="1"/>
  <c r="EX45" i="80" s="1"/>
  <c r="DT24" i="54"/>
  <c r="DZ23" i="80" s="1"/>
  <c r="DZ47" i="80" s="1"/>
  <c r="DX24" i="54"/>
  <c r="ED23" i="80" s="1"/>
  <c r="ED47" i="80" s="1"/>
  <c r="EB24" i="54"/>
  <c r="EF24" i="54"/>
  <c r="EL23" i="80" s="1"/>
  <c r="EL47" i="80" s="1"/>
  <c r="EJ24" i="54"/>
  <c r="EP23" i="80" s="1"/>
  <c r="EP47" i="80" s="1"/>
  <c r="EN24" i="54"/>
  <c r="ER24" i="54"/>
  <c r="EX23" i="80" s="1"/>
  <c r="EX47" i="80" s="1"/>
  <c r="EV24" i="54"/>
  <c r="EZ24" i="54"/>
  <c r="FD24" i="54"/>
  <c r="FJ23" i="80" s="1"/>
  <c r="FJ47" i="80" s="1"/>
  <c r="FH24" i="54"/>
  <c r="FL24" i="54"/>
  <c r="FP24" i="54"/>
  <c r="FV23" i="80" s="1"/>
  <c r="FV47" i="80" s="1"/>
  <c r="FT24" i="54"/>
  <c r="FX24" i="54"/>
  <c r="GB24" i="54"/>
  <c r="GH23" i="80" s="1"/>
  <c r="GH47" i="80" s="1"/>
  <c r="GF24" i="54"/>
  <c r="GJ24" i="54"/>
  <c r="GN24" i="54"/>
  <c r="GR24" i="54"/>
  <c r="GV24" i="54"/>
  <c r="GZ24" i="54"/>
  <c r="HD24" i="54"/>
  <c r="HJ23" i="80" s="1"/>
  <c r="HJ47" i="80" s="1"/>
  <c r="HH24" i="54"/>
  <c r="HL24" i="54"/>
  <c r="HP24" i="54"/>
  <c r="HV23" i="80" s="1"/>
  <c r="HV47" i="80" s="1"/>
  <c r="HT24" i="54"/>
  <c r="HX24" i="54"/>
  <c r="IB24" i="54"/>
  <c r="IH23" i="126" s="1"/>
  <c r="IH47" i="126" s="1"/>
  <c r="IF24" i="54"/>
  <c r="IJ24" i="54"/>
  <c r="IP23" i="80" s="1"/>
  <c r="IP47" i="80" s="1"/>
  <c r="IN24" i="54"/>
  <c r="IR24" i="54"/>
  <c r="IV24" i="54"/>
  <c r="JB23" i="80" s="1"/>
  <c r="JB47" i="80" s="1"/>
  <c r="IZ24" i="54"/>
  <c r="JD24" i="54"/>
  <c r="JH24" i="54"/>
  <c r="JL24" i="54"/>
  <c r="JP24" i="54"/>
  <c r="DW15" i="54"/>
  <c r="DX15" i="54"/>
  <c r="DZ11" i="54"/>
  <c r="EA15" i="54"/>
  <c r="EB15" i="54"/>
  <c r="EJ7" i="80"/>
  <c r="EE15" i="54"/>
  <c r="EF15" i="54"/>
  <c r="EI15" i="54"/>
  <c r="EJ15" i="54"/>
  <c r="ER7" i="80"/>
  <c r="EM15" i="54"/>
  <c r="EN15" i="54"/>
  <c r="EP11" i="54"/>
  <c r="EQ15" i="54"/>
  <c r="ER15" i="54"/>
  <c r="EU15" i="54"/>
  <c r="EV15" i="54"/>
  <c r="EX21" i="54"/>
  <c r="FE7" i="145"/>
  <c r="EZ15" i="54"/>
  <c r="FB11" i="54"/>
  <c r="FC15" i="54"/>
  <c r="FD15" i="54"/>
  <c r="FL7" i="126"/>
  <c r="FG15" i="54"/>
  <c r="FH15" i="54"/>
  <c r="FK15" i="54"/>
  <c r="FL15" i="54"/>
  <c r="FN11" i="54"/>
  <c r="FO15" i="54"/>
  <c r="FP15" i="54"/>
  <c r="FX7" i="80"/>
  <c r="FS15" i="54"/>
  <c r="FT15" i="54"/>
  <c r="FW15" i="54"/>
  <c r="FX15" i="54"/>
  <c r="GF7" i="126"/>
  <c r="GA15" i="54"/>
  <c r="GB15" i="54"/>
  <c r="GD21" i="54"/>
  <c r="GK7" i="145"/>
  <c r="GF15" i="54"/>
  <c r="GI15" i="54"/>
  <c r="GJ15" i="54"/>
  <c r="GL11" i="54"/>
  <c r="GM15" i="54"/>
  <c r="GN15" i="54"/>
  <c r="GV7" i="80"/>
  <c r="GQ15" i="54"/>
  <c r="GR15" i="54"/>
  <c r="GU15" i="54"/>
  <c r="GV15" i="54"/>
  <c r="GX11" i="54"/>
  <c r="GY15" i="54"/>
  <c r="GZ15" i="54"/>
  <c r="HB21" i="54"/>
  <c r="HC15" i="54"/>
  <c r="HD15" i="54"/>
  <c r="HG15" i="54"/>
  <c r="HH15" i="54"/>
  <c r="HJ11" i="54"/>
  <c r="HQ7" i="145"/>
  <c r="HL15" i="54"/>
  <c r="HT7" i="80"/>
  <c r="HO15" i="54"/>
  <c r="HP15" i="54"/>
  <c r="HS15" i="54"/>
  <c r="HT15" i="54"/>
  <c r="HV11" i="54"/>
  <c r="HW15" i="54"/>
  <c r="HX15" i="54"/>
  <c r="HZ21" i="54"/>
  <c r="IA15" i="54"/>
  <c r="IB15" i="54"/>
  <c r="IE15" i="54"/>
  <c r="IF15" i="54"/>
  <c r="IH11" i="54"/>
  <c r="II15" i="54"/>
  <c r="IJ15" i="54"/>
  <c r="IR7" i="80"/>
  <c r="IM15" i="54"/>
  <c r="IN15" i="54"/>
  <c r="IQ15" i="54"/>
  <c r="IR15" i="54"/>
  <c r="IT11" i="54"/>
  <c r="IU15" i="54"/>
  <c r="IV15" i="54"/>
  <c r="IX21" i="54"/>
  <c r="IY15" i="54"/>
  <c r="IZ15" i="54"/>
  <c r="JC15" i="54"/>
  <c r="JD15" i="54"/>
  <c r="JF11" i="54"/>
  <c r="JG15" i="54"/>
  <c r="JH15" i="54"/>
  <c r="JP7" i="80"/>
  <c r="JK15" i="54"/>
  <c r="JL8" i="54"/>
  <c r="JO15" i="54"/>
  <c r="JV7" i="126"/>
  <c r="IE19" i="54" l="1"/>
  <c r="HO19" i="54"/>
  <c r="HU18" i="80" s="1"/>
  <c r="HU42" i="80" s="1"/>
  <c r="GI19" i="54"/>
  <c r="JV31" i="126"/>
  <c r="JV34" i="126" s="1"/>
  <c r="JV10" i="126"/>
  <c r="JR8" i="166"/>
  <c r="JR8" i="163"/>
  <c r="JR8" i="164"/>
  <c r="JR11" i="164" s="1"/>
  <c r="JR8" i="145"/>
  <c r="JR8" i="126"/>
  <c r="JL27" i="54"/>
  <c r="JL12" i="54"/>
  <c r="JR8" i="80"/>
  <c r="JN13" i="166"/>
  <c r="JN36" i="166" s="1"/>
  <c r="JN13" i="163"/>
  <c r="JN36" i="163" s="1"/>
  <c r="JN12" i="165" s="1"/>
  <c r="JN13" i="164"/>
  <c r="JN36" i="164" s="1"/>
  <c r="JN13" i="145"/>
  <c r="JN36" i="145" s="1"/>
  <c r="JN14" i="126"/>
  <c r="JN38" i="126" s="1"/>
  <c r="JN14" i="80"/>
  <c r="JN38" i="80" s="1"/>
  <c r="JH16" i="54"/>
  <c r="JJ13" i="166"/>
  <c r="JJ36" i="166" s="1"/>
  <c r="JJ13" i="163"/>
  <c r="JJ36" i="163" s="1"/>
  <c r="JJ12" i="165" s="1"/>
  <c r="JJ13" i="164"/>
  <c r="JJ36" i="164" s="1"/>
  <c r="JJ13" i="145"/>
  <c r="JJ36" i="145" s="1"/>
  <c r="JJ14" i="126"/>
  <c r="JJ38" i="126" s="1"/>
  <c r="JD16" i="54"/>
  <c r="JJ14" i="80"/>
  <c r="JJ38" i="80" s="1"/>
  <c r="JF13" i="166"/>
  <c r="JF36" i="166" s="1"/>
  <c r="JF13" i="163"/>
  <c r="JF36" i="163" s="1"/>
  <c r="JF12" i="165" s="1"/>
  <c r="JF13" i="164"/>
  <c r="JF36" i="164" s="1"/>
  <c r="JF13" i="145"/>
  <c r="JF36" i="145" s="1"/>
  <c r="JF14" i="126"/>
  <c r="JF38" i="126" s="1"/>
  <c r="JF14" i="80"/>
  <c r="JF38" i="80" s="1"/>
  <c r="IZ16" i="54"/>
  <c r="JB13" i="166"/>
  <c r="JB36" i="166" s="1"/>
  <c r="JB13" i="163"/>
  <c r="JB36" i="163" s="1"/>
  <c r="JB12" i="165" s="1"/>
  <c r="JB13" i="164"/>
  <c r="JB36" i="164" s="1"/>
  <c r="JB13" i="145"/>
  <c r="JB36" i="145" s="1"/>
  <c r="JB14" i="126"/>
  <c r="JB38" i="126" s="1"/>
  <c r="IV16" i="54"/>
  <c r="JB14" i="80"/>
  <c r="JB38" i="80" s="1"/>
  <c r="IX13" i="166"/>
  <c r="IX36" i="166" s="1"/>
  <c r="IX13" i="163"/>
  <c r="IX36" i="163" s="1"/>
  <c r="IX12" i="165" s="1"/>
  <c r="IX13" i="164"/>
  <c r="IX36" i="164" s="1"/>
  <c r="IX13" i="145"/>
  <c r="IX36" i="145" s="1"/>
  <c r="IX14" i="126"/>
  <c r="IX38" i="126" s="1"/>
  <c r="IX14" i="80"/>
  <c r="IX38" i="80" s="1"/>
  <c r="IR16" i="54"/>
  <c r="IT13" i="166"/>
  <c r="IT36" i="166" s="1"/>
  <c r="IT13" i="163"/>
  <c r="IT36" i="163" s="1"/>
  <c r="IT12" i="165" s="1"/>
  <c r="IT13" i="164"/>
  <c r="IT36" i="164" s="1"/>
  <c r="IT14" i="126"/>
  <c r="IT38" i="126" s="1"/>
  <c r="IT13" i="145"/>
  <c r="IT36" i="145" s="1"/>
  <c r="IT14" i="80"/>
  <c r="IT38" i="80" s="1"/>
  <c r="IN16" i="54"/>
  <c r="IP13" i="166"/>
  <c r="IP36" i="166" s="1"/>
  <c r="IP13" i="163"/>
  <c r="IP36" i="163" s="1"/>
  <c r="IP12" i="165" s="1"/>
  <c r="IP13" i="164"/>
  <c r="IP36" i="164" s="1"/>
  <c r="IP13" i="145"/>
  <c r="IP36" i="145" s="1"/>
  <c r="IP14" i="126"/>
  <c r="IP38" i="126" s="1"/>
  <c r="IP14" i="80"/>
  <c r="IP38" i="80" s="1"/>
  <c r="IJ16" i="54"/>
  <c r="IL13" i="166"/>
  <c r="IL36" i="166" s="1"/>
  <c r="IL13" i="163"/>
  <c r="IL36" i="163" s="1"/>
  <c r="IL12" i="165" s="1"/>
  <c r="IL13" i="164"/>
  <c r="IL36" i="164" s="1"/>
  <c r="IL13" i="145"/>
  <c r="IL36" i="145" s="1"/>
  <c r="IL14" i="126"/>
  <c r="IL38" i="126" s="1"/>
  <c r="IF16" i="54"/>
  <c r="IL14" i="80"/>
  <c r="IL38" i="80" s="1"/>
  <c r="IH13" i="166"/>
  <c r="IH36" i="166" s="1"/>
  <c r="IH13" i="163"/>
  <c r="IH36" i="163" s="1"/>
  <c r="IH12" i="165" s="1"/>
  <c r="IH13" i="164"/>
  <c r="IH36" i="164" s="1"/>
  <c r="IH13" i="145"/>
  <c r="IH36" i="145" s="1"/>
  <c r="IH14" i="126"/>
  <c r="IH38" i="126" s="1"/>
  <c r="IH14" i="80"/>
  <c r="IH38" i="80" s="1"/>
  <c r="IB16" i="54"/>
  <c r="ID13" i="166"/>
  <c r="ID36" i="166" s="1"/>
  <c r="ID13" i="163"/>
  <c r="ID36" i="163" s="1"/>
  <c r="ID12" i="165" s="1"/>
  <c r="ID13" i="164"/>
  <c r="ID36" i="164" s="1"/>
  <c r="ID14" i="126"/>
  <c r="ID38" i="126" s="1"/>
  <c r="ID13" i="145"/>
  <c r="ID36" i="145" s="1"/>
  <c r="ID14" i="80"/>
  <c r="ID38" i="80" s="1"/>
  <c r="HX16" i="54"/>
  <c r="HZ13" i="166"/>
  <c r="HZ36" i="166" s="1"/>
  <c r="HZ13" i="163"/>
  <c r="HZ36" i="163" s="1"/>
  <c r="HZ12" i="165" s="1"/>
  <c r="HZ13" i="164"/>
  <c r="HZ36" i="164" s="1"/>
  <c r="HZ14" i="126"/>
  <c r="HZ38" i="126" s="1"/>
  <c r="HZ13" i="145"/>
  <c r="HZ36" i="145" s="1"/>
  <c r="HT16" i="54"/>
  <c r="HZ14" i="80"/>
  <c r="HZ38" i="80" s="1"/>
  <c r="HV13" i="166"/>
  <c r="HV36" i="166" s="1"/>
  <c r="HV13" i="163"/>
  <c r="HV36" i="163" s="1"/>
  <c r="HV12" i="165" s="1"/>
  <c r="HV13" i="164"/>
  <c r="HV36" i="164" s="1"/>
  <c r="HV14" i="126"/>
  <c r="HV38" i="126" s="1"/>
  <c r="HV13" i="145"/>
  <c r="HV36" i="145" s="1"/>
  <c r="HV14" i="80"/>
  <c r="HV38" i="80" s="1"/>
  <c r="HP16" i="54"/>
  <c r="HR13" i="166"/>
  <c r="HR36" i="166" s="1"/>
  <c r="HR13" i="163"/>
  <c r="HR36" i="163" s="1"/>
  <c r="HR12" i="165" s="1"/>
  <c r="HR13" i="164"/>
  <c r="HR36" i="164" s="1"/>
  <c r="HR14" i="126"/>
  <c r="HR38" i="126" s="1"/>
  <c r="HR13" i="145"/>
  <c r="HR36" i="145" s="1"/>
  <c r="HL16" i="54"/>
  <c r="HR14" i="80"/>
  <c r="HR38" i="80" s="1"/>
  <c r="HN13" i="166"/>
  <c r="HN36" i="166" s="1"/>
  <c r="HN13" i="163"/>
  <c r="HN36" i="163" s="1"/>
  <c r="HN12" i="165" s="1"/>
  <c r="HN13" i="164"/>
  <c r="HN36" i="164" s="1"/>
  <c r="HN14" i="126"/>
  <c r="HN38" i="126" s="1"/>
  <c r="HN13" i="145"/>
  <c r="HN36" i="145" s="1"/>
  <c r="HN14" i="80"/>
  <c r="HN38" i="80" s="1"/>
  <c r="HH16" i="54"/>
  <c r="HJ13" i="166"/>
  <c r="HJ36" i="166" s="1"/>
  <c r="HJ13" i="163"/>
  <c r="HJ36" i="163" s="1"/>
  <c r="HJ12" i="165" s="1"/>
  <c r="HJ13" i="164"/>
  <c r="HJ36" i="164" s="1"/>
  <c r="HJ14" i="126"/>
  <c r="HJ38" i="126" s="1"/>
  <c r="HJ13" i="145"/>
  <c r="HJ36" i="145" s="1"/>
  <c r="HJ14" i="80"/>
  <c r="HJ38" i="80" s="1"/>
  <c r="HD16" i="54"/>
  <c r="HF13" i="166"/>
  <c r="HF36" i="166" s="1"/>
  <c r="HF13" i="163"/>
  <c r="HF36" i="163" s="1"/>
  <c r="HF12" i="165" s="1"/>
  <c r="HF13" i="164"/>
  <c r="HF36" i="164" s="1"/>
  <c r="HF14" i="126"/>
  <c r="HF38" i="126" s="1"/>
  <c r="HF13" i="145"/>
  <c r="HF36" i="145" s="1"/>
  <c r="HF14" i="80"/>
  <c r="HF38" i="80" s="1"/>
  <c r="GZ16" i="54"/>
  <c r="HB13" i="166"/>
  <c r="HB36" i="166" s="1"/>
  <c r="HB13" i="163"/>
  <c r="HB36" i="163" s="1"/>
  <c r="HB12" i="165" s="1"/>
  <c r="HB13" i="164"/>
  <c r="HB36" i="164" s="1"/>
  <c r="HB14" i="126"/>
  <c r="HB38" i="126" s="1"/>
  <c r="HB13" i="145"/>
  <c r="HB36" i="145" s="1"/>
  <c r="HB14" i="80"/>
  <c r="HB38" i="80" s="1"/>
  <c r="GV16" i="54"/>
  <c r="GX13" i="166"/>
  <c r="GX36" i="166" s="1"/>
  <c r="GX13" i="163"/>
  <c r="GX36" i="163" s="1"/>
  <c r="GX12" i="165" s="1"/>
  <c r="GX13" i="164"/>
  <c r="GX36" i="164" s="1"/>
  <c r="GX14" i="126"/>
  <c r="GX38" i="126" s="1"/>
  <c r="GX13" i="145"/>
  <c r="GX36" i="145" s="1"/>
  <c r="GX14" i="80"/>
  <c r="GX38" i="80" s="1"/>
  <c r="GR16" i="54"/>
  <c r="GT13" i="166"/>
  <c r="GT36" i="166" s="1"/>
  <c r="GT13" i="163"/>
  <c r="GT36" i="163" s="1"/>
  <c r="GT12" i="165" s="1"/>
  <c r="GT13" i="164"/>
  <c r="GT36" i="164" s="1"/>
  <c r="GT13" i="145"/>
  <c r="GT36" i="145" s="1"/>
  <c r="GT14" i="126"/>
  <c r="GT38" i="126" s="1"/>
  <c r="GN16" i="54"/>
  <c r="GT14" i="80"/>
  <c r="GT38" i="80" s="1"/>
  <c r="GP13" i="166"/>
  <c r="GP36" i="166" s="1"/>
  <c r="GP13" i="163"/>
  <c r="GP36" i="163" s="1"/>
  <c r="GP12" i="165" s="1"/>
  <c r="GP13" i="164"/>
  <c r="GP36" i="164" s="1"/>
  <c r="GP14" i="126"/>
  <c r="GP38" i="126" s="1"/>
  <c r="GP13" i="145"/>
  <c r="GP36" i="145" s="1"/>
  <c r="GP14" i="80"/>
  <c r="GP38" i="80" s="1"/>
  <c r="GJ16" i="54"/>
  <c r="GL13" i="166"/>
  <c r="GL36" i="166" s="1"/>
  <c r="GL13" i="163"/>
  <c r="GL36" i="163" s="1"/>
  <c r="GL12" i="165" s="1"/>
  <c r="GL13" i="164"/>
  <c r="GL36" i="164" s="1"/>
  <c r="GL13" i="145"/>
  <c r="GL36" i="145" s="1"/>
  <c r="GL14" i="126"/>
  <c r="GL38" i="126" s="1"/>
  <c r="GL14" i="80"/>
  <c r="GL38" i="80" s="1"/>
  <c r="GF16" i="54"/>
  <c r="GH13" i="166"/>
  <c r="GH36" i="166" s="1"/>
  <c r="GH13" i="163"/>
  <c r="GH36" i="163" s="1"/>
  <c r="GH12" i="165" s="1"/>
  <c r="GH13" i="164"/>
  <c r="GH36" i="164" s="1"/>
  <c r="GH14" i="126"/>
  <c r="GH38" i="126" s="1"/>
  <c r="GH13" i="145"/>
  <c r="GH36" i="145" s="1"/>
  <c r="GH14" i="80"/>
  <c r="GH38" i="80" s="1"/>
  <c r="GB16" i="54"/>
  <c r="GD13" i="166"/>
  <c r="GD36" i="166" s="1"/>
  <c r="GD13" i="163"/>
  <c r="GD36" i="163" s="1"/>
  <c r="GD12" i="165" s="1"/>
  <c r="GD13" i="164"/>
  <c r="GD36" i="164" s="1"/>
  <c r="GD13" i="145"/>
  <c r="GD36" i="145" s="1"/>
  <c r="GD14" i="126"/>
  <c r="GD38" i="126" s="1"/>
  <c r="FX16" i="54"/>
  <c r="GD14" i="80"/>
  <c r="GD38" i="80" s="1"/>
  <c r="FZ13" i="166"/>
  <c r="FZ36" i="166" s="1"/>
  <c r="FZ13" i="163"/>
  <c r="FZ36" i="163" s="1"/>
  <c r="FZ12" i="165" s="1"/>
  <c r="FZ13" i="164"/>
  <c r="FZ36" i="164" s="1"/>
  <c r="FZ14" i="126"/>
  <c r="FZ38" i="126" s="1"/>
  <c r="FZ13" i="145"/>
  <c r="FZ36" i="145" s="1"/>
  <c r="FZ14" i="80"/>
  <c r="FZ38" i="80" s="1"/>
  <c r="FT16" i="54"/>
  <c r="FV13" i="166"/>
  <c r="FV36" i="166" s="1"/>
  <c r="FV13" i="163"/>
  <c r="FV36" i="163" s="1"/>
  <c r="FV12" i="165" s="1"/>
  <c r="FV13" i="164"/>
  <c r="FV36" i="164" s="1"/>
  <c r="FV13" i="145"/>
  <c r="FV36" i="145" s="1"/>
  <c r="FV14" i="126"/>
  <c r="FV38" i="126" s="1"/>
  <c r="FV14" i="80"/>
  <c r="FV38" i="80" s="1"/>
  <c r="FP16" i="54"/>
  <c r="FR13" i="166"/>
  <c r="FR36" i="166" s="1"/>
  <c r="FR13" i="163"/>
  <c r="FR36" i="163" s="1"/>
  <c r="FR12" i="165" s="1"/>
  <c r="FR13" i="164"/>
  <c r="FR36" i="164" s="1"/>
  <c r="FR14" i="126"/>
  <c r="FR38" i="126" s="1"/>
  <c r="FR13" i="145"/>
  <c r="FR36" i="145" s="1"/>
  <c r="FR14" i="80"/>
  <c r="FR38" i="80" s="1"/>
  <c r="FL16" i="54"/>
  <c r="FN13" i="166"/>
  <c r="FN36" i="166" s="1"/>
  <c r="FN13" i="163"/>
  <c r="FN36" i="163" s="1"/>
  <c r="FN12" i="165" s="1"/>
  <c r="FN13" i="164"/>
  <c r="FN36" i="164" s="1"/>
  <c r="FN13" i="145"/>
  <c r="FN36" i="145" s="1"/>
  <c r="FN14" i="126"/>
  <c r="FN38" i="126" s="1"/>
  <c r="FN14" i="80"/>
  <c r="FN38" i="80" s="1"/>
  <c r="FH16" i="54"/>
  <c r="FJ13" i="166"/>
  <c r="FJ36" i="166" s="1"/>
  <c r="FJ13" i="163"/>
  <c r="FJ36" i="163" s="1"/>
  <c r="FJ12" i="165" s="1"/>
  <c r="FJ13" i="164"/>
  <c r="FJ36" i="164" s="1"/>
  <c r="FJ14" i="126"/>
  <c r="FJ38" i="126" s="1"/>
  <c r="FJ13" i="145"/>
  <c r="FJ36" i="145" s="1"/>
  <c r="FJ14" i="80"/>
  <c r="FJ38" i="80" s="1"/>
  <c r="FD16" i="54"/>
  <c r="FF13" i="166"/>
  <c r="FF36" i="166" s="1"/>
  <c r="FF13" i="163"/>
  <c r="FF36" i="163" s="1"/>
  <c r="FF12" i="165" s="1"/>
  <c r="FF13" i="164"/>
  <c r="FF36" i="164" s="1"/>
  <c r="FF13" i="145"/>
  <c r="FF36" i="145" s="1"/>
  <c r="FF14" i="126"/>
  <c r="FF38" i="126" s="1"/>
  <c r="EZ16" i="54"/>
  <c r="FF14" i="80"/>
  <c r="FF38" i="80" s="1"/>
  <c r="FB13" i="166"/>
  <c r="FB36" i="166" s="1"/>
  <c r="FB13" i="163"/>
  <c r="FB36" i="163" s="1"/>
  <c r="FB12" i="165" s="1"/>
  <c r="FB13" i="164"/>
  <c r="FB36" i="164" s="1"/>
  <c r="FB14" i="126"/>
  <c r="FB38" i="126" s="1"/>
  <c r="FB13" i="145"/>
  <c r="FB36" i="145" s="1"/>
  <c r="FB14" i="80"/>
  <c r="FB38" i="80" s="1"/>
  <c r="EV16" i="54"/>
  <c r="EX13" i="166"/>
  <c r="EX36" i="166" s="1"/>
  <c r="EX13" i="163"/>
  <c r="EX36" i="163" s="1"/>
  <c r="EX12" i="165" s="1"/>
  <c r="EX13" i="164"/>
  <c r="EX36" i="164" s="1"/>
  <c r="EX13" i="145"/>
  <c r="EX36" i="145" s="1"/>
  <c r="EX14" i="126"/>
  <c r="EX38" i="126" s="1"/>
  <c r="EX14" i="80"/>
  <c r="EX38" i="80" s="1"/>
  <c r="ER16" i="54"/>
  <c r="ET13" i="166"/>
  <c r="ET36" i="166" s="1"/>
  <c r="ET13" i="163"/>
  <c r="ET36" i="163" s="1"/>
  <c r="ET12" i="165" s="1"/>
  <c r="ET13" i="164"/>
  <c r="ET36" i="164" s="1"/>
  <c r="ET14" i="126"/>
  <c r="ET38" i="126" s="1"/>
  <c r="ET13" i="145"/>
  <c r="ET36" i="145" s="1"/>
  <c r="ET14" i="80"/>
  <c r="ET38" i="80" s="1"/>
  <c r="EN16" i="54"/>
  <c r="EP13" i="166"/>
  <c r="EP36" i="166" s="1"/>
  <c r="EP13" i="163"/>
  <c r="EP36" i="163" s="1"/>
  <c r="EP12" i="165" s="1"/>
  <c r="EP13" i="164"/>
  <c r="EP36" i="164" s="1"/>
  <c r="EP13" i="145"/>
  <c r="EP36" i="145" s="1"/>
  <c r="EP14" i="126"/>
  <c r="EP38" i="126" s="1"/>
  <c r="EJ16" i="54"/>
  <c r="EP14" i="80"/>
  <c r="EP38" i="80" s="1"/>
  <c r="EL13" i="166"/>
  <c r="EL36" i="166" s="1"/>
  <c r="EL13" i="163"/>
  <c r="EL36" i="163" s="1"/>
  <c r="EL12" i="165" s="1"/>
  <c r="EL13" i="164"/>
  <c r="EL36" i="164" s="1"/>
  <c r="EL14" i="126"/>
  <c r="EL38" i="126" s="1"/>
  <c r="EL13" i="145"/>
  <c r="EL36" i="145" s="1"/>
  <c r="EL14" i="80"/>
  <c r="EL38" i="80" s="1"/>
  <c r="EF16" i="54"/>
  <c r="EH13" i="166"/>
  <c r="EH36" i="166" s="1"/>
  <c r="EH13" i="163"/>
  <c r="EH36" i="163" s="1"/>
  <c r="EH12" i="165" s="1"/>
  <c r="EH13" i="164"/>
  <c r="EH36" i="164" s="1"/>
  <c r="EH13" i="145"/>
  <c r="EH36" i="145" s="1"/>
  <c r="EH14" i="126"/>
  <c r="EH38" i="126" s="1"/>
  <c r="EH14" i="80"/>
  <c r="EH38" i="80" s="1"/>
  <c r="EB16" i="54"/>
  <c r="ED13" i="166"/>
  <c r="ED36" i="166" s="1"/>
  <c r="ED13" i="163"/>
  <c r="ED36" i="163" s="1"/>
  <c r="ED12" i="165" s="1"/>
  <c r="ED13" i="164"/>
  <c r="ED36" i="164" s="1"/>
  <c r="ED14" i="126"/>
  <c r="ED38" i="126" s="1"/>
  <c r="ED13" i="145"/>
  <c r="ED36" i="145" s="1"/>
  <c r="ED14" i="80"/>
  <c r="ED38" i="80" s="1"/>
  <c r="DX16" i="54"/>
  <c r="JJ20" i="166"/>
  <c r="JJ43" i="166" s="1"/>
  <c r="JJ20" i="145"/>
  <c r="JJ43" i="145" s="1"/>
  <c r="JJ20" i="163"/>
  <c r="JJ43" i="163" s="1"/>
  <c r="JJ19" i="165" s="1"/>
  <c r="JJ20" i="164"/>
  <c r="JJ43" i="164" s="1"/>
  <c r="JJ21" i="126"/>
  <c r="JJ45" i="126" s="1"/>
  <c r="JJ21" i="80"/>
  <c r="JJ45" i="80" s="1"/>
  <c r="ID20" i="166"/>
  <c r="ID43" i="166" s="1"/>
  <c r="ID20" i="145"/>
  <c r="ID43" i="145" s="1"/>
  <c r="ID20" i="163"/>
  <c r="ID43" i="163" s="1"/>
  <c r="ID19" i="165" s="1"/>
  <c r="ID20" i="164"/>
  <c r="ID43" i="164" s="1"/>
  <c r="ID21" i="126"/>
  <c r="ID45" i="126" s="1"/>
  <c r="ID21" i="80"/>
  <c r="ID45" i="80" s="1"/>
  <c r="GH20" i="166"/>
  <c r="GH43" i="166" s="1"/>
  <c r="GH20" i="163"/>
  <c r="GH43" i="163" s="1"/>
  <c r="GH19" i="165" s="1"/>
  <c r="GH20" i="164"/>
  <c r="GH43" i="164" s="1"/>
  <c r="GH20" i="145"/>
  <c r="GH43" i="145" s="1"/>
  <c r="GH21" i="126"/>
  <c r="GH45" i="126" s="1"/>
  <c r="GH21" i="80"/>
  <c r="GH45" i="80" s="1"/>
  <c r="IX20" i="166"/>
  <c r="IX43" i="166" s="1"/>
  <c r="IX20" i="145"/>
  <c r="IX43" i="145" s="1"/>
  <c r="IX20" i="163"/>
  <c r="IX43" i="163" s="1"/>
  <c r="IX19" i="165" s="1"/>
  <c r="IX20" i="164"/>
  <c r="IX43" i="164" s="1"/>
  <c r="IX21" i="126"/>
  <c r="IX45" i="126" s="1"/>
  <c r="IX21" i="80"/>
  <c r="IX45" i="80" s="1"/>
  <c r="HR20" i="166"/>
  <c r="HR43" i="166" s="1"/>
  <c r="HR20" i="163"/>
  <c r="HR43" i="163" s="1"/>
  <c r="HR19" i="165" s="1"/>
  <c r="HR20" i="164"/>
  <c r="HR43" i="164" s="1"/>
  <c r="HR21" i="126"/>
  <c r="HR45" i="126" s="1"/>
  <c r="HR20" i="145"/>
  <c r="HR43" i="145" s="1"/>
  <c r="HR21" i="80"/>
  <c r="HR45" i="80" s="1"/>
  <c r="JK14" i="166"/>
  <c r="JK37" i="166" s="1"/>
  <c r="JK14" i="163"/>
  <c r="JK37" i="163" s="1"/>
  <c r="JK13" i="165" s="1"/>
  <c r="JK14" i="164"/>
  <c r="JK37" i="164" s="1"/>
  <c r="JK14" i="145"/>
  <c r="JK37" i="145" s="1"/>
  <c r="JK15" i="126"/>
  <c r="JK39" i="126" s="1"/>
  <c r="JK15" i="80"/>
  <c r="JK39" i="80" s="1"/>
  <c r="JO16" i="54"/>
  <c r="JU13" i="166"/>
  <c r="JU36" i="166" s="1"/>
  <c r="JU13" i="163"/>
  <c r="JU36" i="163" s="1"/>
  <c r="JU12" i="165" s="1"/>
  <c r="JU13" i="145"/>
  <c r="JU36" i="145" s="1"/>
  <c r="JU14" i="126"/>
  <c r="JU38" i="126" s="1"/>
  <c r="JU13" i="164"/>
  <c r="JU36" i="164" s="1"/>
  <c r="JU14" i="80"/>
  <c r="JU38" i="80" s="1"/>
  <c r="JK16" i="54"/>
  <c r="JQ13" i="166"/>
  <c r="JQ36" i="166" s="1"/>
  <c r="JQ13" i="163"/>
  <c r="JQ36" i="163" s="1"/>
  <c r="JQ12" i="165" s="1"/>
  <c r="JQ13" i="145"/>
  <c r="JQ36" i="145" s="1"/>
  <c r="JQ13" i="164"/>
  <c r="JQ36" i="164" s="1"/>
  <c r="JQ14" i="126"/>
  <c r="JQ38" i="126" s="1"/>
  <c r="JQ14" i="80"/>
  <c r="JQ38" i="80" s="1"/>
  <c r="JG16" i="54"/>
  <c r="JM13" i="166"/>
  <c r="JM36" i="166" s="1"/>
  <c r="JM13" i="163"/>
  <c r="JM36" i="163" s="1"/>
  <c r="JM12" i="165" s="1"/>
  <c r="JM13" i="145"/>
  <c r="JM36" i="145" s="1"/>
  <c r="JM13" i="164"/>
  <c r="JM36" i="164" s="1"/>
  <c r="JM14" i="126"/>
  <c r="JM38" i="126" s="1"/>
  <c r="JM14" i="80"/>
  <c r="JM38" i="80" s="1"/>
  <c r="JC16" i="54"/>
  <c r="JI13" i="166"/>
  <c r="JI36" i="166" s="1"/>
  <c r="JI13" i="163"/>
  <c r="JI36" i="163" s="1"/>
  <c r="JI12" i="165" s="1"/>
  <c r="JI13" i="145"/>
  <c r="JI36" i="145" s="1"/>
  <c r="JI13" i="164"/>
  <c r="JI36" i="164" s="1"/>
  <c r="JI14" i="126"/>
  <c r="JI38" i="126" s="1"/>
  <c r="JI14" i="80"/>
  <c r="JI38" i="80" s="1"/>
  <c r="IY16" i="54"/>
  <c r="JE13" i="166"/>
  <c r="JE36" i="166" s="1"/>
  <c r="JE13" i="163"/>
  <c r="JE36" i="163" s="1"/>
  <c r="JE12" i="165" s="1"/>
  <c r="JE13" i="145"/>
  <c r="JE36" i="145" s="1"/>
  <c r="JE14" i="126"/>
  <c r="JE38" i="126" s="1"/>
  <c r="JE13" i="164"/>
  <c r="JE36" i="164" s="1"/>
  <c r="JE14" i="80"/>
  <c r="JE38" i="80" s="1"/>
  <c r="IU16" i="54"/>
  <c r="JA13" i="166"/>
  <c r="JA36" i="166" s="1"/>
  <c r="JA13" i="163"/>
  <c r="JA36" i="163" s="1"/>
  <c r="JA12" i="165" s="1"/>
  <c r="JA13" i="145"/>
  <c r="JA36" i="145" s="1"/>
  <c r="JA14" i="126"/>
  <c r="JA38" i="126" s="1"/>
  <c r="JA13" i="164"/>
  <c r="JA36" i="164" s="1"/>
  <c r="JA14" i="80"/>
  <c r="JA38" i="80" s="1"/>
  <c r="IQ16" i="54"/>
  <c r="IW13" i="166"/>
  <c r="IW36" i="166" s="1"/>
  <c r="IW13" i="163"/>
  <c r="IW36" i="163" s="1"/>
  <c r="IW12" i="165" s="1"/>
  <c r="IW13" i="145"/>
  <c r="IW36" i="145" s="1"/>
  <c r="IW13" i="164"/>
  <c r="IW36" i="164" s="1"/>
  <c r="IW14" i="126"/>
  <c r="IW38" i="126" s="1"/>
  <c r="IW14" i="80"/>
  <c r="IW38" i="80" s="1"/>
  <c r="IM16" i="54"/>
  <c r="IS13" i="166"/>
  <c r="IS36" i="166" s="1"/>
  <c r="IS13" i="163"/>
  <c r="IS36" i="163" s="1"/>
  <c r="IS12" i="165" s="1"/>
  <c r="IS13" i="145"/>
  <c r="IS36" i="145" s="1"/>
  <c r="IS13" i="164"/>
  <c r="IS36" i="164" s="1"/>
  <c r="IS14" i="126"/>
  <c r="IS38" i="126" s="1"/>
  <c r="IS14" i="80"/>
  <c r="IS38" i="80" s="1"/>
  <c r="II16" i="54"/>
  <c r="IO13" i="166"/>
  <c r="IO36" i="166" s="1"/>
  <c r="IO13" i="163"/>
  <c r="IO36" i="163" s="1"/>
  <c r="IO12" i="165" s="1"/>
  <c r="IO13" i="145"/>
  <c r="IO36" i="145" s="1"/>
  <c r="IO14" i="126"/>
  <c r="IO38" i="126" s="1"/>
  <c r="IO14" i="80"/>
  <c r="IO38" i="80" s="1"/>
  <c r="IO13" i="164"/>
  <c r="IO36" i="164" s="1"/>
  <c r="IE16" i="54"/>
  <c r="IK13" i="166"/>
  <c r="IK36" i="166" s="1"/>
  <c r="IK13" i="163"/>
  <c r="IK36" i="163" s="1"/>
  <c r="IK12" i="165" s="1"/>
  <c r="IK13" i="145"/>
  <c r="IK36" i="145" s="1"/>
  <c r="IK14" i="126"/>
  <c r="IK38" i="126" s="1"/>
  <c r="IK13" i="164"/>
  <c r="IK36" i="164" s="1"/>
  <c r="IK14" i="80"/>
  <c r="IK38" i="80" s="1"/>
  <c r="IA16" i="54"/>
  <c r="IG13" i="166"/>
  <c r="IG36" i="166" s="1"/>
  <c r="IG13" i="163"/>
  <c r="IG36" i="163" s="1"/>
  <c r="IG12" i="165" s="1"/>
  <c r="IG13" i="145"/>
  <c r="IG36" i="145" s="1"/>
  <c r="IG13" i="164"/>
  <c r="IG36" i="164" s="1"/>
  <c r="IG14" i="126"/>
  <c r="IG38" i="126" s="1"/>
  <c r="IG14" i="80"/>
  <c r="IG38" i="80" s="1"/>
  <c r="HW16" i="54"/>
  <c r="IC13" i="166"/>
  <c r="IC36" i="166" s="1"/>
  <c r="IC13" i="163"/>
  <c r="IC36" i="163" s="1"/>
  <c r="IC12" i="165" s="1"/>
  <c r="IC13" i="164"/>
  <c r="IC36" i="164" s="1"/>
  <c r="IC14" i="126"/>
  <c r="IC38" i="126" s="1"/>
  <c r="IC13" i="145"/>
  <c r="IC36" i="145" s="1"/>
  <c r="IC14" i="80"/>
  <c r="IC38" i="80" s="1"/>
  <c r="HS16" i="54"/>
  <c r="HY13" i="166"/>
  <c r="HY36" i="166" s="1"/>
  <c r="HY13" i="163"/>
  <c r="HY36" i="163" s="1"/>
  <c r="HY12" i="165" s="1"/>
  <c r="HY14" i="126"/>
  <c r="HY38" i="126" s="1"/>
  <c r="HY13" i="164"/>
  <c r="HY36" i="164" s="1"/>
  <c r="HY13" i="145"/>
  <c r="HY36" i="145" s="1"/>
  <c r="HY14" i="80"/>
  <c r="HY38" i="80" s="1"/>
  <c r="HO16" i="54"/>
  <c r="HU13" i="166"/>
  <c r="HU36" i="166" s="1"/>
  <c r="HU13" i="163"/>
  <c r="HU36" i="163" s="1"/>
  <c r="HU12" i="165" s="1"/>
  <c r="HU14" i="126"/>
  <c r="HU38" i="126" s="1"/>
  <c r="HU13" i="164"/>
  <c r="HU36" i="164" s="1"/>
  <c r="HU13" i="145"/>
  <c r="HU36" i="145" s="1"/>
  <c r="HU14" i="80"/>
  <c r="HU38" i="80" s="1"/>
  <c r="HQ30" i="145"/>
  <c r="HQ33" i="145" s="1"/>
  <c r="HQ10" i="145"/>
  <c r="HG16" i="54"/>
  <c r="HM13" i="166"/>
  <c r="HM36" i="166" s="1"/>
  <c r="HM13" i="163"/>
  <c r="HM36" i="163" s="1"/>
  <c r="HM12" i="165" s="1"/>
  <c r="HM13" i="164"/>
  <c r="HM36" i="164" s="1"/>
  <c r="HM14" i="126"/>
  <c r="HM38" i="126" s="1"/>
  <c r="HM13" i="145"/>
  <c r="HM36" i="145" s="1"/>
  <c r="HM14" i="80"/>
  <c r="HM38" i="80" s="1"/>
  <c r="HC16" i="54"/>
  <c r="HI13" i="166"/>
  <c r="HI36" i="166" s="1"/>
  <c r="HI13" i="163"/>
  <c r="HI36" i="163" s="1"/>
  <c r="HI12" i="165" s="1"/>
  <c r="HI14" i="126"/>
  <c r="HI38" i="126" s="1"/>
  <c r="HI13" i="164"/>
  <c r="HI36" i="164" s="1"/>
  <c r="HI14" i="80"/>
  <c r="HI38" i="80" s="1"/>
  <c r="HI13" i="145"/>
  <c r="HI36" i="145" s="1"/>
  <c r="GY16" i="54"/>
  <c r="HE13" i="166"/>
  <c r="HE36" i="166" s="1"/>
  <c r="HE13" i="163"/>
  <c r="HE36" i="163" s="1"/>
  <c r="HE12" i="165" s="1"/>
  <c r="HE14" i="126"/>
  <c r="HE38" i="126" s="1"/>
  <c r="HE13" i="164"/>
  <c r="HE36" i="164" s="1"/>
  <c r="HE13" i="145"/>
  <c r="HE36" i="145" s="1"/>
  <c r="HE14" i="80"/>
  <c r="HE38" i="80" s="1"/>
  <c r="GU16" i="54"/>
  <c r="HA13" i="166"/>
  <c r="HA36" i="166" s="1"/>
  <c r="HA13" i="163"/>
  <c r="HA36" i="163" s="1"/>
  <c r="HA12" i="165" s="1"/>
  <c r="HA13" i="164"/>
  <c r="HA36" i="164" s="1"/>
  <c r="HA14" i="126"/>
  <c r="HA38" i="126" s="1"/>
  <c r="HA14" i="80"/>
  <c r="HA38" i="80" s="1"/>
  <c r="HA13" i="145"/>
  <c r="HA36" i="145" s="1"/>
  <c r="GQ16" i="54"/>
  <c r="GW13" i="166"/>
  <c r="GW36" i="166" s="1"/>
  <c r="GW13" i="163"/>
  <c r="GW36" i="163" s="1"/>
  <c r="GW12" i="165" s="1"/>
  <c r="GW13" i="164"/>
  <c r="GW36" i="164" s="1"/>
  <c r="GW14" i="126"/>
  <c r="GW38" i="126" s="1"/>
  <c r="GW13" i="145"/>
  <c r="GW36" i="145" s="1"/>
  <c r="GW14" i="80"/>
  <c r="GW38" i="80" s="1"/>
  <c r="GM16" i="54"/>
  <c r="GS13" i="166"/>
  <c r="GS36" i="166" s="1"/>
  <c r="GS13" i="163"/>
  <c r="GS36" i="163" s="1"/>
  <c r="GS12" i="165" s="1"/>
  <c r="GS13" i="164"/>
  <c r="GS36" i="164" s="1"/>
  <c r="GS14" i="126"/>
  <c r="GS38" i="126" s="1"/>
  <c r="GS13" i="145"/>
  <c r="GS36" i="145" s="1"/>
  <c r="GS14" i="80"/>
  <c r="GS38" i="80" s="1"/>
  <c r="GI16" i="54"/>
  <c r="GO13" i="166"/>
  <c r="GO36" i="166" s="1"/>
  <c r="GO13" i="163"/>
  <c r="GO36" i="163" s="1"/>
  <c r="GO12" i="165" s="1"/>
  <c r="GO13" i="164"/>
  <c r="GO36" i="164" s="1"/>
  <c r="GO14" i="126"/>
  <c r="GO38" i="126" s="1"/>
  <c r="GO13" i="145"/>
  <c r="GO36" i="145" s="1"/>
  <c r="GO14" i="80"/>
  <c r="GO38" i="80" s="1"/>
  <c r="GK30" i="145"/>
  <c r="GK33" i="145" s="1"/>
  <c r="GK10" i="145"/>
  <c r="GA16" i="54"/>
  <c r="GG13" i="166"/>
  <c r="GG36" i="166" s="1"/>
  <c r="GG13" i="163"/>
  <c r="GG36" i="163" s="1"/>
  <c r="GG12" i="165" s="1"/>
  <c r="GG13" i="164"/>
  <c r="GG36" i="164" s="1"/>
  <c r="GG14" i="126"/>
  <c r="GG38" i="126" s="1"/>
  <c r="GG13" i="145"/>
  <c r="GG36" i="145" s="1"/>
  <c r="GG14" i="80"/>
  <c r="GG38" i="80" s="1"/>
  <c r="FW16" i="54"/>
  <c r="GC13" i="166"/>
  <c r="GC36" i="166" s="1"/>
  <c r="GC13" i="163"/>
  <c r="GC36" i="163" s="1"/>
  <c r="GC12" i="165" s="1"/>
  <c r="GC14" i="126"/>
  <c r="GC38" i="126" s="1"/>
  <c r="GC14" i="80"/>
  <c r="GC38" i="80" s="1"/>
  <c r="GC13" i="164"/>
  <c r="GC36" i="164" s="1"/>
  <c r="GC13" i="145"/>
  <c r="GC36" i="145" s="1"/>
  <c r="FS16" i="54"/>
  <c r="FY13" i="166"/>
  <c r="FY36" i="166" s="1"/>
  <c r="FY13" i="163"/>
  <c r="FY36" i="163" s="1"/>
  <c r="FY12" i="165" s="1"/>
  <c r="FY13" i="164"/>
  <c r="FY36" i="164" s="1"/>
  <c r="FY14" i="126"/>
  <c r="FY38" i="126" s="1"/>
  <c r="FY13" i="145"/>
  <c r="FY36" i="145" s="1"/>
  <c r="FY14" i="80"/>
  <c r="FY38" i="80" s="1"/>
  <c r="FO16" i="54"/>
  <c r="FU13" i="166"/>
  <c r="FU36" i="166" s="1"/>
  <c r="FU13" i="163"/>
  <c r="FU36" i="163" s="1"/>
  <c r="FU12" i="165" s="1"/>
  <c r="FU13" i="164"/>
  <c r="FU36" i="164" s="1"/>
  <c r="FU14" i="126"/>
  <c r="FU38" i="126" s="1"/>
  <c r="FU14" i="80"/>
  <c r="FU38" i="80" s="1"/>
  <c r="FU13" i="145"/>
  <c r="FU36" i="145" s="1"/>
  <c r="FK16" i="54"/>
  <c r="FQ13" i="166"/>
  <c r="FQ36" i="166" s="1"/>
  <c r="FQ13" i="163"/>
  <c r="FQ36" i="163" s="1"/>
  <c r="FQ12" i="165" s="1"/>
  <c r="FQ13" i="164"/>
  <c r="FQ36" i="164" s="1"/>
  <c r="FQ14" i="126"/>
  <c r="FQ38" i="126" s="1"/>
  <c r="FQ13" i="145"/>
  <c r="FQ36" i="145" s="1"/>
  <c r="FQ14" i="80"/>
  <c r="FQ38" i="80" s="1"/>
  <c r="FG16" i="54"/>
  <c r="FM13" i="166"/>
  <c r="FM36" i="166" s="1"/>
  <c r="FM13" i="163"/>
  <c r="FM36" i="163" s="1"/>
  <c r="FM12" i="165" s="1"/>
  <c r="FM14" i="126"/>
  <c r="FM38" i="126" s="1"/>
  <c r="FM13" i="164"/>
  <c r="FM36" i="164" s="1"/>
  <c r="FM13" i="145"/>
  <c r="FM36" i="145" s="1"/>
  <c r="FM14" i="80"/>
  <c r="FM38" i="80" s="1"/>
  <c r="FC16" i="54"/>
  <c r="FI13" i="166"/>
  <c r="FI36" i="166" s="1"/>
  <c r="FI13" i="163"/>
  <c r="FI36" i="163" s="1"/>
  <c r="FI12" i="165" s="1"/>
  <c r="FI13" i="164"/>
  <c r="FI36" i="164" s="1"/>
  <c r="FI14" i="126"/>
  <c r="FI38" i="126" s="1"/>
  <c r="FI13" i="145"/>
  <c r="FI36" i="145" s="1"/>
  <c r="FI14" i="80"/>
  <c r="FI38" i="80" s="1"/>
  <c r="FE30" i="145"/>
  <c r="FE33" i="145" s="1"/>
  <c r="FE10" i="145"/>
  <c r="EU16" i="54"/>
  <c r="FA13" i="166"/>
  <c r="FA36" i="166" s="1"/>
  <c r="FA13" i="163"/>
  <c r="FA36" i="163" s="1"/>
  <c r="FA12" i="165" s="1"/>
  <c r="FA13" i="164"/>
  <c r="FA36" i="164" s="1"/>
  <c r="FA14" i="126"/>
  <c r="FA38" i="126" s="1"/>
  <c r="FA13" i="145"/>
  <c r="FA36" i="145" s="1"/>
  <c r="FA14" i="80"/>
  <c r="FA38" i="80" s="1"/>
  <c r="EQ16" i="54"/>
  <c r="EW13" i="166"/>
  <c r="EW36" i="166" s="1"/>
  <c r="EW13" i="163"/>
  <c r="EW36" i="163" s="1"/>
  <c r="EW12" i="165" s="1"/>
  <c r="EW13" i="164"/>
  <c r="EW36" i="164" s="1"/>
  <c r="EW14" i="126"/>
  <c r="EW38" i="126" s="1"/>
  <c r="EW14" i="80"/>
  <c r="EW38" i="80" s="1"/>
  <c r="EW13" i="145"/>
  <c r="EW36" i="145" s="1"/>
  <c r="EM16" i="54"/>
  <c r="ES13" i="166"/>
  <c r="ES36" i="166" s="1"/>
  <c r="ES13" i="163"/>
  <c r="ES36" i="163" s="1"/>
  <c r="ES12" i="165" s="1"/>
  <c r="ES13" i="164"/>
  <c r="ES36" i="164" s="1"/>
  <c r="ES14" i="126"/>
  <c r="ES38" i="126" s="1"/>
  <c r="ES13" i="145"/>
  <c r="ES36" i="145" s="1"/>
  <c r="ES14" i="80"/>
  <c r="ES38" i="80" s="1"/>
  <c r="EI16" i="54"/>
  <c r="EO13" i="166"/>
  <c r="EO36" i="166" s="1"/>
  <c r="EO13" i="163"/>
  <c r="EO36" i="163" s="1"/>
  <c r="EO12" i="165" s="1"/>
  <c r="EO13" i="164"/>
  <c r="EO36" i="164" s="1"/>
  <c r="EO14" i="126"/>
  <c r="EO38" i="126" s="1"/>
  <c r="EO14" i="80"/>
  <c r="EO38" i="80" s="1"/>
  <c r="EO13" i="145"/>
  <c r="EO36" i="145" s="1"/>
  <c r="EE16" i="54"/>
  <c r="EK13" i="166"/>
  <c r="EK36" i="166" s="1"/>
  <c r="EK13" i="163"/>
  <c r="EK36" i="163" s="1"/>
  <c r="EK12" i="165" s="1"/>
  <c r="EK13" i="164"/>
  <c r="EK36" i="164" s="1"/>
  <c r="EK14" i="126"/>
  <c r="EK38" i="126" s="1"/>
  <c r="EK13" i="145"/>
  <c r="EK36" i="145" s="1"/>
  <c r="EK14" i="80"/>
  <c r="EK38" i="80" s="1"/>
  <c r="EA16" i="54"/>
  <c r="EG13" i="166"/>
  <c r="EG36" i="166" s="1"/>
  <c r="EG13" i="163"/>
  <c r="EG36" i="163" s="1"/>
  <c r="EG12" i="165" s="1"/>
  <c r="EG13" i="164"/>
  <c r="EG36" i="164" s="1"/>
  <c r="EG14" i="126"/>
  <c r="EG38" i="126" s="1"/>
  <c r="EG13" i="145"/>
  <c r="EG36" i="145" s="1"/>
  <c r="EG14" i="80"/>
  <c r="EG38" i="80" s="1"/>
  <c r="DW16" i="54"/>
  <c r="EC13" i="166"/>
  <c r="EC36" i="166" s="1"/>
  <c r="EC13" i="163"/>
  <c r="EC36" i="163" s="1"/>
  <c r="EC12" i="165" s="1"/>
  <c r="EC13" i="164"/>
  <c r="EC36" i="164" s="1"/>
  <c r="EC14" i="126"/>
  <c r="EC38" i="126" s="1"/>
  <c r="EC13" i="145"/>
  <c r="EC36" i="145" s="1"/>
  <c r="EC14" i="80"/>
  <c r="EC38" i="80" s="1"/>
  <c r="IP20" i="166"/>
  <c r="IP43" i="166" s="1"/>
  <c r="IP20" i="145"/>
  <c r="IP43" i="145" s="1"/>
  <c r="IP20" i="163"/>
  <c r="IP43" i="163" s="1"/>
  <c r="IP19" i="165" s="1"/>
  <c r="IP20" i="164"/>
  <c r="IP43" i="164" s="1"/>
  <c r="IP21" i="80"/>
  <c r="IP45" i="80" s="1"/>
  <c r="IP21" i="126"/>
  <c r="IP45" i="126" s="1"/>
  <c r="GT20" i="166"/>
  <c r="GT43" i="166" s="1"/>
  <c r="GT20" i="163"/>
  <c r="GT43" i="163" s="1"/>
  <c r="GT19" i="165" s="1"/>
  <c r="GT20" i="164"/>
  <c r="GT43" i="164" s="1"/>
  <c r="GT20" i="145"/>
  <c r="GT43" i="145" s="1"/>
  <c r="GT21" i="126"/>
  <c r="GT45" i="126" s="1"/>
  <c r="GT21" i="80"/>
  <c r="GT45" i="80" s="1"/>
  <c r="FV20" i="166"/>
  <c r="FV43" i="166" s="1"/>
  <c r="FV20" i="163"/>
  <c r="FV43" i="163" s="1"/>
  <c r="FV19" i="165" s="1"/>
  <c r="FV20" i="164"/>
  <c r="FV43" i="164" s="1"/>
  <c r="FV20" i="145"/>
  <c r="FV43" i="145" s="1"/>
  <c r="FV21" i="126"/>
  <c r="FV45" i="126" s="1"/>
  <c r="FV21" i="80"/>
  <c r="FV45" i="80" s="1"/>
  <c r="JP31" i="80"/>
  <c r="JP34" i="80" s="1"/>
  <c r="JP10" i="80"/>
  <c r="JD19" i="166"/>
  <c r="JD42" i="166" s="1"/>
  <c r="JD19" i="163"/>
  <c r="JD42" i="163" s="1"/>
  <c r="JD18" i="165" s="1"/>
  <c r="JD19" i="145"/>
  <c r="JD42" i="145" s="1"/>
  <c r="JD19" i="164"/>
  <c r="JD42" i="164" s="1"/>
  <c r="JD20" i="126"/>
  <c r="JD44" i="126" s="1"/>
  <c r="IX22" i="54"/>
  <c r="JD20" i="80"/>
  <c r="JD44" i="80" s="1"/>
  <c r="IR31" i="80"/>
  <c r="IR34" i="80" s="1"/>
  <c r="IR10" i="80"/>
  <c r="IF19" i="166"/>
  <c r="IF42" i="166" s="1"/>
  <c r="IF19" i="163"/>
  <c r="IF42" i="163" s="1"/>
  <c r="IF18" i="165" s="1"/>
  <c r="IF19" i="145"/>
  <c r="IF42" i="145" s="1"/>
  <c r="IF19" i="164"/>
  <c r="IF42" i="164" s="1"/>
  <c r="IF20" i="126"/>
  <c r="IF44" i="126" s="1"/>
  <c r="HZ22" i="54"/>
  <c r="IF20" i="80"/>
  <c r="IF44" i="80" s="1"/>
  <c r="HT31" i="80"/>
  <c r="HT34" i="80" s="1"/>
  <c r="HT10" i="80"/>
  <c r="HH19" i="166"/>
  <c r="HH42" i="166" s="1"/>
  <c r="HH19" i="163"/>
  <c r="HH42" i="163" s="1"/>
  <c r="HH18" i="165" s="1"/>
  <c r="HH19" i="164"/>
  <c r="HH42" i="164" s="1"/>
  <c r="HH19" i="145"/>
  <c r="HH42" i="145" s="1"/>
  <c r="HH20" i="126"/>
  <c r="HH44" i="126" s="1"/>
  <c r="HB22" i="54"/>
  <c r="HH20" i="80"/>
  <c r="HH44" i="80" s="1"/>
  <c r="GV31" i="80"/>
  <c r="GV34" i="80" s="1"/>
  <c r="GV10" i="80"/>
  <c r="GJ19" i="166"/>
  <c r="GJ42" i="166" s="1"/>
  <c r="GJ19" i="163"/>
  <c r="GJ42" i="163" s="1"/>
  <c r="GJ18" i="165" s="1"/>
  <c r="GJ19" i="164"/>
  <c r="GJ42" i="164" s="1"/>
  <c r="GJ19" i="145"/>
  <c r="GJ42" i="145" s="1"/>
  <c r="GD22" i="54"/>
  <c r="GJ20" i="80"/>
  <c r="GJ44" i="80" s="1"/>
  <c r="GJ20" i="126"/>
  <c r="GJ44" i="126" s="1"/>
  <c r="GF31" i="126"/>
  <c r="GF34" i="126" s="1"/>
  <c r="GF10" i="126"/>
  <c r="FX31" i="80"/>
  <c r="FX34" i="80" s="1"/>
  <c r="FX10" i="80"/>
  <c r="FL31" i="126"/>
  <c r="FL34" i="126" s="1"/>
  <c r="FL10" i="126"/>
  <c r="FD19" i="166"/>
  <c r="FD42" i="166" s="1"/>
  <c r="FD19" i="163"/>
  <c r="FD42" i="163" s="1"/>
  <c r="FD18" i="165" s="1"/>
  <c r="FD19" i="164"/>
  <c r="FD42" i="164" s="1"/>
  <c r="FD19" i="145"/>
  <c r="FD42" i="145" s="1"/>
  <c r="FD20" i="126"/>
  <c r="FD44" i="126" s="1"/>
  <c r="FD20" i="80"/>
  <c r="FD44" i="80" s="1"/>
  <c r="EX22" i="54"/>
  <c r="ER10" i="80"/>
  <c r="ER31" i="80"/>
  <c r="ER34" i="80" s="1"/>
  <c r="EJ31" i="80"/>
  <c r="EJ34" i="80" s="1"/>
  <c r="EJ10" i="80"/>
  <c r="HF20" i="166"/>
  <c r="HF43" i="166" s="1"/>
  <c r="HF20" i="163"/>
  <c r="HF43" i="163" s="1"/>
  <c r="HF19" i="165" s="1"/>
  <c r="HF20" i="145"/>
  <c r="HF43" i="145" s="1"/>
  <c r="HF20" i="164"/>
  <c r="HF43" i="164" s="1"/>
  <c r="HF21" i="126"/>
  <c r="HF45" i="126" s="1"/>
  <c r="HF21" i="80"/>
  <c r="HF45" i="80" s="1"/>
  <c r="FJ20" i="166"/>
  <c r="FJ43" i="166" s="1"/>
  <c r="FJ20" i="163"/>
  <c r="FJ43" i="163" s="1"/>
  <c r="FJ19" i="165" s="1"/>
  <c r="FJ20" i="145"/>
  <c r="FJ43" i="145" s="1"/>
  <c r="FJ20" i="164"/>
  <c r="FJ43" i="164" s="1"/>
  <c r="FJ21" i="80"/>
  <c r="FJ45" i="80" s="1"/>
  <c r="FJ21" i="126"/>
  <c r="FJ45" i="126" s="1"/>
  <c r="JT7" i="166"/>
  <c r="JT7" i="163"/>
  <c r="JT7" i="164"/>
  <c r="JT7" i="145"/>
  <c r="JT7" i="126"/>
  <c r="JH7" i="166"/>
  <c r="JH7" i="163"/>
  <c r="JH7" i="145"/>
  <c r="JH7" i="164"/>
  <c r="JH7" i="126"/>
  <c r="IV7" i="166"/>
  <c r="IV7" i="163"/>
  <c r="IV7" i="164"/>
  <c r="IV7" i="145"/>
  <c r="IV7" i="126"/>
  <c r="IJ7" i="166"/>
  <c r="IJ7" i="163"/>
  <c r="IJ7" i="164"/>
  <c r="IJ7" i="145"/>
  <c r="IJ7" i="126"/>
  <c r="HX7" i="166"/>
  <c r="HX7" i="163"/>
  <c r="HX7" i="164"/>
  <c r="HX7" i="145"/>
  <c r="HX7" i="126"/>
  <c r="HL7" i="166"/>
  <c r="HL7" i="163"/>
  <c r="HL7" i="145"/>
  <c r="HL7" i="126"/>
  <c r="GZ7" i="166"/>
  <c r="GZ7" i="163"/>
  <c r="GZ7" i="164"/>
  <c r="GZ7" i="145"/>
  <c r="GZ7" i="126"/>
  <c r="GN7" i="166"/>
  <c r="GN7" i="163"/>
  <c r="GN7" i="164"/>
  <c r="GN7" i="145"/>
  <c r="GB7" i="166"/>
  <c r="GB7" i="163"/>
  <c r="GB7" i="164"/>
  <c r="GB7" i="145"/>
  <c r="FP7" i="166"/>
  <c r="FP7" i="163"/>
  <c r="FP7" i="164"/>
  <c r="FP7" i="145"/>
  <c r="EZ7" i="166"/>
  <c r="EZ7" i="163"/>
  <c r="EZ7" i="164"/>
  <c r="EZ7" i="145"/>
  <c r="EN7" i="166"/>
  <c r="EN7" i="163"/>
  <c r="EN7" i="164"/>
  <c r="EN7" i="145"/>
  <c r="EB7" i="166"/>
  <c r="EB7" i="163"/>
  <c r="EB7" i="164"/>
  <c r="EB7" i="145"/>
  <c r="JB8" i="54"/>
  <c r="IP8" i="54"/>
  <c r="ID8" i="54"/>
  <c r="HR8" i="54"/>
  <c r="HF8" i="54"/>
  <c r="GX8" i="54"/>
  <c r="GL8" i="54"/>
  <c r="FZ8" i="54"/>
  <c r="FN8" i="54"/>
  <c r="FB8" i="54"/>
  <c r="EP8" i="54"/>
  <c r="ED8" i="54"/>
  <c r="JP25" i="54"/>
  <c r="JV22" i="166"/>
  <c r="JV45" i="166" s="1"/>
  <c r="JV22" i="163"/>
  <c r="JV45" i="163" s="1"/>
  <c r="JV21" i="165" s="1"/>
  <c r="JV22" i="145"/>
  <c r="JV45" i="145" s="1"/>
  <c r="JV22" i="164"/>
  <c r="JV45" i="164" s="1"/>
  <c r="JH25" i="54"/>
  <c r="JN22" i="166"/>
  <c r="JN45" i="166" s="1"/>
  <c r="JN22" i="163"/>
  <c r="JN45" i="163" s="1"/>
  <c r="JN21" i="165" s="1"/>
  <c r="JN22" i="145"/>
  <c r="JN45" i="145" s="1"/>
  <c r="JN22" i="164"/>
  <c r="JN45" i="164" s="1"/>
  <c r="IZ25" i="54"/>
  <c r="JF22" i="166"/>
  <c r="JF45" i="166" s="1"/>
  <c r="JF22" i="163"/>
  <c r="JF45" i="163" s="1"/>
  <c r="JF21" i="165" s="1"/>
  <c r="JF22" i="145"/>
  <c r="JF45" i="145" s="1"/>
  <c r="JF22" i="164"/>
  <c r="JF45" i="164" s="1"/>
  <c r="JF23" i="126"/>
  <c r="JF47" i="126" s="1"/>
  <c r="IN25" i="54"/>
  <c r="IT22" i="166"/>
  <c r="IT45" i="166" s="1"/>
  <c r="IT22" i="163"/>
  <c r="IT45" i="163" s="1"/>
  <c r="IT21" i="165" s="1"/>
  <c r="IT22" i="145"/>
  <c r="IT45" i="145" s="1"/>
  <c r="IT22" i="164"/>
  <c r="IT45" i="164" s="1"/>
  <c r="IT23" i="126"/>
  <c r="IT47" i="126" s="1"/>
  <c r="HX25" i="54"/>
  <c r="ID22" i="166"/>
  <c r="ID45" i="166" s="1"/>
  <c r="ID22" i="163"/>
  <c r="ID45" i="163" s="1"/>
  <c r="ID21" i="165" s="1"/>
  <c r="ID22" i="145"/>
  <c r="ID45" i="145" s="1"/>
  <c r="ID22" i="164"/>
  <c r="ID45" i="164" s="1"/>
  <c r="ID23" i="126"/>
  <c r="ID47" i="126" s="1"/>
  <c r="HL25" i="54"/>
  <c r="HR22" i="163"/>
  <c r="HR45" i="163" s="1"/>
  <c r="HR21" i="165" s="1"/>
  <c r="HR22" i="166"/>
  <c r="HR45" i="166" s="1"/>
  <c r="HR22" i="164"/>
  <c r="HR45" i="164" s="1"/>
  <c r="HR22" i="145"/>
  <c r="HR45" i="145" s="1"/>
  <c r="GZ25" i="54"/>
  <c r="HF22" i="166"/>
  <c r="HF45" i="166" s="1"/>
  <c r="HF22" i="163"/>
  <c r="HF45" i="163" s="1"/>
  <c r="HF21" i="165" s="1"/>
  <c r="HF22" i="164"/>
  <c r="HF45" i="164" s="1"/>
  <c r="HF22" i="145"/>
  <c r="HF45" i="145" s="1"/>
  <c r="HF23" i="126"/>
  <c r="HF47" i="126" s="1"/>
  <c r="GN25" i="54"/>
  <c r="GT22" i="166"/>
  <c r="GT45" i="166" s="1"/>
  <c r="GT22" i="163"/>
  <c r="GT45" i="163" s="1"/>
  <c r="GT21" i="165" s="1"/>
  <c r="GT22" i="164"/>
  <c r="GT45" i="164" s="1"/>
  <c r="GT22" i="145"/>
  <c r="GT45" i="145" s="1"/>
  <c r="GT23" i="126"/>
  <c r="GT47" i="126" s="1"/>
  <c r="GF25" i="54"/>
  <c r="GL22" i="166"/>
  <c r="GL45" i="166" s="1"/>
  <c r="GL22" i="163"/>
  <c r="GL45" i="163" s="1"/>
  <c r="GL21" i="165" s="1"/>
  <c r="GL22" i="164"/>
  <c r="GL45" i="164" s="1"/>
  <c r="GL22" i="145"/>
  <c r="GL45" i="145" s="1"/>
  <c r="GL23" i="126"/>
  <c r="GL47" i="126" s="1"/>
  <c r="FT25" i="54"/>
  <c r="FZ22" i="166"/>
  <c r="FZ45" i="166" s="1"/>
  <c r="FZ22" i="163"/>
  <c r="FZ45" i="163" s="1"/>
  <c r="FZ21" i="165" s="1"/>
  <c r="FZ22" i="164"/>
  <c r="FZ45" i="164" s="1"/>
  <c r="FZ23" i="126"/>
  <c r="FZ47" i="126" s="1"/>
  <c r="FZ22" i="145"/>
  <c r="FZ45" i="145" s="1"/>
  <c r="FH25" i="54"/>
  <c r="FN22" i="166"/>
  <c r="FN45" i="166" s="1"/>
  <c r="FN22" i="163"/>
  <c r="FN45" i="163" s="1"/>
  <c r="FN21" i="165" s="1"/>
  <c r="FN22" i="164"/>
  <c r="FN45" i="164" s="1"/>
  <c r="FN22" i="145"/>
  <c r="FN45" i="145" s="1"/>
  <c r="FN23" i="126"/>
  <c r="FN47" i="126" s="1"/>
  <c r="EV25" i="54"/>
  <c r="FB22" i="166"/>
  <c r="FB45" i="166" s="1"/>
  <c r="FB22" i="163"/>
  <c r="FB45" i="163" s="1"/>
  <c r="FB21" i="165" s="1"/>
  <c r="FB22" i="164"/>
  <c r="FB45" i="164" s="1"/>
  <c r="FB23" i="126"/>
  <c r="FB47" i="126" s="1"/>
  <c r="FB22" i="145"/>
  <c r="FB45" i="145" s="1"/>
  <c r="EN25" i="54"/>
  <c r="ET22" i="166"/>
  <c r="ET45" i="166" s="1"/>
  <c r="ET22" i="163"/>
  <c r="ET45" i="163" s="1"/>
  <c r="ET21" i="165" s="1"/>
  <c r="ET22" i="164"/>
  <c r="ET45" i="164" s="1"/>
  <c r="ET23" i="126"/>
  <c r="ET47" i="126" s="1"/>
  <c r="ET22" i="145"/>
  <c r="ET45" i="145" s="1"/>
  <c r="EB25" i="54"/>
  <c r="EH22" i="166"/>
  <c r="EH45" i="166" s="1"/>
  <c r="EH22" i="163"/>
  <c r="EH45" i="163" s="1"/>
  <c r="EH21" i="165" s="1"/>
  <c r="EH22" i="164"/>
  <c r="EH45" i="164" s="1"/>
  <c r="EH22" i="145"/>
  <c r="EH45" i="145" s="1"/>
  <c r="EH23" i="126"/>
  <c r="EH47" i="126" s="1"/>
  <c r="JV19" i="166"/>
  <c r="JV42" i="166" s="1"/>
  <c r="JV19" i="163"/>
  <c r="JV42" i="163" s="1"/>
  <c r="JV18" i="165" s="1"/>
  <c r="JV19" i="164"/>
  <c r="JV42" i="164" s="1"/>
  <c r="JV19" i="145"/>
  <c r="JV42" i="145" s="1"/>
  <c r="JN19" i="166"/>
  <c r="JN42" i="166" s="1"/>
  <c r="JN19" i="163"/>
  <c r="JN42" i="163" s="1"/>
  <c r="JN18" i="165" s="1"/>
  <c r="JN19" i="164"/>
  <c r="JN42" i="164" s="1"/>
  <c r="JN19" i="145"/>
  <c r="JN42" i="145" s="1"/>
  <c r="JB19" i="166"/>
  <c r="JB42" i="166" s="1"/>
  <c r="JB19" i="163"/>
  <c r="JB42" i="163" s="1"/>
  <c r="JB18" i="165" s="1"/>
  <c r="JB19" i="164"/>
  <c r="JB42" i="164" s="1"/>
  <c r="JB19" i="145"/>
  <c r="JB42" i="145" s="1"/>
  <c r="JB20" i="126"/>
  <c r="JB44" i="126" s="1"/>
  <c r="IL19" i="166"/>
  <c r="IL42" i="166" s="1"/>
  <c r="IL19" i="163"/>
  <c r="IL42" i="163" s="1"/>
  <c r="IL18" i="165" s="1"/>
  <c r="IL19" i="164"/>
  <c r="IL42" i="164" s="1"/>
  <c r="IL19" i="145"/>
  <c r="IL42" i="145" s="1"/>
  <c r="IL20" i="126"/>
  <c r="IL44" i="126" s="1"/>
  <c r="HZ19" i="166"/>
  <c r="HZ42" i="166" s="1"/>
  <c r="HZ19" i="163"/>
  <c r="HZ42" i="163" s="1"/>
  <c r="HZ18" i="165" s="1"/>
  <c r="HZ19" i="164"/>
  <c r="HZ42" i="164" s="1"/>
  <c r="HZ20" i="126"/>
  <c r="HZ44" i="126" s="1"/>
  <c r="HZ19" i="145"/>
  <c r="HZ42" i="145" s="1"/>
  <c r="HN19" i="166"/>
  <c r="HN42" i="166" s="1"/>
  <c r="HN19" i="163"/>
  <c r="HN42" i="163" s="1"/>
  <c r="HN18" i="165" s="1"/>
  <c r="HN19" i="164"/>
  <c r="HN42" i="164" s="1"/>
  <c r="HN20" i="126"/>
  <c r="HN44" i="126" s="1"/>
  <c r="HN19" i="145"/>
  <c r="HN42" i="145" s="1"/>
  <c r="HB19" i="166"/>
  <c r="HB42" i="166" s="1"/>
  <c r="HB19" i="163"/>
  <c r="HB42" i="163" s="1"/>
  <c r="HB18" i="165" s="1"/>
  <c r="HB19" i="164"/>
  <c r="HB42" i="164" s="1"/>
  <c r="HB20" i="126"/>
  <c r="HB44" i="126" s="1"/>
  <c r="HB19" i="145"/>
  <c r="HB42" i="145" s="1"/>
  <c r="GP19" i="166"/>
  <c r="GP42" i="166" s="1"/>
  <c r="GP19" i="163"/>
  <c r="GP42" i="163" s="1"/>
  <c r="GP18" i="165" s="1"/>
  <c r="GP19" i="164"/>
  <c r="GP42" i="164" s="1"/>
  <c r="GP20" i="126"/>
  <c r="GP44" i="126" s="1"/>
  <c r="GP19" i="145"/>
  <c r="GP42" i="145" s="1"/>
  <c r="GD19" i="166"/>
  <c r="GD42" i="166" s="1"/>
  <c r="GD19" i="163"/>
  <c r="GD42" i="163" s="1"/>
  <c r="GD18" i="165" s="1"/>
  <c r="GD19" i="164"/>
  <c r="GD42" i="164" s="1"/>
  <c r="GD19" i="145"/>
  <c r="GD42" i="145" s="1"/>
  <c r="GD20" i="126"/>
  <c r="GD44" i="126" s="1"/>
  <c r="FN19" i="166"/>
  <c r="FN42" i="166" s="1"/>
  <c r="FN19" i="163"/>
  <c r="FN42" i="163" s="1"/>
  <c r="FN18" i="165" s="1"/>
  <c r="FN19" i="164"/>
  <c r="FN42" i="164" s="1"/>
  <c r="FN19" i="145"/>
  <c r="FN42" i="145" s="1"/>
  <c r="FN20" i="126"/>
  <c r="FN44" i="126" s="1"/>
  <c r="FB19" i="166"/>
  <c r="FB42" i="166" s="1"/>
  <c r="FB19" i="163"/>
  <c r="FB42" i="163" s="1"/>
  <c r="FB18" i="165" s="1"/>
  <c r="FB19" i="164"/>
  <c r="FB42" i="164" s="1"/>
  <c r="FB20" i="126"/>
  <c r="FB44" i="126" s="1"/>
  <c r="FB19" i="145"/>
  <c r="FB42" i="145" s="1"/>
  <c r="EP19" i="166"/>
  <c r="EP42" i="166" s="1"/>
  <c r="EP19" i="163"/>
  <c r="EP42" i="163" s="1"/>
  <c r="EP18" i="165" s="1"/>
  <c r="EP19" i="164"/>
  <c r="EP42" i="164" s="1"/>
  <c r="EP19" i="145"/>
  <c r="EP42" i="145" s="1"/>
  <c r="EP20" i="126"/>
  <c r="EP44" i="126" s="1"/>
  <c r="EH19" i="166"/>
  <c r="EH42" i="166" s="1"/>
  <c r="EH19" i="163"/>
  <c r="EH42" i="163" s="1"/>
  <c r="EH18" i="165" s="1"/>
  <c r="EH19" i="164"/>
  <c r="EH42" i="164" s="1"/>
  <c r="EH19" i="145"/>
  <c r="EH42" i="145" s="1"/>
  <c r="EH20" i="126"/>
  <c r="EH44" i="126" s="1"/>
  <c r="JQ17" i="166"/>
  <c r="JQ40" i="166" s="1"/>
  <c r="JQ17" i="163"/>
  <c r="JQ40" i="163" s="1"/>
  <c r="JQ16" i="165" s="1"/>
  <c r="JQ17" i="164"/>
  <c r="JQ40" i="164" s="1"/>
  <c r="JQ17" i="145"/>
  <c r="JQ40" i="145" s="1"/>
  <c r="JQ18" i="126"/>
  <c r="JQ42" i="126" s="1"/>
  <c r="FY17" i="163"/>
  <c r="FY40" i="163" s="1"/>
  <c r="FY16" i="165" s="1"/>
  <c r="FY17" i="164"/>
  <c r="FY40" i="164" s="1"/>
  <c r="FY17" i="166"/>
  <c r="FY40" i="166" s="1"/>
  <c r="FY18" i="126"/>
  <c r="FY42" i="126" s="1"/>
  <c r="FI17" i="166"/>
  <c r="FI40" i="166" s="1"/>
  <c r="FI17" i="163"/>
  <c r="FI40" i="163" s="1"/>
  <c r="FI16" i="165" s="1"/>
  <c r="FI17" i="164"/>
  <c r="FI40" i="164" s="1"/>
  <c r="FI18" i="126"/>
  <c r="FI42" i="126" s="1"/>
  <c r="EC17" i="166"/>
  <c r="EC40" i="166" s="1"/>
  <c r="EC17" i="163"/>
  <c r="EC40" i="163" s="1"/>
  <c r="EC16" i="165" s="1"/>
  <c r="EC17" i="164"/>
  <c r="EC40" i="164" s="1"/>
  <c r="EC18" i="126"/>
  <c r="EC42" i="126" s="1"/>
  <c r="JG19" i="54"/>
  <c r="JM16" i="166"/>
  <c r="JM39" i="166" s="1"/>
  <c r="JM16" i="163"/>
  <c r="JM39" i="163" s="1"/>
  <c r="JM15" i="165" s="1"/>
  <c r="JM16" i="145"/>
  <c r="JM39" i="145" s="1"/>
  <c r="JM16" i="164"/>
  <c r="JM39" i="164" s="1"/>
  <c r="JM17" i="126"/>
  <c r="JM41" i="126" s="1"/>
  <c r="JA16" i="166"/>
  <c r="JA39" i="166" s="1"/>
  <c r="JA16" i="145"/>
  <c r="JA39" i="145" s="1"/>
  <c r="JA16" i="164"/>
  <c r="JA39" i="164" s="1"/>
  <c r="JA16" i="163"/>
  <c r="JA39" i="163" s="1"/>
  <c r="JA15" i="165" s="1"/>
  <c r="JA17" i="126"/>
  <c r="JA41" i="126" s="1"/>
  <c r="II19" i="54"/>
  <c r="IO16" i="166"/>
  <c r="IO39" i="166" s="1"/>
  <c r="IO16" i="163"/>
  <c r="IO39" i="163" s="1"/>
  <c r="IO15" i="165" s="1"/>
  <c r="IO16" i="145"/>
  <c r="IO39" i="145" s="1"/>
  <c r="IO16" i="164"/>
  <c r="IO39" i="164" s="1"/>
  <c r="IO17" i="126"/>
  <c r="IO41" i="126" s="1"/>
  <c r="HW19" i="54"/>
  <c r="IC16" i="166"/>
  <c r="IC39" i="166" s="1"/>
  <c r="IC16" i="163"/>
  <c r="IC39" i="163" s="1"/>
  <c r="IC15" i="165" s="1"/>
  <c r="IC16" i="164"/>
  <c r="IC39" i="164" s="1"/>
  <c r="IC17" i="126"/>
  <c r="IC41" i="126" s="1"/>
  <c r="IC16" i="145"/>
  <c r="IC39" i="145" s="1"/>
  <c r="HK19" i="54"/>
  <c r="HQ16" i="166"/>
  <c r="HQ39" i="166" s="1"/>
  <c r="HQ16" i="163"/>
  <c r="HQ39" i="163" s="1"/>
  <c r="HQ15" i="165" s="1"/>
  <c r="HQ16" i="164"/>
  <c r="HQ39" i="164" s="1"/>
  <c r="HQ17" i="126"/>
  <c r="HQ41" i="126" s="1"/>
  <c r="HE16" i="166"/>
  <c r="HE39" i="166" s="1"/>
  <c r="HE16" i="164"/>
  <c r="HE39" i="164" s="1"/>
  <c r="HE16" i="163"/>
  <c r="HE39" i="163" s="1"/>
  <c r="HE15" i="165" s="1"/>
  <c r="HE17" i="126"/>
  <c r="HE41" i="126" s="1"/>
  <c r="HE16" i="145"/>
  <c r="HE39" i="145" s="1"/>
  <c r="GM19" i="54"/>
  <c r="GS16" i="166"/>
  <c r="GS39" i="166" s="1"/>
  <c r="GS16" i="163"/>
  <c r="GS39" i="163" s="1"/>
  <c r="GS15" i="165" s="1"/>
  <c r="GS16" i="164"/>
  <c r="GS39" i="164" s="1"/>
  <c r="GS17" i="126"/>
  <c r="GS41" i="126" s="1"/>
  <c r="GE19" i="54"/>
  <c r="GK16" i="166"/>
  <c r="GK39" i="166" s="1"/>
  <c r="GK16" i="163"/>
  <c r="GK39" i="163" s="1"/>
  <c r="GK15" i="165" s="1"/>
  <c r="GK16" i="164"/>
  <c r="GK39" i="164" s="1"/>
  <c r="GK17" i="126"/>
  <c r="GK41" i="126" s="1"/>
  <c r="FW19" i="54"/>
  <c r="GC16" i="166"/>
  <c r="GC39" i="166" s="1"/>
  <c r="GC16" i="163"/>
  <c r="GC39" i="163" s="1"/>
  <c r="GC15" i="165" s="1"/>
  <c r="GC16" i="164"/>
  <c r="GC39" i="164" s="1"/>
  <c r="GC17" i="126"/>
  <c r="GC41" i="126" s="1"/>
  <c r="FK19" i="54"/>
  <c r="FQ16" i="166"/>
  <c r="FQ39" i="166" s="1"/>
  <c r="FQ16" i="163"/>
  <c r="FQ39" i="163" s="1"/>
  <c r="FQ15" i="165" s="1"/>
  <c r="FQ16" i="164"/>
  <c r="FQ39" i="164" s="1"/>
  <c r="FQ17" i="126"/>
  <c r="FQ41" i="126" s="1"/>
  <c r="FQ16" i="145"/>
  <c r="FQ39" i="145" s="1"/>
  <c r="EY19" i="54"/>
  <c r="FE16" i="166"/>
  <c r="FE39" i="166" s="1"/>
  <c r="FE16" i="163"/>
  <c r="FE39" i="163" s="1"/>
  <c r="FE15" i="165" s="1"/>
  <c r="FE16" i="164"/>
  <c r="FE39" i="164" s="1"/>
  <c r="FE17" i="126"/>
  <c r="FE41" i="126" s="1"/>
  <c r="EI19" i="54"/>
  <c r="EO16" i="166"/>
  <c r="EO39" i="166" s="1"/>
  <c r="EO16" i="163"/>
  <c r="EO39" i="163" s="1"/>
  <c r="EO15" i="165" s="1"/>
  <c r="EO16" i="164"/>
  <c r="EO39" i="164" s="1"/>
  <c r="EO17" i="126"/>
  <c r="EO41" i="126" s="1"/>
  <c r="EC16" i="166"/>
  <c r="EC39" i="166" s="1"/>
  <c r="EC16" i="164"/>
  <c r="EC39" i="164" s="1"/>
  <c r="EC16" i="163"/>
  <c r="EC39" i="163" s="1"/>
  <c r="EC15" i="165" s="1"/>
  <c r="EC17" i="126"/>
  <c r="EC41" i="126" s="1"/>
  <c r="EC16" i="145"/>
  <c r="EC39" i="145" s="1"/>
  <c r="IE14" i="166"/>
  <c r="IE37" i="166" s="1"/>
  <c r="IE14" i="163"/>
  <c r="IE37" i="163" s="1"/>
  <c r="IE13" i="165" s="1"/>
  <c r="IE14" i="164"/>
  <c r="IE37" i="164" s="1"/>
  <c r="IE14" i="145"/>
  <c r="IE37" i="145" s="1"/>
  <c r="IE15" i="126"/>
  <c r="IE39" i="126" s="1"/>
  <c r="JM16" i="54"/>
  <c r="JS13" i="166"/>
  <c r="JS36" i="166" s="1"/>
  <c r="JS13" i="163"/>
  <c r="JS36" i="163" s="1"/>
  <c r="JS12" i="165" s="1"/>
  <c r="JS13" i="145"/>
  <c r="JS36" i="145" s="1"/>
  <c r="JS13" i="164"/>
  <c r="JS36" i="164" s="1"/>
  <c r="JS14" i="126"/>
  <c r="JS38" i="126" s="1"/>
  <c r="IW16" i="54"/>
  <c r="JC13" i="166"/>
  <c r="JC36" i="166" s="1"/>
  <c r="JC13" i="145"/>
  <c r="JC36" i="145" s="1"/>
  <c r="JC13" i="164"/>
  <c r="JC36" i="164" s="1"/>
  <c r="JC13" i="163"/>
  <c r="JC36" i="163" s="1"/>
  <c r="JC12" i="165" s="1"/>
  <c r="IU13" i="166"/>
  <c r="IU36" i="166" s="1"/>
  <c r="IU13" i="163"/>
  <c r="IU36" i="163" s="1"/>
  <c r="IU12" i="165" s="1"/>
  <c r="IU13" i="145"/>
  <c r="IU36" i="145" s="1"/>
  <c r="IU13" i="164"/>
  <c r="IU36" i="164" s="1"/>
  <c r="IC16" i="54"/>
  <c r="II13" i="166"/>
  <c r="II36" i="166" s="1"/>
  <c r="II13" i="163"/>
  <c r="II36" i="163" s="1"/>
  <c r="II12" i="165" s="1"/>
  <c r="II13" i="145"/>
  <c r="II36" i="145" s="1"/>
  <c r="II13" i="164"/>
  <c r="II36" i="164" s="1"/>
  <c r="II14" i="126"/>
  <c r="II38" i="126" s="1"/>
  <c r="HQ16" i="54"/>
  <c r="HW13" i="166"/>
  <c r="HW36" i="166" s="1"/>
  <c r="HW13" i="163"/>
  <c r="HW36" i="163" s="1"/>
  <c r="HW12" i="165" s="1"/>
  <c r="HW13" i="164"/>
  <c r="HW36" i="164" s="1"/>
  <c r="HW13" i="145"/>
  <c r="HW36" i="145" s="1"/>
  <c r="HE16" i="54"/>
  <c r="HK13" i="166"/>
  <c r="HK36" i="166" s="1"/>
  <c r="HK13" i="163"/>
  <c r="HK36" i="163" s="1"/>
  <c r="HK12" i="165" s="1"/>
  <c r="HK13" i="164"/>
  <c r="HK36" i="164" s="1"/>
  <c r="HK13" i="145"/>
  <c r="HK36" i="145" s="1"/>
  <c r="HK14" i="126"/>
  <c r="HK38" i="126" s="1"/>
  <c r="GW16" i="54"/>
  <c r="HC13" i="166"/>
  <c r="HC36" i="166" s="1"/>
  <c r="HC13" i="163"/>
  <c r="HC36" i="163" s="1"/>
  <c r="HC12" i="165" s="1"/>
  <c r="HC13" i="164"/>
  <c r="HC36" i="164" s="1"/>
  <c r="HC13" i="145"/>
  <c r="HC36" i="145" s="1"/>
  <c r="HC14" i="126"/>
  <c r="HC38" i="126" s="1"/>
  <c r="GK16" i="54"/>
  <c r="GQ13" i="166"/>
  <c r="GQ36" i="166" s="1"/>
  <c r="GQ13" i="164"/>
  <c r="GQ36" i="164" s="1"/>
  <c r="GQ13" i="163"/>
  <c r="GQ36" i="163" s="1"/>
  <c r="GQ12" i="165" s="1"/>
  <c r="GQ13" i="145"/>
  <c r="GQ36" i="145" s="1"/>
  <c r="GQ14" i="126"/>
  <c r="GQ38" i="126" s="1"/>
  <c r="FU16" i="54"/>
  <c r="GA13" i="166"/>
  <c r="GA36" i="166" s="1"/>
  <c r="GA13" i="164"/>
  <c r="GA36" i="164" s="1"/>
  <c r="GA13" i="163"/>
  <c r="GA36" i="163" s="1"/>
  <c r="GA12" i="165" s="1"/>
  <c r="GA13" i="145"/>
  <c r="GA36" i="145" s="1"/>
  <c r="GA14" i="126"/>
  <c r="GA38" i="126" s="1"/>
  <c r="FI16" i="54"/>
  <c r="FO13" i="166"/>
  <c r="FO36" i="166" s="1"/>
  <c r="FO13" i="163"/>
  <c r="FO36" i="163" s="1"/>
  <c r="FO12" i="165" s="1"/>
  <c r="FO13" i="164"/>
  <c r="FO36" i="164" s="1"/>
  <c r="FO13" i="145"/>
  <c r="FO36" i="145" s="1"/>
  <c r="FO14" i="126"/>
  <c r="FO38" i="126" s="1"/>
  <c r="FA16" i="54"/>
  <c r="FG13" i="166"/>
  <c r="FG36" i="166" s="1"/>
  <c r="FG13" i="163"/>
  <c r="FG36" i="163" s="1"/>
  <c r="FG12" i="165" s="1"/>
  <c r="FG13" i="145"/>
  <c r="FG36" i="145" s="1"/>
  <c r="FG13" i="164"/>
  <c r="FG36" i="164" s="1"/>
  <c r="FG14" i="126"/>
  <c r="FG38" i="126" s="1"/>
  <c r="EO16" i="54"/>
  <c r="EU13" i="166"/>
  <c r="EU36" i="166" s="1"/>
  <c r="EU13" i="163"/>
  <c r="EU36" i="163" s="1"/>
  <c r="EU12" i="165" s="1"/>
  <c r="EU13" i="145"/>
  <c r="EU36" i="145" s="1"/>
  <c r="EU14" i="126"/>
  <c r="EU38" i="126" s="1"/>
  <c r="EC16" i="54"/>
  <c r="EI13" i="166"/>
  <c r="EI36" i="166" s="1"/>
  <c r="EI13" i="163"/>
  <c r="EI36" i="163" s="1"/>
  <c r="EI12" i="165" s="1"/>
  <c r="EI13" i="164"/>
  <c r="EI36" i="164" s="1"/>
  <c r="EI13" i="145"/>
  <c r="EI36" i="145" s="1"/>
  <c r="EI14" i="126"/>
  <c r="EI38" i="126" s="1"/>
  <c r="JN23" i="80"/>
  <c r="JN47" i="80" s="1"/>
  <c r="ID23" i="80"/>
  <c r="ID47" i="80" s="1"/>
  <c r="HR23" i="80"/>
  <c r="HR47" i="80" s="1"/>
  <c r="HF23" i="80"/>
  <c r="HF47" i="80" s="1"/>
  <c r="GT23" i="80"/>
  <c r="GT47" i="80" s="1"/>
  <c r="JA18" i="80"/>
  <c r="JA42" i="80" s="1"/>
  <c r="HE18" i="80"/>
  <c r="HE42" i="80" s="1"/>
  <c r="ES18" i="80"/>
  <c r="ES42" i="80" s="1"/>
  <c r="JD7" i="80"/>
  <c r="IF7" i="80"/>
  <c r="HH7" i="80"/>
  <c r="GR7" i="80"/>
  <c r="FT7" i="80"/>
  <c r="EV7" i="80"/>
  <c r="EN7" i="126"/>
  <c r="IU14" i="126"/>
  <c r="IU38" i="126" s="1"/>
  <c r="IM31" i="126"/>
  <c r="IM34" i="126" s="1"/>
  <c r="IM10" i="126"/>
  <c r="GS16" i="145"/>
  <c r="GS39" i="145" s="1"/>
  <c r="FM16" i="145"/>
  <c r="FM39" i="145" s="1"/>
  <c r="IK10" i="145"/>
  <c r="IK30" i="145"/>
  <c r="IK33" i="145" s="1"/>
  <c r="DZ7" i="166"/>
  <c r="DZ7" i="163"/>
  <c r="DZ7" i="164"/>
  <c r="DZ7" i="145"/>
  <c r="DZ7" i="126"/>
  <c r="DZ10" i="126" s="1"/>
  <c r="DZ7" i="80"/>
  <c r="JS7" i="166"/>
  <c r="JS7" i="163"/>
  <c r="JS7" i="145"/>
  <c r="JS30" i="145" s="1"/>
  <c r="JS33" i="145" s="1"/>
  <c r="JS7" i="164"/>
  <c r="JS7" i="126"/>
  <c r="JO7" i="166"/>
  <c r="JO7" i="163"/>
  <c r="JO7" i="164"/>
  <c r="JO7" i="145"/>
  <c r="JO7" i="126"/>
  <c r="JK7" i="166"/>
  <c r="JK7" i="163"/>
  <c r="JK7" i="164"/>
  <c r="JK7" i="145"/>
  <c r="JK7" i="126"/>
  <c r="JG7" i="166"/>
  <c r="JG7" i="163"/>
  <c r="JG7" i="145"/>
  <c r="JG10" i="145" s="1"/>
  <c r="JG7" i="164"/>
  <c r="JG7" i="126"/>
  <c r="JC7" i="166"/>
  <c r="JC7" i="163"/>
  <c r="JC7" i="145"/>
  <c r="JC10" i="145" s="1"/>
  <c r="JC7" i="164"/>
  <c r="IY7" i="166"/>
  <c r="IY7" i="163"/>
  <c r="IY7" i="164"/>
  <c r="IY7" i="145"/>
  <c r="IY10" i="145" s="1"/>
  <c r="IY7" i="126"/>
  <c r="IU7" i="166"/>
  <c r="IU7" i="163"/>
  <c r="IU7" i="164"/>
  <c r="IU7" i="145"/>
  <c r="IU10" i="145" s="1"/>
  <c r="IQ7" i="166"/>
  <c r="IQ7" i="163"/>
  <c r="IQ7" i="145"/>
  <c r="IQ10" i="145" s="1"/>
  <c r="IQ7" i="164"/>
  <c r="IQ7" i="126"/>
  <c r="IM7" i="166"/>
  <c r="IM7" i="163"/>
  <c r="IM7" i="145"/>
  <c r="IM10" i="145" s="1"/>
  <c r="IM7" i="164"/>
  <c r="II7" i="163"/>
  <c r="II7" i="166"/>
  <c r="II7" i="164"/>
  <c r="II7" i="145"/>
  <c r="II10" i="145" s="1"/>
  <c r="II7" i="126"/>
  <c r="IE7" i="166"/>
  <c r="IE7" i="163"/>
  <c r="IE7" i="164"/>
  <c r="IE7" i="145"/>
  <c r="IE10" i="145" s="1"/>
  <c r="IA7" i="166"/>
  <c r="IA7" i="163"/>
  <c r="IA7" i="164"/>
  <c r="IA7" i="145"/>
  <c r="IA7" i="126"/>
  <c r="HW7" i="166"/>
  <c r="HW7" i="163"/>
  <c r="HW7" i="164"/>
  <c r="HW7" i="145"/>
  <c r="HS7" i="166"/>
  <c r="HS7" i="163"/>
  <c r="HS7" i="164"/>
  <c r="HS7" i="145"/>
  <c r="HS7" i="126"/>
  <c r="HO7" i="166"/>
  <c r="HO7" i="163"/>
  <c r="HO7" i="164"/>
  <c r="HO7" i="145"/>
  <c r="HK7" i="166"/>
  <c r="HK7" i="163"/>
  <c r="HK7" i="164"/>
  <c r="HK7" i="145"/>
  <c r="HK7" i="126"/>
  <c r="HG7" i="166"/>
  <c r="HG7" i="163"/>
  <c r="HG7" i="145"/>
  <c r="HG7" i="164"/>
  <c r="HC7" i="166"/>
  <c r="HC7" i="163"/>
  <c r="HC7" i="164"/>
  <c r="HC7" i="145"/>
  <c r="HC7" i="126"/>
  <c r="GY7" i="166"/>
  <c r="GY7" i="163"/>
  <c r="GY7" i="164"/>
  <c r="GY7" i="145"/>
  <c r="GU7" i="166"/>
  <c r="GU7" i="163"/>
  <c r="GU7" i="164"/>
  <c r="GU7" i="145"/>
  <c r="GU7" i="126"/>
  <c r="GQ7" i="166"/>
  <c r="GQ7" i="163"/>
  <c r="GQ7" i="145"/>
  <c r="GQ7" i="164"/>
  <c r="GQ7" i="126"/>
  <c r="GM7" i="166"/>
  <c r="GM10" i="166" s="1"/>
  <c r="GM7" i="163"/>
  <c r="GM7" i="164"/>
  <c r="GM7" i="145"/>
  <c r="GM7" i="126"/>
  <c r="GI7" i="166"/>
  <c r="GI10" i="166" s="1"/>
  <c r="GI7" i="163"/>
  <c r="GI10" i="163" s="1"/>
  <c r="GI7" i="164"/>
  <c r="GI7" i="145"/>
  <c r="GI7" i="126"/>
  <c r="GE7" i="166"/>
  <c r="GE10" i="166" s="1"/>
  <c r="GE7" i="163"/>
  <c r="GE7" i="164"/>
  <c r="GE7" i="145"/>
  <c r="GE7" i="126"/>
  <c r="GA7" i="166"/>
  <c r="GA10" i="166" s="1"/>
  <c r="GA7" i="163"/>
  <c r="GA7" i="164"/>
  <c r="GA7" i="145"/>
  <c r="GA7" i="126"/>
  <c r="FW7" i="166"/>
  <c r="FW10" i="166" s="1"/>
  <c r="FW7" i="163"/>
  <c r="FW7" i="164"/>
  <c r="FW7" i="145"/>
  <c r="FW7" i="126"/>
  <c r="FS7" i="166"/>
  <c r="FS10" i="166" s="1"/>
  <c r="FS7" i="163"/>
  <c r="FS30" i="163" s="1"/>
  <c r="FS7" i="164"/>
  <c r="FS7" i="145"/>
  <c r="FS7" i="126"/>
  <c r="FO7" i="166"/>
  <c r="FO10" i="166" s="1"/>
  <c r="FO7" i="163"/>
  <c r="FO7" i="164"/>
  <c r="FO7" i="145"/>
  <c r="FO7" i="126"/>
  <c r="FK7" i="166"/>
  <c r="FK10" i="166" s="1"/>
  <c r="FK7" i="163"/>
  <c r="FK7" i="164"/>
  <c r="FK7" i="145"/>
  <c r="FK7" i="126"/>
  <c r="FG7" i="166"/>
  <c r="FG10" i="166" s="1"/>
  <c r="FG7" i="163"/>
  <c r="FG7" i="164"/>
  <c r="FG7" i="145"/>
  <c r="FG7" i="126"/>
  <c r="FC7" i="166"/>
  <c r="FC10" i="166" s="1"/>
  <c r="FC7" i="163"/>
  <c r="FC30" i="163" s="1"/>
  <c r="FC7" i="145"/>
  <c r="FC7" i="126"/>
  <c r="EY7" i="166"/>
  <c r="EY7" i="163"/>
  <c r="EY10" i="163" s="1"/>
  <c r="EY7" i="145"/>
  <c r="EY7" i="164"/>
  <c r="EY7" i="126"/>
  <c r="EU7" i="166"/>
  <c r="EU7" i="163"/>
  <c r="EU10" i="163" s="1"/>
  <c r="EU7" i="164"/>
  <c r="EU7" i="145"/>
  <c r="EU7" i="126"/>
  <c r="EQ7" i="166"/>
  <c r="EQ30" i="166" s="1"/>
  <c r="EQ33" i="166" s="1"/>
  <c r="EQ7" i="163"/>
  <c r="EQ10" i="163" s="1"/>
  <c r="EQ7" i="164"/>
  <c r="EQ7" i="145"/>
  <c r="EQ7" i="126"/>
  <c r="EM7" i="166"/>
  <c r="EM7" i="163"/>
  <c r="EM10" i="163" s="1"/>
  <c r="EM7" i="145"/>
  <c r="EM7" i="164"/>
  <c r="EM7" i="126"/>
  <c r="EI7" i="166"/>
  <c r="EI7" i="163"/>
  <c r="EI10" i="163" s="1"/>
  <c r="EI7" i="145"/>
  <c r="EI7" i="164"/>
  <c r="EI7" i="126"/>
  <c r="EE7" i="166"/>
  <c r="EE7" i="163"/>
  <c r="EE10" i="163" s="1"/>
  <c r="EE7" i="164"/>
  <c r="EE7" i="145"/>
  <c r="EE7" i="126"/>
  <c r="EA7" i="166"/>
  <c r="EA30" i="166" s="1"/>
  <c r="EA33" i="166" s="1"/>
  <c r="EA7" i="163"/>
  <c r="EA10" i="163" s="1"/>
  <c r="EA7" i="164"/>
  <c r="EA7" i="145"/>
  <c r="EA7" i="126"/>
  <c r="JM8" i="54"/>
  <c r="JI8" i="54"/>
  <c r="JE8" i="54"/>
  <c r="JA8" i="54"/>
  <c r="IW8" i="54"/>
  <c r="IS8" i="54"/>
  <c r="IO8" i="54"/>
  <c r="IK8" i="54"/>
  <c r="IG8" i="54"/>
  <c r="IC8" i="54"/>
  <c r="HY8" i="54"/>
  <c r="HU8" i="54"/>
  <c r="HQ8" i="54"/>
  <c r="HM8" i="54"/>
  <c r="HI8" i="54"/>
  <c r="HE8" i="54"/>
  <c r="HA8" i="54"/>
  <c r="GW8" i="54"/>
  <c r="GS8" i="54"/>
  <c r="GO8" i="54"/>
  <c r="GK8" i="54"/>
  <c r="GG8" i="54"/>
  <c r="GC8" i="54"/>
  <c r="FY8" i="54"/>
  <c r="FU8" i="54"/>
  <c r="FQ8" i="54"/>
  <c r="FM8" i="54"/>
  <c r="FI8" i="54"/>
  <c r="FE8" i="54"/>
  <c r="FA8" i="54"/>
  <c r="EW8" i="54"/>
  <c r="ES8" i="54"/>
  <c r="EO8" i="54"/>
  <c r="EK8" i="54"/>
  <c r="EG8" i="54"/>
  <c r="EC8" i="54"/>
  <c r="DY8" i="54"/>
  <c r="DU8" i="54"/>
  <c r="JO24" i="54"/>
  <c r="JK24" i="54"/>
  <c r="JG24" i="54"/>
  <c r="JC24" i="54"/>
  <c r="IY24" i="54"/>
  <c r="IU24" i="54"/>
  <c r="IQ24" i="54"/>
  <c r="IM24" i="54"/>
  <c r="II24" i="54"/>
  <c r="IE24" i="54"/>
  <c r="IA24" i="54"/>
  <c r="HW24" i="54"/>
  <c r="HS24" i="54"/>
  <c r="HO24" i="54"/>
  <c r="HK24" i="54"/>
  <c r="HG24" i="54"/>
  <c r="HC24" i="54"/>
  <c r="GY24" i="54"/>
  <c r="GU24" i="54"/>
  <c r="GQ24" i="54"/>
  <c r="GM24" i="54"/>
  <c r="GI24" i="54"/>
  <c r="GE24" i="54"/>
  <c r="GA24" i="54"/>
  <c r="FW24" i="54"/>
  <c r="FS24" i="54"/>
  <c r="FO24" i="54"/>
  <c r="FK24" i="54"/>
  <c r="FG24" i="54"/>
  <c r="FC24" i="54"/>
  <c r="EY24" i="54"/>
  <c r="EU24" i="54"/>
  <c r="EQ24" i="54"/>
  <c r="EM24" i="54"/>
  <c r="EI24" i="54"/>
  <c r="EE24" i="54"/>
  <c r="EA24" i="54"/>
  <c r="DW24" i="54"/>
  <c r="JP22" i="54"/>
  <c r="JL22" i="54"/>
  <c r="JH22" i="54"/>
  <c r="IZ22" i="54"/>
  <c r="IV22" i="54"/>
  <c r="IN22" i="54"/>
  <c r="IF22" i="54"/>
  <c r="IB22" i="54"/>
  <c r="HT22" i="54"/>
  <c r="HP22" i="54"/>
  <c r="HH22" i="54"/>
  <c r="HD22" i="54"/>
  <c r="GV22" i="54"/>
  <c r="GR22" i="54"/>
  <c r="GJ22" i="54"/>
  <c r="GF22" i="54"/>
  <c r="FX22" i="54"/>
  <c r="FT22" i="54"/>
  <c r="FL22" i="54"/>
  <c r="FH22" i="54"/>
  <c r="EJ22" i="54"/>
  <c r="DX22" i="54"/>
  <c r="JO21" i="54"/>
  <c r="JK21" i="54"/>
  <c r="JG21" i="54"/>
  <c r="JC21" i="54"/>
  <c r="IY21" i="54"/>
  <c r="IU21" i="54"/>
  <c r="IQ21" i="54"/>
  <c r="IM21" i="54"/>
  <c r="II21" i="54"/>
  <c r="IE21" i="54"/>
  <c r="IA21" i="54"/>
  <c r="HW21" i="54"/>
  <c r="HS21" i="54"/>
  <c r="HO21" i="54"/>
  <c r="HK21" i="54"/>
  <c r="HG21" i="54"/>
  <c r="HC21" i="54"/>
  <c r="GY21" i="54"/>
  <c r="GU21" i="54"/>
  <c r="GQ21" i="54"/>
  <c r="GM21" i="54"/>
  <c r="GI21" i="54"/>
  <c r="GE21" i="54"/>
  <c r="GA21" i="54"/>
  <c r="FW21" i="54"/>
  <c r="FS21" i="54"/>
  <c r="FO21" i="54"/>
  <c r="FK21" i="54"/>
  <c r="FG21" i="54"/>
  <c r="FC21" i="54"/>
  <c r="EY21" i="54"/>
  <c r="EU21" i="54"/>
  <c r="EQ21" i="54"/>
  <c r="EM21" i="54"/>
  <c r="EI21" i="54"/>
  <c r="EE21" i="54"/>
  <c r="EA21" i="54"/>
  <c r="DW21" i="54"/>
  <c r="JN18" i="54"/>
  <c r="JJ18" i="54"/>
  <c r="JF18" i="54"/>
  <c r="JB18" i="54"/>
  <c r="IX18" i="54"/>
  <c r="IT18" i="54"/>
  <c r="IP18" i="54"/>
  <c r="IL18" i="54"/>
  <c r="IH18" i="54"/>
  <c r="ID18" i="54"/>
  <c r="HZ18" i="54"/>
  <c r="HV18" i="54"/>
  <c r="HR18" i="54"/>
  <c r="HN18" i="54"/>
  <c r="HJ18" i="54"/>
  <c r="HF18" i="54"/>
  <c r="HB18" i="54"/>
  <c r="GX18" i="54"/>
  <c r="GT18" i="54"/>
  <c r="GP18" i="54"/>
  <c r="GL18" i="54"/>
  <c r="GH18" i="54"/>
  <c r="GD18" i="54"/>
  <c r="FZ18" i="54"/>
  <c r="FV18" i="54"/>
  <c r="FR18" i="54"/>
  <c r="FN18" i="54"/>
  <c r="FJ18" i="54"/>
  <c r="FF18" i="54"/>
  <c r="FB18" i="54"/>
  <c r="EX18" i="54"/>
  <c r="ET18" i="54"/>
  <c r="EP18" i="54"/>
  <c r="EL18" i="54"/>
  <c r="EH18" i="54"/>
  <c r="ED18" i="54"/>
  <c r="DZ18" i="54"/>
  <c r="DV18" i="54"/>
  <c r="HI16" i="54"/>
  <c r="JP15" i="54"/>
  <c r="JL15" i="54"/>
  <c r="DT15" i="54"/>
  <c r="JN11" i="54"/>
  <c r="JJ11" i="54"/>
  <c r="JB11" i="54"/>
  <c r="IX11" i="54"/>
  <c r="IP11" i="54"/>
  <c r="IL11" i="54"/>
  <c r="ID11" i="54"/>
  <c r="HZ11" i="54"/>
  <c r="HR11" i="54"/>
  <c r="HN11" i="54"/>
  <c r="HF11" i="54"/>
  <c r="HB11" i="54"/>
  <c r="GT11" i="54"/>
  <c r="GP11" i="54"/>
  <c r="GH11" i="54"/>
  <c r="GD11" i="54"/>
  <c r="FZ11" i="54"/>
  <c r="FV11" i="54"/>
  <c r="FR11" i="54"/>
  <c r="FJ11" i="54"/>
  <c r="FF11" i="54"/>
  <c r="EX11" i="54"/>
  <c r="ET11" i="54"/>
  <c r="EL11" i="54"/>
  <c r="EH11" i="54"/>
  <c r="ED11" i="54"/>
  <c r="DV11" i="54"/>
  <c r="EL21" i="80"/>
  <c r="EL45" i="80" s="1"/>
  <c r="JM17" i="80"/>
  <c r="JM41" i="80" s="1"/>
  <c r="JA17" i="80"/>
  <c r="JA41" i="80" s="1"/>
  <c r="IO17" i="80"/>
  <c r="IO41" i="80" s="1"/>
  <c r="IC17" i="80"/>
  <c r="IC41" i="80" s="1"/>
  <c r="HQ17" i="80"/>
  <c r="HQ41" i="80" s="1"/>
  <c r="HE17" i="80"/>
  <c r="HE41" i="80" s="1"/>
  <c r="GS17" i="80"/>
  <c r="GS41" i="80" s="1"/>
  <c r="GK17" i="80"/>
  <c r="GK41" i="80" s="1"/>
  <c r="GC17" i="80"/>
  <c r="GC41" i="80" s="1"/>
  <c r="FQ17" i="80"/>
  <c r="FQ41" i="80" s="1"/>
  <c r="FE17" i="80"/>
  <c r="FE41" i="80" s="1"/>
  <c r="EW17" i="80"/>
  <c r="EW41" i="80" s="1"/>
  <c r="EO17" i="80"/>
  <c r="EO41" i="80" s="1"/>
  <c r="EC17" i="80"/>
  <c r="EC41" i="80" s="1"/>
  <c r="JS14" i="80"/>
  <c r="JS38" i="80" s="1"/>
  <c r="JK14" i="80"/>
  <c r="JK38" i="80" s="1"/>
  <c r="JC14" i="80"/>
  <c r="JC38" i="80" s="1"/>
  <c r="IU14" i="80"/>
  <c r="IU38" i="80" s="1"/>
  <c r="IM14" i="80"/>
  <c r="IM38" i="80" s="1"/>
  <c r="II14" i="80"/>
  <c r="II38" i="80" s="1"/>
  <c r="HW14" i="80"/>
  <c r="HW38" i="80" s="1"/>
  <c r="HK14" i="80"/>
  <c r="HK38" i="80" s="1"/>
  <c r="HG14" i="80"/>
  <c r="HG38" i="80" s="1"/>
  <c r="HC14" i="80"/>
  <c r="HC38" i="80" s="1"/>
  <c r="GY14" i="80"/>
  <c r="GY38" i="80" s="1"/>
  <c r="GQ14" i="80"/>
  <c r="GQ38" i="80" s="1"/>
  <c r="GA14" i="80"/>
  <c r="GA38" i="80" s="1"/>
  <c r="FO14" i="80"/>
  <c r="FO38" i="80" s="1"/>
  <c r="FG14" i="80"/>
  <c r="FG38" i="80" s="1"/>
  <c r="EU14" i="80"/>
  <c r="EU38" i="80" s="1"/>
  <c r="EI14" i="80"/>
  <c r="EI38" i="80" s="1"/>
  <c r="JS7" i="80"/>
  <c r="JK7" i="80"/>
  <c r="JC7" i="80"/>
  <c r="IU7" i="80"/>
  <c r="IM7" i="80"/>
  <c r="IE7" i="80"/>
  <c r="HW7" i="80"/>
  <c r="HO7" i="80"/>
  <c r="HG7" i="80"/>
  <c r="GY7" i="80"/>
  <c r="GQ7" i="80"/>
  <c r="GI7" i="80"/>
  <c r="GA7" i="80"/>
  <c r="FS7" i="80"/>
  <c r="FK7" i="80"/>
  <c r="FC7" i="80"/>
  <c r="EU7" i="80"/>
  <c r="EM7" i="80"/>
  <c r="EE7" i="80"/>
  <c r="GV7" i="126"/>
  <c r="FP7" i="126"/>
  <c r="EZ7" i="126"/>
  <c r="EJ7" i="126"/>
  <c r="HR23" i="126"/>
  <c r="HR47" i="126" s="1"/>
  <c r="IE7" i="126"/>
  <c r="GY7" i="126"/>
  <c r="JV23" i="126"/>
  <c r="JV47" i="126" s="1"/>
  <c r="JV20" i="126"/>
  <c r="JV44" i="126" s="1"/>
  <c r="FY17" i="145"/>
  <c r="FY40" i="145" s="1"/>
  <c r="HQ16" i="145"/>
  <c r="HQ39" i="145" s="1"/>
  <c r="GK16" i="145"/>
  <c r="GK39" i="145" s="1"/>
  <c r="FE16" i="145"/>
  <c r="FE39" i="145" s="1"/>
  <c r="HA10" i="145"/>
  <c r="FU10" i="145"/>
  <c r="EO10" i="145"/>
  <c r="HY7" i="145"/>
  <c r="GS7" i="145"/>
  <c r="FM7" i="145"/>
  <c r="EG7" i="145"/>
  <c r="FC7" i="164"/>
  <c r="JL7" i="166"/>
  <c r="JL7" i="163"/>
  <c r="JL7" i="164"/>
  <c r="JL7" i="145"/>
  <c r="JL7" i="126"/>
  <c r="IZ7" i="166"/>
  <c r="IZ7" i="163"/>
  <c r="IZ7" i="164"/>
  <c r="IZ7" i="145"/>
  <c r="IZ7" i="126"/>
  <c r="IN7" i="166"/>
  <c r="IN7" i="163"/>
  <c r="IN7" i="164"/>
  <c r="IN7" i="145"/>
  <c r="IN7" i="126"/>
  <c r="IB7" i="166"/>
  <c r="IB7" i="163"/>
  <c r="IB7" i="164"/>
  <c r="IB7" i="145"/>
  <c r="IB7" i="126"/>
  <c r="HP7" i="166"/>
  <c r="HP7" i="163"/>
  <c r="HP7" i="164"/>
  <c r="HP7" i="145"/>
  <c r="HP7" i="126"/>
  <c r="HD7" i="166"/>
  <c r="HD7" i="163"/>
  <c r="HD7" i="164"/>
  <c r="HD7" i="145"/>
  <c r="HD7" i="126"/>
  <c r="GR7" i="166"/>
  <c r="GR7" i="163"/>
  <c r="GR7" i="164"/>
  <c r="GR7" i="145"/>
  <c r="GF7" i="166"/>
  <c r="GF7" i="163"/>
  <c r="GF7" i="164"/>
  <c r="GF7" i="145"/>
  <c r="FT7" i="166"/>
  <c r="FT7" i="163"/>
  <c r="FT7" i="164"/>
  <c r="FT7" i="145"/>
  <c r="FH7" i="166"/>
  <c r="FH7" i="163"/>
  <c r="FH7" i="164"/>
  <c r="FH7" i="145"/>
  <c r="EV7" i="166"/>
  <c r="EV7" i="163"/>
  <c r="EV7" i="164"/>
  <c r="EV7" i="145"/>
  <c r="EF7" i="166"/>
  <c r="EF7" i="163"/>
  <c r="EF7" i="164"/>
  <c r="EF7" i="145"/>
  <c r="JJ8" i="54"/>
  <c r="IX8" i="54"/>
  <c r="IL8" i="54"/>
  <c r="HZ8" i="54"/>
  <c r="HN8" i="54"/>
  <c r="GT8" i="54"/>
  <c r="GH8" i="54"/>
  <c r="FV8" i="54"/>
  <c r="FJ8" i="54"/>
  <c r="EX8" i="54"/>
  <c r="EL8" i="54"/>
  <c r="DZ8" i="54"/>
  <c r="JL25" i="54"/>
  <c r="JR22" i="166"/>
  <c r="JR45" i="166" s="1"/>
  <c r="JR22" i="163"/>
  <c r="JR45" i="163" s="1"/>
  <c r="JR21" i="165" s="1"/>
  <c r="JR22" i="145"/>
  <c r="JR45" i="145" s="1"/>
  <c r="JR22" i="164"/>
  <c r="JR45" i="164" s="1"/>
  <c r="JR23" i="126"/>
  <c r="JR47" i="126" s="1"/>
  <c r="IV25" i="54"/>
  <c r="JB22" i="166"/>
  <c r="JB45" i="166" s="1"/>
  <c r="JB22" i="163"/>
  <c r="JB45" i="163" s="1"/>
  <c r="JB21" i="165" s="1"/>
  <c r="JB22" i="145"/>
  <c r="JB45" i="145" s="1"/>
  <c r="JB22" i="164"/>
  <c r="JB45" i="164" s="1"/>
  <c r="JB23" i="126"/>
  <c r="JB47" i="126" s="1"/>
  <c r="IF25" i="54"/>
  <c r="IL22" i="166"/>
  <c r="IL45" i="166" s="1"/>
  <c r="IL22" i="163"/>
  <c r="IL45" i="163" s="1"/>
  <c r="IL21" i="165" s="1"/>
  <c r="IL22" i="145"/>
  <c r="IL45" i="145" s="1"/>
  <c r="IL22" i="164"/>
  <c r="IL45" i="164" s="1"/>
  <c r="IL23" i="126"/>
  <c r="IL47" i="126" s="1"/>
  <c r="HT25" i="54"/>
  <c r="HZ22" i="166"/>
  <c r="HZ45" i="166" s="1"/>
  <c r="HZ22" i="163"/>
  <c r="HZ45" i="163" s="1"/>
  <c r="HZ21" i="165" s="1"/>
  <c r="HZ22" i="164"/>
  <c r="HZ45" i="164" s="1"/>
  <c r="HZ22" i="145"/>
  <c r="HZ45" i="145" s="1"/>
  <c r="HZ23" i="126"/>
  <c r="HZ47" i="126" s="1"/>
  <c r="HH25" i="54"/>
  <c r="HN22" i="166"/>
  <c r="HN45" i="166" s="1"/>
  <c r="HN22" i="163"/>
  <c r="HN45" i="163" s="1"/>
  <c r="HN21" i="165" s="1"/>
  <c r="HN22" i="164"/>
  <c r="HN45" i="164" s="1"/>
  <c r="HN23" i="126"/>
  <c r="HN47" i="126" s="1"/>
  <c r="HN22" i="145"/>
  <c r="HN45" i="145" s="1"/>
  <c r="GR25" i="54"/>
  <c r="GX22" i="166"/>
  <c r="GX45" i="166" s="1"/>
  <c r="GX22" i="163"/>
  <c r="GX45" i="163" s="1"/>
  <c r="GX21" i="165" s="1"/>
  <c r="GX22" i="164"/>
  <c r="GX45" i="164" s="1"/>
  <c r="GX23" i="126"/>
  <c r="GX47" i="126" s="1"/>
  <c r="GX22" i="145"/>
  <c r="GX45" i="145" s="1"/>
  <c r="GB25" i="54"/>
  <c r="GH22" i="166"/>
  <c r="GH45" i="166" s="1"/>
  <c r="GH22" i="163"/>
  <c r="GH45" i="163" s="1"/>
  <c r="GH21" i="165" s="1"/>
  <c r="GH22" i="164"/>
  <c r="GH45" i="164" s="1"/>
  <c r="GH23" i="126"/>
  <c r="GH47" i="126" s="1"/>
  <c r="GH22" i="145"/>
  <c r="GH45" i="145" s="1"/>
  <c r="FP25" i="54"/>
  <c r="FV22" i="166"/>
  <c r="FV45" i="166" s="1"/>
  <c r="FV22" i="163"/>
  <c r="FV45" i="163" s="1"/>
  <c r="FV21" i="165" s="1"/>
  <c r="FV22" i="164"/>
  <c r="FV45" i="164" s="1"/>
  <c r="FV22" i="145"/>
  <c r="FV45" i="145" s="1"/>
  <c r="FV23" i="126"/>
  <c r="FV47" i="126" s="1"/>
  <c r="FD25" i="54"/>
  <c r="FJ22" i="166"/>
  <c r="FJ45" i="166" s="1"/>
  <c r="FJ22" i="163"/>
  <c r="FJ45" i="163" s="1"/>
  <c r="FJ21" i="165" s="1"/>
  <c r="FJ22" i="164"/>
  <c r="FJ45" i="164" s="1"/>
  <c r="FJ23" i="126"/>
  <c r="FJ47" i="126" s="1"/>
  <c r="FJ22" i="145"/>
  <c r="FJ45" i="145" s="1"/>
  <c r="ER25" i="54"/>
  <c r="EX22" i="166"/>
  <c r="EX45" i="166" s="1"/>
  <c r="EX22" i="163"/>
  <c r="EX45" i="163" s="1"/>
  <c r="EX21" i="165" s="1"/>
  <c r="EX22" i="164"/>
  <c r="EX45" i="164" s="1"/>
  <c r="EX22" i="145"/>
  <c r="EX45" i="145" s="1"/>
  <c r="EX23" i="126"/>
  <c r="EX47" i="126" s="1"/>
  <c r="EF25" i="54"/>
  <c r="EL22" i="166"/>
  <c r="EL45" i="166" s="1"/>
  <c r="EL22" i="163"/>
  <c r="EL45" i="163" s="1"/>
  <c r="EL21" i="165" s="1"/>
  <c r="EL22" i="164"/>
  <c r="EL45" i="164" s="1"/>
  <c r="EL23" i="126"/>
  <c r="EL47" i="126" s="1"/>
  <c r="EL22" i="145"/>
  <c r="EL45" i="145" s="1"/>
  <c r="DT25" i="54"/>
  <c r="DZ22" i="166"/>
  <c r="DZ45" i="166" s="1"/>
  <c r="DZ22" i="163"/>
  <c r="DZ45" i="163" s="1"/>
  <c r="DZ21" i="165" s="1"/>
  <c r="DZ22" i="164"/>
  <c r="DZ45" i="164" s="1"/>
  <c r="DZ22" i="145"/>
  <c r="DZ45" i="145" s="1"/>
  <c r="DZ23" i="126"/>
  <c r="DZ47" i="126" s="1"/>
  <c r="EX20" i="166"/>
  <c r="EX43" i="166" s="1"/>
  <c r="EX20" i="164"/>
  <c r="EX43" i="164" s="1"/>
  <c r="EX20" i="163"/>
  <c r="EX43" i="163" s="1"/>
  <c r="EX19" i="165" s="1"/>
  <c r="EX20" i="145"/>
  <c r="EX43" i="145" s="1"/>
  <c r="JJ19" i="166"/>
  <c r="JJ42" i="166" s="1"/>
  <c r="JJ19" i="163"/>
  <c r="JJ42" i="163" s="1"/>
  <c r="JJ18" i="165" s="1"/>
  <c r="JJ19" i="164"/>
  <c r="JJ42" i="164" s="1"/>
  <c r="JJ19" i="145"/>
  <c r="JJ42" i="145" s="1"/>
  <c r="JJ20" i="126"/>
  <c r="JJ44" i="126" s="1"/>
  <c r="IX19" i="166"/>
  <c r="IX42" i="166" s="1"/>
  <c r="IX19" i="163"/>
  <c r="IX42" i="163" s="1"/>
  <c r="IX18" i="165" s="1"/>
  <c r="IX19" i="164"/>
  <c r="IX42" i="164" s="1"/>
  <c r="IX19" i="145"/>
  <c r="IX42" i="145" s="1"/>
  <c r="IX20" i="126"/>
  <c r="IX44" i="126" s="1"/>
  <c r="IP19" i="166"/>
  <c r="IP42" i="166" s="1"/>
  <c r="IP19" i="163"/>
  <c r="IP42" i="163" s="1"/>
  <c r="IP18" i="165" s="1"/>
  <c r="IP19" i="164"/>
  <c r="IP42" i="164" s="1"/>
  <c r="IP20" i="126"/>
  <c r="IP44" i="126" s="1"/>
  <c r="ID19" i="166"/>
  <c r="ID42" i="166" s="1"/>
  <c r="ID19" i="163"/>
  <c r="ID42" i="163" s="1"/>
  <c r="ID18" i="165" s="1"/>
  <c r="ID19" i="164"/>
  <c r="ID42" i="164" s="1"/>
  <c r="ID19" i="145"/>
  <c r="ID42" i="145" s="1"/>
  <c r="ID20" i="126"/>
  <c r="ID44" i="126" s="1"/>
  <c r="HR19" i="166"/>
  <c r="HR42" i="166" s="1"/>
  <c r="HR19" i="163"/>
  <c r="HR42" i="163" s="1"/>
  <c r="HR18" i="165" s="1"/>
  <c r="HR19" i="164"/>
  <c r="HR42" i="164" s="1"/>
  <c r="HR20" i="126"/>
  <c r="HR44" i="126" s="1"/>
  <c r="HR19" i="145"/>
  <c r="HR42" i="145" s="1"/>
  <c r="HF19" i="166"/>
  <c r="HF42" i="166" s="1"/>
  <c r="HF19" i="163"/>
  <c r="HF42" i="163" s="1"/>
  <c r="HF18" i="165" s="1"/>
  <c r="HF19" i="164"/>
  <c r="HF42" i="164" s="1"/>
  <c r="HF20" i="126"/>
  <c r="HF44" i="126" s="1"/>
  <c r="HF19" i="145"/>
  <c r="HF42" i="145" s="1"/>
  <c r="GT19" i="166"/>
  <c r="GT42" i="166" s="1"/>
  <c r="GT19" i="163"/>
  <c r="GT42" i="163" s="1"/>
  <c r="GT18" i="165" s="1"/>
  <c r="GT19" i="164"/>
  <c r="GT42" i="164" s="1"/>
  <c r="GT19" i="145"/>
  <c r="GT42" i="145" s="1"/>
  <c r="GT20" i="126"/>
  <c r="GT44" i="126" s="1"/>
  <c r="GH19" i="166"/>
  <c r="GH42" i="166" s="1"/>
  <c r="GH19" i="163"/>
  <c r="GH42" i="163" s="1"/>
  <c r="GH18" i="165" s="1"/>
  <c r="GH19" i="164"/>
  <c r="GH42" i="164" s="1"/>
  <c r="GH20" i="126"/>
  <c r="GH44" i="126" s="1"/>
  <c r="GH19" i="145"/>
  <c r="GH42" i="145" s="1"/>
  <c r="FV19" i="166"/>
  <c r="FV42" i="166" s="1"/>
  <c r="FV19" i="163"/>
  <c r="FV42" i="163" s="1"/>
  <c r="FV18" i="165" s="1"/>
  <c r="FV19" i="164"/>
  <c r="FV42" i="164" s="1"/>
  <c r="FV19" i="145"/>
  <c r="FV42" i="145" s="1"/>
  <c r="FV20" i="126"/>
  <c r="FV44" i="126" s="1"/>
  <c r="FJ19" i="166"/>
  <c r="FJ42" i="166" s="1"/>
  <c r="FJ19" i="163"/>
  <c r="FJ42" i="163" s="1"/>
  <c r="FJ18" i="165" s="1"/>
  <c r="FJ19" i="164"/>
  <c r="FJ42" i="164" s="1"/>
  <c r="FJ20" i="126"/>
  <c r="FJ44" i="126" s="1"/>
  <c r="FJ19" i="145"/>
  <c r="FJ42" i="145" s="1"/>
  <c r="ET19" i="166"/>
  <c r="ET42" i="166" s="1"/>
  <c r="ET19" i="163"/>
  <c r="ET42" i="163" s="1"/>
  <c r="ET18" i="165" s="1"/>
  <c r="ET19" i="164"/>
  <c r="ET42" i="164" s="1"/>
  <c r="ET20" i="126"/>
  <c r="ET44" i="126" s="1"/>
  <c r="ET19" i="145"/>
  <c r="ET42" i="145" s="1"/>
  <c r="EL19" i="166"/>
  <c r="EL42" i="166" s="1"/>
  <c r="EL19" i="163"/>
  <c r="EL42" i="163" s="1"/>
  <c r="EL18" i="165" s="1"/>
  <c r="EL19" i="164"/>
  <c r="EL42" i="164" s="1"/>
  <c r="EL20" i="126"/>
  <c r="EL44" i="126" s="1"/>
  <c r="EL19" i="145"/>
  <c r="EL42" i="145" s="1"/>
  <c r="DZ19" i="166"/>
  <c r="DZ42" i="166" s="1"/>
  <c r="DZ19" i="163"/>
  <c r="DZ42" i="163" s="1"/>
  <c r="DZ18" i="165" s="1"/>
  <c r="DZ19" i="164"/>
  <c r="DZ42" i="164" s="1"/>
  <c r="DZ19" i="145"/>
  <c r="DZ42" i="145" s="1"/>
  <c r="IK17" i="166"/>
  <c r="IK40" i="166" s="1"/>
  <c r="IK17" i="163"/>
  <c r="IK40" i="163" s="1"/>
  <c r="IK16" i="165" s="1"/>
  <c r="IK17" i="164"/>
  <c r="IK40" i="164" s="1"/>
  <c r="IK17" i="145"/>
  <c r="IK40" i="145" s="1"/>
  <c r="HE17" i="166"/>
  <c r="HE40" i="166" s="1"/>
  <c r="HE17" i="163"/>
  <c r="HE40" i="163" s="1"/>
  <c r="HE16" i="165" s="1"/>
  <c r="HE17" i="164"/>
  <c r="HE40" i="164" s="1"/>
  <c r="ES17" i="163"/>
  <c r="ES40" i="163" s="1"/>
  <c r="ES16" i="165" s="1"/>
  <c r="ES17" i="166"/>
  <c r="ES40" i="166" s="1"/>
  <c r="ES17" i="164"/>
  <c r="ES40" i="164" s="1"/>
  <c r="ES18" i="126"/>
  <c r="ES42" i="126" s="1"/>
  <c r="JO19" i="54"/>
  <c r="JU16" i="166"/>
  <c r="JU39" i="166" s="1"/>
  <c r="JU16" i="163"/>
  <c r="JU39" i="163" s="1"/>
  <c r="JU15" i="165" s="1"/>
  <c r="JU16" i="145"/>
  <c r="JU39" i="145" s="1"/>
  <c r="JU16" i="164"/>
  <c r="JU39" i="164" s="1"/>
  <c r="JU17" i="126"/>
  <c r="JU41" i="126" s="1"/>
  <c r="JC19" i="54"/>
  <c r="JI16" i="166"/>
  <c r="JI39" i="166" s="1"/>
  <c r="JI16" i="163"/>
  <c r="JI39" i="163" s="1"/>
  <c r="JI15" i="165" s="1"/>
  <c r="JI16" i="145"/>
  <c r="JI39" i="145" s="1"/>
  <c r="JI16" i="164"/>
  <c r="JI39" i="164" s="1"/>
  <c r="JI17" i="126"/>
  <c r="JI41" i="126" s="1"/>
  <c r="IQ19" i="54"/>
  <c r="IW16" i="166"/>
  <c r="IW39" i="166" s="1"/>
  <c r="IW16" i="163"/>
  <c r="IW39" i="163" s="1"/>
  <c r="IW15" i="165" s="1"/>
  <c r="IW16" i="145"/>
  <c r="IW39" i="145" s="1"/>
  <c r="IW16" i="164"/>
  <c r="IW39" i="164" s="1"/>
  <c r="IW17" i="126"/>
  <c r="IW41" i="126" s="1"/>
  <c r="IA19" i="54"/>
  <c r="IG16" i="166"/>
  <c r="IG39" i="166" s="1"/>
  <c r="IG16" i="163"/>
  <c r="IG39" i="163" s="1"/>
  <c r="IG15" i="165" s="1"/>
  <c r="IG16" i="145"/>
  <c r="IG39" i="145" s="1"/>
  <c r="IG16" i="164"/>
  <c r="IG39" i="164" s="1"/>
  <c r="IG17" i="126"/>
  <c r="IG41" i="126" s="1"/>
  <c r="HU16" i="166"/>
  <c r="HU39" i="166" s="1"/>
  <c r="HU16" i="163"/>
  <c r="HU39" i="163" s="1"/>
  <c r="HU15" i="165" s="1"/>
  <c r="HU16" i="164"/>
  <c r="HU39" i="164" s="1"/>
  <c r="HU17" i="126"/>
  <c r="HU41" i="126" s="1"/>
  <c r="HU16" i="145"/>
  <c r="HU39" i="145" s="1"/>
  <c r="HC19" i="54"/>
  <c r="HI16" i="166"/>
  <c r="HI39" i="166" s="1"/>
  <c r="HI16" i="163"/>
  <c r="HI39" i="163" s="1"/>
  <c r="HI15" i="165" s="1"/>
  <c r="HI16" i="164"/>
  <c r="HI39" i="164" s="1"/>
  <c r="HI17" i="126"/>
  <c r="HI41" i="126" s="1"/>
  <c r="GQ19" i="54"/>
  <c r="GW16" i="166"/>
  <c r="GW39" i="166" s="1"/>
  <c r="GW16" i="163"/>
  <c r="GW39" i="163" s="1"/>
  <c r="GW15" i="165" s="1"/>
  <c r="GW16" i="164"/>
  <c r="GW39" i="164" s="1"/>
  <c r="GW17" i="126"/>
  <c r="GW41" i="126" s="1"/>
  <c r="GW16" i="145"/>
  <c r="GW39" i="145" s="1"/>
  <c r="GA19" i="54"/>
  <c r="GG16" i="166"/>
  <c r="GG39" i="166" s="1"/>
  <c r="GG16" i="163"/>
  <c r="GG39" i="163" s="1"/>
  <c r="GG15" i="165" s="1"/>
  <c r="GG16" i="164"/>
  <c r="GG39" i="164" s="1"/>
  <c r="GG17" i="126"/>
  <c r="GG41" i="126" s="1"/>
  <c r="GG16" i="145"/>
  <c r="GG39" i="145" s="1"/>
  <c r="FO19" i="54"/>
  <c r="FU16" i="166"/>
  <c r="FU39" i="166" s="1"/>
  <c r="FU16" i="163"/>
  <c r="FU39" i="163" s="1"/>
  <c r="FU15" i="165" s="1"/>
  <c r="FU16" i="164"/>
  <c r="FU39" i="164" s="1"/>
  <c r="FU17" i="126"/>
  <c r="FU41" i="126" s="1"/>
  <c r="FI16" i="166"/>
  <c r="FI39" i="166" s="1"/>
  <c r="FI16" i="163"/>
  <c r="FI39" i="163" s="1"/>
  <c r="FI15" i="165" s="1"/>
  <c r="FI16" i="164"/>
  <c r="FI39" i="164" s="1"/>
  <c r="FI17" i="126"/>
  <c r="FI41" i="126" s="1"/>
  <c r="FI16" i="145"/>
  <c r="FI39" i="145" s="1"/>
  <c r="EU19" i="54"/>
  <c r="FA16" i="166"/>
  <c r="FA39" i="166" s="1"/>
  <c r="FA16" i="163"/>
  <c r="FA39" i="163" s="1"/>
  <c r="FA15" i="165" s="1"/>
  <c r="FA16" i="164"/>
  <c r="FA39" i="164" s="1"/>
  <c r="FA17" i="126"/>
  <c r="FA41" i="126" s="1"/>
  <c r="FA16" i="145"/>
  <c r="FA39" i="145" s="1"/>
  <c r="ES16" i="166"/>
  <c r="ES39" i="166" s="1"/>
  <c r="ES16" i="164"/>
  <c r="ES39" i="164" s="1"/>
  <c r="ES16" i="163"/>
  <c r="ES39" i="163" s="1"/>
  <c r="ES15" i="165" s="1"/>
  <c r="ES17" i="126"/>
  <c r="ES41" i="126" s="1"/>
  <c r="ES16" i="145"/>
  <c r="ES39" i="145" s="1"/>
  <c r="EA19" i="54"/>
  <c r="EG16" i="166"/>
  <c r="EG39" i="166" s="1"/>
  <c r="EG16" i="163"/>
  <c r="EG39" i="163" s="1"/>
  <c r="EG15" i="165" s="1"/>
  <c r="EG16" i="164"/>
  <c r="EG39" i="164" s="1"/>
  <c r="EG17" i="126"/>
  <c r="EG41" i="126" s="1"/>
  <c r="JI16" i="54"/>
  <c r="JO13" i="166"/>
  <c r="JO36" i="166" s="1"/>
  <c r="JO13" i="163"/>
  <c r="JO36" i="163" s="1"/>
  <c r="JO12" i="165" s="1"/>
  <c r="JO13" i="145"/>
  <c r="JO36" i="145" s="1"/>
  <c r="JO13" i="164"/>
  <c r="JO36" i="164" s="1"/>
  <c r="JO14" i="126"/>
  <c r="JO38" i="126" s="1"/>
  <c r="JA16" i="54"/>
  <c r="JG13" i="166"/>
  <c r="JG36" i="166" s="1"/>
  <c r="JG13" i="163"/>
  <c r="JG36" i="163" s="1"/>
  <c r="JG12" i="165" s="1"/>
  <c r="JG13" i="145"/>
  <c r="JG36" i="145" s="1"/>
  <c r="JG13" i="164"/>
  <c r="JG36" i="164" s="1"/>
  <c r="JG14" i="126"/>
  <c r="JG38" i="126" s="1"/>
  <c r="IK16" i="54"/>
  <c r="IQ13" i="166"/>
  <c r="IQ36" i="166" s="1"/>
  <c r="IQ13" i="163"/>
  <c r="IQ36" i="163" s="1"/>
  <c r="IQ12" i="165" s="1"/>
  <c r="IQ13" i="145"/>
  <c r="IQ36" i="145" s="1"/>
  <c r="IQ13" i="164"/>
  <c r="IQ36" i="164" s="1"/>
  <c r="IQ14" i="126"/>
  <c r="IQ38" i="126" s="1"/>
  <c r="IE13" i="166"/>
  <c r="IE36" i="166" s="1"/>
  <c r="IE13" i="163"/>
  <c r="IE36" i="163" s="1"/>
  <c r="IE12" i="165" s="1"/>
  <c r="IE13" i="145"/>
  <c r="IE36" i="145" s="1"/>
  <c r="IE13" i="164"/>
  <c r="IE36" i="164" s="1"/>
  <c r="HM16" i="54"/>
  <c r="HS13" i="166"/>
  <c r="HS36" i="166" s="1"/>
  <c r="HS13" i="163"/>
  <c r="HS36" i="163" s="1"/>
  <c r="HS12" i="165" s="1"/>
  <c r="HS13" i="164"/>
  <c r="HS36" i="164" s="1"/>
  <c r="HS13" i="145"/>
  <c r="HS36" i="145" s="1"/>
  <c r="HS14" i="126"/>
  <c r="HS38" i="126" s="1"/>
  <c r="HA16" i="54"/>
  <c r="HG13" i="166"/>
  <c r="HG36" i="166" s="1"/>
  <c r="HG13" i="163"/>
  <c r="HG36" i="163" s="1"/>
  <c r="HG12" i="165" s="1"/>
  <c r="HG13" i="164"/>
  <c r="HG36" i="164" s="1"/>
  <c r="HG13" i="145"/>
  <c r="HG36" i="145" s="1"/>
  <c r="GO16" i="54"/>
  <c r="GU13" i="166"/>
  <c r="GU36" i="166" s="1"/>
  <c r="GU13" i="163"/>
  <c r="GU36" i="163" s="1"/>
  <c r="GU12" i="165" s="1"/>
  <c r="GU13" i="164"/>
  <c r="GU36" i="164" s="1"/>
  <c r="GU13" i="145"/>
  <c r="GU36" i="145" s="1"/>
  <c r="GU14" i="126"/>
  <c r="GU38" i="126" s="1"/>
  <c r="GC16" i="54"/>
  <c r="GI13" i="166"/>
  <c r="GI36" i="166" s="1"/>
  <c r="GI13" i="163"/>
  <c r="GI36" i="163" s="1"/>
  <c r="GI12" i="165" s="1"/>
  <c r="GI13" i="164"/>
  <c r="GI36" i="164" s="1"/>
  <c r="GI13" i="145"/>
  <c r="GI36" i="145" s="1"/>
  <c r="GI14" i="126"/>
  <c r="GI38" i="126" s="1"/>
  <c r="FQ16" i="54"/>
  <c r="FW13" i="166"/>
  <c r="FW36" i="166" s="1"/>
  <c r="FW13" i="163"/>
  <c r="FW36" i="163" s="1"/>
  <c r="FW12" i="165" s="1"/>
  <c r="FW13" i="164"/>
  <c r="FW36" i="164" s="1"/>
  <c r="FW13" i="145"/>
  <c r="FW36" i="145" s="1"/>
  <c r="FW14" i="126"/>
  <c r="FW38" i="126" s="1"/>
  <c r="FE16" i="54"/>
  <c r="FK13" i="166"/>
  <c r="FK36" i="166" s="1"/>
  <c r="FK13" i="163"/>
  <c r="FK36" i="163" s="1"/>
  <c r="FK12" i="165" s="1"/>
  <c r="FK13" i="164"/>
  <c r="FK36" i="164" s="1"/>
  <c r="FK13" i="145"/>
  <c r="FK36" i="145" s="1"/>
  <c r="FK14" i="126"/>
  <c r="FK38" i="126" s="1"/>
  <c r="ES16" i="54"/>
  <c r="EY13" i="166"/>
  <c r="EY36" i="166" s="1"/>
  <c r="EY13" i="163"/>
  <c r="EY36" i="163" s="1"/>
  <c r="EY12" i="165" s="1"/>
  <c r="EY13" i="164"/>
  <c r="EY36" i="164" s="1"/>
  <c r="EY13" i="145"/>
  <c r="EY36" i="145" s="1"/>
  <c r="EY14" i="126"/>
  <c r="EY38" i="126" s="1"/>
  <c r="EG16" i="54"/>
  <c r="EM13" i="166"/>
  <c r="EM36" i="166" s="1"/>
  <c r="EM13" i="163"/>
  <c r="EM36" i="163" s="1"/>
  <c r="EM12" i="165" s="1"/>
  <c r="EM13" i="164"/>
  <c r="EM36" i="164" s="1"/>
  <c r="EM13" i="145"/>
  <c r="EM36" i="145" s="1"/>
  <c r="EM14" i="126"/>
  <c r="EM38" i="126" s="1"/>
  <c r="DU16" i="54"/>
  <c r="EA13" i="166"/>
  <c r="EA36" i="166" s="1"/>
  <c r="EA13" i="163"/>
  <c r="EA36" i="163" s="1"/>
  <c r="EA12" i="165" s="1"/>
  <c r="EA13" i="145"/>
  <c r="EA36" i="145" s="1"/>
  <c r="EA13" i="164"/>
  <c r="EA36" i="164" s="1"/>
  <c r="EA14" i="126"/>
  <c r="EA38" i="126" s="1"/>
  <c r="JR23" i="80"/>
  <c r="JR47" i="80" s="1"/>
  <c r="JF23" i="80"/>
  <c r="JF47" i="80" s="1"/>
  <c r="IT23" i="80"/>
  <c r="IT47" i="80" s="1"/>
  <c r="IH23" i="80"/>
  <c r="IH47" i="80" s="1"/>
  <c r="GX23" i="80"/>
  <c r="GX47" i="80" s="1"/>
  <c r="GL23" i="80"/>
  <c r="GL47" i="80" s="1"/>
  <c r="FZ23" i="80"/>
  <c r="FZ47" i="80" s="1"/>
  <c r="FN23" i="80"/>
  <c r="FN47" i="80" s="1"/>
  <c r="FB23" i="80"/>
  <c r="FB47" i="80" s="1"/>
  <c r="FY18" i="80"/>
  <c r="FY42" i="80" s="1"/>
  <c r="EC18" i="80"/>
  <c r="EC42" i="80" s="1"/>
  <c r="IE15" i="80"/>
  <c r="IE39" i="80" s="1"/>
  <c r="JT7" i="80"/>
  <c r="IV7" i="80"/>
  <c r="HX7" i="80"/>
  <c r="GZ7" i="80"/>
  <c r="GB7" i="80"/>
  <c r="FL7" i="80"/>
  <c r="EN7" i="80"/>
  <c r="FT7" i="126"/>
  <c r="JV7" i="166"/>
  <c r="JV7" i="163"/>
  <c r="JV7" i="164"/>
  <c r="JV7" i="145"/>
  <c r="JV7" i="80"/>
  <c r="JN7" i="166"/>
  <c r="JN7" i="164"/>
  <c r="JN7" i="145"/>
  <c r="JN7" i="163"/>
  <c r="JN7" i="80"/>
  <c r="JJ7" i="166"/>
  <c r="JJ7" i="163"/>
  <c r="JJ7" i="164"/>
  <c r="JJ7" i="145"/>
  <c r="JJ7" i="126"/>
  <c r="JJ7" i="80"/>
  <c r="JF7" i="166"/>
  <c r="JF7" i="163"/>
  <c r="JF7" i="164"/>
  <c r="JF7" i="145"/>
  <c r="JF7" i="126"/>
  <c r="JF7" i="80"/>
  <c r="JB7" i="166"/>
  <c r="JB7" i="163"/>
  <c r="JB7" i="164"/>
  <c r="JB7" i="145"/>
  <c r="JB7" i="126"/>
  <c r="JB7" i="80"/>
  <c r="IX7" i="166"/>
  <c r="IX7" i="164"/>
  <c r="IX7" i="145"/>
  <c r="IX7" i="163"/>
  <c r="IX7" i="126"/>
  <c r="IX7" i="80"/>
  <c r="IT7" i="166"/>
  <c r="IT7" i="163"/>
  <c r="IT7" i="164"/>
  <c r="IT7" i="145"/>
  <c r="IT7" i="126"/>
  <c r="IT7" i="80"/>
  <c r="IP7" i="166"/>
  <c r="IP7" i="163"/>
  <c r="IP7" i="164"/>
  <c r="IP7" i="145"/>
  <c r="IP7" i="126"/>
  <c r="IP7" i="80"/>
  <c r="IL7" i="166"/>
  <c r="IL7" i="163"/>
  <c r="IL7" i="164"/>
  <c r="IL7" i="145"/>
  <c r="IL7" i="126"/>
  <c r="IL7" i="80"/>
  <c r="IH7" i="166"/>
  <c r="IH7" i="164"/>
  <c r="IH7" i="145"/>
  <c r="IH7" i="163"/>
  <c r="IH7" i="126"/>
  <c r="IH7" i="80"/>
  <c r="ID7" i="166"/>
  <c r="ID7" i="163"/>
  <c r="ID7" i="164"/>
  <c r="ID7" i="145"/>
  <c r="ID7" i="126"/>
  <c r="ID7" i="80"/>
  <c r="HZ7" i="166"/>
  <c r="HZ7" i="163"/>
  <c r="HZ7" i="164"/>
  <c r="HZ7" i="126"/>
  <c r="HZ7" i="145"/>
  <c r="HZ7" i="80"/>
  <c r="HV7" i="166"/>
  <c r="HV7" i="163"/>
  <c r="HV7" i="164"/>
  <c r="HV7" i="126"/>
  <c r="HV7" i="80"/>
  <c r="HV7" i="145"/>
  <c r="HR7" i="166"/>
  <c r="HR7" i="164"/>
  <c r="HR7" i="163"/>
  <c r="HR7" i="126"/>
  <c r="HR7" i="145"/>
  <c r="HR7" i="80"/>
  <c r="HN7" i="166"/>
  <c r="HN7" i="163"/>
  <c r="HN7" i="164"/>
  <c r="HN7" i="126"/>
  <c r="HN7" i="80"/>
  <c r="HN7" i="145"/>
  <c r="HJ7" i="166"/>
  <c r="HJ7" i="163"/>
  <c r="HJ7" i="164"/>
  <c r="HJ7" i="126"/>
  <c r="HJ7" i="145"/>
  <c r="HJ7" i="80"/>
  <c r="HF7" i="166"/>
  <c r="HF7" i="163"/>
  <c r="HF7" i="164"/>
  <c r="HF7" i="126"/>
  <c r="HF7" i="80"/>
  <c r="HF7" i="145"/>
  <c r="HB7" i="166"/>
  <c r="HB7" i="164"/>
  <c r="HB7" i="163"/>
  <c r="HB7" i="126"/>
  <c r="HB7" i="145"/>
  <c r="HB7" i="80"/>
  <c r="GX7" i="166"/>
  <c r="GX7" i="163"/>
  <c r="GX7" i="164"/>
  <c r="GX7" i="126"/>
  <c r="GX7" i="80"/>
  <c r="GX7" i="145"/>
  <c r="GT7" i="166"/>
  <c r="GT7" i="163"/>
  <c r="GT7" i="164"/>
  <c r="GT7" i="145"/>
  <c r="GT7" i="126"/>
  <c r="GT7" i="80"/>
  <c r="GP7" i="166"/>
  <c r="GP7" i="163"/>
  <c r="GP7" i="164"/>
  <c r="GP7" i="126"/>
  <c r="GP7" i="80"/>
  <c r="GP7" i="145"/>
  <c r="GL7" i="166"/>
  <c r="GL7" i="164"/>
  <c r="GL7" i="163"/>
  <c r="GL7" i="145"/>
  <c r="GL7" i="126"/>
  <c r="GL7" i="80"/>
  <c r="GH7" i="166"/>
  <c r="GH7" i="163"/>
  <c r="GH7" i="164"/>
  <c r="GH7" i="126"/>
  <c r="GH7" i="80"/>
  <c r="GH7" i="145"/>
  <c r="GD7" i="166"/>
  <c r="GD7" i="163"/>
  <c r="GD7" i="164"/>
  <c r="GD7" i="145"/>
  <c r="GD7" i="126"/>
  <c r="GD7" i="80"/>
  <c r="FZ7" i="166"/>
  <c r="FZ7" i="163"/>
  <c r="FZ7" i="164"/>
  <c r="FZ7" i="126"/>
  <c r="FZ7" i="80"/>
  <c r="FZ7" i="145"/>
  <c r="FV7" i="166"/>
  <c r="FV7" i="164"/>
  <c r="FV7" i="163"/>
  <c r="FV7" i="145"/>
  <c r="FV7" i="126"/>
  <c r="FV7" i="80"/>
  <c r="FR7" i="166"/>
  <c r="FR7" i="163"/>
  <c r="FR7" i="164"/>
  <c r="FR7" i="126"/>
  <c r="FR7" i="80"/>
  <c r="FR7" i="145"/>
  <c r="FN7" i="166"/>
  <c r="FN7" i="163"/>
  <c r="FN7" i="164"/>
  <c r="FN7" i="145"/>
  <c r="FN7" i="126"/>
  <c r="FN7" i="80"/>
  <c r="FJ7" i="166"/>
  <c r="FJ7" i="163"/>
  <c r="FJ7" i="164"/>
  <c r="FJ7" i="126"/>
  <c r="FJ7" i="80"/>
  <c r="FJ7" i="145"/>
  <c r="FF7" i="166"/>
  <c r="FF7" i="163"/>
  <c r="FF7" i="164"/>
  <c r="FF7" i="145"/>
  <c r="FF7" i="126"/>
  <c r="FF7" i="80"/>
  <c r="FB7" i="166"/>
  <c r="FB7" i="163"/>
  <c r="FB7" i="164"/>
  <c r="FB7" i="126"/>
  <c r="FB7" i="80"/>
  <c r="FB7" i="145"/>
  <c r="EX7" i="166"/>
  <c r="EX7" i="163"/>
  <c r="EX7" i="164"/>
  <c r="EX7" i="145"/>
  <c r="EX7" i="126"/>
  <c r="EX7" i="80"/>
  <c r="ET7" i="166"/>
  <c r="ET7" i="163"/>
  <c r="ET7" i="164"/>
  <c r="ET7" i="126"/>
  <c r="ET7" i="80"/>
  <c r="ET7" i="145"/>
  <c r="EP7" i="166"/>
  <c r="EP7" i="164"/>
  <c r="EP7" i="163"/>
  <c r="EP7" i="145"/>
  <c r="EP7" i="126"/>
  <c r="EP7" i="80"/>
  <c r="EL7" i="166"/>
  <c r="EL7" i="163"/>
  <c r="EL7" i="164"/>
  <c r="EL7" i="126"/>
  <c r="EL7" i="80"/>
  <c r="EL7" i="145"/>
  <c r="EH7" i="166"/>
  <c r="EH7" i="163"/>
  <c r="EH7" i="164"/>
  <c r="EH7" i="145"/>
  <c r="EH7" i="126"/>
  <c r="EH7" i="80"/>
  <c r="ED7" i="166"/>
  <c r="ED7" i="163"/>
  <c r="ED7" i="164"/>
  <c r="ED7" i="126"/>
  <c r="ED7" i="80"/>
  <c r="ED7" i="145"/>
  <c r="JP8" i="54"/>
  <c r="JH8" i="54"/>
  <c r="JD8" i="54"/>
  <c r="IZ8" i="54"/>
  <c r="IV8" i="54"/>
  <c r="IR8" i="54"/>
  <c r="IN8" i="54"/>
  <c r="IJ8" i="54"/>
  <c r="IF8" i="54"/>
  <c r="IB8" i="54"/>
  <c r="HX8" i="54"/>
  <c r="HT8" i="54"/>
  <c r="HP8" i="54"/>
  <c r="HL8" i="54"/>
  <c r="HH8" i="54"/>
  <c r="HD8" i="54"/>
  <c r="GZ8" i="54"/>
  <c r="GV8" i="54"/>
  <c r="GR8" i="54"/>
  <c r="GN8" i="54"/>
  <c r="GJ8" i="54"/>
  <c r="GF8" i="54"/>
  <c r="GB8" i="54"/>
  <c r="FX8" i="54"/>
  <c r="FT8" i="54"/>
  <c r="FP8" i="54"/>
  <c r="FL8" i="54"/>
  <c r="FH8" i="54"/>
  <c r="FD8" i="54"/>
  <c r="EZ8" i="54"/>
  <c r="EV8" i="54"/>
  <c r="ER8" i="54"/>
  <c r="EN8" i="54"/>
  <c r="EJ8" i="54"/>
  <c r="EF8" i="54"/>
  <c r="EB8" i="54"/>
  <c r="DX8" i="54"/>
  <c r="DT8" i="54"/>
  <c r="JN24" i="54"/>
  <c r="JJ24" i="54"/>
  <c r="JF24" i="54"/>
  <c r="JB24" i="54"/>
  <c r="IX24" i="54"/>
  <c r="IT24" i="54"/>
  <c r="IP24" i="54"/>
  <c r="IL24" i="54"/>
  <c r="IH24" i="54"/>
  <c r="ID24" i="54"/>
  <c r="HZ24" i="54"/>
  <c r="HV24" i="54"/>
  <c r="HR24" i="54"/>
  <c r="HN24" i="54"/>
  <c r="HJ24" i="54"/>
  <c r="HF24" i="54"/>
  <c r="HB24" i="54"/>
  <c r="GX24" i="54"/>
  <c r="GT24" i="54"/>
  <c r="GP24" i="54"/>
  <c r="GL24" i="54"/>
  <c r="GH24" i="54"/>
  <c r="GD24" i="54"/>
  <c r="FZ24" i="54"/>
  <c r="FV24" i="54"/>
  <c r="FR24" i="54"/>
  <c r="FN24" i="54"/>
  <c r="FJ24" i="54"/>
  <c r="FF24" i="54"/>
  <c r="FB24" i="54"/>
  <c r="EX24" i="54"/>
  <c r="ET24" i="54"/>
  <c r="EP24" i="54"/>
  <c r="EL24" i="54"/>
  <c r="EH24" i="54"/>
  <c r="ED24" i="54"/>
  <c r="DZ24" i="54"/>
  <c r="DV24" i="54"/>
  <c r="EV22" i="54"/>
  <c r="EB22" i="54"/>
  <c r="JN21" i="54"/>
  <c r="JJ21" i="54"/>
  <c r="JF21" i="54"/>
  <c r="JB21" i="54"/>
  <c r="IT21" i="54"/>
  <c r="IP21" i="54"/>
  <c r="IL21" i="54"/>
  <c r="IH21" i="54"/>
  <c r="ID21" i="54"/>
  <c r="HV21" i="54"/>
  <c r="HR21" i="54"/>
  <c r="HN21" i="54"/>
  <c r="HJ21" i="54"/>
  <c r="HF21" i="54"/>
  <c r="GX21" i="54"/>
  <c r="GT21" i="54"/>
  <c r="GP21" i="54"/>
  <c r="GL21" i="54"/>
  <c r="GH21" i="54"/>
  <c r="FZ21" i="54"/>
  <c r="FV21" i="54"/>
  <c r="FR21" i="54"/>
  <c r="FN21" i="54"/>
  <c r="FJ21" i="54"/>
  <c r="FF21" i="54"/>
  <c r="FB21" i="54"/>
  <c r="ET21" i="54"/>
  <c r="EP21" i="54"/>
  <c r="EL21" i="54"/>
  <c r="EH21" i="54"/>
  <c r="ED21" i="54"/>
  <c r="DZ21" i="54"/>
  <c r="DV21" i="54"/>
  <c r="JM18" i="54"/>
  <c r="JI18" i="54"/>
  <c r="JE18" i="54"/>
  <c r="JA18" i="54"/>
  <c r="IW18" i="54"/>
  <c r="IS18" i="54"/>
  <c r="IO18" i="54"/>
  <c r="IK18" i="54"/>
  <c r="IG18" i="54"/>
  <c r="IC18" i="54"/>
  <c r="HY18" i="54"/>
  <c r="HU18" i="54"/>
  <c r="HQ18" i="54"/>
  <c r="HM18" i="54"/>
  <c r="HI18" i="54"/>
  <c r="HE18" i="54"/>
  <c r="HA18" i="54"/>
  <c r="GW18" i="54"/>
  <c r="GS18" i="54"/>
  <c r="GO18" i="54"/>
  <c r="GK18" i="54"/>
  <c r="GG18" i="54"/>
  <c r="GC18" i="54"/>
  <c r="FY18" i="54"/>
  <c r="FU18" i="54"/>
  <c r="FQ18" i="54"/>
  <c r="FM18" i="54"/>
  <c r="FI18" i="54"/>
  <c r="FE18" i="54"/>
  <c r="FA18" i="54"/>
  <c r="EW18" i="54"/>
  <c r="ES18" i="54"/>
  <c r="EO18" i="54"/>
  <c r="EK18" i="54"/>
  <c r="EG18" i="54"/>
  <c r="EC18" i="54"/>
  <c r="DY18" i="54"/>
  <c r="DU18" i="54"/>
  <c r="HK15" i="54"/>
  <c r="GE15" i="54"/>
  <c r="EY15" i="54"/>
  <c r="JM11" i="54"/>
  <c r="JI11" i="54"/>
  <c r="JE11" i="54"/>
  <c r="JA11" i="54"/>
  <c r="IW11" i="54"/>
  <c r="IS11" i="54"/>
  <c r="IO11" i="54"/>
  <c r="IK11" i="54"/>
  <c r="IG11" i="54"/>
  <c r="IC11" i="54"/>
  <c r="HY11" i="54"/>
  <c r="HU11" i="54"/>
  <c r="HQ11" i="54"/>
  <c r="HM11" i="54"/>
  <c r="HI11" i="54"/>
  <c r="HE11" i="54"/>
  <c r="HA11" i="54"/>
  <c r="GW11" i="54"/>
  <c r="GS11" i="54"/>
  <c r="GO11" i="54"/>
  <c r="GK11" i="54"/>
  <c r="GG11" i="54"/>
  <c r="GC11" i="54"/>
  <c r="FY11" i="54"/>
  <c r="FU11" i="54"/>
  <c r="FQ11" i="54"/>
  <c r="FM11" i="54"/>
  <c r="FI11" i="54"/>
  <c r="FE11" i="54"/>
  <c r="FA11" i="54"/>
  <c r="EW11" i="54"/>
  <c r="ES11" i="54"/>
  <c r="EO11" i="54"/>
  <c r="EK11" i="54"/>
  <c r="EG11" i="54"/>
  <c r="EC11" i="54"/>
  <c r="DY11" i="54"/>
  <c r="DU11" i="54"/>
  <c r="JV20" i="80"/>
  <c r="JV44" i="80" s="1"/>
  <c r="JN20" i="80"/>
  <c r="JN44" i="80" s="1"/>
  <c r="JJ20" i="80"/>
  <c r="JJ44" i="80" s="1"/>
  <c r="JB20" i="80"/>
  <c r="JB44" i="80" s="1"/>
  <c r="IX20" i="80"/>
  <c r="IX44" i="80" s="1"/>
  <c r="IP20" i="80"/>
  <c r="IP44" i="80" s="1"/>
  <c r="IL20" i="80"/>
  <c r="IL44" i="80" s="1"/>
  <c r="ID20" i="80"/>
  <c r="ID44" i="80" s="1"/>
  <c r="HZ20" i="80"/>
  <c r="HZ44" i="80" s="1"/>
  <c r="HR20" i="80"/>
  <c r="HR44" i="80" s="1"/>
  <c r="HN20" i="80"/>
  <c r="HN44" i="80" s="1"/>
  <c r="HF20" i="80"/>
  <c r="HF44" i="80" s="1"/>
  <c r="HB20" i="80"/>
  <c r="HB44" i="80" s="1"/>
  <c r="GT20" i="80"/>
  <c r="GT44" i="80" s="1"/>
  <c r="GP20" i="80"/>
  <c r="GP44" i="80" s="1"/>
  <c r="GH20" i="80"/>
  <c r="GH44" i="80" s="1"/>
  <c r="GD20" i="80"/>
  <c r="GD44" i="80" s="1"/>
  <c r="FV20" i="80"/>
  <c r="FV44" i="80" s="1"/>
  <c r="FN20" i="80"/>
  <c r="FN44" i="80" s="1"/>
  <c r="FJ20" i="80"/>
  <c r="FJ44" i="80" s="1"/>
  <c r="FB20" i="80"/>
  <c r="FB44" i="80" s="1"/>
  <c r="ET20" i="80"/>
  <c r="ET44" i="80" s="1"/>
  <c r="EP20" i="80"/>
  <c r="EP44" i="80" s="1"/>
  <c r="EL20" i="80"/>
  <c r="EL44" i="80" s="1"/>
  <c r="EH20" i="80"/>
  <c r="EH44" i="80" s="1"/>
  <c r="DZ20" i="80"/>
  <c r="DZ44" i="80" s="1"/>
  <c r="JH7" i="80"/>
  <c r="IZ7" i="80"/>
  <c r="IJ7" i="80"/>
  <c r="IB7" i="80"/>
  <c r="HL7" i="80"/>
  <c r="HD7" i="80"/>
  <c r="GN7" i="80"/>
  <c r="GF7" i="80"/>
  <c r="FP7" i="80"/>
  <c r="FH7" i="80"/>
  <c r="EZ7" i="80"/>
  <c r="EB7" i="80"/>
  <c r="GR7" i="126"/>
  <c r="GB7" i="126"/>
  <c r="EV7" i="126"/>
  <c r="EF7" i="126"/>
  <c r="IK18" i="126"/>
  <c r="IK42" i="126" s="1"/>
  <c r="HE18" i="126"/>
  <c r="HE42" i="126" s="1"/>
  <c r="IE14" i="126"/>
  <c r="IE38" i="126" s="1"/>
  <c r="JC7" i="126"/>
  <c r="HW7" i="126"/>
  <c r="JN23" i="126"/>
  <c r="JN47" i="126" s="1"/>
  <c r="JN20" i="126"/>
  <c r="JN44" i="126" s="1"/>
  <c r="JN7" i="126"/>
  <c r="HI16" i="145"/>
  <c r="HI39" i="145" s="1"/>
  <c r="GC16" i="145"/>
  <c r="GC39" i="145" s="1"/>
  <c r="HL7" i="164"/>
  <c r="JP7" i="166"/>
  <c r="JP7" i="163"/>
  <c r="JP7" i="164"/>
  <c r="JP7" i="145"/>
  <c r="JP7" i="126"/>
  <c r="JD7" i="166"/>
  <c r="JD7" i="163"/>
  <c r="JD7" i="164"/>
  <c r="JD7" i="145"/>
  <c r="JD7" i="126"/>
  <c r="IR7" i="166"/>
  <c r="IR7" i="163"/>
  <c r="IR7" i="145"/>
  <c r="IR7" i="164"/>
  <c r="IR7" i="126"/>
  <c r="IF7" i="166"/>
  <c r="IF7" i="163"/>
  <c r="IF7" i="164"/>
  <c r="IF7" i="145"/>
  <c r="IF7" i="126"/>
  <c r="HT7" i="166"/>
  <c r="HT7" i="163"/>
  <c r="HT7" i="164"/>
  <c r="HT7" i="145"/>
  <c r="HT7" i="126"/>
  <c r="HH7" i="166"/>
  <c r="HH7" i="163"/>
  <c r="HH7" i="164"/>
  <c r="HH7" i="145"/>
  <c r="HH7" i="126"/>
  <c r="GV7" i="166"/>
  <c r="GV7" i="163"/>
  <c r="GV7" i="164"/>
  <c r="GV7" i="145"/>
  <c r="GJ7" i="166"/>
  <c r="GJ7" i="163"/>
  <c r="GJ7" i="164"/>
  <c r="GJ7" i="145"/>
  <c r="FX7" i="166"/>
  <c r="FX7" i="163"/>
  <c r="FX7" i="164"/>
  <c r="FX7" i="145"/>
  <c r="FL7" i="166"/>
  <c r="FL7" i="163"/>
  <c r="FL7" i="164"/>
  <c r="FL7" i="145"/>
  <c r="FD7" i="166"/>
  <c r="FD7" i="163"/>
  <c r="FD7" i="164"/>
  <c r="FD7" i="145"/>
  <c r="ER7" i="166"/>
  <c r="ER7" i="163"/>
  <c r="ER7" i="164"/>
  <c r="ER7" i="145"/>
  <c r="EJ7" i="166"/>
  <c r="EJ7" i="163"/>
  <c r="EJ7" i="164"/>
  <c r="EJ7" i="145"/>
  <c r="JN8" i="54"/>
  <c r="JF8" i="54"/>
  <c r="IT8" i="54"/>
  <c r="IH8" i="54"/>
  <c r="HV8" i="54"/>
  <c r="HJ8" i="54"/>
  <c r="HB8" i="54"/>
  <c r="GP8" i="54"/>
  <c r="GD8" i="54"/>
  <c r="FR8" i="54"/>
  <c r="FF8" i="54"/>
  <c r="ET8" i="54"/>
  <c r="EH8" i="54"/>
  <c r="DV8" i="54"/>
  <c r="JD25" i="54"/>
  <c r="JJ22" i="166"/>
  <c r="JJ45" i="166" s="1"/>
  <c r="JJ22" i="163"/>
  <c r="JJ45" i="163" s="1"/>
  <c r="JJ21" i="165" s="1"/>
  <c r="JJ22" i="145"/>
  <c r="JJ45" i="145" s="1"/>
  <c r="JJ22" i="164"/>
  <c r="JJ45" i="164" s="1"/>
  <c r="JJ23" i="126"/>
  <c r="JJ47" i="126" s="1"/>
  <c r="IR25" i="54"/>
  <c r="IX22" i="163"/>
  <c r="IX45" i="163" s="1"/>
  <c r="IX21" i="165" s="1"/>
  <c r="IX22" i="166"/>
  <c r="IX45" i="166" s="1"/>
  <c r="IX22" i="145"/>
  <c r="IX45" i="145" s="1"/>
  <c r="IX22" i="164"/>
  <c r="IX45" i="164" s="1"/>
  <c r="IJ25" i="54"/>
  <c r="IP22" i="166"/>
  <c r="IP45" i="166" s="1"/>
  <c r="IP22" i="163"/>
  <c r="IP45" i="163" s="1"/>
  <c r="IP21" i="165" s="1"/>
  <c r="IP22" i="145"/>
  <c r="IP45" i="145" s="1"/>
  <c r="IP22" i="164"/>
  <c r="IP45" i="164" s="1"/>
  <c r="IP23" i="126"/>
  <c r="IP47" i="126" s="1"/>
  <c r="IB25" i="54"/>
  <c r="IH22" i="166"/>
  <c r="IH45" i="166" s="1"/>
  <c r="IH22" i="163"/>
  <c r="IH45" i="163" s="1"/>
  <c r="IH21" i="165" s="1"/>
  <c r="IH22" i="145"/>
  <c r="IH45" i="145" s="1"/>
  <c r="IH22" i="164"/>
  <c r="IH45" i="164" s="1"/>
  <c r="HP25" i="54"/>
  <c r="HV22" i="166"/>
  <c r="HV45" i="166" s="1"/>
  <c r="HV22" i="163"/>
  <c r="HV45" i="163" s="1"/>
  <c r="HV21" i="165" s="1"/>
  <c r="HV22" i="164"/>
  <c r="HV45" i="164" s="1"/>
  <c r="HV22" i="145"/>
  <c r="HV45" i="145" s="1"/>
  <c r="HV23" i="126"/>
  <c r="HV47" i="126" s="1"/>
  <c r="HD25" i="54"/>
  <c r="HJ22" i="166"/>
  <c r="HJ45" i="166" s="1"/>
  <c r="HJ22" i="163"/>
  <c r="HJ45" i="163" s="1"/>
  <c r="HJ21" i="165" s="1"/>
  <c r="HJ22" i="164"/>
  <c r="HJ45" i="164" s="1"/>
  <c r="HJ22" i="145"/>
  <c r="HJ45" i="145" s="1"/>
  <c r="HJ23" i="126"/>
  <c r="HJ47" i="126" s="1"/>
  <c r="GV25" i="54"/>
  <c r="HB22" i="166"/>
  <c r="HB45" i="166" s="1"/>
  <c r="HB22" i="163"/>
  <c r="HB45" i="163" s="1"/>
  <c r="HB21" i="165" s="1"/>
  <c r="HB22" i="164"/>
  <c r="HB45" i="164" s="1"/>
  <c r="HB22" i="145"/>
  <c r="HB45" i="145" s="1"/>
  <c r="GJ25" i="54"/>
  <c r="GP22" i="166"/>
  <c r="GP45" i="166" s="1"/>
  <c r="GP22" i="163"/>
  <c r="GP45" i="163" s="1"/>
  <c r="GP21" i="165" s="1"/>
  <c r="GP22" i="164"/>
  <c r="GP45" i="164" s="1"/>
  <c r="GP23" i="126"/>
  <c r="GP47" i="126" s="1"/>
  <c r="GP22" i="145"/>
  <c r="GP45" i="145" s="1"/>
  <c r="FX25" i="54"/>
  <c r="GD22" i="166"/>
  <c r="GD45" i="166" s="1"/>
  <c r="GD22" i="163"/>
  <c r="GD45" i="163" s="1"/>
  <c r="GD21" i="165" s="1"/>
  <c r="GD22" i="164"/>
  <c r="GD45" i="164" s="1"/>
  <c r="GD22" i="145"/>
  <c r="GD45" i="145" s="1"/>
  <c r="GD23" i="126"/>
  <c r="GD47" i="126" s="1"/>
  <c r="FL25" i="54"/>
  <c r="FR22" i="166"/>
  <c r="FR45" i="166" s="1"/>
  <c r="FR22" i="163"/>
  <c r="FR45" i="163" s="1"/>
  <c r="FR21" i="165" s="1"/>
  <c r="FR22" i="164"/>
  <c r="FR45" i="164" s="1"/>
  <c r="FR23" i="126"/>
  <c r="FR47" i="126" s="1"/>
  <c r="FR22" i="145"/>
  <c r="FR45" i="145" s="1"/>
  <c r="EZ25" i="54"/>
  <c r="FF22" i="166"/>
  <c r="FF45" i="166" s="1"/>
  <c r="FF22" i="163"/>
  <c r="FF45" i="163" s="1"/>
  <c r="FF21" i="165" s="1"/>
  <c r="FF22" i="164"/>
  <c r="FF45" i="164" s="1"/>
  <c r="FF22" i="145"/>
  <c r="FF45" i="145" s="1"/>
  <c r="FF23" i="126"/>
  <c r="FF47" i="126" s="1"/>
  <c r="EJ25" i="54"/>
  <c r="EP22" i="166"/>
  <c r="EP45" i="166" s="1"/>
  <c r="EP22" i="163"/>
  <c r="EP45" i="163" s="1"/>
  <c r="EP21" i="165" s="1"/>
  <c r="EP22" i="164"/>
  <c r="EP45" i="164" s="1"/>
  <c r="EP22" i="145"/>
  <c r="EP45" i="145" s="1"/>
  <c r="EP23" i="126"/>
  <c r="EP47" i="126" s="1"/>
  <c r="DX25" i="54"/>
  <c r="ED22" i="163"/>
  <c r="ED45" i="163" s="1"/>
  <c r="ED21" i="165" s="1"/>
  <c r="ED22" i="166"/>
  <c r="ED45" i="166" s="1"/>
  <c r="ED22" i="164"/>
  <c r="ED45" i="164" s="1"/>
  <c r="ED23" i="126"/>
  <c r="ED47" i="126" s="1"/>
  <c r="ED22" i="145"/>
  <c r="ED45" i="145" s="1"/>
  <c r="EL20" i="166"/>
  <c r="EL43" i="166" s="1"/>
  <c r="EL20" i="164"/>
  <c r="EL43" i="164" s="1"/>
  <c r="EL20" i="163"/>
  <c r="EL43" i="163" s="1"/>
  <c r="EL19" i="165" s="1"/>
  <c r="EL20" i="145"/>
  <c r="EL43" i="145" s="1"/>
  <c r="JR19" i="166"/>
  <c r="JR42" i="166" s="1"/>
  <c r="JR19" i="163"/>
  <c r="JR42" i="163" s="1"/>
  <c r="JR18" i="165" s="1"/>
  <c r="JR19" i="164"/>
  <c r="JR42" i="164" s="1"/>
  <c r="JR19" i="145"/>
  <c r="JR42" i="145" s="1"/>
  <c r="JR20" i="126"/>
  <c r="JR44" i="126" s="1"/>
  <c r="JF19" i="166"/>
  <c r="JF42" i="166" s="1"/>
  <c r="JF19" i="163"/>
  <c r="JF42" i="163" s="1"/>
  <c r="JF18" i="165" s="1"/>
  <c r="JF19" i="164"/>
  <c r="JF42" i="164" s="1"/>
  <c r="JF20" i="126"/>
  <c r="JF44" i="126" s="1"/>
  <c r="JF19" i="145"/>
  <c r="JF42" i="145" s="1"/>
  <c r="IT19" i="166"/>
  <c r="IT42" i="166" s="1"/>
  <c r="IT19" i="163"/>
  <c r="IT42" i="163" s="1"/>
  <c r="IT18" i="165" s="1"/>
  <c r="IT19" i="164"/>
  <c r="IT42" i="164" s="1"/>
  <c r="IT19" i="145"/>
  <c r="IT42" i="145" s="1"/>
  <c r="IT20" i="126"/>
  <c r="IT44" i="126" s="1"/>
  <c r="IH19" i="166"/>
  <c r="IH42" i="166" s="1"/>
  <c r="IH19" i="163"/>
  <c r="IH42" i="163" s="1"/>
  <c r="IH18" i="165" s="1"/>
  <c r="IH19" i="164"/>
  <c r="IH42" i="164" s="1"/>
  <c r="IH19" i="145"/>
  <c r="IH42" i="145" s="1"/>
  <c r="IH20" i="126"/>
  <c r="IH44" i="126" s="1"/>
  <c r="HV19" i="166"/>
  <c r="HV42" i="166" s="1"/>
  <c r="HV19" i="163"/>
  <c r="HV42" i="163" s="1"/>
  <c r="HV18" i="165" s="1"/>
  <c r="HV19" i="164"/>
  <c r="HV42" i="164" s="1"/>
  <c r="HV20" i="126"/>
  <c r="HV44" i="126" s="1"/>
  <c r="HV19" i="145"/>
  <c r="HV42" i="145" s="1"/>
  <c r="HJ19" i="166"/>
  <c r="HJ42" i="166" s="1"/>
  <c r="HJ19" i="163"/>
  <c r="HJ42" i="163" s="1"/>
  <c r="HJ18" i="165" s="1"/>
  <c r="HJ19" i="164"/>
  <c r="HJ42" i="164" s="1"/>
  <c r="HJ20" i="126"/>
  <c r="HJ44" i="126" s="1"/>
  <c r="HJ19" i="145"/>
  <c r="HJ42" i="145" s="1"/>
  <c r="GX19" i="166"/>
  <c r="GX42" i="166" s="1"/>
  <c r="GX19" i="163"/>
  <c r="GX42" i="163" s="1"/>
  <c r="GX18" i="165" s="1"/>
  <c r="GX19" i="164"/>
  <c r="GX42" i="164" s="1"/>
  <c r="GX20" i="126"/>
  <c r="GX44" i="126" s="1"/>
  <c r="GX19" i="145"/>
  <c r="GX42" i="145" s="1"/>
  <c r="GL19" i="166"/>
  <c r="GL42" i="166" s="1"/>
  <c r="GL19" i="163"/>
  <c r="GL42" i="163" s="1"/>
  <c r="GL18" i="165" s="1"/>
  <c r="GL19" i="164"/>
  <c r="GL42" i="164" s="1"/>
  <c r="GL19" i="145"/>
  <c r="GL42" i="145" s="1"/>
  <c r="GL20" i="126"/>
  <c r="GL44" i="126" s="1"/>
  <c r="FZ19" i="166"/>
  <c r="FZ42" i="166" s="1"/>
  <c r="FZ19" i="163"/>
  <c r="FZ42" i="163" s="1"/>
  <c r="FZ18" i="165" s="1"/>
  <c r="FZ19" i="164"/>
  <c r="FZ42" i="164" s="1"/>
  <c r="FZ20" i="126"/>
  <c r="FZ44" i="126" s="1"/>
  <c r="FZ19" i="145"/>
  <c r="FZ42" i="145" s="1"/>
  <c r="FR19" i="166"/>
  <c r="FR42" i="166" s="1"/>
  <c r="FR19" i="163"/>
  <c r="FR42" i="163" s="1"/>
  <c r="FR18" i="165" s="1"/>
  <c r="FR19" i="164"/>
  <c r="FR42" i="164" s="1"/>
  <c r="FR20" i="126"/>
  <c r="FR44" i="126" s="1"/>
  <c r="FR19" i="145"/>
  <c r="FR42" i="145" s="1"/>
  <c r="FF19" i="166"/>
  <c r="FF42" i="166" s="1"/>
  <c r="FF19" i="163"/>
  <c r="FF42" i="163" s="1"/>
  <c r="FF18" i="165" s="1"/>
  <c r="FF19" i="164"/>
  <c r="FF42" i="164" s="1"/>
  <c r="FF19" i="145"/>
  <c r="FF42" i="145" s="1"/>
  <c r="FF20" i="126"/>
  <c r="FF44" i="126" s="1"/>
  <c r="EX19" i="166"/>
  <c r="EX42" i="166" s="1"/>
  <c r="EX19" i="163"/>
  <c r="EX42" i="163" s="1"/>
  <c r="EX18" i="165" s="1"/>
  <c r="EX19" i="164"/>
  <c r="EX42" i="164" s="1"/>
  <c r="EX19" i="145"/>
  <c r="EX42" i="145" s="1"/>
  <c r="EX20" i="126"/>
  <c r="EX44" i="126" s="1"/>
  <c r="ED19" i="166"/>
  <c r="ED42" i="166" s="1"/>
  <c r="ED19" i="163"/>
  <c r="ED42" i="163" s="1"/>
  <c r="ED18" i="165" s="1"/>
  <c r="ED19" i="164"/>
  <c r="ED42" i="164" s="1"/>
  <c r="ED20" i="126"/>
  <c r="ED44" i="126" s="1"/>
  <c r="ED19" i="145"/>
  <c r="ED42" i="145" s="1"/>
  <c r="JA17" i="166"/>
  <c r="JA40" i="166" s="1"/>
  <c r="JA17" i="163"/>
  <c r="JA40" i="163" s="1"/>
  <c r="JA16" i="165" s="1"/>
  <c r="JA17" i="164"/>
  <c r="JA40" i="164" s="1"/>
  <c r="JA17" i="145"/>
  <c r="JA40" i="145" s="1"/>
  <c r="HU17" i="166"/>
  <c r="HU40" i="166" s="1"/>
  <c r="HU17" i="163"/>
  <c r="HU40" i="163" s="1"/>
  <c r="HU16" i="165" s="1"/>
  <c r="HU17" i="164"/>
  <c r="HU40" i="164" s="1"/>
  <c r="GO17" i="166"/>
  <c r="GO40" i="166" s="1"/>
  <c r="GO17" i="163"/>
  <c r="GO40" i="163" s="1"/>
  <c r="GO16" i="165" s="1"/>
  <c r="GO17" i="164"/>
  <c r="GO40" i="164" s="1"/>
  <c r="GO18" i="126"/>
  <c r="GO42" i="126" s="1"/>
  <c r="JQ16" i="166"/>
  <c r="JQ39" i="166" s="1"/>
  <c r="JQ16" i="145"/>
  <c r="JQ39" i="145" s="1"/>
  <c r="JQ16" i="164"/>
  <c r="JQ39" i="164" s="1"/>
  <c r="JQ16" i="163"/>
  <c r="JQ39" i="163" s="1"/>
  <c r="JQ15" i="165" s="1"/>
  <c r="JQ17" i="126"/>
  <c r="JQ41" i="126" s="1"/>
  <c r="IY19" i="54"/>
  <c r="JE16" i="166"/>
  <c r="JE39" i="166" s="1"/>
  <c r="JE16" i="163"/>
  <c r="JE39" i="163" s="1"/>
  <c r="JE15" i="165" s="1"/>
  <c r="JE16" i="145"/>
  <c r="JE39" i="145" s="1"/>
  <c r="JE16" i="164"/>
  <c r="JE39" i="164" s="1"/>
  <c r="JE17" i="126"/>
  <c r="JE41" i="126" s="1"/>
  <c r="IM19" i="54"/>
  <c r="IS16" i="166"/>
  <c r="IS39" i="166" s="1"/>
  <c r="IS16" i="163"/>
  <c r="IS39" i="163" s="1"/>
  <c r="IS15" i="165" s="1"/>
  <c r="IS16" i="145"/>
  <c r="IS39" i="145" s="1"/>
  <c r="IS16" i="164"/>
  <c r="IS39" i="164" s="1"/>
  <c r="IS17" i="126"/>
  <c r="IS41" i="126" s="1"/>
  <c r="IK16" i="166"/>
  <c r="IK39" i="166" s="1"/>
  <c r="IK16" i="145"/>
  <c r="IK39" i="145" s="1"/>
  <c r="IK16" i="163"/>
  <c r="IK39" i="163" s="1"/>
  <c r="IK15" i="165" s="1"/>
  <c r="IK16" i="164"/>
  <c r="IK39" i="164" s="1"/>
  <c r="IK17" i="126"/>
  <c r="IK41" i="126" s="1"/>
  <c r="HS19" i="54"/>
  <c r="HY16" i="166"/>
  <c r="HY39" i="166" s="1"/>
  <c r="HY16" i="163"/>
  <c r="HY39" i="163" s="1"/>
  <c r="HY15" i="165" s="1"/>
  <c r="HY16" i="164"/>
  <c r="HY39" i="164" s="1"/>
  <c r="HY17" i="126"/>
  <c r="HY41" i="126" s="1"/>
  <c r="HG19" i="54"/>
  <c r="HM16" i="166"/>
  <c r="HM39" i="166" s="1"/>
  <c r="HM16" i="163"/>
  <c r="HM39" i="163" s="1"/>
  <c r="HM15" i="165" s="1"/>
  <c r="HM16" i="164"/>
  <c r="HM39" i="164" s="1"/>
  <c r="HM17" i="126"/>
  <c r="HM41" i="126" s="1"/>
  <c r="HM16" i="145"/>
  <c r="HM39" i="145" s="1"/>
  <c r="GU19" i="54"/>
  <c r="HA16" i="166"/>
  <c r="HA39" i="166" s="1"/>
  <c r="HA16" i="163"/>
  <c r="HA39" i="163" s="1"/>
  <c r="HA15" i="165" s="1"/>
  <c r="HA16" i="164"/>
  <c r="HA39" i="164" s="1"/>
  <c r="HA17" i="126"/>
  <c r="HA41" i="126" s="1"/>
  <c r="GO16" i="166"/>
  <c r="GO39" i="166" s="1"/>
  <c r="GO16" i="164"/>
  <c r="GO39" i="164" s="1"/>
  <c r="GO16" i="163"/>
  <c r="GO39" i="163" s="1"/>
  <c r="GO15" i="165" s="1"/>
  <c r="GO17" i="126"/>
  <c r="GO41" i="126" s="1"/>
  <c r="GO16" i="145"/>
  <c r="GO39" i="145" s="1"/>
  <c r="FY16" i="166"/>
  <c r="FY39" i="166" s="1"/>
  <c r="FY16" i="163"/>
  <c r="FY39" i="163" s="1"/>
  <c r="FY15" i="165" s="1"/>
  <c r="FY16" i="164"/>
  <c r="FY39" i="164" s="1"/>
  <c r="FY17" i="126"/>
  <c r="FY41" i="126" s="1"/>
  <c r="FY16" i="145"/>
  <c r="FY39" i="145" s="1"/>
  <c r="FG19" i="54"/>
  <c r="FM16" i="166"/>
  <c r="FM39" i="166" s="1"/>
  <c r="FM16" i="163"/>
  <c r="FM39" i="163" s="1"/>
  <c r="FM15" i="165" s="1"/>
  <c r="FM16" i="164"/>
  <c r="FM39" i="164" s="1"/>
  <c r="FM17" i="126"/>
  <c r="FM41" i="126" s="1"/>
  <c r="EQ19" i="54"/>
  <c r="EW16" i="166"/>
  <c r="EW39" i="166" s="1"/>
  <c r="EW16" i="163"/>
  <c r="EW39" i="163" s="1"/>
  <c r="EW15" i="165" s="1"/>
  <c r="EW16" i="164"/>
  <c r="EW39" i="164" s="1"/>
  <c r="EW17" i="126"/>
  <c r="EW41" i="126" s="1"/>
  <c r="EE19" i="54"/>
  <c r="EK16" i="166"/>
  <c r="EK39" i="166" s="1"/>
  <c r="EK16" i="163"/>
  <c r="EK39" i="163" s="1"/>
  <c r="EK15" i="165" s="1"/>
  <c r="EK16" i="164"/>
  <c r="EK39" i="164" s="1"/>
  <c r="EK17" i="126"/>
  <c r="EK41" i="126" s="1"/>
  <c r="EK16" i="145"/>
  <c r="EK39" i="145" s="1"/>
  <c r="JK13" i="166"/>
  <c r="JK36" i="166" s="1"/>
  <c r="JK13" i="163"/>
  <c r="JK36" i="163" s="1"/>
  <c r="JK12" i="165" s="1"/>
  <c r="JK13" i="145"/>
  <c r="JK36" i="145" s="1"/>
  <c r="JK13" i="164"/>
  <c r="JK36" i="164" s="1"/>
  <c r="JK14" i="126"/>
  <c r="JK38" i="126" s="1"/>
  <c r="IS16" i="54"/>
  <c r="IY13" i="166"/>
  <c r="IY36" i="166" s="1"/>
  <c r="IY13" i="163"/>
  <c r="IY36" i="163" s="1"/>
  <c r="IY12" i="165" s="1"/>
  <c r="IY13" i="145"/>
  <c r="IY36" i="145" s="1"/>
  <c r="IY13" i="164"/>
  <c r="IY36" i="164" s="1"/>
  <c r="IY14" i="126"/>
  <c r="IY38" i="126" s="1"/>
  <c r="IG16" i="54"/>
  <c r="IM13" i="166"/>
  <c r="IM36" i="166" s="1"/>
  <c r="IM13" i="145"/>
  <c r="IM36" i="145" s="1"/>
  <c r="IM13" i="164"/>
  <c r="IM36" i="164" s="1"/>
  <c r="IM13" i="163"/>
  <c r="IM36" i="163" s="1"/>
  <c r="IM12" i="165" s="1"/>
  <c r="HU16" i="54"/>
  <c r="IA13" i="166"/>
  <c r="IA36" i="166" s="1"/>
  <c r="IA13" i="163"/>
  <c r="IA36" i="163" s="1"/>
  <c r="IA12" i="165" s="1"/>
  <c r="IA13" i="164"/>
  <c r="IA36" i="164" s="1"/>
  <c r="IA13" i="145"/>
  <c r="IA36" i="145" s="1"/>
  <c r="IA14" i="126"/>
  <c r="IA38" i="126" s="1"/>
  <c r="HO13" i="166"/>
  <c r="HO36" i="166" s="1"/>
  <c r="HO13" i="163"/>
  <c r="HO36" i="163" s="1"/>
  <c r="HO12" i="165" s="1"/>
  <c r="HO13" i="164"/>
  <c r="HO36" i="164" s="1"/>
  <c r="HO13" i="145"/>
  <c r="HO36" i="145" s="1"/>
  <c r="GS16" i="54"/>
  <c r="GY13" i="166"/>
  <c r="GY36" i="166" s="1"/>
  <c r="GY13" i="163"/>
  <c r="GY36" i="163" s="1"/>
  <c r="GY12" i="165" s="1"/>
  <c r="GY13" i="164"/>
  <c r="GY36" i="164" s="1"/>
  <c r="GY13" i="145"/>
  <c r="GY36" i="145" s="1"/>
  <c r="GG16" i="54"/>
  <c r="GM13" i="166"/>
  <c r="GM36" i="166" s="1"/>
  <c r="GM13" i="163"/>
  <c r="GM36" i="163" s="1"/>
  <c r="GM12" i="165" s="1"/>
  <c r="GM13" i="164"/>
  <c r="GM36" i="164" s="1"/>
  <c r="GM13" i="145"/>
  <c r="GM36" i="145" s="1"/>
  <c r="GM14" i="126"/>
  <c r="GM38" i="126" s="1"/>
  <c r="FY16" i="54"/>
  <c r="GE13" i="166"/>
  <c r="GE36" i="166" s="1"/>
  <c r="GE13" i="163"/>
  <c r="GE36" i="163" s="1"/>
  <c r="GE12" i="165" s="1"/>
  <c r="GE13" i="164"/>
  <c r="GE36" i="164" s="1"/>
  <c r="GE13" i="145"/>
  <c r="GE36" i="145" s="1"/>
  <c r="GE14" i="126"/>
  <c r="GE38" i="126" s="1"/>
  <c r="FM16" i="54"/>
  <c r="FS13" i="166"/>
  <c r="FS36" i="166" s="1"/>
  <c r="FS13" i="163"/>
  <c r="FS36" i="163" s="1"/>
  <c r="FS12" i="165" s="1"/>
  <c r="FS13" i="164"/>
  <c r="FS36" i="164" s="1"/>
  <c r="FS13" i="145"/>
  <c r="FS36" i="145" s="1"/>
  <c r="FS14" i="126"/>
  <c r="FS38" i="126" s="1"/>
  <c r="EW16" i="54"/>
  <c r="FC13" i="166"/>
  <c r="FC36" i="166" s="1"/>
  <c r="FC13" i="163"/>
  <c r="FC36" i="163" s="1"/>
  <c r="FC12" i="165" s="1"/>
  <c r="FC13" i="164"/>
  <c r="FC36" i="164" s="1"/>
  <c r="FC13" i="145"/>
  <c r="FC36" i="145" s="1"/>
  <c r="FC14" i="126"/>
  <c r="FC38" i="126" s="1"/>
  <c r="EK16" i="54"/>
  <c r="EQ13" i="166"/>
  <c r="EQ36" i="166" s="1"/>
  <c r="EQ13" i="163"/>
  <c r="EQ36" i="163" s="1"/>
  <c r="EQ12" i="165" s="1"/>
  <c r="EQ13" i="145"/>
  <c r="EQ36" i="145" s="1"/>
  <c r="EQ13" i="164"/>
  <c r="EQ36" i="164" s="1"/>
  <c r="EQ14" i="126"/>
  <c r="EQ38" i="126" s="1"/>
  <c r="DY16" i="54"/>
  <c r="EE13" i="166"/>
  <c r="EE36" i="166" s="1"/>
  <c r="EE13" i="145"/>
  <c r="EE36" i="145" s="1"/>
  <c r="EE13" i="163"/>
  <c r="EE36" i="163" s="1"/>
  <c r="EE12" i="165" s="1"/>
  <c r="EE13" i="164"/>
  <c r="EE36" i="164" s="1"/>
  <c r="EE14" i="126"/>
  <c r="EE38" i="126" s="1"/>
  <c r="JV23" i="80"/>
  <c r="JV47" i="80" s="1"/>
  <c r="JJ23" i="80"/>
  <c r="JJ47" i="80" s="1"/>
  <c r="IX23" i="80"/>
  <c r="IX47" i="80" s="1"/>
  <c r="IL23" i="80"/>
  <c r="IL47" i="80" s="1"/>
  <c r="HZ23" i="80"/>
  <c r="HZ47" i="80" s="1"/>
  <c r="HN23" i="80"/>
  <c r="HN47" i="80" s="1"/>
  <c r="HB23" i="80"/>
  <c r="HB47" i="80" s="1"/>
  <c r="GP23" i="80"/>
  <c r="GP47" i="80" s="1"/>
  <c r="GD23" i="80"/>
  <c r="GD47" i="80" s="1"/>
  <c r="FR23" i="80"/>
  <c r="FR47" i="80" s="1"/>
  <c r="FF23" i="80"/>
  <c r="FF47" i="80" s="1"/>
  <c r="ET23" i="80"/>
  <c r="ET47" i="80" s="1"/>
  <c r="EH23" i="80"/>
  <c r="EH47" i="80" s="1"/>
  <c r="JQ18" i="80"/>
  <c r="JQ42" i="80" s="1"/>
  <c r="IK18" i="80"/>
  <c r="IK42" i="80" s="1"/>
  <c r="GO18" i="80"/>
  <c r="GO42" i="80" s="1"/>
  <c r="FI18" i="80"/>
  <c r="FI42" i="80" s="1"/>
  <c r="JL7" i="80"/>
  <c r="IN7" i="80"/>
  <c r="HP7" i="80"/>
  <c r="GJ7" i="80"/>
  <c r="FD7" i="80"/>
  <c r="EF7" i="80"/>
  <c r="GJ7" i="126"/>
  <c r="FD7" i="126"/>
  <c r="HB23" i="126"/>
  <c r="HB47" i="126" s="1"/>
  <c r="HU18" i="126"/>
  <c r="HU42" i="126" s="1"/>
  <c r="HO14" i="126"/>
  <c r="HO38" i="126" s="1"/>
  <c r="HG31" i="126"/>
  <c r="HG34" i="126" s="1"/>
  <c r="HG10" i="126"/>
  <c r="HY16" i="145"/>
  <c r="HY39" i="145" s="1"/>
  <c r="EG16" i="145"/>
  <c r="EG39" i="145" s="1"/>
  <c r="JR7" i="166"/>
  <c r="JR7" i="163"/>
  <c r="JR7" i="164"/>
  <c r="JR7" i="145"/>
  <c r="JR7" i="126"/>
  <c r="JR7" i="80"/>
  <c r="JU7" i="166"/>
  <c r="JU7" i="163"/>
  <c r="JU7" i="164"/>
  <c r="JU10" i="164" s="1"/>
  <c r="JU7" i="145"/>
  <c r="JU7" i="126"/>
  <c r="JU7" i="80"/>
  <c r="JQ7" i="166"/>
  <c r="JQ7" i="163"/>
  <c r="JQ7" i="164"/>
  <c r="JQ10" i="164" s="1"/>
  <c r="JQ7" i="126"/>
  <c r="JQ7" i="80"/>
  <c r="JQ7" i="145"/>
  <c r="JM7" i="166"/>
  <c r="JM7" i="163"/>
  <c r="JM7" i="164"/>
  <c r="JM10" i="164" s="1"/>
  <c r="JM7" i="145"/>
  <c r="JM7" i="126"/>
  <c r="JM7" i="80"/>
  <c r="JI7" i="166"/>
  <c r="JI7" i="163"/>
  <c r="JI7" i="164"/>
  <c r="JI10" i="164" s="1"/>
  <c r="JI7" i="145"/>
  <c r="JI7" i="126"/>
  <c r="JI7" i="80"/>
  <c r="JE7" i="166"/>
  <c r="JE7" i="163"/>
  <c r="JE7" i="164"/>
  <c r="JE30" i="164" s="1"/>
  <c r="JE33" i="164" s="1"/>
  <c r="JE7" i="145"/>
  <c r="JE7" i="126"/>
  <c r="JE7" i="80"/>
  <c r="JA7" i="166"/>
  <c r="JA7" i="163"/>
  <c r="JA7" i="164"/>
  <c r="JA7" i="126"/>
  <c r="JA7" i="145"/>
  <c r="JA7" i="80"/>
  <c r="IW7" i="166"/>
  <c r="IW7" i="163"/>
  <c r="IW7" i="126"/>
  <c r="IW7" i="164"/>
  <c r="IW30" i="164" s="1"/>
  <c r="IW33" i="164" s="1"/>
  <c r="IW7" i="145"/>
  <c r="IW7" i="80"/>
  <c r="IS7" i="166"/>
  <c r="IS7" i="163"/>
  <c r="IS7" i="164"/>
  <c r="IS30" i="164" s="1"/>
  <c r="IS33" i="164" s="1"/>
  <c r="IS7" i="145"/>
  <c r="IS7" i="126"/>
  <c r="IS7" i="80"/>
  <c r="IO7" i="166"/>
  <c r="IO7" i="163"/>
  <c r="IO7" i="164"/>
  <c r="IO30" i="164" s="1"/>
  <c r="IO33" i="164" s="1"/>
  <c r="IO7" i="145"/>
  <c r="IO7" i="126"/>
  <c r="IO7" i="80"/>
  <c r="IK7" i="166"/>
  <c r="IK7" i="163"/>
  <c r="IK7" i="164"/>
  <c r="IK7" i="126"/>
  <c r="IK7" i="80"/>
  <c r="IG7" i="166"/>
  <c r="IG7" i="163"/>
  <c r="IG7" i="126"/>
  <c r="IG7" i="145"/>
  <c r="IG7" i="164"/>
  <c r="IG7" i="80"/>
  <c r="IC7" i="166"/>
  <c r="IC7" i="163"/>
  <c r="IC7" i="164"/>
  <c r="IC30" i="164" s="1"/>
  <c r="IC33" i="164" s="1"/>
  <c r="IC7" i="126"/>
  <c r="IC7" i="80"/>
  <c r="IC7" i="145"/>
  <c r="HY7" i="166"/>
  <c r="HY7" i="163"/>
  <c r="HY7" i="164"/>
  <c r="HY30" i="164" s="1"/>
  <c r="HY33" i="164" s="1"/>
  <c r="HY7" i="126"/>
  <c r="HY7" i="80"/>
  <c r="HU7" i="166"/>
  <c r="HU7" i="163"/>
  <c r="HU7" i="164"/>
  <c r="HU30" i="164" s="1"/>
  <c r="HU33" i="164" s="1"/>
  <c r="HU7" i="126"/>
  <c r="HU7" i="80"/>
  <c r="HU7" i="145"/>
  <c r="HQ7" i="166"/>
  <c r="HQ7" i="163"/>
  <c r="HQ7" i="164"/>
  <c r="HQ30" i="164" s="1"/>
  <c r="HQ33" i="164" s="1"/>
  <c r="HQ7" i="126"/>
  <c r="HQ7" i="80"/>
  <c r="HM7" i="166"/>
  <c r="HM7" i="163"/>
  <c r="HM7" i="164"/>
  <c r="HM30" i="164" s="1"/>
  <c r="HM33" i="164" s="1"/>
  <c r="HM7" i="126"/>
  <c r="HM7" i="80"/>
  <c r="HM7" i="145"/>
  <c r="HI7" i="166"/>
  <c r="HI7" i="163"/>
  <c r="HI7" i="164"/>
  <c r="HI10" i="164" s="1"/>
  <c r="HI7" i="126"/>
  <c r="HI7" i="80"/>
  <c r="HE7" i="166"/>
  <c r="HE7" i="163"/>
  <c r="HE7" i="164"/>
  <c r="HE7" i="126"/>
  <c r="HE7" i="80"/>
  <c r="HE7" i="145"/>
  <c r="HA7" i="166"/>
  <c r="HA7" i="163"/>
  <c r="HA7" i="164"/>
  <c r="HA30" i="164" s="1"/>
  <c r="HA33" i="164" s="1"/>
  <c r="HA7" i="126"/>
  <c r="HA7" i="80"/>
  <c r="GW7" i="166"/>
  <c r="GW7" i="163"/>
  <c r="GW7" i="164"/>
  <c r="GW30" i="164" s="1"/>
  <c r="GW33" i="164" s="1"/>
  <c r="GW7" i="126"/>
  <c r="GW7" i="80"/>
  <c r="GW7" i="145"/>
  <c r="GS7" i="166"/>
  <c r="GS7" i="163"/>
  <c r="GS7" i="164"/>
  <c r="GS7" i="126"/>
  <c r="GS7" i="80"/>
  <c r="GO7" i="166"/>
  <c r="GO7" i="163"/>
  <c r="GO7" i="164"/>
  <c r="GO30" i="164" s="1"/>
  <c r="GO33" i="164" s="1"/>
  <c r="GO7" i="126"/>
  <c r="GO7" i="80"/>
  <c r="GO7" i="145"/>
  <c r="GK7" i="166"/>
  <c r="GK7" i="163"/>
  <c r="GK7" i="164"/>
  <c r="GK30" i="164" s="1"/>
  <c r="GK33" i="164" s="1"/>
  <c r="GK7" i="126"/>
  <c r="GK7" i="80"/>
  <c r="GG7" i="166"/>
  <c r="GG7" i="163"/>
  <c r="GG7" i="164"/>
  <c r="GG30" i="164" s="1"/>
  <c r="GG33" i="164" s="1"/>
  <c r="GG7" i="126"/>
  <c r="GG7" i="80"/>
  <c r="GG7" i="145"/>
  <c r="GC7" i="166"/>
  <c r="GC7" i="163"/>
  <c r="GC7" i="164"/>
  <c r="GC7" i="126"/>
  <c r="GC7" i="80"/>
  <c r="FY7" i="166"/>
  <c r="FY7" i="163"/>
  <c r="FY7" i="164"/>
  <c r="FY7" i="126"/>
  <c r="FY7" i="80"/>
  <c r="FY7" i="145"/>
  <c r="FU7" i="166"/>
  <c r="FU7" i="163"/>
  <c r="FU7" i="126"/>
  <c r="FU7" i="80"/>
  <c r="FU7" i="164"/>
  <c r="FU30" i="164" s="1"/>
  <c r="FU33" i="164" s="1"/>
  <c r="FQ7" i="166"/>
  <c r="FQ7" i="163"/>
  <c r="FQ7" i="164"/>
  <c r="FQ30" i="164" s="1"/>
  <c r="FQ33" i="164" s="1"/>
  <c r="FQ7" i="126"/>
  <c r="FQ7" i="80"/>
  <c r="FQ7" i="145"/>
  <c r="FM7" i="166"/>
  <c r="FM7" i="163"/>
  <c r="FM7" i="164"/>
  <c r="FM7" i="126"/>
  <c r="FM7" i="80"/>
  <c r="FI7" i="166"/>
  <c r="FI7" i="163"/>
  <c r="FI7" i="164"/>
  <c r="FI30" i="164" s="1"/>
  <c r="FI33" i="164" s="1"/>
  <c r="FI7" i="126"/>
  <c r="FI7" i="80"/>
  <c r="FI7" i="145"/>
  <c r="FE7" i="166"/>
  <c r="FE7" i="163"/>
  <c r="FE7" i="164"/>
  <c r="FE7" i="126"/>
  <c r="FE7" i="80"/>
  <c r="FA7" i="166"/>
  <c r="FA7" i="163"/>
  <c r="FA7" i="164"/>
  <c r="FA7" i="126"/>
  <c r="FA7" i="80"/>
  <c r="FA7" i="145"/>
  <c r="EW7" i="166"/>
  <c r="EW7" i="163"/>
  <c r="EW7" i="164"/>
  <c r="EW7" i="126"/>
  <c r="EW7" i="80"/>
  <c r="ES7" i="166"/>
  <c r="ES7" i="163"/>
  <c r="ES7" i="164"/>
  <c r="ES7" i="126"/>
  <c r="ES7" i="80"/>
  <c r="ES7" i="145"/>
  <c r="EO7" i="166"/>
  <c r="EO7" i="163"/>
  <c r="EO7" i="164"/>
  <c r="EO7" i="126"/>
  <c r="EO7" i="80"/>
  <c r="EK7" i="166"/>
  <c r="EK7" i="163"/>
  <c r="EK7" i="164"/>
  <c r="EK7" i="126"/>
  <c r="EK7" i="80"/>
  <c r="EK7" i="145"/>
  <c r="EG7" i="166"/>
  <c r="EG7" i="163"/>
  <c r="EG7" i="164"/>
  <c r="EG7" i="126"/>
  <c r="EG7" i="80"/>
  <c r="EC7" i="166"/>
  <c r="EC7" i="163"/>
  <c r="EC7" i="164"/>
  <c r="EC7" i="126"/>
  <c r="EC7" i="80"/>
  <c r="EC7" i="145"/>
  <c r="JO8" i="54"/>
  <c r="JK8" i="54"/>
  <c r="JG8" i="54"/>
  <c r="JC8" i="54"/>
  <c r="IY8" i="54"/>
  <c r="IU8" i="54"/>
  <c r="IQ8" i="54"/>
  <c r="IM8" i="54"/>
  <c r="II8" i="54"/>
  <c r="IE8" i="54"/>
  <c r="IA8" i="54"/>
  <c r="HW8" i="54"/>
  <c r="HS8" i="54"/>
  <c r="HO8" i="54"/>
  <c r="HK8" i="54"/>
  <c r="HG8" i="54"/>
  <c r="HC8" i="54"/>
  <c r="GY8" i="54"/>
  <c r="GU8" i="54"/>
  <c r="GQ8" i="54"/>
  <c r="GM8" i="54"/>
  <c r="GI8" i="54"/>
  <c r="GE8" i="54"/>
  <c r="GA8" i="54"/>
  <c r="FW8" i="54"/>
  <c r="FS8" i="54"/>
  <c r="FO8" i="54"/>
  <c r="FK8" i="54"/>
  <c r="FG8" i="54"/>
  <c r="FC8" i="54"/>
  <c r="EY8" i="54"/>
  <c r="EU8" i="54"/>
  <c r="EQ8" i="54"/>
  <c r="EM8" i="54"/>
  <c r="EI8" i="54"/>
  <c r="EE8" i="54"/>
  <c r="EA8" i="54"/>
  <c r="DW8" i="54"/>
  <c r="JM24" i="54"/>
  <c r="JI24" i="54"/>
  <c r="JE24" i="54"/>
  <c r="JA24" i="54"/>
  <c r="IW24" i="54"/>
  <c r="IS24" i="54"/>
  <c r="IO24" i="54"/>
  <c r="IK24" i="54"/>
  <c r="IG24" i="54"/>
  <c r="IC24" i="54"/>
  <c r="HY24" i="54"/>
  <c r="HU24" i="54"/>
  <c r="HQ24" i="54"/>
  <c r="HM24" i="54"/>
  <c r="HI24" i="54"/>
  <c r="HE24" i="54"/>
  <c r="HA24" i="54"/>
  <c r="GW24" i="54"/>
  <c r="GS24" i="54"/>
  <c r="GO24" i="54"/>
  <c r="GK24" i="54"/>
  <c r="GG24" i="54"/>
  <c r="GC24" i="54"/>
  <c r="FY24" i="54"/>
  <c r="FU24" i="54"/>
  <c r="FQ24" i="54"/>
  <c r="FM24" i="54"/>
  <c r="FI24" i="54"/>
  <c r="FE24" i="54"/>
  <c r="FA24" i="54"/>
  <c r="EW24" i="54"/>
  <c r="ES24" i="54"/>
  <c r="EO24" i="54"/>
  <c r="EK24" i="54"/>
  <c r="EG24" i="54"/>
  <c r="EC24" i="54"/>
  <c r="DY24" i="54"/>
  <c r="DU24" i="54"/>
  <c r="EZ22" i="54"/>
  <c r="EN22" i="54"/>
  <c r="DT22" i="54"/>
  <c r="JM21" i="54"/>
  <c r="JI21" i="54"/>
  <c r="JE21" i="54"/>
  <c r="JA21" i="54"/>
  <c r="IW21" i="54"/>
  <c r="IS21" i="54"/>
  <c r="IO21" i="54"/>
  <c r="IK21" i="54"/>
  <c r="IG21" i="54"/>
  <c r="IC21" i="54"/>
  <c r="HY21" i="54"/>
  <c r="HU21" i="54"/>
  <c r="HQ21" i="54"/>
  <c r="HM21" i="54"/>
  <c r="HI21" i="54"/>
  <c r="HE21" i="54"/>
  <c r="HA21" i="54"/>
  <c r="GW21" i="54"/>
  <c r="GS21" i="54"/>
  <c r="GO21" i="54"/>
  <c r="GK21" i="54"/>
  <c r="GG21" i="54"/>
  <c r="GC21" i="54"/>
  <c r="FY21" i="54"/>
  <c r="FU21" i="54"/>
  <c r="FQ21" i="54"/>
  <c r="FM21" i="54"/>
  <c r="FI21" i="54"/>
  <c r="FE21" i="54"/>
  <c r="FA21" i="54"/>
  <c r="EW21" i="54"/>
  <c r="ES21" i="54"/>
  <c r="EO21" i="54"/>
  <c r="EK21" i="54"/>
  <c r="EG21" i="54"/>
  <c r="EC21" i="54"/>
  <c r="DY21" i="54"/>
  <c r="DU21" i="54"/>
  <c r="JP18" i="54"/>
  <c r="JL18" i="54"/>
  <c r="JH18" i="54"/>
  <c r="JD18" i="54"/>
  <c r="IZ18" i="54"/>
  <c r="IV18" i="54"/>
  <c r="IR18" i="54"/>
  <c r="IN18" i="54"/>
  <c r="IJ18" i="54"/>
  <c r="IF18" i="54"/>
  <c r="IB18" i="54"/>
  <c r="HX18" i="54"/>
  <c r="HT18" i="54"/>
  <c r="HP18" i="54"/>
  <c r="HL18" i="54"/>
  <c r="HH18" i="54"/>
  <c r="HD18" i="54"/>
  <c r="GZ18" i="54"/>
  <c r="GV18" i="54"/>
  <c r="GR18" i="54"/>
  <c r="GN18" i="54"/>
  <c r="GJ18" i="54"/>
  <c r="GF18" i="54"/>
  <c r="GB18" i="54"/>
  <c r="FX18" i="54"/>
  <c r="FT18" i="54"/>
  <c r="FP18" i="54"/>
  <c r="FL18" i="54"/>
  <c r="FH18" i="54"/>
  <c r="FD18" i="54"/>
  <c r="EZ18" i="54"/>
  <c r="EV18" i="54"/>
  <c r="ER18" i="54"/>
  <c r="EN18" i="54"/>
  <c r="EJ18" i="54"/>
  <c r="EF18" i="54"/>
  <c r="EB18" i="54"/>
  <c r="DX18" i="54"/>
  <c r="DT18" i="54"/>
  <c r="IO16" i="54"/>
  <c r="JN15" i="54"/>
  <c r="JJ15" i="54"/>
  <c r="JF15" i="54"/>
  <c r="JB15" i="54"/>
  <c r="IX15" i="54"/>
  <c r="IT15" i="54"/>
  <c r="IP15" i="54"/>
  <c r="IL15" i="54"/>
  <c r="IH15" i="54"/>
  <c r="ID15" i="54"/>
  <c r="HZ15" i="54"/>
  <c r="HV15" i="54"/>
  <c r="HR15" i="54"/>
  <c r="HN15" i="54"/>
  <c r="HJ15" i="54"/>
  <c r="HF15" i="54"/>
  <c r="HB15" i="54"/>
  <c r="GX15" i="54"/>
  <c r="GT15" i="54"/>
  <c r="GP15" i="54"/>
  <c r="GL15" i="54"/>
  <c r="GH15" i="54"/>
  <c r="GD15" i="54"/>
  <c r="FZ15" i="54"/>
  <c r="FV15" i="54"/>
  <c r="FR15" i="54"/>
  <c r="FN15" i="54"/>
  <c r="FJ15" i="54"/>
  <c r="FF15" i="54"/>
  <c r="FB15" i="54"/>
  <c r="EX15" i="54"/>
  <c r="ET15" i="54"/>
  <c r="EP15" i="54"/>
  <c r="EL15" i="54"/>
  <c r="EH15" i="54"/>
  <c r="ED15" i="54"/>
  <c r="DZ15" i="54"/>
  <c r="DV15" i="54"/>
  <c r="JP11" i="54"/>
  <c r="JL11" i="54"/>
  <c r="JH11" i="54"/>
  <c r="JD11" i="54"/>
  <c r="IZ11" i="54"/>
  <c r="IV11" i="54"/>
  <c r="IR11" i="54"/>
  <c r="IN11" i="54"/>
  <c r="IJ11" i="54"/>
  <c r="IF11" i="54"/>
  <c r="IB11" i="54"/>
  <c r="HX11" i="54"/>
  <c r="HT11" i="54"/>
  <c r="HP11" i="54"/>
  <c r="HL11" i="54"/>
  <c r="HH11" i="54"/>
  <c r="HD11" i="54"/>
  <c r="GZ11" i="54"/>
  <c r="GV11" i="54"/>
  <c r="GR11" i="54"/>
  <c r="GN11" i="54"/>
  <c r="GJ11" i="54"/>
  <c r="GF11" i="54"/>
  <c r="GB11" i="54"/>
  <c r="FX11" i="54"/>
  <c r="FT11" i="54"/>
  <c r="FP11" i="54"/>
  <c r="FL11" i="54"/>
  <c r="FH11" i="54"/>
  <c r="FD11" i="54"/>
  <c r="EZ11" i="54"/>
  <c r="EV11" i="54"/>
  <c r="ER11" i="54"/>
  <c r="EN11" i="54"/>
  <c r="EJ11" i="54"/>
  <c r="EF11" i="54"/>
  <c r="EB11" i="54"/>
  <c r="DX11" i="54"/>
  <c r="DT11" i="54"/>
  <c r="JO7" i="80"/>
  <c r="JG7" i="80"/>
  <c r="IY7" i="80"/>
  <c r="IQ7" i="80"/>
  <c r="II7" i="80"/>
  <c r="IA7" i="80"/>
  <c r="HS7" i="80"/>
  <c r="HK7" i="80"/>
  <c r="HC7" i="80"/>
  <c r="GU7" i="80"/>
  <c r="GM7" i="80"/>
  <c r="GE7" i="80"/>
  <c r="FW7" i="80"/>
  <c r="FO7" i="80"/>
  <c r="FG7" i="80"/>
  <c r="EY7" i="80"/>
  <c r="EQ7" i="80"/>
  <c r="EI7" i="80"/>
  <c r="EA7" i="80"/>
  <c r="EX21" i="126"/>
  <c r="EX45" i="126" s="1"/>
  <c r="GN7" i="126"/>
  <c r="FX7" i="126"/>
  <c r="FH7" i="126"/>
  <c r="ER7" i="126"/>
  <c r="EB7" i="126"/>
  <c r="IX23" i="126"/>
  <c r="IX47" i="126" s="1"/>
  <c r="JC14" i="126"/>
  <c r="JC38" i="126" s="1"/>
  <c r="HW14" i="126"/>
  <c r="HW38" i="126" s="1"/>
  <c r="IU7" i="126"/>
  <c r="HO7" i="126"/>
  <c r="HU17" i="145"/>
  <c r="HU40" i="145" s="1"/>
  <c r="GO17" i="145"/>
  <c r="GO40" i="145" s="1"/>
  <c r="FI17" i="145"/>
  <c r="FI40" i="145" s="1"/>
  <c r="EC17" i="145"/>
  <c r="EC40" i="145" s="1"/>
  <c r="HA16" i="145"/>
  <c r="HA39" i="145" s="1"/>
  <c r="FU16" i="145"/>
  <c r="FU39" i="145" s="1"/>
  <c r="EO16" i="145"/>
  <c r="EO39" i="145" s="1"/>
  <c r="HI7" i="145"/>
  <c r="GC7" i="145"/>
  <c r="EW7" i="145"/>
  <c r="IP19" i="145"/>
  <c r="IP42" i="145" s="1"/>
  <c r="EU13" i="164"/>
  <c r="EU36" i="164" s="1"/>
  <c r="GQ10" i="166"/>
  <c r="GQ30" i="166"/>
  <c r="GQ33" i="166" s="1"/>
  <c r="GM30" i="166"/>
  <c r="GM33" i="166" s="1"/>
  <c r="GE30" i="166"/>
  <c r="GE33" i="166" s="1"/>
  <c r="FW30" i="166"/>
  <c r="FW33" i="166" s="1"/>
  <c r="FO30" i="166"/>
  <c r="FO33" i="166" s="1"/>
  <c r="FG30" i="166"/>
  <c r="FG33" i="166" s="1"/>
  <c r="EY10" i="166"/>
  <c r="EY30" i="166"/>
  <c r="EY33" i="166" s="1"/>
  <c r="EU10" i="166"/>
  <c r="EU30" i="166"/>
  <c r="EU33" i="166" s="1"/>
  <c r="EQ10" i="166"/>
  <c r="EM10" i="166"/>
  <c r="EM30" i="166"/>
  <c r="EM33" i="166" s="1"/>
  <c r="EI10" i="166"/>
  <c r="EI30" i="166"/>
  <c r="EI33" i="166" s="1"/>
  <c r="EE10" i="166"/>
  <c r="EE30" i="166"/>
  <c r="EE33" i="166" s="1"/>
  <c r="EA10" i="166"/>
  <c r="GQ10" i="163"/>
  <c r="GQ30" i="163"/>
  <c r="GM10" i="163"/>
  <c r="GM30" i="163"/>
  <c r="GE10" i="163"/>
  <c r="GE30" i="163"/>
  <c r="GA10" i="163"/>
  <c r="GA30" i="163"/>
  <c r="FW10" i="163"/>
  <c r="FW30" i="163"/>
  <c r="FO10" i="163"/>
  <c r="FO30" i="163"/>
  <c r="FK10" i="163"/>
  <c r="FK30" i="163"/>
  <c r="FG10" i="163"/>
  <c r="FG30" i="163"/>
  <c r="EY30" i="163"/>
  <c r="EQ30" i="163"/>
  <c r="EI30" i="163"/>
  <c r="EA30" i="163"/>
  <c r="JA30" i="164"/>
  <c r="JA33" i="164" s="1"/>
  <c r="JA10" i="164"/>
  <c r="IS10" i="164"/>
  <c r="IK30" i="164"/>
  <c r="IK33" i="164" s="1"/>
  <c r="IK10" i="164"/>
  <c r="IG30" i="164"/>
  <c r="IG33" i="164" s="1"/>
  <c r="IG10" i="164"/>
  <c r="HU10" i="164"/>
  <c r="HE30" i="164"/>
  <c r="HE33" i="164" s="1"/>
  <c r="HE10" i="164"/>
  <c r="GS30" i="164"/>
  <c r="GS33" i="164" s="1"/>
  <c r="GS10" i="164"/>
  <c r="GG10" i="164"/>
  <c r="GC30" i="164"/>
  <c r="GC33" i="164" s="1"/>
  <c r="GC10" i="164"/>
  <c r="FY30" i="164"/>
  <c r="FY33" i="164" s="1"/>
  <c r="FY10" i="164"/>
  <c r="FM30" i="164"/>
  <c r="FM33" i="164" s="1"/>
  <c r="FM10" i="164"/>
  <c r="FI10" i="164"/>
  <c r="JR31" i="164"/>
  <c r="JR34" i="164" s="1"/>
  <c r="JQ30" i="164"/>
  <c r="JQ33" i="164" s="1"/>
  <c r="JS10" i="145"/>
  <c r="JK10" i="145"/>
  <c r="JK30" i="145"/>
  <c r="JK33" i="145" s="1"/>
  <c r="IY30" i="145"/>
  <c r="IY33" i="145" s="1"/>
  <c r="IQ30" i="145"/>
  <c r="IQ33" i="145" s="1"/>
  <c r="IU30" i="145"/>
  <c r="IU33" i="145" s="1"/>
  <c r="II30" i="145"/>
  <c r="II33" i="145" s="1"/>
  <c r="JR11" i="145"/>
  <c r="JR31" i="145"/>
  <c r="JR34" i="145" s="1"/>
  <c r="JO10" i="145"/>
  <c r="JO30" i="145"/>
  <c r="JO33" i="145" s="1"/>
  <c r="JC30" i="145"/>
  <c r="JC33" i="145" s="1"/>
  <c r="IM30" i="145" l="1"/>
  <c r="IM33" i="145" s="1"/>
  <c r="HA10" i="164"/>
  <c r="FC10" i="163"/>
  <c r="HI30" i="164"/>
  <c r="HI33" i="164" s="1"/>
  <c r="FS10" i="163"/>
  <c r="JG30" i="145"/>
  <c r="JG33" i="145" s="1"/>
  <c r="FQ10" i="164"/>
  <c r="HM10" i="164"/>
  <c r="IE30" i="145"/>
  <c r="IE33" i="145" s="1"/>
  <c r="JI30" i="164"/>
  <c r="JI33" i="164" s="1"/>
  <c r="GW10" i="164"/>
  <c r="JM30" i="164"/>
  <c r="JM33" i="164" s="1"/>
  <c r="IW10" i="164"/>
  <c r="GO10" i="164"/>
  <c r="GI30" i="163"/>
  <c r="GI6" i="165" s="1"/>
  <c r="GI9" i="165" s="1"/>
  <c r="HY10" i="164"/>
  <c r="DZ31" i="126"/>
  <c r="DZ34" i="126" s="1"/>
  <c r="IC10" i="164"/>
  <c r="EI33" i="163"/>
  <c r="EI6" i="165"/>
  <c r="EI9" i="165" s="1"/>
  <c r="FG33" i="163"/>
  <c r="FG6" i="165"/>
  <c r="FG9" i="165" s="1"/>
  <c r="GE33" i="163"/>
  <c r="GE6" i="165"/>
  <c r="GE9" i="165" s="1"/>
  <c r="GU31" i="80"/>
  <c r="GU34" i="80" s="1"/>
  <c r="GU10" i="80"/>
  <c r="GJ13" i="163"/>
  <c r="GJ36" i="163" s="1"/>
  <c r="GJ12" i="165" s="1"/>
  <c r="GJ13" i="166"/>
  <c r="GJ36" i="166" s="1"/>
  <c r="GJ13" i="164"/>
  <c r="GJ36" i="164" s="1"/>
  <c r="GJ13" i="145"/>
  <c r="GJ36" i="145" s="1"/>
  <c r="GJ14" i="126"/>
  <c r="GJ38" i="126" s="1"/>
  <c r="GJ14" i="80"/>
  <c r="GJ38" i="80" s="1"/>
  <c r="GD16" i="54"/>
  <c r="HP13" i="163"/>
  <c r="HP36" i="163" s="1"/>
  <c r="HP12" i="165" s="1"/>
  <c r="HP13" i="166"/>
  <c r="HP36" i="166" s="1"/>
  <c r="HP13" i="164"/>
  <c r="HP36" i="164" s="1"/>
  <c r="HP13" i="145"/>
  <c r="HP36" i="145" s="1"/>
  <c r="HP14" i="126"/>
  <c r="HP38" i="126" s="1"/>
  <c r="HP14" i="80"/>
  <c r="HP38" i="80" s="1"/>
  <c r="HJ16" i="54"/>
  <c r="JL13" i="166"/>
  <c r="JL36" i="166" s="1"/>
  <c r="JL13" i="163"/>
  <c r="JL36" i="163" s="1"/>
  <c r="JL12" i="165" s="1"/>
  <c r="JL13" i="145"/>
  <c r="JL36" i="145" s="1"/>
  <c r="JL13" i="164"/>
  <c r="JL36" i="164" s="1"/>
  <c r="JL14" i="126"/>
  <c r="JL38" i="126" s="1"/>
  <c r="JL14" i="80"/>
  <c r="JL38" i="80" s="1"/>
  <c r="JF16" i="54"/>
  <c r="EP16" i="166"/>
  <c r="EP39" i="166" s="1"/>
  <c r="EP16" i="163"/>
  <c r="EP39" i="163" s="1"/>
  <c r="EP15" i="165" s="1"/>
  <c r="EP16" i="164"/>
  <c r="EP39" i="164" s="1"/>
  <c r="EP16" i="145"/>
  <c r="EP39" i="145" s="1"/>
  <c r="EP17" i="126"/>
  <c r="EP41" i="126" s="1"/>
  <c r="EP17" i="80"/>
  <c r="EP41" i="80" s="1"/>
  <c r="EJ19" i="54"/>
  <c r="GL16" i="166"/>
  <c r="GL39" i="166" s="1"/>
  <c r="GL16" i="163"/>
  <c r="GL39" i="163" s="1"/>
  <c r="GL15" i="165" s="1"/>
  <c r="GL16" i="164"/>
  <c r="GL39" i="164" s="1"/>
  <c r="GL16" i="145"/>
  <c r="GL39" i="145" s="1"/>
  <c r="GL17" i="126"/>
  <c r="GL41" i="126" s="1"/>
  <c r="GF19" i="54"/>
  <c r="GL17" i="80"/>
  <c r="GL41" i="80" s="1"/>
  <c r="IH16" i="166"/>
  <c r="IH39" i="166" s="1"/>
  <c r="IH16" i="163"/>
  <c r="IH39" i="163" s="1"/>
  <c r="IH15" i="165" s="1"/>
  <c r="IH16" i="145"/>
  <c r="IH39" i="145" s="1"/>
  <c r="IH16" i="164"/>
  <c r="IH39" i="164" s="1"/>
  <c r="IH17" i="126"/>
  <c r="IH41" i="126" s="1"/>
  <c r="IB19" i="54"/>
  <c r="IH17" i="80"/>
  <c r="IH41" i="80" s="1"/>
  <c r="EE19" i="166"/>
  <c r="EE42" i="166" s="1"/>
  <c r="EE19" i="163"/>
  <c r="EE42" i="163" s="1"/>
  <c r="EE18" i="165" s="1"/>
  <c r="EE19" i="164"/>
  <c r="EE42" i="164" s="1"/>
  <c r="EE19" i="145"/>
  <c r="EE42" i="145" s="1"/>
  <c r="EE20" i="126"/>
  <c r="EE44" i="126" s="1"/>
  <c r="DY22" i="54"/>
  <c r="EE20" i="80"/>
  <c r="EE44" i="80" s="1"/>
  <c r="GA19" i="166"/>
  <c r="GA42" i="166" s="1"/>
  <c r="GA19" i="164"/>
  <c r="GA42" i="164" s="1"/>
  <c r="GA19" i="163"/>
  <c r="GA42" i="163" s="1"/>
  <c r="GA18" i="165" s="1"/>
  <c r="GA19" i="145"/>
  <c r="GA42" i="145" s="1"/>
  <c r="GA20" i="126"/>
  <c r="GA44" i="126" s="1"/>
  <c r="FU22" i="54"/>
  <c r="GA20" i="80"/>
  <c r="GA44" i="80" s="1"/>
  <c r="HW19" i="166"/>
  <c r="HW42" i="166" s="1"/>
  <c r="HW19" i="164"/>
  <c r="HW42" i="164" s="1"/>
  <c r="HW19" i="163"/>
  <c r="HW42" i="163" s="1"/>
  <c r="HW18" i="165" s="1"/>
  <c r="HW19" i="145"/>
  <c r="HW42" i="145" s="1"/>
  <c r="HW20" i="126"/>
  <c r="HW44" i="126" s="1"/>
  <c r="HQ22" i="54"/>
  <c r="HW20" i="80"/>
  <c r="HW44" i="80" s="1"/>
  <c r="JC19" i="166"/>
  <c r="JC42" i="166" s="1"/>
  <c r="JC19" i="145"/>
  <c r="JC42" i="145" s="1"/>
  <c r="JC19" i="164"/>
  <c r="JC42" i="164" s="1"/>
  <c r="JC19" i="163"/>
  <c r="JC42" i="163" s="1"/>
  <c r="JC18" i="165" s="1"/>
  <c r="IW22" i="54"/>
  <c r="JC20" i="80"/>
  <c r="JC44" i="80" s="1"/>
  <c r="JC20" i="126"/>
  <c r="JC44" i="126" s="1"/>
  <c r="EQ22" i="166"/>
  <c r="EQ45" i="166" s="1"/>
  <c r="EQ22" i="163"/>
  <c r="EQ45" i="163" s="1"/>
  <c r="EQ21" i="165" s="1"/>
  <c r="EQ22" i="164"/>
  <c r="EQ45" i="164" s="1"/>
  <c r="EQ22" i="145"/>
  <c r="EQ45" i="145" s="1"/>
  <c r="EQ23" i="126"/>
  <c r="EQ47" i="126" s="1"/>
  <c r="EQ23" i="80"/>
  <c r="EQ47" i="80" s="1"/>
  <c r="EK25" i="54"/>
  <c r="GM22" i="166"/>
  <c r="GM45" i="166" s="1"/>
  <c r="GM22" i="163"/>
  <c r="GM45" i="163" s="1"/>
  <c r="GM21" i="165" s="1"/>
  <c r="GM22" i="164"/>
  <c r="GM45" i="164" s="1"/>
  <c r="GM22" i="145"/>
  <c r="GM45" i="145" s="1"/>
  <c r="GM23" i="126"/>
  <c r="GM47" i="126" s="1"/>
  <c r="GM23" i="80"/>
  <c r="GM47" i="80" s="1"/>
  <c r="GG25" i="54"/>
  <c r="II22" i="166"/>
  <c r="II45" i="166" s="1"/>
  <c r="II22" i="163"/>
  <c r="II45" i="163" s="1"/>
  <c r="II21" i="165" s="1"/>
  <c r="II22" i="145"/>
  <c r="II45" i="145" s="1"/>
  <c r="II22" i="164"/>
  <c r="II45" i="164" s="1"/>
  <c r="II23" i="126"/>
  <c r="II47" i="126" s="1"/>
  <c r="II23" i="80"/>
  <c r="II47" i="80" s="1"/>
  <c r="IC25" i="54"/>
  <c r="EK8" i="166"/>
  <c r="EK8" i="163"/>
  <c r="EK8" i="164"/>
  <c r="EK8" i="80"/>
  <c r="EK8" i="126"/>
  <c r="EK8" i="145"/>
  <c r="EE12" i="54"/>
  <c r="EE27" i="54"/>
  <c r="FQ8" i="166"/>
  <c r="FQ8" i="163"/>
  <c r="FQ8" i="164"/>
  <c r="FQ8" i="80"/>
  <c r="FQ8" i="126"/>
  <c r="FQ8" i="145"/>
  <c r="FK12" i="54"/>
  <c r="FK27" i="54"/>
  <c r="HM8" i="166"/>
  <c r="HM8" i="163"/>
  <c r="HM8" i="164"/>
  <c r="HM8" i="126"/>
  <c r="HM8" i="80"/>
  <c r="HG12" i="54"/>
  <c r="HM8" i="145"/>
  <c r="HG27" i="54"/>
  <c r="JI8" i="166"/>
  <c r="JI8" i="163"/>
  <c r="JI8" i="145"/>
  <c r="JI8" i="164"/>
  <c r="JI8" i="126"/>
  <c r="JI8" i="80"/>
  <c r="JC12" i="54"/>
  <c r="JC27" i="54"/>
  <c r="EG31" i="126"/>
  <c r="EG34" i="126" s="1"/>
  <c r="EG10" i="126"/>
  <c r="EO10" i="80"/>
  <c r="EO31" i="80"/>
  <c r="EO34" i="80" s="1"/>
  <c r="ES31" i="126"/>
  <c r="ES34" i="126" s="1"/>
  <c r="ES10" i="126"/>
  <c r="FA10" i="80"/>
  <c r="FA31" i="80"/>
  <c r="FA34" i="80" s="1"/>
  <c r="FI10" i="145"/>
  <c r="FI30" i="145"/>
  <c r="FI33" i="145" s="1"/>
  <c r="FU30" i="166"/>
  <c r="FU33" i="166" s="1"/>
  <c r="FU10" i="166"/>
  <c r="GC10" i="163"/>
  <c r="GC30" i="163"/>
  <c r="HA30" i="166"/>
  <c r="HA33" i="166" s="1"/>
  <c r="HA10" i="166"/>
  <c r="HI10" i="163"/>
  <c r="HI30" i="163"/>
  <c r="IG10" i="163"/>
  <c r="IG30" i="163"/>
  <c r="IS10" i="163"/>
  <c r="IS30" i="163"/>
  <c r="JA10" i="126"/>
  <c r="JA31" i="126"/>
  <c r="JA34" i="126" s="1"/>
  <c r="JI10" i="80"/>
  <c r="JI31" i="80"/>
  <c r="JI34" i="80" s="1"/>
  <c r="JM30" i="166"/>
  <c r="JM33" i="166" s="1"/>
  <c r="JM10" i="166"/>
  <c r="JR10" i="163"/>
  <c r="JR30" i="163"/>
  <c r="GM14" i="166"/>
  <c r="GM37" i="166" s="1"/>
  <c r="GM14" i="163"/>
  <c r="GM37" i="163" s="1"/>
  <c r="GM13" i="165" s="1"/>
  <c r="GM14" i="164"/>
  <c r="GM37" i="164" s="1"/>
  <c r="GM14" i="145"/>
  <c r="GM37" i="145" s="1"/>
  <c r="GM15" i="126"/>
  <c r="GM39" i="126" s="1"/>
  <c r="GM15" i="80"/>
  <c r="GM39" i="80" s="1"/>
  <c r="FM17" i="166"/>
  <c r="FM40" i="166" s="1"/>
  <c r="FM17" i="163"/>
  <c r="FM40" i="163" s="1"/>
  <c r="FM16" i="165" s="1"/>
  <c r="FM17" i="164"/>
  <c r="FM40" i="164" s="1"/>
  <c r="FM17" i="145"/>
  <c r="FM40" i="145" s="1"/>
  <c r="FM18" i="126"/>
  <c r="FM42" i="126" s="1"/>
  <c r="FM18" i="80"/>
  <c r="FM42" i="80" s="1"/>
  <c r="IS17" i="166"/>
  <c r="IS40" i="166" s="1"/>
  <c r="IS17" i="163"/>
  <c r="IS40" i="163" s="1"/>
  <c r="IS16" i="165" s="1"/>
  <c r="IS17" i="164"/>
  <c r="IS40" i="164" s="1"/>
  <c r="IS17" i="145"/>
  <c r="IS40" i="145" s="1"/>
  <c r="IS18" i="80"/>
  <c r="IS42" i="80" s="1"/>
  <c r="IS18" i="126"/>
  <c r="IS42" i="126" s="1"/>
  <c r="GJ8" i="166"/>
  <c r="GJ8" i="163"/>
  <c r="GJ8" i="164"/>
  <c r="GJ8" i="145"/>
  <c r="GJ8" i="80"/>
  <c r="GJ8" i="126"/>
  <c r="GD12" i="54"/>
  <c r="GD27" i="54"/>
  <c r="EJ10" i="166"/>
  <c r="EJ30" i="166"/>
  <c r="EJ33" i="166" s="1"/>
  <c r="GV10" i="164"/>
  <c r="GV30" i="164"/>
  <c r="GV33" i="164" s="1"/>
  <c r="HT10" i="164"/>
  <c r="HT30" i="164"/>
  <c r="HT33" i="164" s="1"/>
  <c r="JD10" i="166"/>
  <c r="JD30" i="166"/>
  <c r="JD33" i="166" s="1"/>
  <c r="FI19" i="54"/>
  <c r="FO16" i="166"/>
  <c r="FO39" i="166" s="1"/>
  <c r="FO16" i="163"/>
  <c r="FO39" i="163" s="1"/>
  <c r="FO15" i="165" s="1"/>
  <c r="FO16" i="145"/>
  <c r="FO39" i="145" s="1"/>
  <c r="FO16" i="164"/>
  <c r="FO39" i="164" s="1"/>
  <c r="FO17" i="126"/>
  <c r="FO41" i="126" s="1"/>
  <c r="FO17" i="80"/>
  <c r="FO41" i="80" s="1"/>
  <c r="HE19" i="54"/>
  <c r="HK16" i="166"/>
  <c r="HK39" i="166" s="1"/>
  <c r="HK16" i="163"/>
  <c r="HK39" i="163" s="1"/>
  <c r="HK15" i="165" s="1"/>
  <c r="HK16" i="145"/>
  <c r="HK39" i="145" s="1"/>
  <c r="HK16" i="164"/>
  <c r="HK39" i="164" s="1"/>
  <c r="HK17" i="80"/>
  <c r="HK41" i="80" s="1"/>
  <c r="HK17" i="126"/>
  <c r="HK41" i="126" s="1"/>
  <c r="JA19" i="54"/>
  <c r="JG16" i="166"/>
  <c r="JG39" i="166" s="1"/>
  <c r="JG16" i="163"/>
  <c r="JG39" i="163" s="1"/>
  <c r="JG15" i="165" s="1"/>
  <c r="JG16" i="145"/>
  <c r="JG39" i="145" s="1"/>
  <c r="JG17" i="126"/>
  <c r="JG41" i="126" s="1"/>
  <c r="JG17" i="80"/>
  <c r="JG41" i="80" s="1"/>
  <c r="JG16" i="164"/>
  <c r="JG39" i="164" s="1"/>
  <c r="FL19" i="166"/>
  <c r="FL42" i="166" s="1"/>
  <c r="FL19" i="163"/>
  <c r="FL42" i="163" s="1"/>
  <c r="FL18" i="165" s="1"/>
  <c r="FL19" i="164"/>
  <c r="FL42" i="164" s="1"/>
  <c r="FL19" i="145"/>
  <c r="FL42" i="145" s="1"/>
  <c r="FF22" i="54"/>
  <c r="FL20" i="80"/>
  <c r="FL44" i="80" s="1"/>
  <c r="FL20" i="126"/>
  <c r="FL44" i="126" s="1"/>
  <c r="HP19" i="166"/>
  <c r="HP42" i="166" s="1"/>
  <c r="HP19" i="163"/>
  <c r="HP42" i="163" s="1"/>
  <c r="HP18" i="165" s="1"/>
  <c r="HP19" i="164"/>
  <c r="HP42" i="164" s="1"/>
  <c r="HP19" i="145"/>
  <c r="HP42" i="145" s="1"/>
  <c r="HP20" i="126"/>
  <c r="HP44" i="126" s="1"/>
  <c r="HJ22" i="54"/>
  <c r="HP20" i="80"/>
  <c r="HP44" i="80" s="1"/>
  <c r="JT19" i="166"/>
  <c r="JT42" i="166" s="1"/>
  <c r="JT19" i="163"/>
  <c r="JT42" i="163" s="1"/>
  <c r="JT18" i="165" s="1"/>
  <c r="JT19" i="145"/>
  <c r="JT42" i="145" s="1"/>
  <c r="JT19" i="164"/>
  <c r="JT42" i="164" s="1"/>
  <c r="JT20" i="126"/>
  <c r="JT44" i="126" s="1"/>
  <c r="JN22" i="54"/>
  <c r="JT20" i="80"/>
  <c r="JT44" i="80" s="1"/>
  <c r="EP25" i="54"/>
  <c r="EV22" i="166"/>
  <c r="EV45" i="166" s="1"/>
  <c r="EV22" i="163"/>
  <c r="EV45" i="163" s="1"/>
  <c r="EV21" i="165" s="1"/>
  <c r="EV22" i="164"/>
  <c r="EV45" i="164" s="1"/>
  <c r="EV22" i="145"/>
  <c r="EV45" i="145" s="1"/>
  <c r="EV23" i="80"/>
  <c r="EV47" i="80" s="1"/>
  <c r="EV23" i="126"/>
  <c r="EV47" i="126" s="1"/>
  <c r="FV25" i="54"/>
  <c r="GB22" i="166"/>
  <c r="GB45" i="166" s="1"/>
  <c r="GB22" i="163"/>
  <c r="GB45" i="163" s="1"/>
  <c r="GB21" i="165" s="1"/>
  <c r="GB22" i="164"/>
  <c r="GB45" i="164" s="1"/>
  <c r="GB22" i="145"/>
  <c r="GB45" i="145" s="1"/>
  <c r="GB23" i="80"/>
  <c r="GB47" i="80" s="1"/>
  <c r="GB23" i="126"/>
  <c r="GB47" i="126" s="1"/>
  <c r="HR25" i="54"/>
  <c r="HX22" i="166"/>
  <c r="HX45" i="166" s="1"/>
  <c r="HX22" i="163"/>
  <c r="HX45" i="163" s="1"/>
  <c r="HX21" i="165" s="1"/>
  <c r="HX22" i="164"/>
  <c r="HX45" i="164" s="1"/>
  <c r="HX22" i="145"/>
  <c r="HX45" i="145" s="1"/>
  <c r="HX23" i="126"/>
  <c r="HX47" i="126" s="1"/>
  <c r="HX23" i="80"/>
  <c r="HX47" i="80" s="1"/>
  <c r="JN25" i="54"/>
  <c r="JT22" i="166"/>
  <c r="JT45" i="166" s="1"/>
  <c r="JT22" i="163"/>
  <c r="JT45" i="163" s="1"/>
  <c r="JT21" i="165" s="1"/>
  <c r="JT22" i="164"/>
  <c r="JT45" i="164" s="1"/>
  <c r="JT22" i="145"/>
  <c r="JT45" i="145" s="1"/>
  <c r="JT23" i="126"/>
  <c r="JT47" i="126" s="1"/>
  <c r="JT23" i="80"/>
  <c r="JT47" i="80" s="1"/>
  <c r="GX8" i="166"/>
  <c r="GX8" i="163"/>
  <c r="GX8" i="164"/>
  <c r="GX8" i="145"/>
  <c r="GX8" i="126"/>
  <c r="GR27" i="54"/>
  <c r="GR12" i="54"/>
  <c r="GX8" i="80"/>
  <c r="IT8" i="166"/>
  <c r="IT8" i="163"/>
  <c r="IT8" i="145"/>
  <c r="IT8" i="164"/>
  <c r="IT8" i="126"/>
  <c r="IN27" i="54"/>
  <c r="IN12" i="54"/>
  <c r="IT8" i="80"/>
  <c r="ED10" i="166"/>
  <c r="ED30" i="166"/>
  <c r="ED33" i="166" s="1"/>
  <c r="EL30" i="164"/>
  <c r="EL33" i="164" s="1"/>
  <c r="EL10" i="164"/>
  <c r="ET10" i="166"/>
  <c r="ET30" i="166"/>
  <c r="ET33" i="166" s="1"/>
  <c r="FB30" i="164"/>
  <c r="FB33" i="164" s="1"/>
  <c r="FB10" i="164"/>
  <c r="FJ10" i="166"/>
  <c r="FJ30" i="166"/>
  <c r="FJ33" i="166" s="1"/>
  <c r="FR10" i="164"/>
  <c r="FR30" i="164"/>
  <c r="FR33" i="164" s="1"/>
  <c r="FZ10" i="80"/>
  <c r="FZ31" i="80"/>
  <c r="FZ34" i="80" s="1"/>
  <c r="GL10" i="164"/>
  <c r="GL30" i="164"/>
  <c r="GL33" i="164" s="1"/>
  <c r="GT10" i="145"/>
  <c r="GT30" i="145"/>
  <c r="GT33" i="145" s="1"/>
  <c r="HB10" i="80"/>
  <c r="HB31" i="80"/>
  <c r="HB34" i="80" s="1"/>
  <c r="HF10" i="166"/>
  <c r="HF30" i="166"/>
  <c r="HF33" i="166" s="1"/>
  <c r="HN10" i="164"/>
  <c r="HN30" i="164"/>
  <c r="HN33" i="164" s="1"/>
  <c r="HV10" i="80"/>
  <c r="HV31" i="80"/>
  <c r="HV34" i="80" s="1"/>
  <c r="IH10" i="164"/>
  <c r="IH30" i="164"/>
  <c r="IH33" i="164" s="1"/>
  <c r="IP10" i="145"/>
  <c r="IP30" i="145"/>
  <c r="IP33" i="145" s="1"/>
  <c r="IX31" i="80"/>
  <c r="IX34" i="80" s="1"/>
  <c r="IX10" i="80"/>
  <c r="JB10" i="166"/>
  <c r="JB30" i="166"/>
  <c r="JB33" i="166" s="1"/>
  <c r="JJ10" i="164"/>
  <c r="JJ30" i="164"/>
  <c r="JJ33" i="164" s="1"/>
  <c r="JV10" i="164"/>
  <c r="JV30" i="164"/>
  <c r="JV33" i="164" s="1"/>
  <c r="GZ31" i="80"/>
  <c r="GZ34" i="80" s="1"/>
  <c r="GZ10" i="80"/>
  <c r="JG14" i="166"/>
  <c r="JG37" i="166" s="1"/>
  <c r="JG14" i="163"/>
  <c r="JG37" i="163" s="1"/>
  <c r="JG13" i="165" s="1"/>
  <c r="JG14" i="164"/>
  <c r="JG37" i="164" s="1"/>
  <c r="JG14" i="145"/>
  <c r="JG37" i="145" s="1"/>
  <c r="JG15" i="126"/>
  <c r="JG39" i="126" s="1"/>
  <c r="JG15" i="80"/>
  <c r="JG39" i="80" s="1"/>
  <c r="JU17" i="166"/>
  <c r="JU40" i="166" s="1"/>
  <c r="JU17" i="163"/>
  <c r="JU40" i="163" s="1"/>
  <c r="JU16" i="165" s="1"/>
  <c r="JU17" i="164"/>
  <c r="JU40" i="164" s="1"/>
  <c r="JU17" i="145"/>
  <c r="JU40" i="145" s="1"/>
  <c r="JU18" i="126"/>
  <c r="JU42" i="126" s="1"/>
  <c r="JU18" i="80"/>
  <c r="JU42" i="80" s="1"/>
  <c r="GX23" i="166"/>
  <c r="GX46" i="166" s="1"/>
  <c r="GX23" i="163"/>
  <c r="GX46" i="163" s="1"/>
  <c r="GX22" i="165" s="1"/>
  <c r="GX23" i="164"/>
  <c r="GX46" i="164" s="1"/>
  <c r="GX23" i="145"/>
  <c r="GX46" i="145" s="1"/>
  <c r="GX24" i="80"/>
  <c r="GX48" i="80" s="1"/>
  <c r="GX24" i="126"/>
  <c r="GX48" i="126" s="1"/>
  <c r="EF8" i="166"/>
  <c r="EF8" i="163"/>
  <c r="EF8" i="164"/>
  <c r="EF8" i="145"/>
  <c r="EF8" i="80"/>
  <c r="EF8" i="126"/>
  <c r="DZ12" i="54"/>
  <c r="DZ27" i="54"/>
  <c r="FT10" i="164"/>
  <c r="FT30" i="164"/>
  <c r="FT33" i="164" s="1"/>
  <c r="GR10" i="166"/>
  <c r="GR30" i="166"/>
  <c r="GR33" i="166" s="1"/>
  <c r="HP10" i="166"/>
  <c r="HP30" i="166"/>
  <c r="HP33" i="166" s="1"/>
  <c r="IN31" i="126"/>
  <c r="IN34" i="126" s="1"/>
  <c r="IN10" i="126"/>
  <c r="JL10" i="126"/>
  <c r="JL31" i="126"/>
  <c r="JL34" i="126" s="1"/>
  <c r="FM30" i="145"/>
  <c r="FM33" i="145" s="1"/>
  <c r="FM10" i="145"/>
  <c r="EZ31" i="126"/>
  <c r="EZ34" i="126" s="1"/>
  <c r="EZ10" i="126"/>
  <c r="EN16" i="166"/>
  <c r="EN39" i="166" s="1"/>
  <c r="EN16" i="163"/>
  <c r="EN39" i="163" s="1"/>
  <c r="EN15" i="165" s="1"/>
  <c r="EN16" i="164"/>
  <c r="EN39" i="164" s="1"/>
  <c r="EN16" i="145"/>
  <c r="EN39" i="145" s="1"/>
  <c r="EH19" i="54"/>
  <c r="EN17" i="80"/>
  <c r="EN41" i="80" s="1"/>
  <c r="EN17" i="126"/>
  <c r="EN41" i="126" s="1"/>
  <c r="GJ16" i="166"/>
  <c r="GJ39" i="166" s="1"/>
  <c r="GJ16" i="163"/>
  <c r="GJ39" i="163" s="1"/>
  <c r="GJ15" i="165" s="1"/>
  <c r="GJ16" i="164"/>
  <c r="GJ39" i="164" s="1"/>
  <c r="GJ16" i="145"/>
  <c r="GJ39" i="145" s="1"/>
  <c r="GD19" i="54"/>
  <c r="GJ17" i="80"/>
  <c r="GJ41" i="80" s="1"/>
  <c r="GJ17" i="126"/>
  <c r="GJ41" i="126" s="1"/>
  <c r="IF16" i="166"/>
  <c r="IF39" i="166" s="1"/>
  <c r="IF16" i="163"/>
  <c r="IF39" i="163" s="1"/>
  <c r="IF15" i="165" s="1"/>
  <c r="IF16" i="164"/>
  <c r="IF39" i="164" s="1"/>
  <c r="IF16" i="145"/>
  <c r="IF39" i="145" s="1"/>
  <c r="IF17" i="126"/>
  <c r="IF41" i="126" s="1"/>
  <c r="HZ19" i="54"/>
  <c r="IF17" i="80"/>
  <c r="IF41" i="80" s="1"/>
  <c r="EA22" i="54"/>
  <c r="EG19" i="166"/>
  <c r="EG42" i="166" s="1"/>
  <c r="EG19" i="163"/>
  <c r="EG42" i="163" s="1"/>
  <c r="EG18" i="165" s="1"/>
  <c r="EG19" i="164"/>
  <c r="EG42" i="164" s="1"/>
  <c r="EG20" i="126"/>
  <c r="EG44" i="126" s="1"/>
  <c r="EG20" i="80"/>
  <c r="EG44" i="80" s="1"/>
  <c r="EG19" i="145"/>
  <c r="EG42" i="145" s="1"/>
  <c r="FM19" i="166"/>
  <c r="FM42" i="166" s="1"/>
  <c r="FM19" i="163"/>
  <c r="FM42" i="163" s="1"/>
  <c r="FM18" i="165" s="1"/>
  <c r="FM19" i="164"/>
  <c r="FM42" i="164" s="1"/>
  <c r="FM20" i="126"/>
  <c r="FM44" i="126" s="1"/>
  <c r="FM20" i="80"/>
  <c r="FM44" i="80" s="1"/>
  <c r="FG22" i="54"/>
  <c r="FM19" i="145"/>
  <c r="FM42" i="145" s="1"/>
  <c r="HI19" i="166"/>
  <c r="HI42" i="166" s="1"/>
  <c r="HI19" i="163"/>
  <c r="HI42" i="163" s="1"/>
  <c r="HI18" i="165" s="1"/>
  <c r="HI20" i="126"/>
  <c r="HI44" i="126" s="1"/>
  <c r="HI19" i="164"/>
  <c r="HI42" i="164" s="1"/>
  <c r="HI19" i="145"/>
  <c r="HI42" i="145" s="1"/>
  <c r="HI20" i="80"/>
  <c r="HI44" i="80" s="1"/>
  <c r="HC22" i="54"/>
  <c r="JE19" i="166"/>
  <c r="JE42" i="166" s="1"/>
  <c r="JE19" i="163"/>
  <c r="JE42" i="163" s="1"/>
  <c r="JE18" i="165" s="1"/>
  <c r="JE19" i="145"/>
  <c r="JE42" i="145" s="1"/>
  <c r="JE20" i="126"/>
  <c r="JE44" i="126" s="1"/>
  <c r="JE19" i="164"/>
  <c r="JE42" i="164" s="1"/>
  <c r="JE20" i="80"/>
  <c r="JE44" i="80" s="1"/>
  <c r="IY22" i="54"/>
  <c r="HN20" i="166"/>
  <c r="HN43" i="166" s="1"/>
  <c r="HN20" i="163"/>
  <c r="HN43" i="163" s="1"/>
  <c r="HN19" i="165" s="1"/>
  <c r="HN20" i="164"/>
  <c r="HN43" i="164" s="1"/>
  <c r="HN20" i="145"/>
  <c r="HN43" i="145" s="1"/>
  <c r="HN21" i="126"/>
  <c r="HN45" i="126" s="1"/>
  <c r="HN21" i="80"/>
  <c r="HN45" i="80" s="1"/>
  <c r="EW22" i="166"/>
  <c r="EW45" i="166" s="1"/>
  <c r="EW22" i="164"/>
  <c r="EW45" i="164" s="1"/>
  <c r="EW22" i="163"/>
  <c r="EW45" i="163" s="1"/>
  <c r="EW21" i="165" s="1"/>
  <c r="EW23" i="126"/>
  <c r="EW47" i="126" s="1"/>
  <c r="EW23" i="80"/>
  <c r="EW47" i="80" s="1"/>
  <c r="EW22" i="145"/>
  <c r="EW45" i="145" s="1"/>
  <c r="EQ25" i="54"/>
  <c r="GS22" i="166"/>
  <c r="GS45" i="166" s="1"/>
  <c r="GS22" i="164"/>
  <c r="GS45" i="164" s="1"/>
  <c r="GS22" i="163"/>
  <c r="GS45" i="163" s="1"/>
  <c r="GS21" i="165" s="1"/>
  <c r="GS23" i="126"/>
  <c r="GS47" i="126" s="1"/>
  <c r="GS22" i="145"/>
  <c r="GS45" i="145" s="1"/>
  <c r="GS23" i="80"/>
  <c r="GS47" i="80" s="1"/>
  <c r="GM25" i="54"/>
  <c r="JE22" i="166"/>
  <c r="JE45" i="166" s="1"/>
  <c r="JE22" i="145"/>
  <c r="JE45" i="145" s="1"/>
  <c r="JE22" i="164"/>
  <c r="JE45" i="164" s="1"/>
  <c r="JE22" i="163"/>
  <c r="JE45" i="163" s="1"/>
  <c r="JE21" i="165" s="1"/>
  <c r="JE23" i="126"/>
  <c r="JE47" i="126" s="1"/>
  <c r="IY25" i="54"/>
  <c r="JE23" i="80"/>
  <c r="JE47" i="80" s="1"/>
  <c r="FC8" i="166"/>
  <c r="FC8" i="163"/>
  <c r="FC8" i="164"/>
  <c r="FC8" i="145"/>
  <c r="FC8" i="126"/>
  <c r="EW27" i="54"/>
  <c r="EW12" i="54"/>
  <c r="FC8" i="80"/>
  <c r="FS8" i="166"/>
  <c r="FS8" i="163"/>
  <c r="FS8" i="164"/>
  <c r="FS8" i="145"/>
  <c r="FS8" i="126"/>
  <c r="FM27" i="54"/>
  <c r="FS8" i="80"/>
  <c r="FM12" i="54"/>
  <c r="HO8" i="166"/>
  <c r="HO8" i="163"/>
  <c r="HO8" i="164"/>
  <c r="HO8" i="145"/>
  <c r="HO8" i="126"/>
  <c r="HI27" i="54"/>
  <c r="HO8" i="80"/>
  <c r="HI12" i="54"/>
  <c r="JK8" i="166"/>
  <c r="JK8" i="163"/>
  <c r="JK8" i="164"/>
  <c r="JK8" i="145"/>
  <c r="JK8" i="126"/>
  <c r="JE27" i="54"/>
  <c r="JK8" i="80"/>
  <c r="JE12" i="54"/>
  <c r="FK10" i="126"/>
  <c r="FK31" i="126"/>
  <c r="FK34" i="126" s="1"/>
  <c r="FO30" i="164"/>
  <c r="FO33" i="164" s="1"/>
  <c r="FO10" i="164"/>
  <c r="FW10" i="164"/>
  <c r="FW30" i="164"/>
  <c r="FW33" i="164" s="1"/>
  <c r="GE10" i="164"/>
  <c r="GE30" i="164"/>
  <c r="GE33" i="164" s="1"/>
  <c r="GM10" i="164"/>
  <c r="GM30" i="164"/>
  <c r="GM33" i="164" s="1"/>
  <c r="GY10" i="145"/>
  <c r="GY30" i="145"/>
  <c r="GY33" i="145" s="1"/>
  <c r="HK31" i="126"/>
  <c r="HK34" i="126" s="1"/>
  <c r="HK10" i="126"/>
  <c r="IQ31" i="126"/>
  <c r="IQ34" i="126" s="1"/>
  <c r="IQ10" i="126"/>
  <c r="JO10" i="164"/>
  <c r="JO30" i="164"/>
  <c r="JO33" i="164" s="1"/>
  <c r="DZ10" i="145"/>
  <c r="DZ30" i="145"/>
  <c r="DZ33" i="145" s="1"/>
  <c r="JS14" i="166"/>
  <c r="JS37" i="166" s="1"/>
  <c r="JS14" i="163"/>
  <c r="JS37" i="163" s="1"/>
  <c r="JS13" i="165" s="1"/>
  <c r="JS14" i="164"/>
  <c r="JS37" i="164" s="1"/>
  <c r="JS14" i="145"/>
  <c r="JS37" i="145" s="1"/>
  <c r="JS15" i="126"/>
  <c r="JS39" i="126" s="1"/>
  <c r="JS15" i="80"/>
  <c r="JS39" i="80" s="1"/>
  <c r="FE17" i="166"/>
  <c r="FE40" i="166" s="1"/>
  <c r="FE17" i="163"/>
  <c r="FE40" i="163" s="1"/>
  <c r="FE16" i="165" s="1"/>
  <c r="FE17" i="145"/>
  <c r="FE40" i="145" s="1"/>
  <c r="FE17" i="164"/>
  <c r="FE40" i="164" s="1"/>
  <c r="FE18" i="126"/>
  <c r="FE42" i="126" s="1"/>
  <c r="FE18" i="80"/>
  <c r="FE42" i="80" s="1"/>
  <c r="IC17" i="166"/>
  <c r="IC40" i="166" s="1"/>
  <c r="IC17" i="163"/>
  <c r="IC40" i="163" s="1"/>
  <c r="IC16" i="165" s="1"/>
  <c r="IC17" i="164"/>
  <c r="IC40" i="164" s="1"/>
  <c r="IC18" i="126"/>
  <c r="IC42" i="126" s="1"/>
  <c r="IC17" i="145"/>
  <c r="IC40" i="145" s="1"/>
  <c r="IC18" i="80"/>
  <c r="IC42" i="80" s="1"/>
  <c r="JM17" i="166"/>
  <c r="JM40" i="166" s="1"/>
  <c r="JM17" i="163"/>
  <c r="JM40" i="163" s="1"/>
  <c r="JM16" i="165" s="1"/>
  <c r="JM17" i="164"/>
  <c r="JM40" i="164" s="1"/>
  <c r="JM17" i="145"/>
  <c r="JM40" i="145" s="1"/>
  <c r="JM18" i="126"/>
  <c r="JM42" i="126" s="1"/>
  <c r="JM18" i="80"/>
  <c r="JM42" i="80" s="1"/>
  <c r="FZ23" i="166"/>
  <c r="FZ46" i="166" s="1"/>
  <c r="FZ23" i="163"/>
  <c r="FZ46" i="163" s="1"/>
  <c r="FZ22" i="165" s="1"/>
  <c r="FZ23" i="164"/>
  <c r="FZ46" i="164" s="1"/>
  <c r="FZ23" i="145"/>
  <c r="FZ46" i="145" s="1"/>
  <c r="FZ24" i="126"/>
  <c r="FZ48" i="126" s="1"/>
  <c r="FZ24" i="80"/>
  <c r="FZ48" i="80" s="1"/>
  <c r="HL8" i="166"/>
  <c r="HL8" i="163"/>
  <c r="HL8" i="164"/>
  <c r="HL8" i="145"/>
  <c r="HL8" i="126"/>
  <c r="HL8" i="80"/>
  <c r="HF12" i="54"/>
  <c r="HF27" i="54"/>
  <c r="EN10" i="163"/>
  <c r="EN30" i="163"/>
  <c r="FP10" i="145"/>
  <c r="FP30" i="145"/>
  <c r="FP33" i="145" s="1"/>
  <c r="GN10" i="163"/>
  <c r="GN30" i="163"/>
  <c r="HL10" i="166"/>
  <c r="HL30" i="166"/>
  <c r="HL33" i="166" s="1"/>
  <c r="IJ10" i="166"/>
  <c r="IJ30" i="166"/>
  <c r="IJ33" i="166" s="1"/>
  <c r="JH10" i="166"/>
  <c r="JH30" i="166"/>
  <c r="JH33" i="166" s="1"/>
  <c r="EC14" i="166"/>
  <c r="EC37" i="166" s="1"/>
  <c r="EC14" i="163"/>
  <c r="EC37" i="163" s="1"/>
  <c r="EC13" i="165" s="1"/>
  <c r="EC14" i="164"/>
  <c r="EC37" i="164" s="1"/>
  <c r="EC15" i="126"/>
  <c r="EC39" i="126" s="1"/>
  <c r="EC14" i="145"/>
  <c r="EC37" i="145" s="1"/>
  <c r="EC15" i="80"/>
  <c r="EC39" i="80" s="1"/>
  <c r="EG14" i="166"/>
  <c r="EG37" i="166" s="1"/>
  <c r="EG14" i="163"/>
  <c r="EG37" i="163" s="1"/>
  <c r="EG13" i="165" s="1"/>
  <c r="EG14" i="164"/>
  <c r="EG37" i="164" s="1"/>
  <c r="EG14" i="145"/>
  <c r="EG37" i="145" s="1"/>
  <c r="EG15" i="126"/>
  <c r="EG39" i="126" s="1"/>
  <c r="EG15" i="80"/>
  <c r="EG39" i="80" s="1"/>
  <c r="EK14" i="166"/>
  <c r="EK37" i="166" s="1"/>
  <c r="EK14" i="163"/>
  <c r="EK37" i="163" s="1"/>
  <c r="EK13" i="165" s="1"/>
  <c r="EK14" i="164"/>
  <c r="EK37" i="164" s="1"/>
  <c r="EK15" i="126"/>
  <c r="EK39" i="126" s="1"/>
  <c r="EK15" i="80"/>
  <c r="EK39" i="80" s="1"/>
  <c r="EK14" i="145"/>
  <c r="EK37" i="145" s="1"/>
  <c r="EO14" i="166"/>
  <c r="EO37" i="166" s="1"/>
  <c r="EO14" i="163"/>
  <c r="EO37" i="163" s="1"/>
  <c r="EO13" i="165" s="1"/>
  <c r="EO14" i="164"/>
  <c r="EO37" i="164" s="1"/>
  <c r="EO14" i="145"/>
  <c r="EO37" i="145" s="1"/>
  <c r="EO15" i="126"/>
  <c r="EO39" i="126" s="1"/>
  <c r="EO15" i="80"/>
  <c r="EO39" i="80" s="1"/>
  <c r="ES14" i="166"/>
  <c r="ES37" i="166" s="1"/>
  <c r="ES14" i="163"/>
  <c r="ES37" i="163" s="1"/>
  <c r="ES13" i="165" s="1"/>
  <c r="ES14" i="164"/>
  <c r="ES37" i="164" s="1"/>
  <c r="ES15" i="126"/>
  <c r="ES39" i="126" s="1"/>
  <c r="ES15" i="80"/>
  <c r="ES39" i="80" s="1"/>
  <c r="ES14" i="145"/>
  <c r="ES37" i="145" s="1"/>
  <c r="EW14" i="166"/>
  <c r="EW37" i="166" s="1"/>
  <c r="EW14" i="163"/>
  <c r="EW37" i="163" s="1"/>
  <c r="EW13" i="165" s="1"/>
  <c r="EW14" i="164"/>
  <c r="EW37" i="164" s="1"/>
  <c r="EW14" i="145"/>
  <c r="EW37" i="145" s="1"/>
  <c r="EW15" i="126"/>
  <c r="EW39" i="126" s="1"/>
  <c r="EW15" i="80"/>
  <c r="EW39" i="80" s="1"/>
  <c r="FA14" i="166"/>
  <c r="FA37" i="166" s="1"/>
  <c r="FA14" i="163"/>
  <c r="FA37" i="163" s="1"/>
  <c r="FA13" i="165" s="1"/>
  <c r="FA14" i="164"/>
  <c r="FA37" i="164" s="1"/>
  <c r="FA15" i="126"/>
  <c r="FA39" i="126" s="1"/>
  <c r="FA14" i="145"/>
  <c r="FA37" i="145" s="1"/>
  <c r="FA15" i="80"/>
  <c r="FA39" i="80" s="1"/>
  <c r="GO14" i="166"/>
  <c r="GO37" i="166" s="1"/>
  <c r="GO14" i="163"/>
  <c r="GO37" i="163" s="1"/>
  <c r="GO13" i="165" s="1"/>
  <c r="GO14" i="164"/>
  <c r="GO37" i="164" s="1"/>
  <c r="GO15" i="126"/>
  <c r="GO39" i="126" s="1"/>
  <c r="GO14" i="145"/>
  <c r="GO37" i="145" s="1"/>
  <c r="GO15" i="80"/>
  <c r="GO39" i="80" s="1"/>
  <c r="GS14" i="166"/>
  <c r="GS37" i="166" s="1"/>
  <c r="GS14" i="163"/>
  <c r="GS37" i="163" s="1"/>
  <c r="GS13" i="165" s="1"/>
  <c r="GS14" i="164"/>
  <c r="GS37" i="164" s="1"/>
  <c r="GS14" i="145"/>
  <c r="GS37" i="145" s="1"/>
  <c r="GS15" i="126"/>
  <c r="GS39" i="126" s="1"/>
  <c r="GS15" i="80"/>
  <c r="GS39" i="80" s="1"/>
  <c r="GW14" i="166"/>
  <c r="GW37" i="166" s="1"/>
  <c r="GW14" i="163"/>
  <c r="GW37" i="163" s="1"/>
  <c r="GW13" i="165" s="1"/>
  <c r="GW14" i="164"/>
  <c r="GW37" i="164" s="1"/>
  <c r="GW15" i="126"/>
  <c r="GW39" i="126" s="1"/>
  <c r="GW15" i="80"/>
  <c r="GW39" i="80" s="1"/>
  <c r="GW14" i="145"/>
  <c r="GW37" i="145" s="1"/>
  <c r="HA14" i="166"/>
  <c r="HA37" i="166" s="1"/>
  <c r="HA14" i="163"/>
  <c r="HA37" i="163" s="1"/>
  <c r="HA13" i="165" s="1"/>
  <c r="HA14" i="164"/>
  <c r="HA37" i="164" s="1"/>
  <c r="HA14" i="145"/>
  <c r="HA37" i="145" s="1"/>
  <c r="HA15" i="126"/>
  <c r="HA39" i="126" s="1"/>
  <c r="HA15" i="80"/>
  <c r="HA39" i="80" s="1"/>
  <c r="HE14" i="166"/>
  <c r="HE37" i="166" s="1"/>
  <c r="HE14" i="163"/>
  <c r="HE37" i="163" s="1"/>
  <c r="HE13" i="165" s="1"/>
  <c r="HE14" i="164"/>
  <c r="HE37" i="164" s="1"/>
  <c r="HE15" i="126"/>
  <c r="HE39" i="126" s="1"/>
  <c r="HE15" i="80"/>
  <c r="HE39" i="80" s="1"/>
  <c r="HE14" i="145"/>
  <c r="HE37" i="145" s="1"/>
  <c r="HI14" i="166"/>
  <c r="HI37" i="166" s="1"/>
  <c r="HI14" i="163"/>
  <c r="HI37" i="163" s="1"/>
  <c r="HI13" i="165" s="1"/>
  <c r="HI14" i="164"/>
  <c r="HI37" i="164" s="1"/>
  <c r="HI14" i="145"/>
  <c r="HI37" i="145" s="1"/>
  <c r="HI15" i="80"/>
  <c r="HI39" i="80" s="1"/>
  <c r="HI15" i="126"/>
  <c r="HI39" i="126" s="1"/>
  <c r="HM14" i="166"/>
  <c r="HM37" i="166" s="1"/>
  <c r="HM14" i="163"/>
  <c r="HM37" i="163" s="1"/>
  <c r="HM13" i="165" s="1"/>
  <c r="HM14" i="164"/>
  <c r="HM37" i="164" s="1"/>
  <c r="HM15" i="126"/>
  <c r="HM39" i="126" s="1"/>
  <c r="HM14" i="145"/>
  <c r="HM37" i="145" s="1"/>
  <c r="HM15" i="80"/>
  <c r="HM39" i="80" s="1"/>
  <c r="JR32" i="126"/>
  <c r="JR35" i="126" s="1"/>
  <c r="JR11" i="126"/>
  <c r="JR11" i="166"/>
  <c r="JR31" i="166"/>
  <c r="JR34" i="166" s="1"/>
  <c r="JU30" i="164"/>
  <c r="JU33" i="164" s="1"/>
  <c r="IU31" i="126"/>
  <c r="IU34" i="126" s="1"/>
  <c r="IU10" i="126"/>
  <c r="EB31" i="126"/>
  <c r="EB34" i="126" s="1"/>
  <c r="EB10" i="126"/>
  <c r="GN31" i="126"/>
  <c r="GN34" i="126" s="1"/>
  <c r="GN10" i="126"/>
  <c r="EQ31" i="80"/>
  <c r="EQ34" i="80" s="1"/>
  <c r="EQ10" i="80"/>
  <c r="FW10" i="80"/>
  <c r="FW31" i="80"/>
  <c r="FW34" i="80" s="1"/>
  <c r="HC10" i="80"/>
  <c r="HC31" i="80"/>
  <c r="HC34" i="80" s="1"/>
  <c r="II10" i="80"/>
  <c r="II31" i="80"/>
  <c r="II34" i="80" s="1"/>
  <c r="JO10" i="80"/>
  <c r="JO31" i="80"/>
  <c r="JO34" i="80" s="1"/>
  <c r="EB13" i="166"/>
  <c r="EB36" i="166" s="1"/>
  <c r="EB13" i="163"/>
  <c r="EB36" i="163" s="1"/>
  <c r="EB12" i="165" s="1"/>
  <c r="EB13" i="164"/>
  <c r="EB36" i="164" s="1"/>
  <c r="EB13" i="145"/>
  <c r="EB36" i="145" s="1"/>
  <c r="DV16" i="54"/>
  <c r="EB14" i="80"/>
  <c r="EB38" i="80" s="1"/>
  <c r="EB14" i="126"/>
  <c r="EB38" i="126" s="1"/>
  <c r="ER13" i="166"/>
  <c r="ER36" i="166" s="1"/>
  <c r="ER13" i="163"/>
  <c r="ER36" i="163" s="1"/>
  <c r="ER12" i="165" s="1"/>
  <c r="ER13" i="164"/>
  <c r="ER36" i="164" s="1"/>
  <c r="ER13" i="145"/>
  <c r="ER36" i="145" s="1"/>
  <c r="EL16" i="54"/>
  <c r="ER14" i="80"/>
  <c r="ER38" i="80" s="1"/>
  <c r="ER14" i="126"/>
  <c r="ER38" i="126" s="1"/>
  <c r="FH13" i="166"/>
  <c r="FH36" i="166" s="1"/>
  <c r="FH13" i="163"/>
  <c r="FH36" i="163" s="1"/>
  <c r="FH12" i="165" s="1"/>
  <c r="FH13" i="164"/>
  <c r="FH36" i="164" s="1"/>
  <c r="FH13" i="145"/>
  <c r="FH36" i="145" s="1"/>
  <c r="FB16" i="54"/>
  <c r="FH14" i="80"/>
  <c r="FH38" i="80" s="1"/>
  <c r="FH14" i="126"/>
  <c r="FH38" i="126" s="1"/>
  <c r="FX13" i="166"/>
  <c r="FX36" i="166" s="1"/>
  <c r="FX13" i="163"/>
  <c r="FX36" i="163" s="1"/>
  <c r="FX12" i="165" s="1"/>
  <c r="FX13" i="164"/>
  <c r="FX36" i="164" s="1"/>
  <c r="FX13" i="145"/>
  <c r="FX36" i="145" s="1"/>
  <c r="FR16" i="54"/>
  <c r="FX14" i="80"/>
  <c r="FX38" i="80" s="1"/>
  <c r="FX14" i="126"/>
  <c r="FX38" i="126" s="1"/>
  <c r="GN13" i="166"/>
  <c r="GN36" i="166" s="1"/>
  <c r="GN13" i="163"/>
  <c r="GN36" i="163" s="1"/>
  <c r="GN12" i="165" s="1"/>
  <c r="GN13" i="164"/>
  <c r="GN36" i="164" s="1"/>
  <c r="GN13" i="145"/>
  <c r="GN36" i="145" s="1"/>
  <c r="GH16" i="54"/>
  <c r="GN14" i="126"/>
  <c r="GN38" i="126" s="1"/>
  <c r="GN14" i="80"/>
  <c r="GN38" i="80" s="1"/>
  <c r="HD13" i="166"/>
  <c r="HD36" i="166" s="1"/>
  <c r="HD13" i="163"/>
  <c r="HD36" i="163" s="1"/>
  <c r="HD12" i="165" s="1"/>
  <c r="HD13" i="164"/>
  <c r="HD36" i="164" s="1"/>
  <c r="HD13" i="145"/>
  <c r="HD36" i="145" s="1"/>
  <c r="HD14" i="126"/>
  <c r="HD38" i="126" s="1"/>
  <c r="GX16" i="54"/>
  <c r="HD14" i="80"/>
  <c r="HD38" i="80" s="1"/>
  <c r="HT13" i="166"/>
  <c r="HT36" i="166" s="1"/>
  <c r="HT13" i="163"/>
  <c r="HT36" i="163" s="1"/>
  <c r="HT12" i="165" s="1"/>
  <c r="HT13" i="164"/>
  <c r="HT36" i="164" s="1"/>
  <c r="HT13" i="145"/>
  <c r="HT36" i="145" s="1"/>
  <c r="HT14" i="126"/>
  <c r="HT38" i="126" s="1"/>
  <c r="HN16" i="54"/>
  <c r="HT14" i="80"/>
  <c r="HT38" i="80" s="1"/>
  <c r="IJ13" i="166"/>
  <c r="IJ36" i="166" s="1"/>
  <c r="IJ13" i="163"/>
  <c r="IJ36" i="163" s="1"/>
  <c r="IJ12" i="165" s="1"/>
  <c r="IJ13" i="145"/>
  <c r="IJ36" i="145" s="1"/>
  <c r="IJ13" i="164"/>
  <c r="IJ36" i="164" s="1"/>
  <c r="IJ14" i="126"/>
  <c r="IJ38" i="126" s="1"/>
  <c r="IJ14" i="80"/>
  <c r="IJ38" i="80" s="1"/>
  <c r="ID16" i="54"/>
  <c r="IZ13" i="166"/>
  <c r="IZ36" i="166" s="1"/>
  <c r="IZ13" i="163"/>
  <c r="IZ36" i="163" s="1"/>
  <c r="IZ12" i="165" s="1"/>
  <c r="IZ13" i="145"/>
  <c r="IZ36" i="145" s="1"/>
  <c r="IZ13" i="164"/>
  <c r="IZ36" i="164" s="1"/>
  <c r="IZ14" i="126"/>
  <c r="IZ38" i="126" s="1"/>
  <c r="IZ14" i="80"/>
  <c r="IZ38" i="80" s="1"/>
  <c r="IT16" i="54"/>
  <c r="JP13" i="166"/>
  <c r="JP36" i="166" s="1"/>
  <c r="JP13" i="163"/>
  <c r="JP36" i="163" s="1"/>
  <c r="JP12" i="165" s="1"/>
  <c r="JP13" i="145"/>
  <c r="JP36" i="145" s="1"/>
  <c r="JP13" i="164"/>
  <c r="JP36" i="164" s="1"/>
  <c r="JP14" i="126"/>
  <c r="JP38" i="126" s="1"/>
  <c r="JJ16" i="54"/>
  <c r="JP14" i="80"/>
  <c r="JP38" i="80" s="1"/>
  <c r="ED16" i="166"/>
  <c r="ED39" i="166" s="1"/>
  <c r="ED16" i="163"/>
  <c r="ED39" i="163" s="1"/>
  <c r="ED15" i="165" s="1"/>
  <c r="ED16" i="164"/>
  <c r="ED39" i="164" s="1"/>
  <c r="ED17" i="126"/>
  <c r="ED41" i="126" s="1"/>
  <c r="ED16" i="145"/>
  <c r="ED39" i="145" s="1"/>
  <c r="DX19" i="54"/>
  <c r="ED17" i="80"/>
  <c r="ED41" i="80" s="1"/>
  <c r="ET16" i="166"/>
  <c r="ET39" i="166" s="1"/>
  <c r="ET16" i="163"/>
  <c r="ET39" i="163" s="1"/>
  <c r="ET15" i="165" s="1"/>
  <c r="ET16" i="164"/>
  <c r="ET39" i="164" s="1"/>
  <c r="ET17" i="126"/>
  <c r="ET41" i="126" s="1"/>
  <c r="ET16" i="145"/>
  <c r="ET39" i="145" s="1"/>
  <c r="EN19" i="54"/>
  <c r="ET17" i="80"/>
  <c r="ET41" i="80" s="1"/>
  <c r="FJ16" i="166"/>
  <c r="FJ39" i="166" s="1"/>
  <c r="FJ16" i="163"/>
  <c r="FJ39" i="163" s="1"/>
  <c r="FJ15" i="165" s="1"/>
  <c r="FJ16" i="164"/>
  <c r="FJ39" i="164" s="1"/>
  <c r="FJ17" i="126"/>
  <c r="FJ41" i="126" s="1"/>
  <c r="FJ16" i="145"/>
  <c r="FJ39" i="145" s="1"/>
  <c r="FD19" i="54"/>
  <c r="FJ17" i="80"/>
  <c r="FJ41" i="80" s="1"/>
  <c r="FZ16" i="166"/>
  <c r="FZ39" i="166" s="1"/>
  <c r="FZ16" i="163"/>
  <c r="FZ39" i="163" s="1"/>
  <c r="FZ15" i="165" s="1"/>
  <c r="FZ16" i="164"/>
  <c r="FZ39" i="164" s="1"/>
  <c r="FZ17" i="126"/>
  <c r="FZ41" i="126" s="1"/>
  <c r="FZ16" i="145"/>
  <c r="FZ39" i="145" s="1"/>
  <c r="FT19" i="54"/>
  <c r="FZ17" i="80"/>
  <c r="FZ41" i="80" s="1"/>
  <c r="GP16" i="166"/>
  <c r="GP39" i="166" s="1"/>
  <c r="GP16" i="163"/>
  <c r="GP39" i="163" s="1"/>
  <c r="GP15" i="165" s="1"/>
  <c r="GP16" i="164"/>
  <c r="GP39" i="164" s="1"/>
  <c r="GP17" i="126"/>
  <c r="GP41" i="126" s="1"/>
  <c r="GP16" i="145"/>
  <c r="GP39" i="145" s="1"/>
  <c r="GJ19" i="54"/>
  <c r="GP17" i="80"/>
  <c r="GP41" i="80" s="1"/>
  <c r="HF16" i="166"/>
  <c r="HF39" i="166" s="1"/>
  <c r="HF16" i="163"/>
  <c r="HF39" i="163" s="1"/>
  <c r="HF15" i="165" s="1"/>
  <c r="HF16" i="164"/>
  <c r="HF39" i="164" s="1"/>
  <c r="HF17" i="126"/>
  <c r="HF41" i="126" s="1"/>
  <c r="HF16" i="145"/>
  <c r="HF39" i="145" s="1"/>
  <c r="GZ19" i="54"/>
  <c r="HF17" i="80"/>
  <c r="HF41" i="80" s="1"/>
  <c r="HV16" i="166"/>
  <c r="HV39" i="166" s="1"/>
  <c r="HV16" i="163"/>
  <c r="HV39" i="163" s="1"/>
  <c r="HV15" i="165" s="1"/>
  <c r="HV16" i="164"/>
  <c r="HV39" i="164" s="1"/>
  <c r="HV17" i="126"/>
  <c r="HV41" i="126" s="1"/>
  <c r="HV16" i="145"/>
  <c r="HV39" i="145" s="1"/>
  <c r="HP19" i="54"/>
  <c r="HV17" i="80"/>
  <c r="HV41" i="80" s="1"/>
  <c r="IL16" i="166"/>
  <c r="IL39" i="166" s="1"/>
  <c r="IL16" i="163"/>
  <c r="IL39" i="163" s="1"/>
  <c r="IL15" i="165" s="1"/>
  <c r="IL16" i="145"/>
  <c r="IL39" i="145" s="1"/>
  <c r="IL16" i="164"/>
  <c r="IL39" i="164" s="1"/>
  <c r="IL17" i="126"/>
  <c r="IL41" i="126" s="1"/>
  <c r="IF19" i="54"/>
  <c r="IL17" i="80"/>
  <c r="IL41" i="80" s="1"/>
  <c r="JB16" i="166"/>
  <c r="JB39" i="166" s="1"/>
  <c r="JB16" i="163"/>
  <c r="JB39" i="163" s="1"/>
  <c r="JB15" i="165" s="1"/>
  <c r="JB16" i="145"/>
  <c r="JB39" i="145" s="1"/>
  <c r="JB16" i="164"/>
  <c r="JB39" i="164" s="1"/>
  <c r="JB17" i="126"/>
  <c r="JB41" i="126" s="1"/>
  <c r="IV19" i="54"/>
  <c r="JB17" i="80"/>
  <c r="JB41" i="80" s="1"/>
  <c r="JR16" i="166"/>
  <c r="JR39" i="166" s="1"/>
  <c r="JR16" i="163"/>
  <c r="JR39" i="163" s="1"/>
  <c r="JR15" i="165" s="1"/>
  <c r="JR16" i="145"/>
  <c r="JR39" i="145" s="1"/>
  <c r="JR16" i="164"/>
  <c r="JR39" i="164" s="1"/>
  <c r="JR17" i="126"/>
  <c r="JR41" i="126" s="1"/>
  <c r="JL19" i="54"/>
  <c r="JR17" i="80"/>
  <c r="JR41" i="80" s="1"/>
  <c r="EC22" i="54"/>
  <c r="EI19" i="166"/>
  <c r="EI42" i="166" s="1"/>
  <c r="EI19" i="163"/>
  <c r="EI42" i="163" s="1"/>
  <c r="EI18" i="165" s="1"/>
  <c r="EI19" i="145"/>
  <c r="EI42" i="145" s="1"/>
  <c r="EI19" i="164"/>
  <c r="EI42" i="164" s="1"/>
  <c r="EI20" i="126"/>
  <c r="EI44" i="126" s="1"/>
  <c r="EI20" i="80"/>
  <c r="EI44" i="80" s="1"/>
  <c r="ES22" i="54"/>
  <c r="EY19" i="166"/>
  <c r="EY42" i="166" s="1"/>
  <c r="EY19" i="145"/>
  <c r="EY42" i="145" s="1"/>
  <c r="EY19" i="163"/>
  <c r="EY42" i="163" s="1"/>
  <c r="EY18" i="165" s="1"/>
  <c r="EY19" i="164"/>
  <c r="EY42" i="164" s="1"/>
  <c r="EY20" i="126"/>
  <c r="EY44" i="126" s="1"/>
  <c r="EY20" i="80"/>
  <c r="EY44" i="80" s="1"/>
  <c r="FO19" i="166"/>
  <c r="FO42" i="166" s="1"/>
  <c r="FO19" i="164"/>
  <c r="FO42" i="164" s="1"/>
  <c r="FO19" i="145"/>
  <c r="FO42" i="145" s="1"/>
  <c r="FO19" i="163"/>
  <c r="FO42" i="163" s="1"/>
  <c r="FO18" i="165" s="1"/>
  <c r="FO20" i="126"/>
  <c r="FO44" i="126" s="1"/>
  <c r="FI22" i="54"/>
  <c r="FO20" i="80"/>
  <c r="FO44" i="80" s="1"/>
  <c r="GE19" i="166"/>
  <c r="GE42" i="166" s="1"/>
  <c r="GE19" i="164"/>
  <c r="GE42" i="164" s="1"/>
  <c r="GE19" i="163"/>
  <c r="GE42" i="163" s="1"/>
  <c r="GE18" i="165" s="1"/>
  <c r="GE19" i="145"/>
  <c r="GE42" i="145" s="1"/>
  <c r="GE20" i="126"/>
  <c r="GE44" i="126" s="1"/>
  <c r="GE20" i="80"/>
  <c r="GE44" i="80" s="1"/>
  <c r="FY22" i="54"/>
  <c r="GU19" i="166"/>
  <c r="GU42" i="166" s="1"/>
  <c r="GU19" i="164"/>
  <c r="GU42" i="164" s="1"/>
  <c r="GU19" i="163"/>
  <c r="GU42" i="163" s="1"/>
  <c r="GU18" i="165" s="1"/>
  <c r="GU19" i="145"/>
  <c r="GU42" i="145" s="1"/>
  <c r="GU20" i="126"/>
  <c r="GU44" i="126" s="1"/>
  <c r="GO22" i="54"/>
  <c r="GU20" i="80"/>
  <c r="GU44" i="80" s="1"/>
  <c r="HK19" i="166"/>
  <c r="HK42" i="166" s="1"/>
  <c r="HK19" i="164"/>
  <c r="HK42" i="164" s="1"/>
  <c r="HK19" i="145"/>
  <c r="HK42" i="145" s="1"/>
  <c r="HK19" i="163"/>
  <c r="HK42" i="163" s="1"/>
  <c r="HK18" i="165" s="1"/>
  <c r="HK20" i="126"/>
  <c r="HK44" i="126" s="1"/>
  <c r="HE22" i="54"/>
  <c r="HK20" i="80"/>
  <c r="HK44" i="80" s="1"/>
  <c r="IA19" i="166"/>
  <c r="IA42" i="166" s="1"/>
  <c r="IA19" i="164"/>
  <c r="IA42" i="164" s="1"/>
  <c r="IA19" i="145"/>
  <c r="IA42" i="145" s="1"/>
  <c r="IA20" i="126"/>
  <c r="IA44" i="126" s="1"/>
  <c r="IA19" i="163"/>
  <c r="IA42" i="163" s="1"/>
  <c r="IA18" i="165" s="1"/>
  <c r="IA20" i="80"/>
  <c r="IA44" i="80" s="1"/>
  <c r="HU22" i="54"/>
  <c r="IQ19" i="166"/>
  <c r="IQ42" i="166" s="1"/>
  <c r="IQ19" i="145"/>
  <c r="IQ42" i="145" s="1"/>
  <c r="IQ19" i="164"/>
  <c r="IQ42" i="164" s="1"/>
  <c r="IQ19" i="163"/>
  <c r="IQ42" i="163" s="1"/>
  <c r="IQ18" i="165" s="1"/>
  <c r="IQ20" i="126"/>
  <c r="IQ44" i="126" s="1"/>
  <c r="IK22" i="54"/>
  <c r="IQ20" i="80"/>
  <c r="IQ44" i="80" s="1"/>
  <c r="JG19" i="166"/>
  <c r="JG42" i="166" s="1"/>
  <c r="JG19" i="145"/>
  <c r="JG42" i="145" s="1"/>
  <c r="JG19" i="164"/>
  <c r="JG42" i="164" s="1"/>
  <c r="JG19" i="163"/>
  <c r="JG42" i="163" s="1"/>
  <c r="JG18" i="165" s="1"/>
  <c r="JG20" i="126"/>
  <c r="JG44" i="126" s="1"/>
  <c r="JG20" i="80"/>
  <c r="JG44" i="80" s="1"/>
  <c r="JA22" i="54"/>
  <c r="DZ20" i="166"/>
  <c r="DZ43" i="166" s="1"/>
  <c r="DZ20" i="164"/>
  <c r="DZ43" i="164" s="1"/>
  <c r="DZ20" i="163"/>
  <c r="DZ43" i="163" s="1"/>
  <c r="DZ19" i="165" s="1"/>
  <c r="DZ21" i="126"/>
  <c r="DZ45" i="126" s="1"/>
  <c r="DZ20" i="145"/>
  <c r="DZ43" i="145" s="1"/>
  <c r="DZ21" i="80"/>
  <c r="DZ45" i="80" s="1"/>
  <c r="EE22" i="166"/>
  <c r="EE45" i="166" s="1"/>
  <c r="EE22" i="163"/>
  <c r="EE45" i="163" s="1"/>
  <c r="EE21" i="165" s="1"/>
  <c r="EE22" i="145"/>
  <c r="EE45" i="145" s="1"/>
  <c r="EE22" i="164"/>
  <c r="EE45" i="164" s="1"/>
  <c r="EE23" i="126"/>
  <c r="EE47" i="126" s="1"/>
  <c r="EE23" i="80"/>
  <c r="EE47" i="80" s="1"/>
  <c r="DY25" i="54"/>
  <c r="EU22" i="166"/>
  <c r="EU45" i="166" s="1"/>
  <c r="EU22" i="163"/>
  <c r="EU45" i="163" s="1"/>
  <c r="EU21" i="165" s="1"/>
  <c r="EU22" i="145"/>
  <c r="EU45" i="145" s="1"/>
  <c r="EU22" i="164"/>
  <c r="EU45" i="164" s="1"/>
  <c r="EU23" i="126"/>
  <c r="EU47" i="126" s="1"/>
  <c r="EU23" i="80"/>
  <c r="EU47" i="80" s="1"/>
  <c r="EO25" i="54"/>
  <c r="FK22" i="166"/>
  <c r="FK45" i="166" s="1"/>
  <c r="FK22" i="163"/>
  <c r="FK45" i="163" s="1"/>
  <c r="FK21" i="165" s="1"/>
  <c r="FK22" i="164"/>
  <c r="FK45" i="164" s="1"/>
  <c r="FK22" i="145"/>
  <c r="FK45" i="145" s="1"/>
  <c r="FK23" i="126"/>
  <c r="FK47" i="126" s="1"/>
  <c r="FK23" i="80"/>
  <c r="FK47" i="80" s="1"/>
  <c r="FE25" i="54"/>
  <c r="GA22" i="166"/>
  <c r="GA45" i="166" s="1"/>
  <c r="GA22" i="163"/>
  <c r="GA45" i="163" s="1"/>
  <c r="GA21" i="165" s="1"/>
  <c r="GA22" i="164"/>
  <c r="GA45" i="164" s="1"/>
  <c r="GA22" i="145"/>
  <c r="GA45" i="145" s="1"/>
  <c r="GA23" i="126"/>
  <c r="GA47" i="126" s="1"/>
  <c r="GA23" i="80"/>
  <c r="GA47" i="80" s="1"/>
  <c r="FU25" i="54"/>
  <c r="GQ22" i="166"/>
  <c r="GQ45" i="166" s="1"/>
  <c r="GQ22" i="163"/>
  <c r="GQ45" i="163" s="1"/>
  <c r="GQ21" i="165" s="1"/>
  <c r="GQ22" i="164"/>
  <c r="GQ45" i="164" s="1"/>
  <c r="GQ22" i="145"/>
  <c r="GQ45" i="145" s="1"/>
  <c r="GQ23" i="126"/>
  <c r="GQ47" i="126" s="1"/>
  <c r="GQ23" i="80"/>
  <c r="GQ47" i="80" s="1"/>
  <c r="GK25" i="54"/>
  <c r="HG22" i="166"/>
  <c r="HG45" i="166" s="1"/>
  <c r="HG22" i="163"/>
  <c r="HG45" i="163" s="1"/>
  <c r="HG21" i="165" s="1"/>
  <c r="HG22" i="164"/>
  <c r="HG45" i="164" s="1"/>
  <c r="HG22" i="145"/>
  <c r="HG45" i="145" s="1"/>
  <c r="HG23" i="126"/>
  <c r="HG47" i="126" s="1"/>
  <c r="HG23" i="80"/>
  <c r="HG47" i="80" s="1"/>
  <c r="HA25" i="54"/>
  <c r="HW22" i="166"/>
  <c r="HW45" i="166" s="1"/>
  <c r="HW22" i="163"/>
  <c r="HW45" i="163" s="1"/>
  <c r="HW21" i="165" s="1"/>
  <c r="HW22" i="164"/>
  <c r="HW45" i="164" s="1"/>
  <c r="HW22" i="145"/>
  <c r="HW45" i="145" s="1"/>
  <c r="HW23" i="80"/>
  <c r="HW47" i="80" s="1"/>
  <c r="HQ25" i="54"/>
  <c r="HW23" i="126"/>
  <c r="HW47" i="126" s="1"/>
  <c r="IM22" i="166"/>
  <c r="IM45" i="166" s="1"/>
  <c r="IM22" i="163"/>
  <c r="IM45" i="163" s="1"/>
  <c r="IM21" i="165" s="1"/>
  <c r="IM22" i="145"/>
  <c r="IM45" i="145" s="1"/>
  <c r="IM22" i="164"/>
  <c r="IM45" i="164" s="1"/>
  <c r="IM23" i="80"/>
  <c r="IM47" i="80" s="1"/>
  <c r="IM23" i="126"/>
  <c r="IM47" i="126" s="1"/>
  <c r="IG25" i="54"/>
  <c r="JC22" i="166"/>
  <c r="JC45" i="166" s="1"/>
  <c r="JC22" i="163"/>
  <c r="JC45" i="163" s="1"/>
  <c r="JC21" i="165" s="1"/>
  <c r="JC22" i="145"/>
  <c r="JC45" i="145" s="1"/>
  <c r="JC22" i="164"/>
  <c r="JC45" i="164" s="1"/>
  <c r="JC23" i="80"/>
  <c r="JC47" i="80" s="1"/>
  <c r="JC23" i="126"/>
  <c r="JC47" i="126" s="1"/>
  <c r="IW25" i="54"/>
  <c r="JS22" i="166"/>
  <c r="JS45" i="166" s="1"/>
  <c r="JS22" i="163"/>
  <c r="JS45" i="163" s="1"/>
  <c r="JS21" i="165" s="1"/>
  <c r="JS22" i="145"/>
  <c r="JS45" i="145" s="1"/>
  <c r="JS22" i="164"/>
  <c r="JS45" i="164" s="1"/>
  <c r="JS23" i="126"/>
  <c r="JS47" i="126" s="1"/>
  <c r="JS23" i="80"/>
  <c r="JS47" i="80" s="1"/>
  <c r="JM25" i="54"/>
  <c r="EO8" i="166"/>
  <c r="EO8" i="163"/>
  <c r="EO8" i="164"/>
  <c r="EO8" i="145"/>
  <c r="EO8" i="80"/>
  <c r="EO8" i="126"/>
  <c r="EI12" i="54"/>
  <c r="EI27" i="54"/>
  <c r="FE8" i="166"/>
  <c r="FE8" i="163"/>
  <c r="FE8" i="164"/>
  <c r="FE8" i="145"/>
  <c r="FE8" i="80"/>
  <c r="FE8" i="126"/>
  <c r="EY12" i="54"/>
  <c r="EY27" i="54"/>
  <c r="FU8" i="166"/>
  <c r="FU8" i="163"/>
  <c r="FU8" i="164"/>
  <c r="FU8" i="145"/>
  <c r="FU8" i="80"/>
  <c r="FU8" i="126"/>
  <c r="FO12" i="54"/>
  <c r="FO27" i="54"/>
  <c r="GK8" i="166"/>
  <c r="GK8" i="163"/>
  <c r="GK8" i="164"/>
  <c r="GK8" i="145"/>
  <c r="GK8" i="80"/>
  <c r="GK8" i="126"/>
  <c r="GE12" i="54"/>
  <c r="GE27" i="54"/>
  <c r="HA8" i="166"/>
  <c r="HA8" i="163"/>
  <c r="HA8" i="164"/>
  <c r="HA8" i="145"/>
  <c r="HA8" i="80"/>
  <c r="GU12" i="54"/>
  <c r="HA8" i="126"/>
  <c r="GU27" i="54"/>
  <c r="HQ8" i="166"/>
  <c r="HQ8" i="163"/>
  <c r="HQ8" i="164"/>
  <c r="HQ8" i="145"/>
  <c r="HQ8" i="80"/>
  <c r="HQ8" i="126"/>
  <c r="HK12" i="54"/>
  <c r="HK27" i="54"/>
  <c r="IG8" i="166"/>
  <c r="IG8" i="163"/>
  <c r="IG8" i="164"/>
  <c r="IG8" i="145"/>
  <c r="IG8" i="80"/>
  <c r="IA12" i="54"/>
  <c r="IG8" i="126"/>
  <c r="IA27" i="54"/>
  <c r="IW8" i="166"/>
  <c r="IW8" i="163"/>
  <c r="IW8" i="164"/>
  <c r="IW8" i="145"/>
  <c r="IW8" i="80"/>
  <c r="IW8" i="126"/>
  <c r="IQ12" i="54"/>
  <c r="IQ27" i="54"/>
  <c r="JM8" i="166"/>
  <c r="JM8" i="163"/>
  <c r="JM8" i="164"/>
  <c r="JM8" i="145"/>
  <c r="JM8" i="126"/>
  <c r="JM8" i="80"/>
  <c r="JG12" i="54"/>
  <c r="JG27" i="54"/>
  <c r="EC10" i="80"/>
  <c r="EC31" i="80"/>
  <c r="EC34" i="80" s="1"/>
  <c r="EC10" i="166"/>
  <c r="EC30" i="166"/>
  <c r="EC33" i="166" s="1"/>
  <c r="EG30" i="164"/>
  <c r="EG33" i="164" s="1"/>
  <c r="EG10" i="164"/>
  <c r="EK10" i="145"/>
  <c r="EK30" i="145"/>
  <c r="EK33" i="145" s="1"/>
  <c r="EK10" i="163"/>
  <c r="EK30" i="163"/>
  <c r="EO31" i="126"/>
  <c r="EO34" i="126" s="1"/>
  <c r="EO10" i="126"/>
  <c r="ES30" i="164"/>
  <c r="ES33" i="164" s="1"/>
  <c r="ES10" i="164"/>
  <c r="EW10" i="80"/>
  <c r="EW31" i="80"/>
  <c r="EW34" i="80" s="1"/>
  <c r="EW10" i="166"/>
  <c r="EW30" i="166"/>
  <c r="EW33" i="166" s="1"/>
  <c r="FA10" i="126"/>
  <c r="FA31" i="126"/>
  <c r="FA34" i="126" s="1"/>
  <c r="FE10" i="163"/>
  <c r="FE30" i="163"/>
  <c r="FI10" i="80"/>
  <c r="FI31" i="80"/>
  <c r="FI34" i="80" s="1"/>
  <c r="FI10" i="166"/>
  <c r="FI30" i="166"/>
  <c r="FI33" i="166" s="1"/>
  <c r="FQ10" i="145"/>
  <c r="FQ30" i="145"/>
  <c r="FQ33" i="145" s="1"/>
  <c r="FQ10" i="163"/>
  <c r="FQ30" i="163"/>
  <c r="FU10" i="80"/>
  <c r="FU31" i="80"/>
  <c r="FU34" i="80" s="1"/>
  <c r="GC10" i="80"/>
  <c r="GC31" i="80"/>
  <c r="GC34" i="80" s="1"/>
  <c r="GC10" i="166"/>
  <c r="GC30" i="166"/>
  <c r="GC33" i="166" s="1"/>
  <c r="GG10" i="126"/>
  <c r="GG31" i="126"/>
  <c r="GG34" i="126" s="1"/>
  <c r="GK10" i="163"/>
  <c r="GK30" i="163"/>
  <c r="GO10" i="80"/>
  <c r="GO31" i="80"/>
  <c r="GO34" i="80" s="1"/>
  <c r="GO10" i="166"/>
  <c r="GO30" i="166"/>
  <c r="GO33" i="166" s="1"/>
  <c r="GW10" i="145"/>
  <c r="GW30" i="145"/>
  <c r="GW33" i="145" s="1"/>
  <c r="GW10" i="163"/>
  <c r="GW30" i="163"/>
  <c r="HA10" i="126"/>
  <c r="HA31" i="126"/>
  <c r="HA34" i="126" s="1"/>
  <c r="HI10" i="80"/>
  <c r="HI31" i="80"/>
  <c r="HI34" i="80" s="1"/>
  <c r="HI10" i="166"/>
  <c r="HI30" i="166"/>
  <c r="HI33" i="166" s="1"/>
  <c r="HM10" i="126"/>
  <c r="HM31" i="126"/>
  <c r="HM34" i="126" s="1"/>
  <c r="HQ10" i="163"/>
  <c r="HQ30" i="163"/>
  <c r="HU10" i="80"/>
  <c r="HU31" i="80"/>
  <c r="HU34" i="80" s="1"/>
  <c r="HU10" i="166"/>
  <c r="HU30" i="166"/>
  <c r="HU33" i="166" s="1"/>
  <c r="IC10" i="145"/>
  <c r="IC30" i="145"/>
  <c r="IC33" i="145" s="1"/>
  <c r="IC10" i="163"/>
  <c r="IC30" i="163"/>
  <c r="IG30" i="166"/>
  <c r="IG33" i="166" s="1"/>
  <c r="IG10" i="166"/>
  <c r="IO10" i="80"/>
  <c r="IO31" i="80"/>
  <c r="IO34" i="80" s="1"/>
  <c r="IO10" i="163"/>
  <c r="IO30" i="163"/>
  <c r="IS10" i="126"/>
  <c r="IS31" i="126"/>
  <c r="IS34" i="126" s="1"/>
  <c r="IS10" i="166"/>
  <c r="IS30" i="166"/>
  <c r="IS33" i="166" s="1"/>
  <c r="JE10" i="80"/>
  <c r="JE31" i="80"/>
  <c r="JE34" i="80" s="1"/>
  <c r="JE10" i="163"/>
  <c r="JE30" i="163"/>
  <c r="JI10" i="126"/>
  <c r="JI31" i="126"/>
  <c r="JI34" i="126" s="1"/>
  <c r="JI10" i="166"/>
  <c r="JI30" i="166"/>
  <c r="JI33" i="166" s="1"/>
  <c r="JM30" i="145"/>
  <c r="JM33" i="145" s="1"/>
  <c r="JM10" i="145"/>
  <c r="JU10" i="80"/>
  <c r="JU31" i="80"/>
  <c r="JU34" i="80" s="1"/>
  <c r="JU10" i="163"/>
  <c r="JU30" i="163"/>
  <c r="JR31" i="126"/>
  <c r="JR34" i="126" s="1"/>
  <c r="JR10" i="126"/>
  <c r="JR10" i="166"/>
  <c r="JR30" i="166"/>
  <c r="JR33" i="166" s="1"/>
  <c r="FD10" i="80"/>
  <c r="FD31" i="80"/>
  <c r="FD34" i="80" s="1"/>
  <c r="JL31" i="80"/>
  <c r="JL34" i="80" s="1"/>
  <c r="JL10" i="80"/>
  <c r="EE14" i="166"/>
  <c r="EE37" i="166" s="1"/>
  <c r="EE14" i="163"/>
  <c r="EE37" i="163" s="1"/>
  <c r="EE13" i="165" s="1"/>
  <c r="EE14" i="164"/>
  <c r="EE37" i="164" s="1"/>
  <c r="EE14" i="145"/>
  <c r="EE37" i="145" s="1"/>
  <c r="EE15" i="126"/>
  <c r="EE39" i="126" s="1"/>
  <c r="EE15" i="80"/>
  <c r="EE39" i="80" s="1"/>
  <c r="GE14" i="166"/>
  <c r="GE37" i="166" s="1"/>
  <c r="GE14" i="163"/>
  <c r="GE37" i="163" s="1"/>
  <c r="GE13" i="165" s="1"/>
  <c r="GE14" i="164"/>
  <c r="GE37" i="164" s="1"/>
  <c r="GE14" i="145"/>
  <c r="GE37" i="145" s="1"/>
  <c r="GE15" i="126"/>
  <c r="GE39" i="126" s="1"/>
  <c r="GE15" i="80"/>
  <c r="GE39" i="80" s="1"/>
  <c r="HM17" i="166"/>
  <c r="HM40" i="166" s="1"/>
  <c r="HM17" i="163"/>
  <c r="HM40" i="163" s="1"/>
  <c r="HM16" i="165" s="1"/>
  <c r="HM17" i="164"/>
  <c r="HM40" i="164" s="1"/>
  <c r="HM18" i="80"/>
  <c r="HM42" i="80" s="1"/>
  <c r="HM18" i="126"/>
  <c r="HM42" i="126" s="1"/>
  <c r="HM17" i="145"/>
  <c r="HM40" i="145" s="1"/>
  <c r="ED23" i="166"/>
  <c r="ED46" i="166" s="1"/>
  <c r="ED23" i="163"/>
  <c r="ED46" i="163" s="1"/>
  <c r="ED22" i="165" s="1"/>
  <c r="ED23" i="164"/>
  <c r="ED46" i="164" s="1"/>
  <c r="ED23" i="145"/>
  <c r="ED46" i="145" s="1"/>
  <c r="ED24" i="126"/>
  <c r="ED48" i="126" s="1"/>
  <c r="ED24" i="80"/>
  <c r="ED48" i="80" s="1"/>
  <c r="GD23" i="166"/>
  <c r="GD46" i="166" s="1"/>
  <c r="GD23" i="163"/>
  <c r="GD46" i="163" s="1"/>
  <c r="GD22" i="165" s="1"/>
  <c r="GD23" i="164"/>
  <c r="GD46" i="164" s="1"/>
  <c r="GD23" i="145"/>
  <c r="GD46" i="145" s="1"/>
  <c r="GD24" i="80"/>
  <c r="GD48" i="80" s="1"/>
  <c r="GD24" i="126"/>
  <c r="GD48" i="126" s="1"/>
  <c r="HJ23" i="166"/>
  <c r="HJ46" i="166" s="1"/>
  <c r="HJ23" i="163"/>
  <c r="HJ46" i="163" s="1"/>
  <c r="HJ22" i="165" s="1"/>
  <c r="HJ23" i="164"/>
  <c r="HJ46" i="164" s="1"/>
  <c r="HJ24" i="126"/>
  <c r="HJ48" i="126" s="1"/>
  <c r="HJ23" i="145"/>
  <c r="HJ46" i="145" s="1"/>
  <c r="HJ24" i="80"/>
  <c r="HJ48" i="80" s="1"/>
  <c r="IP23" i="166"/>
  <c r="IP46" i="166" s="1"/>
  <c r="IP23" i="163"/>
  <c r="IP46" i="163" s="1"/>
  <c r="IP22" i="165" s="1"/>
  <c r="IP23" i="164"/>
  <c r="IP46" i="164" s="1"/>
  <c r="IP23" i="145"/>
  <c r="IP46" i="145" s="1"/>
  <c r="IP24" i="126"/>
  <c r="IP48" i="126" s="1"/>
  <c r="IP24" i="80"/>
  <c r="IP48" i="80" s="1"/>
  <c r="EZ8" i="166"/>
  <c r="EZ8" i="163"/>
  <c r="EZ8" i="164"/>
  <c r="EZ8" i="145"/>
  <c r="EZ8" i="80"/>
  <c r="EZ8" i="126"/>
  <c r="ET12" i="54"/>
  <c r="ET27" i="54"/>
  <c r="GV8" i="166"/>
  <c r="GV8" i="163"/>
  <c r="GV8" i="164"/>
  <c r="GV8" i="145"/>
  <c r="GV8" i="80"/>
  <c r="GV8" i="126"/>
  <c r="GP12" i="54"/>
  <c r="GP27" i="54"/>
  <c r="IN8" i="166"/>
  <c r="IN8" i="163"/>
  <c r="IN8" i="164"/>
  <c r="IN8" i="126"/>
  <c r="IN8" i="80"/>
  <c r="IN8" i="145"/>
  <c r="IH12" i="54"/>
  <c r="IH27" i="54"/>
  <c r="EJ10" i="145"/>
  <c r="EJ30" i="145"/>
  <c r="EJ33" i="145" s="1"/>
  <c r="ER10" i="166"/>
  <c r="ER30" i="166"/>
  <c r="ER33" i="166" s="1"/>
  <c r="FD10" i="163"/>
  <c r="FD30" i="163"/>
  <c r="FL10" i="164"/>
  <c r="FL30" i="164"/>
  <c r="FL33" i="164" s="1"/>
  <c r="FX10" i="145"/>
  <c r="FX30" i="145"/>
  <c r="FX33" i="145" s="1"/>
  <c r="GJ10" i="166"/>
  <c r="GJ30" i="166"/>
  <c r="GJ33" i="166" s="1"/>
  <c r="GV10" i="163"/>
  <c r="GV30" i="163"/>
  <c r="HH10" i="145"/>
  <c r="HH30" i="145"/>
  <c r="HH33" i="145" s="1"/>
  <c r="HT10" i="163"/>
  <c r="HT30" i="163"/>
  <c r="IF10" i="145"/>
  <c r="IF30" i="145"/>
  <c r="IF33" i="145" s="1"/>
  <c r="IR10" i="163"/>
  <c r="IR30" i="163"/>
  <c r="JD10" i="145"/>
  <c r="JD30" i="145"/>
  <c r="JD33" i="145" s="1"/>
  <c r="JP10" i="163"/>
  <c r="JP30" i="163"/>
  <c r="GB31" i="126"/>
  <c r="GB34" i="126" s="1"/>
  <c r="GB10" i="126"/>
  <c r="FH10" i="80"/>
  <c r="FH31" i="80"/>
  <c r="FH34" i="80" s="1"/>
  <c r="HD31" i="80"/>
  <c r="HD34" i="80" s="1"/>
  <c r="HD10" i="80"/>
  <c r="IZ31" i="80"/>
  <c r="IZ34" i="80" s="1"/>
  <c r="IZ10" i="80"/>
  <c r="HK16" i="54"/>
  <c r="HQ13" i="166"/>
  <c r="HQ36" i="166" s="1"/>
  <c r="HQ13" i="163"/>
  <c r="HQ36" i="163" s="1"/>
  <c r="HQ12" i="165" s="1"/>
  <c r="HQ13" i="164"/>
  <c r="HQ36" i="164" s="1"/>
  <c r="HQ14" i="126"/>
  <c r="HQ38" i="126" s="1"/>
  <c r="HQ14" i="80"/>
  <c r="HQ38" i="80" s="1"/>
  <c r="HQ13" i="145"/>
  <c r="HQ36" i="145" s="1"/>
  <c r="EG19" i="54"/>
  <c r="EM16" i="166"/>
  <c r="EM39" i="166" s="1"/>
  <c r="EM16" i="163"/>
  <c r="EM39" i="163" s="1"/>
  <c r="EM15" i="165" s="1"/>
  <c r="EM16" i="145"/>
  <c r="EM39" i="145" s="1"/>
  <c r="EM16" i="164"/>
  <c r="EM39" i="164" s="1"/>
  <c r="EM17" i="126"/>
  <c r="EM41" i="126" s="1"/>
  <c r="EM17" i="80"/>
  <c r="EM41" i="80" s="1"/>
  <c r="EW19" i="54"/>
  <c r="FC16" i="166"/>
  <c r="FC39" i="166" s="1"/>
  <c r="FC16" i="163"/>
  <c r="FC39" i="163" s="1"/>
  <c r="FC15" i="165" s="1"/>
  <c r="FC16" i="145"/>
  <c r="FC39" i="145" s="1"/>
  <c r="FC16" i="164"/>
  <c r="FC39" i="164" s="1"/>
  <c r="FC17" i="126"/>
  <c r="FC41" i="126" s="1"/>
  <c r="FC17" i="80"/>
  <c r="FC41" i="80" s="1"/>
  <c r="FM19" i="54"/>
  <c r="FS16" i="166"/>
  <c r="FS39" i="166" s="1"/>
  <c r="FS16" i="163"/>
  <c r="FS39" i="163" s="1"/>
  <c r="FS15" i="165" s="1"/>
  <c r="FS16" i="164"/>
  <c r="FS39" i="164" s="1"/>
  <c r="FS16" i="145"/>
  <c r="FS39" i="145" s="1"/>
  <c r="FS17" i="126"/>
  <c r="FS41" i="126" s="1"/>
  <c r="FS17" i="80"/>
  <c r="FS41" i="80" s="1"/>
  <c r="GC19" i="54"/>
  <c r="GI16" i="166"/>
  <c r="GI39" i="166" s="1"/>
  <c r="GI16" i="163"/>
  <c r="GI39" i="163" s="1"/>
  <c r="GI15" i="165" s="1"/>
  <c r="GI16" i="164"/>
  <c r="GI39" i="164" s="1"/>
  <c r="GI16" i="145"/>
  <c r="GI39" i="145" s="1"/>
  <c r="GI17" i="126"/>
  <c r="GI41" i="126" s="1"/>
  <c r="GI17" i="80"/>
  <c r="GI41" i="80" s="1"/>
  <c r="GS19" i="54"/>
  <c r="GY16" i="166"/>
  <c r="GY39" i="166" s="1"/>
  <c r="GY16" i="163"/>
  <c r="GY39" i="163" s="1"/>
  <c r="GY15" i="165" s="1"/>
  <c r="GY16" i="164"/>
  <c r="GY39" i="164" s="1"/>
  <c r="GY16" i="145"/>
  <c r="GY39" i="145" s="1"/>
  <c r="GY17" i="126"/>
  <c r="GY41" i="126" s="1"/>
  <c r="GY17" i="80"/>
  <c r="GY41" i="80" s="1"/>
  <c r="HI19" i="54"/>
  <c r="HO16" i="166"/>
  <c r="HO39" i="166" s="1"/>
  <c r="HO16" i="163"/>
  <c r="HO39" i="163" s="1"/>
  <c r="HO15" i="165" s="1"/>
  <c r="HO16" i="164"/>
  <c r="HO39" i="164" s="1"/>
  <c r="HO16" i="145"/>
  <c r="HO39" i="145" s="1"/>
  <c r="HO17" i="126"/>
  <c r="HO41" i="126" s="1"/>
  <c r="HO17" i="80"/>
  <c r="HO41" i="80" s="1"/>
  <c r="HY19" i="54"/>
  <c r="IE16" i="166"/>
  <c r="IE39" i="166" s="1"/>
  <c r="IE16" i="163"/>
  <c r="IE39" i="163" s="1"/>
  <c r="IE15" i="165" s="1"/>
  <c r="IE16" i="145"/>
  <c r="IE39" i="145" s="1"/>
  <c r="IE16" i="164"/>
  <c r="IE39" i="164" s="1"/>
  <c r="IE17" i="126"/>
  <c r="IE41" i="126" s="1"/>
  <c r="IE17" i="80"/>
  <c r="IE41" i="80" s="1"/>
  <c r="IO19" i="54"/>
  <c r="IU16" i="166"/>
  <c r="IU39" i="166" s="1"/>
  <c r="IU16" i="163"/>
  <c r="IU39" i="163" s="1"/>
  <c r="IU15" i="165" s="1"/>
  <c r="IU16" i="145"/>
  <c r="IU39" i="145" s="1"/>
  <c r="IU16" i="164"/>
  <c r="IU39" i="164" s="1"/>
  <c r="IU17" i="126"/>
  <c r="IU41" i="126" s="1"/>
  <c r="IU17" i="80"/>
  <c r="IU41" i="80" s="1"/>
  <c r="JE19" i="54"/>
  <c r="JK16" i="166"/>
  <c r="JK39" i="166" s="1"/>
  <c r="JK16" i="163"/>
  <c r="JK39" i="163" s="1"/>
  <c r="JK15" i="165" s="1"/>
  <c r="JK16" i="145"/>
  <c r="JK39" i="145" s="1"/>
  <c r="JK16" i="164"/>
  <c r="JK39" i="164" s="1"/>
  <c r="JK17" i="126"/>
  <c r="JK41" i="126" s="1"/>
  <c r="JK17" i="80"/>
  <c r="JK41" i="80" s="1"/>
  <c r="EF19" i="166"/>
  <c r="EF42" i="166" s="1"/>
  <c r="EF19" i="163"/>
  <c r="EF42" i="163" s="1"/>
  <c r="EF18" i="165" s="1"/>
  <c r="EF19" i="164"/>
  <c r="EF42" i="164" s="1"/>
  <c r="EF19" i="145"/>
  <c r="EF42" i="145" s="1"/>
  <c r="DZ22" i="54"/>
  <c r="EF20" i="80"/>
  <c r="EF44" i="80" s="1"/>
  <c r="EF20" i="126"/>
  <c r="EF44" i="126" s="1"/>
  <c r="EV19" i="166"/>
  <c r="EV42" i="166" s="1"/>
  <c r="EV19" i="163"/>
  <c r="EV42" i="163" s="1"/>
  <c r="EV18" i="165" s="1"/>
  <c r="EV19" i="164"/>
  <c r="EV42" i="164" s="1"/>
  <c r="EV19" i="145"/>
  <c r="EV42" i="145" s="1"/>
  <c r="EV20" i="126"/>
  <c r="EV44" i="126" s="1"/>
  <c r="EV20" i="80"/>
  <c r="EV44" i="80" s="1"/>
  <c r="EP22" i="54"/>
  <c r="FP19" i="166"/>
  <c r="FP42" i="166" s="1"/>
  <c r="FP19" i="163"/>
  <c r="FP42" i="163" s="1"/>
  <c r="FP18" i="165" s="1"/>
  <c r="FP19" i="164"/>
  <c r="FP42" i="164" s="1"/>
  <c r="FP19" i="145"/>
  <c r="FP42" i="145" s="1"/>
  <c r="FJ22" i="54"/>
  <c r="FP20" i="126"/>
  <c r="FP44" i="126" s="1"/>
  <c r="FP20" i="80"/>
  <c r="FP44" i="80" s="1"/>
  <c r="GF19" i="166"/>
  <c r="GF42" i="166" s="1"/>
  <c r="GF19" i="163"/>
  <c r="GF42" i="163" s="1"/>
  <c r="GF18" i="165" s="1"/>
  <c r="GF19" i="164"/>
  <c r="GF42" i="164" s="1"/>
  <c r="GF19" i="145"/>
  <c r="GF42" i="145" s="1"/>
  <c r="FZ22" i="54"/>
  <c r="GF20" i="80"/>
  <c r="GF44" i="80" s="1"/>
  <c r="GF20" i="126"/>
  <c r="GF44" i="126" s="1"/>
  <c r="GZ19" i="166"/>
  <c r="GZ42" i="166" s="1"/>
  <c r="GZ19" i="163"/>
  <c r="GZ42" i="163" s="1"/>
  <c r="GZ18" i="165" s="1"/>
  <c r="GZ19" i="164"/>
  <c r="GZ42" i="164" s="1"/>
  <c r="GZ19" i="145"/>
  <c r="GZ42" i="145" s="1"/>
  <c r="GZ20" i="126"/>
  <c r="GZ44" i="126" s="1"/>
  <c r="GT22" i="54"/>
  <c r="GZ20" i="80"/>
  <c r="GZ44" i="80" s="1"/>
  <c r="HT19" i="166"/>
  <c r="HT42" i="166" s="1"/>
  <c r="HT19" i="163"/>
  <c r="HT42" i="163" s="1"/>
  <c r="HT18" i="165" s="1"/>
  <c r="HT19" i="164"/>
  <c r="HT42" i="164" s="1"/>
  <c r="HT19" i="145"/>
  <c r="HT42" i="145" s="1"/>
  <c r="HT20" i="126"/>
  <c r="HT44" i="126" s="1"/>
  <c r="HN22" i="54"/>
  <c r="HT20" i="80"/>
  <c r="HT44" i="80" s="1"/>
  <c r="IN19" i="166"/>
  <c r="IN42" i="166" s="1"/>
  <c r="IN19" i="163"/>
  <c r="IN42" i="163" s="1"/>
  <c r="IN18" i="165" s="1"/>
  <c r="IN19" i="145"/>
  <c r="IN42" i="145" s="1"/>
  <c r="IN19" i="164"/>
  <c r="IN42" i="164" s="1"/>
  <c r="IN20" i="126"/>
  <c r="IN44" i="126" s="1"/>
  <c r="IH22" i="54"/>
  <c r="IN20" i="80"/>
  <c r="IN44" i="80" s="1"/>
  <c r="JH19" i="166"/>
  <c r="JH42" i="166" s="1"/>
  <c r="JH19" i="163"/>
  <c r="JH42" i="163" s="1"/>
  <c r="JH18" i="165" s="1"/>
  <c r="JH19" i="145"/>
  <c r="JH42" i="145" s="1"/>
  <c r="JH19" i="164"/>
  <c r="JH42" i="164" s="1"/>
  <c r="JH20" i="126"/>
  <c r="JH44" i="126" s="1"/>
  <c r="JB22" i="54"/>
  <c r="JH20" i="80"/>
  <c r="JH44" i="80" s="1"/>
  <c r="EH20" i="166"/>
  <c r="EH43" i="166" s="1"/>
  <c r="EH20" i="164"/>
  <c r="EH43" i="164" s="1"/>
  <c r="EH20" i="163"/>
  <c r="EH43" i="163" s="1"/>
  <c r="EH19" i="165" s="1"/>
  <c r="EH20" i="145"/>
  <c r="EH43" i="145" s="1"/>
  <c r="EH21" i="126"/>
  <c r="EH45" i="126" s="1"/>
  <c r="EH21" i="80"/>
  <c r="EH45" i="80" s="1"/>
  <c r="ED25" i="54"/>
  <c r="EJ22" i="166"/>
  <c r="EJ45" i="166" s="1"/>
  <c r="EJ22" i="163"/>
  <c r="EJ45" i="163" s="1"/>
  <c r="EJ21" i="165" s="1"/>
  <c r="EJ22" i="164"/>
  <c r="EJ45" i="164" s="1"/>
  <c r="EJ22" i="145"/>
  <c r="EJ45" i="145" s="1"/>
  <c r="EJ23" i="80"/>
  <c r="EJ47" i="80" s="1"/>
  <c r="EJ23" i="126"/>
  <c r="EJ47" i="126" s="1"/>
  <c r="ET25" i="54"/>
  <c r="EZ22" i="166"/>
  <c r="EZ45" i="166" s="1"/>
  <c r="EZ22" i="163"/>
  <c r="EZ45" i="163" s="1"/>
  <c r="EZ21" i="165" s="1"/>
  <c r="EZ22" i="164"/>
  <c r="EZ45" i="164" s="1"/>
  <c r="EZ22" i="145"/>
  <c r="EZ45" i="145" s="1"/>
  <c r="EZ23" i="126"/>
  <c r="EZ47" i="126" s="1"/>
  <c r="EZ23" i="80"/>
  <c r="EZ47" i="80" s="1"/>
  <c r="FJ25" i="54"/>
  <c r="FP22" i="166"/>
  <c r="FP45" i="166" s="1"/>
  <c r="FP22" i="163"/>
  <c r="FP45" i="163" s="1"/>
  <c r="FP21" i="165" s="1"/>
  <c r="FP22" i="164"/>
  <c r="FP45" i="164" s="1"/>
  <c r="FP22" i="145"/>
  <c r="FP45" i="145" s="1"/>
  <c r="FP23" i="80"/>
  <c r="FP47" i="80" s="1"/>
  <c r="FP23" i="126"/>
  <c r="FP47" i="126" s="1"/>
  <c r="FZ25" i="54"/>
  <c r="GF22" i="166"/>
  <c r="GF45" i="166" s="1"/>
  <c r="GF22" i="163"/>
  <c r="GF45" i="163" s="1"/>
  <c r="GF21" i="165" s="1"/>
  <c r="GF22" i="164"/>
  <c r="GF45" i="164" s="1"/>
  <c r="GF22" i="145"/>
  <c r="GF45" i="145" s="1"/>
  <c r="GF23" i="80"/>
  <c r="GF47" i="80" s="1"/>
  <c r="GF23" i="126"/>
  <c r="GF47" i="126" s="1"/>
  <c r="GP25" i="54"/>
  <c r="GV22" i="166"/>
  <c r="GV45" i="166" s="1"/>
  <c r="GV22" i="163"/>
  <c r="GV45" i="163" s="1"/>
  <c r="GV21" i="165" s="1"/>
  <c r="GV22" i="164"/>
  <c r="GV45" i="164" s="1"/>
  <c r="GV22" i="145"/>
  <c r="GV45" i="145" s="1"/>
  <c r="GV23" i="126"/>
  <c r="GV47" i="126" s="1"/>
  <c r="GV23" i="80"/>
  <c r="GV47" i="80" s="1"/>
  <c r="HF25" i="54"/>
  <c r="HL22" i="166"/>
  <c r="HL45" i="166" s="1"/>
  <c r="HL22" i="163"/>
  <c r="HL45" i="163" s="1"/>
  <c r="HL21" i="165" s="1"/>
  <c r="HL22" i="164"/>
  <c r="HL45" i="164" s="1"/>
  <c r="HL22" i="145"/>
  <c r="HL45" i="145" s="1"/>
  <c r="HL23" i="126"/>
  <c r="HL47" i="126" s="1"/>
  <c r="HL23" i="80"/>
  <c r="HL47" i="80" s="1"/>
  <c r="HV25" i="54"/>
  <c r="IB22" i="166"/>
  <c r="IB45" i="166" s="1"/>
  <c r="IB22" i="163"/>
  <c r="IB45" i="163" s="1"/>
  <c r="IB21" i="165" s="1"/>
  <c r="IB22" i="164"/>
  <c r="IB45" i="164" s="1"/>
  <c r="IB22" i="145"/>
  <c r="IB45" i="145" s="1"/>
  <c r="IB23" i="126"/>
  <c r="IB47" i="126" s="1"/>
  <c r="IB23" i="80"/>
  <c r="IB47" i="80" s="1"/>
  <c r="IL25" i="54"/>
  <c r="IR22" i="166"/>
  <c r="IR45" i="166" s="1"/>
  <c r="IR22" i="163"/>
  <c r="IR45" i="163" s="1"/>
  <c r="IR21" i="165" s="1"/>
  <c r="IR22" i="164"/>
  <c r="IR45" i="164" s="1"/>
  <c r="IR22" i="145"/>
  <c r="IR45" i="145" s="1"/>
  <c r="IR23" i="126"/>
  <c r="IR47" i="126" s="1"/>
  <c r="IR23" i="80"/>
  <c r="IR47" i="80" s="1"/>
  <c r="JB25" i="54"/>
  <c r="JH22" i="166"/>
  <c r="JH45" i="166" s="1"/>
  <c r="JH22" i="163"/>
  <c r="JH45" i="163" s="1"/>
  <c r="JH21" i="165" s="1"/>
  <c r="JH22" i="164"/>
  <c r="JH45" i="164" s="1"/>
  <c r="JH23" i="126"/>
  <c r="JH47" i="126" s="1"/>
  <c r="JH22" i="145"/>
  <c r="JH45" i="145" s="1"/>
  <c r="JH23" i="80"/>
  <c r="JH47" i="80" s="1"/>
  <c r="DZ8" i="166"/>
  <c r="DZ8" i="163"/>
  <c r="DZ8" i="164"/>
  <c r="DZ8" i="145"/>
  <c r="DZ8" i="126"/>
  <c r="DZ8" i="80"/>
  <c r="DT27" i="54"/>
  <c r="DT12" i="54"/>
  <c r="EP8" i="166"/>
  <c r="EP8" i="163"/>
  <c r="EP8" i="164"/>
  <c r="EP8" i="145"/>
  <c r="EP8" i="80"/>
  <c r="EJ27" i="54"/>
  <c r="EJ12" i="54"/>
  <c r="EP8" i="126"/>
  <c r="FF8" i="166"/>
  <c r="FF8" i="163"/>
  <c r="FF8" i="164"/>
  <c r="FF8" i="145"/>
  <c r="FF8" i="80"/>
  <c r="EZ27" i="54"/>
  <c r="EZ12" i="54"/>
  <c r="FF8" i="126"/>
  <c r="FV8" i="166"/>
  <c r="FV8" i="163"/>
  <c r="FV8" i="164"/>
  <c r="FV8" i="145"/>
  <c r="FV8" i="80"/>
  <c r="FP27" i="54"/>
  <c r="FP12" i="54"/>
  <c r="FV8" i="126"/>
  <c r="GL8" i="166"/>
  <c r="GL8" i="163"/>
  <c r="GL8" i="164"/>
  <c r="GL8" i="145"/>
  <c r="GL8" i="80"/>
  <c r="GF27" i="54"/>
  <c r="GF12" i="54"/>
  <c r="GL8" i="126"/>
  <c r="HB8" i="166"/>
  <c r="HB8" i="163"/>
  <c r="HB8" i="164"/>
  <c r="HB8" i="126"/>
  <c r="HB8" i="145"/>
  <c r="HB8" i="80"/>
  <c r="GV27" i="54"/>
  <c r="GV12" i="54"/>
  <c r="HR8" i="166"/>
  <c r="HR8" i="163"/>
  <c r="HR8" i="164"/>
  <c r="HR8" i="126"/>
  <c r="HR8" i="145"/>
  <c r="HR8" i="80"/>
  <c r="HL27" i="54"/>
  <c r="HL12" i="54"/>
  <c r="IH8" i="166"/>
  <c r="IH8" i="163"/>
  <c r="IH8" i="164"/>
  <c r="IH8" i="145"/>
  <c r="IH8" i="126"/>
  <c r="IH8" i="80"/>
  <c r="IB27" i="54"/>
  <c r="IB12" i="54"/>
  <c r="IX8" i="166"/>
  <c r="IX8" i="163"/>
  <c r="IX8" i="164"/>
  <c r="IX8" i="145"/>
  <c r="IX8" i="126"/>
  <c r="IX8" i="80"/>
  <c r="IR27" i="54"/>
  <c r="IR12" i="54"/>
  <c r="JN8" i="166"/>
  <c r="JN8" i="163"/>
  <c r="JN8" i="164"/>
  <c r="JN8" i="145"/>
  <c r="JN8" i="80"/>
  <c r="JH27" i="54"/>
  <c r="JH12" i="54"/>
  <c r="JN8" i="126"/>
  <c r="ED31" i="126"/>
  <c r="ED34" i="126" s="1"/>
  <c r="ED10" i="126"/>
  <c r="EH30" i="164"/>
  <c r="EH33" i="164" s="1"/>
  <c r="EH10" i="164"/>
  <c r="EL30" i="145"/>
  <c r="EL33" i="145" s="1"/>
  <c r="EL10" i="145"/>
  <c r="EL10" i="163"/>
  <c r="EL30" i="163"/>
  <c r="EP31" i="126"/>
  <c r="EP34" i="126" s="1"/>
  <c r="EP10" i="126"/>
  <c r="EP10" i="166"/>
  <c r="EP30" i="166"/>
  <c r="EP33" i="166" s="1"/>
  <c r="ET31" i="126"/>
  <c r="ET34" i="126" s="1"/>
  <c r="ET10" i="126"/>
  <c r="EX30" i="164"/>
  <c r="EX33" i="164" s="1"/>
  <c r="EX10" i="164"/>
  <c r="FB30" i="145"/>
  <c r="FB33" i="145" s="1"/>
  <c r="FB10" i="145"/>
  <c r="FB30" i="163"/>
  <c r="FB10" i="163"/>
  <c r="FF31" i="126"/>
  <c r="FF34" i="126" s="1"/>
  <c r="FF10" i="126"/>
  <c r="FF10" i="166"/>
  <c r="FF30" i="166"/>
  <c r="FF33" i="166" s="1"/>
  <c r="FJ31" i="126"/>
  <c r="FJ34" i="126" s="1"/>
  <c r="FJ10" i="126"/>
  <c r="FN10" i="164"/>
  <c r="FN30" i="164"/>
  <c r="FN33" i="164" s="1"/>
  <c r="FR30" i="145"/>
  <c r="FR33" i="145" s="1"/>
  <c r="FR10" i="145"/>
  <c r="FR10" i="163"/>
  <c r="FR30" i="163"/>
  <c r="FV31" i="126"/>
  <c r="FV34" i="126" s="1"/>
  <c r="FV10" i="126"/>
  <c r="FV10" i="166"/>
  <c r="FV30" i="166"/>
  <c r="FV33" i="166" s="1"/>
  <c r="FZ31" i="126"/>
  <c r="FZ34" i="126" s="1"/>
  <c r="FZ10" i="126"/>
  <c r="GD10" i="164"/>
  <c r="GD30" i="164"/>
  <c r="GD33" i="164" s="1"/>
  <c r="GH30" i="145"/>
  <c r="GH33" i="145" s="1"/>
  <c r="GH10" i="145"/>
  <c r="GH30" i="163"/>
  <c r="GH10" i="163"/>
  <c r="GL31" i="126"/>
  <c r="GL34" i="126" s="1"/>
  <c r="GL10" i="126"/>
  <c r="GL10" i="166"/>
  <c r="GL30" i="166"/>
  <c r="GL33" i="166" s="1"/>
  <c r="GP31" i="126"/>
  <c r="GP34" i="126" s="1"/>
  <c r="GP10" i="126"/>
  <c r="GT10" i="164"/>
  <c r="GT30" i="164"/>
  <c r="GT33" i="164" s="1"/>
  <c r="GX30" i="145"/>
  <c r="GX33" i="145" s="1"/>
  <c r="GX10" i="145"/>
  <c r="GX10" i="163"/>
  <c r="GX30" i="163"/>
  <c r="HB10" i="145"/>
  <c r="HB30" i="145"/>
  <c r="HB33" i="145" s="1"/>
  <c r="HB10" i="166"/>
  <c r="HB30" i="166"/>
  <c r="HB33" i="166" s="1"/>
  <c r="HF31" i="126"/>
  <c r="HF34" i="126" s="1"/>
  <c r="HF10" i="126"/>
  <c r="HJ10" i="164"/>
  <c r="HJ30" i="164"/>
  <c r="HJ33" i="164" s="1"/>
  <c r="HN30" i="145"/>
  <c r="HN33" i="145" s="1"/>
  <c r="HN10" i="145"/>
  <c r="HN10" i="163"/>
  <c r="HN30" i="163"/>
  <c r="HR10" i="145"/>
  <c r="HR30" i="145"/>
  <c r="HR33" i="145" s="1"/>
  <c r="HR10" i="166"/>
  <c r="HR30" i="166"/>
  <c r="HR33" i="166" s="1"/>
  <c r="HV10" i="126"/>
  <c r="HV31" i="126"/>
  <c r="HV34" i="126" s="1"/>
  <c r="HZ10" i="164"/>
  <c r="HZ30" i="164"/>
  <c r="HZ33" i="164" s="1"/>
  <c r="ID10" i="80"/>
  <c r="ID31" i="80"/>
  <c r="ID34" i="80" s="1"/>
  <c r="ID10" i="163"/>
  <c r="ID30" i="163"/>
  <c r="IH31" i="126"/>
  <c r="IH34" i="126" s="1"/>
  <c r="IH10" i="126"/>
  <c r="IH10" i="166"/>
  <c r="IH30" i="166"/>
  <c r="IH33" i="166" s="1"/>
  <c r="IL10" i="145"/>
  <c r="IL30" i="145"/>
  <c r="IL33" i="145" s="1"/>
  <c r="IP10" i="164"/>
  <c r="IP30" i="164"/>
  <c r="IP33" i="164" s="1"/>
  <c r="IT10" i="80"/>
  <c r="IT31" i="80"/>
  <c r="IT34" i="80" s="1"/>
  <c r="IT30" i="163"/>
  <c r="IT10" i="163"/>
  <c r="IX31" i="126"/>
  <c r="IX34" i="126" s="1"/>
  <c r="IX10" i="126"/>
  <c r="IX10" i="166"/>
  <c r="IX30" i="166"/>
  <c r="IX33" i="166" s="1"/>
  <c r="JB10" i="145"/>
  <c r="JB30" i="145"/>
  <c r="JB33" i="145" s="1"/>
  <c r="JF10" i="164"/>
  <c r="JF30" i="164"/>
  <c r="JF33" i="164" s="1"/>
  <c r="JJ10" i="80"/>
  <c r="JJ31" i="80"/>
  <c r="JJ34" i="80" s="1"/>
  <c r="JJ10" i="163"/>
  <c r="JJ30" i="163"/>
  <c r="JN10" i="163"/>
  <c r="JN30" i="163"/>
  <c r="JV10" i="163"/>
  <c r="JV30" i="163"/>
  <c r="EN10" i="80"/>
  <c r="EN31" i="80"/>
  <c r="EN34" i="80" s="1"/>
  <c r="HX31" i="80"/>
  <c r="HX34" i="80" s="1"/>
  <c r="HX10" i="80"/>
  <c r="EM14" i="166"/>
  <c r="EM37" i="166" s="1"/>
  <c r="EM14" i="163"/>
  <c r="EM37" i="163" s="1"/>
  <c r="EM13" i="165" s="1"/>
  <c r="EM14" i="164"/>
  <c r="EM37" i="164" s="1"/>
  <c r="EM14" i="145"/>
  <c r="EM37" i="145" s="1"/>
  <c r="EM15" i="126"/>
  <c r="EM39" i="126" s="1"/>
  <c r="EM15" i="80"/>
  <c r="EM39" i="80" s="1"/>
  <c r="GI14" i="166"/>
  <c r="GI37" i="166" s="1"/>
  <c r="GI14" i="163"/>
  <c r="GI37" i="163" s="1"/>
  <c r="GI13" i="165" s="1"/>
  <c r="GI14" i="164"/>
  <c r="GI37" i="164" s="1"/>
  <c r="GI14" i="145"/>
  <c r="GI37" i="145" s="1"/>
  <c r="GI15" i="126"/>
  <c r="GI39" i="126" s="1"/>
  <c r="GI15" i="80"/>
  <c r="GI39" i="80" s="1"/>
  <c r="HS14" i="166"/>
  <c r="HS37" i="166" s="1"/>
  <c r="HS14" i="163"/>
  <c r="HS37" i="163" s="1"/>
  <c r="HS13" i="165" s="1"/>
  <c r="HS14" i="164"/>
  <c r="HS37" i="164" s="1"/>
  <c r="HS14" i="145"/>
  <c r="HS37" i="145" s="1"/>
  <c r="HS15" i="126"/>
  <c r="HS39" i="126" s="1"/>
  <c r="HS15" i="80"/>
  <c r="HS39" i="80" s="1"/>
  <c r="IQ14" i="166"/>
  <c r="IQ37" i="166" s="1"/>
  <c r="IQ14" i="163"/>
  <c r="IQ37" i="163" s="1"/>
  <c r="IQ13" i="165" s="1"/>
  <c r="IQ14" i="164"/>
  <c r="IQ37" i="164" s="1"/>
  <c r="IQ14" i="145"/>
  <c r="IQ37" i="145" s="1"/>
  <c r="IQ15" i="126"/>
  <c r="IQ39" i="126" s="1"/>
  <c r="IQ15" i="80"/>
  <c r="IQ39" i="80" s="1"/>
  <c r="EG17" i="166"/>
  <c r="EG40" i="166" s="1"/>
  <c r="EG17" i="163"/>
  <c r="EG40" i="163" s="1"/>
  <c r="EG16" i="165" s="1"/>
  <c r="EG17" i="164"/>
  <c r="EG40" i="164" s="1"/>
  <c r="EG17" i="145"/>
  <c r="EG40" i="145" s="1"/>
  <c r="EG18" i="126"/>
  <c r="EG42" i="126" s="1"/>
  <c r="EG18" i="80"/>
  <c r="EG42" i="80" s="1"/>
  <c r="GG17" i="166"/>
  <c r="GG40" i="166" s="1"/>
  <c r="GG17" i="163"/>
  <c r="GG40" i="163" s="1"/>
  <c r="GG16" i="165" s="1"/>
  <c r="GG17" i="164"/>
  <c r="GG40" i="164" s="1"/>
  <c r="GG18" i="126"/>
  <c r="GG42" i="126" s="1"/>
  <c r="GG17" i="145"/>
  <c r="GG40" i="145" s="1"/>
  <c r="GG18" i="80"/>
  <c r="GG42" i="80" s="1"/>
  <c r="JI17" i="166"/>
  <c r="JI40" i="166" s="1"/>
  <c r="JI17" i="163"/>
  <c r="JI40" i="163" s="1"/>
  <c r="JI16" i="165" s="1"/>
  <c r="JI17" i="164"/>
  <c r="JI40" i="164" s="1"/>
  <c r="JI17" i="145"/>
  <c r="JI40" i="145" s="1"/>
  <c r="JI18" i="126"/>
  <c r="JI42" i="126" s="1"/>
  <c r="JI18" i="80"/>
  <c r="JI42" i="80" s="1"/>
  <c r="EL23" i="166"/>
  <c r="EL46" i="166" s="1"/>
  <c r="EL23" i="163"/>
  <c r="EL46" i="163" s="1"/>
  <c r="EL22" i="165" s="1"/>
  <c r="EL23" i="164"/>
  <c r="EL46" i="164" s="1"/>
  <c r="EL23" i="145"/>
  <c r="EL46" i="145" s="1"/>
  <c r="EL24" i="80"/>
  <c r="EL48" i="80" s="1"/>
  <c r="EL24" i="126"/>
  <c r="EL48" i="126" s="1"/>
  <c r="GH23" i="166"/>
  <c r="GH46" i="166" s="1"/>
  <c r="GH23" i="163"/>
  <c r="GH46" i="163" s="1"/>
  <c r="GH22" i="165" s="1"/>
  <c r="GH23" i="164"/>
  <c r="GH46" i="164" s="1"/>
  <c r="GH23" i="145"/>
  <c r="GH46" i="145" s="1"/>
  <c r="GH24" i="80"/>
  <c r="GH48" i="80" s="1"/>
  <c r="GH24" i="126"/>
  <c r="GH48" i="126" s="1"/>
  <c r="IL23" i="166"/>
  <c r="IL46" i="166" s="1"/>
  <c r="IL23" i="163"/>
  <c r="IL46" i="163" s="1"/>
  <c r="IL22" i="165" s="1"/>
  <c r="IL23" i="164"/>
  <c r="IL46" i="164" s="1"/>
  <c r="IL23" i="145"/>
  <c r="IL46" i="145" s="1"/>
  <c r="IL24" i="126"/>
  <c r="IL48" i="126" s="1"/>
  <c r="IL24" i="80"/>
  <c r="IL48" i="80" s="1"/>
  <c r="ER8" i="166"/>
  <c r="ER8" i="163"/>
  <c r="ER8" i="164"/>
  <c r="ER8" i="145"/>
  <c r="ER8" i="80"/>
  <c r="ER8" i="126"/>
  <c r="EL12" i="54"/>
  <c r="EL27" i="54"/>
  <c r="GN8" i="166"/>
  <c r="GN8" i="163"/>
  <c r="GN8" i="164"/>
  <c r="GN8" i="145"/>
  <c r="GN8" i="80"/>
  <c r="GN8" i="126"/>
  <c r="GH27" i="54"/>
  <c r="GH12" i="54"/>
  <c r="IR8" i="166"/>
  <c r="IR8" i="163"/>
  <c r="IR8" i="164"/>
  <c r="IR8" i="145"/>
  <c r="IR8" i="126"/>
  <c r="IR8" i="80"/>
  <c r="IL27" i="54"/>
  <c r="IL12" i="54"/>
  <c r="EF10" i="164"/>
  <c r="EF30" i="164"/>
  <c r="EF33" i="164" s="1"/>
  <c r="EV10" i="145"/>
  <c r="EV30" i="145"/>
  <c r="EV33" i="145" s="1"/>
  <c r="FH10" i="166"/>
  <c r="FH30" i="166"/>
  <c r="FH33" i="166" s="1"/>
  <c r="FT10" i="163"/>
  <c r="FT30" i="163"/>
  <c r="GF10" i="164"/>
  <c r="GF30" i="164"/>
  <c r="GF33" i="164" s="1"/>
  <c r="GR10" i="145"/>
  <c r="GR30" i="145"/>
  <c r="GR33" i="145" s="1"/>
  <c r="HD10" i="163"/>
  <c r="HD30" i="163"/>
  <c r="HP10" i="145"/>
  <c r="HP30" i="145"/>
  <c r="HP33" i="145" s="1"/>
  <c r="IB10" i="163"/>
  <c r="IB30" i="163"/>
  <c r="IN10" i="145"/>
  <c r="IN30" i="145"/>
  <c r="IN33" i="145" s="1"/>
  <c r="IZ10" i="163"/>
  <c r="IZ30" i="163"/>
  <c r="JL10" i="145"/>
  <c r="JL30" i="145"/>
  <c r="JL33" i="145" s="1"/>
  <c r="GS30" i="145"/>
  <c r="GS33" i="145" s="1"/>
  <c r="GS10" i="145"/>
  <c r="IE31" i="126"/>
  <c r="IE34" i="126" s="1"/>
  <c r="IE10" i="126"/>
  <c r="FP31" i="126"/>
  <c r="FP34" i="126" s="1"/>
  <c r="FP10" i="126"/>
  <c r="EU31" i="80"/>
  <c r="EU34" i="80" s="1"/>
  <c r="EU10" i="80"/>
  <c r="GA10" i="80"/>
  <c r="GA31" i="80"/>
  <c r="GA34" i="80" s="1"/>
  <c r="HG31" i="80"/>
  <c r="HG34" i="80" s="1"/>
  <c r="HG10" i="80"/>
  <c r="IM31" i="80"/>
  <c r="IM34" i="80" s="1"/>
  <c r="IM10" i="80"/>
  <c r="JS31" i="80"/>
  <c r="JS34" i="80" s="1"/>
  <c r="JS10" i="80"/>
  <c r="DZ13" i="166"/>
  <c r="DZ36" i="166" s="1"/>
  <c r="DZ13" i="163"/>
  <c r="DZ36" i="163" s="1"/>
  <c r="DZ12" i="165" s="1"/>
  <c r="DZ13" i="164"/>
  <c r="DZ36" i="164" s="1"/>
  <c r="DZ13" i="145"/>
  <c r="DZ36" i="145" s="1"/>
  <c r="DT16" i="54"/>
  <c r="DZ14" i="126"/>
  <c r="DZ38" i="126" s="1"/>
  <c r="DZ14" i="80"/>
  <c r="DZ38" i="80" s="1"/>
  <c r="EB16" i="166"/>
  <c r="EB39" i="166" s="1"/>
  <c r="EB16" i="163"/>
  <c r="EB39" i="163" s="1"/>
  <c r="EB15" i="165" s="1"/>
  <c r="EB16" i="164"/>
  <c r="EB39" i="164" s="1"/>
  <c r="EB16" i="145"/>
  <c r="EB39" i="145" s="1"/>
  <c r="EB17" i="126"/>
  <c r="EB41" i="126" s="1"/>
  <c r="EB17" i="80"/>
  <c r="EB41" i="80" s="1"/>
  <c r="DV19" i="54"/>
  <c r="ER16" i="166"/>
  <c r="ER39" i="166" s="1"/>
  <c r="ER16" i="163"/>
  <c r="ER39" i="163" s="1"/>
  <c r="ER15" i="165" s="1"/>
  <c r="ER16" i="164"/>
  <c r="ER39" i="164" s="1"/>
  <c r="ER16" i="145"/>
  <c r="ER39" i="145" s="1"/>
  <c r="ER17" i="80"/>
  <c r="ER41" i="80" s="1"/>
  <c r="EL19" i="54"/>
  <c r="ER17" i="126"/>
  <c r="ER41" i="126" s="1"/>
  <c r="FH16" i="166"/>
  <c r="FH39" i="166" s="1"/>
  <c r="FH16" i="163"/>
  <c r="FH39" i="163" s="1"/>
  <c r="FH15" i="165" s="1"/>
  <c r="FH16" i="164"/>
  <c r="FH39" i="164" s="1"/>
  <c r="FH16" i="145"/>
  <c r="FH39" i="145" s="1"/>
  <c r="FH17" i="126"/>
  <c r="FH41" i="126" s="1"/>
  <c r="FH17" i="80"/>
  <c r="FH41" i="80" s="1"/>
  <c r="FB19" i="54"/>
  <c r="FX16" i="166"/>
  <c r="FX39" i="166" s="1"/>
  <c r="FX16" i="163"/>
  <c r="FX39" i="163" s="1"/>
  <c r="FX15" i="165" s="1"/>
  <c r="FX16" i="164"/>
  <c r="FX39" i="164" s="1"/>
  <c r="FX16" i="145"/>
  <c r="FX39" i="145" s="1"/>
  <c r="FX17" i="80"/>
  <c r="FX41" i="80" s="1"/>
  <c r="FX17" i="126"/>
  <c r="FX41" i="126" s="1"/>
  <c r="FR19" i="54"/>
  <c r="GN16" i="166"/>
  <c r="GN39" i="166" s="1"/>
  <c r="GN16" i="163"/>
  <c r="GN39" i="163" s="1"/>
  <c r="GN15" i="165" s="1"/>
  <c r="GN16" i="164"/>
  <c r="GN39" i="164" s="1"/>
  <c r="GN16" i="145"/>
  <c r="GN39" i="145" s="1"/>
  <c r="GN17" i="80"/>
  <c r="GN41" i="80" s="1"/>
  <c r="GH19" i="54"/>
  <c r="GN17" i="126"/>
  <c r="GN41" i="126" s="1"/>
  <c r="HD16" i="166"/>
  <c r="HD39" i="166" s="1"/>
  <c r="HD16" i="163"/>
  <c r="HD39" i="163" s="1"/>
  <c r="HD15" i="165" s="1"/>
  <c r="HD16" i="164"/>
  <c r="HD39" i="164" s="1"/>
  <c r="HD16" i="145"/>
  <c r="HD39" i="145" s="1"/>
  <c r="HD17" i="126"/>
  <c r="HD41" i="126" s="1"/>
  <c r="HD17" i="80"/>
  <c r="HD41" i="80" s="1"/>
  <c r="GX19" i="54"/>
  <c r="HT16" i="166"/>
  <c r="HT39" i="166" s="1"/>
  <c r="HT16" i="163"/>
  <c r="HT39" i="163" s="1"/>
  <c r="HT15" i="165" s="1"/>
  <c r="HT16" i="164"/>
  <c r="HT39" i="164" s="1"/>
  <c r="HT16" i="145"/>
  <c r="HT39" i="145" s="1"/>
  <c r="HT17" i="126"/>
  <c r="HT41" i="126" s="1"/>
  <c r="HT17" i="80"/>
  <c r="HT41" i="80" s="1"/>
  <c r="HN19" i="54"/>
  <c r="IJ16" i="166"/>
  <c r="IJ39" i="166" s="1"/>
  <c r="IJ16" i="163"/>
  <c r="IJ39" i="163" s="1"/>
  <c r="IJ15" i="165" s="1"/>
  <c r="IJ16" i="164"/>
  <c r="IJ39" i="164" s="1"/>
  <c r="IJ17" i="126"/>
  <c r="IJ41" i="126" s="1"/>
  <c r="IJ16" i="145"/>
  <c r="IJ39" i="145" s="1"/>
  <c r="IJ17" i="80"/>
  <c r="IJ41" i="80" s="1"/>
  <c r="ID19" i="54"/>
  <c r="IZ16" i="166"/>
  <c r="IZ39" i="166" s="1"/>
  <c r="IZ16" i="163"/>
  <c r="IZ39" i="163" s="1"/>
  <c r="IZ15" i="165" s="1"/>
  <c r="IZ16" i="164"/>
  <c r="IZ39" i="164" s="1"/>
  <c r="IZ17" i="126"/>
  <c r="IZ41" i="126" s="1"/>
  <c r="IZ16" i="145"/>
  <c r="IZ39" i="145" s="1"/>
  <c r="IZ17" i="80"/>
  <c r="IZ41" i="80" s="1"/>
  <c r="IT19" i="54"/>
  <c r="JP16" i="166"/>
  <c r="JP39" i="166" s="1"/>
  <c r="JP16" i="163"/>
  <c r="JP39" i="163" s="1"/>
  <c r="JP15" i="165" s="1"/>
  <c r="JP16" i="164"/>
  <c r="JP39" i="164" s="1"/>
  <c r="JP17" i="126"/>
  <c r="JP41" i="126" s="1"/>
  <c r="JP17" i="80"/>
  <c r="JP41" i="80" s="1"/>
  <c r="JJ19" i="54"/>
  <c r="JP16" i="145"/>
  <c r="JP39" i="145" s="1"/>
  <c r="EE22" i="54"/>
  <c r="EK19" i="166"/>
  <c r="EK42" i="166" s="1"/>
  <c r="EK19" i="163"/>
  <c r="EK42" i="163" s="1"/>
  <c r="EK18" i="165" s="1"/>
  <c r="EK19" i="164"/>
  <c r="EK42" i="164" s="1"/>
  <c r="EK20" i="126"/>
  <c r="EK44" i="126" s="1"/>
  <c r="EK19" i="145"/>
  <c r="EK42" i="145" s="1"/>
  <c r="EK20" i="80"/>
  <c r="EK44" i="80" s="1"/>
  <c r="EU22" i="54"/>
  <c r="FA19" i="166"/>
  <c r="FA42" i="166" s="1"/>
  <c r="FA19" i="163"/>
  <c r="FA42" i="163" s="1"/>
  <c r="FA18" i="165" s="1"/>
  <c r="FA19" i="164"/>
  <c r="FA42" i="164" s="1"/>
  <c r="FA20" i="126"/>
  <c r="FA44" i="126" s="1"/>
  <c r="FA19" i="145"/>
  <c r="FA42" i="145" s="1"/>
  <c r="FA20" i="80"/>
  <c r="FA44" i="80" s="1"/>
  <c r="FQ19" i="166"/>
  <c r="FQ42" i="166" s="1"/>
  <c r="FQ19" i="163"/>
  <c r="FQ42" i="163" s="1"/>
  <c r="FQ18" i="165" s="1"/>
  <c r="FQ19" i="164"/>
  <c r="FQ42" i="164" s="1"/>
  <c r="FQ20" i="126"/>
  <c r="FQ44" i="126" s="1"/>
  <c r="FQ19" i="145"/>
  <c r="FQ42" i="145" s="1"/>
  <c r="FQ20" i="80"/>
  <c r="FQ44" i="80" s="1"/>
  <c r="FK22" i="54"/>
  <c r="GG19" i="166"/>
  <c r="GG42" i="166" s="1"/>
  <c r="GG19" i="163"/>
  <c r="GG42" i="163" s="1"/>
  <c r="GG18" i="165" s="1"/>
  <c r="GG20" i="126"/>
  <c r="GG44" i="126" s="1"/>
  <c r="GG19" i="164"/>
  <c r="GG42" i="164" s="1"/>
  <c r="GG19" i="145"/>
  <c r="GG42" i="145" s="1"/>
  <c r="GG20" i="80"/>
  <c r="GG44" i="80" s="1"/>
  <c r="GA22" i="54"/>
  <c r="GW19" i="166"/>
  <c r="GW42" i="166" s="1"/>
  <c r="GW19" i="163"/>
  <c r="GW42" i="163" s="1"/>
  <c r="GW18" i="165" s="1"/>
  <c r="GW20" i="126"/>
  <c r="GW44" i="126" s="1"/>
  <c r="GW19" i="145"/>
  <c r="GW42" i="145" s="1"/>
  <c r="GW19" i="164"/>
  <c r="GW42" i="164" s="1"/>
  <c r="GW20" i="80"/>
  <c r="GW44" i="80" s="1"/>
  <c r="GQ22" i="54"/>
  <c r="HM19" i="166"/>
  <c r="HM42" i="166" s="1"/>
  <c r="HM19" i="163"/>
  <c r="HM42" i="163" s="1"/>
  <c r="HM18" i="165" s="1"/>
  <c r="HM20" i="126"/>
  <c r="HM44" i="126" s="1"/>
  <c r="HM19" i="145"/>
  <c r="HM42" i="145" s="1"/>
  <c r="HM20" i="80"/>
  <c r="HM44" i="80" s="1"/>
  <c r="HM19" i="164"/>
  <c r="HM42" i="164" s="1"/>
  <c r="HG22" i="54"/>
  <c r="IC19" i="166"/>
  <c r="IC42" i="166" s="1"/>
  <c r="IC19" i="163"/>
  <c r="IC42" i="163" s="1"/>
  <c r="IC18" i="165" s="1"/>
  <c r="IC20" i="126"/>
  <c r="IC44" i="126" s="1"/>
  <c r="IC19" i="164"/>
  <c r="IC42" i="164" s="1"/>
  <c r="IC19" i="145"/>
  <c r="IC42" i="145" s="1"/>
  <c r="IC20" i="80"/>
  <c r="IC44" i="80" s="1"/>
  <c r="HW22" i="54"/>
  <c r="IS19" i="166"/>
  <c r="IS42" i="166" s="1"/>
  <c r="IS19" i="163"/>
  <c r="IS42" i="163" s="1"/>
  <c r="IS18" i="165" s="1"/>
  <c r="IS19" i="145"/>
  <c r="IS42" i="145" s="1"/>
  <c r="IS20" i="126"/>
  <c r="IS44" i="126" s="1"/>
  <c r="IS19" i="164"/>
  <c r="IS42" i="164" s="1"/>
  <c r="IS20" i="80"/>
  <c r="IS44" i="80" s="1"/>
  <c r="IM22" i="54"/>
  <c r="JI19" i="166"/>
  <c r="JI42" i="166" s="1"/>
  <c r="JI19" i="163"/>
  <c r="JI42" i="163" s="1"/>
  <c r="JI18" i="165" s="1"/>
  <c r="JI19" i="145"/>
  <c r="JI42" i="145" s="1"/>
  <c r="JI20" i="126"/>
  <c r="JI44" i="126" s="1"/>
  <c r="JI19" i="164"/>
  <c r="JI42" i="164" s="1"/>
  <c r="JI20" i="80"/>
  <c r="JI44" i="80" s="1"/>
  <c r="JC22" i="54"/>
  <c r="ED20" i="166"/>
  <c r="ED43" i="166" s="1"/>
  <c r="ED20" i="163"/>
  <c r="ED43" i="163" s="1"/>
  <c r="ED19" i="165" s="1"/>
  <c r="ED20" i="164"/>
  <c r="ED43" i="164" s="1"/>
  <c r="ED20" i="145"/>
  <c r="ED43" i="145" s="1"/>
  <c r="ED21" i="126"/>
  <c r="ED45" i="126" s="1"/>
  <c r="ED21" i="80"/>
  <c r="ED45" i="80" s="1"/>
  <c r="FZ20" i="166"/>
  <c r="FZ43" i="166" s="1"/>
  <c r="FZ20" i="163"/>
  <c r="FZ43" i="163" s="1"/>
  <c r="FZ19" i="165" s="1"/>
  <c r="FZ20" i="164"/>
  <c r="FZ43" i="164" s="1"/>
  <c r="FZ20" i="145"/>
  <c r="FZ43" i="145" s="1"/>
  <c r="FZ21" i="126"/>
  <c r="FZ45" i="126" s="1"/>
  <c r="FZ21" i="80"/>
  <c r="FZ45" i="80" s="1"/>
  <c r="GX20" i="166"/>
  <c r="GX43" i="166" s="1"/>
  <c r="GX20" i="163"/>
  <c r="GX43" i="163" s="1"/>
  <c r="GX19" i="165" s="1"/>
  <c r="GX20" i="164"/>
  <c r="GX43" i="164" s="1"/>
  <c r="GX20" i="145"/>
  <c r="GX43" i="145" s="1"/>
  <c r="GX21" i="126"/>
  <c r="GX45" i="126" s="1"/>
  <c r="GX21" i="80"/>
  <c r="GX45" i="80" s="1"/>
  <c r="HV20" i="166"/>
  <c r="HV43" i="166" s="1"/>
  <c r="HV20" i="163"/>
  <c r="HV43" i="163" s="1"/>
  <c r="HV19" i="165" s="1"/>
  <c r="HV20" i="145"/>
  <c r="HV43" i="145" s="1"/>
  <c r="HV21" i="126"/>
  <c r="HV45" i="126" s="1"/>
  <c r="HV21" i="80"/>
  <c r="HV45" i="80" s="1"/>
  <c r="HV20" i="164"/>
  <c r="HV43" i="164" s="1"/>
  <c r="IT20" i="166"/>
  <c r="IT43" i="166" s="1"/>
  <c r="IT20" i="145"/>
  <c r="IT43" i="145" s="1"/>
  <c r="IT20" i="163"/>
  <c r="IT43" i="163" s="1"/>
  <c r="IT19" i="165" s="1"/>
  <c r="IT20" i="164"/>
  <c r="IT43" i="164" s="1"/>
  <c r="IT21" i="126"/>
  <c r="IT45" i="126" s="1"/>
  <c r="IT21" i="80"/>
  <c r="IT45" i="80" s="1"/>
  <c r="JR20" i="166"/>
  <c r="JR43" i="166" s="1"/>
  <c r="JR20" i="163"/>
  <c r="JR43" i="163" s="1"/>
  <c r="JR19" i="165" s="1"/>
  <c r="JR20" i="145"/>
  <c r="JR43" i="145" s="1"/>
  <c r="JR21" i="126"/>
  <c r="JR45" i="126" s="1"/>
  <c r="JR20" i="164"/>
  <c r="JR43" i="164" s="1"/>
  <c r="JR21" i="80"/>
  <c r="JR45" i="80" s="1"/>
  <c r="EK22" i="166"/>
  <c r="EK45" i="166" s="1"/>
  <c r="EK22" i="163"/>
  <c r="EK45" i="163" s="1"/>
  <c r="EK21" i="165" s="1"/>
  <c r="EK22" i="164"/>
  <c r="EK45" i="164" s="1"/>
  <c r="EK23" i="126"/>
  <c r="EK47" i="126" s="1"/>
  <c r="EK22" i="145"/>
  <c r="EK45" i="145" s="1"/>
  <c r="EE25" i="54"/>
  <c r="EK23" i="80"/>
  <c r="EK47" i="80" s="1"/>
  <c r="FA22" i="166"/>
  <c r="FA45" i="166" s="1"/>
  <c r="FA22" i="163"/>
  <c r="FA45" i="163" s="1"/>
  <c r="FA21" i="165" s="1"/>
  <c r="FA22" i="164"/>
  <c r="FA45" i="164" s="1"/>
  <c r="FA23" i="126"/>
  <c r="FA47" i="126" s="1"/>
  <c r="FA22" i="145"/>
  <c r="FA45" i="145" s="1"/>
  <c r="EU25" i="54"/>
  <c r="FA23" i="80"/>
  <c r="FA47" i="80" s="1"/>
  <c r="FQ22" i="166"/>
  <c r="FQ45" i="166" s="1"/>
  <c r="FQ22" i="163"/>
  <c r="FQ45" i="163" s="1"/>
  <c r="FQ21" i="165" s="1"/>
  <c r="FQ22" i="164"/>
  <c r="FQ45" i="164" s="1"/>
  <c r="FQ23" i="126"/>
  <c r="FQ47" i="126" s="1"/>
  <c r="FQ22" i="145"/>
  <c r="FQ45" i="145" s="1"/>
  <c r="FK25" i="54"/>
  <c r="FQ23" i="80"/>
  <c r="FQ47" i="80" s="1"/>
  <c r="GG22" i="166"/>
  <c r="GG45" i="166" s="1"/>
  <c r="GG22" i="163"/>
  <c r="GG45" i="163" s="1"/>
  <c r="GG21" i="165" s="1"/>
  <c r="GG22" i="164"/>
  <c r="GG45" i="164" s="1"/>
  <c r="GG23" i="126"/>
  <c r="GG47" i="126" s="1"/>
  <c r="GG22" i="145"/>
  <c r="GG45" i="145" s="1"/>
  <c r="GA25" i="54"/>
  <c r="GG23" i="80"/>
  <c r="GG47" i="80" s="1"/>
  <c r="GW22" i="166"/>
  <c r="GW45" i="166" s="1"/>
  <c r="GW22" i="163"/>
  <c r="GW45" i="163" s="1"/>
  <c r="GW21" i="165" s="1"/>
  <c r="GW22" i="164"/>
  <c r="GW45" i="164" s="1"/>
  <c r="GW23" i="126"/>
  <c r="GW47" i="126" s="1"/>
  <c r="GW22" i="145"/>
  <c r="GW45" i="145" s="1"/>
  <c r="GQ25" i="54"/>
  <c r="GW23" i="80"/>
  <c r="GW47" i="80" s="1"/>
  <c r="HM22" i="166"/>
  <c r="HM45" i="166" s="1"/>
  <c r="HM22" i="163"/>
  <c r="HM45" i="163" s="1"/>
  <c r="HM21" i="165" s="1"/>
  <c r="HM22" i="164"/>
  <c r="HM45" i="164" s="1"/>
  <c r="HM23" i="126"/>
  <c r="HM47" i="126" s="1"/>
  <c r="HM22" i="145"/>
  <c r="HM45" i="145" s="1"/>
  <c r="HG25" i="54"/>
  <c r="HM23" i="80"/>
  <c r="HM47" i="80" s="1"/>
  <c r="IC22" i="166"/>
  <c r="IC45" i="166" s="1"/>
  <c r="IC22" i="163"/>
  <c r="IC45" i="163" s="1"/>
  <c r="IC21" i="165" s="1"/>
  <c r="IC22" i="164"/>
  <c r="IC45" i="164" s="1"/>
  <c r="IC23" i="126"/>
  <c r="IC47" i="126" s="1"/>
  <c r="IC22" i="145"/>
  <c r="IC45" i="145" s="1"/>
  <c r="HW25" i="54"/>
  <c r="IC23" i="80"/>
  <c r="IC47" i="80" s="1"/>
  <c r="IS22" i="166"/>
  <c r="IS45" i="166" s="1"/>
  <c r="IS22" i="163"/>
  <c r="IS45" i="163" s="1"/>
  <c r="IS21" i="165" s="1"/>
  <c r="IS22" i="145"/>
  <c r="IS45" i="145" s="1"/>
  <c r="IS22" i="164"/>
  <c r="IS45" i="164" s="1"/>
  <c r="IS23" i="126"/>
  <c r="IS47" i="126" s="1"/>
  <c r="IM25" i="54"/>
  <c r="IS23" i="80"/>
  <c r="IS47" i="80" s="1"/>
  <c r="JI22" i="166"/>
  <c r="JI45" i="166" s="1"/>
  <c r="JI22" i="163"/>
  <c r="JI45" i="163" s="1"/>
  <c r="JI21" i="165" s="1"/>
  <c r="JI22" i="145"/>
  <c r="JI45" i="145" s="1"/>
  <c r="JI22" i="164"/>
  <c r="JI45" i="164" s="1"/>
  <c r="JI23" i="126"/>
  <c r="JI47" i="126" s="1"/>
  <c r="JC25" i="54"/>
  <c r="JI23" i="80"/>
  <c r="JI47" i="80" s="1"/>
  <c r="EA8" i="166"/>
  <c r="EA8" i="163"/>
  <c r="EA8" i="164"/>
  <c r="EA8" i="145"/>
  <c r="EA8" i="126"/>
  <c r="EA8" i="80"/>
  <c r="DU27" i="54"/>
  <c r="DU12" i="54"/>
  <c r="EQ8" i="166"/>
  <c r="EQ8" i="163"/>
  <c r="EQ8" i="164"/>
  <c r="EQ8" i="145"/>
  <c r="EQ8" i="126"/>
  <c r="EQ8" i="80"/>
  <c r="EK27" i="54"/>
  <c r="EK12" i="54"/>
  <c r="FG8" i="166"/>
  <c r="FG8" i="163"/>
  <c r="FG8" i="164"/>
  <c r="FG8" i="145"/>
  <c r="FG8" i="126"/>
  <c r="FG8" i="80"/>
  <c r="FA27" i="54"/>
  <c r="FA12" i="54"/>
  <c r="FW8" i="166"/>
  <c r="FW8" i="163"/>
  <c r="FW8" i="164"/>
  <c r="FW8" i="145"/>
  <c r="FW8" i="126"/>
  <c r="FW8" i="80"/>
  <c r="FQ27" i="54"/>
  <c r="FQ12" i="54"/>
  <c r="GM8" i="166"/>
  <c r="GM8" i="163"/>
  <c r="GM8" i="164"/>
  <c r="GM8" i="145"/>
  <c r="GM8" i="126"/>
  <c r="GM8" i="80"/>
  <c r="GG27" i="54"/>
  <c r="GG12" i="54"/>
  <c r="HC8" i="166"/>
  <c r="HC8" i="163"/>
  <c r="HC8" i="164"/>
  <c r="HC8" i="145"/>
  <c r="HC8" i="126"/>
  <c r="HC8" i="80"/>
  <c r="GW27" i="54"/>
  <c r="GW12" i="54"/>
  <c r="HS8" i="166"/>
  <c r="HS8" i="163"/>
  <c r="HS8" i="164"/>
  <c r="HS8" i="145"/>
  <c r="HS8" i="126"/>
  <c r="HS8" i="80"/>
  <c r="HM27" i="54"/>
  <c r="HM12" i="54"/>
  <c r="II8" i="166"/>
  <c r="II8" i="163"/>
  <c r="II8" i="164"/>
  <c r="II8" i="145"/>
  <c r="II8" i="126"/>
  <c r="II8" i="80"/>
  <c r="IC27" i="54"/>
  <c r="IC12" i="54"/>
  <c r="IY8" i="166"/>
  <c r="IY8" i="163"/>
  <c r="IY8" i="164"/>
  <c r="IY8" i="145"/>
  <c r="IY8" i="126"/>
  <c r="IY8" i="80"/>
  <c r="IS27" i="54"/>
  <c r="IS12" i="54"/>
  <c r="JO8" i="166"/>
  <c r="JO8" i="163"/>
  <c r="JO8" i="164"/>
  <c r="JO8" i="145"/>
  <c r="JO8" i="126"/>
  <c r="JO8" i="80"/>
  <c r="JI27" i="54"/>
  <c r="JI12" i="54"/>
  <c r="EA30" i="164"/>
  <c r="EA33" i="164" s="1"/>
  <c r="EA10" i="164"/>
  <c r="EE31" i="126"/>
  <c r="EE34" i="126" s="1"/>
  <c r="EE10" i="126"/>
  <c r="EI10" i="145"/>
  <c r="EI30" i="145"/>
  <c r="EI33" i="145" s="1"/>
  <c r="EM10" i="126"/>
  <c r="EM31" i="126"/>
  <c r="EM34" i="126" s="1"/>
  <c r="EQ30" i="164"/>
  <c r="EQ33" i="164" s="1"/>
  <c r="EQ10" i="164"/>
  <c r="EU31" i="126"/>
  <c r="EU34" i="126" s="1"/>
  <c r="EU10" i="126"/>
  <c r="EY10" i="145"/>
  <c r="EY30" i="145"/>
  <c r="EY33" i="145" s="1"/>
  <c r="FC31" i="126"/>
  <c r="FC34" i="126" s="1"/>
  <c r="FC10" i="126"/>
  <c r="FK10" i="145"/>
  <c r="FK30" i="145"/>
  <c r="FK33" i="145" s="1"/>
  <c r="FS10" i="145"/>
  <c r="FS30" i="145"/>
  <c r="FS33" i="145" s="1"/>
  <c r="GA10" i="145"/>
  <c r="GA30" i="145"/>
  <c r="GA33" i="145" s="1"/>
  <c r="GI10" i="145"/>
  <c r="GI30" i="145"/>
  <c r="GI33" i="145" s="1"/>
  <c r="GQ10" i="164"/>
  <c r="GQ30" i="164"/>
  <c r="GQ33" i="164" s="1"/>
  <c r="GU10" i="163"/>
  <c r="GU30" i="163"/>
  <c r="GY30" i="164"/>
  <c r="GY33" i="164" s="1"/>
  <c r="GY10" i="164"/>
  <c r="HC31" i="126"/>
  <c r="HC34" i="126" s="1"/>
  <c r="HC10" i="126"/>
  <c r="HC10" i="166"/>
  <c r="HC30" i="166"/>
  <c r="HC33" i="166" s="1"/>
  <c r="HG10" i="163"/>
  <c r="HG30" i="163"/>
  <c r="HK10" i="145"/>
  <c r="HK30" i="145"/>
  <c r="HK33" i="145" s="1"/>
  <c r="HO10" i="166"/>
  <c r="HO30" i="166"/>
  <c r="HO33" i="166" s="1"/>
  <c r="HS30" i="164"/>
  <c r="HS33" i="164" s="1"/>
  <c r="HS10" i="164"/>
  <c r="HW10" i="145"/>
  <c r="HW30" i="145"/>
  <c r="HW33" i="145" s="1"/>
  <c r="IA10" i="163"/>
  <c r="IA30" i="163"/>
  <c r="IE30" i="164"/>
  <c r="IE33" i="164" s="1"/>
  <c r="IE10" i="164"/>
  <c r="II31" i="126"/>
  <c r="II34" i="126" s="1"/>
  <c r="II10" i="126"/>
  <c r="II10" i="163"/>
  <c r="II30" i="163"/>
  <c r="IM10" i="163"/>
  <c r="IM30" i="163"/>
  <c r="IQ10" i="164"/>
  <c r="IQ30" i="164"/>
  <c r="IQ33" i="164" s="1"/>
  <c r="IU10" i="166"/>
  <c r="IU30" i="166"/>
  <c r="IU33" i="166" s="1"/>
  <c r="IY10" i="164"/>
  <c r="IY30" i="164"/>
  <c r="IY33" i="164" s="1"/>
  <c r="JC10" i="164"/>
  <c r="JC30" i="164"/>
  <c r="JC33" i="164" s="1"/>
  <c r="JG10" i="163"/>
  <c r="JG30" i="163"/>
  <c r="JO10" i="163"/>
  <c r="JO30" i="163"/>
  <c r="JS10" i="164"/>
  <c r="JS30" i="164"/>
  <c r="JS33" i="164" s="1"/>
  <c r="DZ10" i="164"/>
  <c r="DZ30" i="164"/>
  <c r="DZ33" i="164" s="1"/>
  <c r="EV10" i="80"/>
  <c r="EV31" i="80"/>
  <c r="EV34" i="80" s="1"/>
  <c r="IF31" i="80"/>
  <c r="IF34" i="80" s="1"/>
  <c r="IF10" i="80"/>
  <c r="EI14" i="166"/>
  <c r="EI37" i="166" s="1"/>
  <c r="EI14" i="163"/>
  <c r="EI37" i="163" s="1"/>
  <c r="EI13" i="165" s="1"/>
  <c r="EI14" i="164"/>
  <c r="EI37" i="164" s="1"/>
  <c r="EI14" i="145"/>
  <c r="EI37" i="145" s="1"/>
  <c r="EI15" i="126"/>
  <c r="EI39" i="126" s="1"/>
  <c r="EI15" i="80"/>
  <c r="EI39" i="80" s="1"/>
  <c r="FO14" i="166"/>
  <c r="FO37" i="166" s="1"/>
  <c r="FO14" i="163"/>
  <c r="FO37" i="163" s="1"/>
  <c r="FO13" i="165" s="1"/>
  <c r="FO14" i="164"/>
  <c r="FO37" i="164" s="1"/>
  <c r="FO14" i="145"/>
  <c r="FO37" i="145" s="1"/>
  <c r="FO15" i="126"/>
  <c r="FO39" i="126" s="1"/>
  <c r="FO15" i="80"/>
  <c r="FO39" i="80" s="1"/>
  <c r="HK14" i="166"/>
  <c r="HK37" i="166" s="1"/>
  <c r="HK14" i="163"/>
  <c r="HK37" i="163" s="1"/>
  <c r="HK13" i="165" s="1"/>
  <c r="HK14" i="164"/>
  <c r="HK37" i="164" s="1"/>
  <c r="HK14" i="145"/>
  <c r="HK37" i="145" s="1"/>
  <c r="HK15" i="126"/>
  <c r="HK39" i="126" s="1"/>
  <c r="HK15" i="80"/>
  <c r="HK39" i="80" s="1"/>
  <c r="JC14" i="166"/>
  <c r="JC37" i="166" s="1"/>
  <c r="JC14" i="163"/>
  <c r="JC37" i="163" s="1"/>
  <c r="JC13" i="165" s="1"/>
  <c r="JC14" i="164"/>
  <c r="JC37" i="164" s="1"/>
  <c r="JC14" i="145"/>
  <c r="JC37" i="145" s="1"/>
  <c r="JC15" i="126"/>
  <c r="JC39" i="126" s="1"/>
  <c r="JC15" i="80"/>
  <c r="JC39" i="80" s="1"/>
  <c r="GC17" i="166"/>
  <c r="GC40" i="166" s="1"/>
  <c r="GC17" i="163"/>
  <c r="GC40" i="163" s="1"/>
  <c r="GC16" i="165" s="1"/>
  <c r="GC17" i="164"/>
  <c r="GC40" i="164" s="1"/>
  <c r="GC17" i="145"/>
  <c r="GC40" i="145" s="1"/>
  <c r="GC18" i="126"/>
  <c r="GC42" i="126" s="1"/>
  <c r="GC18" i="80"/>
  <c r="GC42" i="80" s="1"/>
  <c r="GS17" i="166"/>
  <c r="GS40" i="166" s="1"/>
  <c r="GS17" i="163"/>
  <c r="GS40" i="163" s="1"/>
  <c r="GS16" i="165" s="1"/>
  <c r="GS17" i="164"/>
  <c r="GS40" i="164" s="1"/>
  <c r="GS17" i="145"/>
  <c r="GS40" i="145" s="1"/>
  <c r="GS18" i="126"/>
  <c r="GS42" i="126" s="1"/>
  <c r="GS18" i="80"/>
  <c r="GS42" i="80" s="1"/>
  <c r="HQ17" i="166"/>
  <c r="HQ40" i="166" s="1"/>
  <c r="HQ17" i="163"/>
  <c r="HQ40" i="163" s="1"/>
  <c r="HQ16" i="165" s="1"/>
  <c r="HQ17" i="164"/>
  <c r="HQ40" i="164" s="1"/>
  <c r="HQ17" i="145"/>
  <c r="HQ40" i="145" s="1"/>
  <c r="HQ18" i="126"/>
  <c r="HQ42" i="126" s="1"/>
  <c r="HQ18" i="80"/>
  <c r="HQ42" i="80" s="1"/>
  <c r="FN23" i="166"/>
  <c r="FN46" i="166" s="1"/>
  <c r="FN23" i="163"/>
  <c r="FN46" i="163" s="1"/>
  <c r="FN22" i="165" s="1"/>
  <c r="FN23" i="164"/>
  <c r="FN46" i="164" s="1"/>
  <c r="FN23" i="145"/>
  <c r="FN46" i="145" s="1"/>
  <c r="FN24" i="80"/>
  <c r="FN48" i="80" s="1"/>
  <c r="FN24" i="126"/>
  <c r="FN48" i="126" s="1"/>
  <c r="HF23" i="166"/>
  <c r="HF46" i="166" s="1"/>
  <c r="HF23" i="163"/>
  <c r="HF46" i="163" s="1"/>
  <c r="HF22" i="165" s="1"/>
  <c r="HF23" i="164"/>
  <c r="HF46" i="164" s="1"/>
  <c r="HF23" i="145"/>
  <c r="HF46" i="145" s="1"/>
  <c r="HF24" i="126"/>
  <c r="HF48" i="126" s="1"/>
  <c r="HF24" i="80"/>
  <c r="HF48" i="80" s="1"/>
  <c r="IT23" i="166"/>
  <c r="IT46" i="166" s="1"/>
  <c r="IT23" i="163"/>
  <c r="IT46" i="163" s="1"/>
  <c r="IT22" i="165" s="1"/>
  <c r="IT23" i="164"/>
  <c r="IT46" i="164" s="1"/>
  <c r="IT23" i="145"/>
  <c r="IT46" i="145" s="1"/>
  <c r="IT24" i="80"/>
  <c r="IT48" i="80" s="1"/>
  <c r="IT24" i="126"/>
  <c r="IT48" i="126" s="1"/>
  <c r="EJ8" i="166"/>
  <c r="EJ8" i="163"/>
  <c r="EJ8" i="164"/>
  <c r="EJ8" i="145"/>
  <c r="EJ8" i="80"/>
  <c r="EJ8" i="126"/>
  <c r="ED27" i="54"/>
  <c r="ED12" i="54"/>
  <c r="GF8" i="166"/>
  <c r="GF8" i="163"/>
  <c r="GF8" i="164"/>
  <c r="GF8" i="145"/>
  <c r="GF8" i="80"/>
  <c r="GF8" i="126"/>
  <c r="FZ12" i="54"/>
  <c r="FZ27" i="54"/>
  <c r="HX8" i="166"/>
  <c r="HX8" i="163"/>
  <c r="HX8" i="164"/>
  <c r="HX8" i="145"/>
  <c r="HX8" i="126"/>
  <c r="HX8" i="80"/>
  <c r="HR12" i="54"/>
  <c r="HR27" i="54"/>
  <c r="EB10" i="145"/>
  <c r="EB30" i="145"/>
  <c r="EB33" i="145" s="1"/>
  <c r="EN10" i="166"/>
  <c r="EN30" i="166"/>
  <c r="EN33" i="166" s="1"/>
  <c r="EZ10" i="163"/>
  <c r="EZ30" i="163"/>
  <c r="FP10" i="164"/>
  <c r="FP30" i="164"/>
  <c r="FP33" i="164" s="1"/>
  <c r="GB10" i="145"/>
  <c r="GB30" i="145"/>
  <c r="GB33" i="145" s="1"/>
  <c r="GN10" i="166"/>
  <c r="GN30" i="166"/>
  <c r="GN33" i="166" s="1"/>
  <c r="GZ10" i="164"/>
  <c r="GZ30" i="164"/>
  <c r="GZ33" i="164" s="1"/>
  <c r="HL31" i="126"/>
  <c r="HL34" i="126" s="1"/>
  <c r="HL10" i="126"/>
  <c r="HX10" i="163"/>
  <c r="HX30" i="163"/>
  <c r="IJ10" i="145"/>
  <c r="IJ30" i="145"/>
  <c r="IJ33" i="145" s="1"/>
  <c r="IV10" i="163"/>
  <c r="IV30" i="163"/>
  <c r="JH10" i="164"/>
  <c r="JH30" i="164"/>
  <c r="JH33" i="164" s="1"/>
  <c r="JT10" i="163"/>
  <c r="JT30" i="163"/>
  <c r="IF20" i="166"/>
  <c r="IF43" i="166" s="1"/>
  <c r="IF20" i="163"/>
  <c r="IF43" i="163" s="1"/>
  <c r="IF19" i="165" s="1"/>
  <c r="IF20" i="164"/>
  <c r="IF43" i="164" s="1"/>
  <c r="IF20" i="145"/>
  <c r="IF43" i="145" s="1"/>
  <c r="IF21" i="80"/>
  <c r="IF45" i="80" s="1"/>
  <c r="IF21" i="126"/>
  <c r="IF45" i="126" s="1"/>
  <c r="ED14" i="166"/>
  <c r="ED37" i="166" s="1"/>
  <c r="ED14" i="163"/>
  <c r="ED37" i="163" s="1"/>
  <c r="ED13" i="165" s="1"/>
  <c r="ED14" i="164"/>
  <c r="ED37" i="164" s="1"/>
  <c r="ED14" i="145"/>
  <c r="ED37" i="145" s="1"/>
  <c r="ED15" i="126"/>
  <c r="ED39" i="126" s="1"/>
  <c r="ED15" i="80"/>
  <c r="ED39" i="80" s="1"/>
  <c r="EH14" i="166"/>
  <c r="EH37" i="166" s="1"/>
  <c r="EH14" i="163"/>
  <c r="EH37" i="163" s="1"/>
  <c r="EH13" i="165" s="1"/>
  <c r="EH14" i="164"/>
  <c r="EH37" i="164" s="1"/>
  <c r="EH14" i="145"/>
  <c r="EH37" i="145" s="1"/>
  <c r="EH15" i="126"/>
  <c r="EH39" i="126" s="1"/>
  <c r="EH15" i="80"/>
  <c r="EH39" i="80" s="1"/>
  <c r="EL14" i="166"/>
  <c r="EL37" i="166" s="1"/>
  <c r="EL14" i="164"/>
  <c r="EL37" i="164" s="1"/>
  <c r="EL14" i="163"/>
  <c r="EL37" i="163" s="1"/>
  <c r="EL13" i="165" s="1"/>
  <c r="EL14" i="145"/>
  <c r="EL37" i="145" s="1"/>
  <c r="EL15" i="126"/>
  <c r="EL39" i="126" s="1"/>
  <c r="EL15" i="80"/>
  <c r="EL39" i="80" s="1"/>
  <c r="ET14" i="166"/>
  <c r="ET37" i="166" s="1"/>
  <c r="ET14" i="163"/>
  <c r="ET37" i="163" s="1"/>
  <c r="ET13" i="165" s="1"/>
  <c r="ET14" i="164"/>
  <c r="ET37" i="164" s="1"/>
  <c r="ET14" i="145"/>
  <c r="ET37" i="145" s="1"/>
  <c r="ET15" i="126"/>
  <c r="ET39" i="126" s="1"/>
  <c r="ET15" i="80"/>
  <c r="ET39" i="80" s="1"/>
  <c r="EX14" i="166"/>
  <c r="EX37" i="166" s="1"/>
  <c r="EX14" i="163"/>
  <c r="EX37" i="163" s="1"/>
  <c r="EX13" i="165" s="1"/>
  <c r="EX14" i="164"/>
  <c r="EX37" i="164" s="1"/>
  <c r="EX14" i="145"/>
  <c r="EX37" i="145" s="1"/>
  <c r="EX15" i="126"/>
  <c r="EX39" i="126" s="1"/>
  <c r="EX15" i="80"/>
  <c r="EX39" i="80" s="1"/>
  <c r="FB14" i="166"/>
  <c r="FB37" i="166" s="1"/>
  <c r="FB14" i="164"/>
  <c r="FB37" i="164" s="1"/>
  <c r="FB14" i="163"/>
  <c r="FB37" i="163" s="1"/>
  <c r="FB13" i="165" s="1"/>
  <c r="FB14" i="145"/>
  <c r="FB37" i="145" s="1"/>
  <c r="FB15" i="80"/>
  <c r="FB39" i="80" s="1"/>
  <c r="FB15" i="126"/>
  <c r="FB39" i="126" s="1"/>
  <c r="FJ14" i="166"/>
  <c r="FJ37" i="166" s="1"/>
  <c r="FJ14" i="163"/>
  <c r="FJ37" i="163" s="1"/>
  <c r="FJ13" i="165" s="1"/>
  <c r="FJ14" i="164"/>
  <c r="FJ37" i="164" s="1"/>
  <c r="FJ14" i="145"/>
  <c r="FJ37" i="145" s="1"/>
  <c r="FJ15" i="126"/>
  <c r="FJ39" i="126" s="1"/>
  <c r="FJ15" i="80"/>
  <c r="FJ39" i="80" s="1"/>
  <c r="FN14" i="166"/>
  <c r="FN37" i="166" s="1"/>
  <c r="FN14" i="163"/>
  <c r="FN37" i="163" s="1"/>
  <c r="FN13" i="165" s="1"/>
  <c r="FN14" i="164"/>
  <c r="FN37" i="164" s="1"/>
  <c r="FN14" i="145"/>
  <c r="FN37" i="145" s="1"/>
  <c r="FN15" i="126"/>
  <c r="FN39" i="126" s="1"/>
  <c r="FN15" i="80"/>
  <c r="FN39" i="80" s="1"/>
  <c r="FR14" i="166"/>
  <c r="FR37" i="166" s="1"/>
  <c r="FR14" i="163"/>
  <c r="FR37" i="163" s="1"/>
  <c r="FR13" i="165" s="1"/>
  <c r="FR14" i="164"/>
  <c r="FR37" i="164" s="1"/>
  <c r="FR14" i="145"/>
  <c r="FR37" i="145" s="1"/>
  <c r="FR15" i="126"/>
  <c r="FR39" i="126" s="1"/>
  <c r="FR15" i="80"/>
  <c r="FR39" i="80" s="1"/>
  <c r="FV14" i="166"/>
  <c r="FV37" i="166" s="1"/>
  <c r="FV14" i="163"/>
  <c r="FV37" i="163" s="1"/>
  <c r="FV13" i="165" s="1"/>
  <c r="FV14" i="164"/>
  <c r="FV37" i="164" s="1"/>
  <c r="FV14" i="145"/>
  <c r="FV37" i="145" s="1"/>
  <c r="FV15" i="126"/>
  <c r="FV39" i="126" s="1"/>
  <c r="FV15" i="80"/>
  <c r="FV39" i="80" s="1"/>
  <c r="FZ14" i="166"/>
  <c r="FZ37" i="166" s="1"/>
  <c r="FZ14" i="163"/>
  <c r="FZ37" i="163" s="1"/>
  <c r="FZ13" i="165" s="1"/>
  <c r="FZ14" i="164"/>
  <c r="FZ37" i="164" s="1"/>
  <c r="FZ14" i="145"/>
  <c r="FZ37" i="145" s="1"/>
  <c r="FZ15" i="126"/>
  <c r="FZ39" i="126" s="1"/>
  <c r="FZ15" i="80"/>
  <c r="FZ39" i="80" s="1"/>
  <c r="GH14" i="166"/>
  <c r="GH37" i="166" s="1"/>
  <c r="GH14" i="163"/>
  <c r="GH37" i="163" s="1"/>
  <c r="GH13" i="165" s="1"/>
  <c r="GH14" i="164"/>
  <c r="GH37" i="164" s="1"/>
  <c r="GH14" i="145"/>
  <c r="GH37" i="145" s="1"/>
  <c r="GH15" i="80"/>
  <c r="GH39" i="80" s="1"/>
  <c r="GH15" i="126"/>
  <c r="GH39" i="126" s="1"/>
  <c r="GL14" i="166"/>
  <c r="GL37" i="166" s="1"/>
  <c r="GL14" i="163"/>
  <c r="GL37" i="163" s="1"/>
  <c r="GL13" i="165" s="1"/>
  <c r="GL14" i="145"/>
  <c r="GL37" i="145" s="1"/>
  <c r="GL15" i="126"/>
  <c r="GL39" i="126" s="1"/>
  <c r="GL15" i="80"/>
  <c r="GL39" i="80" s="1"/>
  <c r="GL14" i="164"/>
  <c r="GL37" i="164" s="1"/>
  <c r="GP14" i="166"/>
  <c r="GP37" i="166" s="1"/>
  <c r="GP14" i="163"/>
  <c r="GP37" i="163" s="1"/>
  <c r="GP13" i="165" s="1"/>
  <c r="GP14" i="164"/>
  <c r="GP37" i="164" s="1"/>
  <c r="GP14" i="145"/>
  <c r="GP37" i="145" s="1"/>
  <c r="GP15" i="126"/>
  <c r="GP39" i="126" s="1"/>
  <c r="GP15" i="80"/>
  <c r="GP39" i="80" s="1"/>
  <c r="GX14" i="166"/>
  <c r="GX37" i="166" s="1"/>
  <c r="GX14" i="163"/>
  <c r="GX37" i="163" s="1"/>
  <c r="GX13" i="165" s="1"/>
  <c r="GX14" i="164"/>
  <c r="GX37" i="164" s="1"/>
  <c r="GX14" i="145"/>
  <c r="GX37" i="145" s="1"/>
  <c r="GX15" i="126"/>
  <c r="GX39" i="126" s="1"/>
  <c r="GX15" i="80"/>
  <c r="GX39" i="80" s="1"/>
  <c r="HB14" i="166"/>
  <c r="HB37" i="166" s="1"/>
  <c r="HB14" i="163"/>
  <c r="HB37" i="163" s="1"/>
  <c r="HB13" i="165" s="1"/>
  <c r="HB14" i="164"/>
  <c r="HB37" i="164" s="1"/>
  <c r="HB15" i="126"/>
  <c r="HB39" i="126" s="1"/>
  <c r="HB14" i="145"/>
  <c r="HB37" i="145" s="1"/>
  <c r="HB15" i="80"/>
  <c r="HB39" i="80" s="1"/>
  <c r="HF14" i="166"/>
  <c r="HF37" i="166" s="1"/>
  <c r="HF14" i="163"/>
  <c r="HF37" i="163" s="1"/>
  <c r="HF13" i="165" s="1"/>
  <c r="HF14" i="164"/>
  <c r="HF37" i="164" s="1"/>
  <c r="HF14" i="145"/>
  <c r="HF37" i="145" s="1"/>
  <c r="HF15" i="126"/>
  <c r="HF39" i="126" s="1"/>
  <c r="HF15" i="80"/>
  <c r="HF39" i="80" s="1"/>
  <c r="HJ14" i="166"/>
  <c r="HJ37" i="166" s="1"/>
  <c r="HJ14" i="163"/>
  <c r="HJ37" i="163" s="1"/>
  <c r="HJ13" i="165" s="1"/>
  <c r="HJ14" i="164"/>
  <c r="HJ37" i="164" s="1"/>
  <c r="HJ15" i="126"/>
  <c r="HJ39" i="126" s="1"/>
  <c r="HJ14" i="145"/>
  <c r="HJ37" i="145" s="1"/>
  <c r="HJ15" i="80"/>
  <c r="HJ39" i="80" s="1"/>
  <c r="HN14" i="166"/>
  <c r="HN37" i="166" s="1"/>
  <c r="HN14" i="163"/>
  <c r="HN37" i="163" s="1"/>
  <c r="HN13" i="165" s="1"/>
  <c r="HN14" i="164"/>
  <c r="HN37" i="164" s="1"/>
  <c r="HN14" i="145"/>
  <c r="HN37" i="145" s="1"/>
  <c r="HN15" i="126"/>
  <c r="HN39" i="126" s="1"/>
  <c r="HN15" i="80"/>
  <c r="HN39" i="80" s="1"/>
  <c r="HV14" i="166"/>
  <c r="HV37" i="166" s="1"/>
  <c r="HV14" i="163"/>
  <c r="HV37" i="163" s="1"/>
  <c r="HV13" i="165" s="1"/>
  <c r="HV14" i="164"/>
  <c r="HV37" i="164" s="1"/>
  <c r="HV14" i="145"/>
  <c r="HV37" i="145" s="1"/>
  <c r="HV15" i="126"/>
  <c r="HV39" i="126" s="1"/>
  <c r="HV15" i="80"/>
  <c r="HV39" i="80" s="1"/>
  <c r="ID14" i="166"/>
  <c r="ID37" i="166" s="1"/>
  <c r="ID14" i="145"/>
  <c r="ID37" i="145" s="1"/>
  <c r="ID14" i="164"/>
  <c r="ID37" i="164" s="1"/>
  <c r="ID15" i="126"/>
  <c r="ID39" i="126" s="1"/>
  <c r="ID14" i="163"/>
  <c r="ID37" i="163" s="1"/>
  <c r="ID13" i="165" s="1"/>
  <c r="ID15" i="80"/>
  <c r="ID39" i="80" s="1"/>
  <c r="IH14" i="166"/>
  <c r="IH37" i="166" s="1"/>
  <c r="IH14" i="163"/>
  <c r="IH37" i="163" s="1"/>
  <c r="IH13" i="165" s="1"/>
  <c r="IH14" i="145"/>
  <c r="IH37" i="145" s="1"/>
  <c r="IH15" i="126"/>
  <c r="IH39" i="126" s="1"/>
  <c r="IH14" i="164"/>
  <c r="IH37" i="164" s="1"/>
  <c r="IH15" i="80"/>
  <c r="IH39" i="80" s="1"/>
  <c r="IP14" i="166"/>
  <c r="IP37" i="166" s="1"/>
  <c r="IP14" i="163"/>
  <c r="IP37" i="163" s="1"/>
  <c r="IP13" i="165" s="1"/>
  <c r="IP14" i="145"/>
  <c r="IP37" i="145" s="1"/>
  <c r="IP14" i="164"/>
  <c r="IP37" i="164" s="1"/>
  <c r="IP15" i="126"/>
  <c r="IP39" i="126" s="1"/>
  <c r="IP15" i="80"/>
  <c r="IP39" i="80" s="1"/>
  <c r="IT14" i="166"/>
  <c r="IT37" i="166" s="1"/>
  <c r="IT14" i="163"/>
  <c r="IT37" i="163" s="1"/>
  <c r="IT13" i="165" s="1"/>
  <c r="IT14" i="145"/>
  <c r="IT37" i="145" s="1"/>
  <c r="IT14" i="164"/>
  <c r="IT37" i="164" s="1"/>
  <c r="IT15" i="126"/>
  <c r="IT39" i="126" s="1"/>
  <c r="IT15" i="80"/>
  <c r="IT39" i="80" s="1"/>
  <c r="IX14" i="166"/>
  <c r="IX37" i="166" s="1"/>
  <c r="IX14" i="163"/>
  <c r="IX37" i="163" s="1"/>
  <c r="IX13" i="165" s="1"/>
  <c r="IX14" i="145"/>
  <c r="IX37" i="145" s="1"/>
  <c r="IX15" i="126"/>
  <c r="IX39" i="126" s="1"/>
  <c r="IX14" i="164"/>
  <c r="IX37" i="164" s="1"/>
  <c r="IX15" i="80"/>
  <c r="IX39" i="80" s="1"/>
  <c r="JF14" i="166"/>
  <c r="JF37" i="166" s="1"/>
  <c r="JF14" i="163"/>
  <c r="JF37" i="163" s="1"/>
  <c r="JF13" i="165" s="1"/>
  <c r="JF14" i="145"/>
  <c r="JF37" i="145" s="1"/>
  <c r="JF14" i="164"/>
  <c r="JF37" i="164" s="1"/>
  <c r="JF15" i="126"/>
  <c r="JF39" i="126" s="1"/>
  <c r="JF15" i="80"/>
  <c r="JF39" i="80" s="1"/>
  <c r="JN14" i="166"/>
  <c r="JN37" i="166" s="1"/>
  <c r="JN14" i="163"/>
  <c r="JN37" i="163" s="1"/>
  <c r="JN13" i="165" s="1"/>
  <c r="JN14" i="145"/>
  <c r="JN37" i="145" s="1"/>
  <c r="JN14" i="164"/>
  <c r="JN37" i="164" s="1"/>
  <c r="JN15" i="80"/>
  <c r="JN39" i="80" s="1"/>
  <c r="JN15" i="126"/>
  <c r="JN39" i="126" s="1"/>
  <c r="JR32" i="80"/>
  <c r="JR35" i="80" s="1"/>
  <c r="JR11" i="80"/>
  <c r="EY33" i="163"/>
  <c r="EY6" i="165"/>
  <c r="EY9" i="165" s="1"/>
  <c r="FW33" i="163"/>
  <c r="FW6" i="165"/>
  <c r="FW9" i="165" s="1"/>
  <c r="HI30" i="145"/>
  <c r="HI33" i="145" s="1"/>
  <c r="HI10" i="145"/>
  <c r="HO31" i="126"/>
  <c r="HO34" i="126" s="1"/>
  <c r="HO10" i="126"/>
  <c r="FX31" i="126"/>
  <c r="FX34" i="126" s="1"/>
  <c r="FX10" i="126"/>
  <c r="FO10" i="80"/>
  <c r="FO31" i="80"/>
  <c r="FO34" i="80" s="1"/>
  <c r="JG10" i="80"/>
  <c r="JG31" i="80"/>
  <c r="JG34" i="80" s="1"/>
  <c r="FT13" i="166"/>
  <c r="FT36" i="166" s="1"/>
  <c r="FT13" i="163"/>
  <c r="FT36" i="163" s="1"/>
  <c r="FT12" i="165" s="1"/>
  <c r="FT13" i="164"/>
  <c r="FT36" i="164" s="1"/>
  <c r="FT13" i="145"/>
  <c r="FT36" i="145" s="1"/>
  <c r="FT14" i="80"/>
  <c r="FT38" i="80" s="1"/>
  <c r="FT14" i="126"/>
  <c r="FT38" i="126" s="1"/>
  <c r="FN16" i="54"/>
  <c r="IF13" i="166"/>
  <c r="IF36" i="166" s="1"/>
  <c r="IF13" i="163"/>
  <c r="IF36" i="163" s="1"/>
  <c r="IF12" i="165" s="1"/>
  <c r="IF13" i="145"/>
  <c r="IF36" i="145" s="1"/>
  <c r="IF13" i="164"/>
  <c r="IF36" i="164" s="1"/>
  <c r="IF14" i="126"/>
  <c r="IF38" i="126" s="1"/>
  <c r="HZ16" i="54"/>
  <c r="IF14" i="80"/>
  <c r="IF38" i="80" s="1"/>
  <c r="DZ16" i="166"/>
  <c r="DZ39" i="166" s="1"/>
  <c r="DZ16" i="163"/>
  <c r="DZ39" i="163" s="1"/>
  <c r="DZ15" i="165" s="1"/>
  <c r="DZ16" i="164"/>
  <c r="DZ39" i="164" s="1"/>
  <c r="DZ16" i="145"/>
  <c r="DZ39" i="145" s="1"/>
  <c r="DZ17" i="126"/>
  <c r="DZ41" i="126" s="1"/>
  <c r="DT19" i="54"/>
  <c r="DZ17" i="80"/>
  <c r="DZ41" i="80" s="1"/>
  <c r="FV16" i="166"/>
  <c r="FV39" i="166" s="1"/>
  <c r="FV16" i="163"/>
  <c r="FV39" i="163" s="1"/>
  <c r="FV15" i="165" s="1"/>
  <c r="FV16" i="164"/>
  <c r="FV39" i="164" s="1"/>
  <c r="FV16" i="145"/>
  <c r="FV39" i="145" s="1"/>
  <c r="FV17" i="126"/>
  <c r="FV41" i="126" s="1"/>
  <c r="FV17" i="80"/>
  <c r="FV41" i="80" s="1"/>
  <c r="FP19" i="54"/>
  <c r="HR16" i="166"/>
  <c r="HR39" i="166" s="1"/>
  <c r="HR16" i="163"/>
  <c r="HR39" i="163" s="1"/>
  <c r="HR15" i="165" s="1"/>
  <c r="HR16" i="164"/>
  <c r="HR39" i="164" s="1"/>
  <c r="HR17" i="126"/>
  <c r="HR41" i="126" s="1"/>
  <c r="HR16" i="145"/>
  <c r="HR39" i="145" s="1"/>
  <c r="HR17" i="80"/>
  <c r="HR41" i="80" s="1"/>
  <c r="HL19" i="54"/>
  <c r="JN16" i="166"/>
  <c r="JN39" i="166" s="1"/>
  <c r="JN16" i="163"/>
  <c r="JN39" i="163" s="1"/>
  <c r="JN15" i="165" s="1"/>
  <c r="JN16" i="145"/>
  <c r="JN39" i="145" s="1"/>
  <c r="JN16" i="164"/>
  <c r="JN39" i="164" s="1"/>
  <c r="JN17" i="126"/>
  <c r="JN41" i="126" s="1"/>
  <c r="JH19" i="54"/>
  <c r="JN17" i="80"/>
  <c r="JN41" i="80" s="1"/>
  <c r="FK19" i="166"/>
  <c r="FK42" i="166" s="1"/>
  <c r="FK19" i="164"/>
  <c r="FK42" i="164" s="1"/>
  <c r="FK19" i="163"/>
  <c r="FK42" i="163" s="1"/>
  <c r="FK18" i="165" s="1"/>
  <c r="FK19" i="145"/>
  <c r="FK42" i="145" s="1"/>
  <c r="FK20" i="126"/>
  <c r="FK44" i="126" s="1"/>
  <c r="FE22" i="54"/>
  <c r="FK20" i="80"/>
  <c r="FK44" i="80" s="1"/>
  <c r="HG19" i="166"/>
  <c r="HG42" i="166" s="1"/>
  <c r="HG19" i="164"/>
  <c r="HG42" i="164" s="1"/>
  <c r="HG19" i="163"/>
  <c r="HG42" i="163" s="1"/>
  <c r="HG18" i="165" s="1"/>
  <c r="HG19" i="145"/>
  <c r="HG42" i="145" s="1"/>
  <c r="HG20" i="126"/>
  <c r="HG44" i="126" s="1"/>
  <c r="HA22" i="54"/>
  <c r="HG20" i="80"/>
  <c r="HG44" i="80" s="1"/>
  <c r="JS19" i="166"/>
  <c r="JS42" i="166" s="1"/>
  <c r="JS19" i="145"/>
  <c r="JS42" i="145" s="1"/>
  <c r="JS19" i="164"/>
  <c r="JS42" i="164" s="1"/>
  <c r="JS19" i="163"/>
  <c r="JS42" i="163" s="1"/>
  <c r="JS18" i="165" s="1"/>
  <c r="JS20" i="126"/>
  <c r="JS44" i="126" s="1"/>
  <c r="JS20" i="80"/>
  <c r="JS44" i="80" s="1"/>
  <c r="JM22" i="54"/>
  <c r="FG22" i="166"/>
  <c r="FG45" i="166" s="1"/>
  <c r="FG22" i="163"/>
  <c r="FG45" i="163" s="1"/>
  <c r="FG21" i="165" s="1"/>
  <c r="FG22" i="164"/>
  <c r="FG45" i="164" s="1"/>
  <c r="FG22" i="145"/>
  <c r="FG45" i="145" s="1"/>
  <c r="FG23" i="126"/>
  <c r="FG47" i="126" s="1"/>
  <c r="FG23" i="80"/>
  <c r="FG47" i="80" s="1"/>
  <c r="FA25" i="54"/>
  <c r="HC22" i="166"/>
  <c r="HC45" i="166" s="1"/>
  <c r="HC22" i="163"/>
  <c r="HC45" i="163" s="1"/>
  <c r="HC21" i="165" s="1"/>
  <c r="HC22" i="164"/>
  <c r="HC45" i="164" s="1"/>
  <c r="HC22" i="145"/>
  <c r="HC45" i="145" s="1"/>
  <c r="HC23" i="126"/>
  <c r="HC47" i="126" s="1"/>
  <c r="HC23" i="80"/>
  <c r="HC47" i="80" s="1"/>
  <c r="GW25" i="54"/>
  <c r="IY22" i="166"/>
  <c r="IY45" i="166" s="1"/>
  <c r="IY22" i="163"/>
  <c r="IY45" i="163" s="1"/>
  <c r="IY21" i="165" s="1"/>
  <c r="IY22" i="145"/>
  <c r="IY45" i="145" s="1"/>
  <c r="IY22" i="164"/>
  <c r="IY45" i="164" s="1"/>
  <c r="IY23" i="126"/>
  <c r="IY47" i="126" s="1"/>
  <c r="IY23" i="80"/>
  <c r="IY47" i="80" s="1"/>
  <c r="IS25" i="54"/>
  <c r="FA8" i="166"/>
  <c r="FA8" i="163"/>
  <c r="FA8" i="164"/>
  <c r="FA8" i="80"/>
  <c r="FA8" i="126"/>
  <c r="EU12" i="54"/>
  <c r="EU27" i="54"/>
  <c r="FA8" i="145"/>
  <c r="GW8" i="166"/>
  <c r="GW8" i="163"/>
  <c r="GW8" i="164"/>
  <c r="GW8" i="126"/>
  <c r="GW8" i="80"/>
  <c r="GW8" i="145"/>
  <c r="GQ12" i="54"/>
  <c r="GQ27" i="54"/>
  <c r="IS8" i="166"/>
  <c r="IS8" i="163"/>
  <c r="IS8" i="145"/>
  <c r="IS8" i="164"/>
  <c r="IS8" i="126"/>
  <c r="IS8" i="80"/>
  <c r="IM12" i="54"/>
  <c r="IM27" i="54"/>
  <c r="EC10" i="163"/>
  <c r="EC30" i="163"/>
  <c r="EK30" i="164"/>
  <c r="EK33" i="164" s="1"/>
  <c r="EK10" i="164"/>
  <c r="FA10" i="166"/>
  <c r="FA30" i="166"/>
  <c r="FA33" i="166" s="1"/>
  <c r="FI10" i="163"/>
  <c r="FI30" i="163"/>
  <c r="FY31" i="126"/>
  <c r="FY34" i="126" s="1"/>
  <c r="FY10" i="126"/>
  <c r="GG10" i="80"/>
  <c r="GG31" i="80"/>
  <c r="GG34" i="80" s="1"/>
  <c r="GO10" i="163"/>
  <c r="GO30" i="163"/>
  <c r="HM10" i="166"/>
  <c r="HM30" i="166"/>
  <c r="HM33" i="166" s="1"/>
  <c r="HU10" i="163"/>
  <c r="HU30" i="163"/>
  <c r="IK10" i="126"/>
  <c r="IK31" i="126"/>
  <c r="IK34" i="126" s="1"/>
  <c r="IW30" i="145"/>
  <c r="IW33" i="145" s="1"/>
  <c r="IW10" i="145"/>
  <c r="JI10" i="163"/>
  <c r="JI30" i="163"/>
  <c r="JM31" i="126"/>
  <c r="JM34" i="126" s="1"/>
  <c r="JM10" i="126"/>
  <c r="JQ10" i="126"/>
  <c r="JQ31" i="126"/>
  <c r="JQ34" i="126" s="1"/>
  <c r="JR10" i="80"/>
  <c r="JR31" i="80"/>
  <c r="JR34" i="80" s="1"/>
  <c r="EF10" i="80"/>
  <c r="EF31" i="80"/>
  <c r="EF34" i="80" s="1"/>
  <c r="IN31" i="80"/>
  <c r="IN34" i="80" s="1"/>
  <c r="IN10" i="80"/>
  <c r="EK17" i="166"/>
  <c r="EK40" i="166" s="1"/>
  <c r="EK17" i="163"/>
  <c r="EK40" i="163" s="1"/>
  <c r="EK16" i="165" s="1"/>
  <c r="EK17" i="164"/>
  <c r="EK40" i="164" s="1"/>
  <c r="EK18" i="126"/>
  <c r="EK42" i="126" s="1"/>
  <c r="EK17" i="145"/>
  <c r="EK40" i="145" s="1"/>
  <c r="EK18" i="80"/>
  <c r="EK42" i="80" s="1"/>
  <c r="IB8" i="166"/>
  <c r="IB8" i="163"/>
  <c r="IB8" i="164"/>
  <c r="IB8" i="145"/>
  <c r="IB8" i="126"/>
  <c r="IB8" i="80"/>
  <c r="HV12" i="54"/>
  <c r="HV27" i="54"/>
  <c r="FD10" i="164"/>
  <c r="FD30" i="164"/>
  <c r="FD33" i="164" s="1"/>
  <c r="FX10" i="166"/>
  <c r="FX30" i="166"/>
  <c r="FX33" i="166" s="1"/>
  <c r="HH31" i="126"/>
  <c r="HH34" i="126" s="1"/>
  <c r="HH10" i="126"/>
  <c r="IF10" i="166"/>
  <c r="IF30" i="166"/>
  <c r="IF33" i="166" s="1"/>
  <c r="JD31" i="126"/>
  <c r="JD34" i="126" s="1"/>
  <c r="JD10" i="126"/>
  <c r="EZ31" i="80"/>
  <c r="EZ34" i="80" s="1"/>
  <c r="EZ10" i="80"/>
  <c r="IJ31" i="80"/>
  <c r="IJ34" i="80" s="1"/>
  <c r="IJ10" i="80"/>
  <c r="GE16" i="54"/>
  <c r="GK13" i="166"/>
  <c r="GK36" i="166" s="1"/>
  <c r="GK13" i="163"/>
  <c r="GK36" i="163" s="1"/>
  <c r="GK12" i="165" s="1"/>
  <c r="GK13" i="164"/>
  <c r="GK36" i="164" s="1"/>
  <c r="GK14" i="126"/>
  <c r="GK38" i="126" s="1"/>
  <c r="GK14" i="80"/>
  <c r="GK38" i="80" s="1"/>
  <c r="GK13" i="145"/>
  <c r="GK36" i="145" s="1"/>
  <c r="ES19" i="54"/>
  <c r="EY16" i="166"/>
  <c r="EY39" i="166" s="1"/>
  <c r="EY16" i="163"/>
  <c r="EY39" i="163" s="1"/>
  <c r="EY15" i="165" s="1"/>
  <c r="EY16" i="164"/>
  <c r="EY39" i="164" s="1"/>
  <c r="EY16" i="145"/>
  <c r="EY39" i="145" s="1"/>
  <c r="EY17" i="126"/>
  <c r="EY41" i="126" s="1"/>
  <c r="EY17" i="80"/>
  <c r="EY41" i="80" s="1"/>
  <c r="GO19" i="54"/>
  <c r="GU16" i="166"/>
  <c r="GU39" i="166" s="1"/>
  <c r="GU16" i="163"/>
  <c r="GU39" i="163" s="1"/>
  <c r="GU15" i="165" s="1"/>
  <c r="GU16" i="145"/>
  <c r="GU39" i="145" s="1"/>
  <c r="GU17" i="126"/>
  <c r="GU41" i="126" s="1"/>
  <c r="GU17" i="80"/>
  <c r="GU41" i="80" s="1"/>
  <c r="GU16" i="164"/>
  <c r="GU39" i="164" s="1"/>
  <c r="IK19" i="54"/>
  <c r="IQ16" i="166"/>
  <c r="IQ39" i="166" s="1"/>
  <c r="IQ16" i="163"/>
  <c r="IQ39" i="163" s="1"/>
  <c r="IQ15" i="165" s="1"/>
  <c r="IQ16" i="145"/>
  <c r="IQ39" i="145" s="1"/>
  <c r="IQ16" i="164"/>
  <c r="IQ39" i="164" s="1"/>
  <c r="IQ17" i="80"/>
  <c r="IQ41" i="80" s="1"/>
  <c r="IQ17" i="126"/>
  <c r="IQ41" i="126" s="1"/>
  <c r="ER19" i="166"/>
  <c r="ER42" i="166" s="1"/>
  <c r="ER19" i="163"/>
  <c r="ER42" i="163" s="1"/>
  <c r="ER18" i="165" s="1"/>
  <c r="ER19" i="164"/>
  <c r="ER42" i="164" s="1"/>
  <c r="ER19" i="145"/>
  <c r="ER42" i="145" s="1"/>
  <c r="ER20" i="126"/>
  <c r="ER44" i="126" s="1"/>
  <c r="ER20" i="80"/>
  <c r="ER44" i="80" s="1"/>
  <c r="EL22" i="54"/>
  <c r="GV19" i="166"/>
  <c r="GV42" i="166" s="1"/>
  <c r="GV19" i="163"/>
  <c r="GV42" i="163" s="1"/>
  <c r="GV18" i="165" s="1"/>
  <c r="GV19" i="164"/>
  <c r="GV42" i="164" s="1"/>
  <c r="GV19" i="145"/>
  <c r="GV42" i="145" s="1"/>
  <c r="GP22" i="54"/>
  <c r="GV20" i="80"/>
  <c r="GV44" i="80" s="1"/>
  <c r="GV20" i="126"/>
  <c r="GV44" i="126" s="1"/>
  <c r="IZ19" i="166"/>
  <c r="IZ42" i="166" s="1"/>
  <c r="IZ19" i="163"/>
  <c r="IZ42" i="163" s="1"/>
  <c r="IZ18" i="165" s="1"/>
  <c r="IZ19" i="145"/>
  <c r="IZ42" i="145" s="1"/>
  <c r="IZ19" i="164"/>
  <c r="IZ42" i="164" s="1"/>
  <c r="IZ20" i="126"/>
  <c r="IZ44" i="126" s="1"/>
  <c r="IT22" i="54"/>
  <c r="IZ20" i="80"/>
  <c r="IZ44" i="80" s="1"/>
  <c r="FF25" i="54"/>
  <c r="FL22" i="166"/>
  <c r="FL45" i="166" s="1"/>
  <c r="FL22" i="163"/>
  <c r="FL45" i="163" s="1"/>
  <c r="FL21" i="165" s="1"/>
  <c r="FL22" i="164"/>
  <c r="FL45" i="164" s="1"/>
  <c r="FL22" i="145"/>
  <c r="FL45" i="145" s="1"/>
  <c r="FL23" i="80"/>
  <c r="FL47" i="80" s="1"/>
  <c r="FL23" i="126"/>
  <c r="FL47" i="126" s="1"/>
  <c r="HB25" i="54"/>
  <c r="HH22" i="166"/>
  <c r="HH45" i="166" s="1"/>
  <c r="HH22" i="163"/>
  <c r="HH45" i="163" s="1"/>
  <c r="HH21" i="165" s="1"/>
  <c r="HH22" i="164"/>
  <c r="HH45" i="164" s="1"/>
  <c r="HH22" i="145"/>
  <c r="HH45" i="145" s="1"/>
  <c r="HH23" i="126"/>
  <c r="HH47" i="126" s="1"/>
  <c r="HH23" i="80"/>
  <c r="HH47" i="80" s="1"/>
  <c r="IH25" i="54"/>
  <c r="IN22" i="166"/>
  <c r="IN45" i="166" s="1"/>
  <c r="IN22" i="163"/>
  <c r="IN45" i="163" s="1"/>
  <c r="IN21" i="165" s="1"/>
  <c r="IN22" i="164"/>
  <c r="IN45" i="164" s="1"/>
  <c r="IN22" i="145"/>
  <c r="IN45" i="145" s="1"/>
  <c r="IN23" i="126"/>
  <c r="IN47" i="126" s="1"/>
  <c r="IN23" i="80"/>
  <c r="IN47" i="80" s="1"/>
  <c r="EL8" i="166"/>
  <c r="EL8" i="163"/>
  <c r="EL8" i="164"/>
  <c r="EL8" i="145"/>
  <c r="EF27" i="54"/>
  <c r="EL8" i="126"/>
  <c r="EF12" i="54"/>
  <c r="EL8" i="80"/>
  <c r="GH8" i="166"/>
  <c r="GH8" i="163"/>
  <c r="GH8" i="164"/>
  <c r="GH8" i="145"/>
  <c r="GB27" i="54"/>
  <c r="GH8" i="126"/>
  <c r="GB12" i="54"/>
  <c r="GH8" i="80"/>
  <c r="ID8" i="166"/>
  <c r="ID8" i="163"/>
  <c r="ID8" i="145"/>
  <c r="ID8" i="164"/>
  <c r="ID8" i="126"/>
  <c r="HX27" i="54"/>
  <c r="HX12" i="54"/>
  <c r="ID8" i="80"/>
  <c r="ED10" i="80"/>
  <c r="ED31" i="80"/>
  <c r="ED34" i="80" s="1"/>
  <c r="EH10" i="145"/>
  <c r="EH30" i="145"/>
  <c r="EH33" i="145" s="1"/>
  <c r="EP31" i="80"/>
  <c r="EP34" i="80" s="1"/>
  <c r="EP10" i="80"/>
  <c r="ET31" i="80"/>
  <c r="ET34" i="80" s="1"/>
  <c r="ET10" i="80"/>
  <c r="EX10" i="145"/>
  <c r="EX30" i="145"/>
  <c r="EX33" i="145" s="1"/>
  <c r="FF31" i="80"/>
  <c r="FF34" i="80" s="1"/>
  <c r="FF10" i="80"/>
  <c r="FJ31" i="80"/>
  <c r="FJ34" i="80" s="1"/>
  <c r="FJ10" i="80"/>
  <c r="FN10" i="145"/>
  <c r="FN30" i="145"/>
  <c r="FN33" i="145" s="1"/>
  <c r="FV10" i="80"/>
  <c r="FV31" i="80"/>
  <c r="FV34" i="80" s="1"/>
  <c r="FZ10" i="166"/>
  <c r="FZ30" i="166"/>
  <c r="FZ33" i="166" s="1"/>
  <c r="GH10" i="164"/>
  <c r="GH30" i="164"/>
  <c r="GH33" i="164" s="1"/>
  <c r="GP31" i="80"/>
  <c r="GP34" i="80" s="1"/>
  <c r="GP10" i="80"/>
  <c r="HB10" i="164"/>
  <c r="HB30" i="164"/>
  <c r="HB33" i="164" s="1"/>
  <c r="HJ31" i="126"/>
  <c r="HJ34" i="126" s="1"/>
  <c r="HJ10" i="126"/>
  <c r="HR31" i="80"/>
  <c r="HR34" i="80" s="1"/>
  <c r="HR10" i="80"/>
  <c r="HV10" i="166"/>
  <c r="HV30" i="166"/>
  <c r="HV33" i="166" s="1"/>
  <c r="ID10" i="164"/>
  <c r="ID30" i="164"/>
  <c r="ID33" i="164" s="1"/>
  <c r="IL31" i="126"/>
  <c r="IL34" i="126" s="1"/>
  <c r="IL10" i="126"/>
  <c r="IX10" i="164"/>
  <c r="IX30" i="164"/>
  <c r="IX33" i="164" s="1"/>
  <c r="JF10" i="145"/>
  <c r="JF30" i="145"/>
  <c r="JF33" i="145" s="1"/>
  <c r="JN10" i="80"/>
  <c r="JN31" i="80"/>
  <c r="JN34" i="80" s="1"/>
  <c r="FT31" i="126"/>
  <c r="FT34" i="126" s="1"/>
  <c r="FT10" i="126"/>
  <c r="EY14" i="166"/>
  <c r="EY37" i="166" s="1"/>
  <c r="EY14" i="163"/>
  <c r="EY37" i="163" s="1"/>
  <c r="EY13" i="165" s="1"/>
  <c r="EY14" i="164"/>
  <c r="EY37" i="164" s="1"/>
  <c r="EY14" i="145"/>
  <c r="EY37" i="145" s="1"/>
  <c r="EY15" i="126"/>
  <c r="EY39" i="126" s="1"/>
  <c r="EY15" i="80"/>
  <c r="EY39" i="80" s="1"/>
  <c r="GU14" i="166"/>
  <c r="GU37" i="166" s="1"/>
  <c r="GU14" i="163"/>
  <c r="GU37" i="163" s="1"/>
  <c r="GU13" i="165" s="1"/>
  <c r="GU14" i="164"/>
  <c r="GU37" i="164" s="1"/>
  <c r="GU14" i="145"/>
  <c r="GU37" i="145" s="1"/>
  <c r="GU15" i="126"/>
  <c r="GU39" i="126" s="1"/>
  <c r="GU15" i="80"/>
  <c r="GU39" i="80" s="1"/>
  <c r="GW17" i="166"/>
  <c r="GW40" i="166" s="1"/>
  <c r="GW17" i="163"/>
  <c r="GW40" i="163" s="1"/>
  <c r="GW16" i="165" s="1"/>
  <c r="GW17" i="164"/>
  <c r="GW40" i="164" s="1"/>
  <c r="GW18" i="126"/>
  <c r="GW42" i="126" s="1"/>
  <c r="GW17" i="145"/>
  <c r="GW40" i="145" s="1"/>
  <c r="GW18" i="80"/>
  <c r="GW42" i="80" s="1"/>
  <c r="EX23" i="166"/>
  <c r="EX46" i="166" s="1"/>
  <c r="EX23" i="163"/>
  <c r="EX46" i="163" s="1"/>
  <c r="EX22" i="165" s="1"/>
  <c r="EX23" i="164"/>
  <c r="EX46" i="164" s="1"/>
  <c r="EX23" i="145"/>
  <c r="EX46" i="145" s="1"/>
  <c r="EX24" i="80"/>
  <c r="EX48" i="80" s="1"/>
  <c r="EX24" i="126"/>
  <c r="EX48" i="126" s="1"/>
  <c r="IF8" i="166"/>
  <c r="IF8" i="163"/>
  <c r="IF8" i="164"/>
  <c r="IF8" i="145"/>
  <c r="IF8" i="126"/>
  <c r="IF8" i="80"/>
  <c r="HZ27" i="54"/>
  <c r="HZ12" i="54"/>
  <c r="EV10" i="166"/>
  <c r="EV30" i="166"/>
  <c r="EV33" i="166" s="1"/>
  <c r="GF10" i="145"/>
  <c r="GF30" i="145"/>
  <c r="GF33" i="145" s="1"/>
  <c r="HP31" i="126"/>
  <c r="HP34" i="126" s="1"/>
  <c r="HP10" i="126"/>
  <c r="IZ10" i="164"/>
  <c r="IZ30" i="164"/>
  <c r="IZ33" i="164" s="1"/>
  <c r="FS10" i="80"/>
  <c r="FS31" i="80"/>
  <c r="FS34" i="80" s="1"/>
  <c r="HO14" i="166"/>
  <c r="HO37" i="166" s="1"/>
  <c r="HO14" i="163"/>
  <c r="HO37" i="163" s="1"/>
  <c r="HO13" i="165" s="1"/>
  <c r="HO14" i="164"/>
  <c r="HO37" i="164" s="1"/>
  <c r="HO14" i="145"/>
  <c r="HO37" i="145" s="1"/>
  <c r="HO15" i="126"/>
  <c r="HO39" i="126" s="1"/>
  <c r="HO15" i="80"/>
  <c r="HO39" i="80" s="1"/>
  <c r="FT16" i="166"/>
  <c r="FT39" i="166" s="1"/>
  <c r="FT16" i="163"/>
  <c r="FT39" i="163" s="1"/>
  <c r="FT15" i="165" s="1"/>
  <c r="FT16" i="164"/>
  <c r="FT39" i="164" s="1"/>
  <c r="FT16" i="145"/>
  <c r="FT39" i="145" s="1"/>
  <c r="FN19" i="54"/>
  <c r="FT17" i="80"/>
  <c r="FT41" i="80" s="1"/>
  <c r="FT17" i="126"/>
  <c r="FT41" i="126" s="1"/>
  <c r="GZ16" i="166"/>
  <c r="GZ39" i="166" s="1"/>
  <c r="GZ16" i="163"/>
  <c r="GZ39" i="163" s="1"/>
  <c r="GZ15" i="165" s="1"/>
  <c r="GZ16" i="164"/>
  <c r="GZ39" i="164" s="1"/>
  <c r="GZ16" i="145"/>
  <c r="GZ39" i="145" s="1"/>
  <c r="GZ17" i="126"/>
  <c r="GZ41" i="126" s="1"/>
  <c r="GT19" i="54"/>
  <c r="GZ17" i="80"/>
  <c r="GZ41" i="80" s="1"/>
  <c r="IV16" i="166"/>
  <c r="IV39" i="166" s="1"/>
  <c r="IV16" i="163"/>
  <c r="IV39" i="163" s="1"/>
  <c r="IV15" i="165" s="1"/>
  <c r="IV16" i="164"/>
  <c r="IV39" i="164" s="1"/>
  <c r="IV16" i="145"/>
  <c r="IV39" i="145" s="1"/>
  <c r="IV17" i="126"/>
  <c r="IV41" i="126" s="1"/>
  <c r="IP19" i="54"/>
  <c r="IV17" i="80"/>
  <c r="IV41" i="80" s="1"/>
  <c r="GC19" i="166"/>
  <c r="GC42" i="166" s="1"/>
  <c r="GC19" i="163"/>
  <c r="GC42" i="163" s="1"/>
  <c r="GC18" i="165" s="1"/>
  <c r="GC19" i="164"/>
  <c r="GC42" i="164" s="1"/>
  <c r="GC20" i="126"/>
  <c r="GC44" i="126" s="1"/>
  <c r="GC19" i="145"/>
  <c r="GC42" i="145" s="1"/>
  <c r="GC20" i="80"/>
  <c r="GC44" i="80" s="1"/>
  <c r="FW22" i="54"/>
  <c r="HY19" i="166"/>
  <c r="HY42" i="166" s="1"/>
  <c r="HY19" i="163"/>
  <c r="HY42" i="163" s="1"/>
  <c r="HY18" i="165" s="1"/>
  <c r="HY20" i="126"/>
  <c r="HY44" i="126" s="1"/>
  <c r="HY19" i="164"/>
  <c r="HY42" i="164" s="1"/>
  <c r="HY20" i="80"/>
  <c r="HY44" i="80" s="1"/>
  <c r="HS22" i="54"/>
  <c r="HY19" i="145"/>
  <c r="HY42" i="145" s="1"/>
  <c r="FR20" i="166"/>
  <c r="FR43" i="166" s="1"/>
  <c r="FR20" i="163"/>
  <c r="FR43" i="163" s="1"/>
  <c r="FR19" i="165" s="1"/>
  <c r="FR20" i="164"/>
  <c r="FR43" i="164" s="1"/>
  <c r="FR20" i="145"/>
  <c r="FR43" i="145" s="1"/>
  <c r="FR21" i="126"/>
  <c r="FR45" i="126" s="1"/>
  <c r="FR21" i="80"/>
  <c r="FR45" i="80" s="1"/>
  <c r="IL20" i="166"/>
  <c r="IL43" i="166" s="1"/>
  <c r="IL20" i="163"/>
  <c r="IL43" i="163" s="1"/>
  <c r="IL19" i="165" s="1"/>
  <c r="IL20" i="145"/>
  <c r="IL43" i="145" s="1"/>
  <c r="IL20" i="164"/>
  <c r="IL43" i="164" s="1"/>
  <c r="IL21" i="126"/>
  <c r="IL45" i="126" s="1"/>
  <c r="IL21" i="80"/>
  <c r="IL45" i="80" s="1"/>
  <c r="EG22" i="166"/>
  <c r="EG45" i="166" s="1"/>
  <c r="EG22" i="164"/>
  <c r="EG45" i="164" s="1"/>
  <c r="EG22" i="163"/>
  <c r="EG45" i="163" s="1"/>
  <c r="EG21" i="165" s="1"/>
  <c r="EG23" i="126"/>
  <c r="EG47" i="126" s="1"/>
  <c r="EA25" i="54"/>
  <c r="EG22" i="145"/>
  <c r="EG45" i="145" s="1"/>
  <c r="EG23" i="80"/>
  <c r="EG47" i="80" s="1"/>
  <c r="GC22" i="166"/>
  <c r="GC45" i="166" s="1"/>
  <c r="GC22" i="164"/>
  <c r="GC45" i="164" s="1"/>
  <c r="GC23" i="126"/>
  <c r="GC47" i="126" s="1"/>
  <c r="FW25" i="54"/>
  <c r="GC22" i="163"/>
  <c r="GC45" i="163" s="1"/>
  <c r="GC21" i="165" s="1"/>
  <c r="GC23" i="80"/>
  <c r="GC47" i="80" s="1"/>
  <c r="GC22" i="145"/>
  <c r="GC45" i="145" s="1"/>
  <c r="HY22" i="166"/>
  <c r="HY45" i="166" s="1"/>
  <c r="HY22" i="164"/>
  <c r="HY45" i="164" s="1"/>
  <c r="HY23" i="126"/>
  <c r="HY47" i="126" s="1"/>
  <c r="HY22" i="163"/>
  <c r="HY45" i="163" s="1"/>
  <c r="HY21" i="165" s="1"/>
  <c r="HY22" i="145"/>
  <c r="HY45" i="145" s="1"/>
  <c r="HS25" i="54"/>
  <c r="HY23" i="80"/>
  <c r="HY47" i="80" s="1"/>
  <c r="EM8" i="166"/>
  <c r="EM8" i="163"/>
  <c r="EM8" i="164"/>
  <c r="EM8" i="145"/>
  <c r="EM8" i="126"/>
  <c r="EM8" i="80"/>
  <c r="EG27" i="54"/>
  <c r="EG12" i="54"/>
  <c r="GI8" i="166"/>
  <c r="GI8" i="163"/>
  <c r="GI8" i="164"/>
  <c r="GI8" i="145"/>
  <c r="GI8" i="126"/>
  <c r="GI8" i="80"/>
  <c r="GC27" i="54"/>
  <c r="GC12" i="54"/>
  <c r="IU8" i="166"/>
  <c r="IU8" i="163"/>
  <c r="IU8" i="164"/>
  <c r="IU8" i="145"/>
  <c r="IU8" i="126"/>
  <c r="IO27" i="54"/>
  <c r="IO12" i="54"/>
  <c r="IU8" i="80"/>
  <c r="EQ10" i="145"/>
  <c r="EQ30" i="145"/>
  <c r="EQ33" i="145" s="1"/>
  <c r="EY30" i="164"/>
  <c r="EY33" i="164" s="1"/>
  <c r="EY10" i="164"/>
  <c r="FG30" i="164"/>
  <c r="FG33" i="164" s="1"/>
  <c r="FG10" i="164"/>
  <c r="FS10" i="126"/>
  <c r="FS31" i="126"/>
  <c r="FS34" i="126" s="1"/>
  <c r="GA31" i="126"/>
  <c r="GA34" i="126" s="1"/>
  <c r="GA10" i="126"/>
  <c r="GI31" i="126"/>
  <c r="GI34" i="126" s="1"/>
  <c r="GI10" i="126"/>
  <c r="HG10" i="145"/>
  <c r="HG30" i="145"/>
  <c r="HG33" i="145" s="1"/>
  <c r="HO10" i="163"/>
  <c r="HO30" i="163"/>
  <c r="HW10" i="166"/>
  <c r="HW30" i="166"/>
  <c r="HW33" i="166" s="1"/>
  <c r="JK31" i="126"/>
  <c r="JK34" i="126" s="1"/>
  <c r="JK10" i="126"/>
  <c r="JS10" i="166"/>
  <c r="JS30" i="166"/>
  <c r="JS33" i="166" s="1"/>
  <c r="EN31" i="126"/>
  <c r="EN34" i="126" s="1"/>
  <c r="EN10" i="126"/>
  <c r="EH23" i="166"/>
  <c r="EH46" i="166" s="1"/>
  <c r="EH23" i="163"/>
  <c r="EH46" i="163" s="1"/>
  <c r="EH22" i="165" s="1"/>
  <c r="EH23" i="164"/>
  <c r="EH46" i="164" s="1"/>
  <c r="EH23" i="145"/>
  <c r="EH46" i="145" s="1"/>
  <c r="EH24" i="80"/>
  <c r="EH48" i="80" s="1"/>
  <c r="EH24" i="126"/>
  <c r="EH48" i="126" s="1"/>
  <c r="FT8" i="166"/>
  <c r="FT8" i="163"/>
  <c r="FT8" i="164"/>
  <c r="FT8" i="145"/>
  <c r="FT8" i="80"/>
  <c r="FT8" i="126"/>
  <c r="FN27" i="54"/>
  <c r="FN12" i="54"/>
  <c r="JH8" i="166"/>
  <c r="JH8" i="163"/>
  <c r="JH8" i="164"/>
  <c r="JH8" i="145"/>
  <c r="JH8" i="126"/>
  <c r="JH8" i="80"/>
  <c r="JB27" i="54"/>
  <c r="JB12" i="54"/>
  <c r="EZ10" i="164"/>
  <c r="EZ30" i="164"/>
  <c r="EZ33" i="164" s="1"/>
  <c r="GB10" i="166"/>
  <c r="GB30" i="166"/>
  <c r="GB33" i="166" s="1"/>
  <c r="HX10" i="164"/>
  <c r="HX30" i="164"/>
  <c r="HX33" i="164" s="1"/>
  <c r="IV30" i="164"/>
  <c r="IV33" i="164" s="1"/>
  <c r="IV10" i="164"/>
  <c r="JH10" i="126"/>
  <c r="JH31" i="126"/>
  <c r="JH34" i="126" s="1"/>
  <c r="JT10" i="164"/>
  <c r="JT30" i="164"/>
  <c r="JT33" i="164" s="1"/>
  <c r="FU10" i="164"/>
  <c r="GK10" i="164"/>
  <c r="HQ10" i="164"/>
  <c r="IO10" i="164"/>
  <c r="JE10" i="164"/>
  <c r="EE30" i="163"/>
  <c r="EM30" i="163"/>
  <c r="EU30" i="163"/>
  <c r="FC33" i="163"/>
  <c r="FC6" i="165"/>
  <c r="FC9" i="165" s="1"/>
  <c r="FK33" i="163"/>
  <c r="FK6" i="165"/>
  <c r="FK9" i="165" s="1"/>
  <c r="FS33" i="163"/>
  <c r="FS6" i="165"/>
  <c r="FS9" i="165" s="1"/>
  <c r="GA33" i="163"/>
  <c r="GA6" i="165"/>
  <c r="GA9" i="165" s="1"/>
  <c r="GI33" i="163"/>
  <c r="GQ33" i="163"/>
  <c r="GQ6" i="165"/>
  <c r="GQ9" i="165" s="1"/>
  <c r="FC30" i="166"/>
  <c r="FC33" i="166" s="1"/>
  <c r="FK30" i="166"/>
  <c r="FK33" i="166" s="1"/>
  <c r="FS30" i="166"/>
  <c r="FS33" i="166" s="1"/>
  <c r="GA30" i="166"/>
  <c r="GA33" i="166" s="1"/>
  <c r="GI30" i="166"/>
  <c r="GI33" i="166" s="1"/>
  <c r="EW30" i="145"/>
  <c r="EW33" i="145" s="1"/>
  <c r="EW10" i="145"/>
  <c r="ER31" i="126"/>
  <c r="ER34" i="126" s="1"/>
  <c r="ER10" i="126"/>
  <c r="EY31" i="80"/>
  <c r="EY34" i="80" s="1"/>
  <c r="EY10" i="80"/>
  <c r="GE31" i="80"/>
  <c r="GE34" i="80" s="1"/>
  <c r="GE10" i="80"/>
  <c r="HK10" i="80"/>
  <c r="HK31" i="80"/>
  <c r="HK34" i="80" s="1"/>
  <c r="IQ31" i="80"/>
  <c r="IQ34" i="80" s="1"/>
  <c r="IQ10" i="80"/>
  <c r="EF13" i="166"/>
  <c r="EF36" i="166" s="1"/>
  <c r="EF13" i="163"/>
  <c r="EF36" i="163" s="1"/>
  <c r="EF12" i="165" s="1"/>
  <c r="EF13" i="164"/>
  <c r="EF36" i="164" s="1"/>
  <c r="EF13" i="145"/>
  <c r="EF36" i="145" s="1"/>
  <c r="EF14" i="80"/>
  <c r="EF38" i="80" s="1"/>
  <c r="DZ16" i="54"/>
  <c r="EF14" i="126"/>
  <c r="EF38" i="126" s="1"/>
  <c r="EV13" i="166"/>
  <c r="EV36" i="166" s="1"/>
  <c r="EV13" i="163"/>
  <c r="EV36" i="163" s="1"/>
  <c r="EV12" i="165" s="1"/>
  <c r="EV13" i="164"/>
  <c r="EV36" i="164" s="1"/>
  <c r="EV13" i="145"/>
  <c r="EV36" i="145" s="1"/>
  <c r="EV14" i="126"/>
  <c r="EV38" i="126" s="1"/>
  <c r="EP16" i="54"/>
  <c r="EV14" i="80"/>
  <c r="EV38" i="80" s="1"/>
  <c r="FL13" i="166"/>
  <c r="FL36" i="166" s="1"/>
  <c r="FL13" i="163"/>
  <c r="FL36" i="163" s="1"/>
  <c r="FL12" i="165" s="1"/>
  <c r="FL13" i="164"/>
  <c r="FL36" i="164" s="1"/>
  <c r="FL13" i="145"/>
  <c r="FL36" i="145" s="1"/>
  <c r="FL14" i="80"/>
  <c r="FL38" i="80" s="1"/>
  <c r="FF16" i="54"/>
  <c r="FL14" i="126"/>
  <c r="FL38" i="126" s="1"/>
  <c r="GB13" i="166"/>
  <c r="GB36" i="166" s="1"/>
  <c r="GB13" i="163"/>
  <c r="GB36" i="163" s="1"/>
  <c r="GB12" i="165" s="1"/>
  <c r="GB13" i="164"/>
  <c r="GB36" i="164" s="1"/>
  <c r="GB13" i="145"/>
  <c r="GB36" i="145" s="1"/>
  <c r="GB14" i="126"/>
  <c r="GB38" i="126" s="1"/>
  <c r="FV16" i="54"/>
  <c r="GB14" i="80"/>
  <c r="GB38" i="80" s="1"/>
  <c r="GR13" i="166"/>
  <c r="GR36" i="166" s="1"/>
  <c r="GR13" i="163"/>
  <c r="GR36" i="163" s="1"/>
  <c r="GR12" i="165" s="1"/>
  <c r="GR13" i="164"/>
  <c r="GR36" i="164" s="1"/>
  <c r="GR13" i="145"/>
  <c r="GR36" i="145" s="1"/>
  <c r="GR14" i="80"/>
  <c r="GR38" i="80" s="1"/>
  <c r="GL16" i="54"/>
  <c r="GR14" i="126"/>
  <c r="GR38" i="126" s="1"/>
  <c r="HH13" i="166"/>
  <c r="HH36" i="166" s="1"/>
  <c r="HH13" i="163"/>
  <c r="HH36" i="163" s="1"/>
  <c r="HH12" i="165" s="1"/>
  <c r="HH13" i="164"/>
  <c r="HH36" i="164" s="1"/>
  <c r="HH13" i="145"/>
  <c r="HH36" i="145" s="1"/>
  <c r="HH14" i="126"/>
  <c r="HH38" i="126" s="1"/>
  <c r="HB16" i="54"/>
  <c r="HH14" i="80"/>
  <c r="HH38" i="80" s="1"/>
  <c r="HX13" i="166"/>
  <c r="HX36" i="166" s="1"/>
  <c r="HX13" i="163"/>
  <c r="HX36" i="163" s="1"/>
  <c r="HX12" i="165" s="1"/>
  <c r="HX13" i="164"/>
  <c r="HX36" i="164" s="1"/>
  <c r="HX13" i="145"/>
  <c r="HX36" i="145" s="1"/>
  <c r="HX14" i="126"/>
  <c r="HX38" i="126" s="1"/>
  <c r="HX14" i="80"/>
  <c r="HX38" i="80" s="1"/>
  <c r="HR16" i="54"/>
  <c r="IN13" i="166"/>
  <c r="IN36" i="166" s="1"/>
  <c r="IN13" i="163"/>
  <c r="IN36" i="163" s="1"/>
  <c r="IN12" i="165" s="1"/>
  <c r="IN13" i="145"/>
  <c r="IN36" i="145" s="1"/>
  <c r="IN13" i="164"/>
  <c r="IN36" i="164" s="1"/>
  <c r="IN14" i="126"/>
  <c r="IN38" i="126" s="1"/>
  <c r="IH16" i="54"/>
  <c r="IN14" i="80"/>
  <c r="IN38" i="80" s="1"/>
  <c r="JD13" i="166"/>
  <c r="JD36" i="166" s="1"/>
  <c r="JD13" i="163"/>
  <c r="JD36" i="163" s="1"/>
  <c r="JD12" i="165" s="1"/>
  <c r="JD13" i="145"/>
  <c r="JD36" i="145" s="1"/>
  <c r="JD13" i="164"/>
  <c r="JD36" i="164" s="1"/>
  <c r="JD14" i="126"/>
  <c r="JD38" i="126" s="1"/>
  <c r="IX16" i="54"/>
  <c r="JD14" i="80"/>
  <c r="JD38" i="80" s="1"/>
  <c r="JT13" i="166"/>
  <c r="JT36" i="166" s="1"/>
  <c r="JT13" i="163"/>
  <c r="JT36" i="163" s="1"/>
  <c r="JT12" i="165" s="1"/>
  <c r="JT13" i="145"/>
  <c r="JT36" i="145" s="1"/>
  <c r="JT13" i="164"/>
  <c r="JT36" i="164" s="1"/>
  <c r="JT14" i="126"/>
  <c r="JT38" i="126" s="1"/>
  <c r="JT14" i="80"/>
  <c r="JT38" i="80" s="1"/>
  <c r="JN16" i="54"/>
  <c r="EH16" i="166"/>
  <c r="EH39" i="166" s="1"/>
  <c r="EH16" i="163"/>
  <c r="EH39" i="163" s="1"/>
  <c r="EH15" i="165" s="1"/>
  <c r="EH16" i="164"/>
  <c r="EH39" i="164" s="1"/>
  <c r="EH16" i="145"/>
  <c r="EH39" i="145" s="1"/>
  <c r="EH17" i="126"/>
  <c r="EH41" i="126" s="1"/>
  <c r="EB19" i="54"/>
  <c r="EH17" i="80"/>
  <c r="EH41" i="80" s="1"/>
  <c r="EX16" i="166"/>
  <c r="EX39" i="166" s="1"/>
  <c r="EX16" i="163"/>
  <c r="EX39" i="163" s="1"/>
  <c r="EX15" i="165" s="1"/>
  <c r="EX16" i="164"/>
  <c r="EX39" i="164" s="1"/>
  <c r="EX16" i="145"/>
  <c r="EX39" i="145" s="1"/>
  <c r="EX17" i="126"/>
  <c r="EX41" i="126" s="1"/>
  <c r="EX17" i="80"/>
  <c r="EX41" i="80" s="1"/>
  <c r="ER19" i="54"/>
  <c r="FN16" i="166"/>
  <c r="FN39" i="166" s="1"/>
  <c r="FN16" i="163"/>
  <c r="FN39" i="163" s="1"/>
  <c r="FN15" i="165" s="1"/>
  <c r="FN16" i="164"/>
  <c r="FN39" i="164" s="1"/>
  <c r="FN16" i="145"/>
  <c r="FN39" i="145" s="1"/>
  <c r="FN17" i="126"/>
  <c r="FN41" i="126" s="1"/>
  <c r="FN17" i="80"/>
  <c r="FN41" i="80" s="1"/>
  <c r="FH19" i="54"/>
  <c r="GD16" i="166"/>
  <c r="GD39" i="166" s="1"/>
  <c r="GD16" i="163"/>
  <c r="GD39" i="163" s="1"/>
  <c r="GD15" i="165" s="1"/>
  <c r="GD16" i="164"/>
  <c r="GD39" i="164" s="1"/>
  <c r="GD16" i="145"/>
  <c r="GD39" i="145" s="1"/>
  <c r="GD17" i="126"/>
  <c r="GD41" i="126" s="1"/>
  <c r="GD17" i="80"/>
  <c r="GD41" i="80" s="1"/>
  <c r="FX19" i="54"/>
  <c r="GT16" i="166"/>
  <c r="GT39" i="166" s="1"/>
  <c r="GT16" i="163"/>
  <c r="GT39" i="163" s="1"/>
  <c r="GT15" i="165" s="1"/>
  <c r="GT16" i="164"/>
  <c r="GT39" i="164" s="1"/>
  <c r="GT16" i="145"/>
  <c r="GT39" i="145" s="1"/>
  <c r="GT17" i="126"/>
  <c r="GT41" i="126" s="1"/>
  <c r="GT17" i="80"/>
  <c r="GT41" i="80" s="1"/>
  <c r="GN19" i="54"/>
  <c r="HJ16" i="166"/>
  <c r="HJ39" i="166" s="1"/>
  <c r="HJ16" i="163"/>
  <c r="HJ39" i="163" s="1"/>
  <c r="HJ15" i="165" s="1"/>
  <c r="HJ16" i="164"/>
  <c r="HJ39" i="164" s="1"/>
  <c r="HJ17" i="126"/>
  <c r="HJ41" i="126" s="1"/>
  <c r="HJ16" i="145"/>
  <c r="HJ39" i="145" s="1"/>
  <c r="HD19" i="54"/>
  <c r="HJ17" i="80"/>
  <c r="HJ41" i="80" s="1"/>
  <c r="HZ16" i="166"/>
  <c r="HZ39" i="166" s="1"/>
  <c r="HZ16" i="163"/>
  <c r="HZ39" i="163" s="1"/>
  <c r="HZ15" i="165" s="1"/>
  <c r="HZ16" i="164"/>
  <c r="HZ39" i="164" s="1"/>
  <c r="HZ17" i="126"/>
  <c r="HZ41" i="126" s="1"/>
  <c r="HZ16" i="145"/>
  <c r="HZ39" i="145" s="1"/>
  <c r="HZ17" i="80"/>
  <c r="HZ41" i="80" s="1"/>
  <c r="HT19" i="54"/>
  <c r="IP16" i="166"/>
  <c r="IP39" i="166" s="1"/>
  <c r="IP16" i="163"/>
  <c r="IP39" i="163" s="1"/>
  <c r="IP15" i="165" s="1"/>
  <c r="IP16" i="145"/>
  <c r="IP39" i="145" s="1"/>
  <c r="IP16" i="164"/>
  <c r="IP39" i="164" s="1"/>
  <c r="IP17" i="126"/>
  <c r="IP41" i="126" s="1"/>
  <c r="IP17" i="80"/>
  <c r="IP41" i="80" s="1"/>
  <c r="IJ19" i="54"/>
  <c r="JF16" i="166"/>
  <c r="JF39" i="166" s="1"/>
  <c r="JF16" i="163"/>
  <c r="JF39" i="163" s="1"/>
  <c r="JF15" i="165" s="1"/>
  <c r="JF16" i="145"/>
  <c r="JF39" i="145" s="1"/>
  <c r="JF16" i="164"/>
  <c r="JF39" i="164" s="1"/>
  <c r="JF17" i="126"/>
  <c r="JF41" i="126" s="1"/>
  <c r="IZ19" i="54"/>
  <c r="JF17" i="80"/>
  <c r="JF41" i="80" s="1"/>
  <c r="JV16" i="166"/>
  <c r="JV39" i="166" s="1"/>
  <c r="JV16" i="163"/>
  <c r="JV39" i="163" s="1"/>
  <c r="JV15" i="165" s="1"/>
  <c r="JV16" i="145"/>
  <c r="JV39" i="145" s="1"/>
  <c r="JV16" i="164"/>
  <c r="JV39" i="164" s="1"/>
  <c r="JV17" i="80"/>
  <c r="JV41" i="80" s="1"/>
  <c r="JV17" i="126"/>
  <c r="JV41" i="126" s="1"/>
  <c r="JP19" i="54"/>
  <c r="EM19" i="166"/>
  <c r="EM42" i="166" s="1"/>
  <c r="EM19" i="163"/>
  <c r="EM42" i="163" s="1"/>
  <c r="EM18" i="165" s="1"/>
  <c r="EM19" i="145"/>
  <c r="EM42" i="145" s="1"/>
  <c r="EM20" i="126"/>
  <c r="EM44" i="126" s="1"/>
  <c r="EG22" i="54"/>
  <c r="EM19" i="164"/>
  <c r="EM42" i="164" s="1"/>
  <c r="EM20" i="80"/>
  <c r="EM44" i="80" s="1"/>
  <c r="FC19" i="166"/>
  <c r="FC42" i="166" s="1"/>
  <c r="FC19" i="163"/>
  <c r="FC42" i="163" s="1"/>
  <c r="FC18" i="165" s="1"/>
  <c r="FC19" i="145"/>
  <c r="FC42" i="145" s="1"/>
  <c r="FC19" i="164"/>
  <c r="FC42" i="164" s="1"/>
  <c r="FC20" i="126"/>
  <c r="FC44" i="126" s="1"/>
  <c r="FC20" i="80"/>
  <c r="FC44" i="80" s="1"/>
  <c r="EW22" i="54"/>
  <c r="FS19" i="166"/>
  <c r="FS42" i="166" s="1"/>
  <c r="FS19" i="163"/>
  <c r="FS42" i="163" s="1"/>
  <c r="FS18" i="165" s="1"/>
  <c r="FS19" i="164"/>
  <c r="FS42" i="164" s="1"/>
  <c r="FS19" i="145"/>
  <c r="FS42" i="145" s="1"/>
  <c r="FS20" i="126"/>
  <c r="FS44" i="126" s="1"/>
  <c r="FS20" i="80"/>
  <c r="FS44" i="80" s="1"/>
  <c r="FM22" i="54"/>
  <c r="GI19" i="166"/>
  <c r="GI42" i="166" s="1"/>
  <c r="GI19" i="163"/>
  <c r="GI42" i="163" s="1"/>
  <c r="GI18" i="165" s="1"/>
  <c r="GI19" i="164"/>
  <c r="GI42" i="164" s="1"/>
  <c r="GI19" i="145"/>
  <c r="GI42" i="145" s="1"/>
  <c r="GI20" i="126"/>
  <c r="GI44" i="126" s="1"/>
  <c r="GC22" i="54"/>
  <c r="GI20" i="80"/>
  <c r="GI44" i="80" s="1"/>
  <c r="GY19" i="166"/>
  <c r="GY42" i="166" s="1"/>
  <c r="GY19" i="163"/>
  <c r="GY42" i="163" s="1"/>
  <c r="GY18" i="165" s="1"/>
  <c r="GY19" i="164"/>
  <c r="GY42" i="164" s="1"/>
  <c r="GY19" i="145"/>
  <c r="GY42" i="145" s="1"/>
  <c r="GY20" i="126"/>
  <c r="GY44" i="126" s="1"/>
  <c r="GS22" i="54"/>
  <c r="GY20" i="80"/>
  <c r="GY44" i="80" s="1"/>
  <c r="HO19" i="166"/>
  <c r="HO42" i="166" s="1"/>
  <c r="HO19" i="163"/>
  <c r="HO42" i="163" s="1"/>
  <c r="HO18" i="165" s="1"/>
  <c r="HO19" i="164"/>
  <c r="HO42" i="164" s="1"/>
  <c r="HO19" i="145"/>
  <c r="HO42" i="145" s="1"/>
  <c r="HO20" i="126"/>
  <c r="HO44" i="126" s="1"/>
  <c r="HO20" i="80"/>
  <c r="HO44" i="80" s="1"/>
  <c r="HI22" i="54"/>
  <c r="IE19" i="166"/>
  <c r="IE42" i="166" s="1"/>
  <c r="IE19" i="163"/>
  <c r="IE42" i="163" s="1"/>
  <c r="IE18" i="165" s="1"/>
  <c r="IE19" i="145"/>
  <c r="IE42" i="145" s="1"/>
  <c r="IE19" i="164"/>
  <c r="IE42" i="164" s="1"/>
  <c r="IE20" i="126"/>
  <c r="IE44" i="126" s="1"/>
  <c r="HY22" i="54"/>
  <c r="IE20" i="80"/>
  <c r="IE44" i="80" s="1"/>
  <c r="IU19" i="166"/>
  <c r="IU42" i="166" s="1"/>
  <c r="IU19" i="163"/>
  <c r="IU42" i="163" s="1"/>
  <c r="IU18" i="165" s="1"/>
  <c r="IU19" i="145"/>
  <c r="IU42" i="145" s="1"/>
  <c r="IU19" i="164"/>
  <c r="IU42" i="164" s="1"/>
  <c r="IO22" i="54"/>
  <c r="IU20" i="126"/>
  <c r="IU44" i="126" s="1"/>
  <c r="IU20" i="80"/>
  <c r="IU44" i="80" s="1"/>
  <c r="JK19" i="166"/>
  <c r="JK42" i="166" s="1"/>
  <c r="JK19" i="163"/>
  <c r="JK42" i="163" s="1"/>
  <c r="JK18" i="165" s="1"/>
  <c r="JK19" i="145"/>
  <c r="JK42" i="145" s="1"/>
  <c r="JK19" i="164"/>
  <c r="JK42" i="164" s="1"/>
  <c r="JK20" i="126"/>
  <c r="JK44" i="126" s="1"/>
  <c r="JE22" i="54"/>
  <c r="JK20" i="80"/>
  <c r="JK44" i="80" s="1"/>
  <c r="ET20" i="166"/>
  <c r="ET43" i="166" s="1"/>
  <c r="ET20" i="163"/>
  <c r="ET43" i="163" s="1"/>
  <c r="ET19" i="165" s="1"/>
  <c r="ET20" i="164"/>
  <c r="ET43" i="164" s="1"/>
  <c r="ET20" i="145"/>
  <c r="ET43" i="145" s="1"/>
  <c r="ET21" i="126"/>
  <c r="ET45" i="126" s="1"/>
  <c r="ET21" i="80"/>
  <c r="ET45" i="80" s="1"/>
  <c r="EI22" i="166"/>
  <c r="EI45" i="166" s="1"/>
  <c r="EI22" i="163"/>
  <c r="EI45" i="163" s="1"/>
  <c r="EI21" i="165" s="1"/>
  <c r="EI22" i="145"/>
  <c r="EI45" i="145" s="1"/>
  <c r="EI23" i="126"/>
  <c r="EI47" i="126" s="1"/>
  <c r="EI23" i="80"/>
  <c r="EI47" i="80" s="1"/>
  <c r="EC25" i="54"/>
  <c r="EI22" i="164"/>
  <c r="EI45" i="164" s="1"/>
  <c r="EY22" i="166"/>
  <c r="EY45" i="166" s="1"/>
  <c r="EY22" i="163"/>
  <c r="EY45" i="163" s="1"/>
  <c r="EY21" i="165" s="1"/>
  <c r="EY22" i="145"/>
  <c r="EY45" i="145" s="1"/>
  <c r="EY22" i="164"/>
  <c r="EY45" i="164" s="1"/>
  <c r="EY23" i="126"/>
  <c r="EY47" i="126" s="1"/>
  <c r="EY23" i="80"/>
  <c r="EY47" i="80" s="1"/>
  <c r="ES25" i="54"/>
  <c r="FO22" i="166"/>
  <c r="FO45" i="166" s="1"/>
  <c r="FO22" i="163"/>
  <c r="FO45" i="163" s="1"/>
  <c r="FO21" i="165" s="1"/>
  <c r="FO22" i="145"/>
  <c r="FO45" i="145" s="1"/>
  <c r="FO22" i="164"/>
  <c r="FO45" i="164" s="1"/>
  <c r="FO23" i="126"/>
  <c r="FO47" i="126" s="1"/>
  <c r="FO23" i="80"/>
  <c r="FO47" i="80" s="1"/>
  <c r="FI25" i="54"/>
  <c r="GE22" i="166"/>
  <c r="GE45" i="166" s="1"/>
  <c r="GE22" i="163"/>
  <c r="GE45" i="163" s="1"/>
  <c r="GE21" i="165" s="1"/>
  <c r="GE22" i="145"/>
  <c r="GE45" i="145" s="1"/>
  <c r="GE22" i="164"/>
  <c r="GE45" i="164" s="1"/>
  <c r="GE23" i="126"/>
  <c r="GE47" i="126" s="1"/>
  <c r="GE23" i="80"/>
  <c r="GE47" i="80" s="1"/>
  <c r="FY25" i="54"/>
  <c r="GU22" i="166"/>
  <c r="GU45" i="166" s="1"/>
  <c r="GU22" i="163"/>
  <c r="GU45" i="163" s="1"/>
  <c r="GU21" i="165" s="1"/>
  <c r="GU22" i="145"/>
  <c r="GU45" i="145" s="1"/>
  <c r="GU22" i="164"/>
  <c r="GU45" i="164" s="1"/>
  <c r="GU23" i="126"/>
  <c r="GU47" i="126" s="1"/>
  <c r="GU23" i="80"/>
  <c r="GU47" i="80" s="1"/>
  <c r="GO25" i="54"/>
  <c r="HK22" i="166"/>
  <c r="HK45" i="166" s="1"/>
  <c r="HK22" i="163"/>
  <c r="HK45" i="163" s="1"/>
  <c r="HK21" i="165" s="1"/>
  <c r="HK22" i="145"/>
  <c r="HK45" i="145" s="1"/>
  <c r="HK22" i="164"/>
  <c r="HK45" i="164" s="1"/>
  <c r="HK23" i="126"/>
  <c r="HK47" i="126" s="1"/>
  <c r="HK23" i="80"/>
  <c r="HK47" i="80" s="1"/>
  <c r="HE25" i="54"/>
  <c r="IA22" i="166"/>
  <c r="IA45" i="166" s="1"/>
  <c r="IA22" i="163"/>
  <c r="IA45" i="163" s="1"/>
  <c r="IA21" i="165" s="1"/>
  <c r="IA22" i="145"/>
  <c r="IA45" i="145" s="1"/>
  <c r="IA22" i="164"/>
  <c r="IA45" i="164" s="1"/>
  <c r="IA23" i="126"/>
  <c r="IA47" i="126" s="1"/>
  <c r="IA23" i="80"/>
  <c r="IA47" i="80" s="1"/>
  <c r="HU25" i="54"/>
  <c r="IQ22" i="166"/>
  <c r="IQ45" i="166" s="1"/>
  <c r="IQ22" i="163"/>
  <c r="IQ45" i="163" s="1"/>
  <c r="IQ21" i="165" s="1"/>
  <c r="IQ22" i="145"/>
  <c r="IQ45" i="145" s="1"/>
  <c r="IQ22" i="164"/>
  <c r="IQ45" i="164" s="1"/>
  <c r="IQ23" i="126"/>
  <c r="IQ47" i="126" s="1"/>
  <c r="IQ23" i="80"/>
  <c r="IQ47" i="80" s="1"/>
  <c r="IK25" i="54"/>
  <c r="JG22" i="166"/>
  <c r="JG45" i="166" s="1"/>
  <c r="JG22" i="163"/>
  <c r="JG45" i="163" s="1"/>
  <c r="JG21" i="165" s="1"/>
  <c r="JG22" i="145"/>
  <c r="JG45" i="145" s="1"/>
  <c r="JG22" i="164"/>
  <c r="JG45" i="164" s="1"/>
  <c r="JG23" i="126"/>
  <c r="JG47" i="126" s="1"/>
  <c r="JG23" i="80"/>
  <c r="JG47" i="80" s="1"/>
  <c r="JA25" i="54"/>
  <c r="EC8" i="166"/>
  <c r="EC8" i="163"/>
  <c r="EC8" i="164"/>
  <c r="EC8" i="80"/>
  <c r="EC8" i="126"/>
  <c r="DW12" i="54"/>
  <c r="DW27" i="54"/>
  <c r="EC8" i="145"/>
  <c r="ES8" i="166"/>
  <c r="ES8" i="163"/>
  <c r="ES8" i="164"/>
  <c r="ES8" i="80"/>
  <c r="ES8" i="126"/>
  <c r="EM12" i="54"/>
  <c r="ES8" i="145"/>
  <c r="EM27" i="54"/>
  <c r="FI8" i="166"/>
  <c r="FI8" i="163"/>
  <c r="FI8" i="80"/>
  <c r="FI8" i="164"/>
  <c r="FI8" i="126"/>
  <c r="FC12" i="54"/>
  <c r="FC27" i="54"/>
  <c r="FI8" i="145"/>
  <c r="FY8" i="166"/>
  <c r="FY8" i="163"/>
  <c r="FY8" i="164"/>
  <c r="FY8" i="80"/>
  <c r="FY8" i="126"/>
  <c r="FS12" i="54"/>
  <c r="FY8" i="145"/>
  <c r="FS27" i="54"/>
  <c r="GO8" i="166"/>
  <c r="GO8" i="163"/>
  <c r="GO8" i="164"/>
  <c r="GO8" i="80"/>
  <c r="GO8" i="126"/>
  <c r="GI12" i="54"/>
  <c r="GO8" i="145"/>
  <c r="GI27" i="54"/>
  <c r="HE8" i="166"/>
  <c r="HE8" i="163"/>
  <c r="HE8" i="164"/>
  <c r="HE8" i="126"/>
  <c r="HE8" i="80"/>
  <c r="GY12" i="54"/>
  <c r="GY27" i="54"/>
  <c r="HE8" i="145"/>
  <c r="HU8" i="166"/>
  <c r="HU8" i="163"/>
  <c r="HU8" i="164"/>
  <c r="HU8" i="126"/>
  <c r="HU8" i="80"/>
  <c r="HO12" i="54"/>
  <c r="HO27" i="54"/>
  <c r="HU8" i="145"/>
  <c r="IK8" i="166"/>
  <c r="IK8" i="163"/>
  <c r="IK8" i="145"/>
  <c r="IK8" i="164"/>
  <c r="IK8" i="126"/>
  <c r="IK8" i="80"/>
  <c r="IE12" i="54"/>
  <c r="IE27" i="54"/>
  <c r="JA8" i="166"/>
  <c r="JA8" i="163"/>
  <c r="JA8" i="145"/>
  <c r="JA8" i="164"/>
  <c r="JA8" i="126"/>
  <c r="JA8" i="80"/>
  <c r="IU12" i="54"/>
  <c r="IU27" i="54"/>
  <c r="JQ8" i="166"/>
  <c r="JQ8" i="163"/>
  <c r="JQ8" i="145"/>
  <c r="JQ8" i="164"/>
  <c r="JQ8" i="126"/>
  <c r="JQ8" i="80"/>
  <c r="JK12" i="54"/>
  <c r="JK27" i="54"/>
  <c r="EC31" i="126"/>
  <c r="EC34" i="126" s="1"/>
  <c r="EC10" i="126"/>
  <c r="EG10" i="163"/>
  <c r="EG30" i="163"/>
  <c r="EK10" i="80"/>
  <c r="EK31" i="80"/>
  <c r="EK34" i="80" s="1"/>
  <c r="EK10" i="166"/>
  <c r="EK30" i="166"/>
  <c r="EK33" i="166" s="1"/>
  <c r="EO30" i="164"/>
  <c r="EO33" i="164" s="1"/>
  <c r="EO10" i="164"/>
  <c r="ES10" i="145"/>
  <c r="ES30" i="145"/>
  <c r="ES33" i="145" s="1"/>
  <c r="ES10" i="163"/>
  <c r="ES30" i="163"/>
  <c r="EW31" i="126"/>
  <c r="EW34" i="126" s="1"/>
  <c r="EW10" i="126"/>
  <c r="FA30" i="164"/>
  <c r="FA33" i="164" s="1"/>
  <c r="FA10" i="164"/>
  <c r="FE10" i="80"/>
  <c r="FE31" i="80"/>
  <c r="FE34" i="80" s="1"/>
  <c r="FE10" i="166"/>
  <c r="FE30" i="166"/>
  <c r="FE33" i="166" s="1"/>
  <c r="FI31" i="126"/>
  <c r="FI34" i="126" s="1"/>
  <c r="FI10" i="126"/>
  <c r="FM10" i="163"/>
  <c r="FM30" i="163"/>
  <c r="FQ10" i="80"/>
  <c r="FQ31" i="80"/>
  <c r="FQ34" i="80" s="1"/>
  <c r="FQ10" i="166"/>
  <c r="FQ30" i="166"/>
  <c r="FQ33" i="166" s="1"/>
  <c r="FU31" i="126"/>
  <c r="FU34" i="126" s="1"/>
  <c r="FU10" i="126"/>
  <c r="FY10" i="145"/>
  <c r="FY30" i="145"/>
  <c r="FY33" i="145" s="1"/>
  <c r="FY10" i="163"/>
  <c r="FY30" i="163"/>
  <c r="GC31" i="126"/>
  <c r="GC34" i="126" s="1"/>
  <c r="GC10" i="126"/>
  <c r="GK10" i="80"/>
  <c r="GK31" i="80"/>
  <c r="GK34" i="80" s="1"/>
  <c r="GK10" i="166"/>
  <c r="GK30" i="166"/>
  <c r="GK33" i="166" s="1"/>
  <c r="GO31" i="126"/>
  <c r="GO34" i="126" s="1"/>
  <c r="GO10" i="126"/>
  <c r="GS10" i="163"/>
  <c r="GS30" i="163"/>
  <c r="GW10" i="80"/>
  <c r="GW31" i="80"/>
  <c r="GW34" i="80" s="1"/>
  <c r="GW10" i="166"/>
  <c r="GW30" i="166"/>
  <c r="GW33" i="166" s="1"/>
  <c r="HE10" i="145"/>
  <c r="HE30" i="145"/>
  <c r="HE33" i="145" s="1"/>
  <c r="HE10" i="163"/>
  <c r="HE30" i="163"/>
  <c r="HI10" i="126"/>
  <c r="HI31" i="126"/>
  <c r="HI34" i="126" s="1"/>
  <c r="HQ10" i="80"/>
  <c r="HQ31" i="80"/>
  <c r="HQ34" i="80" s="1"/>
  <c r="HQ10" i="166"/>
  <c r="HQ30" i="166"/>
  <c r="HQ33" i="166" s="1"/>
  <c r="HU10" i="126"/>
  <c r="HU31" i="126"/>
  <c r="HU34" i="126" s="1"/>
  <c r="HY10" i="163"/>
  <c r="HY30" i="163"/>
  <c r="IC10" i="80"/>
  <c r="IC31" i="80"/>
  <c r="IC34" i="80" s="1"/>
  <c r="IC10" i="166"/>
  <c r="IC30" i="166"/>
  <c r="IC33" i="166" s="1"/>
  <c r="IG30" i="145"/>
  <c r="IG33" i="145" s="1"/>
  <c r="IG10" i="145"/>
  <c r="IK10" i="163"/>
  <c r="IK30" i="163"/>
  <c r="IO10" i="126"/>
  <c r="IO31" i="126"/>
  <c r="IO34" i="126" s="1"/>
  <c r="IO10" i="166"/>
  <c r="IO30" i="166"/>
  <c r="IO33" i="166" s="1"/>
  <c r="IS10" i="145"/>
  <c r="IS30" i="145"/>
  <c r="IS33" i="145" s="1"/>
  <c r="IW10" i="126"/>
  <c r="IW31" i="126"/>
  <c r="IW34" i="126" s="1"/>
  <c r="JA10" i="80"/>
  <c r="JA31" i="80"/>
  <c r="JA34" i="80" s="1"/>
  <c r="JA10" i="163"/>
  <c r="JA30" i="163"/>
  <c r="JE10" i="126"/>
  <c r="JE31" i="126"/>
  <c r="JE34" i="126" s="1"/>
  <c r="JE30" i="166"/>
  <c r="JE33" i="166" s="1"/>
  <c r="JE10" i="166"/>
  <c r="JI10" i="145"/>
  <c r="JI30" i="145"/>
  <c r="JI33" i="145" s="1"/>
  <c r="JQ10" i="145"/>
  <c r="JQ30" i="145"/>
  <c r="JQ33" i="145" s="1"/>
  <c r="JQ10" i="163"/>
  <c r="JQ30" i="163"/>
  <c r="JU10" i="126"/>
  <c r="JU31" i="126"/>
  <c r="JU34" i="126" s="1"/>
  <c r="JU10" i="166"/>
  <c r="JU30" i="166"/>
  <c r="JU33" i="166" s="1"/>
  <c r="JR10" i="145"/>
  <c r="JR30" i="145"/>
  <c r="JR33" i="145" s="1"/>
  <c r="FD31" i="126"/>
  <c r="FD34" i="126" s="1"/>
  <c r="FD10" i="126"/>
  <c r="GJ31" i="80"/>
  <c r="GJ34" i="80" s="1"/>
  <c r="GJ10" i="80"/>
  <c r="FS14" i="166"/>
  <c r="FS37" i="166" s="1"/>
  <c r="FS14" i="163"/>
  <c r="FS37" i="163" s="1"/>
  <c r="FS13" i="165" s="1"/>
  <c r="FS14" i="164"/>
  <c r="FS37" i="164" s="1"/>
  <c r="FS14" i="145"/>
  <c r="FS37" i="145" s="1"/>
  <c r="FS15" i="126"/>
  <c r="FS39" i="126" s="1"/>
  <c r="FS15" i="80"/>
  <c r="FS39" i="80" s="1"/>
  <c r="GY14" i="166"/>
  <c r="GY37" i="166" s="1"/>
  <c r="GY14" i="163"/>
  <c r="GY37" i="163" s="1"/>
  <c r="GY13" i="165" s="1"/>
  <c r="GY14" i="164"/>
  <c r="GY37" i="164" s="1"/>
  <c r="GY14" i="145"/>
  <c r="GY37" i="145" s="1"/>
  <c r="GY15" i="126"/>
  <c r="GY39" i="126" s="1"/>
  <c r="GY15" i="80"/>
  <c r="GY39" i="80" s="1"/>
  <c r="IA14" i="166"/>
  <c r="IA37" i="166" s="1"/>
  <c r="IA14" i="163"/>
  <c r="IA37" i="163" s="1"/>
  <c r="IA13" i="165" s="1"/>
  <c r="IA14" i="164"/>
  <c r="IA37" i="164" s="1"/>
  <c r="IA14" i="145"/>
  <c r="IA37" i="145" s="1"/>
  <c r="IA15" i="126"/>
  <c r="IA39" i="126" s="1"/>
  <c r="IA15" i="80"/>
  <c r="IA39" i="80" s="1"/>
  <c r="EW17" i="166"/>
  <c r="EW40" i="166" s="1"/>
  <c r="EW17" i="163"/>
  <c r="EW40" i="163" s="1"/>
  <c r="EW16" i="165" s="1"/>
  <c r="EW17" i="164"/>
  <c r="EW40" i="164" s="1"/>
  <c r="EW17" i="145"/>
  <c r="EW40" i="145" s="1"/>
  <c r="EW18" i="126"/>
  <c r="EW42" i="126" s="1"/>
  <c r="EW18" i="80"/>
  <c r="EW42" i="80" s="1"/>
  <c r="HA17" i="166"/>
  <c r="HA40" i="166" s="1"/>
  <c r="HA17" i="163"/>
  <c r="HA40" i="163" s="1"/>
  <c r="HA16" i="165" s="1"/>
  <c r="HA17" i="164"/>
  <c r="HA40" i="164" s="1"/>
  <c r="HA17" i="145"/>
  <c r="HA40" i="145" s="1"/>
  <c r="HA18" i="126"/>
  <c r="HA42" i="126" s="1"/>
  <c r="HA18" i="80"/>
  <c r="HA42" i="80" s="1"/>
  <c r="FR23" i="166"/>
  <c r="FR46" i="166" s="1"/>
  <c r="FR23" i="163"/>
  <c r="FR46" i="163" s="1"/>
  <c r="FR22" i="165" s="1"/>
  <c r="FR23" i="164"/>
  <c r="FR46" i="164" s="1"/>
  <c r="FR23" i="145"/>
  <c r="FR46" i="145" s="1"/>
  <c r="FR24" i="80"/>
  <c r="FR48" i="80" s="1"/>
  <c r="FR24" i="126"/>
  <c r="FR48" i="126" s="1"/>
  <c r="HB23" i="166"/>
  <c r="HB46" i="166" s="1"/>
  <c r="HB23" i="163"/>
  <c r="HB46" i="163" s="1"/>
  <c r="HB22" i="165" s="1"/>
  <c r="HB23" i="164"/>
  <c r="HB46" i="164" s="1"/>
  <c r="HB23" i="145"/>
  <c r="HB46" i="145" s="1"/>
  <c r="HB24" i="126"/>
  <c r="HB48" i="126" s="1"/>
  <c r="HB24" i="80"/>
  <c r="HB48" i="80" s="1"/>
  <c r="IH23" i="166"/>
  <c r="IH46" i="166" s="1"/>
  <c r="IH23" i="163"/>
  <c r="IH46" i="163" s="1"/>
  <c r="IH22" i="165" s="1"/>
  <c r="IH23" i="164"/>
  <c r="IH46" i="164" s="1"/>
  <c r="IH23" i="145"/>
  <c r="IH46" i="145" s="1"/>
  <c r="IH24" i="126"/>
  <c r="IH48" i="126" s="1"/>
  <c r="IH24" i="80"/>
  <c r="IH48" i="80" s="1"/>
  <c r="JJ23" i="166"/>
  <c r="JJ46" i="166" s="1"/>
  <c r="JJ23" i="163"/>
  <c r="JJ46" i="163" s="1"/>
  <c r="JJ22" i="165" s="1"/>
  <c r="JJ23" i="164"/>
  <c r="JJ46" i="164" s="1"/>
  <c r="JJ23" i="145"/>
  <c r="JJ46" i="145" s="1"/>
  <c r="JJ24" i="126"/>
  <c r="JJ48" i="126" s="1"/>
  <c r="JJ24" i="80"/>
  <c r="JJ48" i="80" s="1"/>
  <c r="FL8" i="166"/>
  <c r="FL8" i="163"/>
  <c r="FL8" i="164"/>
  <c r="FL8" i="145"/>
  <c r="FL8" i="80"/>
  <c r="FL8" i="126"/>
  <c r="FF27" i="54"/>
  <c r="FF12" i="54"/>
  <c r="HH8" i="166"/>
  <c r="HH8" i="163"/>
  <c r="HH8" i="164"/>
  <c r="HH8" i="145"/>
  <c r="HH8" i="126"/>
  <c r="HH8" i="80"/>
  <c r="HB27" i="54"/>
  <c r="HB12" i="54"/>
  <c r="IZ8" i="166"/>
  <c r="IZ8" i="163"/>
  <c r="IZ8" i="164"/>
  <c r="IZ8" i="145"/>
  <c r="IZ8" i="126"/>
  <c r="IZ8" i="80"/>
  <c r="IT12" i="54"/>
  <c r="IT27" i="54"/>
  <c r="EJ10" i="164"/>
  <c r="EJ30" i="164"/>
  <c r="EJ33" i="164" s="1"/>
  <c r="ER10" i="145"/>
  <c r="ER30" i="145"/>
  <c r="ER33" i="145" s="1"/>
  <c r="FD10" i="166"/>
  <c r="FD30" i="166"/>
  <c r="FD33" i="166" s="1"/>
  <c r="FL10" i="163"/>
  <c r="FL30" i="163"/>
  <c r="FX10" i="164"/>
  <c r="FX30" i="164"/>
  <c r="FX33" i="164" s="1"/>
  <c r="GJ10" i="145"/>
  <c r="GJ30" i="145"/>
  <c r="GJ33" i="145" s="1"/>
  <c r="GV10" i="166"/>
  <c r="GV30" i="166"/>
  <c r="GV33" i="166" s="1"/>
  <c r="HH10" i="164"/>
  <c r="HH30" i="164"/>
  <c r="HH33" i="164" s="1"/>
  <c r="HT31" i="126"/>
  <c r="HT34" i="126" s="1"/>
  <c r="HT10" i="126"/>
  <c r="HT10" i="166"/>
  <c r="HT30" i="166"/>
  <c r="HT33" i="166" s="1"/>
  <c r="IF10" i="164"/>
  <c r="IF30" i="164"/>
  <c r="IF33" i="164" s="1"/>
  <c r="IR31" i="126"/>
  <c r="IR34" i="126" s="1"/>
  <c r="IR10" i="126"/>
  <c r="IR10" i="166"/>
  <c r="IR30" i="166"/>
  <c r="IR33" i="166" s="1"/>
  <c r="JD10" i="164"/>
  <c r="JD30" i="164"/>
  <c r="JD33" i="164" s="1"/>
  <c r="JP10" i="126"/>
  <c r="JP31" i="126"/>
  <c r="JP34" i="126" s="1"/>
  <c r="JP10" i="166"/>
  <c r="JP30" i="166"/>
  <c r="JP33" i="166" s="1"/>
  <c r="HW31" i="126"/>
  <c r="HW34" i="126" s="1"/>
  <c r="HW10" i="126"/>
  <c r="GR10" i="126"/>
  <c r="GR31" i="126"/>
  <c r="GR34" i="126" s="1"/>
  <c r="FP31" i="80"/>
  <c r="FP34" i="80" s="1"/>
  <c r="FP10" i="80"/>
  <c r="HL31" i="80"/>
  <c r="HL34" i="80" s="1"/>
  <c r="HL10" i="80"/>
  <c r="JH31" i="80"/>
  <c r="JH34" i="80" s="1"/>
  <c r="JH10" i="80"/>
  <c r="DU19" i="54"/>
  <c r="EA16" i="166"/>
  <c r="EA39" i="166" s="1"/>
  <c r="EA16" i="163"/>
  <c r="EA39" i="163" s="1"/>
  <c r="EA15" i="165" s="1"/>
  <c r="EA16" i="145"/>
  <c r="EA39" i="145" s="1"/>
  <c r="EA16" i="164"/>
  <c r="EA39" i="164" s="1"/>
  <c r="EA17" i="126"/>
  <c r="EA41" i="126" s="1"/>
  <c r="EA17" i="80"/>
  <c r="EA41" i="80" s="1"/>
  <c r="EK19" i="54"/>
  <c r="EQ16" i="166"/>
  <c r="EQ39" i="166" s="1"/>
  <c r="EQ16" i="163"/>
  <c r="EQ39" i="163" s="1"/>
  <c r="EQ15" i="165" s="1"/>
  <c r="EQ16" i="145"/>
  <c r="EQ39" i="145" s="1"/>
  <c r="EQ17" i="126"/>
  <c r="EQ41" i="126" s="1"/>
  <c r="EQ17" i="80"/>
  <c r="EQ41" i="80" s="1"/>
  <c r="EQ16" i="164"/>
  <c r="EQ39" i="164" s="1"/>
  <c r="FA19" i="54"/>
  <c r="FG16" i="166"/>
  <c r="FG39" i="166" s="1"/>
  <c r="FG16" i="163"/>
  <c r="FG39" i="163" s="1"/>
  <c r="FG15" i="165" s="1"/>
  <c r="FG16" i="145"/>
  <c r="FG39" i="145" s="1"/>
  <c r="FG16" i="164"/>
  <c r="FG39" i="164" s="1"/>
  <c r="FG17" i="126"/>
  <c r="FG41" i="126" s="1"/>
  <c r="FG17" i="80"/>
  <c r="FG41" i="80" s="1"/>
  <c r="FQ19" i="54"/>
  <c r="FW16" i="166"/>
  <c r="FW39" i="166" s="1"/>
  <c r="FW16" i="163"/>
  <c r="FW39" i="163" s="1"/>
  <c r="FW15" i="165" s="1"/>
  <c r="FW16" i="164"/>
  <c r="FW39" i="164" s="1"/>
  <c r="FW16" i="145"/>
  <c r="FW39" i="145" s="1"/>
  <c r="FW17" i="126"/>
  <c r="FW41" i="126" s="1"/>
  <c r="FW17" i="80"/>
  <c r="FW41" i="80" s="1"/>
  <c r="GG19" i="54"/>
  <c r="GM16" i="166"/>
  <c r="GM39" i="166" s="1"/>
  <c r="GM16" i="163"/>
  <c r="GM39" i="163" s="1"/>
  <c r="GM15" i="165" s="1"/>
  <c r="GM16" i="164"/>
  <c r="GM39" i="164" s="1"/>
  <c r="GM16" i="145"/>
  <c r="GM39" i="145" s="1"/>
  <c r="GM17" i="126"/>
  <c r="GM41" i="126" s="1"/>
  <c r="GM17" i="80"/>
  <c r="GM41" i="80" s="1"/>
  <c r="GW19" i="54"/>
  <c r="HC16" i="166"/>
  <c r="HC39" i="166" s="1"/>
  <c r="HC16" i="163"/>
  <c r="HC39" i="163" s="1"/>
  <c r="HC15" i="165" s="1"/>
  <c r="HC16" i="164"/>
  <c r="HC39" i="164" s="1"/>
  <c r="HC16" i="145"/>
  <c r="HC39" i="145" s="1"/>
  <c r="HC17" i="80"/>
  <c r="HC41" i="80" s="1"/>
  <c r="HC17" i="126"/>
  <c r="HC41" i="126" s="1"/>
  <c r="HM19" i="54"/>
  <c r="HS16" i="166"/>
  <c r="HS39" i="166" s="1"/>
  <c r="HS16" i="163"/>
  <c r="HS39" i="163" s="1"/>
  <c r="HS15" i="165" s="1"/>
  <c r="HS16" i="164"/>
  <c r="HS39" i="164" s="1"/>
  <c r="HS16" i="145"/>
  <c r="HS39" i="145" s="1"/>
  <c r="HS17" i="80"/>
  <c r="HS41" i="80" s="1"/>
  <c r="HS17" i="126"/>
  <c r="HS41" i="126" s="1"/>
  <c r="IC19" i="54"/>
  <c r="II16" i="166"/>
  <c r="II39" i="166" s="1"/>
  <c r="II16" i="163"/>
  <c r="II39" i="163" s="1"/>
  <c r="II15" i="165" s="1"/>
  <c r="II16" i="145"/>
  <c r="II39" i="145" s="1"/>
  <c r="II16" i="164"/>
  <c r="II39" i="164" s="1"/>
  <c r="II17" i="80"/>
  <c r="II41" i="80" s="1"/>
  <c r="II17" i="126"/>
  <c r="II41" i="126" s="1"/>
  <c r="IS19" i="54"/>
  <c r="IY16" i="166"/>
  <c r="IY39" i="166" s="1"/>
  <c r="IY16" i="163"/>
  <c r="IY39" i="163" s="1"/>
  <c r="IY15" i="165" s="1"/>
  <c r="IY16" i="145"/>
  <c r="IY39" i="145" s="1"/>
  <c r="IY16" i="164"/>
  <c r="IY39" i="164" s="1"/>
  <c r="IY17" i="80"/>
  <c r="IY41" i="80" s="1"/>
  <c r="IY17" i="126"/>
  <c r="IY41" i="126" s="1"/>
  <c r="JI19" i="54"/>
  <c r="JO16" i="166"/>
  <c r="JO39" i="166" s="1"/>
  <c r="JO16" i="163"/>
  <c r="JO39" i="163" s="1"/>
  <c r="JO15" i="165" s="1"/>
  <c r="JO16" i="145"/>
  <c r="JO39" i="145" s="1"/>
  <c r="JO16" i="164"/>
  <c r="JO39" i="164" s="1"/>
  <c r="JO17" i="126"/>
  <c r="JO41" i="126" s="1"/>
  <c r="JO17" i="80"/>
  <c r="JO41" i="80" s="1"/>
  <c r="EJ19" i="166"/>
  <c r="EJ42" i="166" s="1"/>
  <c r="EJ19" i="163"/>
  <c r="EJ42" i="163" s="1"/>
  <c r="EJ18" i="165" s="1"/>
  <c r="EJ19" i="164"/>
  <c r="EJ42" i="164" s="1"/>
  <c r="EJ19" i="145"/>
  <c r="EJ42" i="145" s="1"/>
  <c r="EJ20" i="80"/>
  <c r="EJ44" i="80" s="1"/>
  <c r="EJ20" i="126"/>
  <c r="EJ44" i="126" s="1"/>
  <c r="ED22" i="54"/>
  <c r="EZ19" i="166"/>
  <c r="EZ42" i="166" s="1"/>
  <c r="EZ19" i="163"/>
  <c r="EZ42" i="163" s="1"/>
  <c r="EZ18" i="165" s="1"/>
  <c r="EZ19" i="164"/>
  <c r="EZ42" i="164" s="1"/>
  <c r="EZ19" i="145"/>
  <c r="EZ42" i="145" s="1"/>
  <c r="ET22" i="54"/>
  <c r="EZ20" i="80"/>
  <c r="EZ44" i="80" s="1"/>
  <c r="EZ20" i="126"/>
  <c r="EZ44" i="126" s="1"/>
  <c r="FT19" i="166"/>
  <c r="FT42" i="166" s="1"/>
  <c r="FT19" i="163"/>
  <c r="FT42" i="163" s="1"/>
  <c r="FT18" i="165" s="1"/>
  <c r="FT19" i="164"/>
  <c r="FT42" i="164" s="1"/>
  <c r="FT19" i="145"/>
  <c r="FT42" i="145" s="1"/>
  <c r="FN22" i="54"/>
  <c r="FT20" i="126"/>
  <c r="FT44" i="126" s="1"/>
  <c r="FT20" i="80"/>
  <c r="FT44" i="80" s="1"/>
  <c r="GN19" i="166"/>
  <c r="GN42" i="166" s="1"/>
  <c r="GN19" i="163"/>
  <c r="GN42" i="163" s="1"/>
  <c r="GN18" i="165" s="1"/>
  <c r="GN19" i="164"/>
  <c r="GN42" i="164" s="1"/>
  <c r="GN19" i="145"/>
  <c r="GN42" i="145" s="1"/>
  <c r="GN20" i="126"/>
  <c r="GN44" i="126" s="1"/>
  <c r="GH22" i="54"/>
  <c r="GN20" i="80"/>
  <c r="GN44" i="80" s="1"/>
  <c r="HD19" i="166"/>
  <c r="HD42" i="166" s="1"/>
  <c r="HD19" i="163"/>
  <c r="HD42" i="163" s="1"/>
  <c r="HD18" i="165" s="1"/>
  <c r="HD19" i="164"/>
  <c r="HD42" i="164" s="1"/>
  <c r="HD19" i="145"/>
  <c r="HD42" i="145" s="1"/>
  <c r="HD20" i="126"/>
  <c r="HD44" i="126" s="1"/>
  <c r="GX22" i="54"/>
  <c r="HD20" i="80"/>
  <c r="HD44" i="80" s="1"/>
  <c r="HX19" i="166"/>
  <c r="HX42" i="166" s="1"/>
  <c r="HX19" i="163"/>
  <c r="HX42" i="163" s="1"/>
  <c r="HX18" i="165" s="1"/>
  <c r="HX19" i="164"/>
  <c r="HX42" i="164" s="1"/>
  <c r="HX19" i="145"/>
  <c r="HX42" i="145" s="1"/>
  <c r="HX20" i="126"/>
  <c r="HX44" i="126" s="1"/>
  <c r="HR22" i="54"/>
  <c r="HX20" i="80"/>
  <c r="HX44" i="80" s="1"/>
  <c r="IR19" i="166"/>
  <c r="IR42" i="166" s="1"/>
  <c r="IR19" i="163"/>
  <c r="IR42" i="163" s="1"/>
  <c r="IR18" i="165" s="1"/>
  <c r="IR19" i="145"/>
  <c r="IR42" i="145" s="1"/>
  <c r="IR19" i="164"/>
  <c r="IR42" i="164" s="1"/>
  <c r="IR20" i="126"/>
  <c r="IR44" i="126" s="1"/>
  <c r="IL22" i="54"/>
  <c r="IR20" i="80"/>
  <c r="IR44" i="80" s="1"/>
  <c r="JL19" i="166"/>
  <c r="JL42" i="166" s="1"/>
  <c r="JL19" i="163"/>
  <c r="JL42" i="163" s="1"/>
  <c r="JL18" i="165" s="1"/>
  <c r="JL19" i="145"/>
  <c r="JL42" i="145" s="1"/>
  <c r="JL19" i="164"/>
  <c r="JL42" i="164" s="1"/>
  <c r="JL20" i="126"/>
  <c r="JL44" i="126" s="1"/>
  <c r="JF22" i="54"/>
  <c r="JL20" i="80"/>
  <c r="JL44" i="80" s="1"/>
  <c r="FB20" i="166"/>
  <c r="FB43" i="166" s="1"/>
  <c r="FB20" i="164"/>
  <c r="FB43" i="164" s="1"/>
  <c r="FB20" i="163"/>
  <c r="FB43" i="163" s="1"/>
  <c r="FB19" i="165" s="1"/>
  <c r="FB20" i="145"/>
  <c r="FB43" i="145" s="1"/>
  <c r="FB21" i="126"/>
  <c r="FB45" i="126" s="1"/>
  <c r="FB21" i="80"/>
  <c r="FB45" i="80" s="1"/>
  <c r="EH25" i="54"/>
  <c r="EN22" i="166"/>
  <c r="EN45" i="166" s="1"/>
  <c r="EN22" i="163"/>
  <c r="EN45" i="163" s="1"/>
  <c r="EN21" i="165" s="1"/>
  <c r="EN22" i="164"/>
  <c r="EN45" i="164" s="1"/>
  <c r="EN22" i="145"/>
  <c r="EN45" i="145" s="1"/>
  <c r="EN23" i="126"/>
  <c r="EN47" i="126" s="1"/>
  <c r="EN23" i="80"/>
  <c r="EN47" i="80" s="1"/>
  <c r="EX25" i="54"/>
  <c r="FD22" i="166"/>
  <c r="FD45" i="166" s="1"/>
  <c r="FD22" i="163"/>
  <c r="FD45" i="163" s="1"/>
  <c r="FD21" i="165" s="1"/>
  <c r="FD22" i="164"/>
  <c r="FD45" i="164" s="1"/>
  <c r="FD22" i="145"/>
  <c r="FD45" i="145" s="1"/>
  <c r="FD23" i="126"/>
  <c r="FD47" i="126" s="1"/>
  <c r="FD23" i="80"/>
  <c r="FD47" i="80" s="1"/>
  <c r="FN25" i="54"/>
  <c r="FT22" i="166"/>
  <c r="FT45" i="166" s="1"/>
  <c r="FT22" i="163"/>
  <c r="FT45" i="163" s="1"/>
  <c r="FT21" i="165" s="1"/>
  <c r="FT22" i="164"/>
  <c r="FT45" i="164" s="1"/>
  <c r="FT22" i="145"/>
  <c r="FT45" i="145" s="1"/>
  <c r="FT23" i="126"/>
  <c r="FT47" i="126" s="1"/>
  <c r="FT23" i="80"/>
  <c r="FT47" i="80" s="1"/>
  <c r="GD25" i="54"/>
  <c r="GJ22" i="166"/>
  <c r="GJ45" i="166" s="1"/>
  <c r="GJ22" i="163"/>
  <c r="GJ45" i="163" s="1"/>
  <c r="GJ21" i="165" s="1"/>
  <c r="GJ22" i="164"/>
  <c r="GJ45" i="164" s="1"/>
  <c r="GJ22" i="145"/>
  <c r="GJ45" i="145" s="1"/>
  <c r="GJ23" i="126"/>
  <c r="GJ47" i="126" s="1"/>
  <c r="GJ23" i="80"/>
  <c r="GJ47" i="80" s="1"/>
  <c r="GT25" i="54"/>
  <c r="GZ22" i="166"/>
  <c r="GZ45" i="166" s="1"/>
  <c r="GZ22" i="163"/>
  <c r="GZ45" i="163" s="1"/>
  <c r="GZ21" i="165" s="1"/>
  <c r="GZ22" i="164"/>
  <c r="GZ45" i="164" s="1"/>
  <c r="GZ22" i="145"/>
  <c r="GZ45" i="145" s="1"/>
  <c r="GZ23" i="126"/>
  <c r="GZ47" i="126" s="1"/>
  <c r="GZ23" i="80"/>
  <c r="GZ47" i="80" s="1"/>
  <c r="HJ25" i="54"/>
  <c r="HP22" i="166"/>
  <c r="HP45" i="166" s="1"/>
  <c r="HP22" i="163"/>
  <c r="HP45" i="163" s="1"/>
  <c r="HP21" i="165" s="1"/>
  <c r="HP22" i="164"/>
  <c r="HP45" i="164" s="1"/>
  <c r="HP22" i="145"/>
  <c r="HP45" i="145" s="1"/>
  <c r="HP23" i="126"/>
  <c r="HP47" i="126" s="1"/>
  <c r="HP23" i="80"/>
  <c r="HP47" i="80" s="1"/>
  <c r="HZ25" i="54"/>
  <c r="IF22" i="166"/>
  <c r="IF45" i="166" s="1"/>
  <c r="IF22" i="163"/>
  <c r="IF45" i="163" s="1"/>
  <c r="IF21" i="165" s="1"/>
  <c r="IF22" i="164"/>
  <c r="IF45" i="164" s="1"/>
  <c r="IF22" i="145"/>
  <c r="IF45" i="145" s="1"/>
  <c r="IF23" i="126"/>
  <c r="IF47" i="126" s="1"/>
  <c r="IF23" i="80"/>
  <c r="IF47" i="80" s="1"/>
  <c r="IP25" i="54"/>
  <c r="IV22" i="166"/>
  <c r="IV45" i="166" s="1"/>
  <c r="IV22" i="163"/>
  <c r="IV45" i="163" s="1"/>
  <c r="IV21" i="165" s="1"/>
  <c r="IV22" i="164"/>
  <c r="IV45" i="164" s="1"/>
  <c r="IV22" i="145"/>
  <c r="IV45" i="145" s="1"/>
  <c r="IV23" i="126"/>
  <c r="IV47" i="126" s="1"/>
  <c r="IV23" i="80"/>
  <c r="IV47" i="80" s="1"/>
  <c r="JF25" i="54"/>
  <c r="JL22" i="166"/>
  <c r="JL45" i="166" s="1"/>
  <c r="JL22" i="163"/>
  <c r="JL45" i="163" s="1"/>
  <c r="JL21" i="165" s="1"/>
  <c r="JL22" i="164"/>
  <c r="JL45" i="164" s="1"/>
  <c r="JL23" i="126"/>
  <c r="JL47" i="126" s="1"/>
  <c r="JL22" i="145"/>
  <c r="JL45" i="145" s="1"/>
  <c r="JL23" i="80"/>
  <c r="JL47" i="80" s="1"/>
  <c r="ED8" i="166"/>
  <c r="ED8" i="163"/>
  <c r="ED8" i="164"/>
  <c r="ED8" i="145"/>
  <c r="DX27" i="54"/>
  <c r="DX12" i="54"/>
  <c r="ED8" i="80"/>
  <c r="ED8" i="126"/>
  <c r="ET8" i="166"/>
  <c r="ET8" i="163"/>
  <c r="ET8" i="164"/>
  <c r="ET8" i="145"/>
  <c r="EN27" i="54"/>
  <c r="ET8" i="126"/>
  <c r="EN12" i="54"/>
  <c r="ET8" i="80"/>
  <c r="FJ8" i="166"/>
  <c r="FJ8" i="163"/>
  <c r="FJ8" i="164"/>
  <c r="FJ8" i="145"/>
  <c r="FD27" i="54"/>
  <c r="FD12" i="54"/>
  <c r="FJ8" i="80"/>
  <c r="FJ8" i="126"/>
  <c r="FZ8" i="166"/>
  <c r="FZ8" i="163"/>
  <c r="FZ8" i="164"/>
  <c r="FZ8" i="145"/>
  <c r="FT27" i="54"/>
  <c r="FZ8" i="126"/>
  <c r="FT12" i="54"/>
  <c r="FZ8" i="80"/>
  <c r="GP8" i="166"/>
  <c r="GP8" i="163"/>
  <c r="GP8" i="164"/>
  <c r="GP8" i="145"/>
  <c r="GJ27" i="54"/>
  <c r="GJ12" i="54"/>
  <c r="GP8" i="80"/>
  <c r="GP8" i="126"/>
  <c r="HF8" i="166"/>
  <c r="HF8" i="163"/>
  <c r="HF8" i="164"/>
  <c r="HF8" i="145"/>
  <c r="HF8" i="126"/>
  <c r="GZ27" i="54"/>
  <c r="GZ12" i="54"/>
  <c r="HF8" i="80"/>
  <c r="HV8" i="166"/>
  <c r="HV8" i="163"/>
  <c r="HV8" i="164"/>
  <c r="HV8" i="145"/>
  <c r="HV8" i="126"/>
  <c r="HP27" i="54"/>
  <c r="HP12" i="54"/>
  <c r="HV8" i="80"/>
  <c r="IL8" i="166"/>
  <c r="IL8" i="163"/>
  <c r="IL8" i="164"/>
  <c r="IL8" i="145"/>
  <c r="IL8" i="126"/>
  <c r="IF27" i="54"/>
  <c r="IF12" i="54"/>
  <c r="IL8" i="80"/>
  <c r="JB8" i="166"/>
  <c r="JB8" i="163"/>
  <c r="JB8" i="164"/>
  <c r="JB8" i="145"/>
  <c r="JB8" i="126"/>
  <c r="IV27" i="54"/>
  <c r="IV12" i="54"/>
  <c r="JB8" i="80"/>
  <c r="JV8" i="166"/>
  <c r="JV8" i="163"/>
  <c r="JV8" i="145"/>
  <c r="JV8" i="164"/>
  <c r="JV8" i="126"/>
  <c r="JV8" i="80"/>
  <c r="JP27" i="54"/>
  <c r="JP12" i="54"/>
  <c r="ED10" i="164"/>
  <c r="ED30" i="164"/>
  <c r="ED33" i="164" s="1"/>
  <c r="EH31" i="80"/>
  <c r="EH34" i="80" s="1"/>
  <c r="EH10" i="80"/>
  <c r="EH10" i="163"/>
  <c r="EH30" i="163"/>
  <c r="EL31" i="80"/>
  <c r="EL34" i="80" s="1"/>
  <c r="EL10" i="80"/>
  <c r="EL10" i="166"/>
  <c r="EL30" i="166"/>
  <c r="EL33" i="166" s="1"/>
  <c r="EP10" i="145"/>
  <c r="EP30" i="145"/>
  <c r="EP33" i="145" s="1"/>
  <c r="ET10" i="164"/>
  <c r="ET30" i="164"/>
  <c r="ET33" i="164" s="1"/>
  <c r="EX31" i="80"/>
  <c r="EX34" i="80" s="1"/>
  <c r="EX10" i="80"/>
  <c r="EX10" i="163"/>
  <c r="EX30" i="163"/>
  <c r="FB31" i="80"/>
  <c r="FB34" i="80" s="1"/>
  <c r="FB10" i="80"/>
  <c r="FB10" i="166"/>
  <c r="FB30" i="166"/>
  <c r="FB33" i="166" s="1"/>
  <c r="FF10" i="145"/>
  <c r="FF30" i="145"/>
  <c r="FF33" i="145" s="1"/>
  <c r="FJ10" i="164"/>
  <c r="FJ30" i="164"/>
  <c r="FJ33" i="164" s="1"/>
  <c r="FN10" i="80"/>
  <c r="FN31" i="80"/>
  <c r="FN34" i="80" s="1"/>
  <c r="FN10" i="163"/>
  <c r="FN30" i="163"/>
  <c r="FR31" i="80"/>
  <c r="FR34" i="80" s="1"/>
  <c r="FR10" i="80"/>
  <c r="FR10" i="166"/>
  <c r="FR30" i="166"/>
  <c r="FR33" i="166" s="1"/>
  <c r="FV10" i="145"/>
  <c r="FV30" i="145"/>
  <c r="FV33" i="145" s="1"/>
  <c r="FZ10" i="164"/>
  <c r="FZ30" i="164"/>
  <c r="FZ33" i="164" s="1"/>
  <c r="GD31" i="80"/>
  <c r="GD34" i="80" s="1"/>
  <c r="GD10" i="80"/>
  <c r="GD10" i="163"/>
  <c r="GD30" i="163"/>
  <c r="GH10" i="80"/>
  <c r="GH31" i="80"/>
  <c r="GH34" i="80" s="1"/>
  <c r="GH10" i="166"/>
  <c r="GH30" i="166"/>
  <c r="GH33" i="166" s="1"/>
  <c r="GL10" i="145"/>
  <c r="GL30" i="145"/>
  <c r="GL33" i="145" s="1"/>
  <c r="GP10" i="164"/>
  <c r="GP30" i="164"/>
  <c r="GP33" i="164" s="1"/>
  <c r="GT31" i="80"/>
  <c r="GT34" i="80" s="1"/>
  <c r="GT10" i="80"/>
  <c r="GT10" i="163"/>
  <c r="GT30" i="163"/>
  <c r="GX10" i="80"/>
  <c r="GX31" i="80"/>
  <c r="GX34" i="80" s="1"/>
  <c r="GX10" i="166"/>
  <c r="GX30" i="166"/>
  <c r="GX33" i="166" s="1"/>
  <c r="HB31" i="126"/>
  <c r="HB34" i="126" s="1"/>
  <c r="HB10" i="126"/>
  <c r="HF10" i="164"/>
  <c r="HF30" i="164"/>
  <c r="HF33" i="164" s="1"/>
  <c r="HJ10" i="80"/>
  <c r="HJ31" i="80"/>
  <c r="HJ34" i="80" s="1"/>
  <c r="HJ10" i="163"/>
  <c r="HJ30" i="163"/>
  <c r="HN10" i="80"/>
  <c r="HN31" i="80"/>
  <c r="HN34" i="80" s="1"/>
  <c r="HN10" i="166"/>
  <c r="HN30" i="166"/>
  <c r="HN33" i="166" s="1"/>
  <c r="HR31" i="126"/>
  <c r="HR34" i="126" s="1"/>
  <c r="HR10" i="126"/>
  <c r="HV10" i="164"/>
  <c r="HV30" i="164"/>
  <c r="HV33" i="164" s="1"/>
  <c r="HZ10" i="80"/>
  <c r="HZ31" i="80"/>
  <c r="HZ34" i="80" s="1"/>
  <c r="HZ10" i="163"/>
  <c r="HZ30" i="163"/>
  <c r="ID10" i="126"/>
  <c r="ID31" i="126"/>
  <c r="ID34" i="126" s="1"/>
  <c r="ID10" i="166"/>
  <c r="ID30" i="166"/>
  <c r="ID33" i="166" s="1"/>
  <c r="IH10" i="163"/>
  <c r="IH30" i="163"/>
  <c r="IL10" i="164"/>
  <c r="IL30" i="164"/>
  <c r="IL33" i="164" s="1"/>
  <c r="IP10" i="80"/>
  <c r="IP31" i="80"/>
  <c r="IP34" i="80" s="1"/>
  <c r="IP10" i="163"/>
  <c r="IP30" i="163"/>
  <c r="IT31" i="126"/>
  <c r="IT34" i="126" s="1"/>
  <c r="IT10" i="126"/>
  <c r="IT10" i="166"/>
  <c r="IT30" i="166"/>
  <c r="IT33" i="166" s="1"/>
  <c r="IX10" i="163"/>
  <c r="IX30" i="163"/>
  <c r="JB10" i="164"/>
  <c r="JB30" i="164"/>
  <c r="JB33" i="164" s="1"/>
  <c r="JF10" i="80"/>
  <c r="JF31" i="80"/>
  <c r="JF34" i="80" s="1"/>
  <c r="JF10" i="163"/>
  <c r="JF30" i="163"/>
  <c r="JJ31" i="126"/>
  <c r="JJ34" i="126" s="1"/>
  <c r="JJ10" i="126"/>
  <c r="JJ10" i="166"/>
  <c r="JJ30" i="166"/>
  <c r="JJ33" i="166" s="1"/>
  <c r="JN10" i="145"/>
  <c r="JN30" i="145"/>
  <c r="JN33" i="145" s="1"/>
  <c r="JV10" i="80"/>
  <c r="JV31" i="80"/>
  <c r="JV34" i="80" s="1"/>
  <c r="JV10" i="166"/>
  <c r="JV30" i="166"/>
  <c r="JV33" i="166" s="1"/>
  <c r="FL31" i="80"/>
  <c r="FL34" i="80" s="1"/>
  <c r="FL10" i="80"/>
  <c r="IV31" i="80"/>
  <c r="IV34" i="80" s="1"/>
  <c r="IV10" i="80"/>
  <c r="EA14" i="166"/>
  <c r="EA37" i="166" s="1"/>
  <c r="EA14" i="163"/>
  <c r="EA37" i="163" s="1"/>
  <c r="EA13" i="165" s="1"/>
  <c r="EA14" i="164"/>
  <c r="EA37" i="164" s="1"/>
  <c r="EA14" i="145"/>
  <c r="EA37" i="145" s="1"/>
  <c r="EA15" i="126"/>
  <c r="EA39" i="126" s="1"/>
  <c r="EA15" i="80"/>
  <c r="EA39" i="80" s="1"/>
  <c r="FW14" i="166"/>
  <c r="FW37" i="166" s="1"/>
  <c r="FW14" i="163"/>
  <c r="FW37" i="163" s="1"/>
  <c r="FW13" i="165" s="1"/>
  <c r="FW14" i="164"/>
  <c r="FW37" i="164" s="1"/>
  <c r="FW14" i="145"/>
  <c r="FW37" i="145" s="1"/>
  <c r="FW15" i="126"/>
  <c r="FW39" i="126" s="1"/>
  <c r="FW15" i="80"/>
  <c r="FW39" i="80" s="1"/>
  <c r="HG14" i="166"/>
  <c r="HG37" i="166" s="1"/>
  <c r="HG14" i="163"/>
  <c r="HG37" i="163" s="1"/>
  <c r="HG13" i="165" s="1"/>
  <c r="HG14" i="164"/>
  <c r="HG37" i="164" s="1"/>
  <c r="HG14" i="145"/>
  <c r="HG37" i="145" s="1"/>
  <c r="HG15" i="126"/>
  <c r="HG39" i="126" s="1"/>
  <c r="HG15" i="80"/>
  <c r="HG39" i="80" s="1"/>
  <c r="FA17" i="166"/>
  <c r="FA40" i="166" s="1"/>
  <c r="FA17" i="163"/>
  <c r="FA40" i="163" s="1"/>
  <c r="FA16" i="165" s="1"/>
  <c r="FA17" i="164"/>
  <c r="FA40" i="164" s="1"/>
  <c r="FA18" i="126"/>
  <c r="FA42" i="126" s="1"/>
  <c r="FA18" i="80"/>
  <c r="FA42" i="80" s="1"/>
  <c r="FA17" i="145"/>
  <c r="FA40" i="145" s="1"/>
  <c r="FU17" i="166"/>
  <c r="FU40" i="166" s="1"/>
  <c r="FU17" i="163"/>
  <c r="FU40" i="163" s="1"/>
  <c r="FU16" i="165" s="1"/>
  <c r="FU17" i="164"/>
  <c r="FU40" i="164" s="1"/>
  <c r="FU17" i="145"/>
  <c r="FU40" i="145" s="1"/>
  <c r="FU18" i="126"/>
  <c r="FU42" i="126" s="1"/>
  <c r="FU18" i="80"/>
  <c r="FU42" i="80" s="1"/>
  <c r="HI17" i="166"/>
  <c r="HI40" i="166" s="1"/>
  <c r="HI17" i="163"/>
  <c r="HI40" i="163" s="1"/>
  <c r="HI16" i="165" s="1"/>
  <c r="HI17" i="164"/>
  <c r="HI40" i="164" s="1"/>
  <c r="HI17" i="145"/>
  <c r="HI40" i="145" s="1"/>
  <c r="HI18" i="126"/>
  <c r="HI42" i="126" s="1"/>
  <c r="HI18" i="80"/>
  <c r="HI42" i="80" s="1"/>
  <c r="IW17" i="166"/>
  <c r="IW40" i="166" s="1"/>
  <c r="IW17" i="163"/>
  <c r="IW40" i="163" s="1"/>
  <c r="IW16" i="165" s="1"/>
  <c r="IW17" i="164"/>
  <c r="IW40" i="164" s="1"/>
  <c r="IW17" i="145"/>
  <c r="IW40" i="145" s="1"/>
  <c r="IW18" i="126"/>
  <c r="IW42" i="126" s="1"/>
  <c r="IW18" i="80"/>
  <c r="IW42" i="80" s="1"/>
  <c r="DZ23" i="166"/>
  <c r="DZ46" i="166" s="1"/>
  <c r="DZ23" i="163"/>
  <c r="DZ46" i="163" s="1"/>
  <c r="DZ22" i="165" s="1"/>
  <c r="DZ23" i="164"/>
  <c r="DZ46" i="164" s="1"/>
  <c r="DZ23" i="145"/>
  <c r="DZ46" i="145" s="1"/>
  <c r="DZ24" i="126"/>
  <c r="DZ48" i="126" s="1"/>
  <c r="DZ24" i="80"/>
  <c r="DZ48" i="80" s="1"/>
  <c r="FV23" i="166"/>
  <c r="FV46" i="166" s="1"/>
  <c r="FV23" i="163"/>
  <c r="FV46" i="163" s="1"/>
  <c r="FV22" i="165" s="1"/>
  <c r="FV23" i="164"/>
  <c r="FV46" i="164" s="1"/>
  <c r="FV23" i="145"/>
  <c r="FV46" i="145" s="1"/>
  <c r="FV24" i="80"/>
  <c r="FV48" i="80" s="1"/>
  <c r="FV24" i="126"/>
  <c r="FV48" i="126" s="1"/>
  <c r="HZ23" i="166"/>
  <c r="HZ46" i="166" s="1"/>
  <c r="HZ23" i="163"/>
  <c r="HZ46" i="163" s="1"/>
  <c r="HZ22" i="165" s="1"/>
  <c r="HZ23" i="164"/>
  <c r="HZ46" i="164" s="1"/>
  <c r="HZ24" i="126"/>
  <c r="HZ48" i="126" s="1"/>
  <c r="HZ23" i="145"/>
  <c r="HZ46" i="145" s="1"/>
  <c r="HZ24" i="80"/>
  <c r="HZ48" i="80" s="1"/>
  <c r="FD8" i="166"/>
  <c r="FD8" i="163"/>
  <c r="FD8" i="164"/>
  <c r="FD8" i="145"/>
  <c r="FD8" i="80"/>
  <c r="FD8" i="126"/>
  <c r="EX12" i="54"/>
  <c r="EX27" i="54"/>
  <c r="GZ8" i="166"/>
  <c r="GZ8" i="163"/>
  <c r="GZ8" i="145"/>
  <c r="GZ8" i="126"/>
  <c r="GZ8" i="164"/>
  <c r="GZ8" i="80"/>
  <c r="GT27" i="54"/>
  <c r="GT12" i="54"/>
  <c r="JD8" i="166"/>
  <c r="JD8" i="163"/>
  <c r="JD8" i="164"/>
  <c r="JD8" i="126"/>
  <c r="JD8" i="80"/>
  <c r="JD8" i="145"/>
  <c r="IX12" i="54"/>
  <c r="IX27" i="54"/>
  <c r="EF10" i="163"/>
  <c r="EF30" i="163"/>
  <c r="EV10" i="164"/>
  <c r="EV30" i="164"/>
  <c r="EV33" i="164" s="1"/>
  <c r="FH10" i="145"/>
  <c r="FH30" i="145"/>
  <c r="FH33" i="145" s="1"/>
  <c r="FT10" i="166"/>
  <c r="FT30" i="166"/>
  <c r="FT33" i="166" s="1"/>
  <c r="GF10" i="163"/>
  <c r="GF30" i="163"/>
  <c r="GR10" i="164"/>
  <c r="GR30" i="164"/>
  <c r="GR33" i="164" s="1"/>
  <c r="HD31" i="126"/>
  <c r="HD34" i="126" s="1"/>
  <c r="HD10" i="126"/>
  <c r="HD10" i="166"/>
  <c r="HD30" i="166"/>
  <c r="HD33" i="166" s="1"/>
  <c r="HP30" i="164"/>
  <c r="HP33" i="164" s="1"/>
  <c r="HP10" i="164"/>
  <c r="IB31" i="126"/>
  <c r="IB34" i="126" s="1"/>
  <c r="IB10" i="126"/>
  <c r="IB10" i="166"/>
  <c r="IB30" i="166"/>
  <c r="IB33" i="166" s="1"/>
  <c r="IN30" i="164"/>
  <c r="IN33" i="164" s="1"/>
  <c r="IN10" i="164"/>
  <c r="IZ31" i="126"/>
  <c r="IZ34" i="126" s="1"/>
  <c r="IZ10" i="126"/>
  <c r="IZ10" i="166"/>
  <c r="IZ30" i="166"/>
  <c r="IZ33" i="166" s="1"/>
  <c r="JL10" i="164"/>
  <c r="JL30" i="164"/>
  <c r="JL33" i="164" s="1"/>
  <c r="FC30" i="164"/>
  <c r="FC33" i="164" s="1"/>
  <c r="FC10" i="164"/>
  <c r="HY30" i="145"/>
  <c r="HY33" i="145" s="1"/>
  <c r="HY10" i="145"/>
  <c r="GV31" i="126"/>
  <c r="GV34" i="126" s="1"/>
  <c r="GV10" i="126"/>
  <c r="FC10" i="80"/>
  <c r="FC31" i="80"/>
  <c r="FC34" i="80" s="1"/>
  <c r="GI31" i="80"/>
  <c r="GI34" i="80" s="1"/>
  <c r="GI10" i="80"/>
  <c r="HO10" i="80"/>
  <c r="HO31" i="80"/>
  <c r="HO34" i="80" s="1"/>
  <c r="IU10" i="80"/>
  <c r="IU31" i="80"/>
  <c r="IU34" i="80" s="1"/>
  <c r="JR13" i="166"/>
  <c r="JR36" i="166" s="1"/>
  <c r="JR13" i="163"/>
  <c r="JR36" i="163" s="1"/>
  <c r="JR12" i="165" s="1"/>
  <c r="JR13" i="164"/>
  <c r="JR36" i="164" s="1"/>
  <c r="JR13" i="145"/>
  <c r="JR36" i="145" s="1"/>
  <c r="JR14" i="126"/>
  <c r="JR38" i="126" s="1"/>
  <c r="JR14" i="80"/>
  <c r="JR38" i="80" s="1"/>
  <c r="JL16" i="54"/>
  <c r="EF16" i="166"/>
  <c r="EF39" i="166" s="1"/>
  <c r="EF16" i="163"/>
  <c r="EF39" i="163" s="1"/>
  <c r="EF15" i="165" s="1"/>
  <c r="EF16" i="164"/>
  <c r="EF39" i="164" s="1"/>
  <c r="EF16" i="145"/>
  <c r="EF39" i="145" s="1"/>
  <c r="EF17" i="126"/>
  <c r="EF41" i="126" s="1"/>
  <c r="EF17" i="80"/>
  <c r="EF41" i="80" s="1"/>
  <c r="DZ19" i="54"/>
  <c r="EV16" i="166"/>
  <c r="EV39" i="166" s="1"/>
  <c r="EV16" i="163"/>
  <c r="EV39" i="163" s="1"/>
  <c r="EV15" i="165" s="1"/>
  <c r="EV16" i="164"/>
  <c r="EV39" i="164" s="1"/>
  <c r="EV16" i="145"/>
  <c r="EV39" i="145" s="1"/>
  <c r="EV17" i="126"/>
  <c r="EV41" i="126" s="1"/>
  <c r="EV17" i="80"/>
  <c r="EV41" i="80" s="1"/>
  <c r="EP19" i="54"/>
  <c r="FL16" i="166"/>
  <c r="FL39" i="166" s="1"/>
  <c r="FL16" i="163"/>
  <c r="FL39" i="163" s="1"/>
  <c r="FL15" i="165" s="1"/>
  <c r="FL16" i="164"/>
  <c r="FL39" i="164" s="1"/>
  <c r="FL16" i="145"/>
  <c r="FL39" i="145" s="1"/>
  <c r="FL17" i="126"/>
  <c r="FL41" i="126" s="1"/>
  <c r="FL17" i="80"/>
  <c r="FL41" i="80" s="1"/>
  <c r="FF19" i="54"/>
  <c r="GB16" i="166"/>
  <c r="GB39" i="166" s="1"/>
  <c r="GB16" i="163"/>
  <c r="GB39" i="163" s="1"/>
  <c r="GB15" i="165" s="1"/>
  <c r="GB16" i="164"/>
  <c r="GB39" i="164" s="1"/>
  <c r="GB16" i="145"/>
  <c r="GB39" i="145" s="1"/>
  <c r="GB17" i="126"/>
  <c r="GB41" i="126" s="1"/>
  <c r="GB17" i="80"/>
  <c r="GB41" i="80" s="1"/>
  <c r="FV19" i="54"/>
  <c r="GR16" i="166"/>
  <c r="GR39" i="166" s="1"/>
  <c r="GR16" i="163"/>
  <c r="GR39" i="163" s="1"/>
  <c r="GR15" i="165" s="1"/>
  <c r="GR16" i="164"/>
  <c r="GR39" i="164" s="1"/>
  <c r="GR16" i="145"/>
  <c r="GR39" i="145" s="1"/>
  <c r="GR17" i="126"/>
  <c r="GR41" i="126" s="1"/>
  <c r="GR17" i="80"/>
  <c r="GR41" i="80" s="1"/>
  <c r="GL19" i="54"/>
  <c r="HH16" i="166"/>
  <c r="HH39" i="166" s="1"/>
  <c r="HH16" i="163"/>
  <c r="HH39" i="163" s="1"/>
  <c r="HH15" i="165" s="1"/>
  <c r="HH16" i="164"/>
  <c r="HH39" i="164" s="1"/>
  <c r="HH16" i="145"/>
  <c r="HH39" i="145" s="1"/>
  <c r="HH17" i="126"/>
  <c r="HH41" i="126" s="1"/>
  <c r="HH17" i="80"/>
  <c r="HH41" i="80" s="1"/>
  <c r="HB19" i="54"/>
  <c r="HX16" i="166"/>
  <c r="HX39" i="166" s="1"/>
  <c r="HX16" i="163"/>
  <c r="HX39" i="163" s="1"/>
  <c r="HX15" i="165" s="1"/>
  <c r="HX16" i="164"/>
  <c r="HX39" i="164" s="1"/>
  <c r="HX16" i="145"/>
  <c r="HX39" i="145" s="1"/>
  <c r="HX17" i="126"/>
  <c r="HX41" i="126" s="1"/>
  <c r="HX17" i="80"/>
  <c r="HX41" i="80" s="1"/>
  <c r="HR19" i="54"/>
  <c r="IN16" i="166"/>
  <c r="IN39" i="166" s="1"/>
  <c r="IN16" i="163"/>
  <c r="IN39" i="163" s="1"/>
  <c r="IN15" i="165" s="1"/>
  <c r="IN16" i="164"/>
  <c r="IN39" i="164" s="1"/>
  <c r="IN16" i="145"/>
  <c r="IN39" i="145" s="1"/>
  <c r="IN17" i="126"/>
  <c r="IN41" i="126" s="1"/>
  <c r="IN17" i="80"/>
  <c r="IN41" i="80" s="1"/>
  <c r="IH19" i="54"/>
  <c r="JD16" i="166"/>
  <c r="JD39" i="166" s="1"/>
  <c r="JD16" i="163"/>
  <c r="JD39" i="163" s="1"/>
  <c r="JD15" i="165" s="1"/>
  <c r="JD16" i="164"/>
  <c r="JD39" i="164" s="1"/>
  <c r="JD16" i="145"/>
  <c r="JD39" i="145" s="1"/>
  <c r="JD17" i="126"/>
  <c r="JD41" i="126" s="1"/>
  <c r="JD17" i="80"/>
  <c r="JD41" i="80" s="1"/>
  <c r="IX19" i="54"/>
  <c r="JT16" i="166"/>
  <c r="JT39" i="166" s="1"/>
  <c r="JT16" i="163"/>
  <c r="JT39" i="163" s="1"/>
  <c r="JT15" i="165" s="1"/>
  <c r="JT16" i="164"/>
  <c r="JT39" i="164" s="1"/>
  <c r="JT16" i="145"/>
  <c r="JT39" i="145" s="1"/>
  <c r="JT17" i="126"/>
  <c r="JT41" i="126" s="1"/>
  <c r="JT17" i="80"/>
  <c r="JT41" i="80" s="1"/>
  <c r="JN19" i="54"/>
  <c r="EI22" i="54"/>
  <c r="EO19" i="166"/>
  <c r="EO42" i="166" s="1"/>
  <c r="EO19" i="163"/>
  <c r="EO42" i="163" s="1"/>
  <c r="EO18" i="165" s="1"/>
  <c r="EO19" i="164"/>
  <c r="EO42" i="164" s="1"/>
  <c r="EO20" i="126"/>
  <c r="EO44" i="126" s="1"/>
  <c r="EO20" i="80"/>
  <c r="EO44" i="80" s="1"/>
  <c r="EO19" i="145"/>
  <c r="EO42" i="145" s="1"/>
  <c r="EY22" i="54"/>
  <c r="FE19" i="166"/>
  <c r="FE42" i="166" s="1"/>
  <c r="FE19" i="163"/>
  <c r="FE42" i="163" s="1"/>
  <c r="FE18" i="165" s="1"/>
  <c r="FE19" i="164"/>
  <c r="FE42" i="164" s="1"/>
  <c r="FE20" i="126"/>
  <c r="FE44" i="126" s="1"/>
  <c r="FE20" i="80"/>
  <c r="FE44" i="80" s="1"/>
  <c r="FE19" i="145"/>
  <c r="FE42" i="145" s="1"/>
  <c r="FU19" i="166"/>
  <c r="FU42" i="166" s="1"/>
  <c r="FU19" i="163"/>
  <c r="FU42" i="163" s="1"/>
  <c r="FU18" i="165" s="1"/>
  <c r="FU19" i="164"/>
  <c r="FU42" i="164" s="1"/>
  <c r="FU20" i="126"/>
  <c r="FU44" i="126" s="1"/>
  <c r="FU20" i="80"/>
  <c r="FU44" i="80" s="1"/>
  <c r="FO22" i="54"/>
  <c r="FU19" i="145"/>
  <c r="FU42" i="145" s="1"/>
  <c r="GK19" i="166"/>
  <c r="GK42" i="166" s="1"/>
  <c r="GK19" i="163"/>
  <c r="GK42" i="163" s="1"/>
  <c r="GK18" i="165" s="1"/>
  <c r="GK19" i="164"/>
  <c r="GK42" i="164" s="1"/>
  <c r="GK20" i="126"/>
  <c r="GK44" i="126" s="1"/>
  <c r="GK20" i="80"/>
  <c r="GK44" i="80" s="1"/>
  <c r="GK19" i="145"/>
  <c r="GK42" i="145" s="1"/>
  <c r="GE22" i="54"/>
  <c r="HA19" i="166"/>
  <c r="HA42" i="166" s="1"/>
  <c r="HA19" i="163"/>
  <c r="HA42" i="163" s="1"/>
  <c r="HA18" i="165" s="1"/>
  <c r="HA19" i="164"/>
  <c r="HA42" i="164" s="1"/>
  <c r="HA20" i="126"/>
  <c r="HA44" i="126" s="1"/>
  <c r="HA20" i="80"/>
  <c r="HA44" i="80" s="1"/>
  <c r="HA19" i="145"/>
  <c r="HA42" i="145" s="1"/>
  <c r="GU22" i="54"/>
  <c r="HQ19" i="166"/>
  <c r="HQ42" i="166" s="1"/>
  <c r="HQ19" i="163"/>
  <c r="HQ42" i="163" s="1"/>
  <c r="HQ18" i="165" s="1"/>
  <c r="HQ19" i="164"/>
  <c r="HQ42" i="164" s="1"/>
  <c r="HQ20" i="126"/>
  <c r="HQ44" i="126" s="1"/>
  <c r="HQ20" i="80"/>
  <c r="HQ44" i="80" s="1"/>
  <c r="HQ19" i="145"/>
  <c r="HQ42" i="145" s="1"/>
  <c r="HK22" i="54"/>
  <c r="IG19" i="166"/>
  <c r="IG42" i="166" s="1"/>
  <c r="IG19" i="163"/>
  <c r="IG42" i="163" s="1"/>
  <c r="IG18" i="165" s="1"/>
  <c r="IG19" i="145"/>
  <c r="IG42" i="145" s="1"/>
  <c r="IG19" i="164"/>
  <c r="IG42" i="164" s="1"/>
  <c r="IG20" i="126"/>
  <c r="IG44" i="126" s="1"/>
  <c r="IG20" i="80"/>
  <c r="IG44" i="80" s="1"/>
  <c r="IA22" i="54"/>
  <c r="IW19" i="166"/>
  <c r="IW42" i="166" s="1"/>
  <c r="IW19" i="163"/>
  <c r="IW42" i="163" s="1"/>
  <c r="IW18" i="165" s="1"/>
  <c r="IW19" i="145"/>
  <c r="IW42" i="145" s="1"/>
  <c r="IW19" i="164"/>
  <c r="IW42" i="164" s="1"/>
  <c r="IW20" i="126"/>
  <c r="IW44" i="126" s="1"/>
  <c r="IW20" i="80"/>
  <c r="IW44" i="80" s="1"/>
  <c r="IQ22" i="54"/>
  <c r="JM19" i="166"/>
  <c r="JM42" i="166" s="1"/>
  <c r="JM19" i="163"/>
  <c r="JM42" i="163" s="1"/>
  <c r="JM18" i="165" s="1"/>
  <c r="JM19" i="145"/>
  <c r="JM42" i="145" s="1"/>
  <c r="JM19" i="164"/>
  <c r="JM42" i="164" s="1"/>
  <c r="JM20" i="126"/>
  <c r="JM44" i="126" s="1"/>
  <c r="JM20" i="80"/>
  <c r="JM44" i="80" s="1"/>
  <c r="JG22" i="54"/>
  <c r="EP20" i="166"/>
  <c r="EP43" i="166" s="1"/>
  <c r="EP20" i="164"/>
  <c r="EP43" i="164" s="1"/>
  <c r="EP20" i="163"/>
  <c r="EP43" i="163" s="1"/>
  <c r="EP19" i="165" s="1"/>
  <c r="EP20" i="145"/>
  <c r="EP43" i="145" s="1"/>
  <c r="EP21" i="126"/>
  <c r="EP45" i="126" s="1"/>
  <c r="EP21" i="80"/>
  <c r="EP45" i="80" s="1"/>
  <c r="GD20" i="166"/>
  <c r="GD43" i="166" s="1"/>
  <c r="GD20" i="163"/>
  <c r="GD43" i="163" s="1"/>
  <c r="GD19" i="165" s="1"/>
  <c r="GD20" i="164"/>
  <c r="GD43" i="164" s="1"/>
  <c r="GD20" i="145"/>
  <c r="GD43" i="145" s="1"/>
  <c r="GD21" i="126"/>
  <c r="GD45" i="126" s="1"/>
  <c r="GD21" i="80"/>
  <c r="GD45" i="80" s="1"/>
  <c r="HB20" i="166"/>
  <c r="HB43" i="166" s="1"/>
  <c r="HB20" i="164"/>
  <c r="HB43" i="164" s="1"/>
  <c r="HB21" i="126"/>
  <c r="HB45" i="126" s="1"/>
  <c r="HB20" i="163"/>
  <c r="HB43" i="163" s="1"/>
  <c r="HB19" i="165" s="1"/>
  <c r="HB20" i="145"/>
  <c r="HB43" i="145" s="1"/>
  <c r="HB21" i="80"/>
  <c r="HB45" i="80" s="1"/>
  <c r="HZ20" i="166"/>
  <c r="HZ43" i="166" s="1"/>
  <c r="HZ20" i="163"/>
  <c r="HZ43" i="163" s="1"/>
  <c r="HZ19" i="165" s="1"/>
  <c r="HZ20" i="164"/>
  <c r="HZ43" i="164" s="1"/>
  <c r="HZ20" i="145"/>
  <c r="HZ43" i="145" s="1"/>
  <c r="HZ21" i="126"/>
  <c r="HZ45" i="126" s="1"/>
  <c r="HZ21" i="80"/>
  <c r="HZ45" i="80" s="1"/>
  <c r="JB20" i="166"/>
  <c r="JB43" i="166" s="1"/>
  <c r="JB20" i="163"/>
  <c r="JB43" i="163" s="1"/>
  <c r="JB19" i="165" s="1"/>
  <c r="JB20" i="145"/>
  <c r="JB43" i="145" s="1"/>
  <c r="JB21" i="126"/>
  <c r="JB45" i="126" s="1"/>
  <c r="JB20" i="164"/>
  <c r="JB43" i="164" s="1"/>
  <c r="JB21" i="80"/>
  <c r="JB45" i="80" s="1"/>
  <c r="JV20" i="166"/>
  <c r="JV43" i="166" s="1"/>
  <c r="JV20" i="145"/>
  <c r="JV43" i="145" s="1"/>
  <c r="JV20" i="163"/>
  <c r="JV43" i="163" s="1"/>
  <c r="JV19" i="165" s="1"/>
  <c r="JV20" i="164"/>
  <c r="JV43" i="164" s="1"/>
  <c r="JV21" i="126"/>
  <c r="JV45" i="126" s="1"/>
  <c r="JV21" i="80"/>
  <c r="JV45" i="80" s="1"/>
  <c r="EO22" i="166"/>
  <c r="EO45" i="166" s="1"/>
  <c r="EO22" i="163"/>
  <c r="EO45" i="163" s="1"/>
  <c r="EO21" i="165" s="1"/>
  <c r="EO22" i="164"/>
  <c r="EO45" i="164" s="1"/>
  <c r="EO23" i="126"/>
  <c r="EO47" i="126" s="1"/>
  <c r="EI25" i="54"/>
  <c r="EO22" i="145"/>
  <c r="EO45" i="145" s="1"/>
  <c r="EO23" i="80"/>
  <c r="EO47" i="80" s="1"/>
  <c r="FE22" i="166"/>
  <c r="FE45" i="166" s="1"/>
  <c r="FE22" i="163"/>
  <c r="FE45" i="163" s="1"/>
  <c r="FE21" i="165" s="1"/>
  <c r="FE22" i="164"/>
  <c r="FE45" i="164" s="1"/>
  <c r="FE23" i="126"/>
  <c r="FE47" i="126" s="1"/>
  <c r="FE22" i="145"/>
  <c r="FE45" i="145" s="1"/>
  <c r="EY25" i="54"/>
  <c r="FE23" i="80"/>
  <c r="FE47" i="80" s="1"/>
  <c r="FU22" i="166"/>
  <c r="FU45" i="166" s="1"/>
  <c r="FU22" i="163"/>
  <c r="FU45" i="163" s="1"/>
  <c r="FU21" i="165" s="1"/>
  <c r="FU22" i="164"/>
  <c r="FU45" i="164" s="1"/>
  <c r="FU23" i="126"/>
  <c r="FU47" i="126" s="1"/>
  <c r="FU22" i="145"/>
  <c r="FU45" i="145" s="1"/>
  <c r="FU23" i="80"/>
  <c r="FU47" i="80" s="1"/>
  <c r="FO25" i="54"/>
  <c r="GK22" i="166"/>
  <c r="GK45" i="166" s="1"/>
  <c r="GK22" i="163"/>
  <c r="GK45" i="163" s="1"/>
  <c r="GK21" i="165" s="1"/>
  <c r="GK22" i="164"/>
  <c r="GK45" i="164" s="1"/>
  <c r="GK23" i="126"/>
  <c r="GK47" i="126" s="1"/>
  <c r="GK22" i="145"/>
  <c r="GK45" i="145" s="1"/>
  <c r="GE25" i="54"/>
  <c r="GK23" i="80"/>
  <c r="GK47" i="80" s="1"/>
  <c r="HA22" i="166"/>
  <c r="HA45" i="166" s="1"/>
  <c r="HA22" i="163"/>
  <c r="HA45" i="163" s="1"/>
  <c r="HA21" i="165" s="1"/>
  <c r="HA22" i="164"/>
  <c r="HA45" i="164" s="1"/>
  <c r="HA23" i="126"/>
  <c r="HA47" i="126" s="1"/>
  <c r="GU25" i="54"/>
  <c r="HA22" i="145"/>
  <c r="HA45" i="145" s="1"/>
  <c r="HA23" i="80"/>
  <c r="HA47" i="80" s="1"/>
  <c r="HQ22" i="166"/>
  <c r="HQ45" i="166" s="1"/>
  <c r="HQ22" i="163"/>
  <c r="HQ45" i="163" s="1"/>
  <c r="HQ21" i="165" s="1"/>
  <c r="HQ22" i="164"/>
  <c r="HQ45" i="164" s="1"/>
  <c r="HQ23" i="126"/>
  <c r="HQ47" i="126" s="1"/>
  <c r="HQ22" i="145"/>
  <c r="HQ45" i="145" s="1"/>
  <c r="HQ23" i="80"/>
  <c r="HQ47" i="80" s="1"/>
  <c r="HK25" i="54"/>
  <c r="IG22" i="166"/>
  <c r="IG45" i="166" s="1"/>
  <c r="IG22" i="145"/>
  <c r="IG45" i="145" s="1"/>
  <c r="IG22" i="163"/>
  <c r="IG45" i="163" s="1"/>
  <c r="IG21" i="165" s="1"/>
  <c r="IG22" i="164"/>
  <c r="IG45" i="164" s="1"/>
  <c r="IG23" i="126"/>
  <c r="IG47" i="126" s="1"/>
  <c r="IA25" i="54"/>
  <c r="IG23" i="80"/>
  <c r="IG47" i="80" s="1"/>
  <c r="IW22" i="166"/>
  <c r="IW45" i="166" s="1"/>
  <c r="IW22" i="145"/>
  <c r="IW45" i="145" s="1"/>
  <c r="IW22" i="163"/>
  <c r="IW45" i="163" s="1"/>
  <c r="IW21" i="165" s="1"/>
  <c r="IW22" i="164"/>
  <c r="IW45" i="164" s="1"/>
  <c r="IW23" i="126"/>
  <c r="IW47" i="126" s="1"/>
  <c r="IQ25" i="54"/>
  <c r="IW23" i="80"/>
  <c r="IW47" i="80" s="1"/>
  <c r="JM22" i="166"/>
  <c r="JM45" i="166" s="1"/>
  <c r="JM22" i="145"/>
  <c r="JM45" i="145" s="1"/>
  <c r="JM22" i="163"/>
  <c r="JM45" i="163" s="1"/>
  <c r="JM21" i="165" s="1"/>
  <c r="JM22" i="164"/>
  <c r="JM45" i="164" s="1"/>
  <c r="JM23" i="126"/>
  <c r="JM47" i="126" s="1"/>
  <c r="JM23" i="80"/>
  <c r="JM47" i="80" s="1"/>
  <c r="JG25" i="54"/>
  <c r="EE8" i="166"/>
  <c r="EE8" i="163"/>
  <c r="EE8" i="164"/>
  <c r="EE8" i="145"/>
  <c r="EE8" i="126"/>
  <c r="DY27" i="54"/>
  <c r="DY12" i="54"/>
  <c r="EE8" i="80"/>
  <c r="EU8" i="166"/>
  <c r="EU8" i="163"/>
  <c r="EU8" i="164"/>
  <c r="EU8" i="145"/>
  <c r="EU8" i="126"/>
  <c r="EO27" i="54"/>
  <c r="EU8" i="80"/>
  <c r="EO12" i="54"/>
  <c r="FK8" i="166"/>
  <c r="FK8" i="163"/>
  <c r="FK8" i="164"/>
  <c r="FK8" i="145"/>
  <c r="FK8" i="126"/>
  <c r="FK8" i="80"/>
  <c r="FE27" i="54"/>
  <c r="FE12" i="54"/>
  <c r="GA8" i="166"/>
  <c r="GA8" i="163"/>
  <c r="GA8" i="164"/>
  <c r="GA8" i="145"/>
  <c r="GA8" i="126"/>
  <c r="FU27" i="54"/>
  <c r="FU12" i="54"/>
  <c r="GA8" i="80"/>
  <c r="GQ8" i="166"/>
  <c r="GQ8" i="163"/>
  <c r="GQ8" i="164"/>
  <c r="GQ8" i="145"/>
  <c r="GQ8" i="126"/>
  <c r="GK27" i="54"/>
  <c r="GQ8" i="80"/>
  <c r="GK12" i="54"/>
  <c r="HG8" i="166"/>
  <c r="HG8" i="163"/>
  <c r="HG8" i="164"/>
  <c r="HG8" i="145"/>
  <c r="HG8" i="126"/>
  <c r="HG8" i="80"/>
  <c r="HA27" i="54"/>
  <c r="HA12" i="54"/>
  <c r="HW8" i="166"/>
  <c r="HW8" i="163"/>
  <c r="HW8" i="164"/>
  <c r="HW8" i="145"/>
  <c r="HW8" i="126"/>
  <c r="HQ27" i="54"/>
  <c r="HQ12" i="54"/>
  <c r="HW8" i="80"/>
  <c r="IM8" i="166"/>
  <c r="IM8" i="163"/>
  <c r="IM8" i="164"/>
  <c r="IM8" i="145"/>
  <c r="IM8" i="126"/>
  <c r="IG27" i="54"/>
  <c r="IM8" i="80"/>
  <c r="IG12" i="54"/>
  <c r="JC8" i="166"/>
  <c r="JC8" i="163"/>
  <c r="JC8" i="164"/>
  <c r="JC8" i="145"/>
  <c r="JC8" i="126"/>
  <c r="JC8" i="80"/>
  <c r="IW27" i="54"/>
  <c r="IW12" i="54"/>
  <c r="JS8" i="166"/>
  <c r="JS8" i="163"/>
  <c r="JS8" i="164"/>
  <c r="JS8" i="145"/>
  <c r="JS8" i="126"/>
  <c r="JM27" i="54"/>
  <c r="JM12" i="54"/>
  <c r="JS8" i="80"/>
  <c r="EE10" i="145"/>
  <c r="EE30" i="145"/>
  <c r="EE33" i="145" s="1"/>
  <c r="EM30" i="164"/>
  <c r="EM33" i="164" s="1"/>
  <c r="EM10" i="164"/>
  <c r="EU10" i="145"/>
  <c r="EU30" i="145"/>
  <c r="EU33" i="145" s="1"/>
  <c r="FC10" i="145"/>
  <c r="FC30" i="145"/>
  <c r="FC33" i="145" s="1"/>
  <c r="FG10" i="126"/>
  <c r="FG31" i="126"/>
  <c r="FG34" i="126" s="1"/>
  <c r="FK10" i="164"/>
  <c r="FK30" i="164"/>
  <c r="FK33" i="164" s="1"/>
  <c r="FO31" i="126"/>
  <c r="FO34" i="126" s="1"/>
  <c r="FO10" i="126"/>
  <c r="FS30" i="164"/>
  <c r="FS33" i="164" s="1"/>
  <c r="FS10" i="164"/>
  <c r="FW10" i="126"/>
  <c r="FW31" i="126"/>
  <c r="FW34" i="126" s="1"/>
  <c r="GA10" i="164"/>
  <c r="GA30" i="164"/>
  <c r="GA33" i="164" s="1"/>
  <c r="GE10" i="126"/>
  <c r="GE31" i="126"/>
  <c r="GE34" i="126" s="1"/>
  <c r="GI30" i="164"/>
  <c r="GI33" i="164" s="1"/>
  <c r="GI10" i="164"/>
  <c r="GM31" i="126"/>
  <c r="GM34" i="126" s="1"/>
  <c r="GM10" i="126"/>
  <c r="GQ10" i="145"/>
  <c r="GQ30" i="145"/>
  <c r="GQ33" i="145" s="1"/>
  <c r="GU31" i="126"/>
  <c r="GU34" i="126" s="1"/>
  <c r="GU10" i="126"/>
  <c r="GU10" i="166"/>
  <c r="GU30" i="166"/>
  <c r="GU33" i="166" s="1"/>
  <c r="GY10" i="163"/>
  <c r="GY30" i="163"/>
  <c r="HC10" i="145"/>
  <c r="HC30" i="145"/>
  <c r="HC33" i="145" s="1"/>
  <c r="HG10" i="166"/>
  <c r="HG30" i="166"/>
  <c r="HG33" i="166" s="1"/>
  <c r="HK10" i="164"/>
  <c r="HK30" i="164"/>
  <c r="HK33" i="164" s="1"/>
  <c r="HO10" i="145"/>
  <c r="HO30" i="145"/>
  <c r="HO33" i="145" s="1"/>
  <c r="HS10" i="163"/>
  <c r="HS30" i="163"/>
  <c r="HW10" i="164"/>
  <c r="HW30" i="164"/>
  <c r="HW33" i="164" s="1"/>
  <c r="IA31" i="126"/>
  <c r="IA34" i="126" s="1"/>
  <c r="IA10" i="126"/>
  <c r="IA10" i="166"/>
  <c r="IA30" i="166"/>
  <c r="IA33" i="166" s="1"/>
  <c r="IE10" i="163"/>
  <c r="IE30" i="163"/>
  <c r="IM10" i="166"/>
  <c r="IM30" i="166"/>
  <c r="IM33" i="166" s="1"/>
  <c r="IY10" i="163"/>
  <c r="IY30" i="163"/>
  <c r="JG10" i="126"/>
  <c r="JG31" i="126"/>
  <c r="JG34" i="126" s="1"/>
  <c r="JG10" i="166"/>
  <c r="JG30" i="166"/>
  <c r="JG33" i="166" s="1"/>
  <c r="JK30" i="164"/>
  <c r="JK33" i="164" s="1"/>
  <c r="JK10" i="164"/>
  <c r="JO31" i="126"/>
  <c r="JO34" i="126" s="1"/>
  <c r="JO10" i="126"/>
  <c r="JO10" i="166"/>
  <c r="JO30" i="166"/>
  <c r="JO33" i="166" s="1"/>
  <c r="DZ31" i="80"/>
  <c r="DZ34" i="80" s="1"/>
  <c r="DZ10" i="80"/>
  <c r="DZ10" i="163"/>
  <c r="DZ30" i="163"/>
  <c r="FT31" i="80"/>
  <c r="FT34" i="80" s="1"/>
  <c r="FT10" i="80"/>
  <c r="JD31" i="80"/>
  <c r="JD34" i="80" s="1"/>
  <c r="JD10" i="80"/>
  <c r="FG14" i="166"/>
  <c r="FG37" i="166" s="1"/>
  <c r="FG14" i="163"/>
  <c r="FG37" i="163" s="1"/>
  <c r="FG13" i="165" s="1"/>
  <c r="FG14" i="164"/>
  <c r="FG37" i="164" s="1"/>
  <c r="FG14" i="145"/>
  <c r="FG37" i="145" s="1"/>
  <c r="FG15" i="126"/>
  <c r="FG39" i="126" s="1"/>
  <c r="FG15" i="80"/>
  <c r="FG39" i="80" s="1"/>
  <c r="HC14" i="166"/>
  <c r="HC37" i="166" s="1"/>
  <c r="HC14" i="163"/>
  <c r="HC37" i="163" s="1"/>
  <c r="HC13" i="165" s="1"/>
  <c r="HC14" i="164"/>
  <c r="HC37" i="164" s="1"/>
  <c r="HC14" i="145"/>
  <c r="HC37" i="145" s="1"/>
  <c r="HC15" i="126"/>
  <c r="HC39" i="126" s="1"/>
  <c r="HC15" i="80"/>
  <c r="HC39" i="80" s="1"/>
  <c r="II14" i="166"/>
  <c r="II37" i="166" s="1"/>
  <c r="II14" i="163"/>
  <c r="II37" i="163" s="1"/>
  <c r="II13" i="165" s="1"/>
  <c r="II14" i="164"/>
  <c r="II37" i="164" s="1"/>
  <c r="II14" i="145"/>
  <c r="II37" i="145" s="1"/>
  <c r="II15" i="126"/>
  <c r="II39" i="126" s="1"/>
  <c r="II15" i="80"/>
  <c r="II39" i="80" s="1"/>
  <c r="EO17" i="166"/>
  <c r="EO40" i="166" s="1"/>
  <c r="EO17" i="163"/>
  <c r="EO40" i="163" s="1"/>
  <c r="EO16" i="165" s="1"/>
  <c r="EO17" i="164"/>
  <c r="EO40" i="164" s="1"/>
  <c r="EO17" i="145"/>
  <c r="EO40" i="145" s="1"/>
  <c r="EO18" i="126"/>
  <c r="EO42" i="126" s="1"/>
  <c r="EO18" i="80"/>
  <c r="EO42" i="80" s="1"/>
  <c r="FB23" i="166"/>
  <c r="FB46" i="166" s="1"/>
  <c r="FB23" i="163"/>
  <c r="FB46" i="163" s="1"/>
  <c r="FB22" i="165" s="1"/>
  <c r="FB23" i="164"/>
  <c r="FB46" i="164" s="1"/>
  <c r="FB23" i="145"/>
  <c r="FB46" i="145" s="1"/>
  <c r="FB24" i="80"/>
  <c r="FB48" i="80" s="1"/>
  <c r="FB24" i="126"/>
  <c r="FB48" i="126" s="1"/>
  <c r="GT23" i="166"/>
  <c r="GT46" i="166" s="1"/>
  <c r="GT23" i="163"/>
  <c r="GT46" i="163" s="1"/>
  <c r="GT22" i="165" s="1"/>
  <c r="GT23" i="164"/>
  <c r="GT46" i="164" s="1"/>
  <c r="GT23" i="145"/>
  <c r="GT46" i="145" s="1"/>
  <c r="GT24" i="80"/>
  <c r="GT48" i="80" s="1"/>
  <c r="GT24" i="126"/>
  <c r="GT48" i="126" s="1"/>
  <c r="ID23" i="166"/>
  <c r="ID46" i="166" s="1"/>
  <c r="ID23" i="163"/>
  <c r="ID46" i="163" s="1"/>
  <c r="ID22" i="165" s="1"/>
  <c r="ID23" i="164"/>
  <c r="ID46" i="164" s="1"/>
  <c r="ID23" i="145"/>
  <c r="ID46" i="145" s="1"/>
  <c r="ID24" i="126"/>
  <c r="ID48" i="126" s="1"/>
  <c r="ID24" i="80"/>
  <c r="ID48" i="80" s="1"/>
  <c r="JN23" i="166"/>
  <c r="JN46" i="166" s="1"/>
  <c r="JN23" i="163"/>
  <c r="JN46" i="163" s="1"/>
  <c r="JN22" i="165" s="1"/>
  <c r="JN23" i="164"/>
  <c r="JN46" i="164" s="1"/>
  <c r="JN23" i="145"/>
  <c r="JN46" i="145" s="1"/>
  <c r="JN24" i="80"/>
  <c r="JN48" i="80" s="1"/>
  <c r="JN24" i="126"/>
  <c r="JN48" i="126" s="1"/>
  <c r="EV8" i="166"/>
  <c r="EV8" i="163"/>
  <c r="EV8" i="164"/>
  <c r="EV8" i="145"/>
  <c r="EV8" i="80"/>
  <c r="EV8" i="126"/>
  <c r="EP27" i="54"/>
  <c r="EP12" i="54"/>
  <c r="GR8" i="166"/>
  <c r="GR8" i="163"/>
  <c r="GR8" i="164"/>
  <c r="GR8" i="145"/>
  <c r="GR8" i="80"/>
  <c r="GR8" i="126"/>
  <c r="GL12" i="54"/>
  <c r="GL27" i="54"/>
  <c r="IJ8" i="166"/>
  <c r="IJ8" i="163"/>
  <c r="IJ8" i="164"/>
  <c r="IJ8" i="145"/>
  <c r="IJ8" i="126"/>
  <c r="IJ8" i="80"/>
  <c r="ID12" i="54"/>
  <c r="ID27" i="54"/>
  <c r="EB10" i="164"/>
  <c r="EB30" i="164"/>
  <c r="EB33" i="164" s="1"/>
  <c r="EN10" i="145"/>
  <c r="EN30" i="145"/>
  <c r="EN33" i="145" s="1"/>
  <c r="EZ10" i="166"/>
  <c r="EZ30" i="166"/>
  <c r="EZ33" i="166" s="1"/>
  <c r="FP10" i="163"/>
  <c r="FP30" i="163"/>
  <c r="GB30" i="164"/>
  <c r="GB33" i="164" s="1"/>
  <c r="GB10" i="164"/>
  <c r="GN10" i="145"/>
  <c r="GN30" i="145"/>
  <c r="GN33" i="145" s="1"/>
  <c r="GZ10" i="163"/>
  <c r="GZ30" i="163"/>
  <c r="HL10" i="145"/>
  <c r="HL30" i="145"/>
  <c r="HL33" i="145" s="1"/>
  <c r="HX31" i="126"/>
  <c r="HX34" i="126" s="1"/>
  <c r="HX10" i="126"/>
  <c r="HX10" i="166"/>
  <c r="HX30" i="166"/>
  <c r="HX33" i="166" s="1"/>
  <c r="IJ10" i="164"/>
  <c r="IJ30" i="164"/>
  <c r="IJ33" i="164" s="1"/>
  <c r="IV31" i="126"/>
  <c r="IV34" i="126" s="1"/>
  <c r="IV10" i="126"/>
  <c r="IV10" i="166"/>
  <c r="IV30" i="166"/>
  <c r="IV33" i="166" s="1"/>
  <c r="JH10" i="145"/>
  <c r="JH30" i="145"/>
  <c r="JH33" i="145" s="1"/>
  <c r="JT10" i="126"/>
  <c r="JT31" i="126"/>
  <c r="JT34" i="126" s="1"/>
  <c r="JT10" i="166"/>
  <c r="JT30" i="166"/>
  <c r="JT33" i="166" s="1"/>
  <c r="FD20" i="166"/>
  <c r="FD43" i="166" s="1"/>
  <c r="FD20" i="163"/>
  <c r="FD43" i="163" s="1"/>
  <c r="FD19" i="165" s="1"/>
  <c r="FD20" i="164"/>
  <c r="FD43" i="164" s="1"/>
  <c r="FD20" i="145"/>
  <c r="FD43" i="145" s="1"/>
  <c r="FD21" i="126"/>
  <c r="FD45" i="126" s="1"/>
  <c r="FD21" i="80"/>
  <c r="FD45" i="80" s="1"/>
  <c r="GJ20" i="166"/>
  <c r="GJ43" i="166" s="1"/>
  <c r="GJ20" i="163"/>
  <c r="GJ43" i="163" s="1"/>
  <c r="GJ19" i="165" s="1"/>
  <c r="GJ20" i="164"/>
  <c r="GJ43" i="164" s="1"/>
  <c r="GJ20" i="145"/>
  <c r="GJ43" i="145" s="1"/>
  <c r="GJ21" i="126"/>
  <c r="GJ45" i="126" s="1"/>
  <c r="GJ21" i="80"/>
  <c r="GJ45" i="80" s="1"/>
  <c r="FI14" i="166"/>
  <c r="FI37" i="166" s="1"/>
  <c r="FI14" i="163"/>
  <c r="FI37" i="163" s="1"/>
  <c r="FI13" i="165" s="1"/>
  <c r="FI14" i="164"/>
  <c r="FI37" i="164" s="1"/>
  <c r="FI15" i="126"/>
  <c r="FI39" i="126" s="1"/>
  <c r="FI14" i="145"/>
  <c r="FI37" i="145" s="1"/>
  <c r="FI15" i="80"/>
  <c r="FI39" i="80" s="1"/>
  <c r="FM14" i="166"/>
  <c r="FM37" i="166" s="1"/>
  <c r="FM14" i="163"/>
  <c r="FM37" i="163" s="1"/>
  <c r="FM13" i="165" s="1"/>
  <c r="FM14" i="164"/>
  <c r="FM37" i="164" s="1"/>
  <c r="FM14" i="145"/>
  <c r="FM37" i="145" s="1"/>
  <c r="FM15" i="126"/>
  <c r="FM39" i="126" s="1"/>
  <c r="FM15" i="80"/>
  <c r="FM39" i="80" s="1"/>
  <c r="FQ14" i="166"/>
  <c r="FQ37" i="166" s="1"/>
  <c r="FQ14" i="163"/>
  <c r="FQ37" i="163" s="1"/>
  <c r="FQ13" i="165" s="1"/>
  <c r="FQ14" i="164"/>
  <c r="FQ37" i="164" s="1"/>
  <c r="FQ15" i="126"/>
  <c r="FQ39" i="126" s="1"/>
  <c r="FQ15" i="80"/>
  <c r="FQ39" i="80" s="1"/>
  <c r="FQ14" i="145"/>
  <c r="FQ37" i="145" s="1"/>
  <c r="FU14" i="166"/>
  <c r="FU37" i="166" s="1"/>
  <c r="FU14" i="163"/>
  <c r="FU37" i="163" s="1"/>
  <c r="FU13" i="165" s="1"/>
  <c r="FU14" i="164"/>
  <c r="FU37" i="164" s="1"/>
  <c r="FU14" i="145"/>
  <c r="FU37" i="145" s="1"/>
  <c r="FU15" i="126"/>
  <c r="FU39" i="126" s="1"/>
  <c r="FU15" i="80"/>
  <c r="FU39" i="80" s="1"/>
  <c r="FY14" i="166"/>
  <c r="FY37" i="166" s="1"/>
  <c r="FY14" i="163"/>
  <c r="FY37" i="163" s="1"/>
  <c r="FY13" i="165" s="1"/>
  <c r="FY14" i="164"/>
  <c r="FY37" i="164" s="1"/>
  <c r="FY15" i="126"/>
  <c r="FY39" i="126" s="1"/>
  <c r="FY14" i="145"/>
  <c r="FY37" i="145" s="1"/>
  <c r="FY15" i="80"/>
  <c r="FY39" i="80" s="1"/>
  <c r="GC14" i="166"/>
  <c r="GC37" i="166" s="1"/>
  <c r="GC14" i="163"/>
  <c r="GC37" i="163" s="1"/>
  <c r="GC13" i="165" s="1"/>
  <c r="GC14" i="164"/>
  <c r="GC37" i="164" s="1"/>
  <c r="GC14" i="145"/>
  <c r="GC37" i="145" s="1"/>
  <c r="GC15" i="126"/>
  <c r="GC39" i="126" s="1"/>
  <c r="GC15" i="80"/>
  <c r="GC39" i="80" s="1"/>
  <c r="GG14" i="166"/>
  <c r="GG37" i="166" s="1"/>
  <c r="GG14" i="163"/>
  <c r="GG37" i="163" s="1"/>
  <c r="GG13" i="165" s="1"/>
  <c r="GG14" i="164"/>
  <c r="GG37" i="164" s="1"/>
  <c r="GG15" i="126"/>
  <c r="GG39" i="126" s="1"/>
  <c r="GG14" i="145"/>
  <c r="GG37" i="145" s="1"/>
  <c r="GG15" i="80"/>
  <c r="GG39" i="80" s="1"/>
  <c r="HU14" i="166"/>
  <c r="HU37" i="166" s="1"/>
  <c r="HU14" i="163"/>
  <c r="HU37" i="163" s="1"/>
  <c r="HU13" i="165" s="1"/>
  <c r="HU14" i="164"/>
  <c r="HU37" i="164" s="1"/>
  <c r="HU15" i="126"/>
  <c r="HU39" i="126" s="1"/>
  <c r="HU14" i="145"/>
  <c r="HU37" i="145" s="1"/>
  <c r="HU15" i="80"/>
  <c r="HU39" i="80" s="1"/>
  <c r="HY14" i="166"/>
  <c r="HY37" i="166" s="1"/>
  <c r="HY14" i="163"/>
  <c r="HY37" i="163" s="1"/>
  <c r="HY13" i="165" s="1"/>
  <c r="HY14" i="164"/>
  <c r="HY37" i="164" s="1"/>
  <c r="HY14" i="145"/>
  <c r="HY37" i="145" s="1"/>
  <c r="HY15" i="126"/>
  <c r="HY39" i="126" s="1"/>
  <c r="HY15" i="80"/>
  <c r="HY39" i="80" s="1"/>
  <c r="IC14" i="166"/>
  <c r="IC37" i="166" s="1"/>
  <c r="IC14" i="163"/>
  <c r="IC37" i="163" s="1"/>
  <c r="IC13" i="165" s="1"/>
  <c r="IC14" i="164"/>
  <c r="IC37" i="164" s="1"/>
  <c r="IC15" i="126"/>
  <c r="IC39" i="126" s="1"/>
  <c r="IC15" i="80"/>
  <c r="IC39" i="80" s="1"/>
  <c r="IC14" i="145"/>
  <c r="IC37" i="145" s="1"/>
  <c r="IG14" i="166"/>
  <c r="IG37" i="166" s="1"/>
  <c r="IG14" i="163"/>
  <c r="IG37" i="163" s="1"/>
  <c r="IG13" i="165" s="1"/>
  <c r="IG14" i="164"/>
  <c r="IG37" i="164" s="1"/>
  <c r="IG14" i="145"/>
  <c r="IG37" i="145" s="1"/>
  <c r="IG15" i="126"/>
  <c r="IG39" i="126" s="1"/>
  <c r="IG15" i="80"/>
  <c r="IG39" i="80" s="1"/>
  <c r="IK14" i="166"/>
  <c r="IK37" i="166" s="1"/>
  <c r="IK14" i="163"/>
  <c r="IK37" i="163" s="1"/>
  <c r="IK13" i="165" s="1"/>
  <c r="IK14" i="164"/>
  <c r="IK37" i="164" s="1"/>
  <c r="IK14" i="145"/>
  <c r="IK37" i="145" s="1"/>
  <c r="IK15" i="126"/>
  <c r="IK39" i="126" s="1"/>
  <c r="IK15" i="80"/>
  <c r="IK39" i="80" s="1"/>
  <c r="IO14" i="166"/>
  <c r="IO37" i="166" s="1"/>
  <c r="IO14" i="163"/>
  <c r="IO37" i="163" s="1"/>
  <c r="IO13" i="165" s="1"/>
  <c r="IO14" i="164"/>
  <c r="IO37" i="164" s="1"/>
  <c r="IO14" i="145"/>
  <c r="IO37" i="145" s="1"/>
  <c r="IO15" i="80"/>
  <c r="IO39" i="80" s="1"/>
  <c r="IO15" i="126"/>
  <c r="IO39" i="126" s="1"/>
  <c r="IS14" i="166"/>
  <c r="IS37" i="166" s="1"/>
  <c r="IS14" i="163"/>
  <c r="IS37" i="163" s="1"/>
  <c r="IS13" i="165" s="1"/>
  <c r="IS14" i="164"/>
  <c r="IS37" i="164" s="1"/>
  <c r="IS14" i="145"/>
  <c r="IS37" i="145" s="1"/>
  <c r="IS15" i="126"/>
  <c r="IS39" i="126" s="1"/>
  <c r="IS15" i="80"/>
  <c r="IS39" i="80" s="1"/>
  <c r="IW14" i="166"/>
  <c r="IW37" i="166" s="1"/>
  <c r="IW14" i="163"/>
  <c r="IW37" i="163" s="1"/>
  <c r="IW13" i="165" s="1"/>
  <c r="IW14" i="164"/>
  <c r="IW37" i="164" s="1"/>
  <c r="IW15" i="126"/>
  <c r="IW39" i="126" s="1"/>
  <c r="IW15" i="80"/>
  <c r="IW39" i="80" s="1"/>
  <c r="IW14" i="145"/>
  <c r="IW37" i="145" s="1"/>
  <c r="JA14" i="166"/>
  <c r="JA37" i="166" s="1"/>
  <c r="JA14" i="163"/>
  <c r="JA37" i="163" s="1"/>
  <c r="JA13" i="165" s="1"/>
  <c r="JA14" i="164"/>
  <c r="JA37" i="164" s="1"/>
  <c r="JA14" i="145"/>
  <c r="JA37" i="145" s="1"/>
  <c r="JA15" i="126"/>
  <c r="JA39" i="126" s="1"/>
  <c r="JA15" i="80"/>
  <c r="JA39" i="80" s="1"/>
  <c r="JE14" i="166"/>
  <c r="JE37" i="166" s="1"/>
  <c r="JE14" i="163"/>
  <c r="JE37" i="163" s="1"/>
  <c r="JE13" i="165" s="1"/>
  <c r="JE14" i="164"/>
  <c r="JE37" i="164" s="1"/>
  <c r="JE14" i="145"/>
  <c r="JE37" i="145" s="1"/>
  <c r="JE15" i="126"/>
  <c r="JE39" i="126" s="1"/>
  <c r="JE15" i="80"/>
  <c r="JE39" i="80" s="1"/>
  <c r="JI14" i="166"/>
  <c r="JI37" i="166" s="1"/>
  <c r="JI14" i="163"/>
  <c r="JI37" i="163" s="1"/>
  <c r="JI13" i="165" s="1"/>
  <c r="JI14" i="164"/>
  <c r="JI37" i="164" s="1"/>
  <c r="JI14" i="145"/>
  <c r="JI37" i="145" s="1"/>
  <c r="JI15" i="126"/>
  <c r="JI39" i="126" s="1"/>
  <c r="JI15" i="80"/>
  <c r="JI39" i="80" s="1"/>
  <c r="JM14" i="166"/>
  <c r="JM37" i="166" s="1"/>
  <c r="JM14" i="163"/>
  <c r="JM37" i="163" s="1"/>
  <c r="JM13" i="165" s="1"/>
  <c r="JM14" i="164"/>
  <c r="JM37" i="164" s="1"/>
  <c r="JM15" i="126"/>
  <c r="JM39" i="126" s="1"/>
  <c r="JM14" i="145"/>
  <c r="JM37" i="145" s="1"/>
  <c r="JM15" i="80"/>
  <c r="JM39" i="80" s="1"/>
  <c r="JQ14" i="166"/>
  <c r="JQ37" i="166" s="1"/>
  <c r="JQ14" i="163"/>
  <c r="JQ37" i="163" s="1"/>
  <c r="JQ13" i="165" s="1"/>
  <c r="JQ14" i="164"/>
  <c r="JQ37" i="164" s="1"/>
  <c r="JQ14" i="145"/>
  <c r="JQ37" i="145" s="1"/>
  <c r="JQ15" i="126"/>
  <c r="JQ39" i="126" s="1"/>
  <c r="JQ15" i="80"/>
  <c r="JQ39" i="80" s="1"/>
  <c r="JU14" i="166"/>
  <c r="JU37" i="166" s="1"/>
  <c r="JU14" i="163"/>
  <c r="JU37" i="163" s="1"/>
  <c r="JU13" i="165" s="1"/>
  <c r="JU14" i="164"/>
  <c r="JU37" i="164" s="1"/>
  <c r="JU14" i="145"/>
  <c r="JU37" i="145" s="1"/>
  <c r="JU15" i="126"/>
  <c r="JU39" i="126" s="1"/>
  <c r="JU15" i="80"/>
  <c r="JU39" i="80" s="1"/>
  <c r="EP14" i="166"/>
  <c r="EP37" i="166" s="1"/>
  <c r="EP14" i="163"/>
  <c r="EP37" i="163" s="1"/>
  <c r="EP13" i="165" s="1"/>
  <c r="EP14" i="164"/>
  <c r="EP37" i="164" s="1"/>
  <c r="EP14" i="145"/>
  <c r="EP37" i="145" s="1"/>
  <c r="EP15" i="126"/>
  <c r="EP39" i="126" s="1"/>
  <c r="EP15" i="80"/>
  <c r="EP39" i="80" s="1"/>
  <c r="FF14" i="166"/>
  <c r="FF37" i="166" s="1"/>
  <c r="FF14" i="163"/>
  <c r="FF37" i="163" s="1"/>
  <c r="FF13" i="165" s="1"/>
  <c r="FF14" i="164"/>
  <c r="FF37" i="164" s="1"/>
  <c r="FF14" i="145"/>
  <c r="FF37" i="145" s="1"/>
  <c r="FF15" i="126"/>
  <c r="FF39" i="126" s="1"/>
  <c r="FF15" i="80"/>
  <c r="FF39" i="80" s="1"/>
  <c r="GD14" i="166"/>
  <c r="GD37" i="166" s="1"/>
  <c r="GD14" i="163"/>
  <c r="GD37" i="163" s="1"/>
  <c r="GD13" i="165" s="1"/>
  <c r="GD14" i="164"/>
  <c r="GD37" i="164" s="1"/>
  <c r="GD14" i="145"/>
  <c r="GD37" i="145" s="1"/>
  <c r="GD15" i="126"/>
  <c r="GD39" i="126" s="1"/>
  <c r="GD15" i="80"/>
  <c r="GD39" i="80" s="1"/>
  <c r="GT14" i="166"/>
  <c r="GT37" i="166" s="1"/>
  <c r="GT14" i="163"/>
  <c r="GT37" i="163" s="1"/>
  <c r="GT13" i="165" s="1"/>
  <c r="GT14" i="164"/>
  <c r="GT37" i="164" s="1"/>
  <c r="GT14" i="145"/>
  <c r="GT37" i="145" s="1"/>
  <c r="GT15" i="126"/>
  <c r="GT39" i="126" s="1"/>
  <c r="GT15" i="80"/>
  <c r="GT39" i="80" s="1"/>
  <c r="HR14" i="166"/>
  <c r="HR37" i="166" s="1"/>
  <c r="HR14" i="163"/>
  <c r="HR37" i="163" s="1"/>
  <c r="HR13" i="165" s="1"/>
  <c r="HR15" i="126"/>
  <c r="HR39" i="126" s="1"/>
  <c r="HR14" i="164"/>
  <c r="HR37" i="164" s="1"/>
  <c r="HR14" i="145"/>
  <c r="HR37" i="145" s="1"/>
  <c r="HR15" i="80"/>
  <c r="HR39" i="80" s="1"/>
  <c r="HZ14" i="166"/>
  <c r="HZ37" i="166" s="1"/>
  <c r="HZ14" i="163"/>
  <c r="HZ37" i="163" s="1"/>
  <c r="HZ13" i="165" s="1"/>
  <c r="HZ14" i="164"/>
  <c r="HZ37" i="164" s="1"/>
  <c r="HZ15" i="126"/>
  <c r="HZ39" i="126" s="1"/>
  <c r="HZ14" i="145"/>
  <c r="HZ37" i="145" s="1"/>
  <c r="HZ15" i="80"/>
  <c r="HZ39" i="80" s="1"/>
  <c r="IL14" i="166"/>
  <c r="IL37" i="166" s="1"/>
  <c r="IL14" i="163"/>
  <c r="IL37" i="163" s="1"/>
  <c r="IL13" i="165" s="1"/>
  <c r="IL14" i="145"/>
  <c r="IL37" i="145" s="1"/>
  <c r="IL14" i="164"/>
  <c r="IL37" i="164" s="1"/>
  <c r="IL15" i="126"/>
  <c r="IL39" i="126" s="1"/>
  <c r="IL15" i="80"/>
  <c r="IL39" i="80" s="1"/>
  <c r="JB14" i="166"/>
  <c r="JB37" i="166" s="1"/>
  <c r="JB14" i="163"/>
  <c r="JB37" i="163" s="1"/>
  <c r="JB13" i="165" s="1"/>
  <c r="JB14" i="145"/>
  <c r="JB37" i="145" s="1"/>
  <c r="JB14" i="164"/>
  <c r="JB37" i="164" s="1"/>
  <c r="JB15" i="126"/>
  <c r="JB39" i="126" s="1"/>
  <c r="JB15" i="80"/>
  <c r="JB39" i="80" s="1"/>
  <c r="JJ14" i="166"/>
  <c r="JJ37" i="166" s="1"/>
  <c r="JJ14" i="145"/>
  <c r="JJ37" i="145" s="1"/>
  <c r="JJ14" i="163"/>
  <c r="JJ37" i="163" s="1"/>
  <c r="JJ13" i="165" s="1"/>
  <c r="JJ14" i="164"/>
  <c r="JJ37" i="164" s="1"/>
  <c r="JJ15" i="126"/>
  <c r="JJ39" i="126" s="1"/>
  <c r="JJ15" i="80"/>
  <c r="JJ39" i="80" s="1"/>
  <c r="EA33" i="163"/>
  <c r="EA6" i="165"/>
  <c r="EA9" i="165" s="1"/>
  <c r="EQ33" i="163"/>
  <c r="EQ6" i="165"/>
  <c r="EQ9" i="165" s="1"/>
  <c r="FO33" i="163"/>
  <c r="FO6" i="165"/>
  <c r="FO9" i="165" s="1"/>
  <c r="GM33" i="163"/>
  <c r="GM6" i="165"/>
  <c r="GM9" i="165" s="1"/>
  <c r="EI31" i="80"/>
  <c r="EI34" i="80" s="1"/>
  <c r="EI10" i="80"/>
  <c r="IA10" i="80"/>
  <c r="IA31" i="80"/>
  <c r="IA34" i="80" s="1"/>
  <c r="EN13" i="166"/>
  <c r="EN36" i="166" s="1"/>
  <c r="EN13" i="163"/>
  <c r="EN36" i="163" s="1"/>
  <c r="EN12" i="165" s="1"/>
  <c r="EN13" i="164"/>
  <c r="EN36" i="164" s="1"/>
  <c r="EN13" i="145"/>
  <c r="EN36" i="145" s="1"/>
  <c r="EN14" i="126"/>
  <c r="EN38" i="126" s="1"/>
  <c r="EN14" i="80"/>
  <c r="EN38" i="80" s="1"/>
  <c r="EH16" i="54"/>
  <c r="FD13" i="166"/>
  <c r="FD36" i="166" s="1"/>
  <c r="FD13" i="163"/>
  <c r="FD36" i="163" s="1"/>
  <c r="FD12" i="165" s="1"/>
  <c r="FD13" i="164"/>
  <c r="FD36" i="164" s="1"/>
  <c r="FD13" i="145"/>
  <c r="FD36" i="145" s="1"/>
  <c r="FD14" i="126"/>
  <c r="FD38" i="126" s="1"/>
  <c r="EX16" i="54"/>
  <c r="FD14" i="80"/>
  <c r="FD38" i="80" s="1"/>
  <c r="GZ13" i="166"/>
  <c r="GZ36" i="166" s="1"/>
  <c r="GZ13" i="163"/>
  <c r="GZ36" i="163" s="1"/>
  <c r="GZ12" i="165" s="1"/>
  <c r="GZ13" i="164"/>
  <c r="GZ36" i="164" s="1"/>
  <c r="GZ13" i="145"/>
  <c r="GZ36" i="145" s="1"/>
  <c r="GZ14" i="126"/>
  <c r="GZ38" i="126" s="1"/>
  <c r="GT16" i="54"/>
  <c r="GZ14" i="80"/>
  <c r="GZ38" i="80" s="1"/>
  <c r="IV13" i="163"/>
  <c r="IV36" i="163" s="1"/>
  <c r="IV12" i="165" s="1"/>
  <c r="IV13" i="166"/>
  <c r="IV36" i="166" s="1"/>
  <c r="IV13" i="145"/>
  <c r="IV36" i="145" s="1"/>
  <c r="IV13" i="164"/>
  <c r="IV36" i="164" s="1"/>
  <c r="IV14" i="126"/>
  <c r="IV38" i="126" s="1"/>
  <c r="IP16" i="54"/>
  <c r="IV14" i="80"/>
  <c r="IV38" i="80" s="1"/>
  <c r="FF16" i="166"/>
  <c r="FF39" i="166" s="1"/>
  <c r="FF16" i="163"/>
  <c r="FF39" i="163" s="1"/>
  <c r="FF15" i="165" s="1"/>
  <c r="FF16" i="164"/>
  <c r="FF39" i="164" s="1"/>
  <c r="FF16" i="145"/>
  <c r="FF39" i="145" s="1"/>
  <c r="FF17" i="126"/>
  <c r="FF41" i="126" s="1"/>
  <c r="EZ19" i="54"/>
  <c r="FF17" i="80"/>
  <c r="FF41" i="80" s="1"/>
  <c r="HB16" i="166"/>
  <c r="HB39" i="166" s="1"/>
  <c r="HB16" i="163"/>
  <c r="HB39" i="163" s="1"/>
  <c r="HB15" i="165" s="1"/>
  <c r="HB16" i="164"/>
  <c r="HB39" i="164" s="1"/>
  <c r="HB17" i="126"/>
  <c r="HB41" i="126" s="1"/>
  <c r="HB16" i="145"/>
  <c r="HB39" i="145" s="1"/>
  <c r="GV19" i="54"/>
  <c r="HB17" i="80"/>
  <c r="HB41" i="80" s="1"/>
  <c r="IX16" i="166"/>
  <c r="IX39" i="166" s="1"/>
  <c r="IX16" i="163"/>
  <c r="IX39" i="163" s="1"/>
  <c r="IX15" i="165" s="1"/>
  <c r="IX16" i="145"/>
  <c r="IX39" i="145" s="1"/>
  <c r="IX16" i="164"/>
  <c r="IX39" i="164" s="1"/>
  <c r="IX17" i="126"/>
  <c r="IX41" i="126" s="1"/>
  <c r="IX17" i="80"/>
  <c r="IX41" i="80" s="1"/>
  <c r="IR19" i="54"/>
  <c r="EU19" i="166"/>
  <c r="EU42" i="166" s="1"/>
  <c r="EU19" i="163"/>
  <c r="EU42" i="163" s="1"/>
  <c r="EU18" i="165" s="1"/>
  <c r="EU19" i="164"/>
  <c r="EU42" i="164" s="1"/>
  <c r="EU19" i="145"/>
  <c r="EU42" i="145" s="1"/>
  <c r="EU20" i="126"/>
  <c r="EU44" i="126" s="1"/>
  <c r="EO22" i="54"/>
  <c r="EU20" i="80"/>
  <c r="EU44" i="80" s="1"/>
  <c r="GQ19" i="166"/>
  <c r="GQ42" i="166" s="1"/>
  <c r="GQ19" i="164"/>
  <c r="GQ42" i="164" s="1"/>
  <c r="GQ19" i="163"/>
  <c r="GQ42" i="163" s="1"/>
  <c r="GQ18" i="165" s="1"/>
  <c r="GQ19" i="145"/>
  <c r="GQ42" i="145" s="1"/>
  <c r="GQ20" i="126"/>
  <c r="GQ44" i="126" s="1"/>
  <c r="GK22" i="54"/>
  <c r="GQ20" i="80"/>
  <c r="GQ44" i="80" s="1"/>
  <c r="IM19" i="166"/>
  <c r="IM42" i="166" s="1"/>
  <c r="IM19" i="145"/>
  <c r="IM42" i="145" s="1"/>
  <c r="IM19" i="164"/>
  <c r="IM42" i="164" s="1"/>
  <c r="IM19" i="163"/>
  <c r="IM42" i="163" s="1"/>
  <c r="IM18" i="165" s="1"/>
  <c r="IM20" i="126"/>
  <c r="IM44" i="126" s="1"/>
  <c r="IM20" i="80"/>
  <c r="IM44" i="80" s="1"/>
  <c r="IG22" i="54"/>
  <c r="EA22" i="166"/>
  <c r="EA45" i="166" s="1"/>
  <c r="EA22" i="163"/>
  <c r="EA45" i="163" s="1"/>
  <c r="EA21" i="165" s="1"/>
  <c r="EA22" i="164"/>
  <c r="EA45" i="164" s="1"/>
  <c r="EA22" i="145"/>
  <c r="EA45" i="145" s="1"/>
  <c r="EA23" i="126"/>
  <c r="EA47" i="126" s="1"/>
  <c r="EA23" i="80"/>
  <c r="EA47" i="80" s="1"/>
  <c r="DU25" i="54"/>
  <c r="FW22" i="166"/>
  <c r="FW45" i="166" s="1"/>
  <c r="FW22" i="163"/>
  <c r="FW45" i="163" s="1"/>
  <c r="FW21" i="165" s="1"/>
  <c r="FW22" i="164"/>
  <c r="FW45" i="164" s="1"/>
  <c r="FW22" i="145"/>
  <c r="FW45" i="145" s="1"/>
  <c r="FW23" i="126"/>
  <c r="FW47" i="126" s="1"/>
  <c r="FW23" i="80"/>
  <c r="FW47" i="80" s="1"/>
  <c r="FQ25" i="54"/>
  <c r="HS22" i="166"/>
  <c r="HS45" i="166" s="1"/>
  <c r="HS22" i="163"/>
  <c r="HS45" i="163" s="1"/>
  <c r="HS21" i="165" s="1"/>
  <c r="HS22" i="164"/>
  <c r="HS45" i="164" s="1"/>
  <c r="HS22" i="145"/>
  <c r="HS45" i="145" s="1"/>
  <c r="HS23" i="126"/>
  <c r="HS47" i="126" s="1"/>
  <c r="HS23" i="80"/>
  <c r="HS47" i="80" s="1"/>
  <c r="HM25" i="54"/>
  <c r="JO22" i="166"/>
  <c r="JO45" i="166" s="1"/>
  <c r="JO22" i="163"/>
  <c r="JO45" i="163" s="1"/>
  <c r="JO21" i="165" s="1"/>
  <c r="JO22" i="145"/>
  <c r="JO45" i="145" s="1"/>
  <c r="JO22" i="164"/>
  <c r="JO45" i="164" s="1"/>
  <c r="JO23" i="126"/>
  <c r="JO47" i="126" s="1"/>
  <c r="JO23" i="80"/>
  <c r="JO47" i="80" s="1"/>
  <c r="JI25" i="54"/>
  <c r="GG8" i="166"/>
  <c r="GG8" i="163"/>
  <c r="GG8" i="164"/>
  <c r="GG8" i="80"/>
  <c r="GG8" i="126"/>
  <c r="GA12" i="54"/>
  <c r="GA27" i="54"/>
  <c r="GG8" i="145"/>
  <c r="IC8" i="166"/>
  <c r="IC8" i="163"/>
  <c r="IC8" i="164"/>
  <c r="IC8" i="126"/>
  <c r="IC8" i="80"/>
  <c r="IC8" i="145"/>
  <c r="HW12" i="54"/>
  <c r="HW27" i="54"/>
  <c r="EC10" i="145"/>
  <c r="EC30" i="145"/>
  <c r="EC33" i="145" s="1"/>
  <c r="EO10" i="166"/>
  <c r="EO30" i="166"/>
  <c r="EO33" i="166" s="1"/>
  <c r="EW10" i="163"/>
  <c r="EW30" i="163"/>
  <c r="FE30" i="164"/>
  <c r="FE33" i="164" s="1"/>
  <c r="FE10" i="164"/>
  <c r="FM31" i="126"/>
  <c r="FM34" i="126" s="1"/>
  <c r="FM10" i="126"/>
  <c r="GG10" i="166"/>
  <c r="GG30" i="166"/>
  <c r="GG33" i="166" s="1"/>
  <c r="GO10" i="145"/>
  <c r="GO30" i="145"/>
  <c r="GO33" i="145" s="1"/>
  <c r="GS31" i="126"/>
  <c r="GS34" i="126" s="1"/>
  <c r="GS10" i="126"/>
  <c r="HA10" i="80"/>
  <c r="HA31" i="80"/>
  <c r="HA34" i="80" s="1"/>
  <c r="HE10" i="126"/>
  <c r="HE31" i="126"/>
  <c r="HE34" i="126" s="1"/>
  <c r="HM10" i="80"/>
  <c r="HM31" i="80"/>
  <c r="HM34" i="80" s="1"/>
  <c r="HU10" i="145"/>
  <c r="HU30" i="145"/>
  <c r="HU33" i="145" s="1"/>
  <c r="HY10" i="126"/>
  <c r="HY31" i="126"/>
  <c r="HY34" i="126" s="1"/>
  <c r="IG10" i="80"/>
  <c r="IG31" i="80"/>
  <c r="IG34" i="80" s="1"/>
  <c r="IS10" i="80"/>
  <c r="IS31" i="80"/>
  <c r="IS34" i="80" s="1"/>
  <c r="IW10" i="166"/>
  <c r="IW30" i="166"/>
  <c r="IW33" i="166" s="1"/>
  <c r="EQ14" i="166"/>
  <c r="EQ37" i="166" s="1"/>
  <c r="EQ14" i="163"/>
  <c r="EQ37" i="163" s="1"/>
  <c r="EQ13" i="165" s="1"/>
  <c r="EQ14" i="164"/>
  <c r="EQ37" i="164" s="1"/>
  <c r="EQ14" i="145"/>
  <c r="EQ37" i="145" s="1"/>
  <c r="EQ15" i="126"/>
  <c r="EQ39" i="126" s="1"/>
  <c r="EQ15" i="80"/>
  <c r="EQ39" i="80" s="1"/>
  <c r="IM14" i="166"/>
  <c r="IM37" i="166" s="1"/>
  <c r="IM14" i="163"/>
  <c r="IM37" i="163" s="1"/>
  <c r="IM13" i="165" s="1"/>
  <c r="IM14" i="164"/>
  <c r="IM37" i="164" s="1"/>
  <c r="IM14" i="145"/>
  <c r="IM37" i="145" s="1"/>
  <c r="IM15" i="126"/>
  <c r="IM39" i="126" s="1"/>
  <c r="IM15" i="80"/>
  <c r="IM39" i="80" s="1"/>
  <c r="EP23" i="166"/>
  <c r="EP46" i="166" s="1"/>
  <c r="EP23" i="163"/>
  <c r="EP46" i="163" s="1"/>
  <c r="EP22" i="165" s="1"/>
  <c r="EP23" i="164"/>
  <c r="EP46" i="164" s="1"/>
  <c r="EP23" i="145"/>
  <c r="EP46" i="145" s="1"/>
  <c r="EP24" i="80"/>
  <c r="EP48" i="80" s="1"/>
  <c r="EP24" i="126"/>
  <c r="EP48" i="126" s="1"/>
  <c r="GP23" i="166"/>
  <c r="GP46" i="166" s="1"/>
  <c r="GP23" i="163"/>
  <c r="GP46" i="163" s="1"/>
  <c r="GP22" i="165" s="1"/>
  <c r="GP23" i="164"/>
  <c r="GP46" i="164" s="1"/>
  <c r="GP23" i="145"/>
  <c r="GP46" i="145" s="1"/>
  <c r="GP24" i="126"/>
  <c r="GP48" i="126" s="1"/>
  <c r="GP24" i="80"/>
  <c r="GP48" i="80" s="1"/>
  <c r="HV23" i="166"/>
  <c r="HV46" i="166" s="1"/>
  <c r="HV23" i="163"/>
  <c r="HV46" i="163" s="1"/>
  <c r="HV22" i="165" s="1"/>
  <c r="HV23" i="164"/>
  <c r="HV46" i="164" s="1"/>
  <c r="HV23" i="145"/>
  <c r="HV46" i="145" s="1"/>
  <c r="HV24" i="126"/>
  <c r="HV48" i="126" s="1"/>
  <c r="HV24" i="80"/>
  <c r="HV48" i="80" s="1"/>
  <c r="EN8" i="166"/>
  <c r="EN8" i="163"/>
  <c r="EN8" i="164"/>
  <c r="EN8" i="145"/>
  <c r="EN8" i="80"/>
  <c r="EN8" i="126"/>
  <c r="EH12" i="54"/>
  <c r="EH27" i="54"/>
  <c r="JT8" i="166"/>
  <c r="JT8" i="163"/>
  <c r="JT8" i="164"/>
  <c r="JT8" i="126"/>
  <c r="JT8" i="145"/>
  <c r="JT8" i="80"/>
  <c r="JN27" i="54"/>
  <c r="JN12" i="54"/>
  <c r="ER10" i="163"/>
  <c r="ER30" i="163"/>
  <c r="FL10" i="145"/>
  <c r="FL30" i="145"/>
  <c r="FL33" i="145" s="1"/>
  <c r="GJ10" i="163"/>
  <c r="GJ30" i="163"/>
  <c r="HH10" i="166"/>
  <c r="HH30" i="166"/>
  <c r="HH33" i="166" s="1"/>
  <c r="IF31" i="126"/>
  <c r="IF34" i="126" s="1"/>
  <c r="IF10" i="126"/>
  <c r="IR10" i="145"/>
  <c r="IR30" i="145"/>
  <c r="IR33" i="145" s="1"/>
  <c r="JP10" i="164"/>
  <c r="JP30" i="164"/>
  <c r="JP33" i="164" s="1"/>
  <c r="HL10" i="164"/>
  <c r="HL30" i="164"/>
  <c r="HL33" i="164" s="1"/>
  <c r="EV31" i="126"/>
  <c r="EV34" i="126" s="1"/>
  <c r="EV10" i="126"/>
  <c r="GN31" i="80"/>
  <c r="GN34" i="80" s="1"/>
  <c r="GN10" i="80"/>
  <c r="EC19" i="54"/>
  <c r="EI16" i="166"/>
  <c r="EI39" i="166" s="1"/>
  <c r="EI16" i="163"/>
  <c r="EI39" i="163" s="1"/>
  <c r="EI15" i="165" s="1"/>
  <c r="EI16" i="164"/>
  <c r="EI39" i="164" s="1"/>
  <c r="EI16" i="145"/>
  <c r="EI39" i="145" s="1"/>
  <c r="EI17" i="126"/>
  <c r="EI41" i="126" s="1"/>
  <c r="EI17" i="80"/>
  <c r="EI41" i="80" s="1"/>
  <c r="FY19" i="54"/>
  <c r="GE16" i="166"/>
  <c r="GE39" i="166" s="1"/>
  <c r="GE16" i="163"/>
  <c r="GE39" i="163" s="1"/>
  <c r="GE15" i="165" s="1"/>
  <c r="GE16" i="145"/>
  <c r="GE39" i="145" s="1"/>
  <c r="GE16" i="164"/>
  <c r="GE39" i="164" s="1"/>
  <c r="GE17" i="126"/>
  <c r="GE41" i="126" s="1"/>
  <c r="GE17" i="80"/>
  <c r="GE41" i="80" s="1"/>
  <c r="HU19" i="54"/>
  <c r="IA16" i="166"/>
  <c r="IA39" i="166" s="1"/>
  <c r="IA16" i="163"/>
  <c r="IA39" i="163" s="1"/>
  <c r="IA15" i="165" s="1"/>
  <c r="IA16" i="145"/>
  <c r="IA39" i="145" s="1"/>
  <c r="IA16" i="164"/>
  <c r="IA39" i="164" s="1"/>
  <c r="IA17" i="126"/>
  <c r="IA41" i="126" s="1"/>
  <c r="IA17" i="80"/>
  <c r="IA41" i="80" s="1"/>
  <c r="EB19" i="166"/>
  <c r="EB42" i="166" s="1"/>
  <c r="EB19" i="163"/>
  <c r="EB42" i="163" s="1"/>
  <c r="EB18" i="165" s="1"/>
  <c r="EB19" i="164"/>
  <c r="EB42" i="164" s="1"/>
  <c r="EB19" i="145"/>
  <c r="EB42" i="145" s="1"/>
  <c r="EB20" i="126"/>
  <c r="EB44" i="126" s="1"/>
  <c r="DV22" i="54"/>
  <c r="EB20" i="80"/>
  <c r="EB44" i="80" s="1"/>
  <c r="GB19" i="166"/>
  <c r="GB42" i="166" s="1"/>
  <c r="GB19" i="163"/>
  <c r="GB42" i="163" s="1"/>
  <c r="GB18" i="165" s="1"/>
  <c r="GB19" i="164"/>
  <c r="GB42" i="164" s="1"/>
  <c r="GB19" i="145"/>
  <c r="GB42" i="145" s="1"/>
  <c r="FV22" i="54"/>
  <c r="GB20" i="126"/>
  <c r="GB44" i="126" s="1"/>
  <c r="GB20" i="80"/>
  <c r="GB44" i="80" s="1"/>
  <c r="IJ19" i="166"/>
  <c r="IJ42" i="166" s="1"/>
  <c r="IJ19" i="163"/>
  <c r="IJ42" i="163" s="1"/>
  <c r="IJ18" i="165" s="1"/>
  <c r="IJ19" i="145"/>
  <c r="IJ42" i="145" s="1"/>
  <c r="IJ19" i="164"/>
  <c r="IJ42" i="164" s="1"/>
  <c r="IJ20" i="126"/>
  <c r="IJ44" i="126" s="1"/>
  <c r="ID22" i="54"/>
  <c r="IJ20" i="80"/>
  <c r="IJ44" i="80" s="1"/>
  <c r="DZ25" i="54"/>
  <c r="EF22" i="166"/>
  <c r="EF45" i="166" s="1"/>
  <c r="EF22" i="163"/>
  <c r="EF45" i="163" s="1"/>
  <c r="EF21" i="165" s="1"/>
  <c r="EF22" i="164"/>
  <c r="EF45" i="164" s="1"/>
  <c r="EF22" i="145"/>
  <c r="EF45" i="145" s="1"/>
  <c r="EF23" i="80"/>
  <c r="EF47" i="80" s="1"/>
  <c r="EF23" i="126"/>
  <c r="EF47" i="126" s="1"/>
  <c r="GL25" i="54"/>
  <c r="GR22" i="166"/>
  <c r="GR45" i="166" s="1"/>
  <c r="GR22" i="163"/>
  <c r="GR45" i="163" s="1"/>
  <c r="GR21" i="165" s="1"/>
  <c r="GR22" i="164"/>
  <c r="GR45" i="164" s="1"/>
  <c r="GR22" i="145"/>
  <c r="GR45" i="145" s="1"/>
  <c r="GR23" i="80"/>
  <c r="GR47" i="80" s="1"/>
  <c r="GR23" i="126"/>
  <c r="GR47" i="126" s="1"/>
  <c r="IX25" i="54"/>
  <c r="JD22" i="166"/>
  <c r="JD45" i="166" s="1"/>
  <c r="JD22" i="163"/>
  <c r="JD45" i="163" s="1"/>
  <c r="JD21" i="165" s="1"/>
  <c r="JD22" i="164"/>
  <c r="JD45" i="164" s="1"/>
  <c r="JD22" i="145"/>
  <c r="JD45" i="145" s="1"/>
  <c r="JD23" i="126"/>
  <c r="JD47" i="126" s="1"/>
  <c r="JD23" i="80"/>
  <c r="JD47" i="80" s="1"/>
  <c r="FB8" i="166"/>
  <c r="FB8" i="163"/>
  <c r="FB8" i="164"/>
  <c r="FB8" i="145"/>
  <c r="EV27" i="54"/>
  <c r="FB8" i="126"/>
  <c r="EV12" i="54"/>
  <c r="FB8" i="80"/>
  <c r="FR8" i="166"/>
  <c r="FR8" i="163"/>
  <c r="FR8" i="164"/>
  <c r="FR8" i="145"/>
  <c r="FL27" i="54"/>
  <c r="FR8" i="126"/>
  <c r="FL12" i="54"/>
  <c r="FR8" i="80"/>
  <c r="HN8" i="166"/>
  <c r="HN8" i="163"/>
  <c r="HN8" i="164"/>
  <c r="HN8" i="145"/>
  <c r="HN8" i="126"/>
  <c r="HH27" i="54"/>
  <c r="HH12" i="54"/>
  <c r="HN8" i="80"/>
  <c r="JJ8" i="166"/>
  <c r="JJ8" i="163"/>
  <c r="JJ8" i="145"/>
  <c r="JJ8" i="164"/>
  <c r="JJ8" i="126"/>
  <c r="JD27" i="54"/>
  <c r="JD12" i="54"/>
  <c r="JJ8" i="80"/>
  <c r="EP10" i="164"/>
  <c r="EP30" i="164"/>
  <c r="EP33" i="164" s="1"/>
  <c r="FF10" i="163"/>
  <c r="FF30" i="163"/>
  <c r="FV10" i="164"/>
  <c r="FV30" i="164"/>
  <c r="FV33" i="164" s="1"/>
  <c r="GD10" i="145"/>
  <c r="GD30" i="145"/>
  <c r="GD33" i="145" s="1"/>
  <c r="GL10" i="80"/>
  <c r="GL31" i="80"/>
  <c r="GL34" i="80" s="1"/>
  <c r="GP10" i="166"/>
  <c r="GP30" i="166"/>
  <c r="GP33" i="166" s="1"/>
  <c r="GX10" i="164"/>
  <c r="GX30" i="164"/>
  <c r="GX33" i="164" s="1"/>
  <c r="HF31" i="80"/>
  <c r="HF34" i="80" s="1"/>
  <c r="HF10" i="80"/>
  <c r="HR10" i="164"/>
  <c r="HR30" i="164"/>
  <c r="HR33" i="164" s="1"/>
  <c r="HZ31" i="126"/>
  <c r="HZ34" i="126" s="1"/>
  <c r="HZ10" i="126"/>
  <c r="IH10" i="80"/>
  <c r="IH31" i="80"/>
  <c r="IH34" i="80" s="1"/>
  <c r="IL10" i="166"/>
  <c r="IL30" i="166"/>
  <c r="IL33" i="166" s="1"/>
  <c r="IT10" i="164"/>
  <c r="IT30" i="164"/>
  <c r="IT33" i="164" s="1"/>
  <c r="JB31" i="126"/>
  <c r="JB34" i="126" s="1"/>
  <c r="JB10" i="126"/>
  <c r="JN10" i="166"/>
  <c r="JN30" i="166"/>
  <c r="JN33" i="166" s="1"/>
  <c r="JB23" i="166"/>
  <c r="JB46" i="166" s="1"/>
  <c r="JB23" i="163"/>
  <c r="JB46" i="163" s="1"/>
  <c r="JB22" i="165" s="1"/>
  <c r="JB23" i="164"/>
  <c r="JB46" i="164" s="1"/>
  <c r="JB23" i="145"/>
  <c r="JB46" i="145" s="1"/>
  <c r="JB24" i="126"/>
  <c r="JB48" i="126" s="1"/>
  <c r="JB24" i="80"/>
  <c r="JB48" i="80" s="1"/>
  <c r="GB8" i="166"/>
  <c r="GB8" i="163"/>
  <c r="GB8" i="164"/>
  <c r="GB8" i="145"/>
  <c r="GB8" i="80"/>
  <c r="GB8" i="126"/>
  <c r="FV12" i="54"/>
  <c r="FV27" i="54"/>
  <c r="EF10" i="145"/>
  <c r="EF30" i="145"/>
  <c r="EF33" i="145" s="1"/>
  <c r="FH10" i="163"/>
  <c r="FH30" i="163"/>
  <c r="HD10" i="164"/>
  <c r="HD30" i="164"/>
  <c r="HD33" i="164" s="1"/>
  <c r="IB10" i="164"/>
  <c r="IB30" i="164"/>
  <c r="IB33" i="164" s="1"/>
  <c r="IN10" i="166"/>
  <c r="IN30" i="166"/>
  <c r="IN33" i="166" s="1"/>
  <c r="JL10" i="166"/>
  <c r="JL30" i="166"/>
  <c r="JL33" i="166" s="1"/>
  <c r="GY31" i="126"/>
  <c r="GY34" i="126" s="1"/>
  <c r="GY10" i="126"/>
  <c r="EM10" i="80"/>
  <c r="EM31" i="80"/>
  <c r="EM34" i="80" s="1"/>
  <c r="GY10" i="80"/>
  <c r="GY31" i="80"/>
  <c r="GY34" i="80" s="1"/>
  <c r="IE31" i="80"/>
  <c r="IE34" i="80" s="1"/>
  <c r="IE10" i="80"/>
  <c r="JK10" i="80"/>
  <c r="JK31" i="80"/>
  <c r="JK34" i="80" s="1"/>
  <c r="FD16" i="166"/>
  <c r="FD39" i="166" s="1"/>
  <c r="FD16" i="163"/>
  <c r="FD39" i="163" s="1"/>
  <c r="FD15" i="165" s="1"/>
  <c r="FD16" i="164"/>
  <c r="FD39" i="164" s="1"/>
  <c r="FD16" i="145"/>
  <c r="FD39" i="145" s="1"/>
  <c r="EX19" i="54"/>
  <c r="FD17" i="80"/>
  <c r="FD41" i="80" s="1"/>
  <c r="FD17" i="126"/>
  <c r="FD41" i="126" s="1"/>
  <c r="HP16" i="166"/>
  <c r="HP39" i="166" s="1"/>
  <c r="HP16" i="163"/>
  <c r="HP39" i="163" s="1"/>
  <c r="HP15" i="165" s="1"/>
  <c r="HP16" i="164"/>
  <c r="HP39" i="164" s="1"/>
  <c r="HP16" i="145"/>
  <c r="HP39" i="145" s="1"/>
  <c r="HP17" i="126"/>
  <c r="HP41" i="126" s="1"/>
  <c r="HJ19" i="54"/>
  <c r="HP17" i="80"/>
  <c r="HP41" i="80" s="1"/>
  <c r="JL16" i="166"/>
  <c r="JL39" i="166" s="1"/>
  <c r="JL16" i="163"/>
  <c r="JL39" i="163" s="1"/>
  <c r="JL15" i="165" s="1"/>
  <c r="JL16" i="164"/>
  <c r="JL39" i="164" s="1"/>
  <c r="JL17" i="126"/>
  <c r="JL41" i="126" s="1"/>
  <c r="JL16" i="145"/>
  <c r="JL39" i="145" s="1"/>
  <c r="JF19" i="54"/>
  <c r="JL17" i="80"/>
  <c r="JL41" i="80" s="1"/>
  <c r="EQ22" i="54"/>
  <c r="EW19" i="166"/>
  <c r="EW42" i="166" s="1"/>
  <c r="EW19" i="163"/>
  <c r="EW42" i="163" s="1"/>
  <c r="EW18" i="165" s="1"/>
  <c r="EW19" i="164"/>
  <c r="EW42" i="164" s="1"/>
  <c r="EW20" i="126"/>
  <c r="EW44" i="126" s="1"/>
  <c r="EW19" i="145"/>
  <c r="EW42" i="145" s="1"/>
  <c r="EW20" i="80"/>
  <c r="EW44" i="80" s="1"/>
  <c r="GS19" i="166"/>
  <c r="GS42" i="166" s="1"/>
  <c r="GS19" i="163"/>
  <c r="GS42" i="163" s="1"/>
  <c r="GS18" i="165" s="1"/>
  <c r="GS19" i="164"/>
  <c r="GS42" i="164" s="1"/>
  <c r="GS20" i="126"/>
  <c r="GS44" i="126" s="1"/>
  <c r="GS20" i="80"/>
  <c r="GS44" i="80" s="1"/>
  <c r="GM22" i="54"/>
  <c r="GS19" i="145"/>
  <c r="GS42" i="145" s="1"/>
  <c r="IO19" i="166"/>
  <c r="IO42" i="166" s="1"/>
  <c r="IO19" i="163"/>
  <c r="IO42" i="163" s="1"/>
  <c r="IO18" i="165" s="1"/>
  <c r="IO19" i="145"/>
  <c r="IO42" i="145" s="1"/>
  <c r="IO20" i="126"/>
  <c r="IO44" i="126" s="1"/>
  <c r="IO19" i="164"/>
  <c r="IO42" i="164" s="1"/>
  <c r="IO20" i="80"/>
  <c r="IO44" i="80" s="1"/>
  <c r="II22" i="54"/>
  <c r="JU19" i="166"/>
  <c r="JU42" i="166" s="1"/>
  <c r="JU19" i="163"/>
  <c r="JU42" i="163" s="1"/>
  <c r="JU18" i="165" s="1"/>
  <c r="JU19" i="145"/>
  <c r="JU42" i="145" s="1"/>
  <c r="JU19" i="164"/>
  <c r="JU42" i="164" s="1"/>
  <c r="JU20" i="126"/>
  <c r="JU44" i="126" s="1"/>
  <c r="JU20" i="80"/>
  <c r="JU44" i="80" s="1"/>
  <c r="JO22" i="54"/>
  <c r="GP20" i="166"/>
  <c r="GP43" i="166" s="1"/>
  <c r="GP20" i="163"/>
  <c r="GP43" i="163" s="1"/>
  <c r="GP19" i="165" s="1"/>
  <c r="GP20" i="145"/>
  <c r="GP43" i="145" s="1"/>
  <c r="GP20" i="164"/>
  <c r="GP43" i="164" s="1"/>
  <c r="GP21" i="80"/>
  <c r="GP45" i="80" s="1"/>
  <c r="GP21" i="126"/>
  <c r="GP45" i="126" s="1"/>
  <c r="JN20" i="166"/>
  <c r="JN43" i="166" s="1"/>
  <c r="JN20" i="145"/>
  <c r="JN43" i="145" s="1"/>
  <c r="JN20" i="164"/>
  <c r="JN43" i="164" s="1"/>
  <c r="JN20" i="163"/>
  <c r="JN43" i="163" s="1"/>
  <c r="JN19" i="165" s="1"/>
  <c r="JN21" i="80"/>
  <c r="JN45" i="80" s="1"/>
  <c r="JN21" i="126"/>
  <c r="JN45" i="126" s="1"/>
  <c r="FM22" i="166"/>
  <c r="FM45" i="166" s="1"/>
  <c r="FM22" i="164"/>
  <c r="FM45" i="164" s="1"/>
  <c r="FM22" i="163"/>
  <c r="FM45" i="163" s="1"/>
  <c r="FM21" i="165" s="1"/>
  <c r="FM23" i="126"/>
  <c r="FM47" i="126" s="1"/>
  <c r="FG25" i="54"/>
  <c r="FM22" i="145"/>
  <c r="FM45" i="145" s="1"/>
  <c r="FM23" i="80"/>
  <c r="FM47" i="80" s="1"/>
  <c r="HI22" i="166"/>
  <c r="HI45" i="166" s="1"/>
  <c r="HI22" i="164"/>
  <c r="HI45" i="164" s="1"/>
  <c r="HI22" i="163"/>
  <c r="HI45" i="163" s="1"/>
  <c r="HI21" i="165" s="1"/>
  <c r="HI23" i="126"/>
  <c r="HI47" i="126" s="1"/>
  <c r="HI22" i="145"/>
  <c r="HI45" i="145" s="1"/>
  <c r="HC25" i="54"/>
  <c r="HI23" i="80"/>
  <c r="HI47" i="80" s="1"/>
  <c r="IO22" i="166"/>
  <c r="IO45" i="166" s="1"/>
  <c r="IO22" i="145"/>
  <c r="IO45" i="145" s="1"/>
  <c r="IO22" i="164"/>
  <c r="IO45" i="164" s="1"/>
  <c r="IO23" i="126"/>
  <c r="IO47" i="126" s="1"/>
  <c r="IO22" i="163"/>
  <c r="IO45" i="163" s="1"/>
  <c r="IO21" i="165" s="1"/>
  <c r="IO23" i="80"/>
  <c r="IO47" i="80" s="1"/>
  <c r="II25" i="54"/>
  <c r="JU22" i="166"/>
  <c r="JU45" i="166" s="1"/>
  <c r="JU22" i="145"/>
  <c r="JU45" i="145" s="1"/>
  <c r="JU22" i="164"/>
  <c r="JU45" i="164" s="1"/>
  <c r="JU22" i="163"/>
  <c r="JU45" i="163" s="1"/>
  <c r="JU21" i="165" s="1"/>
  <c r="JU23" i="126"/>
  <c r="JU47" i="126" s="1"/>
  <c r="JO25" i="54"/>
  <c r="JU23" i="80"/>
  <c r="JU47" i="80" s="1"/>
  <c r="GY8" i="166"/>
  <c r="GY8" i="163"/>
  <c r="GY8" i="164"/>
  <c r="GY8" i="145"/>
  <c r="GY8" i="126"/>
  <c r="GS27" i="54"/>
  <c r="GS12" i="54"/>
  <c r="GY8" i="80"/>
  <c r="IE8" i="166"/>
  <c r="IE8" i="163"/>
  <c r="IE8" i="164"/>
  <c r="IE8" i="145"/>
  <c r="IE8" i="126"/>
  <c r="IE8" i="80"/>
  <c r="HY27" i="54"/>
  <c r="HY12" i="54"/>
  <c r="EA10" i="145"/>
  <c r="EA30" i="145"/>
  <c r="EA33" i="145" s="1"/>
  <c r="EI30" i="164"/>
  <c r="EI33" i="164" s="1"/>
  <c r="EI10" i="164"/>
  <c r="GQ10" i="126"/>
  <c r="GQ31" i="126"/>
  <c r="GQ34" i="126" s="1"/>
  <c r="GU30" i="164"/>
  <c r="GU33" i="164" s="1"/>
  <c r="GU10" i="164"/>
  <c r="HC10" i="163"/>
  <c r="HC30" i="163"/>
  <c r="HK10" i="166"/>
  <c r="HK30" i="166"/>
  <c r="HK33" i="166" s="1"/>
  <c r="HS10" i="145"/>
  <c r="HS30" i="145"/>
  <c r="HS33" i="145" s="1"/>
  <c r="IA30" i="164"/>
  <c r="IA33" i="164" s="1"/>
  <c r="IA10" i="164"/>
  <c r="II10" i="166"/>
  <c r="II30" i="166"/>
  <c r="II33" i="166" s="1"/>
  <c r="IQ10" i="166"/>
  <c r="IQ30" i="166"/>
  <c r="IQ33" i="166" s="1"/>
  <c r="IU10" i="163"/>
  <c r="IU30" i="163"/>
  <c r="JC10" i="166"/>
  <c r="JC30" i="166"/>
  <c r="JC33" i="166" s="1"/>
  <c r="JK10" i="166"/>
  <c r="JK30" i="166"/>
  <c r="JK33" i="166" s="1"/>
  <c r="JS31" i="126"/>
  <c r="JS34" i="126" s="1"/>
  <c r="JS10" i="126"/>
  <c r="HH31" i="80"/>
  <c r="HH34" i="80" s="1"/>
  <c r="HH10" i="80"/>
  <c r="GA14" i="166"/>
  <c r="GA37" i="166" s="1"/>
  <c r="GA14" i="163"/>
  <c r="GA37" i="163" s="1"/>
  <c r="GA13" i="165" s="1"/>
  <c r="GA14" i="164"/>
  <c r="GA37" i="164" s="1"/>
  <c r="GA14" i="145"/>
  <c r="GA37" i="145" s="1"/>
  <c r="GA15" i="126"/>
  <c r="GA39" i="126" s="1"/>
  <c r="GA15" i="80"/>
  <c r="GA39" i="80" s="1"/>
  <c r="JF23" i="166"/>
  <c r="JF46" i="166" s="1"/>
  <c r="JF23" i="163"/>
  <c r="JF46" i="163" s="1"/>
  <c r="JF22" i="165" s="1"/>
  <c r="JF23" i="164"/>
  <c r="JF46" i="164" s="1"/>
  <c r="JF23" i="145"/>
  <c r="JF46" i="145" s="1"/>
  <c r="JF24" i="126"/>
  <c r="JF48" i="126" s="1"/>
  <c r="JF24" i="80"/>
  <c r="JF48" i="80" s="1"/>
  <c r="JV23" i="166"/>
  <c r="JV46" i="166" s="1"/>
  <c r="JV23" i="163"/>
  <c r="JV46" i="163" s="1"/>
  <c r="JV22" i="165" s="1"/>
  <c r="JV23" i="164"/>
  <c r="JV46" i="164" s="1"/>
  <c r="JV23" i="145"/>
  <c r="JV46" i="145" s="1"/>
  <c r="JV24" i="126"/>
  <c r="JV48" i="126" s="1"/>
  <c r="JV24" i="80"/>
  <c r="JV48" i="80" s="1"/>
  <c r="EB10" i="166"/>
  <c r="EB30" i="166"/>
  <c r="EB33" i="166" s="1"/>
  <c r="GZ10" i="145"/>
  <c r="GZ30" i="145"/>
  <c r="GZ33" i="145" s="1"/>
  <c r="IJ31" i="126"/>
  <c r="IJ34" i="126" s="1"/>
  <c r="IJ10" i="126"/>
  <c r="GC30" i="145"/>
  <c r="GC33" i="145" s="1"/>
  <c r="GC10" i="145"/>
  <c r="FH31" i="126"/>
  <c r="FH34" i="126" s="1"/>
  <c r="FH10" i="126"/>
  <c r="EA10" i="80"/>
  <c r="EA31" i="80"/>
  <c r="EA34" i="80" s="1"/>
  <c r="FG31" i="80"/>
  <c r="FG34" i="80" s="1"/>
  <c r="FG10" i="80"/>
  <c r="GM10" i="80"/>
  <c r="GM31" i="80"/>
  <c r="GM34" i="80" s="1"/>
  <c r="HS10" i="80"/>
  <c r="HS31" i="80"/>
  <c r="HS34" i="80" s="1"/>
  <c r="IY10" i="80"/>
  <c r="IY31" i="80"/>
  <c r="IY34" i="80" s="1"/>
  <c r="EJ13" i="166"/>
  <c r="EJ36" i="166" s="1"/>
  <c r="EJ13" i="163"/>
  <c r="EJ36" i="163" s="1"/>
  <c r="EJ12" i="165" s="1"/>
  <c r="EJ13" i="164"/>
  <c r="EJ36" i="164" s="1"/>
  <c r="EJ13" i="145"/>
  <c r="EJ36" i="145" s="1"/>
  <c r="EJ14" i="126"/>
  <c r="EJ38" i="126" s="1"/>
  <c r="ED16" i="54"/>
  <c r="EJ14" i="80"/>
  <c r="EJ38" i="80" s="1"/>
  <c r="EZ13" i="166"/>
  <c r="EZ36" i="166" s="1"/>
  <c r="EZ13" i="163"/>
  <c r="EZ36" i="163" s="1"/>
  <c r="EZ12" i="165" s="1"/>
  <c r="EZ13" i="164"/>
  <c r="EZ36" i="164" s="1"/>
  <c r="EZ13" i="145"/>
  <c r="EZ36" i="145" s="1"/>
  <c r="EZ14" i="126"/>
  <c r="EZ38" i="126" s="1"/>
  <c r="ET16" i="54"/>
  <c r="EZ14" i="80"/>
  <c r="EZ38" i="80" s="1"/>
  <c r="FP13" i="166"/>
  <c r="FP36" i="166" s="1"/>
  <c r="FP13" i="163"/>
  <c r="FP36" i="163" s="1"/>
  <c r="FP12" i="165" s="1"/>
  <c r="FP13" i="164"/>
  <c r="FP36" i="164" s="1"/>
  <c r="FP13" i="145"/>
  <c r="FP36" i="145" s="1"/>
  <c r="FP14" i="126"/>
  <c r="FP38" i="126" s="1"/>
  <c r="FJ16" i="54"/>
  <c r="FP14" i="80"/>
  <c r="FP38" i="80" s="1"/>
  <c r="GF13" i="166"/>
  <c r="GF36" i="166" s="1"/>
  <c r="GF13" i="163"/>
  <c r="GF36" i="163" s="1"/>
  <c r="GF12" i="165" s="1"/>
  <c r="GF13" i="164"/>
  <c r="GF36" i="164" s="1"/>
  <c r="GF13" i="145"/>
  <c r="GF36" i="145" s="1"/>
  <c r="GF14" i="126"/>
  <c r="GF38" i="126" s="1"/>
  <c r="FZ16" i="54"/>
  <c r="GF14" i="80"/>
  <c r="GF38" i="80" s="1"/>
  <c r="GV13" i="166"/>
  <c r="GV36" i="166" s="1"/>
  <c r="GV13" i="163"/>
  <c r="GV36" i="163" s="1"/>
  <c r="GV12" i="165" s="1"/>
  <c r="GV13" i="164"/>
  <c r="GV36" i="164" s="1"/>
  <c r="GV13" i="145"/>
  <c r="GV36" i="145" s="1"/>
  <c r="GV14" i="126"/>
  <c r="GV38" i="126" s="1"/>
  <c r="GP16" i="54"/>
  <c r="GV14" i="80"/>
  <c r="GV38" i="80" s="1"/>
  <c r="HL13" i="166"/>
  <c r="HL36" i="166" s="1"/>
  <c r="HL13" i="163"/>
  <c r="HL36" i="163" s="1"/>
  <c r="HL12" i="165" s="1"/>
  <c r="HL13" i="164"/>
  <c r="HL36" i="164" s="1"/>
  <c r="HL13" i="145"/>
  <c r="HL36" i="145" s="1"/>
  <c r="HL14" i="126"/>
  <c r="HL38" i="126" s="1"/>
  <c r="HF16" i="54"/>
  <c r="HL14" i="80"/>
  <c r="HL38" i="80" s="1"/>
  <c r="IB13" i="166"/>
  <c r="IB36" i="166" s="1"/>
  <c r="IB13" i="163"/>
  <c r="IB36" i="163" s="1"/>
  <c r="IB12" i="165" s="1"/>
  <c r="IB13" i="164"/>
  <c r="IB36" i="164" s="1"/>
  <c r="IB13" i="145"/>
  <c r="IB36" i="145" s="1"/>
  <c r="IB14" i="126"/>
  <c r="IB38" i="126" s="1"/>
  <c r="IB14" i="80"/>
  <c r="IB38" i="80" s="1"/>
  <c r="HV16" i="54"/>
  <c r="IR13" i="166"/>
  <c r="IR36" i="166" s="1"/>
  <c r="IR13" i="163"/>
  <c r="IR36" i="163" s="1"/>
  <c r="IR12" i="165" s="1"/>
  <c r="IR13" i="145"/>
  <c r="IR36" i="145" s="1"/>
  <c r="IR13" i="164"/>
  <c r="IR36" i="164" s="1"/>
  <c r="IR14" i="126"/>
  <c r="IR38" i="126" s="1"/>
  <c r="IL16" i="54"/>
  <c r="IR14" i="80"/>
  <c r="IR38" i="80" s="1"/>
  <c r="JH13" i="166"/>
  <c r="JH36" i="166" s="1"/>
  <c r="JH13" i="163"/>
  <c r="JH36" i="163" s="1"/>
  <c r="JH12" i="165" s="1"/>
  <c r="JH13" i="145"/>
  <c r="JH36" i="145" s="1"/>
  <c r="JH13" i="164"/>
  <c r="JH36" i="164" s="1"/>
  <c r="JH14" i="126"/>
  <c r="JH38" i="126" s="1"/>
  <c r="JB16" i="54"/>
  <c r="JH14" i="80"/>
  <c r="JH38" i="80" s="1"/>
  <c r="IU14" i="166"/>
  <c r="IU37" i="166" s="1"/>
  <c r="IU14" i="163"/>
  <c r="IU37" i="163" s="1"/>
  <c r="IU13" i="165" s="1"/>
  <c r="IU14" i="164"/>
  <c r="IU37" i="164" s="1"/>
  <c r="IU14" i="145"/>
  <c r="IU37" i="145" s="1"/>
  <c r="IU15" i="126"/>
  <c r="IU39" i="126" s="1"/>
  <c r="IU15" i="80"/>
  <c r="IU39" i="80" s="1"/>
  <c r="EF19" i="54"/>
  <c r="EL16" i="163"/>
  <c r="EL39" i="163" s="1"/>
  <c r="EL15" i="165" s="1"/>
  <c r="EL16" i="166"/>
  <c r="EL39" i="166" s="1"/>
  <c r="EL16" i="164"/>
  <c r="EL39" i="164" s="1"/>
  <c r="EL17" i="126"/>
  <c r="EL41" i="126" s="1"/>
  <c r="EL16" i="145"/>
  <c r="EL39" i="145" s="1"/>
  <c r="EL17" i="80"/>
  <c r="EL41" i="80" s="1"/>
  <c r="EV19" i="54"/>
  <c r="FB16" i="166"/>
  <c r="FB39" i="166" s="1"/>
  <c r="FB16" i="163"/>
  <c r="FB39" i="163" s="1"/>
  <c r="FB15" i="165" s="1"/>
  <c r="FB16" i="164"/>
  <c r="FB39" i="164" s="1"/>
  <c r="FB17" i="126"/>
  <c r="FB41" i="126" s="1"/>
  <c r="FB16" i="145"/>
  <c r="FB39" i="145" s="1"/>
  <c r="FB17" i="80"/>
  <c r="FB41" i="80" s="1"/>
  <c r="FL19" i="54"/>
  <c r="FR16" i="163"/>
  <c r="FR39" i="163" s="1"/>
  <c r="FR15" i="165" s="1"/>
  <c r="FR16" i="166"/>
  <c r="FR39" i="166" s="1"/>
  <c r="FR16" i="164"/>
  <c r="FR39" i="164" s="1"/>
  <c r="FR17" i="126"/>
  <c r="FR41" i="126" s="1"/>
  <c r="FR16" i="145"/>
  <c r="FR39" i="145" s="1"/>
  <c r="FR17" i="80"/>
  <c r="FR41" i="80" s="1"/>
  <c r="GB19" i="54"/>
  <c r="GH16" i="166"/>
  <c r="GH39" i="166" s="1"/>
  <c r="GH16" i="163"/>
  <c r="GH39" i="163" s="1"/>
  <c r="GH15" i="165" s="1"/>
  <c r="GH16" i="164"/>
  <c r="GH39" i="164" s="1"/>
  <c r="GH17" i="126"/>
  <c r="GH41" i="126" s="1"/>
  <c r="GH16" i="145"/>
  <c r="GH39" i="145" s="1"/>
  <c r="GH17" i="80"/>
  <c r="GH41" i="80" s="1"/>
  <c r="GR19" i="54"/>
  <c r="GX16" i="163"/>
  <c r="GX39" i="163" s="1"/>
  <c r="GX15" i="165" s="1"/>
  <c r="GX16" i="166"/>
  <c r="GX39" i="166" s="1"/>
  <c r="GX16" i="164"/>
  <c r="GX39" i="164" s="1"/>
  <c r="GX17" i="126"/>
  <c r="GX41" i="126" s="1"/>
  <c r="GX16" i="145"/>
  <c r="GX39" i="145" s="1"/>
  <c r="GX17" i="80"/>
  <c r="GX41" i="80" s="1"/>
  <c r="HH19" i="54"/>
  <c r="HN16" i="166"/>
  <c r="HN39" i="166" s="1"/>
  <c r="HN16" i="163"/>
  <c r="HN39" i="163" s="1"/>
  <c r="HN15" i="165" s="1"/>
  <c r="HN16" i="164"/>
  <c r="HN39" i="164" s="1"/>
  <c r="HN17" i="126"/>
  <c r="HN41" i="126" s="1"/>
  <c r="HN16" i="145"/>
  <c r="HN39" i="145" s="1"/>
  <c r="HN17" i="80"/>
  <c r="HN41" i="80" s="1"/>
  <c r="HX19" i="54"/>
  <c r="ID16" i="166"/>
  <c r="ID39" i="166" s="1"/>
  <c r="ID16" i="163"/>
  <c r="ID39" i="163" s="1"/>
  <c r="ID15" i="165" s="1"/>
  <c r="ID16" i="145"/>
  <c r="ID39" i="145" s="1"/>
  <c r="ID16" i="164"/>
  <c r="ID39" i="164" s="1"/>
  <c r="ID17" i="126"/>
  <c r="ID41" i="126" s="1"/>
  <c r="ID17" i="80"/>
  <c r="ID41" i="80" s="1"/>
  <c r="IN19" i="54"/>
  <c r="IT16" i="166"/>
  <c r="IT39" i="166" s="1"/>
  <c r="IT16" i="163"/>
  <c r="IT39" i="163" s="1"/>
  <c r="IT15" i="165" s="1"/>
  <c r="IT16" i="145"/>
  <c r="IT39" i="145" s="1"/>
  <c r="IT16" i="164"/>
  <c r="IT39" i="164" s="1"/>
  <c r="IT17" i="126"/>
  <c r="IT41" i="126" s="1"/>
  <c r="IT17" i="80"/>
  <c r="IT41" i="80" s="1"/>
  <c r="JD19" i="54"/>
  <c r="JJ16" i="163"/>
  <c r="JJ39" i="163" s="1"/>
  <c r="JJ15" i="165" s="1"/>
  <c r="JJ16" i="166"/>
  <c r="JJ39" i="166" s="1"/>
  <c r="JJ16" i="145"/>
  <c r="JJ39" i="145" s="1"/>
  <c r="JJ16" i="164"/>
  <c r="JJ39" i="164" s="1"/>
  <c r="JJ17" i="126"/>
  <c r="JJ41" i="126" s="1"/>
  <c r="JJ17" i="80"/>
  <c r="JJ41" i="80" s="1"/>
  <c r="DU22" i="54"/>
  <c r="EA19" i="166"/>
  <c r="EA42" i="166" s="1"/>
  <c r="EA19" i="163"/>
  <c r="EA42" i="163" s="1"/>
  <c r="EA18" i="165" s="1"/>
  <c r="EA19" i="164"/>
  <c r="EA42" i="164" s="1"/>
  <c r="EA19" i="145"/>
  <c r="EA42" i="145" s="1"/>
  <c r="EA20" i="126"/>
  <c r="EA44" i="126" s="1"/>
  <c r="EA20" i="80"/>
  <c r="EA44" i="80" s="1"/>
  <c r="EK22" i="54"/>
  <c r="EQ19" i="166"/>
  <c r="EQ42" i="166" s="1"/>
  <c r="EQ19" i="163"/>
  <c r="EQ42" i="163" s="1"/>
  <c r="EQ18" i="165" s="1"/>
  <c r="EQ19" i="164"/>
  <c r="EQ42" i="164" s="1"/>
  <c r="EQ19" i="145"/>
  <c r="EQ42" i="145" s="1"/>
  <c r="EQ20" i="126"/>
  <c r="EQ44" i="126" s="1"/>
  <c r="EQ20" i="80"/>
  <c r="EQ44" i="80" s="1"/>
  <c r="FA22" i="54"/>
  <c r="FG19" i="166"/>
  <c r="FG42" i="166" s="1"/>
  <c r="FG19" i="163"/>
  <c r="FG42" i="163" s="1"/>
  <c r="FG18" i="165" s="1"/>
  <c r="FG19" i="164"/>
  <c r="FG42" i="164" s="1"/>
  <c r="FG19" i="145"/>
  <c r="FG42" i="145" s="1"/>
  <c r="FG20" i="126"/>
  <c r="FG44" i="126" s="1"/>
  <c r="FG20" i="80"/>
  <c r="FG44" i="80" s="1"/>
  <c r="FW19" i="166"/>
  <c r="FW42" i="166" s="1"/>
  <c r="FW19" i="163"/>
  <c r="FW42" i="163" s="1"/>
  <c r="FW18" i="165" s="1"/>
  <c r="FW19" i="164"/>
  <c r="FW42" i="164" s="1"/>
  <c r="FW19" i="145"/>
  <c r="FW42" i="145" s="1"/>
  <c r="FW20" i="126"/>
  <c r="FW44" i="126" s="1"/>
  <c r="FQ22" i="54"/>
  <c r="FW20" i="80"/>
  <c r="FW44" i="80" s="1"/>
  <c r="GM19" i="166"/>
  <c r="GM42" i="166" s="1"/>
  <c r="GM19" i="163"/>
  <c r="GM42" i="163" s="1"/>
  <c r="GM18" i="165" s="1"/>
  <c r="GM19" i="164"/>
  <c r="GM42" i="164" s="1"/>
  <c r="GM19" i="145"/>
  <c r="GM42" i="145" s="1"/>
  <c r="GM20" i="126"/>
  <c r="GM44" i="126" s="1"/>
  <c r="GM20" i="80"/>
  <c r="GM44" i="80" s="1"/>
  <c r="GG22" i="54"/>
  <c r="HC19" i="166"/>
  <c r="HC42" i="166" s="1"/>
  <c r="HC19" i="163"/>
  <c r="HC42" i="163" s="1"/>
  <c r="HC18" i="165" s="1"/>
  <c r="HC19" i="164"/>
  <c r="HC42" i="164" s="1"/>
  <c r="HC19" i="145"/>
  <c r="HC42" i="145" s="1"/>
  <c r="HC20" i="126"/>
  <c r="HC44" i="126" s="1"/>
  <c r="HC20" i="80"/>
  <c r="HC44" i="80" s="1"/>
  <c r="GW22" i="54"/>
  <c r="HS19" i="166"/>
  <c r="HS42" i="166" s="1"/>
  <c r="HS19" i="163"/>
  <c r="HS42" i="163" s="1"/>
  <c r="HS18" i="165" s="1"/>
  <c r="HS19" i="164"/>
  <c r="HS42" i="164" s="1"/>
  <c r="HS19" i="145"/>
  <c r="HS42" i="145" s="1"/>
  <c r="HS20" i="126"/>
  <c r="HS44" i="126" s="1"/>
  <c r="HM22" i="54"/>
  <c r="HS20" i="80"/>
  <c r="HS44" i="80" s="1"/>
  <c r="II19" i="166"/>
  <c r="II42" i="166" s="1"/>
  <c r="II19" i="145"/>
  <c r="II42" i="145" s="1"/>
  <c r="II19" i="163"/>
  <c r="II42" i="163" s="1"/>
  <c r="II18" i="165" s="1"/>
  <c r="II19" i="164"/>
  <c r="II42" i="164" s="1"/>
  <c r="II20" i="126"/>
  <c r="II44" i="126" s="1"/>
  <c r="IC22" i="54"/>
  <c r="II20" i="80"/>
  <c r="II44" i="80" s="1"/>
  <c r="IY19" i="166"/>
  <c r="IY42" i="166" s="1"/>
  <c r="IY19" i="145"/>
  <c r="IY42" i="145" s="1"/>
  <c r="IY19" i="163"/>
  <c r="IY42" i="163" s="1"/>
  <c r="IY18" i="165" s="1"/>
  <c r="IY19" i="164"/>
  <c r="IY42" i="164" s="1"/>
  <c r="IY20" i="126"/>
  <c r="IY44" i="126" s="1"/>
  <c r="IY20" i="80"/>
  <c r="IY44" i="80" s="1"/>
  <c r="IS22" i="54"/>
  <c r="JO19" i="166"/>
  <c r="JO42" i="166" s="1"/>
  <c r="JO19" i="145"/>
  <c r="JO42" i="145" s="1"/>
  <c r="JO19" i="163"/>
  <c r="JO42" i="163" s="1"/>
  <c r="JO18" i="165" s="1"/>
  <c r="JO19" i="164"/>
  <c r="JO42" i="164" s="1"/>
  <c r="JO20" i="126"/>
  <c r="JO44" i="126" s="1"/>
  <c r="JI22" i="54"/>
  <c r="JO20" i="80"/>
  <c r="JO44" i="80" s="1"/>
  <c r="FF20" i="166"/>
  <c r="FF43" i="166" s="1"/>
  <c r="FF20" i="164"/>
  <c r="FF43" i="164" s="1"/>
  <c r="FF20" i="163"/>
  <c r="FF43" i="163" s="1"/>
  <c r="FF19" i="165" s="1"/>
  <c r="FF20" i="145"/>
  <c r="FF43" i="145" s="1"/>
  <c r="FF21" i="126"/>
  <c r="FF45" i="126" s="1"/>
  <c r="FF21" i="80"/>
  <c r="FF45" i="80" s="1"/>
  <c r="EM22" i="166"/>
  <c r="EM45" i="166" s="1"/>
  <c r="EM22" i="163"/>
  <c r="EM45" i="163" s="1"/>
  <c r="EM21" i="165" s="1"/>
  <c r="EM22" i="164"/>
  <c r="EM45" i="164" s="1"/>
  <c r="EM22" i="145"/>
  <c r="EM45" i="145" s="1"/>
  <c r="EM23" i="126"/>
  <c r="EM47" i="126" s="1"/>
  <c r="EM23" i="80"/>
  <c r="EM47" i="80" s="1"/>
  <c r="EG25" i="54"/>
  <c r="FC22" i="166"/>
  <c r="FC45" i="166" s="1"/>
  <c r="FC22" i="163"/>
  <c r="FC45" i="163" s="1"/>
  <c r="FC21" i="165" s="1"/>
  <c r="FC22" i="164"/>
  <c r="FC45" i="164" s="1"/>
  <c r="FC22" i="145"/>
  <c r="FC45" i="145" s="1"/>
  <c r="FC23" i="126"/>
  <c r="FC47" i="126" s="1"/>
  <c r="FC23" i="80"/>
  <c r="FC47" i="80" s="1"/>
  <c r="EW25" i="54"/>
  <c r="FS22" i="166"/>
  <c r="FS45" i="166" s="1"/>
  <c r="FS22" i="163"/>
  <c r="FS45" i="163" s="1"/>
  <c r="FS21" i="165" s="1"/>
  <c r="FS22" i="145"/>
  <c r="FS45" i="145" s="1"/>
  <c r="FS23" i="126"/>
  <c r="FS47" i="126" s="1"/>
  <c r="FS22" i="164"/>
  <c r="FS45" i="164" s="1"/>
  <c r="FS23" i="80"/>
  <c r="FS47" i="80" s="1"/>
  <c r="FM25" i="54"/>
  <c r="GI22" i="166"/>
  <c r="GI45" i="166" s="1"/>
  <c r="GI22" i="163"/>
  <c r="GI45" i="163" s="1"/>
  <c r="GI21" i="165" s="1"/>
  <c r="GI22" i="145"/>
  <c r="GI45" i="145" s="1"/>
  <c r="GI22" i="164"/>
  <c r="GI45" i="164" s="1"/>
  <c r="GI23" i="126"/>
  <c r="GI47" i="126" s="1"/>
  <c r="GI23" i="80"/>
  <c r="GI47" i="80" s="1"/>
  <c r="GC25" i="54"/>
  <c r="GY22" i="166"/>
  <c r="GY45" i="166" s="1"/>
  <c r="GY22" i="163"/>
  <c r="GY45" i="163" s="1"/>
  <c r="GY21" i="165" s="1"/>
  <c r="GY22" i="145"/>
  <c r="GY45" i="145" s="1"/>
  <c r="GY22" i="164"/>
  <c r="GY45" i="164" s="1"/>
  <c r="GY23" i="126"/>
  <c r="GY47" i="126" s="1"/>
  <c r="GY23" i="80"/>
  <c r="GY47" i="80" s="1"/>
  <c r="GS25" i="54"/>
  <c r="HO22" i="166"/>
  <c r="HO45" i="166" s="1"/>
  <c r="HO22" i="163"/>
  <c r="HO45" i="163" s="1"/>
  <c r="HO21" i="165" s="1"/>
  <c r="HO22" i="145"/>
  <c r="HO45" i="145" s="1"/>
  <c r="HO23" i="126"/>
  <c r="HO47" i="126" s="1"/>
  <c r="HO22" i="164"/>
  <c r="HO45" i="164" s="1"/>
  <c r="HO23" i="80"/>
  <c r="HO47" i="80" s="1"/>
  <c r="HI25" i="54"/>
  <c r="IE22" i="166"/>
  <c r="IE45" i="166" s="1"/>
  <c r="IE22" i="163"/>
  <c r="IE45" i="163" s="1"/>
  <c r="IE21" i="165" s="1"/>
  <c r="IE22" i="145"/>
  <c r="IE45" i="145" s="1"/>
  <c r="IE23" i="126"/>
  <c r="IE47" i="126" s="1"/>
  <c r="IE23" i="80"/>
  <c r="IE47" i="80" s="1"/>
  <c r="IE22" i="164"/>
  <c r="IE45" i="164" s="1"/>
  <c r="HY25" i="54"/>
  <c r="IU22" i="166"/>
  <c r="IU45" i="166" s="1"/>
  <c r="IU22" i="163"/>
  <c r="IU45" i="163" s="1"/>
  <c r="IU21" i="165" s="1"/>
  <c r="IU22" i="145"/>
  <c r="IU45" i="145" s="1"/>
  <c r="IU22" i="164"/>
  <c r="IU45" i="164" s="1"/>
  <c r="IU23" i="126"/>
  <c r="IU47" i="126" s="1"/>
  <c r="IU23" i="80"/>
  <c r="IU47" i="80" s="1"/>
  <c r="IO25" i="54"/>
  <c r="JK22" i="166"/>
  <c r="JK45" i="166" s="1"/>
  <c r="JK22" i="163"/>
  <c r="JK45" i="163" s="1"/>
  <c r="JK21" i="165" s="1"/>
  <c r="JK22" i="145"/>
  <c r="JK45" i="145" s="1"/>
  <c r="JK22" i="164"/>
  <c r="JK45" i="164" s="1"/>
  <c r="JK23" i="126"/>
  <c r="JK47" i="126" s="1"/>
  <c r="JK23" i="80"/>
  <c r="JK47" i="80" s="1"/>
  <c r="JE25" i="54"/>
  <c r="EG8" i="166"/>
  <c r="EG8" i="163"/>
  <c r="EG8" i="164"/>
  <c r="EG8" i="145"/>
  <c r="EG8" i="80"/>
  <c r="EG8" i="126"/>
  <c r="EA12" i="54"/>
  <c r="EA27" i="54"/>
  <c r="EW8" i="166"/>
  <c r="EW8" i="163"/>
  <c r="EW8" i="164"/>
  <c r="EW8" i="145"/>
  <c r="EW8" i="80"/>
  <c r="EW8" i="126"/>
  <c r="EQ12" i="54"/>
  <c r="EQ27" i="54"/>
  <c r="FM8" i="166"/>
  <c r="FM8" i="163"/>
  <c r="FM8" i="164"/>
  <c r="FM8" i="145"/>
  <c r="FM8" i="80"/>
  <c r="FM8" i="126"/>
  <c r="FG12" i="54"/>
  <c r="FG27" i="54"/>
  <c r="GC8" i="166"/>
  <c r="GC8" i="164"/>
  <c r="GC8" i="163"/>
  <c r="GC8" i="145"/>
  <c r="GC8" i="80"/>
  <c r="GC8" i="126"/>
  <c r="FW12" i="54"/>
  <c r="FW27" i="54"/>
  <c r="GS8" i="166"/>
  <c r="GS8" i="163"/>
  <c r="GS8" i="164"/>
  <c r="GS8" i="145"/>
  <c r="GS8" i="80"/>
  <c r="GS8" i="126"/>
  <c r="GM12" i="54"/>
  <c r="GM27" i="54"/>
  <c r="HI8" i="166"/>
  <c r="HI8" i="163"/>
  <c r="HI8" i="164"/>
  <c r="HI8" i="145"/>
  <c r="HI8" i="80"/>
  <c r="HC12" i="54"/>
  <c r="HI8" i="126"/>
  <c r="HC27" i="54"/>
  <c r="HY8" i="166"/>
  <c r="HY8" i="163"/>
  <c r="HY8" i="164"/>
  <c r="HY8" i="145"/>
  <c r="HY8" i="80"/>
  <c r="HS12" i="54"/>
  <c r="HY8" i="126"/>
  <c r="HS27" i="54"/>
  <c r="IO8" i="166"/>
  <c r="IO8" i="145"/>
  <c r="IO8" i="164"/>
  <c r="IO8" i="163"/>
  <c r="IO8" i="80"/>
  <c r="II12" i="54"/>
  <c r="II27" i="54"/>
  <c r="IO8" i="126"/>
  <c r="JE8" i="166"/>
  <c r="JE8" i="163"/>
  <c r="JE8" i="145"/>
  <c r="JE8" i="164"/>
  <c r="JE8" i="80"/>
  <c r="IY12" i="54"/>
  <c r="JE8" i="126"/>
  <c r="IY27" i="54"/>
  <c r="JU8" i="166"/>
  <c r="JU8" i="145"/>
  <c r="JU8" i="163"/>
  <c r="JU8" i="164"/>
  <c r="JU8" i="126"/>
  <c r="JU8" i="80"/>
  <c r="JO12" i="54"/>
  <c r="JO27" i="54"/>
  <c r="EC30" i="164"/>
  <c r="EC33" i="164" s="1"/>
  <c r="EC10" i="164"/>
  <c r="EG10" i="80"/>
  <c r="EG31" i="80"/>
  <c r="EG34" i="80" s="1"/>
  <c r="EG10" i="166"/>
  <c r="EG30" i="166"/>
  <c r="EG33" i="166" s="1"/>
  <c r="EK31" i="126"/>
  <c r="EK34" i="126" s="1"/>
  <c r="EK10" i="126"/>
  <c r="EO10" i="163"/>
  <c r="EO30" i="163"/>
  <c r="ES10" i="80"/>
  <c r="ES31" i="80"/>
  <c r="ES34" i="80" s="1"/>
  <c r="ES10" i="166"/>
  <c r="ES30" i="166"/>
  <c r="ES33" i="166" s="1"/>
  <c r="EW30" i="164"/>
  <c r="EW33" i="164" s="1"/>
  <c r="EW10" i="164"/>
  <c r="FA10" i="145"/>
  <c r="FA30" i="145"/>
  <c r="FA33" i="145" s="1"/>
  <c r="FA10" i="163"/>
  <c r="FA30" i="163"/>
  <c r="FE31" i="126"/>
  <c r="FE34" i="126" s="1"/>
  <c r="FE10" i="126"/>
  <c r="FM10" i="80"/>
  <c r="FM31" i="80"/>
  <c r="FM34" i="80" s="1"/>
  <c r="FM30" i="166"/>
  <c r="FM33" i="166" s="1"/>
  <c r="FM10" i="166"/>
  <c r="FQ31" i="126"/>
  <c r="FQ34" i="126" s="1"/>
  <c r="FQ10" i="126"/>
  <c r="FU10" i="163"/>
  <c r="FU30" i="163"/>
  <c r="FY10" i="80"/>
  <c r="FY31" i="80"/>
  <c r="FY34" i="80" s="1"/>
  <c r="FY10" i="166"/>
  <c r="FY30" i="166"/>
  <c r="FY33" i="166" s="1"/>
  <c r="GG10" i="145"/>
  <c r="GG30" i="145"/>
  <c r="GG33" i="145" s="1"/>
  <c r="GG10" i="163"/>
  <c r="GG30" i="163"/>
  <c r="GK31" i="126"/>
  <c r="GK34" i="126" s="1"/>
  <c r="GK10" i="126"/>
  <c r="GS10" i="80"/>
  <c r="GS31" i="80"/>
  <c r="GS34" i="80" s="1"/>
  <c r="GS30" i="166"/>
  <c r="GS33" i="166" s="1"/>
  <c r="GS10" i="166"/>
  <c r="GW10" i="126"/>
  <c r="GW31" i="126"/>
  <c r="GW34" i="126" s="1"/>
  <c r="HA10" i="163"/>
  <c r="HA30" i="163"/>
  <c r="HE10" i="80"/>
  <c r="HE31" i="80"/>
  <c r="HE34" i="80" s="1"/>
  <c r="HE10" i="166"/>
  <c r="HE30" i="166"/>
  <c r="HE33" i="166" s="1"/>
  <c r="HM10" i="145"/>
  <c r="HM30" i="145"/>
  <c r="HM33" i="145" s="1"/>
  <c r="HM10" i="163"/>
  <c r="HM30" i="163"/>
  <c r="HQ10" i="126"/>
  <c r="HQ31" i="126"/>
  <c r="HQ34" i="126" s="1"/>
  <c r="HY10" i="80"/>
  <c r="HY31" i="80"/>
  <c r="HY34" i="80" s="1"/>
  <c r="HY30" i="166"/>
  <c r="HY33" i="166" s="1"/>
  <c r="HY10" i="166"/>
  <c r="IC10" i="126"/>
  <c r="IC31" i="126"/>
  <c r="IC34" i="126" s="1"/>
  <c r="IG10" i="126"/>
  <c r="IG31" i="126"/>
  <c r="IG34" i="126" s="1"/>
  <c r="IK10" i="80"/>
  <c r="IK31" i="80"/>
  <c r="IK34" i="80" s="1"/>
  <c r="IK10" i="166"/>
  <c r="IK30" i="166"/>
  <c r="IK33" i="166" s="1"/>
  <c r="IO30" i="145"/>
  <c r="IO33" i="145" s="1"/>
  <c r="IO10" i="145"/>
  <c r="IW10" i="80"/>
  <c r="IW31" i="80"/>
  <c r="IW34" i="80" s="1"/>
  <c r="IW10" i="163"/>
  <c r="IW30" i="163"/>
  <c r="JA10" i="145"/>
  <c r="JA30" i="145"/>
  <c r="JA33" i="145" s="1"/>
  <c r="JA10" i="166"/>
  <c r="JA30" i="166"/>
  <c r="JA33" i="166" s="1"/>
  <c r="JE30" i="145"/>
  <c r="JE33" i="145" s="1"/>
  <c r="JE10" i="145"/>
  <c r="JM10" i="80"/>
  <c r="JM31" i="80"/>
  <c r="JM34" i="80" s="1"/>
  <c r="JM10" i="163"/>
  <c r="JM30" i="163"/>
  <c r="JQ10" i="80"/>
  <c r="JQ31" i="80"/>
  <c r="JQ34" i="80" s="1"/>
  <c r="JQ10" i="166"/>
  <c r="JQ30" i="166"/>
  <c r="JQ33" i="166" s="1"/>
  <c r="JU30" i="145"/>
  <c r="JU33" i="145" s="1"/>
  <c r="JU10" i="145"/>
  <c r="JR10" i="164"/>
  <c r="JR30" i="164"/>
  <c r="JR33" i="164" s="1"/>
  <c r="GJ31" i="126"/>
  <c r="GJ34" i="126" s="1"/>
  <c r="GJ10" i="126"/>
  <c r="HP31" i="80"/>
  <c r="HP34" i="80" s="1"/>
  <c r="HP10" i="80"/>
  <c r="FC14" i="166"/>
  <c r="FC37" i="166" s="1"/>
  <c r="FC14" i="163"/>
  <c r="FC37" i="163" s="1"/>
  <c r="FC13" i="165" s="1"/>
  <c r="FC14" i="164"/>
  <c r="FC37" i="164" s="1"/>
  <c r="FC14" i="145"/>
  <c r="FC37" i="145" s="1"/>
  <c r="FC15" i="126"/>
  <c r="FC39" i="126" s="1"/>
  <c r="FC15" i="80"/>
  <c r="FC39" i="80" s="1"/>
  <c r="IY14" i="166"/>
  <c r="IY37" i="166" s="1"/>
  <c r="IY14" i="163"/>
  <c r="IY37" i="163" s="1"/>
  <c r="IY13" i="165" s="1"/>
  <c r="IY14" i="164"/>
  <c r="IY37" i="164" s="1"/>
  <c r="IY14" i="145"/>
  <c r="IY37" i="145" s="1"/>
  <c r="IY15" i="126"/>
  <c r="IY39" i="126" s="1"/>
  <c r="IY15" i="80"/>
  <c r="IY39" i="80" s="1"/>
  <c r="HY17" i="166"/>
  <c r="HY40" i="166" s="1"/>
  <c r="HY17" i="163"/>
  <c r="HY40" i="163" s="1"/>
  <c r="HY16" i="165" s="1"/>
  <c r="HY17" i="164"/>
  <c r="HY40" i="164" s="1"/>
  <c r="HY17" i="145"/>
  <c r="HY40" i="145" s="1"/>
  <c r="HY18" i="126"/>
  <c r="HY42" i="126" s="1"/>
  <c r="HY18" i="80"/>
  <c r="HY42" i="80" s="1"/>
  <c r="JE17" i="166"/>
  <c r="JE40" i="166" s="1"/>
  <c r="JE17" i="163"/>
  <c r="JE40" i="163" s="1"/>
  <c r="JE16" i="165" s="1"/>
  <c r="JE17" i="164"/>
  <c r="JE40" i="164" s="1"/>
  <c r="JE17" i="145"/>
  <c r="JE40" i="145" s="1"/>
  <c r="JE18" i="126"/>
  <c r="JE42" i="126" s="1"/>
  <c r="JE18" i="80"/>
  <c r="JE42" i="80" s="1"/>
  <c r="FF23" i="166"/>
  <c r="FF46" i="166" s="1"/>
  <c r="FF23" i="163"/>
  <c r="FF46" i="163" s="1"/>
  <c r="FF22" i="165" s="1"/>
  <c r="FF23" i="164"/>
  <c r="FF46" i="164" s="1"/>
  <c r="FF23" i="145"/>
  <c r="FF46" i="145" s="1"/>
  <c r="FF24" i="80"/>
  <c r="FF48" i="80" s="1"/>
  <c r="FF24" i="126"/>
  <c r="FF48" i="126" s="1"/>
  <c r="IX23" i="166"/>
  <c r="IX46" i="166" s="1"/>
  <c r="IX23" i="163"/>
  <c r="IX46" i="163" s="1"/>
  <c r="IX22" i="165" s="1"/>
  <c r="IX23" i="164"/>
  <c r="IX46" i="164" s="1"/>
  <c r="IX23" i="145"/>
  <c r="IX46" i="145" s="1"/>
  <c r="IX24" i="126"/>
  <c r="IX48" i="126" s="1"/>
  <c r="IX24" i="80"/>
  <c r="IX48" i="80" s="1"/>
  <c r="EB8" i="166"/>
  <c r="EB8" i="163"/>
  <c r="EB8" i="164"/>
  <c r="EB8" i="145"/>
  <c r="EB8" i="80"/>
  <c r="EB8" i="126"/>
  <c r="DV12" i="54"/>
  <c r="DV27" i="54"/>
  <c r="FX8" i="166"/>
  <c r="FX8" i="163"/>
  <c r="FX8" i="164"/>
  <c r="FX8" i="145"/>
  <c r="FX8" i="80"/>
  <c r="FX8" i="126"/>
  <c r="FR12" i="54"/>
  <c r="FR27" i="54"/>
  <c r="HP8" i="166"/>
  <c r="HP8" i="163"/>
  <c r="HP8" i="164"/>
  <c r="HP8" i="145"/>
  <c r="HP8" i="126"/>
  <c r="HP8" i="80"/>
  <c r="HJ12" i="54"/>
  <c r="HJ27" i="54"/>
  <c r="JL8" i="166"/>
  <c r="JL8" i="163"/>
  <c r="JL8" i="145"/>
  <c r="JL8" i="126"/>
  <c r="JL8" i="80"/>
  <c r="JF12" i="54"/>
  <c r="JF27" i="54"/>
  <c r="JL8" i="164"/>
  <c r="EJ10" i="163"/>
  <c r="EJ30" i="163"/>
  <c r="ER10" i="164"/>
  <c r="ER30" i="164"/>
  <c r="ER33" i="164" s="1"/>
  <c r="FD10" i="145"/>
  <c r="FD30" i="145"/>
  <c r="FD33" i="145" s="1"/>
  <c r="FL10" i="166"/>
  <c r="FL30" i="166"/>
  <c r="FL33" i="166" s="1"/>
  <c r="FX10" i="163"/>
  <c r="FX30" i="163"/>
  <c r="GJ30" i="164"/>
  <c r="GJ33" i="164" s="1"/>
  <c r="GJ10" i="164"/>
  <c r="GV10" i="145"/>
  <c r="GV30" i="145"/>
  <c r="GV33" i="145" s="1"/>
  <c r="HH10" i="163"/>
  <c r="HH30" i="163"/>
  <c r="HT10" i="145"/>
  <c r="HT30" i="145"/>
  <c r="HT33" i="145" s="1"/>
  <c r="IF10" i="163"/>
  <c r="IF30" i="163"/>
  <c r="IR10" i="164"/>
  <c r="IR30" i="164"/>
  <c r="IR33" i="164" s="1"/>
  <c r="JD10" i="163"/>
  <c r="JD30" i="163"/>
  <c r="JP10" i="145"/>
  <c r="JP30" i="145"/>
  <c r="JP33" i="145" s="1"/>
  <c r="JN31" i="126"/>
  <c r="JN34" i="126" s="1"/>
  <c r="JN10" i="126"/>
  <c r="JC31" i="126"/>
  <c r="JC34" i="126" s="1"/>
  <c r="JC10" i="126"/>
  <c r="EF31" i="126"/>
  <c r="EF34" i="126" s="1"/>
  <c r="EF10" i="126"/>
  <c r="EB10" i="80"/>
  <c r="EB31" i="80"/>
  <c r="EB34" i="80" s="1"/>
  <c r="GF31" i="80"/>
  <c r="GF34" i="80" s="1"/>
  <c r="GF10" i="80"/>
  <c r="IB31" i="80"/>
  <c r="IB34" i="80" s="1"/>
  <c r="IB10" i="80"/>
  <c r="EY16" i="54"/>
  <c r="FE13" i="166"/>
  <c r="FE36" i="166" s="1"/>
  <c r="FE13" i="163"/>
  <c r="FE36" i="163" s="1"/>
  <c r="FE12" i="165" s="1"/>
  <c r="FE13" i="164"/>
  <c r="FE36" i="164" s="1"/>
  <c r="FE14" i="126"/>
  <c r="FE38" i="126" s="1"/>
  <c r="FE14" i="80"/>
  <c r="FE38" i="80" s="1"/>
  <c r="FE13" i="145"/>
  <c r="FE36" i="145" s="1"/>
  <c r="DY19" i="54"/>
  <c r="EE16" i="166"/>
  <c r="EE39" i="166" s="1"/>
  <c r="EE16" i="163"/>
  <c r="EE39" i="163" s="1"/>
  <c r="EE15" i="165" s="1"/>
  <c r="EE16" i="164"/>
  <c r="EE39" i="164" s="1"/>
  <c r="EE16" i="145"/>
  <c r="EE39" i="145" s="1"/>
  <c r="EE17" i="126"/>
  <c r="EE41" i="126" s="1"/>
  <c r="EE17" i="80"/>
  <c r="EE41" i="80" s="1"/>
  <c r="EO19" i="54"/>
  <c r="EU16" i="166"/>
  <c r="EU39" i="166" s="1"/>
  <c r="EU16" i="163"/>
  <c r="EU39" i="163" s="1"/>
  <c r="EU15" i="165" s="1"/>
  <c r="EU16" i="164"/>
  <c r="EU39" i="164" s="1"/>
  <c r="EU16" i="145"/>
  <c r="EU39" i="145" s="1"/>
  <c r="EU17" i="126"/>
  <c r="EU41" i="126" s="1"/>
  <c r="EU17" i="80"/>
  <c r="EU41" i="80" s="1"/>
  <c r="FE19" i="54"/>
  <c r="FK16" i="166"/>
  <c r="FK39" i="166" s="1"/>
  <c r="FK16" i="163"/>
  <c r="FK39" i="163" s="1"/>
  <c r="FK15" i="165" s="1"/>
  <c r="FK16" i="145"/>
  <c r="FK39" i="145" s="1"/>
  <c r="FK16" i="164"/>
  <c r="FK39" i="164" s="1"/>
  <c r="FK17" i="126"/>
  <c r="FK41" i="126" s="1"/>
  <c r="FK17" i="80"/>
  <c r="FK41" i="80" s="1"/>
  <c r="FU19" i="54"/>
  <c r="GA16" i="166"/>
  <c r="GA39" i="166" s="1"/>
  <c r="GA16" i="163"/>
  <c r="GA39" i="163" s="1"/>
  <c r="GA15" i="165" s="1"/>
  <c r="GA16" i="145"/>
  <c r="GA39" i="145" s="1"/>
  <c r="GA16" i="164"/>
  <c r="GA39" i="164" s="1"/>
  <c r="GA17" i="126"/>
  <c r="GA41" i="126" s="1"/>
  <c r="GA17" i="80"/>
  <c r="GA41" i="80" s="1"/>
  <c r="GK19" i="54"/>
  <c r="GQ16" i="166"/>
  <c r="GQ39" i="166" s="1"/>
  <c r="GQ16" i="163"/>
  <c r="GQ39" i="163" s="1"/>
  <c r="GQ15" i="165" s="1"/>
  <c r="GQ16" i="145"/>
  <c r="GQ39" i="145" s="1"/>
  <c r="GQ16" i="164"/>
  <c r="GQ39" i="164" s="1"/>
  <c r="GQ17" i="126"/>
  <c r="GQ41" i="126" s="1"/>
  <c r="GQ17" i="80"/>
  <c r="GQ41" i="80" s="1"/>
  <c r="HA19" i="54"/>
  <c r="HG16" i="166"/>
  <c r="HG39" i="166" s="1"/>
  <c r="HG16" i="163"/>
  <c r="HG39" i="163" s="1"/>
  <c r="HG15" i="165" s="1"/>
  <c r="HG16" i="145"/>
  <c r="HG39" i="145" s="1"/>
  <c r="HG16" i="164"/>
  <c r="HG39" i="164" s="1"/>
  <c r="HG17" i="126"/>
  <c r="HG41" i="126" s="1"/>
  <c r="HG17" i="80"/>
  <c r="HG41" i="80" s="1"/>
  <c r="HQ19" i="54"/>
  <c r="HW16" i="166"/>
  <c r="HW39" i="166" s="1"/>
  <c r="HW16" i="163"/>
  <c r="HW39" i="163" s="1"/>
  <c r="HW15" i="165" s="1"/>
  <c r="HW16" i="145"/>
  <c r="HW39" i="145" s="1"/>
  <c r="HW16" i="164"/>
  <c r="HW39" i="164" s="1"/>
  <c r="HW17" i="126"/>
  <c r="HW41" i="126" s="1"/>
  <c r="HW17" i="80"/>
  <c r="HW41" i="80" s="1"/>
  <c r="IG19" i="54"/>
  <c r="IM16" i="166"/>
  <c r="IM39" i="166" s="1"/>
  <c r="IM16" i="163"/>
  <c r="IM39" i="163" s="1"/>
  <c r="IM15" i="165" s="1"/>
  <c r="IM16" i="145"/>
  <c r="IM39" i="145" s="1"/>
  <c r="IM16" i="164"/>
  <c r="IM39" i="164" s="1"/>
  <c r="IM17" i="126"/>
  <c r="IM41" i="126" s="1"/>
  <c r="IM17" i="80"/>
  <c r="IM41" i="80" s="1"/>
  <c r="IW19" i="54"/>
  <c r="JC16" i="166"/>
  <c r="JC39" i="166" s="1"/>
  <c r="JC16" i="163"/>
  <c r="JC39" i="163" s="1"/>
  <c r="JC15" i="165" s="1"/>
  <c r="JC16" i="145"/>
  <c r="JC39" i="145" s="1"/>
  <c r="JC16" i="164"/>
  <c r="JC39" i="164" s="1"/>
  <c r="JC17" i="126"/>
  <c r="JC41" i="126" s="1"/>
  <c r="JC17" i="80"/>
  <c r="JC41" i="80" s="1"/>
  <c r="JM19" i="54"/>
  <c r="JS16" i="166"/>
  <c r="JS39" i="166" s="1"/>
  <c r="JS16" i="163"/>
  <c r="JS39" i="163" s="1"/>
  <c r="JS15" i="165" s="1"/>
  <c r="JS16" i="145"/>
  <c r="JS39" i="145" s="1"/>
  <c r="JS16" i="164"/>
  <c r="JS39" i="164" s="1"/>
  <c r="JS17" i="126"/>
  <c r="JS41" i="126" s="1"/>
  <c r="JS17" i="80"/>
  <c r="JS41" i="80" s="1"/>
  <c r="EN19" i="166"/>
  <c r="EN42" i="166" s="1"/>
  <c r="EN19" i="163"/>
  <c r="EN42" i="163" s="1"/>
  <c r="EN18" i="165" s="1"/>
  <c r="EN19" i="164"/>
  <c r="EN42" i="164" s="1"/>
  <c r="EN19" i="145"/>
  <c r="EN42" i="145" s="1"/>
  <c r="EN20" i="126"/>
  <c r="EN44" i="126" s="1"/>
  <c r="EH22" i="54"/>
  <c r="EN20" i="80"/>
  <c r="EN44" i="80" s="1"/>
  <c r="FH19" i="166"/>
  <c r="FH42" i="166" s="1"/>
  <c r="FH19" i="163"/>
  <c r="FH42" i="163" s="1"/>
  <c r="FH18" i="165" s="1"/>
  <c r="FH19" i="164"/>
  <c r="FH42" i="164" s="1"/>
  <c r="FH19" i="145"/>
  <c r="FH42" i="145" s="1"/>
  <c r="FH20" i="126"/>
  <c r="FH44" i="126" s="1"/>
  <c r="FB22" i="54"/>
  <c r="FH20" i="80"/>
  <c r="FH44" i="80" s="1"/>
  <c r="FX19" i="166"/>
  <c r="FX42" i="166" s="1"/>
  <c r="FX19" i="163"/>
  <c r="FX42" i="163" s="1"/>
  <c r="FX18" i="165" s="1"/>
  <c r="FX19" i="164"/>
  <c r="FX42" i="164" s="1"/>
  <c r="FX19" i="145"/>
  <c r="FX42" i="145" s="1"/>
  <c r="FX20" i="126"/>
  <c r="FX44" i="126" s="1"/>
  <c r="FR22" i="54"/>
  <c r="FX20" i="80"/>
  <c r="FX44" i="80" s="1"/>
  <c r="GR19" i="166"/>
  <c r="GR42" i="166" s="1"/>
  <c r="GR19" i="163"/>
  <c r="GR42" i="163" s="1"/>
  <c r="GR18" i="165" s="1"/>
  <c r="GR19" i="164"/>
  <c r="GR42" i="164" s="1"/>
  <c r="GR19" i="145"/>
  <c r="GR42" i="145" s="1"/>
  <c r="GL22" i="54"/>
  <c r="GR20" i="126"/>
  <c r="GR44" i="126" s="1"/>
  <c r="GR20" i="80"/>
  <c r="GR44" i="80" s="1"/>
  <c r="HL19" i="166"/>
  <c r="HL42" i="166" s="1"/>
  <c r="HL19" i="163"/>
  <c r="HL42" i="163" s="1"/>
  <c r="HL18" i="165" s="1"/>
  <c r="HL19" i="164"/>
  <c r="HL42" i="164" s="1"/>
  <c r="HL19" i="145"/>
  <c r="HL42" i="145" s="1"/>
  <c r="HL20" i="126"/>
  <c r="HL44" i="126" s="1"/>
  <c r="HF22" i="54"/>
  <c r="HL20" i="80"/>
  <c r="HL44" i="80" s="1"/>
  <c r="IB19" i="166"/>
  <c r="IB42" i="166" s="1"/>
  <c r="IB19" i="163"/>
  <c r="IB42" i="163" s="1"/>
  <c r="IB18" i="165" s="1"/>
  <c r="IB19" i="164"/>
  <c r="IB42" i="164" s="1"/>
  <c r="IB19" i="145"/>
  <c r="IB42" i="145" s="1"/>
  <c r="IB20" i="126"/>
  <c r="IB44" i="126" s="1"/>
  <c r="HV22" i="54"/>
  <c r="IB20" i="80"/>
  <c r="IB44" i="80" s="1"/>
  <c r="IV19" i="166"/>
  <c r="IV42" i="166" s="1"/>
  <c r="IV19" i="163"/>
  <c r="IV42" i="163" s="1"/>
  <c r="IV18" i="165" s="1"/>
  <c r="IV19" i="145"/>
  <c r="IV42" i="145" s="1"/>
  <c r="IV19" i="164"/>
  <c r="IV42" i="164" s="1"/>
  <c r="IV20" i="126"/>
  <c r="IV44" i="126" s="1"/>
  <c r="IP22" i="54"/>
  <c r="IV20" i="80"/>
  <c r="IV44" i="80" s="1"/>
  <c r="JP19" i="166"/>
  <c r="JP42" i="166" s="1"/>
  <c r="JP19" i="163"/>
  <c r="JP42" i="163" s="1"/>
  <c r="JP18" i="165" s="1"/>
  <c r="JP19" i="145"/>
  <c r="JP42" i="145" s="1"/>
  <c r="JP19" i="164"/>
  <c r="JP42" i="164" s="1"/>
  <c r="JP20" i="126"/>
  <c r="JP44" i="126" s="1"/>
  <c r="JJ22" i="54"/>
  <c r="JP20" i="80"/>
  <c r="JP44" i="80" s="1"/>
  <c r="DV25" i="54"/>
  <c r="EB22" i="166"/>
  <c r="EB45" i="166" s="1"/>
  <c r="EB22" i="163"/>
  <c r="EB45" i="163" s="1"/>
  <c r="EB21" i="165" s="1"/>
  <c r="EB22" i="164"/>
  <c r="EB45" i="164" s="1"/>
  <c r="EB22" i="145"/>
  <c r="EB45" i="145" s="1"/>
  <c r="EB23" i="126"/>
  <c r="EB47" i="126" s="1"/>
  <c r="EB23" i="80"/>
  <c r="EB47" i="80" s="1"/>
  <c r="EL25" i="54"/>
  <c r="ER22" i="166"/>
  <c r="ER45" i="166" s="1"/>
  <c r="ER22" i="163"/>
  <c r="ER45" i="163" s="1"/>
  <c r="ER21" i="165" s="1"/>
  <c r="ER22" i="164"/>
  <c r="ER45" i="164" s="1"/>
  <c r="ER22" i="145"/>
  <c r="ER45" i="145" s="1"/>
  <c r="ER23" i="126"/>
  <c r="ER47" i="126" s="1"/>
  <c r="ER23" i="80"/>
  <c r="ER47" i="80" s="1"/>
  <c r="FB25" i="54"/>
  <c r="FH22" i="166"/>
  <c r="FH45" i="166" s="1"/>
  <c r="FH22" i="163"/>
  <c r="FH45" i="163" s="1"/>
  <c r="FH21" i="165" s="1"/>
  <c r="FH22" i="164"/>
  <c r="FH45" i="164" s="1"/>
  <c r="FH22" i="145"/>
  <c r="FH45" i="145" s="1"/>
  <c r="FH23" i="126"/>
  <c r="FH47" i="126" s="1"/>
  <c r="FH23" i="80"/>
  <c r="FH47" i="80" s="1"/>
  <c r="FR25" i="54"/>
  <c r="FX22" i="166"/>
  <c r="FX45" i="166" s="1"/>
  <c r="FX22" i="163"/>
  <c r="FX45" i="163" s="1"/>
  <c r="FX21" i="165" s="1"/>
  <c r="FX22" i="164"/>
  <c r="FX45" i="164" s="1"/>
  <c r="FX22" i="145"/>
  <c r="FX45" i="145" s="1"/>
  <c r="FX23" i="126"/>
  <c r="FX47" i="126" s="1"/>
  <c r="FX23" i="80"/>
  <c r="FX47" i="80" s="1"/>
  <c r="GH25" i="54"/>
  <c r="GN22" i="166"/>
  <c r="GN45" i="166" s="1"/>
  <c r="GN22" i="163"/>
  <c r="GN45" i="163" s="1"/>
  <c r="GN21" i="165" s="1"/>
  <c r="GN22" i="164"/>
  <c r="GN45" i="164" s="1"/>
  <c r="GN22" i="145"/>
  <c r="GN45" i="145" s="1"/>
  <c r="GN23" i="126"/>
  <c r="GN47" i="126" s="1"/>
  <c r="GN23" i="80"/>
  <c r="GN47" i="80" s="1"/>
  <c r="GX25" i="54"/>
  <c r="HD22" i="166"/>
  <c r="HD45" i="166" s="1"/>
  <c r="HD22" i="163"/>
  <c r="HD45" i="163" s="1"/>
  <c r="HD21" i="165" s="1"/>
  <c r="HD22" i="164"/>
  <c r="HD45" i="164" s="1"/>
  <c r="HD22" i="145"/>
  <c r="HD45" i="145" s="1"/>
  <c r="HD23" i="126"/>
  <c r="HD47" i="126" s="1"/>
  <c r="HD23" i="80"/>
  <c r="HD47" i="80" s="1"/>
  <c r="HN25" i="54"/>
  <c r="HT22" i="166"/>
  <c r="HT45" i="166" s="1"/>
  <c r="HT22" i="163"/>
  <c r="HT45" i="163" s="1"/>
  <c r="HT21" i="165" s="1"/>
  <c r="HT22" i="164"/>
  <c r="HT45" i="164" s="1"/>
  <c r="HT22" i="145"/>
  <c r="HT45" i="145" s="1"/>
  <c r="HT23" i="126"/>
  <c r="HT47" i="126" s="1"/>
  <c r="HT23" i="80"/>
  <c r="HT47" i="80" s="1"/>
  <c r="ID25" i="54"/>
  <c r="IJ22" i="166"/>
  <c r="IJ45" i="166" s="1"/>
  <c r="IJ22" i="163"/>
  <c r="IJ45" i="163" s="1"/>
  <c r="IJ21" i="165" s="1"/>
  <c r="IJ22" i="164"/>
  <c r="IJ45" i="164" s="1"/>
  <c r="IJ22" i="145"/>
  <c r="IJ45" i="145" s="1"/>
  <c r="IJ23" i="126"/>
  <c r="IJ47" i="126" s="1"/>
  <c r="IJ23" i="80"/>
  <c r="IJ47" i="80" s="1"/>
  <c r="IT25" i="54"/>
  <c r="IZ22" i="166"/>
  <c r="IZ45" i="166" s="1"/>
  <c r="IZ22" i="163"/>
  <c r="IZ45" i="163" s="1"/>
  <c r="IZ21" i="165" s="1"/>
  <c r="IZ22" i="164"/>
  <c r="IZ45" i="164" s="1"/>
  <c r="IZ22" i="145"/>
  <c r="IZ45" i="145" s="1"/>
  <c r="IZ23" i="126"/>
  <c r="IZ47" i="126" s="1"/>
  <c r="IZ23" i="80"/>
  <c r="IZ47" i="80" s="1"/>
  <c r="JJ25" i="54"/>
  <c r="JP22" i="166"/>
  <c r="JP45" i="166" s="1"/>
  <c r="JP22" i="163"/>
  <c r="JP45" i="163" s="1"/>
  <c r="JP21" i="165" s="1"/>
  <c r="JP22" i="164"/>
  <c r="JP45" i="164" s="1"/>
  <c r="JP22" i="145"/>
  <c r="JP45" i="145" s="1"/>
  <c r="JP23" i="126"/>
  <c r="JP47" i="126" s="1"/>
  <c r="JP23" i="80"/>
  <c r="JP47" i="80" s="1"/>
  <c r="EH8" i="166"/>
  <c r="EH8" i="163"/>
  <c r="EH8" i="164"/>
  <c r="EH8" i="145"/>
  <c r="EH8" i="126"/>
  <c r="EH8" i="80"/>
  <c r="EB27" i="54"/>
  <c r="EB12" i="54"/>
  <c r="EX8" i="166"/>
  <c r="EX8" i="163"/>
  <c r="EX8" i="164"/>
  <c r="EX8" i="145"/>
  <c r="EX8" i="126"/>
  <c r="EX8" i="80"/>
  <c r="ER27" i="54"/>
  <c r="ER12" i="54"/>
  <c r="FN8" i="166"/>
  <c r="FN8" i="163"/>
  <c r="FN8" i="164"/>
  <c r="FN8" i="145"/>
  <c r="FN8" i="126"/>
  <c r="FN8" i="80"/>
  <c r="FH27" i="54"/>
  <c r="FH12" i="54"/>
  <c r="GD8" i="166"/>
  <c r="GD8" i="163"/>
  <c r="GD8" i="145"/>
  <c r="GD8" i="126"/>
  <c r="GD8" i="80"/>
  <c r="FX27" i="54"/>
  <c r="FX12" i="54"/>
  <c r="GD8" i="164"/>
  <c r="GT8" i="166"/>
  <c r="GT8" i="163"/>
  <c r="GT8" i="164"/>
  <c r="GT8" i="145"/>
  <c r="GT8" i="126"/>
  <c r="GT8" i="80"/>
  <c r="GN27" i="54"/>
  <c r="GN12" i="54"/>
  <c r="HJ8" i="166"/>
  <c r="HJ8" i="163"/>
  <c r="HJ8" i="164"/>
  <c r="HJ8" i="126"/>
  <c r="HJ8" i="145"/>
  <c r="HJ8" i="80"/>
  <c r="HD27" i="54"/>
  <c r="HD12" i="54"/>
  <c r="HZ8" i="166"/>
  <c r="HZ8" i="163"/>
  <c r="HZ8" i="164"/>
  <c r="HZ8" i="126"/>
  <c r="HZ8" i="145"/>
  <c r="HZ8" i="80"/>
  <c r="HT27" i="54"/>
  <c r="HT12" i="54"/>
  <c r="IP8" i="166"/>
  <c r="IP8" i="163"/>
  <c r="IP8" i="145"/>
  <c r="IP8" i="126"/>
  <c r="IP8" i="164"/>
  <c r="IP8" i="80"/>
  <c r="IJ27" i="54"/>
  <c r="IJ12" i="54"/>
  <c r="JF8" i="163"/>
  <c r="JF8" i="166"/>
  <c r="JF8" i="145"/>
  <c r="JF8" i="164"/>
  <c r="JF8" i="126"/>
  <c r="JF8" i="80"/>
  <c r="IZ27" i="54"/>
  <c r="IZ12" i="54"/>
  <c r="ED30" i="145"/>
  <c r="ED33" i="145" s="1"/>
  <c r="ED10" i="145"/>
  <c r="ED10" i="163"/>
  <c r="ED30" i="163"/>
  <c r="EH31" i="126"/>
  <c r="EH34" i="126" s="1"/>
  <c r="EH10" i="126"/>
  <c r="EH30" i="166"/>
  <c r="EH33" i="166" s="1"/>
  <c r="EH10" i="166"/>
  <c r="EL31" i="126"/>
  <c r="EL34" i="126" s="1"/>
  <c r="EL10" i="126"/>
  <c r="EP10" i="163"/>
  <c r="EP30" i="163"/>
  <c r="ET30" i="145"/>
  <c r="ET33" i="145" s="1"/>
  <c r="ET10" i="145"/>
  <c r="ET30" i="163"/>
  <c r="ET10" i="163"/>
  <c r="EX31" i="126"/>
  <c r="EX34" i="126" s="1"/>
  <c r="EX10" i="126"/>
  <c r="EX10" i="166"/>
  <c r="EX30" i="166"/>
  <c r="EX33" i="166" s="1"/>
  <c r="FB31" i="126"/>
  <c r="FB34" i="126" s="1"/>
  <c r="FB10" i="126"/>
  <c r="FF10" i="164"/>
  <c r="FF30" i="164"/>
  <c r="FF33" i="164" s="1"/>
  <c r="FJ30" i="145"/>
  <c r="FJ33" i="145" s="1"/>
  <c r="FJ10" i="145"/>
  <c r="FJ10" i="163"/>
  <c r="FJ30" i="163"/>
  <c r="FN31" i="126"/>
  <c r="FN34" i="126" s="1"/>
  <c r="FN10" i="126"/>
  <c r="FN10" i="166"/>
  <c r="FN30" i="166"/>
  <c r="FN33" i="166" s="1"/>
  <c r="FR31" i="126"/>
  <c r="FR34" i="126" s="1"/>
  <c r="FR10" i="126"/>
  <c r="FV10" i="163"/>
  <c r="FV30" i="163"/>
  <c r="FZ30" i="145"/>
  <c r="FZ33" i="145" s="1"/>
  <c r="FZ10" i="145"/>
  <c r="FZ30" i="163"/>
  <c r="FZ10" i="163"/>
  <c r="GD31" i="126"/>
  <c r="GD34" i="126" s="1"/>
  <c r="GD10" i="126"/>
  <c r="GD10" i="166"/>
  <c r="GD30" i="166"/>
  <c r="GD33" i="166" s="1"/>
  <c r="GH31" i="126"/>
  <c r="GH34" i="126" s="1"/>
  <c r="GH10" i="126"/>
  <c r="GL10" i="163"/>
  <c r="GL30" i="163"/>
  <c r="GP30" i="145"/>
  <c r="GP33" i="145" s="1"/>
  <c r="GP10" i="145"/>
  <c r="GP10" i="163"/>
  <c r="GP30" i="163"/>
  <c r="GT31" i="126"/>
  <c r="GT34" i="126" s="1"/>
  <c r="GT10" i="126"/>
  <c r="GT10" i="166"/>
  <c r="GT30" i="166"/>
  <c r="GT33" i="166" s="1"/>
  <c r="GX10" i="126"/>
  <c r="GX31" i="126"/>
  <c r="GX34" i="126" s="1"/>
  <c r="HB10" i="163"/>
  <c r="HB30" i="163"/>
  <c r="HF30" i="145"/>
  <c r="HF33" i="145" s="1"/>
  <c r="HF10" i="145"/>
  <c r="HF10" i="163"/>
  <c r="HF30" i="163"/>
  <c r="HJ10" i="145"/>
  <c r="HJ30" i="145"/>
  <c r="HJ33" i="145" s="1"/>
  <c r="HJ10" i="166"/>
  <c r="HJ30" i="166"/>
  <c r="HJ33" i="166" s="1"/>
  <c r="HN31" i="126"/>
  <c r="HN34" i="126" s="1"/>
  <c r="HN10" i="126"/>
  <c r="HR10" i="163"/>
  <c r="HR30" i="163"/>
  <c r="HV30" i="145"/>
  <c r="HV33" i="145" s="1"/>
  <c r="HV10" i="145"/>
  <c r="HV10" i="163"/>
  <c r="HV30" i="163"/>
  <c r="HZ10" i="145"/>
  <c r="HZ30" i="145"/>
  <c r="HZ33" i="145" s="1"/>
  <c r="HZ10" i="166"/>
  <c r="HZ30" i="166"/>
  <c r="HZ33" i="166" s="1"/>
  <c r="ID30" i="145"/>
  <c r="ID33" i="145" s="1"/>
  <c r="ID10" i="145"/>
  <c r="IH10" i="145"/>
  <c r="IH30" i="145"/>
  <c r="IH33" i="145" s="1"/>
  <c r="IL31" i="80"/>
  <c r="IL34" i="80" s="1"/>
  <c r="IL10" i="80"/>
  <c r="IL10" i="163"/>
  <c r="IL30" i="163"/>
  <c r="IP31" i="126"/>
  <c r="IP34" i="126" s="1"/>
  <c r="IP10" i="126"/>
  <c r="IP10" i="166"/>
  <c r="IP30" i="166"/>
  <c r="IP33" i="166" s="1"/>
  <c r="IT30" i="145"/>
  <c r="IT33" i="145" s="1"/>
  <c r="IT10" i="145"/>
  <c r="IX10" i="145"/>
  <c r="IX30" i="145"/>
  <c r="IX33" i="145" s="1"/>
  <c r="JB31" i="80"/>
  <c r="JB34" i="80" s="1"/>
  <c r="JB10" i="80"/>
  <c r="JB10" i="163"/>
  <c r="JB30" i="163"/>
  <c r="JF31" i="126"/>
  <c r="JF34" i="126" s="1"/>
  <c r="JF10" i="126"/>
  <c r="JF10" i="166"/>
  <c r="JF30" i="166"/>
  <c r="JF33" i="166" s="1"/>
  <c r="JJ30" i="145"/>
  <c r="JJ33" i="145" s="1"/>
  <c r="JJ10" i="145"/>
  <c r="JN10" i="164"/>
  <c r="JN30" i="164"/>
  <c r="JN33" i="164" s="1"/>
  <c r="JV10" i="145"/>
  <c r="JV30" i="145"/>
  <c r="JV33" i="145" s="1"/>
  <c r="GB31" i="80"/>
  <c r="GB34" i="80" s="1"/>
  <c r="GB10" i="80"/>
  <c r="JT31" i="80"/>
  <c r="JT34" i="80" s="1"/>
  <c r="JT10" i="80"/>
  <c r="FK14" i="163"/>
  <c r="FK37" i="163" s="1"/>
  <c r="FK13" i="165" s="1"/>
  <c r="FK14" i="166"/>
  <c r="FK37" i="166" s="1"/>
  <c r="FK14" i="164"/>
  <c r="FK37" i="164" s="1"/>
  <c r="FK14" i="145"/>
  <c r="FK37" i="145" s="1"/>
  <c r="FK15" i="126"/>
  <c r="FK39" i="126" s="1"/>
  <c r="FK15" i="80"/>
  <c r="FK39" i="80" s="1"/>
  <c r="JO14" i="166"/>
  <c r="JO37" i="166" s="1"/>
  <c r="JO14" i="163"/>
  <c r="JO37" i="163" s="1"/>
  <c r="JO13" i="165" s="1"/>
  <c r="JO14" i="164"/>
  <c r="JO37" i="164" s="1"/>
  <c r="JO14" i="145"/>
  <c r="JO37" i="145" s="1"/>
  <c r="JO15" i="126"/>
  <c r="JO39" i="126" s="1"/>
  <c r="JO15" i="80"/>
  <c r="JO39" i="80" s="1"/>
  <c r="IG17" i="166"/>
  <c r="IG40" i="166" s="1"/>
  <c r="IG17" i="163"/>
  <c r="IG40" i="163" s="1"/>
  <c r="IG16" i="165" s="1"/>
  <c r="IG17" i="164"/>
  <c r="IG40" i="164" s="1"/>
  <c r="IG17" i="145"/>
  <c r="IG40" i="145" s="1"/>
  <c r="IG18" i="126"/>
  <c r="IG42" i="126" s="1"/>
  <c r="IG18" i="80"/>
  <c r="IG42" i="80" s="1"/>
  <c r="FJ23" i="166"/>
  <c r="FJ46" i="166" s="1"/>
  <c r="FJ23" i="163"/>
  <c r="FJ46" i="163" s="1"/>
  <c r="FJ22" i="165" s="1"/>
  <c r="FJ23" i="164"/>
  <c r="FJ46" i="164" s="1"/>
  <c r="FJ23" i="145"/>
  <c r="FJ46" i="145" s="1"/>
  <c r="FJ24" i="126"/>
  <c r="FJ48" i="126" s="1"/>
  <c r="FJ24" i="80"/>
  <c r="FJ48" i="80" s="1"/>
  <c r="HN23" i="166"/>
  <c r="HN46" i="166" s="1"/>
  <c r="HN23" i="163"/>
  <c r="HN46" i="163" s="1"/>
  <c r="HN22" i="165" s="1"/>
  <c r="HN23" i="164"/>
  <c r="HN46" i="164" s="1"/>
  <c r="HN23" i="145"/>
  <c r="HN46" i="145" s="1"/>
  <c r="HN24" i="80"/>
  <c r="HN48" i="80" s="1"/>
  <c r="HN24" i="126"/>
  <c r="HN48" i="126" s="1"/>
  <c r="JR23" i="166"/>
  <c r="JR46" i="166" s="1"/>
  <c r="JR23" i="163"/>
  <c r="JR46" i="163" s="1"/>
  <c r="JR22" i="165" s="1"/>
  <c r="JR23" i="164"/>
  <c r="JR46" i="164" s="1"/>
  <c r="JR23" i="145"/>
  <c r="JR46" i="145" s="1"/>
  <c r="JR24" i="126"/>
  <c r="JR48" i="126" s="1"/>
  <c r="JR24" i="80"/>
  <c r="JR48" i="80" s="1"/>
  <c r="FP8" i="166"/>
  <c r="FP8" i="163"/>
  <c r="FP8" i="164"/>
  <c r="FP8" i="145"/>
  <c r="FP8" i="80"/>
  <c r="FP8" i="126"/>
  <c r="FJ12" i="54"/>
  <c r="FJ27" i="54"/>
  <c r="HT8" i="166"/>
  <c r="HT8" i="163"/>
  <c r="HT8" i="164"/>
  <c r="HT8" i="145"/>
  <c r="HT8" i="126"/>
  <c r="HT8" i="80"/>
  <c r="HN27" i="54"/>
  <c r="HN12" i="54"/>
  <c r="JP8" i="166"/>
  <c r="JP8" i="163"/>
  <c r="JP8" i="164"/>
  <c r="JP8" i="126"/>
  <c r="JP8" i="145"/>
  <c r="JP8" i="80"/>
  <c r="JJ12" i="54"/>
  <c r="JJ27" i="54"/>
  <c r="EF10" i="166"/>
  <c r="EF30" i="166"/>
  <c r="EF33" i="166" s="1"/>
  <c r="EV10" i="163"/>
  <c r="EV30" i="163"/>
  <c r="FH10" i="164"/>
  <c r="FH30" i="164"/>
  <c r="FH33" i="164" s="1"/>
  <c r="FT10" i="145"/>
  <c r="FT30" i="145"/>
  <c r="FT33" i="145" s="1"/>
  <c r="GF10" i="166"/>
  <c r="GF30" i="166"/>
  <c r="GF33" i="166" s="1"/>
  <c r="GR10" i="163"/>
  <c r="GR30" i="163"/>
  <c r="HD10" i="145"/>
  <c r="HD30" i="145"/>
  <c r="HD33" i="145" s="1"/>
  <c r="HP10" i="163"/>
  <c r="HP30" i="163"/>
  <c r="IB10" i="145"/>
  <c r="IB30" i="145"/>
  <c r="IB33" i="145" s="1"/>
  <c r="IN10" i="163"/>
  <c r="IN30" i="163"/>
  <c r="IZ10" i="145"/>
  <c r="IZ30" i="145"/>
  <c r="IZ33" i="145" s="1"/>
  <c r="JL10" i="163"/>
  <c r="JL30" i="163"/>
  <c r="EG30" i="145"/>
  <c r="EG33" i="145" s="1"/>
  <c r="EG10" i="145"/>
  <c r="EJ31" i="126"/>
  <c r="EJ34" i="126" s="1"/>
  <c r="EJ10" i="126"/>
  <c r="EE31" i="80"/>
  <c r="EE34" i="80" s="1"/>
  <c r="EE10" i="80"/>
  <c r="FK31" i="80"/>
  <c r="FK34" i="80" s="1"/>
  <c r="FK10" i="80"/>
  <c r="GQ10" i="80"/>
  <c r="GQ31" i="80"/>
  <c r="GQ34" i="80" s="1"/>
  <c r="HW31" i="80"/>
  <c r="HW34" i="80" s="1"/>
  <c r="HW10" i="80"/>
  <c r="JC31" i="80"/>
  <c r="JC34" i="80" s="1"/>
  <c r="JC10" i="80"/>
  <c r="JV13" i="166"/>
  <c r="JV36" i="166" s="1"/>
  <c r="JV13" i="163"/>
  <c r="JV36" i="163" s="1"/>
  <c r="JV12" i="165" s="1"/>
  <c r="JV13" i="164"/>
  <c r="JV36" i="164" s="1"/>
  <c r="JV13" i="145"/>
  <c r="JV36" i="145" s="1"/>
  <c r="JP16" i="54"/>
  <c r="JV14" i="80"/>
  <c r="JV38" i="80" s="1"/>
  <c r="JV14" i="126"/>
  <c r="JV38" i="126" s="1"/>
  <c r="EJ16" i="166"/>
  <c r="EJ39" i="166" s="1"/>
  <c r="EJ16" i="163"/>
  <c r="EJ39" i="163" s="1"/>
  <c r="EJ15" i="165" s="1"/>
  <c r="EJ16" i="164"/>
  <c r="EJ39" i="164" s="1"/>
  <c r="EJ16" i="145"/>
  <c r="EJ39" i="145" s="1"/>
  <c r="ED19" i="54"/>
  <c r="EJ17" i="126"/>
  <c r="EJ41" i="126" s="1"/>
  <c r="EJ17" i="80"/>
  <c r="EJ41" i="80" s="1"/>
  <c r="EZ16" i="166"/>
  <c r="EZ39" i="166" s="1"/>
  <c r="EZ16" i="163"/>
  <c r="EZ39" i="163" s="1"/>
  <c r="EZ15" i="165" s="1"/>
  <c r="EZ16" i="164"/>
  <c r="EZ39" i="164" s="1"/>
  <c r="EZ16" i="145"/>
  <c r="EZ39" i="145" s="1"/>
  <c r="ET19" i="54"/>
  <c r="EZ17" i="126"/>
  <c r="EZ41" i="126" s="1"/>
  <c r="EZ17" i="80"/>
  <c r="EZ41" i="80" s="1"/>
  <c r="FP16" i="166"/>
  <c r="FP39" i="166" s="1"/>
  <c r="FP16" i="163"/>
  <c r="FP39" i="163" s="1"/>
  <c r="FP15" i="165" s="1"/>
  <c r="FP16" i="164"/>
  <c r="FP39" i="164" s="1"/>
  <c r="FP16" i="145"/>
  <c r="FP39" i="145" s="1"/>
  <c r="FJ19" i="54"/>
  <c r="FP17" i="126"/>
  <c r="FP41" i="126" s="1"/>
  <c r="FP17" i="80"/>
  <c r="FP41" i="80" s="1"/>
  <c r="GF16" i="166"/>
  <c r="GF39" i="166" s="1"/>
  <c r="GF16" i="163"/>
  <c r="GF39" i="163" s="1"/>
  <c r="GF15" i="165" s="1"/>
  <c r="GF16" i="164"/>
  <c r="GF39" i="164" s="1"/>
  <c r="GF16" i="145"/>
  <c r="GF39" i="145" s="1"/>
  <c r="GF17" i="126"/>
  <c r="GF41" i="126" s="1"/>
  <c r="GF17" i="80"/>
  <c r="GF41" i="80" s="1"/>
  <c r="FZ19" i="54"/>
  <c r="GV16" i="166"/>
  <c r="GV39" i="166" s="1"/>
  <c r="GV16" i="163"/>
  <c r="GV39" i="163" s="1"/>
  <c r="GV15" i="165" s="1"/>
  <c r="GV16" i="164"/>
  <c r="GV39" i="164" s="1"/>
  <c r="GV16" i="145"/>
  <c r="GV39" i="145" s="1"/>
  <c r="GV17" i="126"/>
  <c r="GV41" i="126" s="1"/>
  <c r="GV17" i="80"/>
  <c r="GV41" i="80" s="1"/>
  <c r="GP19" i="54"/>
  <c r="HL16" i="166"/>
  <c r="HL39" i="166" s="1"/>
  <c r="HL16" i="163"/>
  <c r="HL39" i="163" s="1"/>
  <c r="HL15" i="165" s="1"/>
  <c r="HL16" i="164"/>
  <c r="HL39" i="164" s="1"/>
  <c r="HL16" i="145"/>
  <c r="HL39" i="145" s="1"/>
  <c r="HL17" i="126"/>
  <c r="HL41" i="126" s="1"/>
  <c r="HL17" i="80"/>
  <c r="HL41" i="80" s="1"/>
  <c r="HF19" i="54"/>
  <c r="IB16" i="166"/>
  <c r="IB39" i="166" s="1"/>
  <c r="IB16" i="163"/>
  <c r="IB39" i="163" s="1"/>
  <c r="IB15" i="165" s="1"/>
  <c r="IB16" i="164"/>
  <c r="IB39" i="164" s="1"/>
  <c r="IB16" i="145"/>
  <c r="IB39" i="145" s="1"/>
  <c r="IB17" i="126"/>
  <c r="IB41" i="126" s="1"/>
  <c r="IB17" i="80"/>
  <c r="IB41" i="80" s="1"/>
  <c r="HV19" i="54"/>
  <c r="IR16" i="166"/>
  <c r="IR39" i="166" s="1"/>
  <c r="IR16" i="163"/>
  <c r="IR39" i="163" s="1"/>
  <c r="IR15" i="165" s="1"/>
  <c r="IR16" i="164"/>
  <c r="IR39" i="164" s="1"/>
  <c r="IR16" i="145"/>
  <c r="IR39" i="145" s="1"/>
  <c r="IR17" i="126"/>
  <c r="IR41" i="126" s="1"/>
  <c r="IR17" i="80"/>
  <c r="IR41" i="80" s="1"/>
  <c r="IL19" i="54"/>
  <c r="JH16" i="166"/>
  <c r="JH39" i="166" s="1"/>
  <c r="JH16" i="163"/>
  <c r="JH39" i="163" s="1"/>
  <c r="JH15" i="165" s="1"/>
  <c r="JH16" i="164"/>
  <c r="JH39" i="164" s="1"/>
  <c r="JH16" i="145"/>
  <c r="JH39" i="145" s="1"/>
  <c r="JH17" i="126"/>
  <c r="JH41" i="126" s="1"/>
  <c r="JH17" i="80"/>
  <c r="JH41" i="80" s="1"/>
  <c r="JB19" i="54"/>
  <c r="DW22" i="54"/>
  <c r="EC19" i="166"/>
  <c r="EC42" i="166" s="1"/>
  <c r="EC19" i="163"/>
  <c r="EC42" i="163" s="1"/>
  <c r="EC18" i="165" s="1"/>
  <c r="EC19" i="164"/>
  <c r="EC42" i="164" s="1"/>
  <c r="EC20" i="126"/>
  <c r="EC44" i="126" s="1"/>
  <c r="EC19" i="145"/>
  <c r="EC42" i="145" s="1"/>
  <c r="EC20" i="80"/>
  <c r="EC44" i="80" s="1"/>
  <c r="EM22" i="54"/>
  <c r="ES19" i="166"/>
  <c r="ES42" i="166" s="1"/>
  <c r="ES19" i="163"/>
  <c r="ES42" i="163" s="1"/>
  <c r="ES18" i="165" s="1"/>
  <c r="ES19" i="164"/>
  <c r="ES42" i="164" s="1"/>
  <c r="ES20" i="126"/>
  <c r="ES44" i="126" s="1"/>
  <c r="ES19" i="145"/>
  <c r="ES42" i="145" s="1"/>
  <c r="ES20" i="80"/>
  <c r="ES44" i="80" s="1"/>
  <c r="FC22" i="54"/>
  <c r="FI19" i="166"/>
  <c r="FI42" i="166" s="1"/>
  <c r="FI19" i="163"/>
  <c r="FI42" i="163" s="1"/>
  <c r="FI18" i="165" s="1"/>
  <c r="FI19" i="164"/>
  <c r="FI42" i="164" s="1"/>
  <c r="FI20" i="126"/>
  <c r="FI44" i="126" s="1"/>
  <c r="FI19" i="145"/>
  <c r="FI42" i="145" s="1"/>
  <c r="FI20" i="80"/>
  <c r="FI44" i="80" s="1"/>
  <c r="FY19" i="166"/>
  <c r="FY42" i="166" s="1"/>
  <c r="FY19" i="163"/>
  <c r="FY42" i="163" s="1"/>
  <c r="FY18" i="165" s="1"/>
  <c r="FY19" i="164"/>
  <c r="FY42" i="164" s="1"/>
  <c r="FY20" i="126"/>
  <c r="FY44" i="126" s="1"/>
  <c r="FY19" i="145"/>
  <c r="FY42" i="145" s="1"/>
  <c r="FY20" i="80"/>
  <c r="FY44" i="80" s="1"/>
  <c r="FS22" i="54"/>
  <c r="GO19" i="166"/>
  <c r="GO42" i="166" s="1"/>
  <c r="GO19" i="163"/>
  <c r="GO42" i="163" s="1"/>
  <c r="GO18" i="165" s="1"/>
  <c r="GO19" i="164"/>
  <c r="GO42" i="164" s="1"/>
  <c r="GO20" i="126"/>
  <c r="GO44" i="126" s="1"/>
  <c r="GO19" i="145"/>
  <c r="GO42" i="145" s="1"/>
  <c r="GO20" i="80"/>
  <c r="GO44" i="80" s="1"/>
  <c r="GI22" i="54"/>
  <c r="HE19" i="166"/>
  <c r="HE42" i="166" s="1"/>
  <c r="HE19" i="163"/>
  <c r="HE42" i="163" s="1"/>
  <c r="HE18" i="165" s="1"/>
  <c r="HE19" i="164"/>
  <c r="HE42" i="164" s="1"/>
  <c r="HE20" i="126"/>
  <c r="HE44" i="126" s="1"/>
  <c r="HE19" i="145"/>
  <c r="HE42" i="145" s="1"/>
  <c r="HE20" i="80"/>
  <c r="HE44" i="80" s="1"/>
  <c r="GY22" i="54"/>
  <c r="HU19" i="166"/>
  <c r="HU42" i="166" s="1"/>
  <c r="HU19" i="163"/>
  <c r="HU42" i="163" s="1"/>
  <c r="HU18" i="165" s="1"/>
  <c r="HU19" i="164"/>
  <c r="HU42" i="164" s="1"/>
  <c r="HU20" i="126"/>
  <c r="HU44" i="126" s="1"/>
  <c r="HU19" i="145"/>
  <c r="HU42" i="145" s="1"/>
  <c r="HU20" i="80"/>
  <c r="HU44" i="80" s="1"/>
  <c r="HO22" i="54"/>
  <c r="IK19" i="166"/>
  <c r="IK42" i="166" s="1"/>
  <c r="IK19" i="163"/>
  <c r="IK42" i="163" s="1"/>
  <c r="IK18" i="165" s="1"/>
  <c r="IK19" i="145"/>
  <c r="IK42" i="145" s="1"/>
  <c r="IK19" i="164"/>
  <c r="IK42" i="164" s="1"/>
  <c r="IK20" i="126"/>
  <c r="IK44" i="126" s="1"/>
  <c r="IK20" i="80"/>
  <c r="IK44" i="80" s="1"/>
  <c r="IE22" i="54"/>
  <c r="JA19" i="166"/>
  <c r="JA42" i="166" s="1"/>
  <c r="JA19" i="163"/>
  <c r="JA42" i="163" s="1"/>
  <c r="JA18" i="165" s="1"/>
  <c r="JA19" i="145"/>
  <c r="JA42" i="145" s="1"/>
  <c r="JA19" i="164"/>
  <c r="JA42" i="164" s="1"/>
  <c r="JA20" i="126"/>
  <c r="JA44" i="126" s="1"/>
  <c r="JA20" i="80"/>
  <c r="JA44" i="80" s="1"/>
  <c r="IU22" i="54"/>
  <c r="JQ19" i="166"/>
  <c r="JQ42" i="166" s="1"/>
  <c r="JQ19" i="163"/>
  <c r="JQ42" i="163" s="1"/>
  <c r="JQ18" i="165" s="1"/>
  <c r="JQ19" i="145"/>
  <c r="JQ42" i="145" s="1"/>
  <c r="JQ19" i="164"/>
  <c r="JQ42" i="164" s="1"/>
  <c r="JQ20" i="126"/>
  <c r="JQ44" i="126" s="1"/>
  <c r="JQ20" i="80"/>
  <c r="JQ44" i="80" s="1"/>
  <c r="JK22" i="54"/>
  <c r="FN20" i="166"/>
  <c r="FN43" i="166" s="1"/>
  <c r="FN20" i="163"/>
  <c r="FN43" i="163" s="1"/>
  <c r="FN19" i="165" s="1"/>
  <c r="FN20" i="164"/>
  <c r="FN43" i="164" s="1"/>
  <c r="FN20" i="145"/>
  <c r="FN43" i="145" s="1"/>
  <c r="FN21" i="126"/>
  <c r="FN45" i="126" s="1"/>
  <c r="FN21" i="80"/>
  <c r="FN45" i="80" s="1"/>
  <c r="GL20" i="166"/>
  <c r="GL43" i="166" s="1"/>
  <c r="GL20" i="163"/>
  <c r="GL43" i="163" s="1"/>
  <c r="GL19" i="165" s="1"/>
  <c r="GL20" i="164"/>
  <c r="GL43" i="164" s="1"/>
  <c r="GL20" i="145"/>
  <c r="GL43" i="145" s="1"/>
  <c r="GL21" i="126"/>
  <c r="GL45" i="126" s="1"/>
  <c r="GL21" i="80"/>
  <c r="GL45" i="80" s="1"/>
  <c r="HJ20" i="166"/>
  <c r="HJ43" i="166" s="1"/>
  <c r="HJ20" i="163"/>
  <c r="HJ43" i="163" s="1"/>
  <c r="HJ19" i="165" s="1"/>
  <c r="HJ20" i="164"/>
  <c r="HJ43" i="164" s="1"/>
  <c r="HJ21" i="126"/>
  <c r="HJ45" i="126" s="1"/>
  <c r="HJ20" i="145"/>
  <c r="HJ43" i="145" s="1"/>
  <c r="HJ21" i="80"/>
  <c r="HJ45" i="80" s="1"/>
  <c r="IH20" i="166"/>
  <c r="IH43" i="166" s="1"/>
  <c r="IH20" i="145"/>
  <c r="IH43" i="145" s="1"/>
  <c r="IH20" i="163"/>
  <c r="IH43" i="163" s="1"/>
  <c r="IH19" i="165" s="1"/>
  <c r="IH20" i="164"/>
  <c r="IH43" i="164" s="1"/>
  <c r="IH21" i="126"/>
  <c r="IH45" i="126" s="1"/>
  <c r="IH21" i="80"/>
  <c r="IH45" i="80" s="1"/>
  <c r="JF20" i="166"/>
  <c r="JF43" i="166" s="1"/>
  <c r="JF20" i="145"/>
  <c r="JF43" i="145" s="1"/>
  <c r="JF20" i="163"/>
  <c r="JF43" i="163" s="1"/>
  <c r="JF19" i="165" s="1"/>
  <c r="JF20" i="164"/>
  <c r="JF43" i="164" s="1"/>
  <c r="JF21" i="126"/>
  <c r="JF45" i="126" s="1"/>
  <c r="JF21" i="80"/>
  <c r="JF45" i="80" s="1"/>
  <c r="EC22" i="166"/>
  <c r="EC45" i="166" s="1"/>
  <c r="EC22" i="164"/>
  <c r="EC45" i="164" s="1"/>
  <c r="EC22" i="163"/>
  <c r="EC45" i="163" s="1"/>
  <c r="EC21" i="165" s="1"/>
  <c r="EC23" i="126"/>
  <c r="EC47" i="126" s="1"/>
  <c r="EC22" i="145"/>
  <c r="EC45" i="145" s="1"/>
  <c r="DW25" i="54"/>
  <c r="EC23" i="80"/>
  <c r="EC47" i="80" s="1"/>
  <c r="ES22" i="166"/>
  <c r="ES45" i="166" s="1"/>
  <c r="ES22" i="164"/>
  <c r="ES45" i="164" s="1"/>
  <c r="ES22" i="163"/>
  <c r="ES45" i="163" s="1"/>
  <c r="ES21" i="165" s="1"/>
  <c r="ES23" i="126"/>
  <c r="ES47" i="126" s="1"/>
  <c r="ES22" i="145"/>
  <c r="ES45" i="145" s="1"/>
  <c r="EM25" i="54"/>
  <c r="ES23" i="80"/>
  <c r="ES47" i="80" s="1"/>
  <c r="FI22" i="166"/>
  <c r="FI45" i="166" s="1"/>
  <c r="FI22" i="164"/>
  <c r="FI45" i="164" s="1"/>
  <c r="FI22" i="163"/>
  <c r="FI45" i="163" s="1"/>
  <c r="FI21" i="165" s="1"/>
  <c r="FI23" i="126"/>
  <c r="FI47" i="126" s="1"/>
  <c r="FI22" i="145"/>
  <c r="FI45" i="145" s="1"/>
  <c r="FC25" i="54"/>
  <c r="FI23" i="80"/>
  <c r="FI47" i="80" s="1"/>
  <c r="FY22" i="166"/>
  <c r="FY45" i="166" s="1"/>
  <c r="FY22" i="164"/>
  <c r="FY45" i="164" s="1"/>
  <c r="FY22" i="163"/>
  <c r="FY45" i="163" s="1"/>
  <c r="FY21" i="165" s="1"/>
  <c r="FY23" i="126"/>
  <c r="FY47" i="126" s="1"/>
  <c r="FY22" i="145"/>
  <c r="FY45" i="145" s="1"/>
  <c r="FS25" i="54"/>
  <c r="FY23" i="80"/>
  <c r="FY47" i="80" s="1"/>
  <c r="GO22" i="166"/>
  <c r="GO45" i="166" s="1"/>
  <c r="GO22" i="164"/>
  <c r="GO45" i="164" s="1"/>
  <c r="GO22" i="163"/>
  <c r="GO45" i="163" s="1"/>
  <c r="GO21" i="165" s="1"/>
  <c r="GO23" i="126"/>
  <c r="GO47" i="126" s="1"/>
  <c r="GO22" i="145"/>
  <c r="GO45" i="145" s="1"/>
  <c r="GI25" i="54"/>
  <c r="GO23" i="80"/>
  <c r="GO47" i="80" s="1"/>
  <c r="HE22" i="166"/>
  <c r="HE45" i="166" s="1"/>
  <c r="HE22" i="164"/>
  <c r="HE45" i="164" s="1"/>
  <c r="HE22" i="163"/>
  <c r="HE45" i="163" s="1"/>
  <c r="HE21" i="165" s="1"/>
  <c r="HE23" i="126"/>
  <c r="HE47" i="126" s="1"/>
  <c r="HE22" i="145"/>
  <c r="HE45" i="145" s="1"/>
  <c r="GY25" i="54"/>
  <c r="HE23" i="80"/>
  <c r="HE47" i="80" s="1"/>
  <c r="HU22" i="166"/>
  <c r="HU45" i="166" s="1"/>
  <c r="HU22" i="164"/>
  <c r="HU45" i="164" s="1"/>
  <c r="HU22" i="163"/>
  <c r="HU45" i="163" s="1"/>
  <c r="HU21" i="165" s="1"/>
  <c r="HU23" i="126"/>
  <c r="HU47" i="126" s="1"/>
  <c r="HU22" i="145"/>
  <c r="HU45" i="145" s="1"/>
  <c r="HO25" i="54"/>
  <c r="HU23" i="80"/>
  <c r="HU47" i="80" s="1"/>
  <c r="IK22" i="166"/>
  <c r="IK45" i="166" s="1"/>
  <c r="IK22" i="145"/>
  <c r="IK45" i="145" s="1"/>
  <c r="IK22" i="164"/>
  <c r="IK45" i="164" s="1"/>
  <c r="IK22" i="163"/>
  <c r="IK45" i="163" s="1"/>
  <c r="IK21" i="165" s="1"/>
  <c r="IK23" i="126"/>
  <c r="IK47" i="126" s="1"/>
  <c r="IE25" i="54"/>
  <c r="IK23" i="80"/>
  <c r="IK47" i="80" s="1"/>
  <c r="JA22" i="166"/>
  <c r="JA45" i="166" s="1"/>
  <c r="JA22" i="145"/>
  <c r="JA45" i="145" s="1"/>
  <c r="JA22" i="164"/>
  <c r="JA45" i="164" s="1"/>
  <c r="JA22" i="163"/>
  <c r="JA45" i="163" s="1"/>
  <c r="JA21" i="165" s="1"/>
  <c r="JA23" i="126"/>
  <c r="JA47" i="126" s="1"/>
  <c r="IU25" i="54"/>
  <c r="JA23" i="80"/>
  <c r="JA47" i="80" s="1"/>
  <c r="JQ22" i="166"/>
  <c r="JQ45" i="166" s="1"/>
  <c r="JQ22" i="145"/>
  <c r="JQ45" i="145" s="1"/>
  <c r="JQ22" i="164"/>
  <c r="JQ45" i="164" s="1"/>
  <c r="JQ22" i="163"/>
  <c r="JQ45" i="163" s="1"/>
  <c r="JQ21" i="165" s="1"/>
  <c r="JQ23" i="126"/>
  <c r="JQ47" i="126" s="1"/>
  <c r="JK25" i="54"/>
  <c r="JQ23" i="80"/>
  <c r="JQ47" i="80" s="1"/>
  <c r="EI8" i="166"/>
  <c r="EI8" i="163"/>
  <c r="EI8" i="164"/>
  <c r="EI8" i="145"/>
  <c r="EI8" i="126"/>
  <c r="EI8" i="80"/>
  <c r="EC27" i="54"/>
  <c r="EC12" i="54"/>
  <c r="EY8" i="166"/>
  <c r="EY8" i="163"/>
  <c r="EY8" i="164"/>
  <c r="EY8" i="145"/>
  <c r="EY8" i="126"/>
  <c r="EY8" i="80"/>
  <c r="ES27" i="54"/>
  <c r="ES12" i="54"/>
  <c r="FO8" i="166"/>
  <c r="FO8" i="163"/>
  <c r="FO8" i="164"/>
  <c r="FO8" i="145"/>
  <c r="FO8" i="126"/>
  <c r="FO8" i="80"/>
  <c r="FI27" i="54"/>
  <c r="FI12" i="54"/>
  <c r="GE8" i="166"/>
  <c r="GE8" i="163"/>
  <c r="GE8" i="164"/>
  <c r="GE8" i="145"/>
  <c r="GE8" i="126"/>
  <c r="GE8" i="80"/>
  <c r="FY27" i="54"/>
  <c r="FY12" i="54"/>
  <c r="GU8" i="166"/>
  <c r="GU8" i="163"/>
  <c r="GU8" i="164"/>
  <c r="GU8" i="145"/>
  <c r="GU8" i="126"/>
  <c r="GU8" i="80"/>
  <c r="GO27" i="54"/>
  <c r="GO12" i="54"/>
  <c r="HK8" i="166"/>
  <c r="HK8" i="163"/>
  <c r="HK8" i="164"/>
  <c r="HK8" i="145"/>
  <c r="HK8" i="126"/>
  <c r="HK8" i="80"/>
  <c r="HE27" i="54"/>
  <c r="HE12" i="54"/>
  <c r="IA8" i="166"/>
  <c r="IA8" i="163"/>
  <c r="IA8" i="164"/>
  <c r="IA8" i="145"/>
  <c r="IA8" i="126"/>
  <c r="IA8" i="80"/>
  <c r="HU27" i="54"/>
  <c r="HU12" i="54"/>
  <c r="IQ8" i="166"/>
  <c r="IQ8" i="163"/>
  <c r="IQ8" i="164"/>
  <c r="IQ8" i="145"/>
  <c r="IQ8" i="126"/>
  <c r="IQ8" i="80"/>
  <c r="IK27" i="54"/>
  <c r="IK12" i="54"/>
  <c r="JG8" i="166"/>
  <c r="JG8" i="163"/>
  <c r="JG8" i="164"/>
  <c r="JG8" i="145"/>
  <c r="JG8" i="126"/>
  <c r="JG8" i="80"/>
  <c r="JA27" i="54"/>
  <c r="JA12" i="54"/>
  <c r="EA10" i="126"/>
  <c r="EA31" i="126"/>
  <c r="EA34" i="126" s="1"/>
  <c r="EE10" i="164"/>
  <c r="EE30" i="164"/>
  <c r="EE33" i="164" s="1"/>
  <c r="EI10" i="126"/>
  <c r="EI31" i="126"/>
  <c r="EI34" i="126" s="1"/>
  <c r="EM10" i="145"/>
  <c r="EM30" i="145"/>
  <c r="EM33" i="145" s="1"/>
  <c r="EQ31" i="126"/>
  <c r="EQ34" i="126" s="1"/>
  <c r="EQ10" i="126"/>
  <c r="EU10" i="164"/>
  <c r="EU30" i="164"/>
  <c r="EU33" i="164" s="1"/>
  <c r="EY10" i="126"/>
  <c r="EY31" i="126"/>
  <c r="EY34" i="126" s="1"/>
  <c r="FG10" i="145"/>
  <c r="FG30" i="145"/>
  <c r="FG33" i="145" s="1"/>
  <c r="FO10" i="145"/>
  <c r="FO30" i="145"/>
  <c r="FO33" i="145" s="1"/>
  <c r="FW10" i="145"/>
  <c r="FW30" i="145"/>
  <c r="FW33" i="145" s="1"/>
  <c r="GE10" i="145"/>
  <c r="GE30" i="145"/>
  <c r="GE33" i="145" s="1"/>
  <c r="GM10" i="145"/>
  <c r="GM30" i="145"/>
  <c r="GM33" i="145" s="1"/>
  <c r="GU10" i="145"/>
  <c r="GU30" i="145"/>
  <c r="GU33" i="145" s="1"/>
  <c r="GY10" i="166"/>
  <c r="GY30" i="166"/>
  <c r="GY33" i="166" s="1"/>
  <c r="HC10" i="164"/>
  <c r="HC30" i="164"/>
  <c r="HC33" i="164" s="1"/>
  <c r="HG10" i="164"/>
  <c r="HG30" i="164"/>
  <c r="HG33" i="164" s="1"/>
  <c r="HK10" i="163"/>
  <c r="HK30" i="163"/>
  <c r="HO30" i="164"/>
  <c r="HO33" i="164" s="1"/>
  <c r="HO10" i="164"/>
  <c r="HS31" i="126"/>
  <c r="HS34" i="126" s="1"/>
  <c r="HS10" i="126"/>
  <c r="HS10" i="166"/>
  <c r="HS30" i="166"/>
  <c r="HS33" i="166" s="1"/>
  <c r="HW10" i="163"/>
  <c r="HW30" i="163"/>
  <c r="IA10" i="145"/>
  <c r="IA30" i="145"/>
  <c r="IA33" i="145" s="1"/>
  <c r="IE10" i="166"/>
  <c r="IE30" i="166"/>
  <c r="IE33" i="166" s="1"/>
  <c r="II10" i="164"/>
  <c r="II30" i="164"/>
  <c r="II33" i="164" s="1"/>
  <c r="IM10" i="164"/>
  <c r="IM30" i="164"/>
  <c r="IM33" i="164" s="1"/>
  <c r="IQ10" i="163"/>
  <c r="IQ30" i="163"/>
  <c r="IU30" i="164"/>
  <c r="IU33" i="164" s="1"/>
  <c r="IU10" i="164"/>
  <c r="IY31" i="126"/>
  <c r="IY34" i="126" s="1"/>
  <c r="IY10" i="126"/>
  <c r="IY10" i="166"/>
  <c r="IY30" i="166"/>
  <c r="IY33" i="166" s="1"/>
  <c r="JC10" i="163"/>
  <c r="JC30" i="163"/>
  <c r="JG30" i="164"/>
  <c r="JG33" i="164" s="1"/>
  <c r="JG10" i="164"/>
  <c r="JK10" i="163"/>
  <c r="JK30" i="163"/>
  <c r="JS10" i="163"/>
  <c r="JS30" i="163"/>
  <c r="DZ10" i="166"/>
  <c r="DZ30" i="166"/>
  <c r="DZ33" i="166" s="1"/>
  <c r="GR31" i="80"/>
  <c r="GR34" i="80" s="1"/>
  <c r="GR10" i="80"/>
  <c r="EU14" i="166"/>
  <c r="EU37" i="166" s="1"/>
  <c r="EU14" i="163"/>
  <c r="EU37" i="163" s="1"/>
  <c r="EU13" i="165" s="1"/>
  <c r="EU14" i="164"/>
  <c r="EU37" i="164" s="1"/>
  <c r="EU14" i="145"/>
  <c r="EU37" i="145" s="1"/>
  <c r="EU15" i="126"/>
  <c r="EU39" i="126" s="1"/>
  <c r="EU15" i="80"/>
  <c r="EU39" i="80" s="1"/>
  <c r="GQ14" i="163"/>
  <c r="GQ37" i="163" s="1"/>
  <c r="GQ13" i="165" s="1"/>
  <c r="GQ14" i="166"/>
  <c r="GQ37" i="166" s="1"/>
  <c r="GQ14" i="164"/>
  <c r="GQ37" i="164" s="1"/>
  <c r="GQ14" i="145"/>
  <c r="GQ37" i="145" s="1"/>
  <c r="GQ15" i="126"/>
  <c r="GQ39" i="126" s="1"/>
  <c r="GQ15" i="80"/>
  <c r="GQ39" i="80" s="1"/>
  <c r="HW14" i="163"/>
  <c r="HW37" i="163" s="1"/>
  <c r="HW13" i="165" s="1"/>
  <c r="HW14" i="166"/>
  <c r="HW37" i="166" s="1"/>
  <c r="HW14" i="164"/>
  <c r="HW37" i="164" s="1"/>
  <c r="HW14" i="145"/>
  <c r="HW37" i="145" s="1"/>
  <c r="HW15" i="126"/>
  <c r="HW39" i="126" s="1"/>
  <c r="HW15" i="80"/>
  <c r="HW39" i="80" s="1"/>
  <c r="FQ17" i="166"/>
  <c r="FQ40" i="166" s="1"/>
  <c r="FQ17" i="163"/>
  <c r="FQ40" i="163" s="1"/>
  <c r="FQ16" i="165" s="1"/>
  <c r="FQ17" i="164"/>
  <c r="FQ40" i="164" s="1"/>
  <c r="FQ18" i="126"/>
  <c r="FQ42" i="126" s="1"/>
  <c r="FQ18" i="80"/>
  <c r="FQ42" i="80" s="1"/>
  <c r="FQ17" i="145"/>
  <c r="FQ40" i="145" s="1"/>
  <c r="GK17" i="166"/>
  <c r="GK40" i="166" s="1"/>
  <c r="GK17" i="163"/>
  <c r="GK40" i="163" s="1"/>
  <c r="GK16" i="165" s="1"/>
  <c r="GK17" i="164"/>
  <c r="GK40" i="164" s="1"/>
  <c r="GK17" i="145"/>
  <c r="GK40" i="145" s="1"/>
  <c r="GK18" i="126"/>
  <c r="GK42" i="126" s="1"/>
  <c r="GK18" i="80"/>
  <c r="GK42" i="80" s="1"/>
  <c r="IO17" i="166"/>
  <c r="IO40" i="166" s="1"/>
  <c r="IO17" i="163"/>
  <c r="IO40" i="163" s="1"/>
  <c r="IO16" i="165" s="1"/>
  <c r="IO17" i="164"/>
  <c r="IO40" i="164" s="1"/>
  <c r="IO17" i="145"/>
  <c r="IO40" i="145" s="1"/>
  <c r="IO18" i="126"/>
  <c r="IO42" i="126" s="1"/>
  <c r="IO18" i="80"/>
  <c r="IO42" i="80" s="1"/>
  <c r="ET23" i="166"/>
  <c r="ET46" i="166" s="1"/>
  <c r="ET23" i="163"/>
  <c r="ET46" i="163" s="1"/>
  <c r="ET22" i="165" s="1"/>
  <c r="ET23" i="164"/>
  <c r="ET46" i="164" s="1"/>
  <c r="ET23" i="145"/>
  <c r="ET46" i="145" s="1"/>
  <c r="ET24" i="126"/>
  <c r="ET48" i="126" s="1"/>
  <c r="ET24" i="80"/>
  <c r="ET48" i="80" s="1"/>
  <c r="GL23" i="166"/>
  <c r="GL46" i="166" s="1"/>
  <c r="GL23" i="163"/>
  <c r="GL46" i="163" s="1"/>
  <c r="GL22" i="165" s="1"/>
  <c r="GL23" i="164"/>
  <c r="GL46" i="164" s="1"/>
  <c r="GL23" i="145"/>
  <c r="GL46" i="145" s="1"/>
  <c r="GL24" i="80"/>
  <c r="GL48" i="80" s="1"/>
  <c r="GL24" i="126"/>
  <c r="GL48" i="126" s="1"/>
  <c r="HR23" i="166"/>
  <c r="HR46" i="166" s="1"/>
  <c r="HR23" i="163"/>
  <c r="HR46" i="163" s="1"/>
  <c r="HR22" i="165" s="1"/>
  <c r="HR23" i="164"/>
  <c r="HR46" i="164" s="1"/>
  <c r="HR23" i="145"/>
  <c r="HR46" i="145" s="1"/>
  <c r="HR24" i="126"/>
  <c r="HR48" i="126" s="1"/>
  <c r="HR24" i="80"/>
  <c r="HR48" i="80" s="1"/>
  <c r="FH8" i="166"/>
  <c r="FH8" i="163"/>
  <c r="FH8" i="164"/>
  <c r="FH8" i="145"/>
  <c r="FH8" i="80"/>
  <c r="FH8" i="126"/>
  <c r="FB12" i="54"/>
  <c r="FB27" i="54"/>
  <c r="HD8" i="166"/>
  <c r="HD8" i="163"/>
  <c r="HD8" i="164"/>
  <c r="HD8" i="145"/>
  <c r="HD8" i="126"/>
  <c r="HD8" i="80"/>
  <c r="GX12" i="54"/>
  <c r="GX27" i="54"/>
  <c r="IV8" i="166"/>
  <c r="IV8" i="163"/>
  <c r="IV8" i="164"/>
  <c r="IV8" i="145"/>
  <c r="IV8" i="126"/>
  <c r="IV8" i="80"/>
  <c r="IP12" i="54"/>
  <c r="IP27" i="54"/>
  <c r="EB10" i="163"/>
  <c r="EB30" i="163"/>
  <c r="EN10" i="164"/>
  <c r="EN30" i="164"/>
  <c r="EN33" i="164" s="1"/>
  <c r="EZ10" i="145"/>
  <c r="EZ30" i="145"/>
  <c r="EZ33" i="145" s="1"/>
  <c r="FP10" i="166"/>
  <c r="FP30" i="166"/>
  <c r="FP33" i="166" s="1"/>
  <c r="GB10" i="163"/>
  <c r="GB30" i="163"/>
  <c r="GN10" i="164"/>
  <c r="GN30" i="164"/>
  <c r="GN33" i="164" s="1"/>
  <c r="GZ31" i="126"/>
  <c r="GZ34" i="126" s="1"/>
  <c r="GZ10" i="126"/>
  <c r="GZ10" i="166"/>
  <c r="GZ30" i="166"/>
  <c r="GZ33" i="166" s="1"/>
  <c r="HL10" i="163"/>
  <c r="HL30" i="163"/>
  <c r="HX10" i="145"/>
  <c r="HX30" i="145"/>
  <c r="HX33" i="145" s="1"/>
  <c r="IJ10" i="163"/>
  <c r="IJ30" i="163"/>
  <c r="IV10" i="145"/>
  <c r="IV30" i="145"/>
  <c r="IV33" i="145" s="1"/>
  <c r="JH10" i="163"/>
  <c r="JH30" i="163"/>
  <c r="JT10" i="145"/>
  <c r="JT30" i="145"/>
  <c r="JT33" i="145" s="1"/>
  <c r="HH20" i="166"/>
  <c r="HH43" i="166" s="1"/>
  <c r="HH20" i="163"/>
  <c r="HH43" i="163" s="1"/>
  <c r="HH19" i="165" s="1"/>
  <c r="HH20" i="164"/>
  <c r="HH43" i="164" s="1"/>
  <c r="HH20" i="145"/>
  <c r="HH43" i="145" s="1"/>
  <c r="HH21" i="126"/>
  <c r="HH45" i="126" s="1"/>
  <c r="HH21" i="80"/>
  <c r="HH45" i="80" s="1"/>
  <c r="JD20" i="166"/>
  <c r="JD43" i="166" s="1"/>
  <c r="JD20" i="163"/>
  <c r="JD43" i="163" s="1"/>
  <c r="JD19" i="165" s="1"/>
  <c r="JD20" i="164"/>
  <c r="JD43" i="164" s="1"/>
  <c r="JD20" i="145"/>
  <c r="JD43" i="145" s="1"/>
  <c r="JD21" i="126"/>
  <c r="JD45" i="126" s="1"/>
  <c r="JD21" i="80"/>
  <c r="JD45" i="80" s="1"/>
  <c r="JR25" i="166"/>
  <c r="JR48" i="166" s="1"/>
  <c r="JR25" i="163"/>
  <c r="JR48" i="163" s="1"/>
  <c r="JR24" i="165" s="1"/>
  <c r="JR25" i="164"/>
  <c r="JR48" i="164" s="1"/>
  <c r="JR25" i="145"/>
  <c r="JR48" i="145" s="1"/>
  <c r="JR26" i="126"/>
  <c r="JR50" i="126" s="1"/>
  <c r="JR26" i="80"/>
  <c r="JR50" i="80" s="1"/>
  <c r="JR11" i="163"/>
  <c r="JR31" i="163"/>
  <c r="DY34" i="194"/>
  <c r="DX34" i="194"/>
  <c r="DW34" i="194"/>
  <c r="DV34" i="194"/>
  <c r="DU34" i="194"/>
  <c r="DT34" i="194"/>
  <c r="DS34" i="194"/>
  <c r="DY33" i="194"/>
  <c r="DX33" i="194"/>
  <c r="DW33" i="194"/>
  <c r="DV33" i="194"/>
  <c r="DU33" i="194"/>
  <c r="DT33" i="194"/>
  <c r="DS33" i="194"/>
  <c r="DY11" i="194"/>
  <c r="DX11" i="194"/>
  <c r="DW11" i="194"/>
  <c r="DV11" i="194"/>
  <c r="DU11" i="194"/>
  <c r="DT11" i="194"/>
  <c r="DS11" i="194"/>
  <c r="DY10" i="194"/>
  <c r="DX10" i="194"/>
  <c r="DW10" i="194"/>
  <c r="DV10" i="194"/>
  <c r="DU10" i="194"/>
  <c r="DT10" i="194"/>
  <c r="DS10" i="194"/>
  <c r="B13" i="194"/>
  <c r="C13" i="194"/>
  <c r="D13" i="194"/>
  <c r="E13" i="194"/>
  <c r="F13" i="194"/>
  <c r="G13" i="194"/>
  <c r="H13" i="194"/>
  <c r="I13" i="194"/>
  <c r="J13" i="194"/>
  <c r="K13" i="194"/>
  <c r="L13" i="194"/>
  <c r="M13" i="194"/>
  <c r="B14" i="194"/>
  <c r="C14" i="194"/>
  <c r="D14" i="194"/>
  <c r="E14" i="194"/>
  <c r="F14" i="194"/>
  <c r="G14" i="194"/>
  <c r="H14" i="194"/>
  <c r="I14" i="194"/>
  <c r="J14" i="194"/>
  <c r="K14" i="194"/>
  <c r="L14" i="194"/>
  <c r="M14" i="194"/>
  <c r="DY10" i="193"/>
  <c r="DX10" i="193"/>
  <c r="DW10" i="193"/>
  <c r="DV10" i="193"/>
  <c r="DU10" i="193"/>
  <c r="DT10" i="193"/>
  <c r="DS10" i="193"/>
  <c r="DR10" i="193"/>
  <c r="DY9" i="193"/>
  <c r="DX9" i="193"/>
  <c r="DW9" i="193"/>
  <c r="DV9" i="193"/>
  <c r="DU9" i="193"/>
  <c r="DT9" i="193"/>
  <c r="DS9" i="193"/>
  <c r="DR9" i="193"/>
  <c r="DY34" i="192"/>
  <c r="DX34" i="192"/>
  <c r="DW34" i="192"/>
  <c r="DV34" i="192"/>
  <c r="DU34" i="192"/>
  <c r="DT34" i="192"/>
  <c r="DS34" i="192"/>
  <c r="DY33" i="192"/>
  <c r="DX33" i="192"/>
  <c r="DW33" i="192"/>
  <c r="DV33" i="192"/>
  <c r="DU33" i="192"/>
  <c r="DT33" i="192"/>
  <c r="DS33" i="192"/>
  <c r="DY11" i="192"/>
  <c r="DX11" i="192"/>
  <c r="DW11" i="192"/>
  <c r="DV11" i="192"/>
  <c r="DU11" i="192"/>
  <c r="DT11" i="192"/>
  <c r="DS11" i="192"/>
  <c r="DY10" i="192"/>
  <c r="DX10" i="192"/>
  <c r="DW10" i="192"/>
  <c r="DV10" i="192"/>
  <c r="DU10" i="192"/>
  <c r="DT10" i="192"/>
  <c r="DS10" i="192"/>
  <c r="DY34" i="191"/>
  <c r="DX34" i="191"/>
  <c r="DW34" i="191"/>
  <c r="DV34" i="191"/>
  <c r="DU34" i="191"/>
  <c r="DT34" i="191"/>
  <c r="DS34" i="191"/>
  <c r="DY33" i="191"/>
  <c r="DX33" i="191"/>
  <c r="DW33" i="191"/>
  <c r="DV33" i="191"/>
  <c r="DU33" i="191"/>
  <c r="DT33" i="191"/>
  <c r="DS33" i="191"/>
  <c r="DY11" i="191"/>
  <c r="DX11" i="191"/>
  <c r="DW11" i="191"/>
  <c r="DV11" i="191"/>
  <c r="DU11" i="191"/>
  <c r="DT11" i="191"/>
  <c r="DS11" i="191"/>
  <c r="DY10" i="191"/>
  <c r="DX10" i="191"/>
  <c r="DW10" i="191"/>
  <c r="DV10" i="191"/>
  <c r="DU10" i="191"/>
  <c r="DT10" i="191"/>
  <c r="DS10" i="191"/>
  <c r="B13" i="191"/>
  <c r="C13" i="191"/>
  <c r="D13" i="191"/>
  <c r="E13" i="191"/>
  <c r="F13" i="191"/>
  <c r="G13" i="191"/>
  <c r="H13" i="191"/>
  <c r="I13" i="191"/>
  <c r="J13" i="191"/>
  <c r="K13" i="191"/>
  <c r="L13" i="191"/>
  <c r="M13" i="191"/>
  <c r="B14" i="191"/>
  <c r="C14" i="191"/>
  <c r="D14" i="191"/>
  <c r="E14" i="191"/>
  <c r="F14" i="191"/>
  <c r="G14" i="191"/>
  <c r="H14" i="191"/>
  <c r="I14" i="191"/>
  <c r="J14" i="191"/>
  <c r="K14" i="191"/>
  <c r="L14" i="191"/>
  <c r="M14" i="191"/>
  <c r="B13" i="97"/>
  <c r="C13" i="97"/>
  <c r="D13" i="97"/>
  <c r="E13" i="97"/>
  <c r="F13" i="97"/>
  <c r="G13" i="97"/>
  <c r="H13" i="97"/>
  <c r="I13" i="97"/>
  <c r="J13" i="97"/>
  <c r="K13" i="97"/>
  <c r="B14" i="97"/>
  <c r="C14" i="97"/>
  <c r="D14" i="97"/>
  <c r="E14" i="97"/>
  <c r="F14" i="97"/>
  <c r="G14" i="97"/>
  <c r="H14" i="97"/>
  <c r="I14" i="97"/>
  <c r="J14" i="97"/>
  <c r="K14" i="97"/>
  <c r="A16" i="97"/>
  <c r="B16" i="97"/>
  <c r="C16" i="97"/>
  <c r="D16" i="97"/>
  <c r="E16" i="97"/>
  <c r="F16" i="97"/>
  <c r="G16" i="97"/>
  <c r="H16" i="97"/>
  <c r="I16" i="97"/>
  <c r="J16" i="97"/>
  <c r="K16" i="97"/>
  <c r="IV11" i="145" l="1"/>
  <c r="IV31" i="145"/>
  <c r="IV34" i="145" s="1"/>
  <c r="HD32" i="126"/>
  <c r="HD35" i="126" s="1"/>
  <c r="HD11" i="126"/>
  <c r="FH32" i="126"/>
  <c r="FH35" i="126" s="1"/>
  <c r="FH11" i="126"/>
  <c r="JC33" i="163"/>
  <c r="JC6" i="165"/>
  <c r="JC9" i="165" s="1"/>
  <c r="JG11" i="145"/>
  <c r="JG31" i="145"/>
  <c r="JG34" i="145" s="1"/>
  <c r="IA32" i="80"/>
  <c r="IA35" i="80" s="1"/>
  <c r="IA11" i="80"/>
  <c r="HK11" i="164"/>
  <c r="HK31" i="164"/>
  <c r="HK34" i="164" s="1"/>
  <c r="FO32" i="80"/>
  <c r="FO35" i="80" s="1"/>
  <c r="FO11" i="80"/>
  <c r="JA20" i="166"/>
  <c r="JA43" i="166" s="1"/>
  <c r="JA20" i="163"/>
  <c r="JA43" i="163" s="1"/>
  <c r="JA19" i="165" s="1"/>
  <c r="JA20" i="164"/>
  <c r="JA43" i="164" s="1"/>
  <c r="JA20" i="145"/>
  <c r="JA43" i="145" s="1"/>
  <c r="JA21" i="126"/>
  <c r="JA45" i="126" s="1"/>
  <c r="JA21" i="80"/>
  <c r="JA45" i="80" s="1"/>
  <c r="IK20" i="166"/>
  <c r="IK43" i="166" s="1"/>
  <c r="IK20" i="163"/>
  <c r="IK43" i="163" s="1"/>
  <c r="IK19" i="165" s="1"/>
  <c r="IK20" i="164"/>
  <c r="IK43" i="164" s="1"/>
  <c r="IK20" i="145"/>
  <c r="IK43" i="145" s="1"/>
  <c r="IK21" i="80"/>
  <c r="IK45" i="80" s="1"/>
  <c r="IK21" i="126"/>
  <c r="IK45" i="126" s="1"/>
  <c r="HU20" i="166"/>
  <c r="HU43" i="166" s="1"/>
  <c r="HU20" i="163"/>
  <c r="HU43" i="163" s="1"/>
  <c r="HU19" i="165" s="1"/>
  <c r="HU20" i="164"/>
  <c r="HU43" i="164" s="1"/>
  <c r="HU20" i="145"/>
  <c r="HU43" i="145" s="1"/>
  <c r="HU21" i="126"/>
  <c r="HU45" i="126" s="1"/>
  <c r="HU21" i="80"/>
  <c r="HU45" i="80" s="1"/>
  <c r="JH17" i="166"/>
  <c r="JH40" i="166" s="1"/>
  <c r="JH17" i="145"/>
  <c r="JH40" i="145" s="1"/>
  <c r="JH17" i="163"/>
  <c r="JH40" i="163" s="1"/>
  <c r="JH16" i="165" s="1"/>
  <c r="JH17" i="164"/>
  <c r="JH40" i="164" s="1"/>
  <c r="JH18" i="126"/>
  <c r="JH42" i="126" s="1"/>
  <c r="JH18" i="80"/>
  <c r="JH42" i="80" s="1"/>
  <c r="IR17" i="166"/>
  <c r="IR40" i="166" s="1"/>
  <c r="IR17" i="145"/>
  <c r="IR40" i="145" s="1"/>
  <c r="IR17" i="163"/>
  <c r="IR40" i="163" s="1"/>
  <c r="IR16" i="165" s="1"/>
  <c r="IR17" i="164"/>
  <c r="IR40" i="164" s="1"/>
  <c r="IR18" i="126"/>
  <c r="IR42" i="126" s="1"/>
  <c r="IR18" i="80"/>
  <c r="IR42" i="80" s="1"/>
  <c r="IB17" i="166"/>
  <c r="IB40" i="166" s="1"/>
  <c r="IB17" i="163"/>
  <c r="IB40" i="163" s="1"/>
  <c r="IB16" i="165" s="1"/>
  <c r="IB17" i="164"/>
  <c r="IB40" i="164" s="1"/>
  <c r="IB17" i="145"/>
  <c r="IB40" i="145" s="1"/>
  <c r="IB18" i="126"/>
  <c r="IB42" i="126" s="1"/>
  <c r="IB18" i="80"/>
  <c r="IB42" i="80" s="1"/>
  <c r="HL17" i="166"/>
  <c r="HL40" i="166" s="1"/>
  <c r="HL17" i="163"/>
  <c r="HL40" i="163" s="1"/>
  <c r="HL16" i="165" s="1"/>
  <c r="HL17" i="164"/>
  <c r="HL40" i="164" s="1"/>
  <c r="HL17" i="145"/>
  <c r="HL40" i="145" s="1"/>
  <c r="HL18" i="126"/>
  <c r="HL42" i="126" s="1"/>
  <c r="HL18" i="80"/>
  <c r="HL42" i="80" s="1"/>
  <c r="JP11" i="80"/>
  <c r="JP32" i="80"/>
  <c r="JP35" i="80" s="1"/>
  <c r="HT31" i="164"/>
  <c r="HT34" i="164" s="1"/>
  <c r="HT11" i="164"/>
  <c r="IP32" i="80"/>
  <c r="IP35" i="80" s="1"/>
  <c r="IP11" i="80"/>
  <c r="HZ25" i="166"/>
  <c r="HZ48" i="166" s="1"/>
  <c r="HZ25" i="163"/>
  <c r="HZ48" i="163" s="1"/>
  <c r="HZ24" i="165" s="1"/>
  <c r="HZ25" i="164"/>
  <c r="HZ48" i="164" s="1"/>
  <c r="HZ25" i="145"/>
  <c r="HZ48" i="145" s="1"/>
  <c r="HZ26" i="126"/>
  <c r="HZ50" i="126" s="1"/>
  <c r="HZ26" i="80"/>
  <c r="HZ50" i="80" s="1"/>
  <c r="GD25" i="166"/>
  <c r="GD48" i="166" s="1"/>
  <c r="GD25" i="163"/>
  <c r="GD48" i="163" s="1"/>
  <c r="GD24" i="165" s="1"/>
  <c r="GD25" i="164"/>
  <c r="GD48" i="164" s="1"/>
  <c r="GD25" i="145"/>
  <c r="GD48" i="145" s="1"/>
  <c r="GD26" i="126"/>
  <c r="GD50" i="126" s="1"/>
  <c r="GD26" i="80"/>
  <c r="GD50" i="80" s="1"/>
  <c r="FN11" i="164"/>
  <c r="FN31" i="164"/>
  <c r="FN34" i="164" s="1"/>
  <c r="EX31" i="145"/>
  <c r="EX34" i="145" s="1"/>
  <c r="EX11" i="145"/>
  <c r="EH32" i="126"/>
  <c r="EH35" i="126" s="1"/>
  <c r="EH11" i="126"/>
  <c r="JD6" i="165"/>
  <c r="JD9" i="165" s="1"/>
  <c r="JD33" i="163"/>
  <c r="FX32" i="126"/>
  <c r="FX35" i="126" s="1"/>
  <c r="FX11" i="126"/>
  <c r="HA6" i="165"/>
  <c r="HA9" i="165" s="1"/>
  <c r="HA33" i="163"/>
  <c r="HY11" i="164"/>
  <c r="HY31" i="164"/>
  <c r="HY34" i="164" s="1"/>
  <c r="GC11" i="126"/>
  <c r="GC32" i="126"/>
  <c r="GC35" i="126" s="1"/>
  <c r="FM31" i="164"/>
  <c r="FM34" i="164" s="1"/>
  <c r="FM11" i="164"/>
  <c r="EG11" i="166"/>
  <c r="EG31" i="166"/>
  <c r="EG34" i="166" s="1"/>
  <c r="GH17" i="166"/>
  <c r="GH40" i="166" s="1"/>
  <c r="GH17" i="163"/>
  <c r="GH40" i="163" s="1"/>
  <c r="GH16" i="165" s="1"/>
  <c r="GH17" i="164"/>
  <c r="GH40" i="164" s="1"/>
  <c r="GH17" i="145"/>
  <c r="GH40" i="145" s="1"/>
  <c r="GH18" i="126"/>
  <c r="GH42" i="126" s="1"/>
  <c r="GH18" i="80"/>
  <c r="GH42" i="80" s="1"/>
  <c r="IB14" i="166"/>
  <c r="IB37" i="166" s="1"/>
  <c r="IB14" i="163"/>
  <c r="IB37" i="163" s="1"/>
  <c r="IB13" i="165" s="1"/>
  <c r="IB14" i="164"/>
  <c r="IB37" i="164" s="1"/>
  <c r="IB14" i="145"/>
  <c r="IB37" i="145" s="1"/>
  <c r="IB15" i="126"/>
  <c r="IB39" i="126" s="1"/>
  <c r="IB15" i="80"/>
  <c r="IB39" i="80" s="1"/>
  <c r="IE25" i="166"/>
  <c r="IE48" i="166" s="1"/>
  <c r="IE25" i="145"/>
  <c r="IE48" i="145" s="1"/>
  <c r="IE25" i="163"/>
  <c r="IE48" i="163" s="1"/>
  <c r="IE24" i="165" s="1"/>
  <c r="IE25" i="164"/>
  <c r="IE48" i="164" s="1"/>
  <c r="IE26" i="126"/>
  <c r="IE50" i="126" s="1"/>
  <c r="IE26" i="80"/>
  <c r="IE50" i="80" s="1"/>
  <c r="GY32" i="80"/>
  <c r="GY35" i="80" s="1"/>
  <c r="GY11" i="80"/>
  <c r="GS20" i="166"/>
  <c r="GS43" i="166" s="1"/>
  <c r="GS20" i="163"/>
  <c r="GS43" i="163" s="1"/>
  <c r="GS19" i="165" s="1"/>
  <c r="GS20" i="164"/>
  <c r="GS43" i="164" s="1"/>
  <c r="GS20" i="145"/>
  <c r="GS43" i="145" s="1"/>
  <c r="GS21" i="126"/>
  <c r="GS45" i="126" s="1"/>
  <c r="GS21" i="80"/>
  <c r="GS45" i="80" s="1"/>
  <c r="EB20" i="166"/>
  <c r="EB43" i="166" s="1"/>
  <c r="EB20" i="163"/>
  <c r="EB43" i="163" s="1"/>
  <c r="EB19" i="165" s="1"/>
  <c r="EB20" i="164"/>
  <c r="EB43" i="164" s="1"/>
  <c r="EB20" i="145"/>
  <c r="EB43" i="145" s="1"/>
  <c r="EB21" i="126"/>
  <c r="EB45" i="126" s="1"/>
  <c r="EB21" i="80"/>
  <c r="EB45" i="80" s="1"/>
  <c r="EN25" i="166"/>
  <c r="EN48" i="166" s="1"/>
  <c r="EN25" i="163"/>
  <c r="EN48" i="163" s="1"/>
  <c r="EN24" i="165" s="1"/>
  <c r="EN25" i="164"/>
  <c r="EN48" i="164" s="1"/>
  <c r="EN25" i="145"/>
  <c r="EN48" i="145" s="1"/>
  <c r="EN26" i="126"/>
  <c r="EN50" i="126" s="1"/>
  <c r="EN26" i="80"/>
  <c r="EN50" i="80" s="1"/>
  <c r="GG32" i="126"/>
  <c r="GG35" i="126" s="1"/>
  <c r="GG11" i="126"/>
  <c r="GZ6" i="165"/>
  <c r="GZ9" i="165" s="1"/>
  <c r="GZ33" i="163"/>
  <c r="IJ11" i="80"/>
  <c r="IJ32" i="80"/>
  <c r="IJ35" i="80" s="1"/>
  <c r="EV11" i="145"/>
  <c r="EV31" i="145"/>
  <c r="EV34" i="145" s="1"/>
  <c r="HW11" i="163"/>
  <c r="HW31" i="163"/>
  <c r="GA11" i="166"/>
  <c r="GA31" i="166"/>
  <c r="GA34" i="166" s="1"/>
  <c r="EU32" i="80"/>
  <c r="EU35" i="80" s="1"/>
  <c r="EU11" i="80"/>
  <c r="JD11" i="164"/>
  <c r="JD31" i="164"/>
  <c r="JD34" i="164" s="1"/>
  <c r="JV11" i="164"/>
  <c r="JV31" i="164"/>
  <c r="JV34" i="164" s="1"/>
  <c r="JB11" i="166"/>
  <c r="JB31" i="166"/>
  <c r="JB34" i="166" s="1"/>
  <c r="FZ32" i="126"/>
  <c r="FZ35" i="126" s="1"/>
  <c r="FZ11" i="126"/>
  <c r="FJ11" i="164"/>
  <c r="FJ31" i="164"/>
  <c r="FJ34" i="164" s="1"/>
  <c r="ED11" i="166"/>
  <c r="ED31" i="166"/>
  <c r="ED34" i="166" s="1"/>
  <c r="II17" i="166"/>
  <c r="II40" i="166" s="1"/>
  <c r="II17" i="163"/>
  <c r="II40" i="163" s="1"/>
  <c r="II16" i="165" s="1"/>
  <c r="II17" i="164"/>
  <c r="II40" i="164" s="1"/>
  <c r="II18" i="126"/>
  <c r="II42" i="126" s="1"/>
  <c r="II17" i="145"/>
  <c r="II40" i="145" s="1"/>
  <c r="II18" i="80"/>
  <c r="II42" i="80" s="1"/>
  <c r="HS17" i="166"/>
  <c r="HS40" i="166" s="1"/>
  <c r="HS17" i="163"/>
  <c r="HS40" i="163" s="1"/>
  <c r="HS16" i="165" s="1"/>
  <c r="HS17" i="164"/>
  <c r="HS40" i="164" s="1"/>
  <c r="HS17" i="145"/>
  <c r="HS40" i="145" s="1"/>
  <c r="HS18" i="126"/>
  <c r="HS42" i="126" s="1"/>
  <c r="HS18" i="80"/>
  <c r="HS42" i="80" s="1"/>
  <c r="FG17" i="166"/>
  <c r="FG40" i="166" s="1"/>
  <c r="FG17" i="163"/>
  <c r="FG40" i="163" s="1"/>
  <c r="FG16" i="165" s="1"/>
  <c r="FG17" i="164"/>
  <c r="FG40" i="164" s="1"/>
  <c r="FG17" i="145"/>
  <c r="FG40" i="145" s="1"/>
  <c r="FG18" i="126"/>
  <c r="FG42" i="126" s="1"/>
  <c r="FG18" i="80"/>
  <c r="FG42" i="80" s="1"/>
  <c r="FL11" i="166"/>
  <c r="FL31" i="166"/>
  <c r="FL34" i="166" s="1"/>
  <c r="JQ11" i="166"/>
  <c r="JQ31" i="166"/>
  <c r="JQ34" i="166" s="1"/>
  <c r="FY31" i="145"/>
  <c r="FY34" i="145" s="1"/>
  <c r="FY11" i="145"/>
  <c r="IU20" i="166"/>
  <c r="IU43" i="166" s="1"/>
  <c r="IU20" i="163"/>
  <c r="IU43" i="163" s="1"/>
  <c r="IU19" i="165" s="1"/>
  <c r="IU20" i="164"/>
  <c r="IU43" i="164" s="1"/>
  <c r="IU20" i="145"/>
  <c r="IU43" i="145" s="1"/>
  <c r="IU21" i="126"/>
  <c r="IU45" i="126" s="1"/>
  <c r="IU21" i="80"/>
  <c r="IU45" i="80" s="1"/>
  <c r="EM20" i="166"/>
  <c r="EM43" i="166" s="1"/>
  <c r="EM20" i="163"/>
  <c r="EM43" i="163" s="1"/>
  <c r="EM19" i="165" s="1"/>
  <c r="EM20" i="164"/>
  <c r="EM43" i="164" s="1"/>
  <c r="EM20" i="145"/>
  <c r="EM43" i="145" s="1"/>
  <c r="EM21" i="126"/>
  <c r="EM45" i="126" s="1"/>
  <c r="EM21" i="80"/>
  <c r="EM45" i="80" s="1"/>
  <c r="JH11" i="164"/>
  <c r="JH31" i="164"/>
  <c r="JH34" i="164" s="1"/>
  <c r="FT11" i="145"/>
  <c r="FT31" i="145"/>
  <c r="FT34" i="145" s="1"/>
  <c r="IU11" i="145"/>
  <c r="IU31" i="145"/>
  <c r="IU34" i="145" s="1"/>
  <c r="GI32" i="126"/>
  <c r="GI35" i="126" s="1"/>
  <c r="GI11" i="126"/>
  <c r="EM11" i="163"/>
  <c r="EM31" i="163"/>
  <c r="IF11" i="163"/>
  <c r="IF31" i="163"/>
  <c r="GV20" i="166"/>
  <c r="GV43" i="166" s="1"/>
  <c r="GV20" i="163"/>
  <c r="GV43" i="163" s="1"/>
  <c r="GV19" i="165" s="1"/>
  <c r="GV20" i="164"/>
  <c r="GV43" i="164" s="1"/>
  <c r="GV20" i="145"/>
  <c r="GV43" i="145" s="1"/>
  <c r="GV21" i="126"/>
  <c r="GV45" i="126" s="1"/>
  <c r="GV21" i="80"/>
  <c r="GV45" i="80" s="1"/>
  <c r="GO6" i="165"/>
  <c r="GO9" i="165" s="1"/>
  <c r="GO33" i="163"/>
  <c r="IS11" i="163"/>
  <c r="IS31" i="163"/>
  <c r="GF25" i="166"/>
  <c r="GF48" i="166" s="1"/>
  <c r="GF25" i="163"/>
  <c r="GF48" i="163" s="1"/>
  <c r="GF24" i="165" s="1"/>
  <c r="GF25" i="164"/>
  <c r="GF48" i="164" s="1"/>
  <c r="GF25" i="145"/>
  <c r="GF48" i="145" s="1"/>
  <c r="GF26" i="126"/>
  <c r="GF50" i="126" s="1"/>
  <c r="GF26" i="80"/>
  <c r="GF50" i="80" s="1"/>
  <c r="JO33" i="163"/>
  <c r="JO6" i="165"/>
  <c r="JO9" i="165" s="1"/>
  <c r="IM33" i="163"/>
  <c r="IM6" i="165"/>
  <c r="IM9" i="165" s="1"/>
  <c r="JO11" i="163"/>
  <c r="JO31" i="163"/>
  <c r="HS11" i="126"/>
  <c r="HS32" i="126"/>
  <c r="HS35" i="126" s="1"/>
  <c r="HC11" i="163"/>
  <c r="HC31" i="163"/>
  <c r="EQ11" i="163"/>
  <c r="EQ31" i="163"/>
  <c r="HD6" i="165"/>
  <c r="HD9" i="165" s="1"/>
  <c r="HD33" i="163"/>
  <c r="IR11" i="163"/>
  <c r="IR31" i="163"/>
  <c r="ER25" i="166"/>
  <c r="ER48" i="166" s="1"/>
  <c r="ER25" i="163"/>
  <c r="ER48" i="163" s="1"/>
  <c r="ER24" i="165" s="1"/>
  <c r="ER25" i="164"/>
  <c r="ER48" i="164" s="1"/>
  <c r="ER25" i="145"/>
  <c r="ER48" i="145" s="1"/>
  <c r="ER26" i="80"/>
  <c r="ER50" i="80" s="1"/>
  <c r="ER26" i="126"/>
  <c r="ER50" i="126" s="1"/>
  <c r="IT6" i="165"/>
  <c r="IT9" i="165" s="1"/>
  <c r="IT33" i="163"/>
  <c r="JN11" i="164"/>
  <c r="JN31" i="164"/>
  <c r="JN34" i="164" s="1"/>
  <c r="HR32" i="80"/>
  <c r="HR35" i="80" s="1"/>
  <c r="HR11" i="80"/>
  <c r="HB11" i="164"/>
  <c r="HB31" i="164"/>
  <c r="HB34" i="164" s="1"/>
  <c r="FV11" i="166"/>
  <c r="FV31" i="166"/>
  <c r="FV34" i="166" s="1"/>
  <c r="EP11" i="164"/>
  <c r="EP31" i="164"/>
  <c r="EP34" i="164" s="1"/>
  <c r="JH23" i="166"/>
  <c r="JH46" i="166" s="1"/>
  <c r="JH23" i="145"/>
  <c r="JH46" i="145" s="1"/>
  <c r="JH23" i="163"/>
  <c r="JH46" i="163" s="1"/>
  <c r="JH22" i="165" s="1"/>
  <c r="JH23" i="164"/>
  <c r="JH46" i="164" s="1"/>
  <c r="JH24" i="126"/>
  <c r="JH48" i="126" s="1"/>
  <c r="JH24" i="80"/>
  <c r="JH48" i="80" s="1"/>
  <c r="GF23" i="166"/>
  <c r="GF46" i="166" s="1"/>
  <c r="GF23" i="163"/>
  <c r="GF46" i="163" s="1"/>
  <c r="GF22" i="165" s="1"/>
  <c r="GF23" i="164"/>
  <c r="GF46" i="164" s="1"/>
  <c r="GF23" i="145"/>
  <c r="GF46" i="145" s="1"/>
  <c r="GF24" i="126"/>
  <c r="GF48" i="126" s="1"/>
  <c r="GF24" i="80"/>
  <c r="GF48" i="80" s="1"/>
  <c r="FP23" i="166"/>
  <c r="FP46" i="166" s="1"/>
  <c r="FP23" i="163"/>
  <c r="FP46" i="163" s="1"/>
  <c r="FP22" i="165" s="1"/>
  <c r="FP23" i="164"/>
  <c r="FP46" i="164" s="1"/>
  <c r="FP23" i="145"/>
  <c r="FP46" i="145" s="1"/>
  <c r="FP24" i="126"/>
  <c r="FP48" i="126" s="1"/>
  <c r="FP24" i="80"/>
  <c r="FP48" i="80" s="1"/>
  <c r="HT6" i="165"/>
  <c r="HT9" i="165" s="1"/>
  <c r="HT33" i="163"/>
  <c r="FD6" i="165"/>
  <c r="FD9" i="165" s="1"/>
  <c r="FD33" i="163"/>
  <c r="IN11" i="163"/>
  <c r="IN31" i="163"/>
  <c r="EZ25" i="166"/>
  <c r="EZ48" i="166" s="1"/>
  <c r="EZ25" i="163"/>
  <c r="EZ48" i="163" s="1"/>
  <c r="EZ24" i="165" s="1"/>
  <c r="EZ25" i="164"/>
  <c r="EZ48" i="164" s="1"/>
  <c r="EZ25" i="145"/>
  <c r="EZ48" i="145" s="1"/>
  <c r="EZ26" i="126"/>
  <c r="EZ50" i="126" s="1"/>
  <c r="EZ26" i="80"/>
  <c r="EZ50" i="80" s="1"/>
  <c r="JM31" i="145"/>
  <c r="JM34" i="145" s="1"/>
  <c r="JM11" i="145"/>
  <c r="IW11" i="166"/>
  <c r="IW31" i="166"/>
  <c r="IW34" i="166" s="1"/>
  <c r="IG11" i="163"/>
  <c r="IG31" i="163"/>
  <c r="HQ11" i="164"/>
  <c r="HQ31" i="164"/>
  <c r="HQ34" i="164" s="1"/>
  <c r="HA11" i="145"/>
  <c r="HA31" i="145"/>
  <c r="HA34" i="145" s="1"/>
  <c r="GK11" i="166"/>
  <c r="GK31" i="166"/>
  <c r="GK34" i="166" s="1"/>
  <c r="EO11" i="145"/>
  <c r="EO31" i="145"/>
  <c r="EO34" i="145" s="1"/>
  <c r="JG20" i="166"/>
  <c r="JG43" i="166" s="1"/>
  <c r="JG20" i="163"/>
  <c r="JG43" i="163" s="1"/>
  <c r="JG19" i="165" s="1"/>
  <c r="JG20" i="164"/>
  <c r="JG43" i="164" s="1"/>
  <c r="JG20" i="145"/>
  <c r="JG43" i="145" s="1"/>
  <c r="JG21" i="126"/>
  <c r="JG45" i="126" s="1"/>
  <c r="JG21" i="80"/>
  <c r="JG45" i="80" s="1"/>
  <c r="IA20" i="166"/>
  <c r="IA43" i="166" s="1"/>
  <c r="IA20" i="163"/>
  <c r="IA43" i="163" s="1"/>
  <c r="IA19" i="165" s="1"/>
  <c r="IA20" i="164"/>
  <c r="IA43" i="164" s="1"/>
  <c r="IA20" i="145"/>
  <c r="IA43" i="145" s="1"/>
  <c r="IA21" i="126"/>
  <c r="IA45" i="126" s="1"/>
  <c r="IA21" i="80"/>
  <c r="IA45" i="80" s="1"/>
  <c r="GE20" i="166"/>
  <c r="GE43" i="166" s="1"/>
  <c r="GE20" i="163"/>
  <c r="GE43" i="163" s="1"/>
  <c r="GE19" i="165" s="1"/>
  <c r="GE20" i="164"/>
  <c r="GE43" i="164" s="1"/>
  <c r="GE20" i="145"/>
  <c r="GE43" i="145" s="1"/>
  <c r="GE21" i="126"/>
  <c r="GE45" i="126" s="1"/>
  <c r="GE21" i="80"/>
  <c r="GE45" i="80" s="1"/>
  <c r="IZ14" i="166"/>
  <c r="IZ37" i="166" s="1"/>
  <c r="IZ14" i="163"/>
  <c r="IZ37" i="163" s="1"/>
  <c r="IZ13" i="165" s="1"/>
  <c r="IZ14" i="164"/>
  <c r="IZ37" i="164" s="1"/>
  <c r="IZ14" i="145"/>
  <c r="IZ37" i="145" s="1"/>
  <c r="IZ15" i="126"/>
  <c r="IZ39" i="126" s="1"/>
  <c r="IZ15" i="80"/>
  <c r="IZ39" i="80" s="1"/>
  <c r="JK32" i="80"/>
  <c r="JK35" i="80" s="1"/>
  <c r="JK11" i="80"/>
  <c r="JK11" i="164"/>
  <c r="JK31" i="164"/>
  <c r="JK34" i="164" s="1"/>
  <c r="HO11" i="145"/>
  <c r="HO31" i="145"/>
  <c r="HO34" i="145" s="1"/>
  <c r="FS32" i="126"/>
  <c r="FS35" i="126" s="1"/>
  <c r="FS11" i="126"/>
  <c r="FS11" i="166"/>
  <c r="FS31" i="166"/>
  <c r="FS34" i="166" s="1"/>
  <c r="FC25" i="166"/>
  <c r="FC48" i="166" s="1"/>
  <c r="FC25" i="163"/>
  <c r="FC48" i="163" s="1"/>
  <c r="FC24" i="165" s="1"/>
  <c r="FC25" i="164"/>
  <c r="FC48" i="164" s="1"/>
  <c r="FC25" i="145"/>
  <c r="FC48" i="145" s="1"/>
  <c r="FC26" i="126"/>
  <c r="FC50" i="126" s="1"/>
  <c r="FC26" i="80"/>
  <c r="FC50" i="80" s="1"/>
  <c r="FC11" i="163"/>
  <c r="FC31" i="163"/>
  <c r="JE23" i="163"/>
  <c r="JE46" i="163" s="1"/>
  <c r="JE22" i="165" s="1"/>
  <c r="JE23" i="166"/>
  <c r="JE46" i="166" s="1"/>
  <c r="JE23" i="164"/>
  <c r="JE46" i="164" s="1"/>
  <c r="JE23" i="145"/>
  <c r="JE46" i="145" s="1"/>
  <c r="JE24" i="126"/>
  <c r="JE48" i="126" s="1"/>
  <c r="JE24" i="80"/>
  <c r="JE48" i="80" s="1"/>
  <c r="GJ17" i="166"/>
  <c r="GJ40" i="166" s="1"/>
  <c r="GJ17" i="163"/>
  <c r="GJ40" i="163" s="1"/>
  <c r="GJ16" i="165" s="1"/>
  <c r="GJ17" i="164"/>
  <c r="GJ40" i="164" s="1"/>
  <c r="GJ17" i="145"/>
  <c r="GJ40" i="145" s="1"/>
  <c r="GJ18" i="126"/>
  <c r="GJ42" i="126" s="1"/>
  <c r="GJ18" i="80"/>
  <c r="GJ42" i="80" s="1"/>
  <c r="EN17" i="166"/>
  <c r="EN40" i="166" s="1"/>
  <c r="EN17" i="163"/>
  <c r="EN40" i="163" s="1"/>
  <c r="EN16" i="165" s="1"/>
  <c r="EN17" i="164"/>
  <c r="EN40" i="164" s="1"/>
  <c r="EN17" i="145"/>
  <c r="EN40" i="145" s="1"/>
  <c r="EN18" i="126"/>
  <c r="EN42" i="126" s="1"/>
  <c r="EN18" i="80"/>
  <c r="EN42" i="80" s="1"/>
  <c r="EF25" i="166"/>
  <c r="EF48" i="166" s="1"/>
  <c r="EF25" i="163"/>
  <c r="EF48" i="163" s="1"/>
  <c r="EF24" i="165" s="1"/>
  <c r="EF25" i="164"/>
  <c r="EF48" i="164" s="1"/>
  <c r="EF25" i="145"/>
  <c r="EF48" i="145" s="1"/>
  <c r="EF26" i="80"/>
  <c r="EF50" i="80" s="1"/>
  <c r="EF26" i="126"/>
  <c r="EF50" i="126" s="1"/>
  <c r="EF11" i="145"/>
  <c r="EF31" i="145"/>
  <c r="EF34" i="145" s="1"/>
  <c r="IT25" i="166"/>
  <c r="IT48" i="166" s="1"/>
  <c r="IT25" i="163"/>
  <c r="IT48" i="163" s="1"/>
  <c r="IT24" i="165" s="1"/>
  <c r="IT25" i="164"/>
  <c r="IT48" i="164" s="1"/>
  <c r="IT25" i="145"/>
  <c r="IT48" i="145" s="1"/>
  <c r="IT26" i="126"/>
  <c r="IT50" i="126" s="1"/>
  <c r="IT26" i="80"/>
  <c r="IT50" i="80" s="1"/>
  <c r="IT11" i="163"/>
  <c r="IT31" i="163"/>
  <c r="GX11" i="164"/>
  <c r="GX31" i="164"/>
  <c r="GX34" i="164" s="1"/>
  <c r="GJ25" i="166"/>
  <c r="GJ48" i="166" s="1"/>
  <c r="GJ25" i="163"/>
  <c r="GJ48" i="163" s="1"/>
  <c r="GJ24" i="165" s="1"/>
  <c r="GJ25" i="164"/>
  <c r="GJ48" i="164" s="1"/>
  <c r="GJ25" i="145"/>
  <c r="GJ48" i="145" s="1"/>
  <c r="GJ26" i="126"/>
  <c r="GJ50" i="126" s="1"/>
  <c r="GJ26" i="80"/>
  <c r="GJ50" i="80" s="1"/>
  <c r="GJ11" i="145"/>
  <c r="GJ31" i="145"/>
  <c r="GJ34" i="145" s="1"/>
  <c r="IG6" i="165"/>
  <c r="IG9" i="165" s="1"/>
  <c r="IG33" i="163"/>
  <c r="JI25" i="166"/>
  <c r="JI48" i="166" s="1"/>
  <c r="JI25" i="163"/>
  <c r="JI48" i="163" s="1"/>
  <c r="JI24" i="165" s="1"/>
  <c r="JI25" i="145"/>
  <c r="JI48" i="145" s="1"/>
  <c r="JI25" i="164"/>
  <c r="JI48" i="164" s="1"/>
  <c r="JI26" i="126"/>
  <c r="JI50" i="126" s="1"/>
  <c r="JI26" i="80"/>
  <c r="JI50" i="80" s="1"/>
  <c r="JI31" i="164"/>
  <c r="JI34" i="164" s="1"/>
  <c r="JI11" i="164"/>
  <c r="HM11" i="80"/>
  <c r="HM32" i="80"/>
  <c r="HM35" i="80" s="1"/>
  <c r="HM11" i="166"/>
  <c r="HM31" i="166"/>
  <c r="HM34" i="166" s="1"/>
  <c r="FQ31" i="145"/>
  <c r="FQ34" i="145" s="1"/>
  <c r="FQ11" i="145"/>
  <c r="FQ11" i="163"/>
  <c r="FQ31" i="163"/>
  <c r="EK31" i="164"/>
  <c r="EK34" i="164" s="1"/>
  <c r="EK11" i="164"/>
  <c r="II23" i="166"/>
  <c r="II46" i="166" s="1"/>
  <c r="II23" i="163"/>
  <c r="II46" i="163" s="1"/>
  <c r="II22" i="165" s="1"/>
  <c r="II23" i="164"/>
  <c r="II46" i="164" s="1"/>
  <c r="II24" i="126"/>
  <c r="II48" i="126" s="1"/>
  <c r="II24" i="80"/>
  <c r="II48" i="80" s="1"/>
  <c r="II23" i="145"/>
  <c r="II46" i="145" s="1"/>
  <c r="GM23" i="166"/>
  <c r="GM46" i="166" s="1"/>
  <c r="GM23" i="163"/>
  <c r="GM46" i="163" s="1"/>
  <c r="GM22" i="165" s="1"/>
  <c r="GM23" i="164"/>
  <c r="GM46" i="164" s="1"/>
  <c r="GM23" i="145"/>
  <c r="GM46" i="145" s="1"/>
  <c r="GM24" i="126"/>
  <c r="GM48" i="126" s="1"/>
  <c r="GM24" i="80"/>
  <c r="GM48" i="80" s="1"/>
  <c r="EQ23" i="166"/>
  <c r="EQ46" i="166" s="1"/>
  <c r="EQ23" i="163"/>
  <c r="EQ46" i="163" s="1"/>
  <c r="EQ22" i="165" s="1"/>
  <c r="EQ23" i="164"/>
  <c r="EQ46" i="164" s="1"/>
  <c r="EQ23" i="145"/>
  <c r="EQ46" i="145" s="1"/>
  <c r="EQ24" i="126"/>
  <c r="EQ48" i="126" s="1"/>
  <c r="EQ24" i="80"/>
  <c r="EQ48" i="80" s="1"/>
  <c r="EP17" i="166"/>
  <c r="EP40" i="166" s="1"/>
  <c r="EP17" i="163"/>
  <c r="EP40" i="163" s="1"/>
  <c r="EP16" i="165" s="1"/>
  <c r="EP17" i="164"/>
  <c r="EP40" i="164" s="1"/>
  <c r="EP17" i="145"/>
  <c r="EP40" i="145" s="1"/>
  <c r="EP18" i="80"/>
  <c r="EP42" i="80" s="1"/>
  <c r="EP18" i="126"/>
  <c r="EP42" i="126" s="1"/>
  <c r="JL14" i="166"/>
  <c r="JL37" i="166" s="1"/>
  <c r="JL14" i="163"/>
  <c r="JL37" i="163" s="1"/>
  <c r="JL13" i="165" s="1"/>
  <c r="JL14" i="164"/>
  <c r="JL37" i="164" s="1"/>
  <c r="JL14" i="145"/>
  <c r="JL37" i="145" s="1"/>
  <c r="JL15" i="126"/>
  <c r="JL39" i="126" s="1"/>
  <c r="JL15" i="80"/>
  <c r="JL39" i="80" s="1"/>
  <c r="HP14" i="166"/>
  <c r="HP37" i="166" s="1"/>
  <c r="HP14" i="163"/>
  <c r="HP37" i="163" s="1"/>
  <c r="HP13" i="165" s="1"/>
  <c r="HP14" i="164"/>
  <c r="HP37" i="164" s="1"/>
  <c r="HP14" i="145"/>
  <c r="HP37" i="145" s="1"/>
  <c r="HP15" i="126"/>
  <c r="HP39" i="126" s="1"/>
  <c r="HP15" i="80"/>
  <c r="HP39" i="80" s="1"/>
  <c r="GJ14" i="166"/>
  <c r="GJ37" i="166" s="1"/>
  <c r="GJ14" i="163"/>
  <c r="GJ37" i="163" s="1"/>
  <c r="GJ13" i="165" s="1"/>
  <c r="GJ14" i="164"/>
  <c r="GJ37" i="164" s="1"/>
  <c r="GJ14" i="145"/>
  <c r="GJ37" i="145" s="1"/>
  <c r="GJ15" i="126"/>
  <c r="GJ39" i="126" s="1"/>
  <c r="GJ15" i="80"/>
  <c r="GJ39" i="80" s="1"/>
  <c r="JR34" i="163"/>
  <c r="JR7" i="165"/>
  <c r="JR10" i="165" s="1"/>
  <c r="IV11" i="164"/>
  <c r="IV31" i="164"/>
  <c r="IV34" i="164" s="1"/>
  <c r="HD25" i="166"/>
  <c r="HD48" i="166" s="1"/>
  <c r="HD25" i="163"/>
  <c r="HD48" i="163" s="1"/>
  <c r="HD24" i="165" s="1"/>
  <c r="HD25" i="164"/>
  <c r="HD48" i="164" s="1"/>
  <c r="HD25" i="145"/>
  <c r="HD48" i="145" s="1"/>
  <c r="HD26" i="126"/>
  <c r="HD50" i="126" s="1"/>
  <c r="HD26" i="80"/>
  <c r="HD50" i="80" s="1"/>
  <c r="HD11" i="145"/>
  <c r="HD31" i="145"/>
  <c r="HD34" i="145" s="1"/>
  <c r="FH11" i="80"/>
  <c r="FH32" i="80"/>
  <c r="FH35" i="80" s="1"/>
  <c r="FH11" i="166"/>
  <c r="FH31" i="166"/>
  <c r="FH34" i="166" s="1"/>
  <c r="JG25" i="166"/>
  <c r="JG48" i="166" s="1"/>
  <c r="JG25" i="163"/>
  <c r="JG48" i="163" s="1"/>
  <c r="JG24" i="165" s="1"/>
  <c r="JG25" i="145"/>
  <c r="JG48" i="145" s="1"/>
  <c r="JG25" i="164"/>
  <c r="JG48" i="164" s="1"/>
  <c r="JG26" i="126"/>
  <c r="JG50" i="126" s="1"/>
  <c r="JG26" i="80"/>
  <c r="JG50" i="80" s="1"/>
  <c r="JG11" i="164"/>
  <c r="JG31" i="164"/>
  <c r="JG34" i="164" s="1"/>
  <c r="IQ11" i="145"/>
  <c r="IQ31" i="145"/>
  <c r="IQ34" i="145" s="1"/>
  <c r="IA11" i="126"/>
  <c r="IA32" i="126"/>
  <c r="IA35" i="126" s="1"/>
  <c r="IA11" i="166"/>
  <c r="IA31" i="166"/>
  <c r="IA34" i="166" s="1"/>
  <c r="HK32" i="80"/>
  <c r="HK35" i="80" s="1"/>
  <c r="HK11" i="80"/>
  <c r="HK11" i="163"/>
  <c r="HK31" i="163"/>
  <c r="GU25" i="166"/>
  <c r="GU48" i="166" s="1"/>
  <c r="GU25" i="163"/>
  <c r="GU48" i="163" s="1"/>
  <c r="GU24" i="165" s="1"/>
  <c r="GU25" i="164"/>
  <c r="GU48" i="164" s="1"/>
  <c r="GU25" i="145"/>
  <c r="GU48" i="145" s="1"/>
  <c r="GU26" i="126"/>
  <c r="GU50" i="126" s="1"/>
  <c r="GU26" i="80"/>
  <c r="GU50" i="80" s="1"/>
  <c r="GU11" i="164"/>
  <c r="GU31" i="164"/>
  <c r="GU34" i="164" s="1"/>
  <c r="GE11" i="145"/>
  <c r="GE31" i="145"/>
  <c r="GE34" i="145" s="1"/>
  <c r="FO32" i="126"/>
  <c r="FO35" i="126" s="1"/>
  <c r="FO11" i="126"/>
  <c r="FO11" i="166"/>
  <c r="FO31" i="166"/>
  <c r="FO34" i="166" s="1"/>
  <c r="EY11" i="80"/>
  <c r="EY32" i="80"/>
  <c r="EY35" i="80" s="1"/>
  <c r="EY11" i="163"/>
  <c r="EY31" i="163"/>
  <c r="EI25" i="166"/>
  <c r="EI48" i="166" s="1"/>
  <c r="EI25" i="163"/>
  <c r="EI48" i="163" s="1"/>
  <c r="EI24" i="165" s="1"/>
  <c r="EI25" i="164"/>
  <c r="EI48" i="164" s="1"/>
  <c r="EI25" i="145"/>
  <c r="EI48" i="145" s="1"/>
  <c r="EI26" i="126"/>
  <c r="EI50" i="126" s="1"/>
  <c r="EI26" i="80"/>
  <c r="EI50" i="80" s="1"/>
  <c r="EI31" i="164"/>
  <c r="EI34" i="164" s="1"/>
  <c r="EI11" i="164"/>
  <c r="JP31" i="145"/>
  <c r="JP34" i="145" s="1"/>
  <c r="JP11" i="145"/>
  <c r="JP11" i="166"/>
  <c r="JP31" i="166"/>
  <c r="JP34" i="166" s="1"/>
  <c r="HT11" i="80"/>
  <c r="HT32" i="80"/>
  <c r="HT35" i="80" s="1"/>
  <c r="HT11" i="163"/>
  <c r="HT31" i="163"/>
  <c r="FP31" i="164"/>
  <c r="FP34" i="164" s="1"/>
  <c r="FP11" i="164"/>
  <c r="JB6" i="165"/>
  <c r="JB9" i="165" s="1"/>
  <c r="JB33" i="163"/>
  <c r="IL6" i="165"/>
  <c r="IL9" i="165" s="1"/>
  <c r="IL33" i="163"/>
  <c r="HV6" i="165"/>
  <c r="HV9" i="165" s="1"/>
  <c r="HV33" i="163"/>
  <c r="HR6" i="165"/>
  <c r="HR9" i="165" s="1"/>
  <c r="HR33" i="163"/>
  <c r="HF6" i="165"/>
  <c r="HF9" i="165" s="1"/>
  <c r="HF33" i="163"/>
  <c r="HB6" i="165"/>
  <c r="HB9" i="165" s="1"/>
  <c r="HB33" i="163"/>
  <c r="GP33" i="163"/>
  <c r="GP6" i="165"/>
  <c r="GP9" i="165" s="1"/>
  <c r="GL6" i="165"/>
  <c r="GL9" i="165" s="1"/>
  <c r="GL33" i="163"/>
  <c r="FV6" i="165"/>
  <c r="FV9" i="165" s="1"/>
  <c r="FV33" i="163"/>
  <c r="FJ33" i="163"/>
  <c r="FJ6" i="165"/>
  <c r="FJ9" i="165" s="1"/>
  <c r="EP6" i="165"/>
  <c r="EP9" i="165" s="1"/>
  <c r="EP33" i="163"/>
  <c r="ED33" i="163"/>
  <c r="ED6" i="165"/>
  <c r="ED9" i="165" s="1"/>
  <c r="JF11" i="164"/>
  <c r="JF31" i="164"/>
  <c r="JF34" i="164" s="1"/>
  <c r="IP11" i="164"/>
  <c r="IP31" i="164"/>
  <c r="IP34" i="164" s="1"/>
  <c r="IP11" i="166"/>
  <c r="IP31" i="166"/>
  <c r="IP34" i="166" s="1"/>
  <c r="HZ32" i="80"/>
  <c r="HZ35" i="80" s="1"/>
  <c r="HZ11" i="80"/>
  <c r="HZ11" i="163"/>
  <c r="HZ31" i="163"/>
  <c r="HJ25" i="166"/>
  <c r="HJ48" i="166" s="1"/>
  <c r="HJ25" i="163"/>
  <c r="HJ48" i="163" s="1"/>
  <c r="HJ24" i="165" s="1"/>
  <c r="HJ25" i="164"/>
  <c r="HJ48" i="164" s="1"/>
  <c r="HJ25" i="145"/>
  <c r="HJ48" i="145" s="1"/>
  <c r="HJ26" i="126"/>
  <c r="HJ50" i="126" s="1"/>
  <c r="HJ26" i="80"/>
  <c r="HJ50" i="80" s="1"/>
  <c r="HJ11" i="164"/>
  <c r="HJ31" i="164"/>
  <c r="HJ34" i="164" s="1"/>
  <c r="GT31" i="145"/>
  <c r="GT34" i="145" s="1"/>
  <c r="GT11" i="145"/>
  <c r="GD32" i="80"/>
  <c r="GD35" i="80" s="1"/>
  <c r="GD11" i="80"/>
  <c r="GD11" i="166"/>
  <c r="GD31" i="166"/>
  <c r="GD34" i="166" s="1"/>
  <c r="FN32" i="80"/>
  <c r="FN35" i="80" s="1"/>
  <c r="FN11" i="80"/>
  <c r="FN11" i="163"/>
  <c r="FN31" i="163"/>
  <c r="EX25" i="166"/>
  <c r="EX48" i="166" s="1"/>
  <c r="EX25" i="163"/>
  <c r="EX48" i="163" s="1"/>
  <c r="EX24" i="165" s="1"/>
  <c r="EX25" i="164"/>
  <c r="EX48" i="164" s="1"/>
  <c r="EX25" i="145"/>
  <c r="EX48" i="145" s="1"/>
  <c r="EX26" i="126"/>
  <c r="EX50" i="126" s="1"/>
  <c r="EX26" i="80"/>
  <c r="EX50" i="80" s="1"/>
  <c r="EX11" i="164"/>
  <c r="EX31" i="164"/>
  <c r="EX34" i="164" s="1"/>
  <c r="EH31" i="145"/>
  <c r="EH34" i="145" s="1"/>
  <c r="EH11" i="145"/>
  <c r="JP23" i="166"/>
  <c r="JP46" i="166" s="1"/>
  <c r="JP23" i="163"/>
  <c r="JP46" i="163" s="1"/>
  <c r="JP22" i="165" s="1"/>
  <c r="JP23" i="145"/>
  <c r="JP46" i="145" s="1"/>
  <c r="JP24" i="126"/>
  <c r="JP48" i="126" s="1"/>
  <c r="JP23" i="164"/>
  <c r="JP46" i="164" s="1"/>
  <c r="JP24" i="80"/>
  <c r="JP48" i="80" s="1"/>
  <c r="IZ23" i="166"/>
  <c r="IZ46" i="166" s="1"/>
  <c r="IZ23" i="163"/>
  <c r="IZ46" i="163" s="1"/>
  <c r="IZ22" i="165" s="1"/>
  <c r="IZ23" i="145"/>
  <c r="IZ46" i="145" s="1"/>
  <c r="IZ23" i="164"/>
  <c r="IZ46" i="164" s="1"/>
  <c r="IZ24" i="126"/>
  <c r="IZ48" i="126" s="1"/>
  <c r="IZ24" i="80"/>
  <c r="IZ48" i="80" s="1"/>
  <c r="IJ23" i="166"/>
  <c r="IJ46" i="166" s="1"/>
  <c r="IJ23" i="163"/>
  <c r="IJ46" i="163" s="1"/>
  <c r="IJ22" i="165" s="1"/>
  <c r="IJ23" i="145"/>
  <c r="IJ46" i="145" s="1"/>
  <c r="IJ23" i="164"/>
  <c r="IJ46" i="164" s="1"/>
  <c r="IJ24" i="126"/>
  <c r="IJ48" i="126" s="1"/>
  <c r="IJ24" i="80"/>
  <c r="IJ48" i="80" s="1"/>
  <c r="HT23" i="166"/>
  <c r="HT46" i="166" s="1"/>
  <c r="HT23" i="163"/>
  <c r="HT46" i="163" s="1"/>
  <c r="HT22" i="165" s="1"/>
  <c r="HT23" i="164"/>
  <c r="HT46" i="164" s="1"/>
  <c r="HT23" i="145"/>
  <c r="HT46" i="145" s="1"/>
  <c r="HT24" i="126"/>
  <c r="HT48" i="126" s="1"/>
  <c r="HT24" i="80"/>
  <c r="HT48" i="80" s="1"/>
  <c r="HD23" i="166"/>
  <c r="HD46" i="166" s="1"/>
  <c r="HD23" i="163"/>
  <c r="HD46" i="163" s="1"/>
  <c r="HD22" i="165" s="1"/>
  <c r="HD23" i="164"/>
  <c r="HD46" i="164" s="1"/>
  <c r="HD23" i="145"/>
  <c r="HD46" i="145" s="1"/>
  <c r="HD24" i="80"/>
  <c r="HD48" i="80" s="1"/>
  <c r="HD24" i="126"/>
  <c r="HD48" i="126" s="1"/>
  <c r="GN23" i="166"/>
  <c r="GN46" i="166" s="1"/>
  <c r="GN23" i="163"/>
  <c r="GN46" i="163" s="1"/>
  <c r="GN22" i="165" s="1"/>
  <c r="GN23" i="164"/>
  <c r="GN46" i="164" s="1"/>
  <c r="GN23" i="145"/>
  <c r="GN46" i="145" s="1"/>
  <c r="GN24" i="126"/>
  <c r="GN48" i="126" s="1"/>
  <c r="GN24" i="80"/>
  <c r="GN48" i="80" s="1"/>
  <c r="FX23" i="166"/>
  <c r="FX46" i="166" s="1"/>
  <c r="FX23" i="163"/>
  <c r="FX46" i="163" s="1"/>
  <c r="FX22" i="165" s="1"/>
  <c r="FX23" i="164"/>
  <c r="FX46" i="164" s="1"/>
  <c r="FX23" i="145"/>
  <c r="FX46" i="145" s="1"/>
  <c r="FX24" i="126"/>
  <c r="FX48" i="126" s="1"/>
  <c r="FX24" i="80"/>
  <c r="FX48" i="80" s="1"/>
  <c r="FH23" i="166"/>
  <c r="FH46" i="166" s="1"/>
  <c r="FH23" i="163"/>
  <c r="FH46" i="163" s="1"/>
  <c r="FH22" i="165" s="1"/>
  <c r="FH23" i="164"/>
  <c r="FH46" i="164" s="1"/>
  <c r="FH23" i="145"/>
  <c r="FH46" i="145" s="1"/>
  <c r="FH24" i="126"/>
  <c r="FH48" i="126" s="1"/>
  <c r="FH24" i="80"/>
  <c r="FH48" i="80" s="1"/>
  <c r="ER23" i="166"/>
  <c r="ER46" i="166" s="1"/>
  <c r="ER23" i="163"/>
  <c r="ER46" i="163" s="1"/>
  <c r="ER22" i="165" s="1"/>
  <c r="ER23" i="164"/>
  <c r="ER46" i="164" s="1"/>
  <c r="ER23" i="145"/>
  <c r="ER46" i="145" s="1"/>
  <c r="ER24" i="126"/>
  <c r="ER48" i="126" s="1"/>
  <c r="ER24" i="80"/>
  <c r="ER48" i="80" s="1"/>
  <c r="EB23" i="166"/>
  <c r="EB46" i="166" s="1"/>
  <c r="EB23" i="163"/>
  <c r="EB46" i="163" s="1"/>
  <c r="EB22" i="165" s="1"/>
  <c r="EB23" i="164"/>
  <c r="EB46" i="164" s="1"/>
  <c r="EB23" i="145"/>
  <c r="EB46" i="145" s="1"/>
  <c r="EB24" i="126"/>
  <c r="EB48" i="126" s="1"/>
  <c r="EB24" i="80"/>
  <c r="EB48" i="80" s="1"/>
  <c r="JS17" i="166"/>
  <c r="JS40" i="166" s="1"/>
  <c r="JS17" i="163"/>
  <c r="JS40" i="163" s="1"/>
  <c r="JS16" i="165" s="1"/>
  <c r="JS17" i="164"/>
  <c r="JS40" i="164" s="1"/>
  <c r="JS17" i="145"/>
  <c r="JS40" i="145" s="1"/>
  <c r="JS18" i="126"/>
  <c r="JS42" i="126" s="1"/>
  <c r="JS18" i="80"/>
  <c r="JS42" i="80" s="1"/>
  <c r="JC17" i="166"/>
  <c r="JC40" i="166" s="1"/>
  <c r="JC17" i="163"/>
  <c r="JC40" i="163" s="1"/>
  <c r="JC16" i="165" s="1"/>
  <c r="JC17" i="164"/>
  <c r="JC40" i="164" s="1"/>
  <c r="JC18" i="126"/>
  <c r="JC42" i="126" s="1"/>
  <c r="JC17" i="145"/>
  <c r="JC40" i="145" s="1"/>
  <c r="JC18" i="80"/>
  <c r="JC42" i="80" s="1"/>
  <c r="IM17" i="166"/>
  <c r="IM40" i="166" s="1"/>
  <c r="IM17" i="163"/>
  <c r="IM40" i="163" s="1"/>
  <c r="IM16" i="165" s="1"/>
  <c r="IM17" i="164"/>
  <c r="IM40" i="164" s="1"/>
  <c r="IM18" i="126"/>
  <c r="IM42" i="126" s="1"/>
  <c r="IM17" i="145"/>
  <c r="IM40" i="145" s="1"/>
  <c r="IM18" i="80"/>
  <c r="IM42" i="80" s="1"/>
  <c r="HW17" i="166"/>
  <c r="HW40" i="166" s="1"/>
  <c r="HW17" i="163"/>
  <c r="HW40" i="163" s="1"/>
  <c r="HW16" i="165" s="1"/>
  <c r="HW17" i="164"/>
  <c r="HW40" i="164" s="1"/>
  <c r="HW17" i="145"/>
  <c r="HW40" i="145" s="1"/>
  <c r="HW18" i="126"/>
  <c r="HW42" i="126" s="1"/>
  <c r="HW18" i="80"/>
  <c r="HW42" i="80" s="1"/>
  <c r="HG17" i="166"/>
  <c r="HG40" i="166" s="1"/>
  <c r="HG17" i="163"/>
  <c r="HG40" i="163" s="1"/>
  <c r="HG16" i="165" s="1"/>
  <c r="HG17" i="164"/>
  <c r="HG40" i="164" s="1"/>
  <c r="HG17" i="145"/>
  <c r="HG40" i="145" s="1"/>
  <c r="HG18" i="126"/>
  <c r="HG42" i="126" s="1"/>
  <c r="HG18" i="80"/>
  <c r="HG42" i="80" s="1"/>
  <c r="GQ17" i="166"/>
  <c r="GQ40" i="166" s="1"/>
  <c r="GQ17" i="163"/>
  <c r="GQ40" i="163" s="1"/>
  <c r="GQ16" i="165" s="1"/>
  <c r="GQ17" i="164"/>
  <c r="GQ40" i="164" s="1"/>
  <c r="GQ17" i="145"/>
  <c r="GQ40" i="145" s="1"/>
  <c r="GQ18" i="126"/>
  <c r="GQ42" i="126" s="1"/>
  <c r="GQ18" i="80"/>
  <c r="GQ42" i="80" s="1"/>
  <c r="GA17" i="166"/>
  <c r="GA40" i="166" s="1"/>
  <c r="GA17" i="163"/>
  <c r="GA40" i="163" s="1"/>
  <c r="GA16" i="165" s="1"/>
  <c r="GA17" i="164"/>
  <c r="GA40" i="164" s="1"/>
  <c r="GA17" i="145"/>
  <c r="GA40" i="145" s="1"/>
  <c r="GA18" i="126"/>
  <c r="GA42" i="126" s="1"/>
  <c r="GA18" i="80"/>
  <c r="GA42" i="80" s="1"/>
  <c r="FK17" i="166"/>
  <c r="FK40" i="166" s="1"/>
  <c r="FK17" i="163"/>
  <c r="FK40" i="163" s="1"/>
  <c r="FK16" i="165" s="1"/>
  <c r="FK17" i="164"/>
  <c r="FK40" i="164" s="1"/>
  <c r="FK17" i="145"/>
  <c r="FK40" i="145" s="1"/>
  <c r="FK18" i="126"/>
  <c r="FK42" i="126" s="1"/>
  <c r="FK18" i="80"/>
  <c r="FK42" i="80" s="1"/>
  <c r="EU17" i="166"/>
  <c r="EU40" i="166" s="1"/>
  <c r="EU17" i="163"/>
  <c r="EU40" i="163" s="1"/>
  <c r="EU16" i="165" s="1"/>
  <c r="EU17" i="164"/>
  <c r="EU40" i="164" s="1"/>
  <c r="EU17" i="145"/>
  <c r="EU40" i="145" s="1"/>
  <c r="EU18" i="126"/>
  <c r="EU42" i="126" s="1"/>
  <c r="EU18" i="80"/>
  <c r="EU42" i="80" s="1"/>
  <c r="EE17" i="166"/>
  <c r="EE40" i="166" s="1"/>
  <c r="EE17" i="163"/>
  <c r="EE40" i="163" s="1"/>
  <c r="EE16" i="165" s="1"/>
  <c r="EE17" i="164"/>
  <c r="EE40" i="164" s="1"/>
  <c r="EE17" i="145"/>
  <c r="EE40" i="145" s="1"/>
  <c r="EE18" i="126"/>
  <c r="EE42" i="126" s="1"/>
  <c r="EE18" i="80"/>
  <c r="EE42" i="80" s="1"/>
  <c r="FE14" i="166"/>
  <c r="FE37" i="166" s="1"/>
  <c r="FE14" i="163"/>
  <c r="FE37" i="163" s="1"/>
  <c r="FE13" i="165" s="1"/>
  <c r="FE14" i="164"/>
  <c r="FE37" i="164" s="1"/>
  <c r="FE14" i="145"/>
  <c r="FE37" i="145" s="1"/>
  <c r="FE15" i="126"/>
  <c r="FE39" i="126" s="1"/>
  <c r="FE15" i="80"/>
  <c r="FE39" i="80" s="1"/>
  <c r="JL25" i="166"/>
  <c r="JL48" i="166" s="1"/>
  <c r="JL25" i="163"/>
  <c r="JL48" i="163" s="1"/>
  <c r="JL24" i="165" s="1"/>
  <c r="JL25" i="145"/>
  <c r="JL48" i="145" s="1"/>
  <c r="JL25" i="164"/>
  <c r="JL48" i="164" s="1"/>
  <c r="JL26" i="126"/>
  <c r="JL50" i="126" s="1"/>
  <c r="JL26" i="80"/>
  <c r="JL50" i="80" s="1"/>
  <c r="JL11" i="145"/>
  <c r="JL31" i="145"/>
  <c r="JL34" i="145" s="1"/>
  <c r="HP25" i="166"/>
  <c r="HP48" i="166" s="1"/>
  <c r="HP25" i="163"/>
  <c r="HP48" i="163" s="1"/>
  <c r="HP24" i="165" s="1"/>
  <c r="HP25" i="164"/>
  <c r="HP48" i="164" s="1"/>
  <c r="HP25" i="145"/>
  <c r="HP48" i="145" s="1"/>
  <c r="HP26" i="126"/>
  <c r="HP50" i="126" s="1"/>
  <c r="HP26" i="80"/>
  <c r="HP50" i="80" s="1"/>
  <c r="HP11" i="145"/>
  <c r="HP31" i="145"/>
  <c r="HP34" i="145" s="1"/>
  <c r="FX11" i="80"/>
  <c r="FX32" i="80"/>
  <c r="FX35" i="80" s="1"/>
  <c r="FX11" i="166"/>
  <c r="FX31" i="166"/>
  <c r="FX34" i="166" s="1"/>
  <c r="EB32" i="126"/>
  <c r="EB35" i="126" s="1"/>
  <c r="EB11" i="126"/>
  <c r="EB11" i="163"/>
  <c r="EB31" i="163"/>
  <c r="JU11" i="163"/>
  <c r="JU31" i="163"/>
  <c r="JE25" i="166"/>
  <c r="JE48" i="166" s="1"/>
  <c r="JE25" i="163"/>
  <c r="JE48" i="163" s="1"/>
  <c r="JE24" i="165" s="1"/>
  <c r="JE25" i="145"/>
  <c r="JE48" i="145" s="1"/>
  <c r="JE25" i="164"/>
  <c r="JE48" i="164" s="1"/>
  <c r="JE26" i="126"/>
  <c r="JE50" i="126" s="1"/>
  <c r="JE26" i="80"/>
  <c r="JE50" i="80" s="1"/>
  <c r="JE11" i="164"/>
  <c r="JE31" i="164"/>
  <c r="JE34" i="164" s="1"/>
  <c r="IO11" i="80"/>
  <c r="IO32" i="80"/>
  <c r="IO35" i="80" s="1"/>
  <c r="IO11" i="166"/>
  <c r="IO31" i="166"/>
  <c r="IO34" i="166" s="1"/>
  <c r="HY11" i="163"/>
  <c r="HY31" i="163"/>
  <c r="HI32" i="126"/>
  <c r="HI35" i="126" s="1"/>
  <c r="HI11" i="126"/>
  <c r="HI11" i="164"/>
  <c r="HI31" i="164"/>
  <c r="HI34" i="164" s="1"/>
  <c r="GS25" i="166"/>
  <c r="GS48" i="166" s="1"/>
  <c r="GS25" i="163"/>
  <c r="GS48" i="163" s="1"/>
  <c r="GS24" i="165" s="1"/>
  <c r="GS25" i="164"/>
  <c r="GS48" i="164" s="1"/>
  <c r="GS26" i="126"/>
  <c r="GS50" i="126" s="1"/>
  <c r="GS25" i="145"/>
  <c r="GS48" i="145" s="1"/>
  <c r="GS26" i="80"/>
  <c r="GS50" i="80" s="1"/>
  <c r="GS11" i="145"/>
  <c r="GS31" i="145"/>
  <c r="GS34" i="145" s="1"/>
  <c r="GC11" i="80"/>
  <c r="GC32" i="80"/>
  <c r="GC35" i="80" s="1"/>
  <c r="GC11" i="166"/>
  <c r="GC31" i="166"/>
  <c r="GC34" i="166" s="1"/>
  <c r="FM32" i="126"/>
  <c r="FM35" i="126" s="1"/>
  <c r="FM11" i="126"/>
  <c r="FM11" i="163"/>
  <c r="FM31" i="163"/>
  <c r="EW31" i="164"/>
  <c r="EW34" i="164" s="1"/>
  <c r="EW11" i="164"/>
  <c r="EG25" i="166"/>
  <c r="EG48" i="166" s="1"/>
  <c r="EG25" i="163"/>
  <c r="EG48" i="163" s="1"/>
  <c r="EG24" i="165" s="1"/>
  <c r="EG25" i="164"/>
  <c r="EG48" i="164" s="1"/>
  <c r="EG26" i="126"/>
  <c r="EG50" i="126" s="1"/>
  <c r="EG25" i="145"/>
  <c r="EG48" i="145" s="1"/>
  <c r="EG26" i="80"/>
  <c r="EG50" i="80" s="1"/>
  <c r="EG11" i="145"/>
  <c r="EG31" i="145"/>
  <c r="EG34" i="145" s="1"/>
  <c r="IY20" i="166"/>
  <c r="IY43" i="166" s="1"/>
  <c r="IY20" i="163"/>
  <c r="IY43" i="163" s="1"/>
  <c r="IY19" i="165" s="1"/>
  <c r="IY20" i="164"/>
  <c r="IY43" i="164" s="1"/>
  <c r="IY20" i="145"/>
  <c r="IY43" i="145" s="1"/>
  <c r="IY21" i="126"/>
  <c r="IY45" i="126" s="1"/>
  <c r="IY21" i="80"/>
  <c r="IY45" i="80" s="1"/>
  <c r="HC20" i="166"/>
  <c r="HC43" i="166" s="1"/>
  <c r="HC20" i="163"/>
  <c r="HC43" i="163" s="1"/>
  <c r="HC19" i="165" s="1"/>
  <c r="HC20" i="164"/>
  <c r="HC43" i="164" s="1"/>
  <c r="HC20" i="145"/>
  <c r="HC43" i="145" s="1"/>
  <c r="HC21" i="126"/>
  <c r="HC45" i="126" s="1"/>
  <c r="HC21" i="80"/>
  <c r="HC45" i="80" s="1"/>
  <c r="GM20" i="166"/>
  <c r="GM43" i="166" s="1"/>
  <c r="GM20" i="163"/>
  <c r="GM43" i="163" s="1"/>
  <c r="GM19" i="165" s="1"/>
  <c r="GM20" i="164"/>
  <c r="GM43" i="164" s="1"/>
  <c r="GM20" i="145"/>
  <c r="GM43" i="145" s="1"/>
  <c r="GM21" i="126"/>
  <c r="GM45" i="126" s="1"/>
  <c r="GM21" i="80"/>
  <c r="GM45" i="80" s="1"/>
  <c r="JH14" i="166"/>
  <c r="JH37" i="166" s="1"/>
  <c r="JH14" i="163"/>
  <c r="JH37" i="163" s="1"/>
  <c r="JH13" i="165" s="1"/>
  <c r="JH14" i="164"/>
  <c r="JH37" i="164" s="1"/>
  <c r="JH14" i="145"/>
  <c r="JH37" i="145" s="1"/>
  <c r="JH15" i="126"/>
  <c r="JH39" i="126" s="1"/>
  <c r="JH15" i="80"/>
  <c r="JH39" i="80" s="1"/>
  <c r="IR14" i="166"/>
  <c r="IR37" i="166" s="1"/>
  <c r="IR14" i="163"/>
  <c r="IR37" i="163" s="1"/>
  <c r="IR13" i="165" s="1"/>
  <c r="IR14" i="164"/>
  <c r="IR37" i="164" s="1"/>
  <c r="IR14" i="145"/>
  <c r="IR37" i="145" s="1"/>
  <c r="IR15" i="126"/>
  <c r="IR39" i="126" s="1"/>
  <c r="IR15" i="80"/>
  <c r="IR39" i="80" s="1"/>
  <c r="HL14" i="166"/>
  <c r="HL37" i="166" s="1"/>
  <c r="HL14" i="163"/>
  <c r="HL37" i="163" s="1"/>
  <c r="HL13" i="165" s="1"/>
  <c r="HL14" i="164"/>
  <c r="HL37" i="164" s="1"/>
  <c r="HL14" i="145"/>
  <c r="HL37" i="145" s="1"/>
  <c r="HL15" i="126"/>
  <c r="HL39" i="126" s="1"/>
  <c r="HL15" i="80"/>
  <c r="HL39" i="80" s="1"/>
  <c r="GV14" i="166"/>
  <c r="GV37" i="166" s="1"/>
  <c r="GV14" i="163"/>
  <c r="GV37" i="163" s="1"/>
  <c r="GV13" i="165" s="1"/>
  <c r="GV14" i="164"/>
  <c r="GV37" i="164" s="1"/>
  <c r="GV14" i="145"/>
  <c r="GV37" i="145" s="1"/>
  <c r="GV15" i="126"/>
  <c r="GV39" i="126" s="1"/>
  <c r="GV15" i="80"/>
  <c r="GV39" i="80" s="1"/>
  <c r="GF14" i="166"/>
  <c r="GF37" i="166" s="1"/>
  <c r="GF14" i="163"/>
  <c r="GF37" i="163" s="1"/>
  <c r="GF13" i="165" s="1"/>
  <c r="GF14" i="164"/>
  <c r="GF37" i="164" s="1"/>
  <c r="GF14" i="145"/>
  <c r="GF37" i="145" s="1"/>
  <c r="GF15" i="126"/>
  <c r="GF39" i="126" s="1"/>
  <c r="GF15" i="80"/>
  <c r="GF39" i="80" s="1"/>
  <c r="FP14" i="166"/>
  <c r="FP37" i="166" s="1"/>
  <c r="FP14" i="163"/>
  <c r="FP37" i="163" s="1"/>
  <c r="FP13" i="165" s="1"/>
  <c r="FP14" i="164"/>
  <c r="FP37" i="164" s="1"/>
  <c r="FP14" i="145"/>
  <c r="FP37" i="145" s="1"/>
  <c r="FP15" i="126"/>
  <c r="FP39" i="126" s="1"/>
  <c r="FP15" i="80"/>
  <c r="FP39" i="80" s="1"/>
  <c r="EZ14" i="166"/>
  <c r="EZ37" i="166" s="1"/>
  <c r="EZ14" i="163"/>
  <c r="EZ37" i="163" s="1"/>
  <c r="EZ13" i="165" s="1"/>
  <c r="EZ14" i="164"/>
  <c r="EZ37" i="164" s="1"/>
  <c r="EZ14" i="145"/>
  <c r="EZ37" i="145" s="1"/>
  <c r="EZ15" i="126"/>
  <c r="EZ39" i="126" s="1"/>
  <c r="EZ15" i="80"/>
  <c r="EZ39" i="80" s="1"/>
  <c r="EJ14" i="166"/>
  <c r="EJ37" i="166" s="1"/>
  <c r="EJ14" i="163"/>
  <c r="EJ37" i="163" s="1"/>
  <c r="EJ13" i="165" s="1"/>
  <c r="EJ14" i="164"/>
  <c r="EJ37" i="164" s="1"/>
  <c r="EJ14" i="145"/>
  <c r="EJ37" i="145" s="1"/>
  <c r="EJ15" i="126"/>
  <c r="EJ39" i="126" s="1"/>
  <c r="EJ15" i="80"/>
  <c r="EJ39" i="80" s="1"/>
  <c r="IU33" i="163"/>
  <c r="IU6" i="165"/>
  <c r="IU9" i="165" s="1"/>
  <c r="HC33" i="163"/>
  <c r="HC6" i="165"/>
  <c r="HC9" i="165" s="1"/>
  <c r="IE32" i="80"/>
  <c r="IE35" i="80" s="1"/>
  <c r="IE11" i="80"/>
  <c r="IE11" i="163"/>
  <c r="IE31" i="163"/>
  <c r="GY11" i="164"/>
  <c r="GY31" i="164"/>
  <c r="GY34" i="164" s="1"/>
  <c r="IO23" i="166"/>
  <c r="IO46" i="166" s="1"/>
  <c r="IO23" i="163"/>
  <c r="IO46" i="163" s="1"/>
  <c r="IO22" i="165" s="1"/>
  <c r="IO23" i="164"/>
  <c r="IO46" i="164" s="1"/>
  <c r="IO23" i="145"/>
  <c r="IO46" i="145" s="1"/>
  <c r="IO24" i="80"/>
  <c r="IO48" i="80" s="1"/>
  <c r="IO24" i="126"/>
  <c r="IO48" i="126" s="1"/>
  <c r="FD17" i="166"/>
  <c r="FD40" i="166" s="1"/>
  <c r="FD17" i="163"/>
  <c r="FD40" i="163" s="1"/>
  <c r="FD16" i="165" s="1"/>
  <c r="FD17" i="164"/>
  <c r="FD40" i="164" s="1"/>
  <c r="FD17" i="145"/>
  <c r="FD40" i="145" s="1"/>
  <c r="FD18" i="126"/>
  <c r="FD42" i="126" s="1"/>
  <c r="FD18" i="80"/>
  <c r="FD42" i="80" s="1"/>
  <c r="FH6" i="165"/>
  <c r="FH9" i="165" s="1"/>
  <c r="FH33" i="163"/>
  <c r="GB25" i="166"/>
  <c r="GB48" i="166" s="1"/>
  <c r="GB25" i="163"/>
  <c r="GB48" i="163" s="1"/>
  <c r="GB24" i="165" s="1"/>
  <c r="GB25" i="164"/>
  <c r="GB48" i="164" s="1"/>
  <c r="GB25" i="145"/>
  <c r="GB48" i="145" s="1"/>
  <c r="GB26" i="80"/>
  <c r="GB50" i="80" s="1"/>
  <c r="GB26" i="126"/>
  <c r="GB50" i="126" s="1"/>
  <c r="GB11" i="145"/>
  <c r="GB31" i="145"/>
  <c r="GB34" i="145" s="1"/>
  <c r="JJ25" i="166"/>
  <c r="JJ48" i="166" s="1"/>
  <c r="JJ25" i="163"/>
  <c r="JJ48" i="163" s="1"/>
  <c r="JJ24" i="165" s="1"/>
  <c r="JJ25" i="164"/>
  <c r="JJ48" i="164" s="1"/>
  <c r="JJ25" i="145"/>
  <c r="JJ48" i="145" s="1"/>
  <c r="JJ26" i="126"/>
  <c r="JJ50" i="126" s="1"/>
  <c r="JJ26" i="80"/>
  <c r="JJ50" i="80" s="1"/>
  <c r="JJ11" i="163"/>
  <c r="JJ31" i="163"/>
  <c r="HN11" i="164"/>
  <c r="HN31" i="164"/>
  <c r="HN34" i="164" s="1"/>
  <c r="FR32" i="80"/>
  <c r="FR35" i="80" s="1"/>
  <c r="FR11" i="80"/>
  <c r="FR11" i="145"/>
  <c r="FR31" i="145"/>
  <c r="FR34" i="145" s="1"/>
  <c r="FB25" i="166"/>
  <c r="FB48" i="166" s="1"/>
  <c r="FB25" i="163"/>
  <c r="FB48" i="163" s="1"/>
  <c r="FB24" i="165" s="1"/>
  <c r="FB25" i="164"/>
  <c r="FB48" i="164" s="1"/>
  <c r="FB26" i="126"/>
  <c r="FB50" i="126" s="1"/>
  <c r="FB25" i="145"/>
  <c r="FB48" i="145" s="1"/>
  <c r="FB26" i="80"/>
  <c r="FB50" i="80" s="1"/>
  <c r="FB11" i="166"/>
  <c r="FB31" i="166"/>
  <c r="FB34" i="166" s="1"/>
  <c r="GB20" i="166"/>
  <c r="GB43" i="166" s="1"/>
  <c r="GB20" i="163"/>
  <c r="GB43" i="163" s="1"/>
  <c r="GB19" i="165" s="1"/>
  <c r="GB20" i="164"/>
  <c r="GB43" i="164" s="1"/>
  <c r="GB20" i="145"/>
  <c r="GB43" i="145" s="1"/>
  <c r="GB21" i="126"/>
  <c r="GB45" i="126" s="1"/>
  <c r="GB21" i="80"/>
  <c r="GB45" i="80" s="1"/>
  <c r="GJ6" i="165"/>
  <c r="GJ9" i="165" s="1"/>
  <c r="GJ33" i="163"/>
  <c r="ER6" i="165"/>
  <c r="ER9" i="165" s="1"/>
  <c r="ER33" i="163"/>
  <c r="JT11" i="80"/>
  <c r="JT32" i="80"/>
  <c r="JT35" i="80" s="1"/>
  <c r="JT11" i="163"/>
  <c r="JT31" i="163"/>
  <c r="EN11" i="164"/>
  <c r="EN31" i="164"/>
  <c r="EN34" i="164" s="1"/>
  <c r="IC31" i="164"/>
  <c r="IC34" i="164" s="1"/>
  <c r="IC11" i="164"/>
  <c r="GG31" i="145"/>
  <c r="GG34" i="145" s="1"/>
  <c r="GG11" i="145"/>
  <c r="GG11" i="80"/>
  <c r="GG32" i="80"/>
  <c r="GG35" i="80" s="1"/>
  <c r="IJ32" i="126"/>
  <c r="IJ35" i="126" s="1"/>
  <c r="IJ11" i="126"/>
  <c r="IJ11" i="166"/>
  <c r="IJ31" i="166"/>
  <c r="IJ34" i="166" s="1"/>
  <c r="GR32" i="126"/>
  <c r="GR35" i="126" s="1"/>
  <c r="GR11" i="126"/>
  <c r="GR11" i="163"/>
  <c r="GR31" i="163"/>
  <c r="EV25" i="166"/>
  <c r="EV48" i="166" s="1"/>
  <c r="EV25" i="163"/>
  <c r="EV48" i="163" s="1"/>
  <c r="EV24" i="165" s="1"/>
  <c r="EV25" i="164"/>
  <c r="EV48" i="164" s="1"/>
  <c r="EV25" i="145"/>
  <c r="EV48" i="145" s="1"/>
  <c r="EV26" i="126"/>
  <c r="EV50" i="126" s="1"/>
  <c r="EV26" i="80"/>
  <c r="EV50" i="80" s="1"/>
  <c r="EV31" i="164"/>
  <c r="EV34" i="164" s="1"/>
  <c r="EV11" i="164"/>
  <c r="DZ6" i="165"/>
  <c r="DZ9" i="165" s="1"/>
  <c r="DZ33" i="163"/>
  <c r="GY33" i="163"/>
  <c r="GY6" i="165"/>
  <c r="GY9" i="165" s="1"/>
  <c r="JS25" i="166"/>
  <c r="JS48" i="166" s="1"/>
  <c r="JS25" i="145"/>
  <c r="JS48" i="145" s="1"/>
  <c r="JS25" i="164"/>
  <c r="JS48" i="164" s="1"/>
  <c r="JS25" i="163"/>
  <c r="JS48" i="163" s="1"/>
  <c r="JS24" i="165" s="1"/>
  <c r="JS26" i="126"/>
  <c r="JS50" i="126" s="1"/>
  <c r="JS26" i="80"/>
  <c r="JS50" i="80" s="1"/>
  <c r="JS11" i="163"/>
  <c r="JS31" i="163"/>
  <c r="JC25" i="166"/>
  <c r="JC48" i="166" s="1"/>
  <c r="JC25" i="145"/>
  <c r="JC48" i="145" s="1"/>
  <c r="JC25" i="164"/>
  <c r="JC48" i="164" s="1"/>
  <c r="JC26" i="126"/>
  <c r="JC50" i="126" s="1"/>
  <c r="JC25" i="163"/>
  <c r="JC48" i="163" s="1"/>
  <c r="JC24" i="165" s="1"/>
  <c r="JC26" i="80"/>
  <c r="JC50" i="80" s="1"/>
  <c r="JC11" i="164"/>
  <c r="JC31" i="164"/>
  <c r="JC34" i="164" s="1"/>
  <c r="IM11" i="145"/>
  <c r="IM31" i="145"/>
  <c r="IM34" i="145" s="1"/>
  <c r="HW11" i="126"/>
  <c r="HW32" i="126"/>
  <c r="HW35" i="126" s="1"/>
  <c r="HW11" i="166"/>
  <c r="HW31" i="166"/>
  <c r="HW34" i="166" s="1"/>
  <c r="HG32" i="80"/>
  <c r="HG35" i="80" s="1"/>
  <c r="HG11" i="80"/>
  <c r="HG11" i="163"/>
  <c r="HG31" i="163"/>
  <c r="GQ32" i="80"/>
  <c r="GQ35" i="80" s="1"/>
  <c r="GQ11" i="80"/>
  <c r="GQ11" i="164"/>
  <c r="GQ31" i="164"/>
  <c r="GQ34" i="164" s="1"/>
  <c r="GA32" i="80"/>
  <c r="GA35" i="80" s="1"/>
  <c r="GA11" i="80"/>
  <c r="GA11" i="145"/>
  <c r="GA31" i="145"/>
  <c r="GA34" i="145" s="1"/>
  <c r="FK32" i="126"/>
  <c r="FK35" i="126" s="1"/>
  <c r="FK11" i="126"/>
  <c r="FK11" i="166"/>
  <c r="FK31" i="166"/>
  <c r="FK34" i="166" s="1"/>
  <c r="EU25" i="166"/>
  <c r="EU48" i="166" s="1"/>
  <c r="EU25" i="163"/>
  <c r="EU48" i="163" s="1"/>
  <c r="EU24" i="165" s="1"/>
  <c r="EU25" i="145"/>
  <c r="EU48" i="145" s="1"/>
  <c r="EU25" i="164"/>
  <c r="EU48" i="164" s="1"/>
  <c r="EU26" i="126"/>
  <c r="EU50" i="126" s="1"/>
  <c r="EU26" i="80"/>
  <c r="EU50" i="80" s="1"/>
  <c r="EU11" i="163"/>
  <c r="EU31" i="163"/>
  <c r="EE31" i="164"/>
  <c r="EE34" i="164" s="1"/>
  <c r="EE11" i="164"/>
  <c r="JM23" i="166"/>
  <c r="JM46" i="166" s="1"/>
  <c r="JM23" i="163"/>
  <c r="JM46" i="163" s="1"/>
  <c r="JM22" i="165" s="1"/>
  <c r="JM23" i="164"/>
  <c r="JM46" i="164" s="1"/>
  <c r="JM23" i="145"/>
  <c r="JM46" i="145" s="1"/>
  <c r="JM24" i="126"/>
  <c r="JM48" i="126" s="1"/>
  <c r="JM24" i="80"/>
  <c r="JM48" i="80" s="1"/>
  <c r="HQ23" i="166"/>
  <c r="HQ46" i="166" s="1"/>
  <c r="HQ23" i="163"/>
  <c r="HQ46" i="163" s="1"/>
  <c r="HQ22" i="165" s="1"/>
  <c r="HQ23" i="164"/>
  <c r="HQ46" i="164" s="1"/>
  <c r="HQ23" i="145"/>
  <c r="HQ46" i="145" s="1"/>
  <c r="HQ24" i="126"/>
  <c r="HQ48" i="126" s="1"/>
  <c r="HQ24" i="80"/>
  <c r="HQ48" i="80" s="1"/>
  <c r="FU23" i="166"/>
  <c r="FU46" i="166" s="1"/>
  <c r="FU23" i="163"/>
  <c r="FU46" i="163" s="1"/>
  <c r="FU22" i="165" s="1"/>
  <c r="FU23" i="164"/>
  <c r="FU46" i="164" s="1"/>
  <c r="FU23" i="145"/>
  <c r="FU46" i="145" s="1"/>
  <c r="FU24" i="126"/>
  <c r="FU48" i="126" s="1"/>
  <c r="FU24" i="80"/>
  <c r="FU48" i="80" s="1"/>
  <c r="GF6" i="165"/>
  <c r="GF9" i="165" s="1"/>
  <c r="GF33" i="163"/>
  <c r="EF6" i="165"/>
  <c r="EF9" i="165" s="1"/>
  <c r="EF33" i="163"/>
  <c r="JD11" i="145"/>
  <c r="JD31" i="145"/>
  <c r="JD34" i="145" s="1"/>
  <c r="JD11" i="163"/>
  <c r="JD31" i="163"/>
  <c r="GZ25" i="163"/>
  <c r="GZ48" i="163" s="1"/>
  <c r="GZ24" i="165" s="1"/>
  <c r="GZ25" i="166"/>
  <c r="GZ48" i="166" s="1"/>
  <c r="GZ25" i="164"/>
  <c r="GZ48" i="164" s="1"/>
  <c r="GZ25" i="145"/>
  <c r="GZ48" i="145" s="1"/>
  <c r="GZ26" i="80"/>
  <c r="GZ50" i="80" s="1"/>
  <c r="GZ26" i="126"/>
  <c r="GZ50" i="126" s="1"/>
  <c r="GZ11" i="145"/>
  <c r="GZ31" i="145"/>
  <c r="GZ34" i="145" s="1"/>
  <c r="FD25" i="166"/>
  <c r="FD48" i="166" s="1"/>
  <c r="FD25" i="163"/>
  <c r="FD48" i="163" s="1"/>
  <c r="FD24" i="165" s="1"/>
  <c r="FD25" i="164"/>
  <c r="FD48" i="164" s="1"/>
  <c r="FD25" i="145"/>
  <c r="FD48" i="145" s="1"/>
  <c r="FD26" i="80"/>
  <c r="FD50" i="80" s="1"/>
  <c r="FD26" i="126"/>
  <c r="FD50" i="126" s="1"/>
  <c r="FD11" i="145"/>
  <c r="FD31" i="145"/>
  <c r="FD34" i="145" s="1"/>
  <c r="JV25" i="166"/>
  <c r="JV48" i="166" s="1"/>
  <c r="JV25" i="163"/>
  <c r="JV48" i="163" s="1"/>
  <c r="JV24" i="165" s="1"/>
  <c r="JV25" i="164"/>
  <c r="JV48" i="164" s="1"/>
  <c r="JV25" i="145"/>
  <c r="JV48" i="145" s="1"/>
  <c r="JV26" i="80"/>
  <c r="JV50" i="80" s="1"/>
  <c r="JV26" i="126"/>
  <c r="JV50" i="126" s="1"/>
  <c r="JV11" i="145"/>
  <c r="JV31" i="145"/>
  <c r="JV34" i="145" s="1"/>
  <c r="JB32" i="80"/>
  <c r="JB35" i="80" s="1"/>
  <c r="JB11" i="80"/>
  <c r="JB31" i="145"/>
  <c r="JB34" i="145" s="1"/>
  <c r="JB11" i="145"/>
  <c r="IL32" i="126"/>
  <c r="IL35" i="126" s="1"/>
  <c r="IL11" i="126"/>
  <c r="IL11" i="166"/>
  <c r="IL31" i="166"/>
  <c r="IL34" i="166" s="1"/>
  <c r="HV25" i="166"/>
  <c r="HV48" i="166" s="1"/>
  <c r="HV25" i="163"/>
  <c r="HV48" i="163" s="1"/>
  <c r="HV24" i="165" s="1"/>
  <c r="HV25" i="164"/>
  <c r="HV48" i="164" s="1"/>
  <c r="HV25" i="145"/>
  <c r="HV48" i="145" s="1"/>
  <c r="HV26" i="80"/>
  <c r="HV50" i="80" s="1"/>
  <c r="HV26" i="126"/>
  <c r="HV50" i="126" s="1"/>
  <c r="HV11" i="163"/>
  <c r="HV31" i="163"/>
  <c r="HF11" i="164"/>
  <c r="HF31" i="164"/>
  <c r="HF34" i="164" s="1"/>
  <c r="GP32" i="126"/>
  <c r="GP35" i="126" s="1"/>
  <c r="GP11" i="126"/>
  <c r="GP11" i="145"/>
  <c r="GP31" i="145"/>
  <c r="GP34" i="145" s="1"/>
  <c r="FZ25" i="166"/>
  <c r="FZ48" i="166" s="1"/>
  <c r="FZ25" i="163"/>
  <c r="FZ48" i="163" s="1"/>
  <c r="FZ24" i="165" s="1"/>
  <c r="FZ25" i="164"/>
  <c r="FZ48" i="164" s="1"/>
  <c r="FZ26" i="126"/>
  <c r="FZ50" i="126" s="1"/>
  <c r="FZ25" i="145"/>
  <c r="FZ48" i="145" s="1"/>
  <c r="FZ26" i="80"/>
  <c r="FZ50" i="80" s="1"/>
  <c r="FZ11" i="166"/>
  <c r="FZ31" i="166"/>
  <c r="FZ34" i="166" s="1"/>
  <c r="FJ11" i="163"/>
  <c r="FJ31" i="163"/>
  <c r="ET11" i="164"/>
  <c r="ET31" i="164"/>
  <c r="ET34" i="164" s="1"/>
  <c r="ED32" i="126"/>
  <c r="ED35" i="126" s="1"/>
  <c r="ED11" i="126"/>
  <c r="ED11" i="145"/>
  <c r="ED31" i="145"/>
  <c r="ED34" i="145" s="1"/>
  <c r="JL23" i="166"/>
  <c r="JL46" i="166" s="1"/>
  <c r="JL23" i="145"/>
  <c r="JL46" i="145" s="1"/>
  <c r="JL23" i="164"/>
  <c r="JL46" i="164" s="1"/>
  <c r="JL24" i="126"/>
  <c r="JL48" i="126" s="1"/>
  <c r="JL23" i="163"/>
  <c r="JL46" i="163" s="1"/>
  <c r="JL22" i="165" s="1"/>
  <c r="JL24" i="80"/>
  <c r="JL48" i="80" s="1"/>
  <c r="IV23" i="166"/>
  <c r="IV46" i="166" s="1"/>
  <c r="IV23" i="145"/>
  <c r="IV46" i="145" s="1"/>
  <c r="IV23" i="163"/>
  <c r="IV46" i="163" s="1"/>
  <c r="IV22" i="165" s="1"/>
  <c r="IV23" i="164"/>
  <c r="IV46" i="164" s="1"/>
  <c r="IV24" i="126"/>
  <c r="IV48" i="126" s="1"/>
  <c r="IV24" i="80"/>
  <c r="IV48" i="80" s="1"/>
  <c r="IF23" i="166"/>
  <c r="IF46" i="166" s="1"/>
  <c r="IF23" i="145"/>
  <c r="IF46" i="145" s="1"/>
  <c r="IF23" i="163"/>
  <c r="IF46" i="163" s="1"/>
  <c r="IF22" i="165" s="1"/>
  <c r="IF23" i="164"/>
  <c r="IF46" i="164" s="1"/>
  <c r="IF24" i="126"/>
  <c r="IF48" i="126" s="1"/>
  <c r="IF24" i="80"/>
  <c r="IF48" i="80" s="1"/>
  <c r="HP23" i="166"/>
  <c r="HP46" i="166" s="1"/>
  <c r="HP23" i="164"/>
  <c r="HP46" i="164" s="1"/>
  <c r="HP23" i="145"/>
  <c r="HP46" i="145" s="1"/>
  <c r="HP24" i="126"/>
  <c r="HP48" i="126" s="1"/>
  <c r="HP23" i="163"/>
  <c r="HP46" i="163" s="1"/>
  <c r="HP22" i="165" s="1"/>
  <c r="HP24" i="80"/>
  <c r="HP48" i="80" s="1"/>
  <c r="GZ23" i="166"/>
  <c r="GZ46" i="166" s="1"/>
  <c r="GZ23" i="164"/>
  <c r="GZ46" i="164" s="1"/>
  <c r="GZ23" i="163"/>
  <c r="GZ46" i="163" s="1"/>
  <c r="GZ22" i="165" s="1"/>
  <c r="GZ23" i="145"/>
  <c r="GZ46" i="145" s="1"/>
  <c r="GZ24" i="126"/>
  <c r="GZ48" i="126" s="1"/>
  <c r="GZ24" i="80"/>
  <c r="GZ48" i="80" s="1"/>
  <c r="GJ23" i="166"/>
  <c r="GJ46" i="166" s="1"/>
  <c r="GJ23" i="163"/>
  <c r="GJ46" i="163" s="1"/>
  <c r="GJ22" i="165" s="1"/>
  <c r="GJ23" i="164"/>
  <c r="GJ46" i="164" s="1"/>
  <c r="GJ23" i="145"/>
  <c r="GJ46" i="145" s="1"/>
  <c r="GJ24" i="126"/>
  <c r="GJ48" i="126" s="1"/>
  <c r="GJ24" i="80"/>
  <c r="GJ48" i="80" s="1"/>
  <c r="FT23" i="166"/>
  <c r="FT46" i="166" s="1"/>
  <c r="FT23" i="163"/>
  <c r="FT46" i="163" s="1"/>
  <c r="FT22" i="165" s="1"/>
  <c r="FT23" i="164"/>
  <c r="FT46" i="164" s="1"/>
  <c r="FT23" i="145"/>
  <c r="FT46" i="145" s="1"/>
  <c r="FT24" i="126"/>
  <c r="FT48" i="126" s="1"/>
  <c r="FT24" i="80"/>
  <c r="FT48" i="80" s="1"/>
  <c r="FD23" i="166"/>
  <c r="FD46" i="166" s="1"/>
  <c r="FD23" i="164"/>
  <c r="FD46" i="164" s="1"/>
  <c r="FD23" i="145"/>
  <c r="FD46" i="145" s="1"/>
  <c r="FD23" i="163"/>
  <c r="FD46" i="163" s="1"/>
  <c r="FD22" i="165" s="1"/>
  <c r="FD24" i="126"/>
  <c r="FD48" i="126" s="1"/>
  <c r="FD24" i="80"/>
  <c r="FD48" i="80" s="1"/>
  <c r="EN23" i="166"/>
  <c r="EN46" i="166" s="1"/>
  <c r="EN23" i="164"/>
  <c r="EN46" i="164" s="1"/>
  <c r="EN23" i="163"/>
  <c r="EN46" i="163" s="1"/>
  <c r="EN22" i="165" s="1"/>
  <c r="EN23" i="145"/>
  <c r="EN46" i="145" s="1"/>
  <c r="EN24" i="126"/>
  <c r="EN48" i="126" s="1"/>
  <c r="EN24" i="80"/>
  <c r="EN48" i="80" s="1"/>
  <c r="EJ20" i="166"/>
  <c r="EJ43" i="166" s="1"/>
  <c r="EJ20" i="163"/>
  <c r="EJ43" i="163" s="1"/>
  <c r="EJ19" i="165" s="1"/>
  <c r="EJ20" i="164"/>
  <c r="EJ43" i="164" s="1"/>
  <c r="EJ20" i="145"/>
  <c r="EJ43" i="145" s="1"/>
  <c r="EJ21" i="126"/>
  <c r="EJ45" i="126" s="1"/>
  <c r="EJ21" i="80"/>
  <c r="EJ45" i="80" s="1"/>
  <c r="IZ11" i="80"/>
  <c r="IZ32" i="80"/>
  <c r="IZ35" i="80" s="1"/>
  <c r="IZ11" i="163"/>
  <c r="IZ31" i="163"/>
  <c r="HH25" i="166"/>
  <c r="HH48" i="166" s="1"/>
  <c r="HH25" i="163"/>
  <c r="HH48" i="163" s="1"/>
  <c r="HH24" i="165" s="1"/>
  <c r="HH25" i="164"/>
  <c r="HH48" i="164" s="1"/>
  <c r="HH25" i="145"/>
  <c r="HH48" i="145" s="1"/>
  <c r="HH26" i="126"/>
  <c r="HH50" i="126" s="1"/>
  <c r="HH26" i="80"/>
  <c r="HH50" i="80" s="1"/>
  <c r="HH11" i="164"/>
  <c r="HH31" i="164"/>
  <c r="HH34" i="164" s="1"/>
  <c r="FL11" i="145"/>
  <c r="FL31" i="145"/>
  <c r="FL34" i="145" s="1"/>
  <c r="JA6" i="165"/>
  <c r="JA9" i="165" s="1"/>
  <c r="JA33" i="163"/>
  <c r="IK6" i="165"/>
  <c r="IK9" i="165" s="1"/>
  <c r="IK33" i="163"/>
  <c r="HY6" i="165"/>
  <c r="HY9" i="165" s="1"/>
  <c r="HY33" i="163"/>
  <c r="FY6" i="165"/>
  <c r="FY9" i="165" s="1"/>
  <c r="FY33" i="163"/>
  <c r="EG6" i="165"/>
  <c r="EG9" i="165" s="1"/>
  <c r="EG33" i="163"/>
  <c r="JQ25" i="166"/>
  <c r="JQ48" i="166" s="1"/>
  <c r="JQ25" i="163"/>
  <c r="JQ48" i="163" s="1"/>
  <c r="JQ24" i="165" s="1"/>
  <c r="JQ25" i="145"/>
  <c r="JQ48" i="145" s="1"/>
  <c r="JQ25" i="164"/>
  <c r="JQ48" i="164" s="1"/>
  <c r="JQ26" i="126"/>
  <c r="JQ50" i="126" s="1"/>
  <c r="JQ26" i="80"/>
  <c r="JQ50" i="80" s="1"/>
  <c r="JQ31" i="164"/>
  <c r="JQ34" i="164" s="1"/>
  <c r="JQ11" i="164"/>
  <c r="JA32" i="126"/>
  <c r="JA35" i="126" s="1"/>
  <c r="JA11" i="126"/>
  <c r="JA11" i="166"/>
  <c r="JA31" i="166"/>
  <c r="JA34" i="166" s="1"/>
  <c r="IK11" i="80"/>
  <c r="IK32" i="80"/>
  <c r="IK35" i="80" s="1"/>
  <c r="IK11" i="163"/>
  <c r="IK31" i="163"/>
  <c r="HU25" i="166"/>
  <c r="HU48" i="166" s="1"/>
  <c r="HU25" i="163"/>
  <c r="HU48" i="163" s="1"/>
  <c r="HU24" i="165" s="1"/>
  <c r="HU25" i="164"/>
  <c r="HU48" i="164" s="1"/>
  <c r="HU26" i="126"/>
  <c r="HU50" i="126" s="1"/>
  <c r="HU25" i="145"/>
  <c r="HU48" i="145" s="1"/>
  <c r="HU26" i="80"/>
  <c r="HU50" i="80" s="1"/>
  <c r="HU31" i="164"/>
  <c r="HU34" i="164" s="1"/>
  <c r="HU11" i="164"/>
  <c r="HE31" i="145"/>
  <c r="HE34" i="145" s="1"/>
  <c r="HE11" i="145"/>
  <c r="HE32" i="126"/>
  <c r="HE35" i="126" s="1"/>
  <c r="HE11" i="126"/>
  <c r="GO11" i="126"/>
  <c r="GO32" i="126"/>
  <c r="GO35" i="126" s="1"/>
  <c r="GO11" i="166"/>
  <c r="GO31" i="166"/>
  <c r="GO34" i="166" s="1"/>
  <c r="FY11" i="163"/>
  <c r="FY31" i="163"/>
  <c r="FI25" i="166"/>
  <c r="FI48" i="166" s="1"/>
  <c r="FI25" i="163"/>
  <c r="FI48" i="163" s="1"/>
  <c r="FI24" i="165" s="1"/>
  <c r="FI25" i="164"/>
  <c r="FI48" i="164" s="1"/>
  <c r="FI26" i="126"/>
  <c r="FI50" i="126" s="1"/>
  <c r="FI25" i="145"/>
  <c r="FI48" i="145" s="1"/>
  <c r="FI26" i="80"/>
  <c r="FI50" i="80" s="1"/>
  <c r="FI11" i="80"/>
  <c r="FI32" i="80"/>
  <c r="FI35" i="80" s="1"/>
  <c r="ES25" i="166"/>
  <c r="ES48" i="166" s="1"/>
  <c r="ES25" i="163"/>
  <c r="ES48" i="163" s="1"/>
  <c r="ES24" i="165" s="1"/>
  <c r="ES25" i="164"/>
  <c r="ES48" i="164" s="1"/>
  <c r="ES26" i="126"/>
  <c r="ES50" i="126" s="1"/>
  <c r="ES25" i="145"/>
  <c r="ES48" i="145" s="1"/>
  <c r="ES26" i="80"/>
  <c r="ES50" i="80" s="1"/>
  <c r="ES11" i="80"/>
  <c r="ES32" i="80"/>
  <c r="ES35" i="80" s="1"/>
  <c r="EC32" i="126"/>
  <c r="EC35" i="126" s="1"/>
  <c r="EC11" i="126"/>
  <c r="EC11" i="166"/>
  <c r="EC31" i="166"/>
  <c r="EC34" i="166" s="1"/>
  <c r="EE33" i="163"/>
  <c r="EE6" i="165"/>
  <c r="EE9" i="165" s="1"/>
  <c r="JH11" i="80"/>
  <c r="JH32" i="80"/>
  <c r="JH35" i="80" s="1"/>
  <c r="JH11" i="163"/>
  <c r="JH31" i="163"/>
  <c r="FT25" i="163"/>
  <c r="FT48" i="163" s="1"/>
  <c r="FT24" i="165" s="1"/>
  <c r="FT25" i="166"/>
  <c r="FT48" i="166" s="1"/>
  <c r="FT25" i="164"/>
  <c r="FT48" i="164" s="1"/>
  <c r="FT25" i="145"/>
  <c r="FT48" i="145" s="1"/>
  <c r="FT26" i="126"/>
  <c r="FT50" i="126" s="1"/>
  <c r="FT26" i="80"/>
  <c r="FT50" i="80" s="1"/>
  <c r="FT11" i="164"/>
  <c r="FT31" i="164"/>
  <c r="FT34" i="164" s="1"/>
  <c r="IU11" i="164"/>
  <c r="IU31" i="164"/>
  <c r="IU34" i="164" s="1"/>
  <c r="GI11" i="145"/>
  <c r="GI31" i="145"/>
  <c r="GI34" i="145" s="1"/>
  <c r="EM32" i="126"/>
  <c r="EM35" i="126" s="1"/>
  <c r="EM11" i="126"/>
  <c r="EM11" i="166"/>
  <c r="EM31" i="166"/>
  <c r="EM34" i="166" s="1"/>
  <c r="EG23" i="163"/>
  <c r="EG46" i="163" s="1"/>
  <c r="EG22" i="165" s="1"/>
  <c r="EG23" i="166"/>
  <c r="EG46" i="166" s="1"/>
  <c r="EG23" i="164"/>
  <c r="EG46" i="164" s="1"/>
  <c r="EG23" i="145"/>
  <c r="EG46" i="145" s="1"/>
  <c r="EG24" i="126"/>
  <c r="EG48" i="126" s="1"/>
  <c r="EG24" i="80"/>
  <c r="EG48" i="80" s="1"/>
  <c r="GC20" i="166"/>
  <c r="GC43" i="166" s="1"/>
  <c r="GC20" i="163"/>
  <c r="GC43" i="163" s="1"/>
  <c r="GC19" i="165" s="1"/>
  <c r="GC20" i="164"/>
  <c r="GC43" i="164" s="1"/>
  <c r="GC20" i="145"/>
  <c r="GC43" i="145" s="1"/>
  <c r="GC21" i="126"/>
  <c r="GC45" i="126" s="1"/>
  <c r="GC21" i="80"/>
  <c r="GC45" i="80" s="1"/>
  <c r="IF32" i="126"/>
  <c r="IF35" i="126" s="1"/>
  <c r="IF11" i="126"/>
  <c r="IF31" i="166"/>
  <c r="IF34" i="166" s="1"/>
  <c r="IF11" i="166"/>
  <c r="ID25" i="166"/>
  <c r="ID48" i="166" s="1"/>
  <c r="ID25" i="163"/>
  <c r="ID48" i="163" s="1"/>
  <c r="ID24" i="165" s="1"/>
  <c r="ID25" i="164"/>
  <c r="ID48" i="164" s="1"/>
  <c r="ID25" i="145"/>
  <c r="ID48" i="145" s="1"/>
  <c r="ID26" i="126"/>
  <c r="ID50" i="126" s="1"/>
  <c r="ID26" i="80"/>
  <c r="ID50" i="80" s="1"/>
  <c r="ID11" i="163"/>
  <c r="ID31" i="163"/>
  <c r="GH11" i="164"/>
  <c r="GH31" i="164"/>
  <c r="GH34" i="164" s="1"/>
  <c r="EL32" i="80"/>
  <c r="EL35" i="80" s="1"/>
  <c r="EL11" i="80"/>
  <c r="EL11" i="145"/>
  <c r="EL31" i="145"/>
  <c r="EL34" i="145" s="1"/>
  <c r="IN23" i="166"/>
  <c r="IN46" i="166" s="1"/>
  <c r="IN23" i="145"/>
  <c r="IN46" i="145" s="1"/>
  <c r="IN23" i="163"/>
  <c r="IN46" i="163" s="1"/>
  <c r="IN22" i="165" s="1"/>
  <c r="IN24" i="126"/>
  <c r="IN48" i="126" s="1"/>
  <c r="IN24" i="80"/>
  <c r="IN48" i="80" s="1"/>
  <c r="IN23" i="164"/>
  <c r="IN46" i="164" s="1"/>
  <c r="HH23" i="166"/>
  <c r="HH46" i="166" s="1"/>
  <c r="HH23" i="163"/>
  <c r="HH46" i="163" s="1"/>
  <c r="HH22" i="165" s="1"/>
  <c r="HH23" i="145"/>
  <c r="HH46" i="145" s="1"/>
  <c r="HH23" i="164"/>
  <c r="HH46" i="164" s="1"/>
  <c r="HH24" i="126"/>
  <c r="HH48" i="126" s="1"/>
  <c r="HH24" i="80"/>
  <c r="HH48" i="80" s="1"/>
  <c r="FL23" i="166"/>
  <c r="FL46" i="166" s="1"/>
  <c r="FL23" i="163"/>
  <c r="FL46" i="163" s="1"/>
  <c r="FL22" i="165" s="1"/>
  <c r="FL23" i="145"/>
  <c r="FL46" i="145" s="1"/>
  <c r="FL24" i="126"/>
  <c r="FL48" i="126" s="1"/>
  <c r="FL23" i="164"/>
  <c r="FL46" i="164" s="1"/>
  <c r="FL24" i="80"/>
  <c r="FL48" i="80" s="1"/>
  <c r="IQ17" i="166"/>
  <c r="IQ40" i="166" s="1"/>
  <c r="IQ17" i="163"/>
  <c r="IQ40" i="163" s="1"/>
  <c r="IQ16" i="165" s="1"/>
  <c r="IQ17" i="164"/>
  <c r="IQ40" i="164" s="1"/>
  <c r="IQ17" i="145"/>
  <c r="IQ40" i="145" s="1"/>
  <c r="IQ18" i="126"/>
  <c r="IQ42" i="126" s="1"/>
  <c r="IQ18" i="80"/>
  <c r="IQ42" i="80" s="1"/>
  <c r="GU17" i="166"/>
  <c r="GU40" i="166" s="1"/>
  <c r="GU17" i="163"/>
  <c r="GU40" i="163" s="1"/>
  <c r="GU16" i="165" s="1"/>
  <c r="GU17" i="164"/>
  <c r="GU40" i="164" s="1"/>
  <c r="GU17" i="145"/>
  <c r="GU40" i="145" s="1"/>
  <c r="GU18" i="126"/>
  <c r="GU42" i="126" s="1"/>
  <c r="GU18" i="80"/>
  <c r="GU42" i="80" s="1"/>
  <c r="EY17" i="166"/>
  <c r="EY40" i="166" s="1"/>
  <c r="EY17" i="163"/>
  <c r="EY40" i="163" s="1"/>
  <c r="EY16" i="165" s="1"/>
  <c r="EY17" i="164"/>
  <c r="EY40" i="164" s="1"/>
  <c r="EY17" i="145"/>
  <c r="EY40" i="145" s="1"/>
  <c r="EY18" i="126"/>
  <c r="EY42" i="126" s="1"/>
  <c r="EY18" i="80"/>
  <c r="EY42" i="80" s="1"/>
  <c r="GK14" i="166"/>
  <c r="GK37" i="166" s="1"/>
  <c r="GK14" i="163"/>
  <c r="GK37" i="163" s="1"/>
  <c r="GK13" i="165" s="1"/>
  <c r="GK14" i="164"/>
  <c r="GK37" i="164" s="1"/>
  <c r="GK14" i="145"/>
  <c r="GK37" i="145" s="1"/>
  <c r="GK15" i="126"/>
  <c r="GK39" i="126" s="1"/>
  <c r="GK15" i="80"/>
  <c r="GK39" i="80" s="1"/>
  <c r="IB11" i="164"/>
  <c r="IB31" i="164"/>
  <c r="IB34" i="164" s="1"/>
  <c r="IS32" i="126"/>
  <c r="IS35" i="126" s="1"/>
  <c r="IS11" i="126"/>
  <c r="IS11" i="166"/>
  <c r="IS31" i="166"/>
  <c r="IS34" i="166" s="1"/>
  <c r="GW31" i="145"/>
  <c r="GW34" i="145" s="1"/>
  <c r="GW11" i="145"/>
  <c r="GW11" i="163"/>
  <c r="GW31" i="163"/>
  <c r="FA25" i="166"/>
  <c r="FA48" i="166" s="1"/>
  <c r="FA25" i="163"/>
  <c r="FA48" i="163" s="1"/>
  <c r="FA24" i="165" s="1"/>
  <c r="FA25" i="164"/>
  <c r="FA48" i="164" s="1"/>
  <c r="FA26" i="126"/>
  <c r="FA50" i="126" s="1"/>
  <c r="FA25" i="145"/>
  <c r="FA48" i="145" s="1"/>
  <c r="FA26" i="80"/>
  <c r="FA50" i="80" s="1"/>
  <c r="FA31" i="164"/>
  <c r="FA34" i="164" s="1"/>
  <c r="FA11" i="164"/>
  <c r="IY23" i="166"/>
  <c r="IY46" i="166" s="1"/>
  <c r="IY23" i="163"/>
  <c r="IY46" i="163" s="1"/>
  <c r="IY22" i="165" s="1"/>
  <c r="IY23" i="164"/>
  <c r="IY46" i="164" s="1"/>
  <c r="IY24" i="126"/>
  <c r="IY48" i="126" s="1"/>
  <c r="IY23" i="145"/>
  <c r="IY46" i="145" s="1"/>
  <c r="IY24" i="80"/>
  <c r="IY48" i="80" s="1"/>
  <c r="HC23" i="166"/>
  <c r="HC46" i="166" s="1"/>
  <c r="HC23" i="163"/>
  <c r="HC46" i="163" s="1"/>
  <c r="HC22" i="165" s="1"/>
  <c r="HC23" i="164"/>
  <c r="HC46" i="164" s="1"/>
  <c r="HC23" i="145"/>
  <c r="HC46" i="145" s="1"/>
  <c r="HC24" i="126"/>
  <c r="HC48" i="126" s="1"/>
  <c r="HC24" i="80"/>
  <c r="HC48" i="80" s="1"/>
  <c r="FG23" i="166"/>
  <c r="FG46" i="166" s="1"/>
  <c r="FG23" i="163"/>
  <c r="FG46" i="163" s="1"/>
  <c r="FG22" i="165" s="1"/>
  <c r="FG23" i="164"/>
  <c r="FG46" i="164" s="1"/>
  <c r="FG23" i="145"/>
  <c r="FG46" i="145" s="1"/>
  <c r="FG24" i="126"/>
  <c r="FG48" i="126" s="1"/>
  <c r="FG24" i="80"/>
  <c r="FG48" i="80" s="1"/>
  <c r="JS20" i="166"/>
  <c r="JS43" i="166" s="1"/>
  <c r="JS20" i="163"/>
  <c r="JS43" i="163" s="1"/>
  <c r="JS19" i="165" s="1"/>
  <c r="JS20" i="164"/>
  <c r="JS43" i="164" s="1"/>
  <c r="JS20" i="145"/>
  <c r="JS43" i="145" s="1"/>
  <c r="JS21" i="126"/>
  <c r="JS45" i="126" s="1"/>
  <c r="JS21" i="80"/>
  <c r="JS45" i="80" s="1"/>
  <c r="HR17" i="166"/>
  <c r="HR40" i="166" s="1"/>
  <c r="HR17" i="163"/>
  <c r="HR40" i="163" s="1"/>
  <c r="HR16" i="165" s="1"/>
  <c r="HR17" i="164"/>
  <c r="HR40" i="164" s="1"/>
  <c r="HR17" i="145"/>
  <c r="HR40" i="145" s="1"/>
  <c r="HR18" i="126"/>
  <c r="HR42" i="126" s="1"/>
  <c r="HR18" i="80"/>
  <c r="HR42" i="80" s="1"/>
  <c r="FV17" i="166"/>
  <c r="FV40" i="166" s="1"/>
  <c r="FV17" i="163"/>
  <c r="FV40" i="163" s="1"/>
  <c r="FV16" i="165" s="1"/>
  <c r="FV17" i="164"/>
  <c r="FV40" i="164" s="1"/>
  <c r="FV17" i="145"/>
  <c r="FV40" i="145" s="1"/>
  <c r="FV18" i="80"/>
  <c r="FV42" i="80" s="1"/>
  <c r="FV18" i="126"/>
  <c r="FV42" i="126" s="1"/>
  <c r="FT14" i="166"/>
  <c r="FT37" i="166" s="1"/>
  <c r="FT14" i="163"/>
  <c r="FT37" i="163" s="1"/>
  <c r="FT13" i="165" s="1"/>
  <c r="FT14" i="164"/>
  <c r="FT37" i="164" s="1"/>
  <c r="FT14" i="145"/>
  <c r="FT37" i="145" s="1"/>
  <c r="FT15" i="126"/>
  <c r="FT39" i="126" s="1"/>
  <c r="FT15" i="80"/>
  <c r="FT39" i="80" s="1"/>
  <c r="JT6" i="165"/>
  <c r="JT9" i="165" s="1"/>
  <c r="JT33" i="163"/>
  <c r="IV6" i="165"/>
  <c r="IV9" i="165" s="1"/>
  <c r="IV33" i="163"/>
  <c r="HX6" i="165"/>
  <c r="HX9" i="165" s="1"/>
  <c r="HX33" i="163"/>
  <c r="EZ6" i="165"/>
  <c r="EZ9" i="165" s="1"/>
  <c r="EZ33" i="163"/>
  <c r="HX11" i="80"/>
  <c r="HX32" i="80"/>
  <c r="HX35" i="80" s="1"/>
  <c r="HX11" i="163"/>
  <c r="HX31" i="163"/>
  <c r="GF11" i="164"/>
  <c r="GF31" i="164"/>
  <c r="GF34" i="164" s="1"/>
  <c r="EJ11" i="145"/>
  <c r="EJ31" i="145"/>
  <c r="EJ34" i="145" s="1"/>
  <c r="JO11" i="126"/>
  <c r="JO32" i="126"/>
  <c r="JO35" i="126" s="1"/>
  <c r="JO11" i="166"/>
  <c r="JO31" i="166"/>
  <c r="JO34" i="166" s="1"/>
  <c r="IY32" i="80"/>
  <c r="IY35" i="80" s="1"/>
  <c r="IY11" i="80"/>
  <c r="IY11" i="163"/>
  <c r="IY31" i="163"/>
  <c r="II25" i="166"/>
  <c r="II48" i="166" s="1"/>
  <c r="II25" i="145"/>
  <c r="II48" i="145" s="1"/>
  <c r="II25" i="164"/>
  <c r="II48" i="164" s="1"/>
  <c r="II25" i="163"/>
  <c r="II48" i="163" s="1"/>
  <c r="II24" i="165" s="1"/>
  <c r="II26" i="126"/>
  <c r="II50" i="126" s="1"/>
  <c r="II26" i="80"/>
  <c r="II50" i="80" s="1"/>
  <c r="II11" i="164"/>
  <c r="II31" i="164"/>
  <c r="II34" i="164" s="1"/>
  <c r="HS11" i="145"/>
  <c r="HS31" i="145"/>
  <c r="HS34" i="145" s="1"/>
  <c r="HC11" i="126"/>
  <c r="HC32" i="126"/>
  <c r="HC35" i="126" s="1"/>
  <c r="HC11" i="166"/>
  <c r="HC31" i="166"/>
  <c r="HC34" i="166" s="1"/>
  <c r="GM32" i="80"/>
  <c r="GM35" i="80" s="1"/>
  <c r="GM11" i="80"/>
  <c r="GM11" i="163"/>
  <c r="GM31" i="163"/>
  <c r="FW25" i="166"/>
  <c r="FW48" i="166" s="1"/>
  <c r="FW25" i="164"/>
  <c r="FW48" i="164" s="1"/>
  <c r="FW25" i="163"/>
  <c r="FW48" i="163" s="1"/>
  <c r="FW24" i="165" s="1"/>
  <c r="FW25" i="145"/>
  <c r="FW48" i="145" s="1"/>
  <c r="FW26" i="126"/>
  <c r="FW50" i="126" s="1"/>
  <c r="FW26" i="80"/>
  <c r="FW50" i="80" s="1"/>
  <c r="FW11" i="164"/>
  <c r="FW31" i="164"/>
  <c r="FW34" i="164" s="1"/>
  <c r="FG11" i="145"/>
  <c r="FG31" i="145"/>
  <c r="FG34" i="145" s="1"/>
  <c r="EQ11" i="126"/>
  <c r="EQ32" i="126"/>
  <c r="EQ35" i="126" s="1"/>
  <c r="EQ11" i="166"/>
  <c r="EQ31" i="166"/>
  <c r="EQ34" i="166" s="1"/>
  <c r="EA11" i="80"/>
  <c r="EA32" i="80"/>
  <c r="EA35" i="80" s="1"/>
  <c r="EA11" i="163"/>
  <c r="EA31" i="163"/>
  <c r="JI23" i="166"/>
  <c r="JI46" i="166" s="1"/>
  <c r="JI23" i="163"/>
  <c r="JI46" i="163" s="1"/>
  <c r="JI22" i="165" s="1"/>
  <c r="JI23" i="164"/>
  <c r="JI46" i="164" s="1"/>
  <c r="JI23" i="145"/>
  <c r="JI46" i="145" s="1"/>
  <c r="JI24" i="126"/>
  <c r="JI48" i="126" s="1"/>
  <c r="JI24" i="80"/>
  <c r="JI48" i="80" s="1"/>
  <c r="IS23" i="166"/>
  <c r="IS46" i="166" s="1"/>
  <c r="IS23" i="163"/>
  <c r="IS46" i="163" s="1"/>
  <c r="IS22" i="165" s="1"/>
  <c r="IS23" i="164"/>
  <c r="IS46" i="164" s="1"/>
  <c r="IS23" i="145"/>
  <c r="IS46" i="145" s="1"/>
  <c r="IS24" i="126"/>
  <c r="IS48" i="126" s="1"/>
  <c r="IS24" i="80"/>
  <c r="IS48" i="80" s="1"/>
  <c r="IC23" i="166"/>
  <c r="IC46" i="166" s="1"/>
  <c r="IC23" i="163"/>
  <c r="IC46" i="163" s="1"/>
  <c r="IC22" i="165" s="1"/>
  <c r="IC23" i="164"/>
  <c r="IC46" i="164" s="1"/>
  <c r="IC24" i="126"/>
  <c r="IC48" i="126" s="1"/>
  <c r="IC23" i="145"/>
  <c r="IC46" i="145" s="1"/>
  <c r="IC24" i="80"/>
  <c r="IC48" i="80" s="1"/>
  <c r="HM23" i="166"/>
  <c r="HM46" i="166" s="1"/>
  <c r="HM23" i="163"/>
  <c r="HM46" i="163" s="1"/>
  <c r="HM22" i="165" s="1"/>
  <c r="HM23" i="164"/>
  <c r="HM46" i="164" s="1"/>
  <c r="HM24" i="126"/>
  <c r="HM48" i="126" s="1"/>
  <c r="HM23" i="145"/>
  <c r="HM46" i="145" s="1"/>
  <c r="HM24" i="80"/>
  <c r="HM48" i="80" s="1"/>
  <c r="GW23" i="166"/>
  <c r="GW46" i="166" s="1"/>
  <c r="GW23" i="163"/>
  <c r="GW46" i="163" s="1"/>
  <c r="GW22" i="165" s="1"/>
  <c r="GW23" i="164"/>
  <c r="GW46" i="164" s="1"/>
  <c r="GW24" i="126"/>
  <c r="GW48" i="126" s="1"/>
  <c r="GW23" i="145"/>
  <c r="GW46" i="145" s="1"/>
  <c r="GW24" i="80"/>
  <c r="GW48" i="80" s="1"/>
  <c r="GG23" i="166"/>
  <c r="GG46" i="166" s="1"/>
  <c r="GG23" i="163"/>
  <c r="GG46" i="163" s="1"/>
  <c r="GG22" i="165" s="1"/>
  <c r="GG23" i="164"/>
  <c r="GG46" i="164" s="1"/>
  <c r="GG24" i="126"/>
  <c r="GG48" i="126" s="1"/>
  <c r="GG24" i="80"/>
  <c r="GG48" i="80" s="1"/>
  <c r="GG23" i="145"/>
  <c r="GG46" i="145" s="1"/>
  <c r="FQ23" i="166"/>
  <c r="FQ46" i="166" s="1"/>
  <c r="FQ23" i="163"/>
  <c r="FQ46" i="163" s="1"/>
  <c r="FQ22" i="165" s="1"/>
  <c r="FQ23" i="164"/>
  <c r="FQ46" i="164" s="1"/>
  <c r="FQ24" i="126"/>
  <c r="FQ48" i="126" s="1"/>
  <c r="FQ23" i="145"/>
  <c r="FQ46" i="145" s="1"/>
  <c r="FQ24" i="80"/>
  <c r="FQ48" i="80" s="1"/>
  <c r="FA23" i="166"/>
  <c r="FA46" i="166" s="1"/>
  <c r="FA23" i="163"/>
  <c r="FA46" i="163" s="1"/>
  <c r="FA22" i="165" s="1"/>
  <c r="FA23" i="164"/>
  <c r="FA46" i="164" s="1"/>
  <c r="FA24" i="126"/>
  <c r="FA48" i="126" s="1"/>
  <c r="FA24" i="80"/>
  <c r="FA48" i="80" s="1"/>
  <c r="FA23" i="145"/>
  <c r="FA46" i="145" s="1"/>
  <c r="EK23" i="166"/>
  <c r="EK46" i="166" s="1"/>
  <c r="EK23" i="163"/>
  <c r="EK46" i="163" s="1"/>
  <c r="EK22" i="165" s="1"/>
  <c r="EK23" i="164"/>
  <c r="EK46" i="164" s="1"/>
  <c r="EK24" i="126"/>
  <c r="EK48" i="126" s="1"/>
  <c r="EK23" i="145"/>
  <c r="EK46" i="145" s="1"/>
  <c r="EK24" i="80"/>
  <c r="EK48" i="80" s="1"/>
  <c r="FA20" i="166"/>
  <c r="FA43" i="166" s="1"/>
  <c r="FA20" i="163"/>
  <c r="FA43" i="163" s="1"/>
  <c r="FA19" i="165" s="1"/>
  <c r="FA20" i="164"/>
  <c r="FA43" i="164" s="1"/>
  <c r="FA21" i="126"/>
  <c r="FA45" i="126" s="1"/>
  <c r="FA21" i="80"/>
  <c r="FA45" i="80" s="1"/>
  <c r="FA20" i="145"/>
  <c r="FA43" i="145" s="1"/>
  <c r="EK20" i="166"/>
  <c r="EK43" i="166" s="1"/>
  <c r="EK20" i="163"/>
  <c r="EK43" i="163" s="1"/>
  <c r="EK19" i="165" s="1"/>
  <c r="EK20" i="164"/>
  <c r="EK43" i="164" s="1"/>
  <c r="EK21" i="126"/>
  <c r="EK45" i="126" s="1"/>
  <c r="EK20" i="145"/>
  <c r="EK43" i="145" s="1"/>
  <c r="EK21" i="80"/>
  <c r="EK45" i="80" s="1"/>
  <c r="IR32" i="126"/>
  <c r="IR35" i="126" s="1"/>
  <c r="IR11" i="126"/>
  <c r="IR11" i="166"/>
  <c r="IR31" i="166"/>
  <c r="IR34" i="166" s="1"/>
  <c r="GN32" i="126"/>
  <c r="GN35" i="126" s="1"/>
  <c r="GN11" i="126"/>
  <c r="GN11" i="163"/>
  <c r="GN31" i="163"/>
  <c r="ER11" i="164"/>
  <c r="ER31" i="164"/>
  <c r="ER34" i="164" s="1"/>
  <c r="JN6" i="165"/>
  <c r="JN9" i="165" s="1"/>
  <c r="JN33" i="163"/>
  <c r="JN25" i="166"/>
  <c r="JN48" i="166" s="1"/>
  <c r="JN25" i="163"/>
  <c r="JN48" i="163" s="1"/>
  <c r="JN24" i="165" s="1"/>
  <c r="JN25" i="164"/>
  <c r="JN48" i="164" s="1"/>
  <c r="JN25" i="145"/>
  <c r="JN48" i="145" s="1"/>
  <c r="JN26" i="126"/>
  <c r="JN50" i="126" s="1"/>
  <c r="JN26" i="80"/>
  <c r="JN50" i="80" s="1"/>
  <c r="JN11" i="163"/>
  <c r="JN31" i="163"/>
  <c r="IX25" i="166"/>
  <c r="IX48" i="166" s="1"/>
  <c r="IX25" i="163"/>
  <c r="IX48" i="163" s="1"/>
  <c r="IX24" i="165" s="1"/>
  <c r="IX25" i="164"/>
  <c r="IX48" i="164" s="1"/>
  <c r="IX25" i="145"/>
  <c r="IX48" i="145" s="1"/>
  <c r="IX26" i="126"/>
  <c r="IX50" i="126" s="1"/>
  <c r="IX26" i="80"/>
  <c r="IX50" i="80" s="1"/>
  <c r="IX11" i="164"/>
  <c r="IX31" i="164"/>
  <c r="IX34" i="164" s="1"/>
  <c r="IH11" i="145"/>
  <c r="IH31" i="145"/>
  <c r="IH34" i="145" s="1"/>
  <c r="HR31" i="145"/>
  <c r="HR34" i="145" s="1"/>
  <c r="HR11" i="145"/>
  <c r="HR11" i="166"/>
  <c r="HR31" i="166"/>
  <c r="HR34" i="166" s="1"/>
  <c r="HB32" i="80"/>
  <c r="HB35" i="80" s="1"/>
  <c r="HB11" i="80"/>
  <c r="HB11" i="163"/>
  <c r="HB31" i="163"/>
  <c r="GL11" i="164"/>
  <c r="GL31" i="164"/>
  <c r="GL34" i="164" s="1"/>
  <c r="FV32" i="126"/>
  <c r="FV35" i="126" s="1"/>
  <c r="FV11" i="126"/>
  <c r="FV31" i="145"/>
  <c r="FV34" i="145" s="1"/>
  <c r="FV11" i="145"/>
  <c r="FF32" i="80"/>
  <c r="FF35" i="80" s="1"/>
  <c r="FF11" i="80"/>
  <c r="FF11" i="166"/>
  <c r="FF31" i="166"/>
  <c r="FF34" i="166" s="1"/>
  <c r="EP25" i="166"/>
  <c r="EP48" i="166" s="1"/>
  <c r="EP25" i="163"/>
  <c r="EP48" i="163" s="1"/>
  <c r="EP24" i="165" s="1"/>
  <c r="EP25" i="164"/>
  <c r="EP48" i="164" s="1"/>
  <c r="EP25" i="145"/>
  <c r="EP48" i="145" s="1"/>
  <c r="EP26" i="126"/>
  <c r="EP50" i="126" s="1"/>
  <c r="EP26" i="80"/>
  <c r="EP50" i="80" s="1"/>
  <c r="EP11" i="163"/>
  <c r="EP31" i="163"/>
  <c r="DZ25" i="166"/>
  <c r="DZ48" i="166" s="1"/>
  <c r="DZ25" i="163"/>
  <c r="DZ48" i="163" s="1"/>
  <c r="DZ24" i="165" s="1"/>
  <c r="DZ25" i="164"/>
  <c r="DZ48" i="164" s="1"/>
  <c r="DZ25" i="145"/>
  <c r="DZ48" i="145" s="1"/>
  <c r="DZ26" i="80"/>
  <c r="DZ50" i="80" s="1"/>
  <c r="DZ26" i="126"/>
  <c r="DZ50" i="126" s="1"/>
  <c r="DZ11" i="164"/>
  <c r="DZ31" i="164"/>
  <c r="DZ34" i="164" s="1"/>
  <c r="JH20" i="166"/>
  <c r="JH43" i="166" s="1"/>
  <c r="JH20" i="163"/>
  <c r="JH43" i="163" s="1"/>
  <c r="JH19" i="165" s="1"/>
  <c r="JH20" i="164"/>
  <c r="JH43" i="164" s="1"/>
  <c r="JH20" i="145"/>
  <c r="JH43" i="145" s="1"/>
  <c r="JH21" i="126"/>
  <c r="JH45" i="126" s="1"/>
  <c r="JH21" i="80"/>
  <c r="JH45" i="80" s="1"/>
  <c r="IN20" i="166"/>
  <c r="IN43" i="166" s="1"/>
  <c r="IN20" i="163"/>
  <c r="IN43" i="163" s="1"/>
  <c r="IN19" i="165" s="1"/>
  <c r="IN20" i="164"/>
  <c r="IN43" i="164" s="1"/>
  <c r="IN20" i="145"/>
  <c r="IN43" i="145" s="1"/>
  <c r="IN21" i="126"/>
  <c r="IN45" i="126" s="1"/>
  <c r="IN21" i="80"/>
  <c r="IN45" i="80" s="1"/>
  <c r="HT20" i="166"/>
  <c r="HT43" i="166" s="1"/>
  <c r="HT20" i="163"/>
  <c r="HT43" i="163" s="1"/>
  <c r="HT19" i="165" s="1"/>
  <c r="HT20" i="164"/>
  <c r="HT43" i="164" s="1"/>
  <c r="HT20" i="145"/>
  <c r="HT43" i="145" s="1"/>
  <c r="HT21" i="126"/>
  <c r="HT45" i="126" s="1"/>
  <c r="HT21" i="80"/>
  <c r="HT45" i="80" s="1"/>
  <c r="GZ20" i="166"/>
  <c r="GZ43" i="166" s="1"/>
  <c r="GZ20" i="163"/>
  <c r="GZ43" i="163" s="1"/>
  <c r="GZ19" i="165" s="1"/>
  <c r="GZ20" i="164"/>
  <c r="GZ43" i="164" s="1"/>
  <c r="GZ20" i="145"/>
  <c r="GZ43" i="145" s="1"/>
  <c r="GZ21" i="126"/>
  <c r="GZ45" i="126" s="1"/>
  <c r="GZ21" i="80"/>
  <c r="GZ45" i="80" s="1"/>
  <c r="IN11" i="80"/>
  <c r="IN32" i="80"/>
  <c r="IN35" i="80" s="1"/>
  <c r="IN31" i="166"/>
  <c r="IN34" i="166" s="1"/>
  <c r="IN11" i="166"/>
  <c r="GV32" i="126"/>
  <c r="GV35" i="126" s="1"/>
  <c r="GV11" i="126"/>
  <c r="GV11" i="163"/>
  <c r="GV31" i="163"/>
  <c r="EZ31" i="164"/>
  <c r="EZ34" i="164" s="1"/>
  <c r="EZ11" i="164"/>
  <c r="JM11" i="164"/>
  <c r="JM31" i="164"/>
  <c r="JM34" i="164" s="1"/>
  <c r="IW25" i="166"/>
  <c r="IW48" i="166" s="1"/>
  <c r="IW25" i="163"/>
  <c r="IW48" i="163" s="1"/>
  <c r="IW24" i="165" s="1"/>
  <c r="IW25" i="145"/>
  <c r="IW48" i="145" s="1"/>
  <c r="IW26" i="126"/>
  <c r="IW50" i="126" s="1"/>
  <c r="IW26" i="80"/>
  <c r="IW50" i="80" s="1"/>
  <c r="IW25" i="164"/>
  <c r="IW48" i="164" s="1"/>
  <c r="IW31" i="145"/>
  <c r="IW34" i="145" s="1"/>
  <c r="IW11" i="145"/>
  <c r="IG11" i="80"/>
  <c r="IG32" i="80"/>
  <c r="IG35" i="80" s="1"/>
  <c r="IG11" i="166"/>
  <c r="IG31" i="166"/>
  <c r="IG34" i="166" s="1"/>
  <c r="HQ32" i="126"/>
  <c r="HQ35" i="126" s="1"/>
  <c r="HQ11" i="126"/>
  <c r="HQ11" i="163"/>
  <c r="HQ31" i="163"/>
  <c r="HA32" i="126"/>
  <c r="HA35" i="126" s="1"/>
  <c r="HA11" i="126"/>
  <c r="HA11" i="164"/>
  <c r="HA31" i="164"/>
  <c r="HA34" i="164" s="1"/>
  <c r="GK25" i="166"/>
  <c r="GK48" i="166" s="1"/>
  <c r="GK25" i="163"/>
  <c r="GK48" i="163" s="1"/>
  <c r="GK24" i="165" s="1"/>
  <c r="GK26" i="126"/>
  <c r="GK50" i="126" s="1"/>
  <c r="GK25" i="164"/>
  <c r="GK48" i="164" s="1"/>
  <c r="GK26" i="80"/>
  <c r="GK50" i="80" s="1"/>
  <c r="GK25" i="145"/>
  <c r="GK48" i="145" s="1"/>
  <c r="GK11" i="145"/>
  <c r="GK31" i="145"/>
  <c r="GK34" i="145" s="1"/>
  <c r="FU11" i="80"/>
  <c r="FU32" i="80"/>
  <c r="FU35" i="80" s="1"/>
  <c r="FU11" i="166"/>
  <c r="FU31" i="166"/>
  <c r="FU34" i="166" s="1"/>
  <c r="FE11" i="126"/>
  <c r="FE32" i="126"/>
  <c r="FE35" i="126" s="1"/>
  <c r="FE11" i="163"/>
  <c r="FE31" i="163"/>
  <c r="EO31" i="164"/>
  <c r="EO34" i="164" s="1"/>
  <c r="EO11" i="164"/>
  <c r="JS23" i="166"/>
  <c r="JS46" i="166" s="1"/>
  <c r="JS23" i="163"/>
  <c r="JS46" i="163" s="1"/>
  <c r="JS22" i="165" s="1"/>
  <c r="JS23" i="164"/>
  <c r="JS46" i="164" s="1"/>
  <c r="JS23" i="145"/>
  <c r="JS46" i="145" s="1"/>
  <c r="JS24" i="126"/>
  <c r="JS48" i="126" s="1"/>
  <c r="JS24" i="80"/>
  <c r="JS48" i="80" s="1"/>
  <c r="JC23" i="166"/>
  <c r="JC46" i="166" s="1"/>
  <c r="JC23" i="163"/>
  <c r="JC46" i="163" s="1"/>
  <c r="JC22" i="165" s="1"/>
  <c r="JC23" i="164"/>
  <c r="JC46" i="164" s="1"/>
  <c r="JC23" i="145"/>
  <c r="JC46" i="145" s="1"/>
  <c r="JC24" i="126"/>
  <c r="JC48" i="126" s="1"/>
  <c r="JC24" i="80"/>
  <c r="JC48" i="80" s="1"/>
  <c r="IM23" i="166"/>
  <c r="IM46" i="166" s="1"/>
  <c r="IM23" i="163"/>
  <c r="IM46" i="163" s="1"/>
  <c r="IM22" i="165" s="1"/>
  <c r="IM23" i="164"/>
  <c r="IM46" i="164" s="1"/>
  <c r="IM23" i="145"/>
  <c r="IM46" i="145" s="1"/>
  <c r="IM24" i="126"/>
  <c r="IM48" i="126" s="1"/>
  <c r="IM24" i="80"/>
  <c r="IM48" i="80" s="1"/>
  <c r="HG23" i="166"/>
  <c r="HG46" i="166" s="1"/>
  <c r="HG23" i="163"/>
  <c r="HG46" i="163" s="1"/>
  <c r="HG22" i="165" s="1"/>
  <c r="HG23" i="164"/>
  <c r="HG46" i="164" s="1"/>
  <c r="HG23" i="145"/>
  <c r="HG46" i="145" s="1"/>
  <c r="HG24" i="126"/>
  <c r="HG48" i="126" s="1"/>
  <c r="HG24" i="80"/>
  <c r="HG48" i="80" s="1"/>
  <c r="GQ23" i="166"/>
  <c r="GQ46" i="166" s="1"/>
  <c r="GQ23" i="163"/>
  <c r="GQ46" i="163" s="1"/>
  <c r="GQ22" i="165" s="1"/>
  <c r="GQ23" i="164"/>
  <c r="GQ46" i="164" s="1"/>
  <c r="GQ23" i="145"/>
  <c r="GQ46" i="145" s="1"/>
  <c r="GQ24" i="126"/>
  <c r="GQ48" i="126" s="1"/>
  <c r="GQ24" i="80"/>
  <c r="GQ48" i="80" s="1"/>
  <c r="GA23" i="166"/>
  <c r="GA46" i="166" s="1"/>
  <c r="GA23" i="163"/>
  <c r="GA46" i="163" s="1"/>
  <c r="GA22" i="165" s="1"/>
  <c r="GA23" i="164"/>
  <c r="GA46" i="164" s="1"/>
  <c r="GA23" i="145"/>
  <c r="GA46" i="145" s="1"/>
  <c r="GA24" i="126"/>
  <c r="GA48" i="126" s="1"/>
  <c r="GA24" i="80"/>
  <c r="GA48" i="80" s="1"/>
  <c r="FK23" i="166"/>
  <c r="FK46" i="166" s="1"/>
  <c r="FK23" i="163"/>
  <c r="FK46" i="163" s="1"/>
  <c r="FK22" i="165" s="1"/>
  <c r="FK23" i="164"/>
  <c r="FK46" i="164" s="1"/>
  <c r="FK23" i="145"/>
  <c r="FK46" i="145" s="1"/>
  <c r="FK24" i="126"/>
  <c r="FK48" i="126" s="1"/>
  <c r="FK24" i="80"/>
  <c r="FK48" i="80" s="1"/>
  <c r="EU23" i="166"/>
  <c r="EU46" i="166" s="1"/>
  <c r="EU23" i="163"/>
  <c r="EU46" i="163" s="1"/>
  <c r="EU22" i="165" s="1"/>
  <c r="EU23" i="164"/>
  <c r="EU46" i="164" s="1"/>
  <c r="EU23" i="145"/>
  <c r="EU46" i="145" s="1"/>
  <c r="EU24" i="126"/>
  <c r="EU48" i="126" s="1"/>
  <c r="EU24" i="80"/>
  <c r="EU48" i="80" s="1"/>
  <c r="EE23" i="166"/>
  <c r="EE46" i="166" s="1"/>
  <c r="EE23" i="163"/>
  <c r="EE46" i="163" s="1"/>
  <c r="EE22" i="165" s="1"/>
  <c r="EE23" i="164"/>
  <c r="EE46" i="164" s="1"/>
  <c r="EE23" i="145"/>
  <c r="EE46" i="145" s="1"/>
  <c r="EE24" i="126"/>
  <c r="EE48" i="126" s="1"/>
  <c r="EE24" i="80"/>
  <c r="EE48" i="80" s="1"/>
  <c r="IQ20" i="166"/>
  <c r="IQ43" i="166" s="1"/>
  <c r="IQ20" i="163"/>
  <c r="IQ43" i="163" s="1"/>
  <c r="IQ19" i="165" s="1"/>
  <c r="IQ20" i="164"/>
  <c r="IQ43" i="164" s="1"/>
  <c r="IQ20" i="145"/>
  <c r="IQ43" i="145" s="1"/>
  <c r="IQ21" i="126"/>
  <c r="IQ45" i="126" s="1"/>
  <c r="IQ21" i="80"/>
  <c r="IQ45" i="80" s="1"/>
  <c r="HK20" i="166"/>
  <c r="HK43" i="166" s="1"/>
  <c r="HK20" i="163"/>
  <c r="HK43" i="163" s="1"/>
  <c r="HK19" i="165" s="1"/>
  <c r="HK20" i="164"/>
  <c r="HK43" i="164" s="1"/>
  <c r="HK20" i="145"/>
  <c r="HK43" i="145" s="1"/>
  <c r="HK21" i="126"/>
  <c r="HK45" i="126" s="1"/>
  <c r="HK21" i="80"/>
  <c r="HK45" i="80" s="1"/>
  <c r="GU20" i="166"/>
  <c r="GU43" i="166" s="1"/>
  <c r="GU20" i="163"/>
  <c r="GU43" i="163" s="1"/>
  <c r="GU19" i="165" s="1"/>
  <c r="GU20" i="164"/>
  <c r="GU43" i="164" s="1"/>
  <c r="GU20" i="145"/>
  <c r="GU43" i="145" s="1"/>
  <c r="GU21" i="126"/>
  <c r="GU45" i="126" s="1"/>
  <c r="GU21" i="80"/>
  <c r="GU45" i="80" s="1"/>
  <c r="FO20" i="166"/>
  <c r="FO43" i="166" s="1"/>
  <c r="FO20" i="163"/>
  <c r="FO43" i="163" s="1"/>
  <c r="FO19" i="165" s="1"/>
  <c r="FO20" i="164"/>
  <c r="FO43" i="164" s="1"/>
  <c r="FO20" i="145"/>
  <c r="FO43" i="145" s="1"/>
  <c r="FO21" i="126"/>
  <c r="FO45" i="126" s="1"/>
  <c r="FO21" i="80"/>
  <c r="FO45" i="80" s="1"/>
  <c r="JR17" i="166"/>
  <c r="JR40" i="166" s="1"/>
  <c r="JR17" i="163"/>
  <c r="JR40" i="163" s="1"/>
  <c r="JR16" i="165" s="1"/>
  <c r="JR17" i="164"/>
  <c r="JR40" i="164" s="1"/>
  <c r="JR17" i="145"/>
  <c r="JR40" i="145" s="1"/>
  <c r="JR18" i="126"/>
  <c r="JR42" i="126" s="1"/>
  <c r="JR18" i="80"/>
  <c r="JR42" i="80" s="1"/>
  <c r="JB17" i="166"/>
  <c r="JB40" i="166" s="1"/>
  <c r="JB17" i="163"/>
  <c r="JB40" i="163" s="1"/>
  <c r="JB16" i="165" s="1"/>
  <c r="JB17" i="164"/>
  <c r="JB40" i="164" s="1"/>
  <c r="JB17" i="145"/>
  <c r="JB40" i="145" s="1"/>
  <c r="JB18" i="126"/>
  <c r="JB42" i="126" s="1"/>
  <c r="JB18" i="80"/>
  <c r="JB42" i="80" s="1"/>
  <c r="IL17" i="166"/>
  <c r="IL40" i="166" s="1"/>
  <c r="IL17" i="163"/>
  <c r="IL40" i="163" s="1"/>
  <c r="IL16" i="165" s="1"/>
  <c r="IL17" i="164"/>
  <c r="IL40" i="164" s="1"/>
  <c r="IL17" i="145"/>
  <c r="IL40" i="145" s="1"/>
  <c r="IL18" i="126"/>
  <c r="IL42" i="126" s="1"/>
  <c r="IL18" i="80"/>
  <c r="IL42" i="80" s="1"/>
  <c r="HV17" i="166"/>
  <c r="HV40" i="166" s="1"/>
  <c r="HV17" i="163"/>
  <c r="HV40" i="163" s="1"/>
  <c r="HV16" i="165" s="1"/>
  <c r="HV17" i="164"/>
  <c r="HV40" i="164" s="1"/>
  <c r="HV17" i="145"/>
  <c r="HV40" i="145" s="1"/>
  <c r="HV18" i="126"/>
  <c r="HV42" i="126" s="1"/>
  <c r="HV18" i="80"/>
  <c r="HV42" i="80" s="1"/>
  <c r="HF17" i="166"/>
  <c r="HF40" i="166" s="1"/>
  <c r="HF17" i="163"/>
  <c r="HF40" i="163" s="1"/>
  <c r="HF16" i="165" s="1"/>
  <c r="HF17" i="164"/>
  <c r="HF40" i="164" s="1"/>
  <c r="HF17" i="145"/>
  <c r="HF40" i="145" s="1"/>
  <c r="HF18" i="126"/>
  <c r="HF42" i="126" s="1"/>
  <c r="HF18" i="80"/>
  <c r="HF42" i="80" s="1"/>
  <c r="GP17" i="166"/>
  <c r="GP40" i="166" s="1"/>
  <c r="GP17" i="163"/>
  <c r="GP40" i="163" s="1"/>
  <c r="GP16" i="165" s="1"/>
  <c r="GP17" i="164"/>
  <c r="GP40" i="164" s="1"/>
  <c r="GP17" i="145"/>
  <c r="GP40" i="145" s="1"/>
  <c r="GP18" i="80"/>
  <c r="GP42" i="80" s="1"/>
  <c r="GP18" i="126"/>
  <c r="GP42" i="126" s="1"/>
  <c r="FZ17" i="166"/>
  <c r="FZ40" i="166" s="1"/>
  <c r="FZ17" i="163"/>
  <c r="FZ40" i="163" s="1"/>
  <c r="FZ16" i="165" s="1"/>
  <c r="FZ17" i="164"/>
  <c r="FZ40" i="164" s="1"/>
  <c r="FZ17" i="145"/>
  <c r="FZ40" i="145" s="1"/>
  <c r="FZ18" i="80"/>
  <c r="FZ42" i="80" s="1"/>
  <c r="FZ18" i="126"/>
  <c r="FZ42" i="126" s="1"/>
  <c r="FJ17" i="166"/>
  <c r="FJ40" i="166" s="1"/>
  <c r="FJ17" i="163"/>
  <c r="FJ40" i="163" s="1"/>
  <c r="FJ16" i="165" s="1"/>
  <c r="FJ17" i="164"/>
  <c r="FJ40" i="164" s="1"/>
  <c r="FJ17" i="145"/>
  <c r="FJ40" i="145" s="1"/>
  <c r="FJ18" i="80"/>
  <c r="FJ42" i="80" s="1"/>
  <c r="FJ18" i="126"/>
  <c r="FJ42" i="126" s="1"/>
  <c r="ET17" i="166"/>
  <c r="ET40" i="166" s="1"/>
  <c r="ET17" i="163"/>
  <c r="ET40" i="163" s="1"/>
  <c r="ET16" i="165" s="1"/>
  <c r="ET17" i="164"/>
  <c r="ET40" i="164" s="1"/>
  <c r="ET17" i="145"/>
  <c r="ET40" i="145" s="1"/>
  <c r="ET18" i="80"/>
  <c r="ET42" i="80" s="1"/>
  <c r="ET18" i="126"/>
  <c r="ET42" i="126" s="1"/>
  <c r="ED17" i="166"/>
  <c r="ED40" i="166" s="1"/>
  <c r="ED17" i="163"/>
  <c r="ED40" i="163" s="1"/>
  <c r="ED16" i="165" s="1"/>
  <c r="ED17" i="164"/>
  <c r="ED40" i="164" s="1"/>
  <c r="ED17" i="145"/>
  <c r="ED40" i="145" s="1"/>
  <c r="ED18" i="80"/>
  <c r="ED42" i="80" s="1"/>
  <c r="ED18" i="126"/>
  <c r="ED42" i="126" s="1"/>
  <c r="JP14" i="166"/>
  <c r="JP37" i="166" s="1"/>
  <c r="JP14" i="163"/>
  <c r="JP37" i="163" s="1"/>
  <c r="JP13" i="165" s="1"/>
  <c r="JP14" i="164"/>
  <c r="JP37" i="164" s="1"/>
  <c r="JP14" i="145"/>
  <c r="JP37" i="145" s="1"/>
  <c r="JP15" i="126"/>
  <c r="JP39" i="126" s="1"/>
  <c r="JP15" i="80"/>
  <c r="JP39" i="80" s="1"/>
  <c r="HT14" i="166"/>
  <c r="HT37" i="166" s="1"/>
  <c r="HT14" i="163"/>
  <c r="HT37" i="163" s="1"/>
  <c r="HT13" i="165" s="1"/>
  <c r="HT14" i="164"/>
  <c r="HT37" i="164" s="1"/>
  <c r="HT14" i="145"/>
  <c r="HT37" i="145" s="1"/>
  <c r="HT15" i="126"/>
  <c r="HT39" i="126" s="1"/>
  <c r="HT15" i="80"/>
  <c r="HT39" i="80" s="1"/>
  <c r="HD14" i="166"/>
  <c r="HD37" i="166" s="1"/>
  <c r="HD14" i="163"/>
  <c r="HD37" i="163" s="1"/>
  <c r="HD13" i="165" s="1"/>
  <c r="HD14" i="164"/>
  <c r="HD37" i="164" s="1"/>
  <c r="HD14" i="145"/>
  <c r="HD37" i="145" s="1"/>
  <c r="HD15" i="126"/>
  <c r="HD39" i="126" s="1"/>
  <c r="HD15" i="80"/>
  <c r="HD39" i="80" s="1"/>
  <c r="GN6" i="165"/>
  <c r="GN9" i="165" s="1"/>
  <c r="GN33" i="163"/>
  <c r="EN6" i="165"/>
  <c r="EN9" i="165" s="1"/>
  <c r="EN33" i="163"/>
  <c r="HL11" i="80"/>
  <c r="HL32" i="80"/>
  <c r="HL35" i="80" s="1"/>
  <c r="HL11" i="163"/>
  <c r="HL31" i="163"/>
  <c r="JK25" i="166"/>
  <c r="JK48" i="166" s="1"/>
  <c r="JK25" i="145"/>
  <c r="JK48" i="145" s="1"/>
  <c r="JK25" i="163"/>
  <c r="JK48" i="163" s="1"/>
  <c r="JK24" i="165" s="1"/>
  <c r="JK25" i="164"/>
  <c r="JK48" i="164" s="1"/>
  <c r="JK26" i="126"/>
  <c r="JK50" i="126" s="1"/>
  <c r="JK26" i="80"/>
  <c r="JK50" i="80" s="1"/>
  <c r="JK11" i="163"/>
  <c r="JK31" i="163"/>
  <c r="HO32" i="80"/>
  <c r="HO35" i="80" s="1"/>
  <c r="HO11" i="80"/>
  <c r="HO11" i="164"/>
  <c r="HO31" i="164"/>
  <c r="HO34" i="164" s="1"/>
  <c r="FS11" i="145"/>
  <c r="FS31" i="145"/>
  <c r="FS34" i="145" s="1"/>
  <c r="FC32" i="126"/>
  <c r="FC35" i="126" s="1"/>
  <c r="FC11" i="126"/>
  <c r="FC11" i="166"/>
  <c r="FC31" i="166"/>
  <c r="FC34" i="166" s="1"/>
  <c r="EG20" i="166"/>
  <c r="EG43" i="166" s="1"/>
  <c r="EG20" i="163"/>
  <c r="EG43" i="163" s="1"/>
  <c r="EG19" i="165" s="1"/>
  <c r="EG20" i="164"/>
  <c r="EG43" i="164" s="1"/>
  <c r="EG20" i="145"/>
  <c r="EG43" i="145" s="1"/>
  <c r="EG21" i="126"/>
  <c r="EG45" i="126" s="1"/>
  <c r="EG21" i="80"/>
  <c r="EG45" i="80" s="1"/>
  <c r="EF31" i="164"/>
  <c r="EF34" i="164" s="1"/>
  <c r="EF11" i="164"/>
  <c r="IT32" i="126"/>
  <c r="IT35" i="126" s="1"/>
  <c r="IT11" i="126"/>
  <c r="IT11" i="166"/>
  <c r="IT31" i="166"/>
  <c r="IT34" i="166" s="1"/>
  <c r="GX25" i="166"/>
  <c r="GX48" i="166" s="1"/>
  <c r="GX25" i="163"/>
  <c r="GX48" i="163" s="1"/>
  <c r="GX24" i="165" s="1"/>
  <c r="GX25" i="164"/>
  <c r="GX48" i="164" s="1"/>
  <c r="GX26" i="126"/>
  <c r="GX50" i="126" s="1"/>
  <c r="GX25" i="145"/>
  <c r="GX48" i="145" s="1"/>
  <c r="GX26" i="80"/>
  <c r="GX50" i="80" s="1"/>
  <c r="GX11" i="163"/>
  <c r="GX31" i="163"/>
  <c r="JT20" i="166"/>
  <c r="JT43" i="166" s="1"/>
  <c r="JT20" i="163"/>
  <c r="JT43" i="163" s="1"/>
  <c r="JT19" i="165" s="1"/>
  <c r="JT20" i="164"/>
  <c r="JT43" i="164" s="1"/>
  <c r="JT20" i="145"/>
  <c r="JT43" i="145" s="1"/>
  <c r="JT21" i="126"/>
  <c r="JT45" i="126" s="1"/>
  <c r="JT21" i="80"/>
  <c r="JT45" i="80" s="1"/>
  <c r="HP20" i="166"/>
  <c r="HP43" i="166" s="1"/>
  <c r="HP20" i="163"/>
  <c r="HP43" i="163" s="1"/>
  <c r="HP19" i="165" s="1"/>
  <c r="HP20" i="164"/>
  <c r="HP43" i="164" s="1"/>
  <c r="HP20" i="145"/>
  <c r="HP43" i="145" s="1"/>
  <c r="HP21" i="80"/>
  <c r="HP45" i="80" s="1"/>
  <c r="HP21" i="126"/>
  <c r="HP45" i="126" s="1"/>
  <c r="GJ11" i="164"/>
  <c r="GJ31" i="164"/>
  <c r="GJ34" i="164" s="1"/>
  <c r="JI11" i="145"/>
  <c r="JI31" i="145"/>
  <c r="JI34" i="145" s="1"/>
  <c r="HM25" i="166"/>
  <c r="HM48" i="166" s="1"/>
  <c r="HM25" i="163"/>
  <c r="HM48" i="163" s="1"/>
  <c r="HM24" i="165" s="1"/>
  <c r="HM26" i="126"/>
  <c r="HM50" i="126" s="1"/>
  <c r="HM25" i="164"/>
  <c r="HM48" i="164" s="1"/>
  <c r="HM25" i="145"/>
  <c r="HM48" i="145" s="1"/>
  <c r="HM26" i="80"/>
  <c r="HM50" i="80" s="1"/>
  <c r="HM32" i="126"/>
  <c r="HM35" i="126" s="1"/>
  <c r="HM11" i="126"/>
  <c r="FQ11" i="126"/>
  <c r="FQ32" i="126"/>
  <c r="FQ35" i="126" s="1"/>
  <c r="FQ11" i="166"/>
  <c r="FQ31" i="166"/>
  <c r="FQ34" i="166" s="1"/>
  <c r="EK31" i="145"/>
  <c r="EK34" i="145" s="1"/>
  <c r="EK11" i="145"/>
  <c r="EK11" i="163"/>
  <c r="EK31" i="163"/>
  <c r="HW20" i="166"/>
  <c r="HW43" i="166" s="1"/>
  <c r="HW20" i="163"/>
  <c r="HW43" i="163" s="1"/>
  <c r="HW19" i="165" s="1"/>
  <c r="HW20" i="164"/>
  <c r="HW43" i="164" s="1"/>
  <c r="HW20" i="145"/>
  <c r="HW43" i="145" s="1"/>
  <c r="HW21" i="126"/>
  <c r="HW45" i="126" s="1"/>
  <c r="HW21" i="80"/>
  <c r="HW45" i="80" s="1"/>
  <c r="GA20" i="166"/>
  <c r="GA43" i="166" s="1"/>
  <c r="GA20" i="163"/>
  <c r="GA43" i="163" s="1"/>
  <c r="GA19" i="165" s="1"/>
  <c r="GA20" i="164"/>
  <c r="GA43" i="164" s="1"/>
  <c r="GA20" i="145"/>
  <c r="GA43" i="145" s="1"/>
  <c r="GA21" i="126"/>
  <c r="GA45" i="126" s="1"/>
  <c r="GA21" i="80"/>
  <c r="GA45" i="80" s="1"/>
  <c r="EE20" i="166"/>
  <c r="EE43" i="166" s="1"/>
  <c r="EE20" i="163"/>
  <c r="EE43" i="163" s="1"/>
  <c r="EE19" i="165" s="1"/>
  <c r="EE20" i="164"/>
  <c r="EE43" i="164" s="1"/>
  <c r="EE20" i="145"/>
  <c r="EE43" i="145" s="1"/>
  <c r="EE21" i="126"/>
  <c r="EE45" i="126" s="1"/>
  <c r="EE21" i="80"/>
  <c r="EE45" i="80" s="1"/>
  <c r="IH17" i="166"/>
  <c r="IH40" i="166" s="1"/>
  <c r="IH17" i="163"/>
  <c r="IH40" i="163" s="1"/>
  <c r="IH16" i="165" s="1"/>
  <c r="IH17" i="164"/>
  <c r="IH40" i="164" s="1"/>
  <c r="IH17" i="145"/>
  <c r="IH40" i="145" s="1"/>
  <c r="IH18" i="126"/>
  <c r="IH42" i="126" s="1"/>
  <c r="IH18" i="80"/>
  <c r="IH42" i="80" s="1"/>
  <c r="GL17" i="166"/>
  <c r="GL40" i="166" s="1"/>
  <c r="GL17" i="163"/>
  <c r="GL40" i="163" s="1"/>
  <c r="GL16" i="165" s="1"/>
  <c r="GL17" i="164"/>
  <c r="GL40" i="164" s="1"/>
  <c r="GL17" i="145"/>
  <c r="GL40" i="145" s="1"/>
  <c r="GL18" i="80"/>
  <c r="GL42" i="80" s="1"/>
  <c r="GL18" i="126"/>
  <c r="GL42" i="126" s="1"/>
  <c r="IV25" i="166"/>
  <c r="IV48" i="166" s="1"/>
  <c r="IV25" i="163"/>
  <c r="IV48" i="163" s="1"/>
  <c r="IV24" i="165" s="1"/>
  <c r="IV25" i="145"/>
  <c r="IV48" i="145" s="1"/>
  <c r="IV25" i="164"/>
  <c r="IV48" i="164" s="1"/>
  <c r="IV26" i="126"/>
  <c r="IV50" i="126" s="1"/>
  <c r="IV26" i="80"/>
  <c r="IV50" i="80" s="1"/>
  <c r="HD11" i="166"/>
  <c r="HD31" i="166"/>
  <c r="HD34" i="166" s="1"/>
  <c r="JK33" i="163"/>
  <c r="JK6" i="165"/>
  <c r="JK9" i="165" s="1"/>
  <c r="IQ11" i="126"/>
  <c r="IQ32" i="126"/>
  <c r="IQ35" i="126" s="1"/>
  <c r="IA11" i="163"/>
  <c r="IA31" i="163"/>
  <c r="GE32" i="126"/>
  <c r="GE35" i="126" s="1"/>
  <c r="GE11" i="126"/>
  <c r="FO11" i="163"/>
  <c r="FO31" i="163"/>
  <c r="EY31" i="164"/>
  <c r="EY34" i="164" s="1"/>
  <c r="EY11" i="164"/>
  <c r="EI11" i="145"/>
  <c r="EI31" i="145"/>
  <c r="EI34" i="145" s="1"/>
  <c r="HE20" i="166"/>
  <c r="HE43" i="166" s="1"/>
  <c r="HE20" i="163"/>
  <c r="HE43" i="163" s="1"/>
  <c r="HE19" i="165" s="1"/>
  <c r="HE20" i="164"/>
  <c r="HE43" i="164" s="1"/>
  <c r="HE21" i="126"/>
  <c r="HE45" i="126" s="1"/>
  <c r="HE20" i="145"/>
  <c r="HE43" i="145" s="1"/>
  <c r="HE21" i="80"/>
  <c r="HE45" i="80" s="1"/>
  <c r="GO20" i="166"/>
  <c r="GO43" i="166" s="1"/>
  <c r="GO20" i="163"/>
  <c r="GO43" i="163" s="1"/>
  <c r="GO19" i="165" s="1"/>
  <c r="GO20" i="164"/>
  <c r="GO43" i="164" s="1"/>
  <c r="GO21" i="126"/>
  <c r="GO45" i="126" s="1"/>
  <c r="GO21" i="80"/>
  <c r="GO45" i="80" s="1"/>
  <c r="GO20" i="145"/>
  <c r="GO43" i="145" s="1"/>
  <c r="FY20" i="166"/>
  <c r="FY43" i="166" s="1"/>
  <c r="FY20" i="163"/>
  <c r="FY43" i="163" s="1"/>
  <c r="FY19" i="165" s="1"/>
  <c r="FY20" i="164"/>
  <c r="FY43" i="164" s="1"/>
  <c r="FY21" i="126"/>
  <c r="FY45" i="126" s="1"/>
  <c r="FY20" i="145"/>
  <c r="FY43" i="145" s="1"/>
  <c r="FY21" i="80"/>
  <c r="FY45" i="80" s="1"/>
  <c r="GV17" i="166"/>
  <c r="GV40" i="166" s="1"/>
  <c r="GV17" i="163"/>
  <c r="GV40" i="163" s="1"/>
  <c r="GV16" i="165" s="1"/>
  <c r="GV17" i="164"/>
  <c r="GV40" i="164" s="1"/>
  <c r="GV17" i="145"/>
  <c r="GV40" i="145" s="1"/>
  <c r="GV18" i="126"/>
  <c r="GV42" i="126" s="1"/>
  <c r="GV18" i="80"/>
  <c r="GV42" i="80" s="1"/>
  <c r="GF17" i="166"/>
  <c r="GF40" i="166" s="1"/>
  <c r="GF17" i="163"/>
  <c r="GF40" i="163" s="1"/>
  <c r="GF16" i="165" s="1"/>
  <c r="GF17" i="164"/>
  <c r="GF40" i="164" s="1"/>
  <c r="GF17" i="145"/>
  <c r="GF40" i="145" s="1"/>
  <c r="GF18" i="126"/>
  <c r="GF42" i="126" s="1"/>
  <c r="GF18" i="80"/>
  <c r="GF42" i="80" s="1"/>
  <c r="HT25" i="166"/>
  <c r="HT48" i="166" s="1"/>
  <c r="HT25" i="163"/>
  <c r="HT48" i="163" s="1"/>
  <c r="HT24" i="165" s="1"/>
  <c r="HT25" i="164"/>
  <c r="HT48" i="164" s="1"/>
  <c r="HT25" i="145"/>
  <c r="HT48" i="145" s="1"/>
  <c r="HT26" i="126"/>
  <c r="HT50" i="126" s="1"/>
  <c r="HT26" i="80"/>
  <c r="HT50" i="80" s="1"/>
  <c r="FP11" i="145"/>
  <c r="FP31" i="145"/>
  <c r="FP34" i="145" s="1"/>
  <c r="JF11" i="163"/>
  <c r="JF31" i="163"/>
  <c r="HZ11" i="164"/>
  <c r="HZ31" i="164"/>
  <c r="HZ34" i="164" s="1"/>
  <c r="HJ32" i="126"/>
  <c r="HJ35" i="126" s="1"/>
  <c r="HJ11" i="126"/>
  <c r="GT11" i="166"/>
  <c r="GT31" i="166"/>
  <c r="GT34" i="166" s="1"/>
  <c r="FN25" i="166"/>
  <c r="FN48" i="166" s="1"/>
  <c r="FN25" i="163"/>
  <c r="FN48" i="163" s="1"/>
  <c r="FN24" i="165" s="1"/>
  <c r="FN25" i="164"/>
  <c r="FN48" i="164" s="1"/>
  <c r="FN25" i="145"/>
  <c r="FN48" i="145" s="1"/>
  <c r="FN26" i="126"/>
  <c r="FN50" i="126" s="1"/>
  <c r="FN26" i="80"/>
  <c r="FN50" i="80" s="1"/>
  <c r="EH11" i="166"/>
  <c r="EH31" i="166"/>
  <c r="EH34" i="166" s="1"/>
  <c r="GR20" i="166"/>
  <c r="GR43" i="166" s="1"/>
  <c r="GR20" i="163"/>
  <c r="GR43" i="163" s="1"/>
  <c r="GR19" i="165" s="1"/>
  <c r="GR20" i="164"/>
  <c r="GR43" i="164" s="1"/>
  <c r="GR20" i="145"/>
  <c r="GR43" i="145" s="1"/>
  <c r="GR21" i="126"/>
  <c r="GR45" i="126" s="1"/>
  <c r="GR21" i="80"/>
  <c r="GR45" i="80" s="1"/>
  <c r="HH6" i="165"/>
  <c r="HH9" i="165" s="1"/>
  <c r="HH33" i="163"/>
  <c r="HP32" i="126"/>
  <c r="HP35" i="126" s="1"/>
  <c r="HP11" i="126"/>
  <c r="IW6" i="165"/>
  <c r="IW9" i="165" s="1"/>
  <c r="IW33" i="163"/>
  <c r="FA6" i="165"/>
  <c r="FA9" i="165" s="1"/>
  <c r="FA33" i="163"/>
  <c r="JU11" i="164"/>
  <c r="JU31" i="164"/>
  <c r="JU34" i="164" s="1"/>
  <c r="JE11" i="166"/>
  <c r="JE31" i="166"/>
  <c r="JE34" i="166" s="1"/>
  <c r="HY32" i="126"/>
  <c r="HY35" i="126" s="1"/>
  <c r="HY11" i="126"/>
  <c r="HI11" i="145"/>
  <c r="HI31" i="145"/>
  <c r="HI34" i="145" s="1"/>
  <c r="GS11" i="166"/>
  <c r="GS31" i="166"/>
  <c r="GS34" i="166" s="1"/>
  <c r="EW11" i="145"/>
  <c r="EW31" i="145"/>
  <c r="EW34" i="145" s="1"/>
  <c r="FG20" i="166"/>
  <c r="FG43" i="166" s="1"/>
  <c r="FG20" i="163"/>
  <c r="FG43" i="163" s="1"/>
  <c r="FG19" i="165" s="1"/>
  <c r="FG20" i="164"/>
  <c r="FG43" i="164" s="1"/>
  <c r="FG20" i="145"/>
  <c r="FG43" i="145" s="1"/>
  <c r="FG21" i="126"/>
  <c r="FG45" i="126" s="1"/>
  <c r="FG21" i="80"/>
  <c r="FG45" i="80" s="1"/>
  <c r="EQ20" i="166"/>
  <c r="EQ43" i="166" s="1"/>
  <c r="EQ20" i="163"/>
  <c r="EQ43" i="163" s="1"/>
  <c r="EQ19" i="165" s="1"/>
  <c r="EQ20" i="164"/>
  <c r="EQ43" i="164" s="1"/>
  <c r="EQ20" i="145"/>
  <c r="EQ43" i="145" s="1"/>
  <c r="EQ21" i="126"/>
  <c r="EQ45" i="126" s="1"/>
  <c r="EQ21" i="80"/>
  <c r="EQ45" i="80" s="1"/>
  <c r="ID17" i="166"/>
  <c r="ID40" i="166" s="1"/>
  <c r="ID17" i="163"/>
  <c r="ID40" i="163" s="1"/>
  <c r="ID16" i="165" s="1"/>
  <c r="ID17" i="164"/>
  <c r="ID40" i="164" s="1"/>
  <c r="ID17" i="145"/>
  <c r="ID40" i="145" s="1"/>
  <c r="ID18" i="126"/>
  <c r="ID42" i="126" s="1"/>
  <c r="ID18" i="80"/>
  <c r="ID42" i="80" s="1"/>
  <c r="HN17" i="166"/>
  <c r="HN40" i="166" s="1"/>
  <c r="HN17" i="163"/>
  <c r="HN40" i="163" s="1"/>
  <c r="HN16" i="165" s="1"/>
  <c r="HN17" i="164"/>
  <c r="HN40" i="164" s="1"/>
  <c r="HN17" i="145"/>
  <c r="HN40" i="145" s="1"/>
  <c r="HN18" i="126"/>
  <c r="HN42" i="126" s="1"/>
  <c r="HN18" i="80"/>
  <c r="HN42" i="80" s="1"/>
  <c r="GX17" i="166"/>
  <c r="GX40" i="166" s="1"/>
  <c r="GX17" i="163"/>
  <c r="GX40" i="163" s="1"/>
  <c r="GX16" i="165" s="1"/>
  <c r="GX17" i="164"/>
  <c r="GX40" i="164" s="1"/>
  <c r="GX17" i="145"/>
  <c r="GX40" i="145" s="1"/>
  <c r="GX18" i="126"/>
  <c r="GX42" i="126" s="1"/>
  <c r="GX18" i="80"/>
  <c r="GX42" i="80" s="1"/>
  <c r="IE11" i="164"/>
  <c r="IE31" i="164"/>
  <c r="IE34" i="164" s="1"/>
  <c r="GY11" i="145"/>
  <c r="GY31" i="145"/>
  <c r="GY34" i="145" s="1"/>
  <c r="HN32" i="80"/>
  <c r="HN35" i="80" s="1"/>
  <c r="HN11" i="80"/>
  <c r="FR25" i="166"/>
  <c r="FR48" i="166" s="1"/>
  <c r="FR25" i="163"/>
  <c r="FR48" i="163" s="1"/>
  <c r="FR24" i="165" s="1"/>
  <c r="FR25" i="164"/>
  <c r="FR48" i="164" s="1"/>
  <c r="FR26" i="126"/>
  <c r="FR50" i="126" s="1"/>
  <c r="FR25" i="145"/>
  <c r="FR48" i="145" s="1"/>
  <c r="FR26" i="80"/>
  <c r="FR50" i="80" s="1"/>
  <c r="FR11" i="166"/>
  <c r="FR31" i="166"/>
  <c r="FR34" i="166" s="1"/>
  <c r="FB11" i="163"/>
  <c r="FB31" i="163"/>
  <c r="JT25" i="166"/>
  <c r="JT48" i="166" s="1"/>
  <c r="JT25" i="163"/>
  <c r="JT48" i="163" s="1"/>
  <c r="JT24" i="165" s="1"/>
  <c r="JT25" i="145"/>
  <c r="JT48" i="145" s="1"/>
  <c r="JT25" i="164"/>
  <c r="JT48" i="164" s="1"/>
  <c r="JT26" i="126"/>
  <c r="JT50" i="126" s="1"/>
  <c r="JT26" i="80"/>
  <c r="JT50" i="80" s="1"/>
  <c r="EN11" i="145"/>
  <c r="EN31" i="145"/>
  <c r="EN34" i="145" s="1"/>
  <c r="IC25" i="166"/>
  <c r="IC48" i="166" s="1"/>
  <c r="IC25" i="163"/>
  <c r="IC48" i="163" s="1"/>
  <c r="IC24" i="165" s="1"/>
  <c r="IC26" i="126"/>
  <c r="IC50" i="126" s="1"/>
  <c r="IC25" i="164"/>
  <c r="IC48" i="164" s="1"/>
  <c r="IC25" i="145"/>
  <c r="IC48" i="145" s="1"/>
  <c r="IC26" i="80"/>
  <c r="IC50" i="80" s="1"/>
  <c r="IC32" i="126"/>
  <c r="IC35" i="126" s="1"/>
  <c r="IC11" i="126"/>
  <c r="GG11" i="166"/>
  <c r="GG31" i="166"/>
  <c r="GG34" i="166" s="1"/>
  <c r="IJ11" i="163"/>
  <c r="IJ31" i="163"/>
  <c r="GR31" i="164"/>
  <c r="GR34" i="164" s="1"/>
  <c r="GR11" i="164"/>
  <c r="IM11" i="126"/>
  <c r="IM32" i="126"/>
  <c r="IM35" i="126" s="1"/>
  <c r="HW25" i="166"/>
  <c r="HW48" i="166" s="1"/>
  <c r="HW25" i="164"/>
  <c r="HW48" i="164" s="1"/>
  <c r="HW25" i="163"/>
  <c r="HW48" i="163" s="1"/>
  <c r="HW24" i="165" s="1"/>
  <c r="HW25" i="145"/>
  <c r="HW48" i="145" s="1"/>
  <c r="HW26" i="126"/>
  <c r="HW50" i="126" s="1"/>
  <c r="HW26" i="80"/>
  <c r="HW50" i="80" s="1"/>
  <c r="HG11" i="164"/>
  <c r="HG31" i="164"/>
  <c r="HG34" i="164" s="1"/>
  <c r="FK32" i="80"/>
  <c r="FK35" i="80" s="1"/>
  <c r="FK11" i="80"/>
  <c r="EU31" i="164"/>
  <c r="EU34" i="164" s="1"/>
  <c r="EU11" i="164"/>
  <c r="EE32" i="80"/>
  <c r="EE35" i="80" s="1"/>
  <c r="EE11" i="80"/>
  <c r="FU20" i="166"/>
  <c r="FU43" i="166" s="1"/>
  <c r="FU20" i="163"/>
  <c r="FU43" i="163" s="1"/>
  <c r="FU19" i="165" s="1"/>
  <c r="FU20" i="164"/>
  <c r="FU43" i="164" s="1"/>
  <c r="FU20" i="145"/>
  <c r="FU43" i="145" s="1"/>
  <c r="FU21" i="126"/>
  <c r="FU45" i="126" s="1"/>
  <c r="FU21" i="80"/>
  <c r="FU45" i="80" s="1"/>
  <c r="GZ11" i="126"/>
  <c r="GZ32" i="126"/>
  <c r="GZ35" i="126" s="1"/>
  <c r="FD11" i="80"/>
  <c r="FD32" i="80"/>
  <c r="FD35" i="80" s="1"/>
  <c r="IL25" i="166"/>
  <c r="IL48" i="166" s="1"/>
  <c r="IL25" i="163"/>
  <c r="IL48" i="163" s="1"/>
  <c r="IL24" i="165" s="1"/>
  <c r="IL25" i="164"/>
  <c r="IL48" i="164" s="1"/>
  <c r="IL25" i="145"/>
  <c r="IL48" i="145" s="1"/>
  <c r="IL26" i="126"/>
  <c r="IL50" i="126" s="1"/>
  <c r="IL26" i="80"/>
  <c r="IL50" i="80" s="1"/>
  <c r="HV11" i="164"/>
  <c r="HV31" i="164"/>
  <c r="HV34" i="164" s="1"/>
  <c r="HF11" i="145"/>
  <c r="HF31" i="145"/>
  <c r="HF34" i="145" s="1"/>
  <c r="GP11" i="166"/>
  <c r="GP31" i="166"/>
  <c r="GP34" i="166" s="1"/>
  <c r="FJ32" i="80"/>
  <c r="FJ35" i="80" s="1"/>
  <c r="FJ11" i="80"/>
  <c r="ET11" i="145"/>
  <c r="ET31" i="145"/>
  <c r="ET34" i="145" s="1"/>
  <c r="JO17" i="166"/>
  <c r="JO40" i="166" s="1"/>
  <c r="JO17" i="163"/>
  <c r="JO40" i="163" s="1"/>
  <c r="JO16" i="165" s="1"/>
  <c r="JO17" i="164"/>
  <c r="JO40" i="164" s="1"/>
  <c r="JO17" i="145"/>
  <c r="JO40" i="145" s="1"/>
  <c r="JO18" i="126"/>
  <c r="JO42" i="126" s="1"/>
  <c r="JO18" i="80"/>
  <c r="JO42" i="80" s="1"/>
  <c r="IY17" i="166"/>
  <c r="IY40" i="166" s="1"/>
  <c r="IY17" i="163"/>
  <c r="IY40" i="163" s="1"/>
  <c r="IY16" i="165" s="1"/>
  <c r="IY17" i="164"/>
  <c r="IY40" i="164" s="1"/>
  <c r="IY18" i="126"/>
  <c r="IY42" i="126" s="1"/>
  <c r="IY17" i="145"/>
  <c r="IY40" i="145" s="1"/>
  <c r="IY18" i="80"/>
  <c r="IY42" i="80" s="1"/>
  <c r="HC17" i="166"/>
  <c r="HC40" i="166" s="1"/>
  <c r="HC17" i="163"/>
  <c r="HC40" i="163" s="1"/>
  <c r="HC16" i="165" s="1"/>
  <c r="HC17" i="164"/>
  <c r="HC40" i="164" s="1"/>
  <c r="HC17" i="145"/>
  <c r="HC40" i="145" s="1"/>
  <c r="HC18" i="126"/>
  <c r="HC42" i="126" s="1"/>
  <c r="HC18" i="80"/>
  <c r="HC42" i="80" s="1"/>
  <c r="GM17" i="166"/>
  <c r="GM40" i="166" s="1"/>
  <c r="GM17" i="163"/>
  <c r="GM40" i="163" s="1"/>
  <c r="GM16" i="165" s="1"/>
  <c r="GM17" i="164"/>
  <c r="GM40" i="164" s="1"/>
  <c r="GM17" i="145"/>
  <c r="GM40" i="145" s="1"/>
  <c r="GM18" i="126"/>
  <c r="GM42" i="126" s="1"/>
  <c r="GM18" i="80"/>
  <c r="GM42" i="80" s="1"/>
  <c r="IZ31" i="164"/>
  <c r="IZ34" i="164" s="1"/>
  <c r="IZ11" i="164"/>
  <c r="JQ32" i="126"/>
  <c r="JQ35" i="126" s="1"/>
  <c r="JQ11" i="126"/>
  <c r="JA31" i="163"/>
  <c r="JA11" i="163"/>
  <c r="HU31" i="145"/>
  <c r="HU34" i="145" s="1"/>
  <c r="HU11" i="145"/>
  <c r="HE11" i="80"/>
  <c r="HE32" i="80"/>
  <c r="HE35" i="80" s="1"/>
  <c r="GO11" i="163"/>
  <c r="GO31" i="163"/>
  <c r="FI31" i="145"/>
  <c r="FI34" i="145" s="1"/>
  <c r="FI11" i="145"/>
  <c r="ES11" i="166"/>
  <c r="ES31" i="166"/>
  <c r="ES34" i="166" s="1"/>
  <c r="EI23" i="166"/>
  <c r="EI46" i="166" s="1"/>
  <c r="EI23" i="163"/>
  <c r="EI46" i="163" s="1"/>
  <c r="EI22" i="165" s="1"/>
  <c r="EI23" i="164"/>
  <c r="EI46" i="164" s="1"/>
  <c r="EI23" i="145"/>
  <c r="EI46" i="145" s="1"/>
  <c r="EI24" i="126"/>
  <c r="EI48" i="126" s="1"/>
  <c r="EI24" i="80"/>
  <c r="EI48" i="80" s="1"/>
  <c r="EM33" i="163"/>
  <c r="EM6" i="165"/>
  <c r="EM9" i="165" s="1"/>
  <c r="JH25" i="166"/>
  <c r="JH48" i="166" s="1"/>
  <c r="JH25" i="163"/>
  <c r="JH48" i="163" s="1"/>
  <c r="JH24" i="165" s="1"/>
  <c r="JH25" i="145"/>
  <c r="JH48" i="145" s="1"/>
  <c r="JH25" i="164"/>
  <c r="JH48" i="164" s="1"/>
  <c r="JH26" i="126"/>
  <c r="JH50" i="126" s="1"/>
  <c r="JH26" i="80"/>
  <c r="JH50" i="80" s="1"/>
  <c r="HO33" i="163"/>
  <c r="HO6" i="165"/>
  <c r="HO9" i="165" s="1"/>
  <c r="EM32" i="80"/>
  <c r="EM35" i="80" s="1"/>
  <c r="EM11" i="80"/>
  <c r="HY23" i="163"/>
  <c r="HY46" i="163" s="1"/>
  <c r="HY22" i="165" s="1"/>
  <c r="HY23" i="166"/>
  <c r="HY46" i="166" s="1"/>
  <c r="HY23" i="164"/>
  <c r="HY46" i="164" s="1"/>
  <c r="HY23" i="145"/>
  <c r="HY46" i="145" s="1"/>
  <c r="HY24" i="126"/>
  <c r="HY48" i="126" s="1"/>
  <c r="HY24" i="80"/>
  <c r="HY48" i="80" s="1"/>
  <c r="ID11" i="145"/>
  <c r="ID31" i="145"/>
  <c r="ID34" i="145" s="1"/>
  <c r="GH11" i="145"/>
  <c r="GH31" i="145"/>
  <c r="GH34" i="145" s="1"/>
  <c r="EL11" i="166"/>
  <c r="EL31" i="166"/>
  <c r="EL34" i="166" s="1"/>
  <c r="IB25" i="166"/>
  <c r="IB48" i="166" s="1"/>
  <c r="IB25" i="163"/>
  <c r="IB48" i="163" s="1"/>
  <c r="IB24" i="165" s="1"/>
  <c r="IB25" i="164"/>
  <c r="IB48" i="164" s="1"/>
  <c r="IB25" i="145"/>
  <c r="IB48" i="145" s="1"/>
  <c r="IB26" i="126"/>
  <c r="IB50" i="126" s="1"/>
  <c r="IB26" i="80"/>
  <c r="IB50" i="80" s="1"/>
  <c r="HU6" i="165"/>
  <c r="HU9" i="165" s="1"/>
  <c r="HU33" i="163"/>
  <c r="EC6" i="165"/>
  <c r="EC9" i="165" s="1"/>
  <c r="EC33" i="163"/>
  <c r="FA31" i="145"/>
  <c r="FA34" i="145" s="1"/>
  <c r="FA11" i="145"/>
  <c r="HX11" i="164"/>
  <c r="HX31" i="164"/>
  <c r="HX34" i="164" s="1"/>
  <c r="GF11" i="145"/>
  <c r="GF31" i="145"/>
  <c r="GF34" i="145" s="1"/>
  <c r="EJ11" i="166"/>
  <c r="EJ31" i="166"/>
  <c r="EJ34" i="166" s="1"/>
  <c r="IY25" i="166"/>
  <c r="IY48" i="166" s="1"/>
  <c r="IY25" i="145"/>
  <c r="IY48" i="145" s="1"/>
  <c r="IY25" i="164"/>
  <c r="IY48" i="164" s="1"/>
  <c r="IY25" i="163"/>
  <c r="IY48" i="163" s="1"/>
  <c r="IY24" i="165" s="1"/>
  <c r="IY26" i="126"/>
  <c r="IY50" i="126" s="1"/>
  <c r="IY26" i="80"/>
  <c r="IY50" i="80" s="1"/>
  <c r="II11" i="145"/>
  <c r="II31" i="145"/>
  <c r="II34" i="145" s="1"/>
  <c r="HS11" i="166"/>
  <c r="HS31" i="166"/>
  <c r="HS34" i="166" s="1"/>
  <c r="GM11" i="164"/>
  <c r="GM31" i="164"/>
  <c r="GM34" i="164" s="1"/>
  <c r="FW11" i="145"/>
  <c r="FW31" i="145"/>
  <c r="FW34" i="145" s="1"/>
  <c r="FG11" i="166"/>
  <c r="FG31" i="166"/>
  <c r="FG34" i="166" s="1"/>
  <c r="EA25" i="166"/>
  <c r="EA48" i="166" s="1"/>
  <c r="EA25" i="163"/>
  <c r="EA48" i="163" s="1"/>
  <c r="EA24" i="165" s="1"/>
  <c r="EA25" i="145"/>
  <c r="EA48" i="145" s="1"/>
  <c r="EA25" i="164"/>
  <c r="EA48" i="164" s="1"/>
  <c r="EA26" i="126"/>
  <c r="EA50" i="126" s="1"/>
  <c r="EA26" i="80"/>
  <c r="EA50" i="80" s="1"/>
  <c r="DZ14" i="166"/>
  <c r="DZ37" i="166" s="1"/>
  <c r="DZ14" i="163"/>
  <c r="DZ37" i="163" s="1"/>
  <c r="DZ13" i="165" s="1"/>
  <c r="DZ14" i="164"/>
  <c r="DZ37" i="164" s="1"/>
  <c r="DZ15" i="126"/>
  <c r="DZ39" i="126" s="1"/>
  <c r="DZ14" i="145"/>
  <c r="DZ37" i="145" s="1"/>
  <c r="DZ15" i="80"/>
  <c r="DZ39" i="80" s="1"/>
  <c r="IB6" i="165"/>
  <c r="IB9" i="165" s="1"/>
  <c r="IB33" i="163"/>
  <c r="IR11" i="80"/>
  <c r="IR32" i="80"/>
  <c r="IR35" i="80" s="1"/>
  <c r="GN11" i="164"/>
  <c r="GN31" i="164"/>
  <c r="GN34" i="164" s="1"/>
  <c r="ER11" i="145"/>
  <c r="ER31" i="145"/>
  <c r="ER34" i="145" s="1"/>
  <c r="GH6" i="165"/>
  <c r="GH9" i="165" s="1"/>
  <c r="GH33" i="163"/>
  <c r="FB6" i="165"/>
  <c r="FB9" i="165" s="1"/>
  <c r="FB33" i="163"/>
  <c r="IX11" i="145"/>
  <c r="IX31" i="145"/>
  <c r="IX34" i="145" s="1"/>
  <c r="IH32" i="126"/>
  <c r="IH35" i="126" s="1"/>
  <c r="IH11" i="126"/>
  <c r="HR11" i="163"/>
  <c r="HR31" i="163"/>
  <c r="GL31" i="145"/>
  <c r="GL34" i="145" s="1"/>
  <c r="GL11" i="145"/>
  <c r="FF11" i="163"/>
  <c r="FF31" i="163"/>
  <c r="EJ23" i="166"/>
  <c r="EJ46" i="166" s="1"/>
  <c r="EJ23" i="163"/>
  <c r="EJ46" i="163" s="1"/>
  <c r="EJ22" i="165" s="1"/>
  <c r="EJ23" i="164"/>
  <c r="EJ46" i="164" s="1"/>
  <c r="EJ23" i="145"/>
  <c r="EJ46" i="145" s="1"/>
  <c r="EJ24" i="126"/>
  <c r="EJ48" i="126" s="1"/>
  <c r="EJ24" i="80"/>
  <c r="EJ48" i="80" s="1"/>
  <c r="EV20" i="166"/>
  <c r="EV43" i="166" s="1"/>
  <c r="EV20" i="163"/>
  <c r="EV43" i="163" s="1"/>
  <c r="EV19" i="165" s="1"/>
  <c r="EV20" i="164"/>
  <c r="EV43" i="164" s="1"/>
  <c r="EV20" i="145"/>
  <c r="EV43" i="145" s="1"/>
  <c r="EV21" i="126"/>
  <c r="EV45" i="126" s="1"/>
  <c r="EV21" i="80"/>
  <c r="EV45" i="80" s="1"/>
  <c r="JP6" i="165"/>
  <c r="JP9" i="165" s="1"/>
  <c r="JP33" i="163"/>
  <c r="GV6" i="165"/>
  <c r="GV9" i="165" s="1"/>
  <c r="GV33" i="163"/>
  <c r="EZ11" i="145"/>
  <c r="EZ31" i="145"/>
  <c r="EZ34" i="145" s="1"/>
  <c r="JE6" i="165"/>
  <c r="JE9" i="165" s="1"/>
  <c r="JE33" i="163"/>
  <c r="GW6" i="165"/>
  <c r="GW9" i="165" s="1"/>
  <c r="GW33" i="163"/>
  <c r="HA25" i="166"/>
  <c r="HA48" i="166" s="1"/>
  <c r="HA25" i="163"/>
  <c r="HA48" i="163" s="1"/>
  <c r="HA24" i="165" s="1"/>
  <c r="HA26" i="126"/>
  <c r="HA50" i="126" s="1"/>
  <c r="HA25" i="164"/>
  <c r="HA48" i="164" s="1"/>
  <c r="HA26" i="80"/>
  <c r="HA50" i="80" s="1"/>
  <c r="HA25" i="145"/>
  <c r="HA48" i="145" s="1"/>
  <c r="GK11" i="80"/>
  <c r="GK32" i="80"/>
  <c r="GK35" i="80" s="1"/>
  <c r="FU11" i="163"/>
  <c r="FU31" i="163"/>
  <c r="FE31" i="164"/>
  <c r="FE34" i="164" s="1"/>
  <c r="FE11" i="164"/>
  <c r="JH6" i="165"/>
  <c r="JH9" i="165" s="1"/>
  <c r="JH33" i="163"/>
  <c r="HL6" i="165"/>
  <c r="HL9" i="165" s="1"/>
  <c r="HL33" i="163"/>
  <c r="IV11" i="80"/>
  <c r="IV32" i="80"/>
  <c r="IV35" i="80" s="1"/>
  <c r="HD31" i="164"/>
  <c r="HD34" i="164" s="1"/>
  <c r="HD11" i="164"/>
  <c r="JS33" i="163"/>
  <c r="JS6" i="165"/>
  <c r="JS9" i="165" s="1"/>
  <c r="HK33" i="163"/>
  <c r="HK6" i="165"/>
  <c r="HK9" i="165" s="1"/>
  <c r="JG11" i="163"/>
  <c r="JG31" i="163"/>
  <c r="HK11" i="166"/>
  <c r="HK31" i="166"/>
  <c r="HK34" i="166" s="1"/>
  <c r="GU32" i="80"/>
  <c r="GU35" i="80" s="1"/>
  <c r="GU11" i="80"/>
  <c r="GU11" i="163"/>
  <c r="GU31" i="163"/>
  <c r="GE25" i="166"/>
  <c r="GE48" i="166" s="1"/>
  <c r="GE25" i="163"/>
  <c r="GE48" i="163" s="1"/>
  <c r="GE24" i="165" s="1"/>
  <c r="GE25" i="164"/>
  <c r="GE48" i="164" s="1"/>
  <c r="GE25" i="145"/>
  <c r="GE48" i="145" s="1"/>
  <c r="GE26" i="126"/>
  <c r="GE50" i="126" s="1"/>
  <c r="GE26" i="80"/>
  <c r="GE50" i="80" s="1"/>
  <c r="GE11" i="164"/>
  <c r="GE31" i="164"/>
  <c r="GE34" i="164" s="1"/>
  <c r="FO11" i="145"/>
  <c r="FO31" i="145"/>
  <c r="FO34" i="145" s="1"/>
  <c r="EY32" i="126"/>
  <c r="EY35" i="126" s="1"/>
  <c r="EY11" i="126"/>
  <c r="EY11" i="166"/>
  <c r="EY31" i="166"/>
  <c r="EY34" i="166" s="1"/>
  <c r="EI11" i="80"/>
  <c r="EI32" i="80"/>
  <c r="EI35" i="80" s="1"/>
  <c r="JQ23" i="166"/>
  <c r="JQ46" i="166" s="1"/>
  <c r="JQ23" i="163"/>
  <c r="JQ46" i="163" s="1"/>
  <c r="JQ22" i="165" s="1"/>
  <c r="JQ23" i="164"/>
  <c r="JQ46" i="164" s="1"/>
  <c r="JQ23" i="145"/>
  <c r="JQ46" i="145" s="1"/>
  <c r="JQ24" i="126"/>
  <c r="JQ48" i="126" s="1"/>
  <c r="JQ24" i="80"/>
  <c r="JQ48" i="80" s="1"/>
  <c r="JA23" i="166"/>
  <c r="JA46" i="166" s="1"/>
  <c r="JA23" i="163"/>
  <c r="JA46" i="163" s="1"/>
  <c r="JA22" i="165" s="1"/>
  <c r="JA23" i="164"/>
  <c r="JA46" i="164" s="1"/>
  <c r="JA23" i="145"/>
  <c r="JA46" i="145" s="1"/>
  <c r="JA24" i="126"/>
  <c r="JA48" i="126" s="1"/>
  <c r="JA24" i="80"/>
  <c r="JA48" i="80" s="1"/>
  <c r="IK23" i="166"/>
  <c r="IK46" i="166" s="1"/>
  <c r="IK23" i="163"/>
  <c r="IK46" i="163" s="1"/>
  <c r="IK22" i="165" s="1"/>
  <c r="IK23" i="164"/>
  <c r="IK46" i="164" s="1"/>
  <c r="IK23" i="145"/>
  <c r="IK46" i="145" s="1"/>
  <c r="IK24" i="126"/>
  <c r="IK48" i="126" s="1"/>
  <c r="IK24" i="80"/>
  <c r="IK48" i="80" s="1"/>
  <c r="HU23" i="166"/>
  <c r="HU46" i="166" s="1"/>
  <c r="HU23" i="163"/>
  <c r="HU46" i="163" s="1"/>
  <c r="HU22" i="165" s="1"/>
  <c r="HU23" i="164"/>
  <c r="HU46" i="164" s="1"/>
  <c r="HU24" i="126"/>
  <c r="HU48" i="126" s="1"/>
  <c r="HU23" i="145"/>
  <c r="HU46" i="145" s="1"/>
  <c r="HU24" i="80"/>
  <c r="HU48" i="80" s="1"/>
  <c r="HE23" i="166"/>
  <c r="HE46" i="166" s="1"/>
  <c r="HE23" i="163"/>
  <c r="HE46" i="163" s="1"/>
  <c r="HE22" i="165" s="1"/>
  <c r="HE23" i="164"/>
  <c r="HE46" i="164" s="1"/>
  <c r="HE24" i="126"/>
  <c r="HE48" i="126" s="1"/>
  <c r="HE23" i="145"/>
  <c r="HE46" i="145" s="1"/>
  <c r="HE24" i="80"/>
  <c r="HE48" i="80" s="1"/>
  <c r="GO23" i="166"/>
  <c r="GO46" i="166" s="1"/>
  <c r="GO23" i="163"/>
  <c r="GO46" i="163" s="1"/>
  <c r="GO22" i="165" s="1"/>
  <c r="GO23" i="164"/>
  <c r="GO46" i="164" s="1"/>
  <c r="GO24" i="126"/>
  <c r="GO48" i="126" s="1"/>
  <c r="GO24" i="80"/>
  <c r="GO48" i="80" s="1"/>
  <c r="GO23" i="145"/>
  <c r="GO46" i="145" s="1"/>
  <c r="FY23" i="166"/>
  <c r="FY46" i="166" s="1"/>
  <c r="FY23" i="163"/>
  <c r="FY46" i="163" s="1"/>
  <c r="FY22" i="165" s="1"/>
  <c r="FY23" i="164"/>
  <c r="FY46" i="164" s="1"/>
  <c r="FY24" i="126"/>
  <c r="FY48" i="126" s="1"/>
  <c r="FY23" i="145"/>
  <c r="FY46" i="145" s="1"/>
  <c r="FY24" i="80"/>
  <c r="FY48" i="80" s="1"/>
  <c r="FI23" i="166"/>
  <c r="FI46" i="166" s="1"/>
  <c r="FI23" i="163"/>
  <c r="FI46" i="163" s="1"/>
  <c r="FI22" i="165" s="1"/>
  <c r="FI23" i="164"/>
  <c r="FI46" i="164" s="1"/>
  <c r="FI24" i="126"/>
  <c r="FI48" i="126" s="1"/>
  <c r="FI24" i="80"/>
  <c r="FI48" i="80" s="1"/>
  <c r="FI23" i="145"/>
  <c r="FI46" i="145" s="1"/>
  <c r="ES23" i="166"/>
  <c r="ES46" i="166" s="1"/>
  <c r="ES23" i="163"/>
  <c r="ES46" i="163" s="1"/>
  <c r="ES22" i="165" s="1"/>
  <c r="ES23" i="164"/>
  <c r="ES46" i="164" s="1"/>
  <c r="ES24" i="126"/>
  <c r="ES48" i="126" s="1"/>
  <c r="ES23" i="145"/>
  <c r="ES46" i="145" s="1"/>
  <c r="ES24" i="80"/>
  <c r="ES48" i="80" s="1"/>
  <c r="EC23" i="166"/>
  <c r="EC46" i="166" s="1"/>
  <c r="EC23" i="163"/>
  <c r="EC46" i="163" s="1"/>
  <c r="EC22" i="165" s="1"/>
  <c r="EC23" i="164"/>
  <c r="EC46" i="164" s="1"/>
  <c r="EC24" i="126"/>
  <c r="EC48" i="126" s="1"/>
  <c r="EC23" i="145"/>
  <c r="EC46" i="145" s="1"/>
  <c r="EC24" i="80"/>
  <c r="EC48" i="80" s="1"/>
  <c r="FP17" i="166"/>
  <c r="FP40" i="166" s="1"/>
  <c r="FP17" i="163"/>
  <c r="FP40" i="163" s="1"/>
  <c r="FP16" i="165" s="1"/>
  <c r="FP17" i="164"/>
  <c r="FP40" i="164" s="1"/>
  <c r="FP17" i="145"/>
  <c r="FP40" i="145" s="1"/>
  <c r="FP18" i="126"/>
  <c r="FP42" i="126" s="1"/>
  <c r="FP18" i="80"/>
  <c r="FP42" i="80" s="1"/>
  <c r="EZ17" i="166"/>
  <c r="EZ40" i="166" s="1"/>
  <c r="EZ17" i="163"/>
  <c r="EZ40" i="163" s="1"/>
  <c r="EZ16" i="165" s="1"/>
  <c r="EZ17" i="164"/>
  <c r="EZ40" i="164" s="1"/>
  <c r="EZ17" i="145"/>
  <c r="EZ40" i="145" s="1"/>
  <c r="EZ18" i="126"/>
  <c r="EZ42" i="126" s="1"/>
  <c r="EZ18" i="80"/>
  <c r="EZ42" i="80" s="1"/>
  <c r="EJ17" i="166"/>
  <c r="EJ40" i="166" s="1"/>
  <c r="EJ17" i="163"/>
  <c r="EJ40" i="163" s="1"/>
  <c r="EJ16" i="165" s="1"/>
  <c r="EJ17" i="164"/>
  <c r="EJ40" i="164" s="1"/>
  <c r="EJ17" i="145"/>
  <c r="EJ40" i="145" s="1"/>
  <c r="EJ18" i="126"/>
  <c r="EJ42" i="126" s="1"/>
  <c r="EJ18" i="80"/>
  <c r="EJ42" i="80" s="1"/>
  <c r="JV14" i="166"/>
  <c r="JV37" i="166" s="1"/>
  <c r="JV14" i="163"/>
  <c r="JV37" i="163" s="1"/>
  <c r="JV13" i="165" s="1"/>
  <c r="JV14" i="145"/>
  <c r="JV37" i="145" s="1"/>
  <c r="JV14" i="164"/>
  <c r="JV37" i="164" s="1"/>
  <c r="JV15" i="126"/>
  <c r="JV39" i="126" s="1"/>
  <c r="JV15" i="80"/>
  <c r="JV39" i="80" s="1"/>
  <c r="JL6" i="165"/>
  <c r="JL9" i="165" s="1"/>
  <c r="JL33" i="163"/>
  <c r="IN6" i="165"/>
  <c r="IN9" i="165" s="1"/>
  <c r="IN33" i="163"/>
  <c r="HP6" i="165"/>
  <c r="HP9" i="165" s="1"/>
  <c r="HP33" i="163"/>
  <c r="GR6" i="165"/>
  <c r="GR9" i="165" s="1"/>
  <c r="GR33" i="163"/>
  <c r="EV6" i="165"/>
  <c r="EV9" i="165" s="1"/>
  <c r="EV33" i="163"/>
  <c r="JP25" i="166"/>
  <c r="JP48" i="166" s="1"/>
  <c r="JP25" i="163"/>
  <c r="JP48" i="163" s="1"/>
  <c r="JP24" i="165" s="1"/>
  <c r="JP25" i="145"/>
  <c r="JP48" i="145" s="1"/>
  <c r="JP25" i="164"/>
  <c r="JP48" i="164" s="1"/>
  <c r="JP26" i="126"/>
  <c r="JP50" i="126" s="1"/>
  <c r="JP26" i="80"/>
  <c r="JP50" i="80" s="1"/>
  <c r="JP32" i="126"/>
  <c r="JP35" i="126" s="1"/>
  <c r="JP11" i="126"/>
  <c r="HT32" i="126"/>
  <c r="HT35" i="126" s="1"/>
  <c r="HT11" i="126"/>
  <c r="HT11" i="166"/>
  <c r="HT31" i="166"/>
  <c r="HT34" i="166" s="1"/>
  <c r="FP32" i="126"/>
  <c r="FP35" i="126" s="1"/>
  <c r="FP11" i="126"/>
  <c r="FP11" i="163"/>
  <c r="FP31" i="163"/>
  <c r="FZ33" i="163"/>
  <c r="FZ6" i="165"/>
  <c r="FZ9" i="165" s="1"/>
  <c r="ET33" i="163"/>
  <c r="ET6" i="165"/>
  <c r="ET9" i="165" s="1"/>
  <c r="JF25" i="166"/>
  <c r="JF48" i="166" s="1"/>
  <c r="JF25" i="163"/>
  <c r="JF48" i="163" s="1"/>
  <c r="JF24" i="165" s="1"/>
  <c r="JF25" i="164"/>
  <c r="JF48" i="164" s="1"/>
  <c r="JF25" i="145"/>
  <c r="JF48" i="145" s="1"/>
  <c r="JF26" i="126"/>
  <c r="JF50" i="126" s="1"/>
  <c r="JF26" i="80"/>
  <c r="JF50" i="80" s="1"/>
  <c r="JF11" i="145"/>
  <c r="JF31" i="145"/>
  <c r="JF34" i="145" s="1"/>
  <c r="IP32" i="126"/>
  <c r="IP35" i="126" s="1"/>
  <c r="IP11" i="126"/>
  <c r="HZ31" i="145"/>
  <c r="HZ34" i="145" s="1"/>
  <c r="HZ11" i="145"/>
  <c r="HZ11" i="166"/>
  <c r="HZ31" i="166"/>
  <c r="HZ34" i="166" s="1"/>
  <c r="HJ32" i="80"/>
  <c r="HJ35" i="80" s="1"/>
  <c r="HJ11" i="80"/>
  <c r="HJ11" i="163"/>
  <c r="HJ31" i="163"/>
  <c r="GT25" i="166"/>
  <c r="GT48" i="166" s="1"/>
  <c r="GT25" i="163"/>
  <c r="GT48" i="163" s="1"/>
  <c r="GT24" i="165" s="1"/>
  <c r="GT25" i="164"/>
  <c r="GT48" i="164" s="1"/>
  <c r="GT25" i="145"/>
  <c r="GT48" i="145" s="1"/>
  <c r="GT26" i="126"/>
  <c r="GT50" i="126" s="1"/>
  <c r="GT26" i="80"/>
  <c r="GT50" i="80" s="1"/>
  <c r="GT11" i="164"/>
  <c r="GT31" i="164"/>
  <c r="GT34" i="164" s="1"/>
  <c r="GD11" i="164"/>
  <c r="GD31" i="164"/>
  <c r="GD34" i="164" s="1"/>
  <c r="GD32" i="126"/>
  <c r="GD35" i="126" s="1"/>
  <c r="GD11" i="126"/>
  <c r="FN32" i="126"/>
  <c r="FN35" i="126" s="1"/>
  <c r="FN11" i="126"/>
  <c r="FN11" i="166"/>
  <c r="FN31" i="166"/>
  <c r="FN34" i="166" s="1"/>
  <c r="EX32" i="80"/>
  <c r="EX35" i="80" s="1"/>
  <c r="EX11" i="80"/>
  <c r="EX11" i="163"/>
  <c r="EX31" i="163"/>
  <c r="EH25" i="166"/>
  <c r="EH48" i="166" s="1"/>
  <c r="EH25" i="163"/>
  <c r="EH48" i="163" s="1"/>
  <c r="EH24" i="165" s="1"/>
  <c r="EH25" i="164"/>
  <c r="EH48" i="164" s="1"/>
  <c r="EH25" i="145"/>
  <c r="EH48" i="145" s="1"/>
  <c r="EH26" i="126"/>
  <c r="EH50" i="126" s="1"/>
  <c r="EH26" i="80"/>
  <c r="EH50" i="80" s="1"/>
  <c r="EH11" i="164"/>
  <c r="EH31" i="164"/>
  <c r="EH34" i="164" s="1"/>
  <c r="FX6" i="165"/>
  <c r="FX9" i="165" s="1"/>
  <c r="FX33" i="163"/>
  <c r="EJ6" i="165"/>
  <c r="EJ9" i="165" s="1"/>
  <c r="EJ33" i="163"/>
  <c r="JL11" i="163"/>
  <c r="JL31" i="163"/>
  <c r="HP11" i="164"/>
  <c r="HP31" i="164"/>
  <c r="HP34" i="164" s="1"/>
  <c r="FX25" i="166"/>
  <c r="FX48" i="166" s="1"/>
  <c r="FX25" i="163"/>
  <c r="FX48" i="163" s="1"/>
  <c r="FX24" i="165" s="1"/>
  <c r="FX25" i="164"/>
  <c r="FX48" i="164" s="1"/>
  <c r="FX25" i="145"/>
  <c r="FX48" i="145" s="1"/>
  <c r="FX26" i="80"/>
  <c r="FX50" i="80" s="1"/>
  <c r="FX26" i="126"/>
  <c r="FX50" i="126" s="1"/>
  <c r="FX11" i="145"/>
  <c r="FX31" i="145"/>
  <c r="FX34" i="145" s="1"/>
  <c r="EB11" i="80"/>
  <c r="EB32" i="80"/>
  <c r="EB35" i="80" s="1"/>
  <c r="EB11" i="166"/>
  <c r="EB31" i="166"/>
  <c r="EB34" i="166" s="1"/>
  <c r="JM6" i="165"/>
  <c r="JM9" i="165" s="1"/>
  <c r="JM33" i="163"/>
  <c r="GG6" i="165"/>
  <c r="GG9" i="165" s="1"/>
  <c r="GG33" i="163"/>
  <c r="FU6" i="165"/>
  <c r="FU9" i="165" s="1"/>
  <c r="FU33" i="163"/>
  <c r="EO6" i="165"/>
  <c r="EO9" i="165" s="1"/>
  <c r="EO33" i="163"/>
  <c r="JU11" i="80"/>
  <c r="JU32" i="80"/>
  <c r="JU35" i="80" s="1"/>
  <c r="JU11" i="145"/>
  <c r="JU31" i="145"/>
  <c r="JU34" i="145" s="1"/>
  <c r="JE32" i="126"/>
  <c r="JE35" i="126" s="1"/>
  <c r="JE11" i="126"/>
  <c r="JE11" i="145"/>
  <c r="JE31" i="145"/>
  <c r="JE34" i="145" s="1"/>
  <c r="IO32" i="126"/>
  <c r="IO35" i="126" s="1"/>
  <c r="IO11" i="126"/>
  <c r="IO11" i="163"/>
  <c r="IO31" i="163"/>
  <c r="HY11" i="80"/>
  <c r="HY32" i="80"/>
  <c r="HY35" i="80" s="1"/>
  <c r="HY11" i="166"/>
  <c r="HY31" i="166"/>
  <c r="HY34" i="166" s="1"/>
  <c r="HI11" i="163"/>
  <c r="HI31" i="163"/>
  <c r="GS31" i="164"/>
  <c r="GS34" i="164" s="1"/>
  <c r="GS11" i="164"/>
  <c r="GC25" i="166"/>
  <c r="GC48" i="166" s="1"/>
  <c r="GC25" i="163"/>
  <c r="GC48" i="163" s="1"/>
  <c r="GC24" i="165" s="1"/>
  <c r="GC25" i="164"/>
  <c r="GC48" i="164" s="1"/>
  <c r="GC26" i="126"/>
  <c r="GC50" i="126" s="1"/>
  <c r="GC26" i="80"/>
  <c r="GC50" i="80" s="1"/>
  <c r="GC25" i="145"/>
  <c r="GC48" i="145" s="1"/>
  <c r="GC11" i="145"/>
  <c r="GC31" i="145"/>
  <c r="GC34" i="145" s="1"/>
  <c r="FM11" i="80"/>
  <c r="FM32" i="80"/>
  <c r="FM35" i="80" s="1"/>
  <c r="FM11" i="166"/>
  <c r="FM31" i="166"/>
  <c r="FM34" i="166" s="1"/>
  <c r="EW32" i="126"/>
  <c r="EW35" i="126" s="1"/>
  <c r="EW11" i="126"/>
  <c r="EW11" i="163"/>
  <c r="EW31" i="163"/>
  <c r="EG31" i="164"/>
  <c r="EG34" i="164" s="1"/>
  <c r="EG11" i="164"/>
  <c r="JK23" i="166"/>
  <c r="JK46" i="166" s="1"/>
  <c r="JK23" i="163"/>
  <c r="JK46" i="163" s="1"/>
  <c r="JK22" i="165" s="1"/>
  <c r="JK23" i="164"/>
  <c r="JK46" i="164" s="1"/>
  <c r="JK23" i="145"/>
  <c r="JK46" i="145" s="1"/>
  <c r="JK24" i="126"/>
  <c r="JK48" i="126" s="1"/>
  <c r="JK24" i="80"/>
  <c r="JK48" i="80" s="1"/>
  <c r="IU23" i="166"/>
  <c r="IU46" i="166" s="1"/>
  <c r="IU23" i="163"/>
  <c r="IU46" i="163" s="1"/>
  <c r="IU22" i="165" s="1"/>
  <c r="IU23" i="164"/>
  <c r="IU46" i="164" s="1"/>
  <c r="IU24" i="126"/>
  <c r="IU48" i="126" s="1"/>
  <c r="IU23" i="145"/>
  <c r="IU46" i="145" s="1"/>
  <c r="IU24" i="80"/>
  <c r="IU48" i="80" s="1"/>
  <c r="IE23" i="166"/>
  <c r="IE46" i="166" s="1"/>
  <c r="IE23" i="163"/>
  <c r="IE46" i="163" s="1"/>
  <c r="IE22" i="165" s="1"/>
  <c r="IE23" i="164"/>
  <c r="IE46" i="164" s="1"/>
  <c r="IE24" i="126"/>
  <c r="IE48" i="126" s="1"/>
  <c r="IE23" i="145"/>
  <c r="IE46" i="145" s="1"/>
  <c r="IE24" i="80"/>
  <c r="IE48" i="80" s="1"/>
  <c r="HO23" i="166"/>
  <c r="HO46" i="166" s="1"/>
  <c r="HO23" i="163"/>
  <c r="HO46" i="163" s="1"/>
  <c r="HO22" i="165" s="1"/>
  <c r="HO23" i="164"/>
  <c r="HO46" i="164" s="1"/>
  <c r="HO23" i="145"/>
  <c r="HO46" i="145" s="1"/>
  <c r="HO24" i="126"/>
  <c r="HO48" i="126" s="1"/>
  <c r="HO24" i="80"/>
  <c r="HO48" i="80" s="1"/>
  <c r="GY23" i="166"/>
  <c r="GY46" i="166" s="1"/>
  <c r="GY23" i="163"/>
  <c r="GY46" i="163" s="1"/>
  <c r="GY22" i="165" s="1"/>
  <c r="GY23" i="164"/>
  <c r="GY46" i="164" s="1"/>
  <c r="GY23" i="145"/>
  <c r="GY46" i="145" s="1"/>
  <c r="GY24" i="126"/>
  <c r="GY48" i="126" s="1"/>
  <c r="GY24" i="80"/>
  <c r="GY48" i="80" s="1"/>
  <c r="GI23" i="166"/>
  <c r="GI46" i="166" s="1"/>
  <c r="GI23" i="163"/>
  <c r="GI46" i="163" s="1"/>
  <c r="GI22" i="165" s="1"/>
  <c r="GI23" i="164"/>
  <c r="GI46" i="164" s="1"/>
  <c r="GI23" i="145"/>
  <c r="GI46" i="145" s="1"/>
  <c r="GI24" i="126"/>
  <c r="GI48" i="126" s="1"/>
  <c r="GI24" i="80"/>
  <c r="GI48" i="80" s="1"/>
  <c r="FS23" i="166"/>
  <c r="FS46" i="166" s="1"/>
  <c r="FS23" i="163"/>
  <c r="FS46" i="163" s="1"/>
  <c r="FS22" i="165" s="1"/>
  <c r="FS23" i="164"/>
  <c r="FS46" i="164" s="1"/>
  <c r="FS23" i="145"/>
  <c r="FS46" i="145" s="1"/>
  <c r="FS24" i="126"/>
  <c r="FS48" i="126" s="1"/>
  <c r="FS24" i="80"/>
  <c r="FS48" i="80" s="1"/>
  <c r="FC23" i="166"/>
  <c r="FC46" i="166" s="1"/>
  <c r="FC23" i="163"/>
  <c r="FC46" i="163" s="1"/>
  <c r="FC22" i="165" s="1"/>
  <c r="FC23" i="164"/>
  <c r="FC46" i="164" s="1"/>
  <c r="FC23" i="145"/>
  <c r="FC46" i="145" s="1"/>
  <c r="FC24" i="126"/>
  <c r="FC48" i="126" s="1"/>
  <c r="FC24" i="80"/>
  <c r="FC48" i="80" s="1"/>
  <c r="EM23" i="166"/>
  <c r="EM46" i="166" s="1"/>
  <c r="EM23" i="163"/>
  <c r="EM46" i="163" s="1"/>
  <c r="EM22" i="165" s="1"/>
  <c r="EM23" i="164"/>
  <c r="EM46" i="164" s="1"/>
  <c r="EM23" i="145"/>
  <c r="EM46" i="145" s="1"/>
  <c r="EM24" i="126"/>
  <c r="EM48" i="126" s="1"/>
  <c r="EM24" i="80"/>
  <c r="EM48" i="80" s="1"/>
  <c r="JO20" i="166"/>
  <c r="JO43" i="166" s="1"/>
  <c r="JO20" i="163"/>
  <c r="JO43" i="163" s="1"/>
  <c r="JO19" i="165" s="1"/>
  <c r="JO20" i="164"/>
  <c r="JO43" i="164" s="1"/>
  <c r="JO20" i="145"/>
  <c r="JO43" i="145" s="1"/>
  <c r="JO21" i="126"/>
  <c r="JO45" i="126" s="1"/>
  <c r="JO21" i="80"/>
  <c r="JO45" i="80" s="1"/>
  <c r="II20" i="166"/>
  <c r="II43" i="166" s="1"/>
  <c r="II20" i="163"/>
  <c r="II43" i="163" s="1"/>
  <c r="II19" i="165" s="1"/>
  <c r="II20" i="164"/>
  <c r="II43" i="164" s="1"/>
  <c r="II20" i="145"/>
  <c r="II43" i="145" s="1"/>
  <c r="II21" i="126"/>
  <c r="II45" i="126" s="1"/>
  <c r="II21" i="80"/>
  <c r="II45" i="80" s="1"/>
  <c r="HS20" i="166"/>
  <c r="HS43" i="166" s="1"/>
  <c r="HS20" i="163"/>
  <c r="HS43" i="163" s="1"/>
  <c r="HS19" i="165" s="1"/>
  <c r="HS20" i="164"/>
  <c r="HS43" i="164" s="1"/>
  <c r="HS20" i="145"/>
  <c r="HS43" i="145" s="1"/>
  <c r="HS21" i="126"/>
  <c r="HS45" i="126" s="1"/>
  <c r="HS21" i="80"/>
  <c r="HS45" i="80" s="1"/>
  <c r="FW20" i="166"/>
  <c r="FW43" i="166" s="1"/>
  <c r="FW20" i="163"/>
  <c r="FW43" i="163" s="1"/>
  <c r="FW19" i="165" s="1"/>
  <c r="FW20" i="164"/>
  <c r="FW43" i="164" s="1"/>
  <c r="FW20" i="145"/>
  <c r="FW43" i="145" s="1"/>
  <c r="FW21" i="126"/>
  <c r="FW45" i="126" s="1"/>
  <c r="FW21" i="80"/>
  <c r="FW45" i="80" s="1"/>
  <c r="IE11" i="126"/>
  <c r="IE32" i="126"/>
  <c r="IE35" i="126" s="1"/>
  <c r="IE11" i="166"/>
  <c r="IE31" i="166"/>
  <c r="IE34" i="166" s="1"/>
  <c r="GY25" i="166"/>
  <c r="GY48" i="166" s="1"/>
  <c r="GY25" i="163"/>
  <c r="GY48" i="163" s="1"/>
  <c r="GY24" i="165" s="1"/>
  <c r="GY25" i="164"/>
  <c r="GY48" i="164" s="1"/>
  <c r="GY25" i="145"/>
  <c r="GY48" i="145" s="1"/>
  <c r="GY26" i="126"/>
  <c r="GY50" i="126" s="1"/>
  <c r="GY26" i="80"/>
  <c r="GY50" i="80" s="1"/>
  <c r="GY11" i="163"/>
  <c r="GY31" i="163"/>
  <c r="JU23" i="166"/>
  <c r="JU46" i="166" s="1"/>
  <c r="JU23" i="163"/>
  <c r="JU46" i="163" s="1"/>
  <c r="JU22" i="165" s="1"/>
  <c r="JU23" i="164"/>
  <c r="JU46" i="164" s="1"/>
  <c r="JU23" i="145"/>
  <c r="JU46" i="145" s="1"/>
  <c r="JU24" i="126"/>
  <c r="JU48" i="126" s="1"/>
  <c r="JU24" i="80"/>
  <c r="JU48" i="80" s="1"/>
  <c r="HI23" i="166"/>
  <c r="HI46" i="166" s="1"/>
  <c r="HI23" i="163"/>
  <c r="HI46" i="163" s="1"/>
  <c r="HI22" i="165" s="1"/>
  <c r="HI23" i="164"/>
  <c r="HI46" i="164" s="1"/>
  <c r="HI23" i="145"/>
  <c r="HI46" i="145" s="1"/>
  <c r="HI24" i="126"/>
  <c r="HI48" i="126" s="1"/>
  <c r="HI24" i="80"/>
  <c r="HI48" i="80" s="1"/>
  <c r="EW20" i="166"/>
  <c r="EW43" i="166" s="1"/>
  <c r="EW20" i="163"/>
  <c r="EW43" i="163" s="1"/>
  <c r="EW19" i="165" s="1"/>
  <c r="EW20" i="164"/>
  <c r="EW43" i="164" s="1"/>
  <c r="EW20" i="145"/>
  <c r="EW43" i="145" s="1"/>
  <c r="EW21" i="126"/>
  <c r="EW45" i="126" s="1"/>
  <c r="EW21" i="80"/>
  <c r="EW45" i="80" s="1"/>
  <c r="GB31" i="164"/>
  <c r="GB34" i="164" s="1"/>
  <c r="GB11" i="164"/>
  <c r="JJ32" i="126"/>
  <c r="JJ35" i="126" s="1"/>
  <c r="JJ11" i="126"/>
  <c r="JJ11" i="166"/>
  <c r="JJ31" i="166"/>
  <c r="JJ34" i="166" s="1"/>
  <c r="HN25" i="166"/>
  <c r="HN48" i="166" s="1"/>
  <c r="HN25" i="163"/>
  <c r="HN48" i="163" s="1"/>
  <c r="HN24" i="165" s="1"/>
  <c r="HN25" i="164"/>
  <c r="HN48" i="164" s="1"/>
  <c r="HN26" i="126"/>
  <c r="HN50" i="126" s="1"/>
  <c r="HN25" i="145"/>
  <c r="HN48" i="145" s="1"/>
  <c r="HN26" i="80"/>
  <c r="HN50" i="80" s="1"/>
  <c r="HN11" i="163"/>
  <c r="HN31" i="163"/>
  <c r="FR11" i="164"/>
  <c r="FR31" i="164"/>
  <c r="FR34" i="164" s="1"/>
  <c r="FB32" i="80"/>
  <c r="FB35" i="80" s="1"/>
  <c r="FB11" i="80"/>
  <c r="FB11" i="145"/>
  <c r="FB31" i="145"/>
  <c r="FB34" i="145" s="1"/>
  <c r="JD23" i="166"/>
  <c r="JD46" i="166" s="1"/>
  <c r="JD23" i="145"/>
  <c r="JD46" i="145" s="1"/>
  <c r="JD23" i="163"/>
  <c r="JD46" i="163" s="1"/>
  <c r="JD22" i="165" s="1"/>
  <c r="JD23" i="164"/>
  <c r="JD46" i="164" s="1"/>
  <c r="JD24" i="126"/>
  <c r="JD48" i="126" s="1"/>
  <c r="JD24" i="80"/>
  <c r="JD48" i="80" s="1"/>
  <c r="GR23" i="166"/>
  <c r="GR46" i="166" s="1"/>
  <c r="GR23" i="163"/>
  <c r="GR46" i="163" s="1"/>
  <c r="GR22" i="165" s="1"/>
  <c r="GR23" i="145"/>
  <c r="GR46" i="145" s="1"/>
  <c r="GR23" i="164"/>
  <c r="GR46" i="164" s="1"/>
  <c r="GR24" i="126"/>
  <c r="GR48" i="126" s="1"/>
  <c r="GR24" i="80"/>
  <c r="GR48" i="80" s="1"/>
  <c r="EF23" i="166"/>
  <c r="EF46" i="166" s="1"/>
  <c r="EF23" i="163"/>
  <c r="EF46" i="163" s="1"/>
  <c r="EF22" i="165" s="1"/>
  <c r="EF23" i="164"/>
  <c r="EF46" i="164" s="1"/>
  <c r="EF23" i="145"/>
  <c r="EF46" i="145" s="1"/>
  <c r="EF24" i="126"/>
  <c r="EF48" i="126" s="1"/>
  <c r="EF24" i="80"/>
  <c r="EF48" i="80" s="1"/>
  <c r="IA17" i="166"/>
  <c r="IA40" i="166" s="1"/>
  <c r="IA17" i="163"/>
  <c r="IA40" i="163" s="1"/>
  <c r="IA16" i="165" s="1"/>
  <c r="IA17" i="164"/>
  <c r="IA40" i="164" s="1"/>
  <c r="IA17" i="145"/>
  <c r="IA40" i="145" s="1"/>
  <c r="IA18" i="126"/>
  <c r="IA42" i="126" s="1"/>
  <c r="IA18" i="80"/>
  <c r="IA42" i="80" s="1"/>
  <c r="GE17" i="166"/>
  <c r="GE40" i="166" s="1"/>
  <c r="GE17" i="163"/>
  <c r="GE40" i="163" s="1"/>
  <c r="GE16" i="165" s="1"/>
  <c r="GE17" i="164"/>
  <c r="GE40" i="164" s="1"/>
  <c r="GE17" i="145"/>
  <c r="GE40" i="145" s="1"/>
  <c r="GE18" i="126"/>
  <c r="GE42" i="126" s="1"/>
  <c r="GE18" i="80"/>
  <c r="GE42" i="80" s="1"/>
  <c r="EI17" i="166"/>
  <c r="EI40" i="166" s="1"/>
  <c r="EI17" i="163"/>
  <c r="EI40" i="163" s="1"/>
  <c r="EI16" i="165" s="1"/>
  <c r="EI17" i="164"/>
  <c r="EI40" i="164" s="1"/>
  <c r="EI17" i="145"/>
  <c r="EI40" i="145" s="1"/>
  <c r="EI18" i="126"/>
  <c r="EI42" i="126" s="1"/>
  <c r="EI18" i="80"/>
  <c r="EI42" i="80" s="1"/>
  <c r="JT11" i="145"/>
  <c r="JT31" i="145"/>
  <c r="JT34" i="145" s="1"/>
  <c r="JT31" i="166"/>
  <c r="JT34" i="166" s="1"/>
  <c r="JT11" i="166"/>
  <c r="EN32" i="126"/>
  <c r="EN35" i="126" s="1"/>
  <c r="EN11" i="126"/>
  <c r="EN11" i="163"/>
  <c r="EN31" i="163"/>
  <c r="EW6" i="165"/>
  <c r="EW9" i="165" s="1"/>
  <c r="EW33" i="163"/>
  <c r="IC31" i="145"/>
  <c r="IC34" i="145" s="1"/>
  <c r="IC11" i="145"/>
  <c r="IC11" i="163"/>
  <c r="IC31" i="163"/>
  <c r="GG25" i="166"/>
  <c r="GG48" i="166" s="1"/>
  <c r="GG25" i="163"/>
  <c r="GG48" i="163" s="1"/>
  <c r="GG24" i="165" s="1"/>
  <c r="GG25" i="164"/>
  <c r="GG48" i="164" s="1"/>
  <c r="GG26" i="126"/>
  <c r="GG50" i="126" s="1"/>
  <c r="GG25" i="145"/>
  <c r="GG48" i="145" s="1"/>
  <c r="GG26" i="80"/>
  <c r="GG50" i="80" s="1"/>
  <c r="GG11" i="164"/>
  <c r="GG31" i="164"/>
  <c r="GG34" i="164" s="1"/>
  <c r="JO23" i="166"/>
  <c r="JO46" i="166" s="1"/>
  <c r="JO23" i="163"/>
  <c r="JO46" i="163" s="1"/>
  <c r="JO22" i="165" s="1"/>
  <c r="JO23" i="164"/>
  <c r="JO46" i="164" s="1"/>
  <c r="JO24" i="126"/>
  <c r="JO48" i="126" s="1"/>
  <c r="JO23" i="145"/>
  <c r="JO46" i="145" s="1"/>
  <c r="JO24" i="80"/>
  <c r="JO48" i="80" s="1"/>
  <c r="HS23" i="166"/>
  <c r="HS46" i="166" s="1"/>
  <c r="HS23" i="163"/>
  <c r="HS46" i="163" s="1"/>
  <c r="HS22" i="165" s="1"/>
  <c r="HS23" i="164"/>
  <c r="HS46" i="164" s="1"/>
  <c r="HS23" i="145"/>
  <c r="HS46" i="145" s="1"/>
  <c r="HS24" i="126"/>
  <c r="HS48" i="126" s="1"/>
  <c r="HS24" i="80"/>
  <c r="HS48" i="80" s="1"/>
  <c r="FW23" i="166"/>
  <c r="FW46" i="166" s="1"/>
  <c r="FW23" i="163"/>
  <c r="FW46" i="163" s="1"/>
  <c r="FW22" i="165" s="1"/>
  <c r="FW23" i="164"/>
  <c r="FW46" i="164" s="1"/>
  <c r="FW23" i="145"/>
  <c r="FW46" i="145" s="1"/>
  <c r="FW24" i="126"/>
  <c r="FW48" i="126" s="1"/>
  <c r="FW24" i="80"/>
  <c r="FW48" i="80" s="1"/>
  <c r="EA23" i="166"/>
  <c r="EA46" i="166" s="1"/>
  <c r="EA23" i="163"/>
  <c r="EA46" i="163" s="1"/>
  <c r="EA22" i="165" s="1"/>
  <c r="EA23" i="164"/>
  <c r="EA46" i="164" s="1"/>
  <c r="EA23" i="145"/>
  <c r="EA46" i="145" s="1"/>
  <c r="EA24" i="126"/>
  <c r="EA48" i="126" s="1"/>
  <c r="EA24" i="80"/>
  <c r="EA48" i="80" s="1"/>
  <c r="IM20" i="166"/>
  <c r="IM43" i="166" s="1"/>
  <c r="IM20" i="163"/>
  <c r="IM43" i="163" s="1"/>
  <c r="IM19" i="165" s="1"/>
  <c r="IM20" i="164"/>
  <c r="IM43" i="164" s="1"/>
  <c r="IM20" i="145"/>
  <c r="IM43" i="145" s="1"/>
  <c r="IM21" i="126"/>
  <c r="IM45" i="126" s="1"/>
  <c r="IM21" i="80"/>
  <c r="IM45" i="80" s="1"/>
  <c r="IX17" i="166"/>
  <c r="IX40" i="166" s="1"/>
  <c r="IX17" i="163"/>
  <c r="IX40" i="163" s="1"/>
  <c r="IX16" i="165" s="1"/>
  <c r="IX17" i="164"/>
  <c r="IX40" i="164" s="1"/>
  <c r="IX17" i="145"/>
  <c r="IX40" i="145" s="1"/>
  <c r="IX18" i="126"/>
  <c r="IX42" i="126" s="1"/>
  <c r="IX18" i="80"/>
  <c r="IX42" i="80" s="1"/>
  <c r="EN14" i="166"/>
  <c r="EN37" i="166" s="1"/>
  <c r="EN14" i="163"/>
  <c r="EN37" i="163" s="1"/>
  <c r="EN13" i="165" s="1"/>
  <c r="EN14" i="164"/>
  <c r="EN37" i="164" s="1"/>
  <c r="EN14" i="145"/>
  <c r="EN37" i="145" s="1"/>
  <c r="EN15" i="126"/>
  <c r="EN39" i="126" s="1"/>
  <c r="EN15" i="80"/>
  <c r="EN39" i="80" s="1"/>
  <c r="FP6" i="165"/>
  <c r="FP9" i="165" s="1"/>
  <c r="FP33" i="163"/>
  <c r="IJ25" i="166"/>
  <c r="IJ48" i="166" s="1"/>
  <c r="IJ25" i="163"/>
  <c r="IJ48" i="163" s="1"/>
  <c r="IJ24" i="165" s="1"/>
  <c r="IJ25" i="145"/>
  <c r="IJ48" i="145" s="1"/>
  <c r="IJ25" i="164"/>
  <c r="IJ48" i="164" s="1"/>
  <c r="IJ26" i="126"/>
  <c r="IJ50" i="126" s="1"/>
  <c r="IJ26" i="80"/>
  <c r="IJ50" i="80" s="1"/>
  <c r="IJ31" i="145"/>
  <c r="IJ34" i="145" s="1"/>
  <c r="IJ11" i="145"/>
  <c r="GR11" i="80"/>
  <c r="GR32" i="80"/>
  <c r="GR35" i="80" s="1"/>
  <c r="GR11" i="166"/>
  <c r="GR31" i="166"/>
  <c r="GR34" i="166" s="1"/>
  <c r="EV32" i="126"/>
  <c r="EV35" i="126" s="1"/>
  <c r="EV11" i="126"/>
  <c r="EV11" i="163"/>
  <c r="EV31" i="163"/>
  <c r="JS32" i="126"/>
  <c r="JS35" i="126" s="1"/>
  <c r="JS11" i="126"/>
  <c r="JS11" i="166"/>
  <c r="JS31" i="166"/>
  <c r="JS34" i="166" s="1"/>
  <c r="JC32" i="80"/>
  <c r="JC35" i="80" s="1"/>
  <c r="JC11" i="80"/>
  <c r="JC11" i="163"/>
  <c r="JC31" i="163"/>
  <c r="IM32" i="80"/>
  <c r="IM35" i="80" s="1"/>
  <c r="IM11" i="80"/>
  <c r="IM11" i="164"/>
  <c r="IM31" i="164"/>
  <c r="IM34" i="164" s="1"/>
  <c r="HW32" i="80"/>
  <c r="HW35" i="80" s="1"/>
  <c r="HW11" i="80"/>
  <c r="HW11" i="145"/>
  <c r="HW31" i="145"/>
  <c r="HW34" i="145" s="1"/>
  <c r="HG11" i="126"/>
  <c r="HG32" i="126"/>
  <c r="HG35" i="126" s="1"/>
  <c r="HG11" i="166"/>
  <c r="HG31" i="166"/>
  <c r="HG34" i="166" s="1"/>
  <c r="GQ25" i="166"/>
  <c r="GQ48" i="166" s="1"/>
  <c r="GQ25" i="164"/>
  <c r="GQ48" i="164" s="1"/>
  <c r="GQ25" i="145"/>
  <c r="GQ48" i="145" s="1"/>
  <c r="GQ25" i="163"/>
  <c r="GQ48" i="163" s="1"/>
  <c r="GQ24" i="165" s="1"/>
  <c r="GQ26" i="126"/>
  <c r="GQ50" i="126" s="1"/>
  <c r="GQ26" i="80"/>
  <c r="GQ50" i="80" s="1"/>
  <c r="GQ11" i="163"/>
  <c r="GQ31" i="163"/>
  <c r="GA11" i="164"/>
  <c r="GA31" i="164"/>
  <c r="GA34" i="164" s="1"/>
  <c r="FK11" i="145"/>
  <c r="FK31" i="145"/>
  <c r="FK34" i="145" s="1"/>
  <c r="EU32" i="126"/>
  <c r="EU35" i="126" s="1"/>
  <c r="EU11" i="126"/>
  <c r="EU11" i="166"/>
  <c r="EU31" i="166"/>
  <c r="EU34" i="166" s="1"/>
  <c r="EE25" i="166"/>
  <c r="EE48" i="166" s="1"/>
  <c r="EE25" i="145"/>
  <c r="EE48" i="145" s="1"/>
  <c r="EE26" i="126"/>
  <c r="EE50" i="126" s="1"/>
  <c r="EE25" i="164"/>
  <c r="EE48" i="164" s="1"/>
  <c r="EE26" i="80"/>
  <c r="EE50" i="80" s="1"/>
  <c r="EE25" i="163"/>
  <c r="EE48" i="163" s="1"/>
  <c r="EE24" i="165" s="1"/>
  <c r="EE11" i="163"/>
  <c r="EE31" i="163"/>
  <c r="IW23" i="166"/>
  <c r="IW46" i="166" s="1"/>
  <c r="IW23" i="163"/>
  <c r="IW46" i="163" s="1"/>
  <c r="IW22" i="165" s="1"/>
  <c r="IW23" i="164"/>
  <c r="IW46" i="164" s="1"/>
  <c r="IW23" i="145"/>
  <c r="IW46" i="145" s="1"/>
  <c r="IW24" i="126"/>
  <c r="IW48" i="126" s="1"/>
  <c r="IW24" i="80"/>
  <c r="IW48" i="80" s="1"/>
  <c r="IG23" i="166"/>
  <c r="IG46" i="166" s="1"/>
  <c r="IG23" i="163"/>
  <c r="IG46" i="163" s="1"/>
  <c r="IG22" i="165" s="1"/>
  <c r="IG23" i="164"/>
  <c r="IG46" i="164" s="1"/>
  <c r="IG23" i="145"/>
  <c r="IG46" i="145" s="1"/>
  <c r="IG24" i="126"/>
  <c r="IG48" i="126" s="1"/>
  <c r="IG24" i="80"/>
  <c r="IG48" i="80" s="1"/>
  <c r="GK23" i="166"/>
  <c r="GK46" i="166" s="1"/>
  <c r="GK23" i="163"/>
  <c r="GK46" i="163" s="1"/>
  <c r="GK22" i="165" s="1"/>
  <c r="GK23" i="164"/>
  <c r="GK46" i="164" s="1"/>
  <c r="GK23" i="145"/>
  <c r="GK46" i="145" s="1"/>
  <c r="GK24" i="126"/>
  <c r="GK48" i="126" s="1"/>
  <c r="GK24" i="80"/>
  <c r="GK48" i="80" s="1"/>
  <c r="FE23" i="166"/>
  <c r="FE46" i="166" s="1"/>
  <c r="FE23" i="163"/>
  <c r="FE46" i="163" s="1"/>
  <c r="FE22" i="165" s="1"/>
  <c r="FE23" i="164"/>
  <c r="FE46" i="164" s="1"/>
  <c r="FE23" i="145"/>
  <c r="FE46" i="145" s="1"/>
  <c r="FE24" i="126"/>
  <c r="FE48" i="126" s="1"/>
  <c r="FE24" i="80"/>
  <c r="FE48" i="80" s="1"/>
  <c r="FE20" i="166"/>
  <c r="FE43" i="166" s="1"/>
  <c r="FE20" i="163"/>
  <c r="FE43" i="163" s="1"/>
  <c r="FE19" i="165" s="1"/>
  <c r="FE20" i="164"/>
  <c r="FE43" i="164" s="1"/>
  <c r="FE20" i="145"/>
  <c r="FE43" i="145" s="1"/>
  <c r="FE21" i="126"/>
  <c r="FE45" i="126" s="1"/>
  <c r="FE21" i="80"/>
  <c r="FE45" i="80" s="1"/>
  <c r="EO20" i="166"/>
  <c r="EO43" i="166" s="1"/>
  <c r="EO20" i="163"/>
  <c r="EO43" i="163" s="1"/>
  <c r="EO19" i="165" s="1"/>
  <c r="EO20" i="164"/>
  <c r="EO43" i="164" s="1"/>
  <c r="EO20" i="145"/>
  <c r="EO43" i="145" s="1"/>
  <c r="EO21" i="126"/>
  <c r="EO45" i="126" s="1"/>
  <c r="EO21" i="80"/>
  <c r="EO45" i="80" s="1"/>
  <c r="JD11" i="80"/>
  <c r="JD32" i="80"/>
  <c r="JD35" i="80" s="1"/>
  <c r="JD11" i="166"/>
  <c r="JD31" i="166"/>
  <c r="JD34" i="166" s="1"/>
  <c r="GZ11" i="80"/>
  <c r="GZ32" i="80"/>
  <c r="GZ35" i="80" s="1"/>
  <c r="GZ11" i="163"/>
  <c r="GZ31" i="163"/>
  <c r="FD11" i="164"/>
  <c r="FD31" i="164"/>
  <c r="FD34" i="164" s="1"/>
  <c r="JF6" i="165"/>
  <c r="JF9" i="165" s="1"/>
  <c r="JF33" i="163"/>
  <c r="IP6" i="165"/>
  <c r="IP9" i="165" s="1"/>
  <c r="IP33" i="163"/>
  <c r="HZ6" i="165"/>
  <c r="HZ9" i="165" s="1"/>
  <c r="HZ33" i="163"/>
  <c r="HJ6" i="165"/>
  <c r="HJ9" i="165" s="1"/>
  <c r="HJ33" i="163"/>
  <c r="GT6" i="165"/>
  <c r="GT9" i="165" s="1"/>
  <c r="GT33" i="163"/>
  <c r="GD6" i="165"/>
  <c r="GD9" i="165" s="1"/>
  <c r="GD33" i="163"/>
  <c r="FN6" i="165"/>
  <c r="FN9" i="165" s="1"/>
  <c r="FN33" i="163"/>
  <c r="EX6" i="165"/>
  <c r="EX9" i="165" s="1"/>
  <c r="EX33" i="163"/>
  <c r="EH6" i="165"/>
  <c r="EH9" i="165" s="1"/>
  <c r="EH33" i="163"/>
  <c r="JV32" i="80"/>
  <c r="JV35" i="80" s="1"/>
  <c r="JV11" i="80"/>
  <c r="JV11" i="163"/>
  <c r="JV31" i="163"/>
  <c r="JB11" i="164"/>
  <c r="JB31" i="164"/>
  <c r="JB34" i="164" s="1"/>
  <c r="IL32" i="80"/>
  <c r="IL35" i="80" s="1"/>
  <c r="IL11" i="80"/>
  <c r="IL11" i="145"/>
  <c r="IL31" i="145"/>
  <c r="IL34" i="145" s="1"/>
  <c r="HV32" i="126"/>
  <c r="HV35" i="126" s="1"/>
  <c r="HV11" i="126"/>
  <c r="HV11" i="166"/>
  <c r="HV31" i="166"/>
  <c r="HV34" i="166" s="1"/>
  <c r="HF25" i="166"/>
  <c r="HF48" i="166" s="1"/>
  <c r="HF25" i="163"/>
  <c r="HF48" i="163" s="1"/>
  <c r="HF24" i="165" s="1"/>
  <c r="HF25" i="164"/>
  <c r="HF48" i="164" s="1"/>
  <c r="HF25" i="145"/>
  <c r="HF48" i="145" s="1"/>
  <c r="HF26" i="126"/>
  <c r="HF50" i="126" s="1"/>
  <c r="HF26" i="80"/>
  <c r="HF50" i="80" s="1"/>
  <c r="HF11" i="163"/>
  <c r="HF31" i="163"/>
  <c r="GP32" i="80"/>
  <c r="GP35" i="80" s="1"/>
  <c r="GP11" i="80"/>
  <c r="GP11" i="164"/>
  <c r="GP31" i="164"/>
  <c r="GP34" i="164" s="1"/>
  <c r="FZ32" i="80"/>
  <c r="FZ35" i="80" s="1"/>
  <c r="FZ11" i="80"/>
  <c r="FZ11" i="145"/>
  <c r="FZ31" i="145"/>
  <c r="FZ34" i="145" s="1"/>
  <c r="FJ25" i="166"/>
  <c r="FJ48" i="166" s="1"/>
  <c r="FJ25" i="163"/>
  <c r="FJ48" i="163" s="1"/>
  <c r="FJ24" i="165" s="1"/>
  <c r="FJ25" i="164"/>
  <c r="FJ48" i="164" s="1"/>
  <c r="FJ26" i="126"/>
  <c r="FJ50" i="126" s="1"/>
  <c r="FJ25" i="145"/>
  <c r="FJ48" i="145" s="1"/>
  <c r="FJ26" i="80"/>
  <c r="FJ50" i="80" s="1"/>
  <c r="FJ11" i="166"/>
  <c r="FJ31" i="166"/>
  <c r="FJ34" i="166" s="1"/>
  <c r="ET32" i="126"/>
  <c r="ET35" i="126" s="1"/>
  <c r="ET11" i="126"/>
  <c r="ET11" i="163"/>
  <c r="ET31" i="163"/>
  <c r="ED32" i="80"/>
  <c r="ED35" i="80" s="1"/>
  <c r="ED11" i="80"/>
  <c r="ED11" i="164"/>
  <c r="ED31" i="164"/>
  <c r="ED34" i="164" s="1"/>
  <c r="JL20" i="166"/>
  <c r="JL43" i="166" s="1"/>
  <c r="JL20" i="163"/>
  <c r="JL43" i="163" s="1"/>
  <c r="JL19" i="165" s="1"/>
  <c r="JL20" i="164"/>
  <c r="JL43" i="164" s="1"/>
  <c r="JL20" i="145"/>
  <c r="JL43" i="145" s="1"/>
  <c r="JL21" i="126"/>
  <c r="JL45" i="126" s="1"/>
  <c r="JL21" i="80"/>
  <c r="JL45" i="80" s="1"/>
  <c r="IR20" i="166"/>
  <c r="IR43" i="166" s="1"/>
  <c r="IR20" i="163"/>
  <c r="IR43" i="163" s="1"/>
  <c r="IR19" i="165" s="1"/>
  <c r="IR20" i="164"/>
  <c r="IR43" i="164" s="1"/>
  <c r="IR20" i="145"/>
  <c r="IR43" i="145" s="1"/>
  <c r="IR21" i="126"/>
  <c r="IR45" i="126" s="1"/>
  <c r="IR21" i="80"/>
  <c r="IR45" i="80" s="1"/>
  <c r="HX20" i="166"/>
  <c r="HX43" i="166" s="1"/>
  <c r="HX20" i="163"/>
  <c r="HX43" i="163" s="1"/>
  <c r="HX19" i="165" s="1"/>
  <c r="HX20" i="164"/>
  <c r="HX43" i="164" s="1"/>
  <c r="HX20" i="145"/>
  <c r="HX43" i="145" s="1"/>
  <c r="HX21" i="126"/>
  <c r="HX45" i="126" s="1"/>
  <c r="HX21" i="80"/>
  <c r="HX45" i="80" s="1"/>
  <c r="HD20" i="166"/>
  <c r="HD43" i="166" s="1"/>
  <c r="HD20" i="163"/>
  <c r="HD43" i="163" s="1"/>
  <c r="HD19" i="165" s="1"/>
  <c r="HD20" i="164"/>
  <c r="HD43" i="164" s="1"/>
  <c r="HD20" i="145"/>
  <c r="HD43" i="145" s="1"/>
  <c r="HD21" i="126"/>
  <c r="HD45" i="126" s="1"/>
  <c r="HD21" i="80"/>
  <c r="HD45" i="80" s="1"/>
  <c r="GN20" i="166"/>
  <c r="GN43" i="166" s="1"/>
  <c r="GN20" i="163"/>
  <c r="GN43" i="163" s="1"/>
  <c r="GN19" i="165" s="1"/>
  <c r="GN20" i="164"/>
  <c r="GN43" i="164" s="1"/>
  <c r="GN20" i="145"/>
  <c r="GN43" i="145" s="1"/>
  <c r="GN21" i="126"/>
  <c r="GN45" i="126" s="1"/>
  <c r="GN21" i="80"/>
  <c r="GN45" i="80" s="1"/>
  <c r="IZ32" i="126"/>
  <c r="IZ35" i="126" s="1"/>
  <c r="IZ11" i="126"/>
  <c r="IZ11" i="166"/>
  <c r="IZ31" i="166"/>
  <c r="IZ34" i="166" s="1"/>
  <c r="HH11" i="80"/>
  <c r="HH32" i="80"/>
  <c r="HH35" i="80" s="1"/>
  <c r="HH11" i="163"/>
  <c r="HH31" i="163"/>
  <c r="FL25" i="166"/>
  <c r="FL48" i="166" s="1"/>
  <c r="FL25" i="163"/>
  <c r="FL48" i="163" s="1"/>
  <c r="FL24" i="165" s="1"/>
  <c r="FL25" i="164"/>
  <c r="FL48" i="164" s="1"/>
  <c r="FL25" i="145"/>
  <c r="FL48" i="145" s="1"/>
  <c r="FL26" i="80"/>
  <c r="FL50" i="80" s="1"/>
  <c r="FL26" i="126"/>
  <c r="FL50" i="126" s="1"/>
  <c r="FL31" i="164"/>
  <c r="FL34" i="164" s="1"/>
  <c r="FL11" i="164"/>
  <c r="JQ11" i="145"/>
  <c r="JQ31" i="145"/>
  <c r="JQ34" i="145" s="1"/>
  <c r="JA25" i="166"/>
  <c r="JA48" i="166" s="1"/>
  <c r="JA25" i="163"/>
  <c r="JA48" i="163" s="1"/>
  <c r="JA24" i="165" s="1"/>
  <c r="JA25" i="145"/>
  <c r="JA48" i="145" s="1"/>
  <c r="JA25" i="164"/>
  <c r="JA48" i="164" s="1"/>
  <c r="JA26" i="126"/>
  <c r="JA50" i="126" s="1"/>
  <c r="JA26" i="80"/>
  <c r="JA50" i="80" s="1"/>
  <c r="JA31" i="164"/>
  <c r="JA34" i="164" s="1"/>
  <c r="JA11" i="164"/>
  <c r="IK32" i="126"/>
  <c r="IK35" i="126" s="1"/>
  <c r="IK11" i="126"/>
  <c r="IK11" i="166"/>
  <c r="IK31" i="166"/>
  <c r="IK34" i="166" s="1"/>
  <c r="HU31" i="163"/>
  <c r="HU11" i="163"/>
  <c r="HE25" i="166"/>
  <c r="HE48" i="166" s="1"/>
  <c r="HE25" i="163"/>
  <c r="HE48" i="163" s="1"/>
  <c r="HE24" i="165" s="1"/>
  <c r="HE25" i="164"/>
  <c r="HE48" i="164" s="1"/>
  <c r="HE26" i="126"/>
  <c r="HE50" i="126" s="1"/>
  <c r="HE25" i="145"/>
  <c r="HE48" i="145" s="1"/>
  <c r="HE26" i="80"/>
  <c r="HE50" i="80" s="1"/>
  <c r="HE31" i="164"/>
  <c r="HE34" i="164" s="1"/>
  <c r="HE11" i="164"/>
  <c r="GO25" i="166"/>
  <c r="GO48" i="166" s="1"/>
  <c r="GO25" i="163"/>
  <c r="GO48" i="163" s="1"/>
  <c r="GO24" i="165" s="1"/>
  <c r="GO25" i="164"/>
  <c r="GO48" i="164" s="1"/>
  <c r="GO26" i="126"/>
  <c r="GO50" i="126" s="1"/>
  <c r="GO25" i="145"/>
  <c r="GO48" i="145" s="1"/>
  <c r="GO26" i="80"/>
  <c r="GO50" i="80" s="1"/>
  <c r="GO11" i="80"/>
  <c r="GO32" i="80"/>
  <c r="GO35" i="80" s="1"/>
  <c r="FY11" i="126"/>
  <c r="FY32" i="126"/>
  <c r="FY35" i="126" s="1"/>
  <c r="FY11" i="166"/>
  <c r="FY31" i="166"/>
  <c r="FY34" i="166" s="1"/>
  <c r="FI31" i="163"/>
  <c r="FI11" i="163"/>
  <c r="ES31" i="145"/>
  <c r="ES34" i="145" s="1"/>
  <c r="ES11" i="145"/>
  <c r="ES31" i="164"/>
  <c r="ES34" i="164" s="1"/>
  <c r="ES11" i="164"/>
  <c r="EC31" i="145"/>
  <c r="EC34" i="145" s="1"/>
  <c r="EC11" i="145"/>
  <c r="EC11" i="80"/>
  <c r="EC32" i="80"/>
  <c r="EC35" i="80" s="1"/>
  <c r="HO20" i="163"/>
  <c r="HO43" i="163" s="1"/>
  <c r="HO19" i="165" s="1"/>
  <c r="HO20" i="166"/>
  <c r="HO43" i="166" s="1"/>
  <c r="HO20" i="164"/>
  <c r="HO43" i="164" s="1"/>
  <c r="HO20" i="145"/>
  <c r="HO43" i="145" s="1"/>
  <c r="HO21" i="126"/>
  <c r="HO45" i="126" s="1"/>
  <c r="HO21" i="80"/>
  <c r="HO45" i="80" s="1"/>
  <c r="FS20" i="166"/>
  <c r="FS43" i="166" s="1"/>
  <c r="FS20" i="163"/>
  <c r="FS43" i="163" s="1"/>
  <c r="FS19" i="165" s="1"/>
  <c r="FS20" i="164"/>
  <c r="FS43" i="164" s="1"/>
  <c r="FS20" i="145"/>
  <c r="FS43" i="145" s="1"/>
  <c r="FS21" i="126"/>
  <c r="FS45" i="126" s="1"/>
  <c r="FS21" i="80"/>
  <c r="FS45" i="80" s="1"/>
  <c r="FC20" i="166"/>
  <c r="FC43" i="166" s="1"/>
  <c r="FC20" i="163"/>
  <c r="FC43" i="163" s="1"/>
  <c r="FC19" i="165" s="1"/>
  <c r="FC20" i="164"/>
  <c r="FC43" i="164" s="1"/>
  <c r="FC20" i="145"/>
  <c r="FC43" i="145" s="1"/>
  <c r="FC21" i="126"/>
  <c r="FC45" i="126" s="1"/>
  <c r="FC21" i="80"/>
  <c r="FC45" i="80" s="1"/>
  <c r="JV17" i="166"/>
  <c r="JV40" i="166" s="1"/>
  <c r="JV17" i="163"/>
  <c r="JV40" i="163" s="1"/>
  <c r="JV16" i="165" s="1"/>
  <c r="JV17" i="164"/>
  <c r="JV40" i="164" s="1"/>
  <c r="JV17" i="145"/>
  <c r="JV40" i="145" s="1"/>
  <c r="JV18" i="126"/>
  <c r="JV42" i="126" s="1"/>
  <c r="JV18" i="80"/>
  <c r="JV42" i="80" s="1"/>
  <c r="IP17" i="166"/>
  <c r="IP40" i="166" s="1"/>
  <c r="IP17" i="163"/>
  <c r="IP40" i="163" s="1"/>
  <c r="IP16" i="165" s="1"/>
  <c r="IP17" i="164"/>
  <c r="IP40" i="164" s="1"/>
  <c r="IP17" i="145"/>
  <c r="IP40" i="145" s="1"/>
  <c r="IP18" i="126"/>
  <c r="IP42" i="126" s="1"/>
  <c r="IP18" i="80"/>
  <c r="IP42" i="80" s="1"/>
  <c r="HZ17" i="166"/>
  <c r="HZ40" i="166" s="1"/>
  <c r="HZ17" i="163"/>
  <c r="HZ40" i="163" s="1"/>
  <c r="HZ16" i="165" s="1"/>
  <c r="HZ17" i="164"/>
  <c r="HZ40" i="164" s="1"/>
  <c r="HZ17" i="145"/>
  <c r="HZ40" i="145" s="1"/>
  <c r="HZ18" i="126"/>
  <c r="HZ42" i="126" s="1"/>
  <c r="HZ18" i="80"/>
  <c r="HZ42" i="80" s="1"/>
  <c r="GT17" i="166"/>
  <c r="GT40" i="166" s="1"/>
  <c r="GT17" i="163"/>
  <c r="GT40" i="163" s="1"/>
  <c r="GT16" i="165" s="1"/>
  <c r="GT17" i="164"/>
  <c r="GT40" i="164" s="1"/>
  <c r="GT17" i="145"/>
  <c r="GT40" i="145" s="1"/>
  <c r="GT18" i="80"/>
  <c r="GT42" i="80" s="1"/>
  <c r="GT18" i="126"/>
  <c r="GT42" i="126" s="1"/>
  <c r="GD17" i="166"/>
  <c r="GD40" i="166" s="1"/>
  <c r="GD17" i="164"/>
  <c r="GD40" i="164" s="1"/>
  <c r="GD17" i="163"/>
  <c r="GD40" i="163" s="1"/>
  <c r="GD16" i="165" s="1"/>
  <c r="GD17" i="145"/>
  <c r="GD40" i="145" s="1"/>
  <c r="GD18" i="80"/>
  <c r="GD42" i="80" s="1"/>
  <c r="GD18" i="126"/>
  <c r="GD42" i="126" s="1"/>
  <c r="FN17" i="166"/>
  <c r="FN40" i="166" s="1"/>
  <c r="FN17" i="163"/>
  <c r="FN40" i="163" s="1"/>
  <c r="FN16" i="165" s="1"/>
  <c r="FN17" i="164"/>
  <c r="FN40" i="164" s="1"/>
  <c r="FN17" i="145"/>
  <c r="FN40" i="145" s="1"/>
  <c r="FN18" i="80"/>
  <c r="FN42" i="80" s="1"/>
  <c r="FN18" i="126"/>
  <c r="FN42" i="126" s="1"/>
  <c r="EX17" i="166"/>
  <c r="EX40" i="166" s="1"/>
  <c r="EX17" i="163"/>
  <c r="EX40" i="163" s="1"/>
  <c r="EX16" i="165" s="1"/>
  <c r="EX17" i="164"/>
  <c r="EX40" i="164" s="1"/>
  <c r="EX17" i="145"/>
  <c r="EX40" i="145" s="1"/>
  <c r="EX18" i="80"/>
  <c r="EX42" i="80" s="1"/>
  <c r="EX18" i="126"/>
  <c r="EX42" i="126" s="1"/>
  <c r="JT14" i="166"/>
  <c r="JT37" i="166" s="1"/>
  <c r="JT14" i="163"/>
  <c r="JT37" i="163" s="1"/>
  <c r="JT13" i="165" s="1"/>
  <c r="JT14" i="164"/>
  <c r="JT37" i="164" s="1"/>
  <c r="JT14" i="145"/>
  <c r="JT37" i="145" s="1"/>
  <c r="JT15" i="126"/>
  <c r="JT39" i="126" s="1"/>
  <c r="JT15" i="80"/>
  <c r="JT39" i="80" s="1"/>
  <c r="HX14" i="166"/>
  <c r="HX37" i="166" s="1"/>
  <c r="HX14" i="163"/>
  <c r="HX37" i="163" s="1"/>
  <c r="HX13" i="165" s="1"/>
  <c r="HX14" i="164"/>
  <c r="HX37" i="164" s="1"/>
  <c r="HX14" i="145"/>
  <c r="HX37" i="145" s="1"/>
  <c r="HX15" i="126"/>
  <c r="HX39" i="126" s="1"/>
  <c r="HX15" i="80"/>
  <c r="HX39" i="80" s="1"/>
  <c r="JH32" i="126"/>
  <c r="JH35" i="126" s="1"/>
  <c r="JH11" i="126"/>
  <c r="JH11" i="166"/>
  <c r="JH31" i="166"/>
  <c r="JH34" i="166" s="1"/>
  <c r="FT32" i="126"/>
  <c r="FT35" i="126" s="1"/>
  <c r="FT11" i="126"/>
  <c r="FT11" i="163"/>
  <c r="FT31" i="163"/>
  <c r="IU25" i="166"/>
  <c r="IU48" i="166" s="1"/>
  <c r="IU25" i="145"/>
  <c r="IU48" i="145" s="1"/>
  <c r="IU25" i="163"/>
  <c r="IU48" i="163" s="1"/>
  <c r="IU24" i="165" s="1"/>
  <c r="IU25" i="164"/>
  <c r="IU48" i="164" s="1"/>
  <c r="IU26" i="126"/>
  <c r="IU50" i="126" s="1"/>
  <c r="IU26" i="80"/>
  <c r="IU50" i="80" s="1"/>
  <c r="IU11" i="163"/>
  <c r="IU31" i="163"/>
  <c r="GI25" i="166"/>
  <c r="GI48" i="166" s="1"/>
  <c r="GI25" i="163"/>
  <c r="GI48" i="163" s="1"/>
  <c r="GI24" i="165" s="1"/>
  <c r="GI25" i="164"/>
  <c r="GI48" i="164" s="1"/>
  <c r="GI25" i="145"/>
  <c r="GI48" i="145" s="1"/>
  <c r="GI26" i="126"/>
  <c r="GI50" i="126" s="1"/>
  <c r="GI26" i="80"/>
  <c r="GI50" i="80" s="1"/>
  <c r="GI11" i="164"/>
  <c r="GI31" i="164"/>
  <c r="GI34" i="164" s="1"/>
  <c r="EM11" i="145"/>
  <c r="EM31" i="145"/>
  <c r="EM34" i="145" s="1"/>
  <c r="GC23" i="166"/>
  <c r="GC46" i="166" s="1"/>
  <c r="GC23" i="163"/>
  <c r="GC46" i="163" s="1"/>
  <c r="GC22" i="165" s="1"/>
  <c r="GC23" i="164"/>
  <c r="GC46" i="164" s="1"/>
  <c r="GC23" i="145"/>
  <c r="GC46" i="145" s="1"/>
  <c r="GC24" i="126"/>
  <c r="GC48" i="126" s="1"/>
  <c r="GC24" i="80"/>
  <c r="GC48" i="80" s="1"/>
  <c r="HY20" i="166"/>
  <c r="HY43" i="166" s="1"/>
  <c r="HY20" i="163"/>
  <c r="HY43" i="163" s="1"/>
  <c r="HY19" i="165" s="1"/>
  <c r="HY20" i="164"/>
  <c r="HY43" i="164" s="1"/>
  <c r="HY20" i="145"/>
  <c r="HY43" i="145" s="1"/>
  <c r="HY21" i="126"/>
  <c r="HY45" i="126" s="1"/>
  <c r="HY21" i="80"/>
  <c r="HY45" i="80" s="1"/>
  <c r="IV17" i="166"/>
  <c r="IV40" i="166" s="1"/>
  <c r="IV17" i="145"/>
  <c r="IV40" i="145" s="1"/>
  <c r="IV17" i="163"/>
  <c r="IV40" i="163" s="1"/>
  <c r="IV16" i="165" s="1"/>
  <c r="IV17" i="164"/>
  <c r="IV40" i="164" s="1"/>
  <c r="IV18" i="126"/>
  <c r="IV42" i="126" s="1"/>
  <c r="IV18" i="80"/>
  <c r="IV42" i="80" s="1"/>
  <c r="GZ17" i="166"/>
  <c r="GZ40" i="166" s="1"/>
  <c r="GZ17" i="163"/>
  <c r="GZ40" i="163" s="1"/>
  <c r="GZ16" i="165" s="1"/>
  <c r="GZ17" i="164"/>
  <c r="GZ40" i="164" s="1"/>
  <c r="GZ17" i="145"/>
  <c r="GZ40" i="145" s="1"/>
  <c r="GZ18" i="126"/>
  <c r="GZ42" i="126" s="1"/>
  <c r="GZ18" i="80"/>
  <c r="GZ42" i="80" s="1"/>
  <c r="IF11" i="145"/>
  <c r="IF31" i="145"/>
  <c r="IF34" i="145" s="1"/>
  <c r="ID32" i="126"/>
  <c r="ID35" i="126" s="1"/>
  <c r="ID11" i="126"/>
  <c r="ID11" i="166"/>
  <c r="ID31" i="166"/>
  <c r="ID34" i="166" s="1"/>
  <c r="GH32" i="126"/>
  <c r="GH35" i="126" s="1"/>
  <c r="GH11" i="126"/>
  <c r="GH11" i="163"/>
  <c r="GH31" i="163"/>
  <c r="EL11" i="164"/>
  <c r="EL31" i="164"/>
  <c r="EL34" i="164" s="1"/>
  <c r="ER20" i="166"/>
  <c r="ER43" i="166" s="1"/>
  <c r="ER20" i="163"/>
  <c r="ER43" i="163" s="1"/>
  <c r="ER19" i="165" s="1"/>
  <c r="ER20" i="164"/>
  <c r="ER43" i="164" s="1"/>
  <c r="ER20" i="145"/>
  <c r="ER43" i="145" s="1"/>
  <c r="ER21" i="126"/>
  <c r="ER45" i="126" s="1"/>
  <c r="ER21" i="80"/>
  <c r="ER45" i="80" s="1"/>
  <c r="IB11" i="80"/>
  <c r="IB32" i="80"/>
  <c r="IB35" i="80" s="1"/>
  <c r="IB11" i="163"/>
  <c r="IB31" i="163"/>
  <c r="JI6" i="165"/>
  <c r="JI9" i="165" s="1"/>
  <c r="JI33" i="163"/>
  <c r="FI6" i="165"/>
  <c r="FI9" i="165" s="1"/>
  <c r="FI33" i="163"/>
  <c r="IS25" i="166"/>
  <c r="IS48" i="166" s="1"/>
  <c r="IS25" i="163"/>
  <c r="IS48" i="163" s="1"/>
  <c r="IS24" i="165" s="1"/>
  <c r="IS25" i="145"/>
  <c r="IS48" i="145" s="1"/>
  <c r="IS26" i="126"/>
  <c r="IS50" i="126" s="1"/>
  <c r="IS25" i="164"/>
  <c r="IS48" i="164" s="1"/>
  <c r="IS26" i="80"/>
  <c r="IS50" i="80" s="1"/>
  <c r="IS31" i="164"/>
  <c r="IS34" i="164" s="1"/>
  <c r="IS11" i="164"/>
  <c r="GW11" i="80"/>
  <c r="GW32" i="80"/>
  <c r="GW35" i="80" s="1"/>
  <c r="GW11" i="166"/>
  <c r="GW31" i="166"/>
  <c r="GW34" i="166" s="1"/>
  <c r="FA11" i="163"/>
  <c r="FA31" i="163"/>
  <c r="HG20" i="166"/>
  <c r="HG43" i="166" s="1"/>
  <c r="HG20" i="163"/>
  <c r="HG43" i="163" s="1"/>
  <c r="HG19" i="165" s="1"/>
  <c r="HG20" i="164"/>
  <c r="HG43" i="164" s="1"/>
  <c r="HG20" i="145"/>
  <c r="HG43" i="145" s="1"/>
  <c r="HG21" i="126"/>
  <c r="HG45" i="126" s="1"/>
  <c r="HG21" i="80"/>
  <c r="HG45" i="80" s="1"/>
  <c r="FK20" i="166"/>
  <c r="FK43" i="166" s="1"/>
  <c r="FK20" i="163"/>
  <c r="FK43" i="163" s="1"/>
  <c r="FK19" i="165" s="1"/>
  <c r="FK20" i="164"/>
  <c r="FK43" i="164" s="1"/>
  <c r="FK20" i="145"/>
  <c r="FK43" i="145" s="1"/>
  <c r="FK21" i="126"/>
  <c r="FK45" i="126" s="1"/>
  <c r="FK21" i="80"/>
  <c r="FK45" i="80" s="1"/>
  <c r="JN17" i="166"/>
  <c r="JN40" i="166" s="1"/>
  <c r="JN17" i="163"/>
  <c r="JN40" i="163" s="1"/>
  <c r="JN16" i="165" s="1"/>
  <c r="JN17" i="164"/>
  <c r="JN40" i="164" s="1"/>
  <c r="JN17" i="145"/>
  <c r="JN40" i="145" s="1"/>
  <c r="JN18" i="80"/>
  <c r="JN42" i="80" s="1"/>
  <c r="JN18" i="126"/>
  <c r="JN42" i="126" s="1"/>
  <c r="DZ17" i="166"/>
  <c r="DZ40" i="166" s="1"/>
  <c r="DZ17" i="163"/>
  <c r="DZ40" i="163" s="1"/>
  <c r="DZ16" i="165" s="1"/>
  <c r="DZ17" i="164"/>
  <c r="DZ40" i="164" s="1"/>
  <c r="DZ17" i="145"/>
  <c r="DZ40" i="145" s="1"/>
  <c r="DZ18" i="126"/>
  <c r="DZ42" i="126" s="1"/>
  <c r="DZ18" i="80"/>
  <c r="DZ42" i="80" s="1"/>
  <c r="IF14" i="166"/>
  <c r="IF37" i="166" s="1"/>
  <c r="IF14" i="163"/>
  <c r="IF37" i="163" s="1"/>
  <c r="IF13" i="165" s="1"/>
  <c r="IF14" i="164"/>
  <c r="IF37" i="164" s="1"/>
  <c r="IF14" i="145"/>
  <c r="IF37" i="145" s="1"/>
  <c r="IF15" i="126"/>
  <c r="IF39" i="126" s="1"/>
  <c r="IF15" i="80"/>
  <c r="IF39" i="80" s="1"/>
  <c r="HX11" i="126"/>
  <c r="HX32" i="126"/>
  <c r="HX35" i="126" s="1"/>
  <c r="HX11" i="166"/>
  <c r="HX31" i="166"/>
  <c r="HX34" i="166" s="1"/>
  <c r="GF32" i="126"/>
  <c r="GF35" i="126" s="1"/>
  <c r="GF11" i="126"/>
  <c r="GF11" i="163"/>
  <c r="GF31" i="163"/>
  <c r="EJ25" i="166"/>
  <c r="EJ48" i="166" s="1"/>
  <c r="EJ25" i="163"/>
  <c r="EJ48" i="163" s="1"/>
  <c r="EJ24" i="165" s="1"/>
  <c r="EJ25" i="164"/>
  <c r="EJ48" i="164" s="1"/>
  <c r="EJ25" i="145"/>
  <c r="EJ48" i="145" s="1"/>
  <c r="EJ26" i="126"/>
  <c r="EJ50" i="126" s="1"/>
  <c r="EJ26" i="80"/>
  <c r="EJ50" i="80" s="1"/>
  <c r="EJ31" i="164"/>
  <c r="EJ34" i="164" s="1"/>
  <c r="EJ11" i="164"/>
  <c r="JG33" i="163"/>
  <c r="JG6" i="165"/>
  <c r="JG9" i="165" s="1"/>
  <c r="II33" i="163"/>
  <c r="II6" i="165"/>
  <c r="II9" i="165" s="1"/>
  <c r="HG33" i="163"/>
  <c r="HG6" i="165"/>
  <c r="HG9" i="165" s="1"/>
  <c r="GU33" i="163"/>
  <c r="GU6" i="165"/>
  <c r="GU9" i="165" s="1"/>
  <c r="JO11" i="145"/>
  <c r="JO31" i="145"/>
  <c r="JO34" i="145" s="1"/>
  <c r="IY11" i="126"/>
  <c r="IY32" i="126"/>
  <c r="IY35" i="126" s="1"/>
  <c r="IY11" i="166"/>
  <c r="IY31" i="166"/>
  <c r="IY34" i="166" s="1"/>
  <c r="II32" i="80"/>
  <c r="II35" i="80" s="1"/>
  <c r="II11" i="80"/>
  <c r="II11" i="163"/>
  <c r="II31" i="163"/>
  <c r="HS25" i="166"/>
  <c r="HS48" i="166" s="1"/>
  <c r="HS25" i="164"/>
  <c r="HS48" i="164" s="1"/>
  <c r="HS25" i="163"/>
  <c r="HS48" i="163" s="1"/>
  <c r="HS24" i="165" s="1"/>
  <c r="HS25" i="145"/>
  <c r="HS48" i="145" s="1"/>
  <c r="HS26" i="126"/>
  <c r="HS50" i="126" s="1"/>
  <c r="HS26" i="80"/>
  <c r="HS50" i="80" s="1"/>
  <c r="HS11" i="164"/>
  <c r="HS31" i="164"/>
  <c r="HS34" i="164" s="1"/>
  <c r="HC11" i="145"/>
  <c r="HC31" i="145"/>
  <c r="HC34" i="145" s="1"/>
  <c r="GM32" i="126"/>
  <c r="GM35" i="126" s="1"/>
  <c r="GM11" i="126"/>
  <c r="GM11" i="166"/>
  <c r="GM31" i="166"/>
  <c r="GM34" i="166" s="1"/>
  <c r="FW32" i="80"/>
  <c r="FW35" i="80" s="1"/>
  <c r="FW11" i="80"/>
  <c r="FW11" i="163"/>
  <c r="FW31" i="163"/>
  <c r="FG25" i="166"/>
  <c r="FG48" i="166" s="1"/>
  <c r="FG25" i="163"/>
  <c r="FG48" i="163" s="1"/>
  <c r="FG24" i="165" s="1"/>
  <c r="FG25" i="145"/>
  <c r="FG48" i="145" s="1"/>
  <c r="FG25" i="164"/>
  <c r="FG48" i="164" s="1"/>
  <c r="FG26" i="126"/>
  <c r="FG50" i="126" s="1"/>
  <c r="FG26" i="80"/>
  <c r="FG50" i="80" s="1"/>
  <c r="FG31" i="164"/>
  <c r="FG34" i="164" s="1"/>
  <c r="FG11" i="164"/>
  <c r="EQ11" i="145"/>
  <c r="EQ31" i="145"/>
  <c r="EQ34" i="145" s="1"/>
  <c r="EA32" i="126"/>
  <c r="EA35" i="126" s="1"/>
  <c r="EA11" i="126"/>
  <c r="EA11" i="166"/>
  <c r="EA31" i="166"/>
  <c r="EA34" i="166" s="1"/>
  <c r="JI20" i="166"/>
  <c r="JI43" i="166" s="1"/>
  <c r="JI20" i="163"/>
  <c r="JI43" i="163" s="1"/>
  <c r="JI19" i="165" s="1"/>
  <c r="JI20" i="164"/>
  <c r="JI43" i="164" s="1"/>
  <c r="JI21" i="126"/>
  <c r="JI45" i="126" s="1"/>
  <c r="JI20" i="145"/>
  <c r="JI43" i="145" s="1"/>
  <c r="JI21" i="80"/>
  <c r="JI45" i="80" s="1"/>
  <c r="IS20" i="166"/>
  <c r="IS43" i="166" s="1"/>
  <c r="IS20" i="163"/>
  <c r="IS43" i="163" s="1"/>
  <c r="IS19" i="165" s="1"/>
  <c r="IS20" i="164"/>
  <c r="IS43" i="164" s="1"/>
  <c r="IS21" i="126"/>
  <c r="IS45" i="126" s="1"/>
  <c r="IS20" i="145"/>
  <c r="IS43" i="145" s="1"/>
  <c r="IS21" i="80"/>
  <c r="IS45" i="80" s="1"/>
  <c r="IC20" i="166"/>
  <c r="IC43" i="166" s="1"/>
  <c r="IC20" i="163"/>
  <c r="IC43" i="163" s="1"/>
  <c r="IC19" i="165" s="1"/>
  <c r="IC20" i="164"/>
  <c r="IC43" i="164" s="1"/>
  <c r="IC21" i="126"/>
  <c r="IC45" i="126" s="1"/>
  <c r="IC20" i="145"/>
  <c r="IC43" i="145" s="1"/>
  <c r="IC21" i="80"/>
  <c r="IC45" i="80" s="1"/>
  <c r="HM20" i="166"/>
  <c r="HM43" i="166" s="1"/>
  <c r="HM20" i="163"/>
  <c r="HM43" i="163" s="1"/>
  <c r="HM19" i="165" s="1"/>
  <c r="HM20" i="164"/>
  <c r="HM43" i="164" s="1"/>
  <c r="HM21" i="126"/>
  <c r="HM45" i="126" s="1"/>
  <c r="HM21" i="80"/>
  <c r="HM45" i="80" s="1"/>
  <c r="HM20" i="145"/>
  <c r="HM43" i="145" s="1"/>
  <c r="GW20" i="166"/>
  <c r="GW43" i="166" s="1"/>
  <c r="GW20" i="163"/>
  <c r="GW43" i="163" s="1"/>
  <c r="GW19" i="165" s="1"/>
  <c r="GW20" i="164"/>
  <c r="GW43" i="164" s="1"/>
  <c r="GW21" i="126"/>
  <c r="GW45" i="126" s="1"/>
  <c r="GW20" i="145"/>
  <c r="GW43" i="145" s="1"/>
  <c r="GW21" i="80"/>
  <c r="GW45" i="80" s="1"/>
  <c r="GG20" i="166"/>
  <c r="GG43" i="166" s="1"/>
  <c r="GG20" i="163"/>
  <c r="GG43" i="163" s="1"/>
  <c r="GG19" i="165" s="1"/>
  <c r="GG20" i="164"/>
  <c r="GG43" i="164" s="1"/>
  <c r="GG21" i="126"/>
  <c r="GG45" i="126" s="1"/>
  <c r="GG21" i="80"/>
  <c r="GG45" i="80" s="1"/>
  <c r="GG20" i="145"/>
  <c r="GG43" i="145" s="1"/>
  <c r="FQ20" i="166"/>
  <c r="FQ43" i="166" s="1"/>
  <c r="FQ20" i="163"/>
  <c r="FQ43" i="163" s="1"/>
  <c r="FQ19" i="165" s="1"/>
  <c r="FQ20" i="164"/>
  <c r="FQ43" i="164" s="1"/>
  <c r="FQ21" i="126"/>
  <c r="FQ45" i="126" s="1"/>
  <c r="FQ20" i="145"/>
  <c r="FQ43" i="145" s="1"/>
  <c r="FQ21" i="80"/>
  <c r="FQ45" i="80" s="1"/>
  <c r="IZ17" i="166"/>
  <c r="IZ40" i="166" s="1"/>
  <c r="IZ17" i="145"/>
  <c r="IZ40" i="145" s="1"/>
  <c r="IZ18" i="126"/>
  <c r="IZ42" i="126" s="1"/>
  <c r="IZ17" i="163"/>
  <c r="IZ40" i="163" s="1"/>
  <c r="IZ16" i="165" s="1"/>
  <c r="IZ17" i="164"/>
  <c r="IZ40" i="164" s="1"/>
  <c r="IZ18" i="80"/>
  <c r="IZ42" i="80" s="1"/>
  <c r="IJ17" i="166"/>
  <c r="IJ40" i="166" s="1"/>
  <c r="IJ17" i="145"/>
  <c r="IJ40" i="145" s="1"/>
  <c r="IJ17" i="163"/>
  <c r="IJ40" i="163" s="1"/>
  <c r="IJ16" i="165" s="1"/>
  <c r="IJ18" i="126"/>
  <c r="IJ42" i="126" s="1"/>
  <c r="IJ17" i="164"/>
  <c r="IJ40" i="164" s="1"/>
  <c r="IJ18" i="80"/>
  <c r="IJ42" i="80" s="1"/>
  <c r="HT17" i="166"/>
  <c r="HT40" i="166" s="1"/>
  <c r="HT17" i="163"/>
  <c r="HT40" i="163" s="1"/>
  <c r="HT16" i="165" s="1"/>
  <c r="HT17" i="145"/>
  <c r="HT40" i="145" s="1"/>
  <c r="HT18" i="126"/>
  <c r="HT42" i="126" s="1"/>
  <c r="HT17" i="164"/>
  <c r="HT40" i="164" s="1"/>
  <c r="HT18" i="80"/>
  <c r="HT42" i="80" s="1"/>
  <c r="HD17" i="166"/>
  <c r="HD40" i="166" s="1"/>
  <c r="HD17" i="163"/>
  <c r="HD40" i="163" s="1"/>
  <c r="HD16" i="165" s="1"/>
  <c r="HD17" i="145"/>
  <c r="HD40" i="145" s="1"/>
  <c r="HD18" i="126"/>
  <c r="HD42" i="126" s="1"/>
  <c r="HD18" i="80"/>
  <c r="HD42" i="80" s="1"/>
  <c r="HD17" i="164"/>
  <c r="HD40" i="164" s="1"/>
  <c r="FX17" i="166"/>
  <c r="FX40" i="166" s="1"/>
  <c r="FX17" i="163"/>
  <c r="FX40" i="163" s="1"/>
  <c r="FX16" i="165" s="1"/>
  <c r="FX17" i="145"/>
  <c r="FX40" i="145" s="1"/>
  <c r="FX17" i="164"/>
  <c r="FX40" i="164" s="1"/>
  <c r="FX18" i="126"/>
  <c r="FX42" i="126" s="1"/>
  <c r="FX18" i="80"/>
  <c r="FX42" i="80" s="1"/>
  <c r="FH17" i="166"/>
  <c r="FH40" i="166" s="1"/>
  <c r="FH17" i="163"/>
  <c r="FH40" i="163" s="1"/>
  <c r="FH16" i="165" s="1"/>
  <c r="FH17" i="145"/>
  <c r="FH40" i="145" s="1"/>
  <c r="FH17" i="164"/>
  <c r="FH40" i="164" s="1"/>
  <c r="FH18" i="126"/>
  <c r="FH42" i="126" s="1"/>
  <c r="FH18" i="80"/>
  <c r="FH42" i="80" s="1"/>
  <c r="EB17" i="166"/>
  <c r="EB40" i="166" s="1"/>
  <c r="EB17" i="163"/>
  <c r="EB40" i="163" s="1"/>
  <c r="EB16" i="165" s="1"/>
  <c r="EB17" i="164"/>
  <c r="EB40" i="164" s="1"/>
  <c r="EB17" i="145"/>
  <c r="EB40" i="145" s="1"/>
  <c r="EB18" i="126"/>
  <c r="EB42" i="126" s="1"/>
  <c r="EB18" i="80"/>
  <c r="EB42" i="80" s="1"/>
  <c r="FT6" i="165"/>
  <c r="FT9" i="165" s="1"/>
  <c r="FT33" i="163"/>
  <c r="IR31" i="145"/>
  <c r="IR34" i="145" s="1"/>
  <c r="IR11" i="145"/>
  <c r="GN11" i="80"/>
  <c r="GN32" i="80"/>
  <c r="GN35" i="80" s="1"/>
  <c r="GN11" i="166"/>
  <c r="GN31" i="166"/>
  <c r="GN34" i="166" s="1"/>
  <c r="ER32" i="126"/>
  <c r="ER35" i="126" s="1"/>
  <c r="ER11" i="126"/>
  <c r="ER11" i="163"/>
  <c r="ER31" i="163"/>
  <c r="JN32" i="80"/>
  <c r="JN35" i="80" s="1"/>
  <c r="JN11" i="80"/>
  <c r="JN11" i="166"/>
  <c r="JN31" i="166"/>
  <c r="JN34" i="166" s="1"/>
  <c r="IX32" i="80"/>
  <c r="IX35" i="80" s="1"/>
  <c r="IX11" i="80"/>
  <c r="IX11" i="163"/>
  <c r="IX31" i="163"/>
  <c r="IH25" i="166"/>
  <c r="IH48" i="166" s="1"/>
  <c r="IH25" i="163"/>
  <c r="IH48" i="163" s="1"/>
  <c r="IH24" i="165" s="1"/>
  <c r="IH25" i="164"/>
  <c r="IH48" i="164" s="1"/>
  <c r="IH25" i="145"/>
  <c r="IH48" i="145" s="1"/>
  <c r="IH26" i="126"/>
  <c r="IH50" i="126" s="1"/>
  <c r="IH26" i="80"/>
  <c r="IH50" i="80" s="1"/>
  <c r="IH11" i="164"/>
  <c r="IH31" i="164"/>
  <c r="IH34" i="164" s="1"/>
  <c r="HR32" i="126"/>
  <c r="HR35" i="126" s="1"/>
  <c r="HR11" i="126"/>
  <c r="HB31" i="145"/>
  <c r="HB34" i="145" s="1"/>
  <c r="HB11" i="145"/>
  <c r="HB11" i="166"/>
  <c r="HB31" i="166"/>
  <c r="HB34" i="166" s="1"/>
  <c r="GL25" i="166"/>
  <c r="GL48" i="166" s="1"/>
  <c r="GL25" i="163"/>
  <c r="GL48" i="163" s="1"/>
  <c r="GL24" i="165" s="1"/>
  <c r="GL25" i="164"/>
  <c r="GL48" i="164" s="1"/>
  <c r="GL25" i="145"/>
  <c r="GL48" i="145" s="1"/>
  <c r="GL26" i="126"/>
  <c r="GL50" i="126" s="1"/>
  <c r="GL26" i="80"/>
  <c r="GL50" i="80" s="1"/>
  <c r="GL11" i="163"/>
  <c r="GL31" i="163"/>
  <c r="FV11" i="164"/>
  <c r="FV31" i="164"/>
  <c r="FV34" i="164" s="1"/>
  <c r="FF32" i="126"/>
  <c r="FF35" i="126" s="1"/>
  <c r="FF11" i="126"/>
  <c r="FF31" i="145"/>
  <c r="FF34" i="145" s="1"/>
  <c r="FF11" i="145"/>
  <c r="EP32" i="80"/>
  <c r="EP35" i="80" s="1"/>
  <c r="EP11" i="80"/>
  <c r="EP11" i="166"/>
  <c r="EP31" i="166"/>
  <c r="EP34" i="166" s="1"/>
  <c r="DZ32" i="80"/>
  <c r="DZ35" i="80" s="1"/>
  <c r="DZ11" i="80"/>
  <c r="DZ11" i="163"/>
  <c r="DZ31" i="163"/>
  <c r="GF20" i="166"/>
  <c r="GF43" i="166" s="1"/>
  <c r="GF20" i="163"/>
  <c r="GF43" i="163" s="1"/>
  <c r="GF19" i="165" s="1"/>
  <c r="GF20" i="164"/>
  <c r="GF43" i="164" s="1"/>
  <c r="GF20" i="145"/>
  <c r="GF43" i="145" s="1"/>
  <c r="GF21" i="126"/>
  <c r="GF45" i="126" s="1"/>
  <c r="GF21" i="80"/>
  <c r="GF45" i="80" s="1"/>
  <c r="FP20" i="166"/>
  <c r="FP43" i="166" s="1"/>
  <c r="FP20" i="163"/>
  <c r="FP43" i="163" s="1"/>
  <c r="FP19" i="165" s="1"/>
  <c r="FP20" i="164"/>
  <c r="FP43" i="164" s="1"/>
  <c r="FP20" i="145"/>
  <c r="FP43" i="145" s="1"/>
  <c r="FP21" i="126"/>
  <c r="FP45" i="126" s="1"/>
  <c r="FP21" i="80"/>
  <c r="FP45" i="80" s="1"/>
  <c r="EF20" i="166"/>
  <c r="EF43" i="166" s="1"/>
  <c r="EF20" i="163"/>
  <c r="EF43" i="163" s="1"/>
  <c r="EF19" i="165" s="1"/>
  <c r="EF20" i="164"/>
  <c r="EF43" i="164" s="1"/>
  <c r="EF20" i="145"/>
  <c r="EF43" i="145" s="1"/>
  <c r="EF21" i="126"/>
  <c r="EF45" i="126" s="1"/>
  <c r="EF21" i="80"/>
  <c r="EF45" i="80" s="1"/>
  <c r="IN25" i="166"/>
  <c r="IN48" i="166" s="1"/>
  <c r="IN25" i="163"/>
  <c r="IN48" i="163" s="1"/>
  <c r="IN24" i="165" s="1"/>
  <c r="IN25" i="145"/>
  <c r="IN48" i="145" s="1"/>
  <c r="IN25" i="164"/>
  <c r="IN48" i="164" s="1"/>
  <c r="IN26" i="126"/>
  <c r="IN50" i="126" s="1"/>
  <c r="IN26" i="80"/>
  <c r="IN50" i="80" s="1"/>
  <c r="IN32" i="126"/>
  <c r="IN35" i="126" s="1"/>
  <c r="IN11" i="126"/>
  <c r="GV11" i="80"/>
  <c r="GV32" i="80"/>
  <c r="GV35" i="80" s="1"/>
  <c r="GV11" i="166"/>
  <c r="GV31" i="166"/>
  <c r="GV34" i="166" s="1"/>
  <c r="EZ32" i="126"/>
  <c r="EZ35" i="126" s="1"/>
  <c r="EZ11" i="126"/>
  <c r="EZ11" i="163"/>
  <c r="EZ31" i="163"/>
  <c r="JU6" i="165"/>
  <c r="JU9" i="165" s="1"/>
  <c r="JU33" i="163"/>
  <c r="IC6" i="165"/>
  <c r="IC9" i="165" s="1"/>
  <c r="IC33" i="163"/>
  <c r="HQ6" i="165"/>
  <c r="HQ9" i="165" s="1"/>
  <c r="HQ33" i="163"/>
  <c r="FQ6" i="165"/>
  <c r="FQ9" i="165" s="1"/>
  <c r="FQ33" i="163"/>
  <c r="FE6" i="165"/>
  <c r="FE9" i="165" s="1"/>
  <c r="FE33" i="163"/>
  <c r="EK6" i="165"/>
  <c r="EK9" i="165" s="1"/>
  <c r="EK33" i="163"/>
  <c r="JM11" i="80"/>
  <c r="JM32" i="80"/>
  <c r="JM35" i="80" s="1"/>
  <c r="JM11" i="163"/>
  <c r="JM31" i="163"/>
  <c r="IW11" i="164"/>
  <c r="IW31" i="164"/>
  <c r="IW34" i="164" s="1"/>
  <c r="IG25" i="166"/>
  <c r="IG48" i="166" s="1"/>
  <c r="IG25" i="163"/>
  <c r="IG48" i="163" s="1"/>
  <c r="IG24" i="165" s="1"/>
  <c r="IG25" i="145"/>
  <c r="IG48" i="145" s="1"/>
  <c r="IG26" i="126"/>
  <c r="IG50" i="126" s="1"/>
  <c r="IG25" i="164"/>
  <c r="IG48" i="164" s="1"/>
  <c r="IG26" i="80"/>
  <c r="IG50" i="80" s="1"/>
  <c r="IG31" i="145"/>
  <c r="IG34" i="145" s="1"/>
  <c r="IG11" i="145"/>
  <c r="HQ11" i="80"/>
  <c r="HQ32" i="80"/>
  <c r="HQ35" i="80" s="1"/>
  <c r="HQ11" i="166"/>
  <c r="HQ31" i="166"/>
  <c r="HQ34" i="166" s="1"/>
  <c r="HA11" i="163"/>
  <c r="HA31" i="163"/>
  <c r="GK31" i="164"/>
  <c r="GK34" i="164" s="1"/>
  <c r="GK11" i="164"/>
  <c r="FU25" i="166"/>
  <c r="FU48" i="166" s="1"/>
  <c r="FU25" i="163"/>
  <c r="FU48" i="163" s="1"/>
  <c r="FU24" i="165" s="1"/>
  <c r="FU26" i="126"/>
  <c r="FU50" i="126" s="1"/>
  <c r="FU25" i="164"/>
  <c r="FU48" i="164" s="1"/>
  <c r="FU26" i="80"/>
  <c r="FU50" i="80" s="1"/>
  <c r="FU25" i="145"/>
  <c r="FU48" i="145" s="1"/>
  <c r="FU11" i="145"/>
  <c r="FU31" i="145"/>
  <c r="FU34" i="145" s="1"/>
  <c r="FE11" i="80"/>
  <c r="FE32" i="80"/>
  <c r="FE35" i="80" s="1"/>
  <c r="FE11" i="166"/>
  <c r="FE31" i="166"/>
  <c r="FE34" i="166" s="1"/>
  <c r="EO32" i="126"/>
  <c r="EO35" i="126" s="1"/>
  <c r="EO11" i="126"/>
  <c r="EO11" i="163"/>
  <c r="EO31" i="163"/>
  <c r="HW23" i="166"/>
  <c r="HW46" i="166" s="1"/>
  <c r="HW23" i="163"/>
  <c r="HW46" i="163" s="1"/>
  <c r="HW22" i="165" s="1"/>
  <c r="HW23" i="164"/>
  <c r="HW46" i="164" s="1"/>
  <c r="HW23" i="145"/>
  <c r="HW46" i="145" s="1"/>
  <c r="HW24" i="126"/>
  <c r="HW48" i="126" s="1"/>
  <c r="HW24" i="80"/>
  <c r="HW48" i="80" s="1"/>
  <c r="GN14" i="166"/>
  <c r="GN37" i="166" s="1"/>
  <c r="GN14" i="163"/>
  <c r="GN37" i="163" s="1"/>
  <c r="GN13" i="165" s="1"/>
  <c r="GN14" i="164"/>
  <c r="GN37" i="164" s="1"/>
  <c r="GN14" i="145"/>
  <c r="GN37" i="145" s="1"/>
  <c r="GN15" i="126"/>
  <c r="GN39" i="126" s="1"/>
  <c r="GN15" i="80"/>
  <c r="GN39" i="80" s="1"/>
  <c r="FX14" i="166"/>
  <c r="FX37" i="166" s="1"/>
  <c r="FX14" i="163"/>
  <c r="FX37" i="163" s="1"/>
  <c r="FX13" i="165" s="1"/>
  <c r="FX14" i="164"/>
  <c r="FX37" i="164" s="1"/>
  <c r="FX14" i="145"/>
  <c r="FX37" i="145" s="1"/>
  <c r="FX15" i="126"/>
  <c r="FX39" i="126" s="1"/>
  <c r="FX15" i="80"/>
  <c r="FX39" i="80" s="1"/>
  <c r="FH14" i="166"/>
  <c r="FH37" i="166" s="1"/>
  <c r="FH14" i="163"/>
  <c r="FH37" i="163" s="1"/>
  <c r="FH13" i="165" s="1"/>
  <c r="FH14" i="164"/>
  <c r="FH37" i="164" s="1"/>
  <c r="FH14" i="145"/>
  <c r="FH37" i="145" s="1"/>
  <c r="FH15" i="126"/>
  <c r="FH39" i="126" s="1"/>
  <c r="FH15" i="80"/>
  <c r="FH39" i="80" s="1"/>
  <c r="ER14" i="166"/>
  <c r="ER37" i="166" s="1"/>
  <c r="ER14" i="163"/>
  <c r="ER37" i="163" s="1"/>
  <c r="ER13" i="165" s="1"/>
  <c r="ER14" i="164"/>
  <c r="ER37" i="164" s="1"/>
  <c r="ER14" i="145"/>
  <c r="ER37" i="145" s="1"/>
  <c r="ER15" i="126"/>
  <c r="ER39" i="126" s="1"/>
  <c r="ER15" i="80"/>
  <c r="ER39" i="80" s="1"/>
  <c r="EB14" i="166"/>
  <c r="EB37" i="166" s="1"/>
  <c r="EB14" i="163"/>
  <c r="EB37" i="163" s="1"/>
  <c r="EB13" i="165" s="1"/>
  <c r="EB14" i="164"/>
  <c r="EB37" i="164" s="1"/>
  <c r="EB14" i="145"/>
  <c r="EB37" i="145" s="1"/>
  <c r="EB15" i="126"/>
  <c r="EB39" i="126" s="1"/>
  <c r="EB15" i="80"/>
  <c r="EB39" i="80" s="1"/>
  <c r="HL32" i="126"/>
  <c r="HL35" i="126" s="1"/>
  <c r="HL11" i="126"/>
  <c r="HL11" i="166"/>
  <c r="HL31" i="166"/>
  <c r="HL34" i="166" s="1"/>
  <c r="JK32" i="126"/>
  <c r="JK35" i="126" s="1"/>
  <c r="JK11" i="126"/>
  <c r="JK11" i="166"/>
  <c r="JK31" i="166"/>
  <c r="JK34" i="166" s="1"/>
  <c r="HO25" i="166"/>
  <c r="HO48" i="166" s="1"/>
  <c r="HO25" i="163"/>
  <c r="HO48" i="163" s="1"/>
  <c r="HO24" i="165" s="1"/>
  <c r="HO25" i="164"/>
  <c r="HO48" i="164" s="1"/>
  <c r="HO25" i="145"/>
  <c r="HO48" i="145" s="1"/>
  <c r="HO26" i="126"/>
  <c r="HO50" i="126" s="1"/>
  <c r="HO26" i="80"/>
  <c r="HO50" i="80" s="1"/>
  <c r="HO11" i="163"/>
  <c r="HO31" i="163"/>
  <c r="FS32" i="80"/>
  <c r="FS35" i="80" s="1"/>
  <c r="FS11" i="80"/>
  <c r="FS11" i="164"/>
  <c r="FS31" i="164"/>
  <c r="FS34" i="164" s="1"/>
  <c r="FC32" i="80"/>
  <c r="FC35" i="80" s="1"/>
  <c r="FC11" i="80"/>
  <c r="FC11" i="145"/>
  <c r="FC31" i="145"/>
  <c r="FC34" i="145" s="1"/>
  <c r="JE20" i="166"/>
  <c r="JE43" i="166" s="1"/>
  <c r="JE20" i="163"/>
  <c r="JE43" i="163" s="1"/>
  <c r="JE19" i="165" s="1"/>
  <c r="JE20" i="164"/>
  <c r="JE43" i="164" s="1"/>
  <c r="JE20" i="145"/>
  <c r="JE43" i="145" s="1"/>
  <c r="JE21" i="126"/>
  <c r="JE45" i="126" s="1"/>
  <c r="JE21" i="80"/>
  <c r="JE45" i="80" s="1"/>
  <c r="HI20" i="166"/>
  <c r="HI43" i="166" s="1"/>
  <c r="HI20" i="163"/>
  <c r="HI43" i="163" s="1"/>
  <c r="HI19" i="165" s="1"/>
  <c r="HI20" i="164"/>
  <c r="HI43" i="164" s="1"/>
  <c r="HI20" i="145"/>
  <c r="HI43" i="145" s="1"/>
  <c r="HI21" i="126"/>
  <c r="HI45" i="126" s="1"/>
  <c r="HI21" i="80"/>
  <c r="HI45" i="80" s="1"/>
  <c r="EF32" i="126"/>
  <c r="EF35" i="126" s="1"/>
  <c r="EF11" i="126"/>
  <c r="EF11" i="163"/>
  <c r="EF31" i="163"/>
  <c r="IT32" i="80"/>
  <c r="IT35" i="80" s="1"/>
  <c r="IT11" i="80"/>
  <c r="IT11" i="164"/>
  <c r="IT31" i="164"/>
  <c r="IT34" i="164" s="1"/>
  <c r="GX32" i="126"/>
  <c r="GX35" i="126" s="1"/>
  <c r="GX11" i="126"/>
  <c r="GX11" i="166"/>
  <c r="GX31" i="166"/>
  <c r="GX34" i="166" s="1"/>
  <c r="FL20" i="166"/>
  <c r="FL43" i="166" s="1"/>
  <c r="FL20" i="163"/>
  <c r="FL43" i="163" s="1"/>
  <c r="FL19" i="165" s="1"/>
  <c r="FL20" i="164"/>
  <c r="FL43" i="164" s="1"/>
  <c r="FL20" i="145"/>
  <c r="FL43" i="145" s="1"/>
  <c r="FL21" i="126"/>
  <c r="FL45" i="126" s="1"/>
  <c r="FL21" i="80"/>
  <c r="FL45" i="80" s="1"/>
  <c r="GJ32" i="126"/>
  <c r="GJ35" i="126" s="1"/>
  <c r="GJ11" i="126"/>
  <c r="GJ11" i="163"/>
  <c r="GJ31" i="163"/>
  <c r="JR6" i="165"/>
  <c r="JR9" i="165" s="1"/>
  <c r="JR33" i="163"/>
  <c r="IS6" i="165"/>
  <c r="IS9" i="165" s="1"/>
  <c r="IS33" i="163"/>
  <c r="HI6" i="165"/>
  <c r="HI9" i="165" s="1"/>
  <c r="HI33" i="163"/>
  <c r="GC6" i="165"/>
  <c r="GC9" i="165" s="1"/>
  <c r="GC33" i="163"/>
  <c r="JI11" i="80"/>
  <c r="JI32" i="80"/>
  <c r="JI35" i="80" s="1"/>
  <c r="JI11" i="163"/>
  <c r="JI31" i="163"/>
  <c r="HM31" i="145"/>
  <c r="HM34" i="145" s="1"/>
  <c r="HM11" i="145"/>
  <c r="HM31" i="164"/>
  <c r="HM34" i="164" s="1"/>
  <c r="HM11" i="164"/>
  <c r="FQ25" i="166"/>
  <c r="FQ48" i="166" s="1"/>
  <c r="FQ25" i="163"/>
  <c r="FQ48" i="163" s="1"/>
  <c r="FQ24" i="165" s="1"/>
  <c r="FQ25" i="164"/>
  <c r="FQ48" i="164" s="1"/>
  <c r="FQ26" i="126"/>
  <c r="FQ50" i="126" s="1"/>
  <c r="FQ25" i="145"/>
  <c r="FQ48" i="145" s="1"/>
  <c r="FQ26" i="80"/>
  <c r="FQ50" i="80" s="1"/>
  <c r="FQ11" i="80"/>
  <c r="FQ32" i="80"/>
  <c r="FQ35" i="80" s="1"/>
  <c r="EK11" i="126"/>
  <c r="EK32" i="126"/>
  <c r="EK35" i="126" s="1"/>
  <c r="EK11" i="166"/>
  <c r="EK31" i="166"/>
  <c r="EK34" i="166" s="1"/>
  <c r="JC20" i="166"/>
  <c r="JC43" i="166" s="1"/>
  <c r="JC20" i="163"/>
  <c r="JC43" i="163" s="1"/>
  <c r="JC19" i="165" s="1"/>
  <c r="JC20" i="164"/>
  <c r="JC43" i="164" s="1"/>
  <c r="JC20" i="145"/>
  <c r="JC43" i="145" s="1"/>
  <c r="JC21" i="126"/>
  <c r="JC45" i="126" s="1"/>
  <c r="JC21" i="80"/>
  <c r="JC45" i="80" s="1"/>
  <c r="FH11" i="163"/>
  <c r="FH31" i="163"/>
  <c r="IQ33" i="163"/>
  <c r="IQ6" i="165"/>
  <c r="IQ9" i="165" s="1"/>
  <c r="IQ11" i="166"/>
  <c r="IQ31" i="166"/>
  <c r="IQ34" i="166" s="1"/>
  <c r="HK25" i="166"/>
  <c r="HK48" i="166" s="1"/>
  <c r="HK25" i="163"/>
  <c r="HK48" i="163" s="1"/>
  <c r="HK24" i="165" s="1"/>
  <c r="HK25" i="164"/>
  <c r="HK48" i="164" s="1"/>
  <c r="HK25" i="145"/>
  <c r="HK48" i="145" s="1"/>
  <c r="HK26" i="126"/>
  <c r="HK50" i="126" s="1"/>
  <c r="HK26" i="80"/>
  <c r="HK50" i="80" s="1"/>
  <c r="GU11" i="145"/>
  <c r="GU31" i="145"/>
  <c r="GU34" i="145" s="1"/>
  <c r="GE11" i="166"/>
  <c r="GE31" i="166"/>
  <c r="GE34" i="166" s="1"/>
  <c r="EY25" i="166"/>
  <c r="EY48" i="166" s="1"/>
  <c r="EY25" i="163"/>
  <c r="EY48" i="163" s="1"/>
  <c r="EY24" i="165" s="1"/>
  <c r="EY25" i="164"/>
  <c r="EY48" i="164" s="1"/>
  <c r="EY25" i="145"/>
  <c r="EY48" i="145" s="1"/>
  <c r="EY26" i="126"/>
  <c r="EY50" i="126" s="1"/>
  <c r="EY26" i="80"/>
  <c r="EY50" i="80" s="1"/>
  <c r="JQ20" i="166"/>
  <c r="JQ43" i="166" s="1"/>
  <c r="JQ20" i="163"/>
  <c r="JQ43" i="163" s="1"/>
  <c r="JQ19" i="165" s="1"/>
  <c r="JQ20" i="164"/>
  <c r="JQ43" i="164" s="1"/>
  <c r="JQ20" i="145"/>
  <c r="JQ43" i="145" s="1"/>
  <c r="JQ21" i="126"/>
  <c r="JQ45" i="126" s="1"/>
  <c r="JQ21" i="80"/>
  <c r="JQ45" i="80" s="1"/>
  <c r="JP11" i="163"/>
  <c r="JP31" i="163"/>
  <c r="FP25" i="166"/>
  <c r="FP48" i="166" s="1"/>
  <c r="FP25" i="163"/>
  <c r="FP48" i="163" s="1"/>
  <c r="FP24" i="165" s="1"/>
  <c r="FP25" i="164"/>
  <c r="FP48" i="164" s="1"/>
  <c r="FP25" i="145"/>
  <c r="FP48" i="145" s="1"/>
  <c r="FP26" i="126"/>
  <c r="FP50" i="126" s="1"/>
  <c r="FP26" i="80"/>
  <c r="FP50" i="80" s="1"/>
  <c r="JF32" i="126"/>
  <c r="JF35" i="126" s="1"/>
  <c r="JF11" i="126"/>
  <c r="IP11" i="163"/>
  <c r="IP31" i="163"/>
  <c r="GT32" i="126"/>
  <c r="GT35" i="126" s="1"/>
  <c r="GT11" i="126"/>
  <c r="GD11" i="163"/>
  <c r="GD31" i="163"/>
  <c r="IF6" i="165"/>
  <c r="IF9" i="165" s="1"/>
  <c r="IF33" i="163"/>
  <c r="JL11" i="164"/>
  <c r="JL31" i="164"/>
  <c r="JL34" i="164" s="1"/>
  <c r="JL32" i="126"/>
  <c r="JL35" i="126" s="1"/>
  <c r="JL11" i="126"/>
  <c r="HP11" i="166"/>
  <c r="HP31" i="166"/>
  <c r="HP34" i="166" s="1"/>
  <c r="FX11" i="163"/>
  <c r="FX31" i="163"/>
  <c r="EB11" i="164"/>
  <c r="EB31" i="164"/>
  <c r="EB34" i="164" s="1"/>
  <c r="HM6" i="165"/>
  <c r="HM9" i="165" s="1"/>
  <c r="HM33" i="163"/>
  <c r="JU25" i="166"/>
  <c r="JU48" i="166" s="1"/>
  <c r="JU25" i="163"/>
  <c r="JU48" i="163" s="1"/>
  <c r="JU24" i="165" s="1"/>
  <c r="JU25" i="145"/>
  <c r="JU48" i="145" s="1"/>
  <c r="JU25" i="164"/>
  <c r="JU48" i="164" s="1"/>
  <c r="JU26" i="126"/>
  <c r="JU50" i="126" s="1"/>
  <c r="JU26" i="80"/>
  <c r="JU50" i="80" s="1"/>
  <c r="JE11" i="80"/>
  <c r="JE32" i="80"/>
  <c r="JE35" i="80" s="1"/>
  <c r="IO11" i="145"/>
  <c r="IO31" i="145"/>
  <c r="IO34" i="145" s="1"/>
  <c r="HI25" i="166"/>
  <c r="HI48" i="166" s="1"/>
  <c r="HI25" i="163"/>
  <c r="HI48" i="163" s="1"/>
  <c r="HI24" i="165" s="1"/>
  <c r="HI25" i="164"/>
  <c r="HI48" i="164" s="1"/>
  <c r="HI26" i="126"/>
  <c r="HI50" i="126" s="1"/>
  <c r="HI26" i="80"/>
  <c r="HI50" i="80" s="1"/>
  <c r="HI25" i="145"/>
  <c r="HI48" i="145" s="1"/>
  <c r="GS11" i="80"/>
  <c r="GS32" i="80"/>
  <c r="GS35" i="80" s="1"/>
  <c r="GC11" i="164"/>
  <c r="GC31" i="164"/>
  <c r="GC34" i="164" s="1"/>
  <c r="EW25" i="166"/>
  <c r="EW48" i="166" s="1"/>
  <c r="EW25" i="163"/>
  <c r="EW48" i="163" s="1"/>
  <c r="EW24" i="165" s="1"/>
  <c r="EW25" i="164"/>
  <c r="EW48" i="164" s="1"/>
  <c r="EW26" i="126"/>
  <c r="EW50" i="126" s="1"/>
  <c r="EW26" i="80"/>
  <c r="EW50" i="80" s="1"/>
  <c r="EW25" i="145"/>
  <c r="EW48" i="145" s="1"/>
  <c r="EG11" i="80"/>
  <c r="EG32" i="80"/>
  <c r="EG35" i="80" s="1"/>
  <c r="EA20" i="163"/>
  <c r="EA43" i="163" s="1"/>
  <c r="EA19" i="165" s="1"/>
  <c r="EA20" i="166"/>
  <c r="EA43" i="166" s="1"/>
  <c r="EA20" i="164"/>
  <c r="EA43" i="164" s="1"/>
  <c r="EA20" i="145"/>
  <c r="EA43" i="145" s="1"/>
  <c r="EA21" i="126"/>
  <c r="EA45" i="126" s="1"/>
  <c r="EA21" i="80"/>
  <c r="EA45" i="80" s="1"/>
  <c r="JJ17" i="166"/>
  <c r="JJ40" i="166" s="1"/>
  <c r="JJ17" i="163"/>
  <c r="JJ40" i="163" s="1"/>
  <c r="JJ16" i="165" s="1"/>
  <c r="JJ17" i="164"/>
  <c r="JJ40" i="164" s="1"/>
  <c r="JJ17" i="145"/>
  <c r="JJ40" i="145" s="1"/>
  <c r="JJ18" i="126"/>
  <c r="JJ42" i="126" s="1"/>
  <c r="JJ18" i="80"/>
  <c r="JJ42" i="80" s="1"/>
  <c r="IT17" i="166"/>
  <c r="IT40" i="166" s="1"/>
  <c r="IT17" i="163"/>
  <c r="IT40" i="163" s="1"/>
  <c r="IT16" i="165" s="1"/>
  <c r="IT17" i="164"/>
  <c r="IT40" i="164" s="1"/>
  <c r="IT17" i="145"/>
  <c r="IT40" i="145" s="1"/>
  <c r="IT18" i="126"/>
  <c r="IT42" i="126" s="1"/>
  <c r="IT18" i="80"/>
  <c r="IT42" i="80" s="1"/>
  <c r="FR17" i="166"/>
  <c r="FR40" i="166" s="1"/>
  <c r="FR17" i="163"/>
  <c r="FR40" i="163" s="1"/>
  <c r="FR16" i="165" s="1"/>
  <c r="FR17" i="164"/>
  <c r="FR40" i="164" s="1"/>
  <c r="FR17" i="145"/>
  <c r="FR40" i="145" s="1"/>
  <c r="FR18" i="126"/>
  <c r="FR42" i="126" s="1"/>
  <c r="FR18" i="80"/>
  <c r="FR42" i="80" s="1"/>
  <c r="FB17" i="166"/>
  <c r="FB40" i="166" s="1"/>
  <c r="FB17" i="163"/>
  <c r="FB40" i="163" s="1"/>
  <c r="FB16" i="165" s="1"/>
  <c r="FB17" i="164"/>
  <c r="FB40" i="164" s="1"/>
  <c r="FB17" i="145"/>
  <c r="FB40" i="145" s="1"/>
  <c r="FB18" i="126"/>
  <c r="FB42" i="126" s="1"/>
  <c r="FB18" i="80"/>
  <c r="FB42" i="80" s="1"/>
  <c r="EL17" i="166"/>
  <c r="EL40" i="166" s="1"/>
  <c r="EL17" i="163"/>
  <c r="EL40" i="163" s="1"/>
  <c r="EL16" i="165" s="1"/>
  <c r="EL17" i="164"/>
  <c r="EL40" i="164" s="1"/>
  <c r="EL17" i="145"/>
  <c r="EL40" i="145" s="1"/>
  <c r="EL18" i="126"/>
  <c r="EL42" i="126" s="1"/>
  <c r="EL18" i="80"/>
  <c r="EL42" i="80" s="1"/>
  <c r="JL17" i="166"/>
  <c r="JL40" i="166" s="1"/>
  <c r="JL17" i="145"/>
  <c r="JL40" i="145" s="1"/>
  <c r="JL17" i="163"/>
  <c r="JL40" i="163" s="1"/>
  <c r="JL16" i="165" s="1"/>
  <c r="JL18" i="126"/>
  <c r="JL42" i="126" s="1"/>
  <c r="JL17" i="164"/>
  <c r="JL40" i="164" s="1"/>
  <c r="JL18" i="80"/>
  <c r="JL42" i="80" s="1"/>
  <c r="HP17" i="166"/>
  <c r="HP40" i="166" s="1"/>
  <c r="HP17" i="163"/>
  <c r="HP40" i="163" s="1"/>
  <c r="HP16" i="165" s="1"/>
  <c r="HP17" i="164"/>
  <c r="HP40" i="164" s="1"/>
  <c r="HP17" i="145"/>
  <c r="HP40" i="145" s="1"/>
  <c r="HP18" i="126"/>
  <c r="HP42" i="126" s="1"/>
  <c r="HP18" i="80"/>
  <c r="HP42" i="80" s="1"/>
  <c r="GB11" i="80"/>
  <c r="GB32" i="80"/>
  <c r="GB35" i="80" s="1"/>
  <c r="GB31" i="166"/>
  <c r="GB34" i="166" s="1"/>
  <c r="GB11" i="166"/>
  <c r="JJ11" i="145"/>
  <c r="JJ31" i="145"/>
  <c r="JJ34" i="145" s="1"/>
  <c r="HN11" i="145"/>
  <c r="HN31" i="145"/>
  <c r="HN34" i="145" s="1"/>
  <c r="FB32" i="126"/>
  <c r="FB35" i="126" s="1"/>
  <c r="FB11" i="126"/>
  <c r="IJ20" i="166"/>
  <c r="IJ43" i="166" s="1"/>
  <c r="IJ20" i="163"/>
  <c r="IJ43" i="163" s="1"/>
  <c r="IJ19" i="165" s="1"/>
  <c r="IJ20" i="164"/>
  <c r="IJ43" i="164" s="1"/>
  <c r="IJ20" i="145"/>
  <c r="IJ43" i="145" s="1"/>
  <c r="IJ21" i="126"/>
  <c r="IJ45" i="126" s="1"/>
  <c r="IJ21" i="80"/>
  <c r="IJ45" i="80" s="1"/>
  <c r="JT11" i="164"/>
  <c r="JT31" i="164"/>
  <c r="JT34" i="164" s="1"/>
  <c r="JS11" i="164"/>
  <c r="JS31" i="164"/>
  <c r="JS34" i="164" s="1"/>
  <c r="JC11" i="145"/>
  <c r="JC31" i="145"/>
  <c r="JC34" i="145" s="1"/>
  <c r="IM11" i="166"/>
  <c r="IM31" i="166"/>
  <c r="IM34" i="166" s="1"/>
  <c r="HG25" i="166"/>
  <c r="HG48" i="166" s="1"/>
  <c r="HG25" i="164"/>
  <c r="HG48" i="164" s="1"/>
  <c r="HG25" i="163"/>
  <c r="HG48" i="163" s="1"/>
  <c r="HG24" i="165" s="1"/>
  <c r="HG25" i="145"/>
  <c r="HG48" i="145" s="1"/>
  <c r="HG26" i="126"/>
  <c r="HG50" i="126" s="1"/>
  <c r="HG26" i="80"/>
  <c r="HG50" i="80" s="1"/>
  <c r="GQ11" i="145"/>
  <c r="GQ31" i="145"/>
  <c r="GQ34" i="145" s="1"/>
  <c r="GA32" i="126"/>
  <c r="GA35" i="126" s="1"/>
  <c r="GA11" i="126"/>
  <c r="FK11" i="163"/>
  <c r="FK31" i="163"/>
  <c r="EE11" i="145"/>
  <c r="EE31" i="145"/>
  <c r="EE34" i="145" s="1"/>
  <c r="FD11" i="166"/>
  <c r="FD31" i="166"/>
  <c r="FD34" i="166" s="1"/>
  <c r="IX6" i="165"/>
  <c r="IX9" i="165" s="1"/>
  <c r="IX33" i="163"/>
  <c r="IH6" i="165"/>
  <c r="IH9" i="165" s="1"/>
  <c r="IH33" i="163"/>
  <c r="JB32" i="126"/>
  <c r="JB35" i="126" s="1"/>
  <c r="JB11" i="126"/>
  <c r="IL11" i="163"/>
  <c r="IL31" i="163"/>
  <c r="HF32" i="80"/>
  <c r="HF35" i="80" s="1"/>
  <c r="HF11" i="80"/>
  <c r="GP25" i="166"/>
  <c r="GP48" i="166" s="1"/>
  <c r="GP25" i="163"/>
  <c r="GP48" i="163" s="1"/>
  <c r="GP24" i="165" s="1"/>
  <c r="GP25" i="164"/>
  <c r="GP48" i="164" s="1"/>
  <c r="GP26" i="126"/>
  <c r="GP50" i="126" s="1"/>
  <c r="GP25" i="145"/>
  <c r="GP48" i="145" s="1"/>
  <c r="GP26" i="80"/>
  <c r="GP50" i="80" s="1"/>
  <c r="FZ11" i="163"/>
  <c r="FZ31" i="163"/>
  <c r="ET32" i="80"/>
  <c r="ET35" i="80" s="1"/>
  <c r="ET11" i="80"/>
  <c r="ED25" i="166"/>
  <c r="ED48" i="166" s="1"/>
  <c r="ED25" i="163"/>
  <c r="ED48" i="163" s="1"/>
  <c r="ED24" i="165" s="1"/>
  <c r="ED25" i="164"/>
  <c r="ED48" i="164" s="1"/>
  <c r="ED26" i="126"/>
  <c r="ED50" i="126" s="1"/>
  <c r="ED25" i="145"/>
  <c r="ED48" i="145" s="1"/>
  <c r="ED26" i="80"/>
  <c r="ED50" i="80" s="1"/>
  <c r="FW17" i="166"/>
  <c r="FW40" i="166" s="1"/>
  <c r="FW17" i="163"/>
  <c r="FW40" i="163" s="1"/>
  <c r="FW16" i="165" s="1"/>
  <c r="FW17" i="164"/>
  <c r="FW40" i="164" s="1"/>
  <c r="FW17" i="145"/>
  <c r="FW40" i="145" s="1"/>
  <c r="FW18" i="126"/>
  <c r="FW42" i="126" s="1"/>
  <c r="FW18" i="80"/>
  <c r="FW42" i="80" s="1"/>
  <c r="EQ17" i="166"/>
  <c r="EQ40" i="166" s="1"/>
  <c r="EQ17" i="163"/>
  <c r="EQ40" i="163" s="1"/>
  <c r="EQ16" i="165" s="1"/>
  <c r="EQ17" i="164"/>
  <c r="EQ40" i="164" s="1"/>
  <c r="EQ17" i="145"/>
  <c r="EQ40" i="145" s="1"/>
  <c r="EQ18" i="126"/>
  <c r="EQ42" i="126" s="1"/>
  <c r="EQ18" i="80"/>
  <c r="EQ42" i="80" s="1"/>
  <c r="EA17" i="166"/>
  <c r="EA40" i="166" s="1"/>
  <c r="EA17" i="163"/>
  <c r="EA40" i="163" s="1"/>
  <c r="EA16" i="165" s="1"/>
  <c r="EA17" i="164"/>
  <c r="EA40" i="164" s="1"/>
  <c r="EA17" i="145"/>
  <c r="EA40" i="145" s="1"/>
  <c r="EA18" i="126"/>
  <c r="EA42" i="126" s="1"/>
  <c r="EA18" i="80"/>
  <c r="EA42" i="80" s="1"/>
  <c r="HH11" i="145"/>
  <c r="HH31" i="145"/>
  <c r="HH34" i="145" s="1"/>
  <c r="FL11" i="80"/>
  <c r="FL32" i="80"/>
  <c r="FL35" i="80" s="1"/>
  <c r="JA11" i="80"/>
  <c r="JA32" i="80"/>
  <c r="JA35" i="80" s="1"/>
  <c r="IK11" i="145"/>
  <c r="IK31" i="145"/>
  <c r="IK34" i="145" s="1"/>
  <c r="HU32" i="126"/>
  <c r="HU35" i="126" s="1"/>
  <c r="HU11" i="126"/>
  <c r="HE11" i="166"/>
  <c r="HE31" i="166"/>
  <c r="HE34" i="166" s="1"/>
  <c r="FY11" i="164"/>
  <c r="FY31" i="164"/>
  <c r="FY34" i="164" s="1"/>
  <c r="FI11" i="164"/>
  <c r="FI31" i="164"/>
  <c r="FI34" i="164" s="1"/>
  <c r="ES11" i="126"/>
  <c r="ES32" i="126"/>
  <c r="ES35" i="126" s="1"/>
  <c r="EC31" i="163"/>
  <c r="EC11" i="163"/>
  <c r="IU32" i="80"/>
  <c r="IU35" i="80" s="1"/>
  <c r="IU11" i="80"/>
  <c r="GI11" i="166"/>
  <c r="GI31" i="166"/>
  <c r="GI34" i="166" s="1"/>
  <c r="IF11" i="80"/>
  <c r="IF32" i="80"/>
  <c r="IF35" i="80" s="1"/>
  <c r="GH32" i="80"/>
  <c r="GH35" i="80" s="1"/>
  <c r="GH11" i="80"/>
  <c r="EL25" i="166"/>
  <c r="EL48" i="166" s="1"/>
  <c r="EL25" i="163"/>
  <c r="EL48" i="163" s="1"/>
  <c r="EL24" i="165" s="1"/>
  <c r="EL25" i="164"/>
  <c r="EL48" i="164" s="1"/>
  <c r="EL26" i="126"/>
  <c r="EL50" i="126" s="1"/>
  <c r="EL25" i="145"/>
  <c r="EL48" i="145" s="1"/>
  <c r="EL26" i="80"/>
  <c r="EL50" i="80" s="1"/>
  <c r="IB11" i="145"/>
  <c r="IB31" i="145"/>
  <c r="IB34" i="145" s="1"/>
  <c r="IS11" i="80"/>
  <c r="IS32" i="80"/>
  <c r="IS35" i="80" s="1"/>
  <c r="GW11" i="164"/>
  <c r="GW31" i="164"/>
  <c r="GW34" i="164" s="1"/>
  <c r="FA11" i="80"/>
  <c r="FA32" i="80"/>
  <c r="FA35" i="80" s="1"/>
  <c r="EJ11" i="80"/>
  <c r="EJ32" i="80"/>
  <c r="EJ35" i="80" s="1"/>
  <c r="IA33" i="163"/>
  <c r="IA6" i="165"/>
  <c r="IA9" i="165" s="1"/>
  <c r="JO32" i="80"/>
  <c r="JO35" i="80" s="1"/>
  <c r="JO11" i="80"/>
  <c r="IY11" i="164"/>
  <c r="IY31" i="164"/>
  <c r="IY34" i="164" s="1"/>
  <c r="HC32" i="80"/>
  <c r="HC35" i="80" s="1"/>
  <c r="HC11" i="80"/>
  <c r="GM25" i="166"/>
  <c r="GM48" i="166" s="1"/>
  <c r="GM25" i="164"/>
  <c r="GM48" i="164" s="1"/>
  <c r="GM25" i="163"/>
  <c r="GM48" i="163" s="1"/>
  <c r="GM24" i="165" s="1"/>
  <c r="GM25" i="145"/>
  <c r="GM48" i="145" s="1"/>
  <c r="GM26" i="126"/>
  <c r="GM50" i="126" s="1"/>
  <c r="GM26" i="80"/>
  <c r="GM50" i="80" s="1"/>
  <c r="FG32" i="126"/>
  <c r="FG35" i="126" s="1"/>
  <c r="FG11" i="126"/>
  <c r="EQ11" i="80"/>
  <c r="EQ32" i="80"/>
  <c r="EQ35" i="80" s="1"/>
  <c r="EA31" i="164"/>
  <c r="EA34" i="164" s="1"/>
  <c r="EA11" i="164"/>
  <c r="IZ6" i="165"/>
  <c r="IZ9" i="165" s="1"/>
  <c r="IZ33" i="163"/>
  <c r="GN25" i="166"/>
  <c r="GN48" i="166" s="1"/>
  <c r="GN25" i="163"/>
  <c r="GN48" i="163" s="1"/>
  <c r="GN24" i="165" s="1"/>
  <c r="GN25" i="164"/>
  <c r="GN48" i="164" s="1"/>
  <c r="GN25" i="145"/>
  <c r="GN48" i="145" s="1"/>
  <c r="GN26" i="80"/>
  <c r="GN50" i="80" s="1"/>
  <c r="GN26" i="126"/>
  <c r="GN50" i="126" s="1"/>
  <c r="IH11" i="166"/>
  <c r="IH31" i="166"/>
  <c r="IH34" i="166" s="1"/>
  <c r="HB25" i="166"/>
  <c r="HB48" i="166" s="1"/>
  <c r="HB25" i="163"/>
  <c r="HB48" i="163" s="1"/>
  <c r="HB24" i="165" s="1"/>
  <c r="HB25" i="164"/>
  <c r="HB48" i="164" s="1"/>
  <c r="HB25" i="145"/>
  <c r="HB48" i="145" s="1"/>
  <c r="HB26" i="126"/>
  <c r="HB50" i="126" s="1"/>
  <c r="HB26" i="80"/>
  <c r="HB50" i="80" s="1"/>
  <c r="GL32" i="126"/>
  <c r="GL35" i="126" s="1"/>
  <c r="GL11" i="126"/>
  <c r="FV32" i="80"/>
  <c r="FV35" i="80" s="1"/>
  <c r="FV11" i="80"/>
  <c r="FF25" i="166"/>
  <c r="FF48" i="166" s="1"/>
  <c r="FF25" i="163"/>
  <c r="FF48" i="163" s="1"/>
  <c r="FF24" i="165" s="1"/>
  <c r="FF25" i="164"/>
  <c r="FF48" i="164" s="1"/>
  <c r="FF25" i="145"/>
  <c r="FF48" i="145" s="1"/>
  <c r="FF26" i="126"/>
  <c r="FF50" i="126" s="1"/>
  <c r="FF26" i="80"/>
  <c r="FF50" i="80" s="1"/>
  <c r="DZ31" i="145"/>
  <c r="DZ34" i="145" s="1"/>
  <c r="DZ11" i="145"/>
  <c r="IR23" i="166"/>
  <c r="IR46" i="166" s="1"/>
  <c r="IR23" i="145"/>
  <c r="IR46" i="145" s="1"/>
  <c r="IR23" i="163"/>
  <c r="IR46" i="163" s="1"/>
  <c r="IR22" i="165" s="1"/>
  <c r="IR23" i="164"/>
  <c r="IR46" i="164" s="1"/>
  <c r="IR24" i="126"/>
  <c r="IR48" i="126" s="1"/>
  <c r="IR24" i="80"/>
  <c r="IR48" i="80" s="1"/>
  <c r="IB23" i="166"/>
  <c r="IB46" i="166" s="1"/>
  <c r="IB23" i="163"/>
  <c r="IB46" i="163" s="1"/>
  <c r="IB22" i="165" s="1"/>
  <c r="IB23" i="164"/>
  <c r="IB46" i="164" s="1"/>
  <c r="IB23" i="145"/>
  <c r="IB46" i="145" s="1"/>
  <c r="IB24" i="126"/>
  <c r="IB48" i="126" s="1"/>
  <c r="IB24" i="80"/>
  <c r="IB48" i="80" s="1"/>
  <c r="HL23" i="166"/>
  <c r="HL46" i="166" s="1"/>
  <c r="HL23" i="163"/>
  <c r="HL46" i="163" s="1"/>
  <c r="HL22" i="165" s="1"/>
  <c r="HL23" i="164"/>
  <c r="HL46" i="164" s="1"/>
  <c r="HL23" i="145"/>
  <c r="HL46" i="145" s="1"/>
  <c r="HL24" i="126"/>
  <c r="HL48" i="126" s="1"/>
  <c r="HL24" i="80"/>
  <c r="HL48" i="80" s="1"/>
  <c r="GV23" i="166"/>
  <c r="GV46" i="166" s="1"/>
  <c r="GV23" i="163"/>
  <c r="GV46" i="163" s="1"/>
  <c r="GV22" i="165" s="1"/>
  <c r="GV23" i="164"/>
  <c r="GV46" i="164" s="1"/>
  <c r="GV23" i="145"/>
  <c r="GV46" i="145" s="1"/>
  <c r="GV24" i="126"/>
  <c r="GV48" i="126" s="1"/>
  <c r="GV24" i="80"/>
  <c r="GV48" i="80" s="1"/>
  <c r="EZ23" i="166"/>
  <c r="EZ46" i="166" s="1"/>
  <c r="EZ23" i="163"/>
  <c r="EZ46" i="163" s="1"/>
  <c r="EZ22" i="165" s="1"/>
  <c r="EZ23" i="164"/>
  <c r="EZ46" i="164" s="1"/>
  <c r="EZ23" i="145"/>
  <c r="EZ46" i="145" s="1"/>
  <c r="EZ24" i="126"/>
  <c r="EZ48" i="126" s="1"/>
  <c r="EZ24" i="80"/>
  <c r="EZ48" i="80" s="1"/>
  <c r="IR6" i="165"/>
  <c r="IR9" i="165" s="1"/>
  <c r="IR33" i="163"/>
  <c r="IN11" i="145"/>
  <c r="IN31" i="145"/>
  <c r="IN34" i="145" s="1"/>
  <c r="GV11" i="164"/>
  <c r="GV31" i="164"/>
  <c r="GV34" i="164" s="1"/>
  <c r="IO6" i="165"/>
  <c r="IO9" i="165" s="1"/>
  <c r="IO33" i="163"/>
  <c r="GK6" i="165"/>
  <c r="GK9" i="165" s="1"/>
  <c r="GK33" i="163"/>
  <c r="JM25" i="166"/>
  <c r="JM48" i="166" s="1"/>
  <c r="JM25" i="163"/>
  <c r="JM48" i="163" s="1"/>
  <c r="JM24" i="165" s="1"/>
  <c r="JM25" i="145"/>
  <c r="JM48" i="145" s="1"/>
  <c r="JM26" i="126"/>
  <c r="JM50" i="126" s="1"/>
  <c r="JM25" i="164"/>
  <c r="JM48" i="164" s="1"/>
  <c r="JM26" i="80"/>
  <c r="JM50" i="80" s="1"/>
  <c r="IW11" i="80"/>
  <c r="IW32" i="80"/>
  <c r="IW35" i="80" s="1"/>
  <c r="FU32" i="126"/>
  <c r="FU35" i="126" s="1"/>
  <c r="FU11" i="126"/>
  <c r="EO25" i="166"/>
  <c r="EO48" i="166" s="1"/>
  <c r="EO25" i="163"/>
  <c r="EO48" i="163" s="1"/>
  <c r="EO24" i="165" s="1"/>
  <c r="EO25" i="164"/>
  <c r="EO48" i="164" s="1"/>
  <c r="EO26" i="126"/>
  <c r="EO50" i="126" s="1"/>
  <c r="EO26" i="80"/>
  <c r="EO50" i="80" s="1"/>
  <c r="EO25" i="145"/>
  <c r="EO48" i="145" s="1"/>
  <c r="IJ14" i="166"/>
  <c r="IJ37" i="166" s="1"/>
  <c r="IJ14" i="163"/>
  <c r="IJ37" i="163" s="1"/>
  <c r="IJ13" i="165" s="1"/>
  <c r="IJ14" i="164"/>
  <c r="IJ37" i="164" s="1"/>
  <c r="IJ14" i="145"/>
  <c r="IJ37" i="145" s="1"/>
  <c r="IJ15" i="126"/>
  <c r="IJ39" i="126" s="1"/>
  <c r="IJ15" i="80"/>
  <c r="IJ39" i="80" s="1"/>
  <c r="HL11" i="164"/>
  <c r="HL31" i="164"/>
  <c r="HL34" i="164" s="1"/>
  <c r="IJ6" i="165"/>
  <c r="IJ9" i="165" s="1"/>
  <c r="IJ33" i="163"/>
  <c r="GB6" i="165"/>
  <c r="GB9" i="165" s="1"/>
  <c r="GB33" i="163"/>
  <c r="EB6" i="165"/>
  <c r="EB9" i="165" s="1"/>
  <c r="EB33" i="163"/>
  <c r="IV11" i="163"/>
  <c r="IV31" i="163"/>
  <c r="FH25" i="166"/>
  <c r="FH48" i="166" s="1"/>
  <c r="FH25" i="163"/>
  <c r="FH48" i="163" s="1"/>
  <c r="FH24" i="165" s="1"/>
  <c r="FH25" i="164"/>
  <c r="FH48" i="164" s="1"/>
  <c r="FH25" i="145"/>
  <c r="FH48" i="145" s="1"/>
  <c r="FH26" i="126"/>
  <c r="FH50" i="126" s="1"/>
  <c r="FH26" i="80"/>
  <c r="FH50" i="80" s="1"/>
  <c r="FH11" i="145"/>
  <c r="FH31" i="145"/>
  <c r="FH34" i="145" s="1"/>
  <c r="HW33" i="163"/>
  <c r="HW6" i="165"/>
  <c r="HW9" i="165" s="1"/>
  <c r="JG32" i="80"/>
  <c r="JG35" i="80" s="1"/>
  <c r="JG11" i="80"/>
  <c r="IQ25" i="166"/>
  <c r="IQ48" i="166" s="1"/>
  <c r="IQ25" i="163"/>
  <c r="IQ48" i="163" s="1"/>
  <c r="IQ24" i="165" s="1"/>
  <c r="IQ25" i="145"/>
  <c r="IQ48" i="145" s="1"/>
  <c r="IQ25" i="164"/>
  <c r="IQ48" i="164" s="1"/>
  <c r="IQ26" i="126"/>
  <c r="IQ50" i="126" s="1"/>
  <c r="IQ26" i="80"/>
  <c r="IQ50" i="80" s="1"/>
  <c r="IQ11" i="164"/>
  <c r="IQ31" i="164"/>
  <c r="IQ34" i="164" s="1"/>
  <c r="IA11" i="145"/>
  <c r="IA31" i="145"/>
  <c r="IA34" i="145" s="1"/>
  <c r="HK11" i="126"/>
  <c r="HK32" i="126"/>
  <c r="HK35" i="126" s="1"/>
  <c r="EI11" i="163"/>
  <c r="EI31" i="163"/>
  <c r="IV32" i="126"/>
  <c r="IV35" i="126" s="1"/>
  <c r="IV11" i="126"/>
  <c r="IV11" i="166"/>
  <c r="IV31" i="166"/>
  <c r="IV34" i="166" s="1"/>
  <c r="HD11" i="80"/>
  <c r="HD32" i="80"/>
  <c r="HD35" i="80" s="1"/>
  <c r="HD11" i="163"/>
  <c r="HD31" i="163"/>
  <c r="FH11" i="164"/>
  <c r="FH31" i="164"/>
  <c r="FH34" i="164" s="1"/>
  <c r="JG11" i="126"/>
  <c r="JG32" i="126"/>
  <c r="JG35" i="126" s="1"/>
  <c r="JG11" i="166"/>
  <c r="JG31" i="166"/>
  <c r="JG34" i="166" s="1"/>
  <c r="IQ32" i="80"/>
  <c r="IQ35" i="80" s="1"/>
  <c r="IQ11" i="80"/>
  <c r="IQ11" i="163"/>
  <c r="IQ31" i="163"/>
  <c r="IA25" i="166"/>
  <c r="IA48" i="166" s="1"/>
  <c r="IA25" i="163"/>
  <c r="IA48" i="163" s="1"/>
  <c r="IA24" i="165" s="1"/>
  <c r="IA25" i="164"/>
  <c r="IA48" i="164" s="1"/>
  <c r="IA25" i="145"/>
  <c r="IA48" i="145" s="1"/>
  <c r="IA26" i="80"/>
  <c r="IA50" i="80" s="1"/>
  <c r="IA26" i="126"/>
  <c r="IA50" i="126" s="1"/>
  <c r="IA11" i="164"/>
  <c r="IA31" i="164"/>
  <c r="IA34" i="164" s="1"/>
  <c r="HK11" i="145"/>
  <c r="HK31" i="145"/>
  <c r="HK34" i="145" s="1"/>
  <c r="GU32" i="126"/>
  <c r="GU35" i="126" s="1"/>
  <c r="GU11" i="126"/>
  <c r="GU11" i="166"/>
  <c r="GU31" i="166"/>
  <c r="GU34" i="166" s="1"/>
  <c r="GE32" i="80"/>
  <c r="GE35" i="80" s="1"/>
  <c r="GE11" i="80"/>
  <c r="GE11" i="163"/>
  <c r="GE31" i="163"/>
  <c r="FO25" i="166"/>
  <c r="FO48" i="166" s="1"/>
  <c r="FO25" i="163"/>
  <c r="FO48" i="163" s="1"/>
  <c r="FO24" i="165" s="1"/>
  <c r="FO25" i="164"/>
  <c r="FO48" i="164" s="1"/>
  <c r="FO25" i="145"/>
  <c r="FO48" i="145" s="1"/>
  <c r="FO26" i="126"/>
  <c r="FO50" i="126" s="1"/>
  <c r="FO26" i="80"/>
  <c r="FO50" i="80" s="1"/>
  <c r="FO11" i="164"/>
  <c r="FO31" i="164"/>
  <c r="FO34" i="164" s="1"/>
  <c r="EY11" i="145"/>
  <c r="EY31" i="145"/>
  <c r="EY34" i="145" s="1"/>
  <c r="EI32" i="126"/>
  <c r="EI35" i="126" s="1"/>
  <c r="EI11" i="126"/>
  <c r="EI11" i="166"/>
  <c r="EI31" i="166"/>
  <c r="EI34" i="166" s="1"/>
  <c r="FI20" i="166"/>
  <c r="FI43" i="166" s="1"/>
  <c r="FI20" i="163"/>
  <c r="FI43" i="163" s="1"/>
  <c r="FI19" i="165" s="1"/>
  <c r="FI20" i="164"/>
  <c r="FI43" i="164" s="1"/>
  <c r="FI21" i="126"/>
  <c r="FI45" i="126" s="1"/>
  <c r="FI20" i="145"/>
  <c r="FI43" i="145" s="1"/>
  <c r="FI21" i="80"/>
  <c r="FI45" i="80" s="1"/>
  <c r="ES20" i="166"/>
  <c r="ES43" i="166" s="1"/>
  <c r="ES20" i="163"/>
  <c r="ES43" i="163" s="1"/>
  <c r="ES19" i="165" s="1"/>
  <c r="ES20" i="164"/>
  <c r="ES43" i="164" s="1"/>
  <c r="ES21" i="126"/>
  <c r="ES45" i="126" s="1"/>
  <c r="ES20" i="145"/>
  <c r="ES43" i="145" s="1"/>
  <c r="ES21" i="80"/>
  <c r="ES45" i="80" s="1"/>
  <c r="EC20" i="166"/>
  <c r="EC43" i="166" s="1"/>
  <c r="EC20" i="163"/>
  <c r="EC43" i="163" s="1"/>
  <c r="EC19" i="165" s="1"/>
  <c r="EC20" i="164"/>
  <c r="EC43" i="164" s="1"/>
  <c r="EC21" i="126"/>
  <c r="EC45" i="126" s="1"/>
  <c r="EC21" i="80"/>
  <c r="EC45" i="80" s="1"/>
  <c r="EC20" i="145"/>
  <c r="EC43" i="145" s="1"/>
  <c r="JP31" i="164"/>
  <c r="JP34" i="164" s="1"/>
  <c r="JP11" i="164"/>
  <c r="HT11" i="145"/>
  <c r="HT31" i="145"/>
  <c r="HT34" i="145" s="1"/>
  <c r="FP11" i="80"/>
  <c r="FP32" i="80"/>
  <c r="FP35" i="80" s="1"/>
  <c r="FP11" i="166"/>
  <c r="FP31" i="166"/>
  <c r="FP34" i="166" s="1"/>
  <c r="JF32" i="80"/>
  <c r="JF35" i="80" s="1"/>
  <c r="JF11" i="80"/>
  <c r="JF11" i="166"/>
  <c r="JF31" i="166"/>
  <c r="JF34" i="166" s="1"/>
  <c r="IP25" i="166"/>
  <c r="IP48" i="166" s="1"/>
  <c r="IP25" i="163"/>
  <c r="IP48" i="163" s="1"/>
  <c r="IP24" i="165" s="1"/>
  <c r="IP25" i="164"/>
  <c r="IP48" i="164" s="1"/>
  <c r="IP25" i="145"/>
  <c r="IP48" i="145" s="1"/>
  <c r="IP26" i="126"/>
  <c r="IP50" i="126" s="1"/>
  <c r="IP26" i="80"/>
  <c r="IP50" i="80" s="1"/>
  <c r="IP31" i="145"/>
  <c r="IP34" i="145" s="1"/>
  <c r="IP11" i="145"/>
  <c r="HZ32" i="126"/>
  <c r="HZ35" i="126" s="1"/>
  <c r="HZ11" i="126"/>
  <c r="HJ31" i="145"/>
  <c r="HJ34" i="145" s="1"/>
  <c r="HJ11" i="145"/>
  <c r="HJ11" i="166"/>
  <c r="HJ31" i="166"/>
  <c r="HJ34" i="166" s="1"/>
  <c r="GT32" i="80"/>
  <c r="GT35" i="80" s="1"/>
  <c r="GT11" i="80"/>
  <c r="GT11" i="163"/>
  <c r="GT31" i="163"/>
  <c r="GD31" i="145"/>
  <c r="GD34" i="145" s="1"/>
  <c r="GD11" i="145"/>
  <c r="FN31" i="145"/>
  <c r="FN34" i="145" s="1"/>
  <c r="FN11" i="145"/>
  <c r="EX32" i="126"/>
  <c r="EX35" i="126" s="1"/>
  <c r="EX11" i="126"/>
  <c r="EX11" i="166"/>
  <c r="EX31" i="166"/>
  <c r="EX34" i="166" s="1"/>
  <c r="EH32" i="80"/>
  <c r="EH35" i="80" s="1"/>
  <c r="EH11" i="80"/>
  <c r="EH11" i="163"/>
  <c r="EH31" i="163"/>
  <c r="JP20" i="166"/>
  <c r="JP43" i="166" s="1"/>
  <c r="JP20" i="163"/>
  <c r="JP43" i="163" s="1"/>
  <c r="JP19" i="165" s="1"/>
  <c r="JP20" i="164"/>
  <c r="JP43" i="164" s="1"/>
  <c r="JP20" i="145"/>
  <c r="JP43" i="145" s="1"/>
  <c r="JP21" i="126"/>
  <c r="JP45" i="126" s="1"/>
  <c r="JP21" i="80"/>
  <c r="JP45" i="80" s="1"/>
  <c r="IV20" i="166"/>
  <c r="IV43" i="166" s="1"/>
  <c r="IV20" i="163"/>
  <c r="IV43" i="163" s="1"/>
  <c r="IV19" i="165" s="1"/>
  <c r="IV20" i="164"/>
  <c r="IV43" i="164" s="1"/>
  <c r="IV20" i="145"/>
  <c r="IV43" i="145" s="1"/>
  <c r="IV21" i="126"/>
  <c r="IV45" i="126" s="1"/>
  <c r="IV21" i="80"/>
  <c r="IV45" i="80" s="1"/>
  <c r="IB20" i="166"/>
  <c r="IB43" i="166" s="1"/>
  <c r="IB20" i="163"/>
  <c r="IB43" i="163" s="1"/>
  <c r="IB19" i="165" s="1"/>
  <c r="IB20" i="164"/>
  <c r="IB43" i="164" s="1"/>
  <c r="IB20" i="145"/>
  <c r="IB43" i="145" s="1"/>
  <c r="IB21" i="126"/>
  <c r="IB45" i="126" s="1"/>
  <c r="IB21" i="80"/>
  <c r="IB45" i="80" s="1"/>
  <c r="HL20" i="166"/>
  <c r="HL43" i="166" s="1"/>
  <c r="HL20" i="163"/>
  <c r="HL43" i="163" s="1"/>
  <c r="HL19" i="165" s="1"/>
  <c r="HL20" i="164"/>
  <c r="HL43" i="164" s="1"/>
  <c r="HL20" i="145"/>
  <c r="HL43" i="145" s="1"/>
  <c r="HL21" i="126"/>
  <c r="HL45" i="126" s="1"/>
  <c r="HL21" i="80"/>
  <c r="HL45" i="80" s="1"/>
  <c r="FX20" i="166"/>
  <c r="FX43" i="166" s="1"/>
  <c r="FX20" i="163"/>
  <c r="FX43" i="163" s="1"/>
  <c r="FX19" i="165" s="1"/>
  <c r="FX20" i="164"/>
  <c r="FX43" i="164" s="1"/>
  <c r="FX20" i="145"/>
  <c r="FX43" i="145" s="1"/>
  <c r="FX21" i="126"/>
  <c r="FX45" i="126" s="1"/>
  <c r="FX21" i="80"/>
  <c r="FX45" i="80" s="1"/>
  <c r="FH20" i="166"/>
  <c r="FH43" i="166" s="1"/>
  <c r="FH20" i="163"/>
  <c r="FH43" i="163" s="1"/>
  <c r="FH19" i="165" s="1"/>
  <c r="FH20" i="164"/>
  <c r="FH43" i="164" s="1"/>
  <c r="FH20" i="145"/>
  <c r="FH43" i="145" s="1"/>
  <c r="FH21" i="126"/>
  <c r="FH45" i="126" s="1"/>
  <c r="FH21" i="80"/>
  <c r="FH45" i="80" s="1"/>
  <c r="EN20" i="166"/>
  <c r="EN43" i="166" s="1"/>
  <c r="EN20" i="163"/>
  <c r="EN43" i="163" s="1"/>
  <c r="EN19" i="165" s="1"/>
  <c r="EN20" i="164"/>
  <c r="EN43" i="164" s="1"/>
  <c r="EN20" i="145"/>
  <c r="EN43" i="145" s="1"/>
  <c r="EN21" i="126"/>
  <c r="EN45" i="126" s="1"/>
  <c r="EN21" i="80"/>
  <c r="EN45" i="80" s="1"/>
  <c r="JL11" i="80"/>
  <c r="JL32" i="80"/>
  <c r="JL35" i="80" s="1"/>
  <c r="JL31" i="166"/>
  <c r="JL34" i="166" s="1"/>
  <c r="JL11" i="166"/>
  <c r="HP11" i="80"/>
  <c r="HP32" i="80"/>
  <c r="HP35" i="80" s="1"/>
  <c r="HP11" i="163"/>
  <c r="HP31" i="163"/>
  <c r="FX31" i="164"/>
  <c r="FX34" i="164" s="1"/>
  <c r="FX11" i="164"/>
  <c r="EB25" i="166"/>
  <c r="EB48" i="166" s="1"/>
  <c r="EB25" i="163"/>
  <c r="EB48" i="163" s="1"/>
  <c r="EB24" i="165" s="1"/>
  <c r="EB25" i="164"/>
  <c r="EB48" i="164" s="1"/>
  <c r="EB25" i="145"/>
  <c r="EB48" i="145" s="1"/>
  <c r="EB26" i="80"/>
  <c r="EB50" i="80" s="1"/>
  <c r="EB26" i="126"/>
  <c r="EB50" i="126" s="1"/>
  <c r="EB11" i="145"/>
  <c r="EB31" i="145"/>
  <c r="EB34" i="145" s="1"/>
  <c r="JU11" i="126"/>
  <c r="JU32" i="126"/>
  <c r="JU35" i="126" s="1"/>
  <c r="JU11" i="166"/>
  <c r="JU31" i="166"/>
  <c r="JU34" i="166" s="1"/>
  <c r="JE11" i="163"/>
  <c r="JE31" i="163"/>
  <c r="IO25" i="166"/>
  <c r="IO48" i="166" s="1"/>
  <c r="IO25" i="163"/>
  <c r="IO48" i="163" s="1"/>
  <c r="IO24" i="165" s="1"/>
  <c r="IO25" i="145"/>
  <c r="IO48" i="145" s="1"/>
  <c r="IO25" i="164"/>
  <c r="IO48" i="164" s="1"/>
  <c r="IO26" i="126"/>
  <c r="IO50" i="126" s="1"/>
  <c r="IO26" i="80"/>
  <c r="IO50" i="80" s="1"/>
  <c r="IO11" i="164"/>
  <c r="IO31" i="164"/>
  <c r="IO34" i="164" s="1"/>
  <c r="HY25" i="166"/>
  <c r="HY48" i="166" s="1"/>
  <c r="HY25" i="163"/>
  <c r="HY48" i="163" s="1"/>
  <c r="HY24" i="165" s="1"/>
  <c r="HY25" i="164"/>
  <c r="HY48" i="164" s="1"/>
  <c r="HY26" i="126"/>
  <c r="HY50" i="126" s="1"/>
  <c r="HY25" i="145"/>
  <c r="HY48" i="145" s="1"/>
  <c r="HY26" i="80"/>
  <c r="HY50" i="80" s="1"/>
  <c r="HY11" i="145"/>
  <c r="HY31" i="145"/>
  <c r="HY34" i="145" s="1"/>
  <c r="HI11" i="80"/>
  <c r="HI32" i="80"/>
  <c r="HI35" i="80" s="1"/>
  <c r="HI11" i="166"/>
  <c r="HI31" i="166"/>
  <c r="HI34" i="166" s="1"/>
  <c r="GS32" i="126"/>
  <c r="GS35" i="126" s="1"/>
  <c r="GS11" i="126"/>
  <c r="GS11" i="163"/>
  <c r="GS31" i="163"/>
  <c r="GC11" i="163"/>
  <c r="GC31" i="163"/>
  <c r="FM25" i="166"/>
  <c r="FM48" i="166" s="1"/>
  <c r="FM25" i="163"/>
  <c r="FM48" i="163" s="1"/>
  <c r="FM24" i="165" s="1"/>
  <c r="FM25" i="164"/>
  <c r="FM48" i="164" s="1"/>
  <c r="FM26" i="126"/>
  <c r="FM50" i="126" s="1"/>
  <c r="FM25" i="145"/>
  <c r="FM48" i="145" s="1"/>
  <c r="FM26" i="80"/>
  <c r="FM50" i="80" s="1"/>
  <c r="FM11" i="145"/>
  <c r="FM31" i="145"/>
  <c r="FM34" i="145" s="1"/>
  <c r="EW11" i="80"/>
  <c r="EW32" i="80"/>
  <c r="EW35" i="80" s="1"/>
  <c r="EW11" i="166"/>
  <c r="EW31" i="166"/>
  <c r="EW34" i="166" s="1"/>
  <c r="EG11" i="126"/>
  <c r="EG32" i="126"/>
  <c r="EG35" i="126" s="1"/>
  <c r="EG11" i="163"/>
  <c r="EG31" i="163"/>
  <c r="IE11" i="145"/>
  <c r="IE31" i="145"/>
  <c r="IE34" i="145" s="1"/>
  <c r="GY11" i="126"/>
  <c r="GY32" i="126"/>
  <c r="GY35" i="126" s="1"/>
  <c r="GY11" i="166"/>
  <c r="GY31" i="166"/>
  <c r="GY34" i="166" s="1"/>
  <c r="FM23" i="166"/>
  <c r="FM46" i="166" s="1"/>
  <c r="FM23" i="163"/>
  <c r="FM46" i="163" s="1"/>
  <c r="FM22" i="165" s="1"/>
  <c r="FM23" i="164"/>
  <c r="FM46" i="164" s="1"/>
  <c r="FM23" i="145"/>
  <c r="FM46" i="145" s="1"/>
  <c r="FM24" i="126"/>
  <c r="FM48" i="126" s="1"/>
  <c r="FM24" i="80"/>
  <c r="FM48" i="80" s="1"/>
  <c r="JU20" i="166"/>
  <c r="JU43" i="166" s="1"/>
  <c r="JU20" i="163"/>
  <c r="JU43" i="163" s="1"/>
  <c r="JU19" i="165" s="1"/>
  <c r="JU20" i="164"/>
  <c r="JU43" i="164" s="1"/>
  <c r="JU20" i="145"/>
  <c r="JU43" i="145" s="1"/>
  <c r="JU21" i="126"/>
  <c r="JU45" i="126" s="1"/>
  <c r="JU21" i="80"/>
  <c r="JU45" i="80" s="1"/>
  <c r="IO20" i="166"/>
  <c r="IO43" i="166" s="1"/>
  <c r="IO20" i="163"/>
  <c r="IO43" i="163" s="1"/>
  <c r="IO19" i="165" s="1"/>
  <c r="IO20" i="164"/>
  <c r="IO43" i="164" s="1"/>
  <c r="IO20" i="145"/>
  <c r="IO43" i="145" s="1"/>
  <c r="IO21" i="126"/>
  <c r="IO45" i="126" s="1"/>
  <c r="IO21" i="80"/>
  <c r="IO45" i="80" s="1"/>
  <c r="GB32" i="126"/>
  <c r="GB35" i="126" s="1"/>
  <c r="GB11" i="126"/>
  <c r="GB11" i="163"/>
  <c r="GB31" i="163"/>
  <c r="FF6" i="165"/>
  <c r="FF9" i="165" s="1"/>
  <c r="FF33" i="163"/>
  <c r="JJ32" i="80"/>
  <c r="JJ35" i="80" s="1"/>
  <c r="JJ11" i="80"/>
  <c r="JJ11" i="164"/>
  <c r="JJ31" i="164"/>
  <c r="JJ34" i="164" s="1"/>
  <c r="HN32" i="126"/>
  <c r="HN35" i="126" s="1"/>
  <c r="HN11" i="126"/>
  <c r="HN11" i="166"/>
  <c r="HN31" i="166"/>
  <c r="HN34" i="166" s="1"/>
  <c r="FR11" i="126"/>
  <c r="FR32" i="126"/>
  <c r="FR35" i="126" s="1"/>
  <c r="FR11" i="163"/>
  <c r="FR31" i="163"/>
  <c r="FB11" i="164"/>
  <c r="FB31" i="164"/>
  <c r="FB34" i="164" s="1"/>
  <c r="JT32" i="126"/>
  <c r="JT35" i="126" s="1"/>
  <c r="JT11" i="126"/>
  <c r="EN11" i="80"/>
  <c r="EN32" i="80"/>
  <c r="EN35" i="80" s="1"/>
  <c r="EN31" i="166"/>
  <c r="EN34" i="166" s="1"/>
  <c r="EN11" i="166"/>
  <c r="IC11" i="80"/>
  <c r="IC32" i="80"/>
  <c r="IC35" i="80" s="1"/>
  <c r="IC11" i="166"/>
  <c r="IC31" i="166"/>
  <c r="IC34" i="166" s="1"/>
  <c r="GG11" i="163"/>
  <c r="GG31" i="163"/>
  <c r="GQ20" i="166"/>
  <c r="GQ43" i="166" s="1"/>
  <c r="GQ20" i="163"/>
  <c r="GQ43" i="163" s="1"/>
  <c r="GQ19" i="165" s="1"/>
  <c r="GQ20" i="164"/>
  <c r="GQ43" i="164" s="1"/>
  <c r="GQ20" i="145"/>
  <c r="GQ43" i="145" s="1"/>
  <c r="GQ21" i="126"/>
  <c r="GQ45" i="126" s="1"/>
  <c r="GQ21" i="80"/>
  <c r="GQ45" i="80" s="1"/>
  <c r="EU20" i="166"/>
  <c r="EU43" i="166" s="1"/>
  <c r="EU20" i="163"/>
  <c r="EU43" i="163" s="1"/>
  <c r="EU19" i="165" s="1"/>
  <c r="EU20" i="164"/>
  <c r="EU43" i="164" s="1"/>
  <c r="EU20" i="145"/>
  <c r="EU43" i="145" s="1"/>
  <c r="EU21" i="126"/>
  <c r="EU45" i="126" s="1"/>
  <c r="EU21" i="80"/>
  <c r="EU45" i="80" s="1"/>
  <c r="HB17" i="166"/>
  <c r="HB40" i="166" s="1"/>
  <c r="HB17" i="163"/>
  <c r="HB40" i="163" s="1"/>
  <c r="HB16" i="165" s="1"/>
  <c r="HB17" i="164"/>
  <c r="HB40" i="164" s="1"/>
  <c r="HB17" i="145"/>
  <c r="HB40" i="145" s="1"/>
  <c r="HB18" i="126"/>
  <c r="HB42" i="126" s="1"/>
  <c r="HB18" i="80"/>
  <c r="HB42" i="80" s="1"/>
  <c r="FF17" i="166"/>
  <c r="FF40" i="166" s="1"/>
  <c r="FF17" i="163"/>
  <c r="FF40" i="163" s="1"/>
  <c r="FF16" i="165" s="1"/>
  <c r="FF17" i="164"/>
  <c r="FF40" i="164" s="1"/>
  <c r="FF17" i="145"/>
  <c r="FF40" i="145" s="1"/>
  <c r="FF18" i="80"/>
  <c r="FF42" i="80" s="1"/>
  <c r="FF18" i="126"/>
  <c r="FF42" i="126" s="1"/>
  <c r="IV14" i="166"/>
  <c r="IV37" i="166" s="1"/>
  <c r="IV14" i="163"/>
  <c r="IV37" i="163" s="1"/>
  <c r="IV13" i="165" s="1"/>
  <c r="IV14" i="164"/>
  <c r="IV37" i="164" s="1"/>
  <c r="IV14" i="145"/>
  <c r="IV37" i="145" s="1"/>
  <c r="IV15" i="126"/>
  <c r="IV39" i="126" s="1"/>
  <c r="IV15" i="80"/>
  <c r="IV39" i="80" s="1"/>
  <c r="GZ14" i="166"/>
  <c r="GZ37" i="166" s="1"/>
  <c r="GZ14" i="163"/>
  <c r="GZ37" i="163" s="1"/>
  <c r="GZ13" i="165" s="1"/>
  <c r="GZ14" i="164"/>
  <c r="GZ37" i="164" s="1"/>
  <c r="GZ14" i="145"/>
  <c r="GZ37" i="145" s="1"/>
  <c r="GZ15" i="126"/>
  <c r="GZ39" i="126" s="1"/>
  <c r="GZ15" i="80"/>
  <c r="GZ39" i="80" s="1"/>
  <c r="FD14" i="166"/>
  <c r="FD37" i="166" s="1"/>
  <c r="FD14" i="163"/>
  <c r="FD37" i="163" s="1"/>
  <c r="FD13" i="165" s="1"/>
  <c r="FD14" i="164"/>
  <c r="FD37" i="164" s="1"/>
  <c r="FD14" i="145"/>
  <c r="FD37" i="145" s="1"/>
  <c r="FD15" i="126"/>
  <c r="FD39" i="126" s="1"/>
  <c r="FD15" i="80"/>
  <c r="FD39" i="80" s="1"/>
  <c r="IJ31" i="164"/>
  <c r="IJ34" i="164" s="1"/>
  <c r="IJ11" i="164"/>
  <c r="GR25" i="166"/>
  <c r="GR48" i="166" s="1"/>
  <c r="GR25" i="163"/>
  <c r="GR48" i="163" s="1"/>
  <c r="GR24" i="165" s="1"/>
  <c r="GR25" i="164"/>
  <c r="GR48" i="164" s="1"/>
  <c r="GR25" i="145"/>
  <c r="GR48" i="145" s="1"/>
  <c r="GR26" i="126"/>
  <c r="GR50" i="126" s="1"/>
  <c r="GR26" i="80"/>
  <c r="GR50" i="80" s="1"/>
  <c r="GR11" i="145"/>
  <c r="GR31" i="145"/>
  <c r="GR34" i="145" s="1"/>
  <c r="EV11" i="80"/>
  <c r="EV32" i="80"/>
  <c r="EV35" i="80" s="1"/>
  <c r="EV31" i="166"/>
  <c r="EV34" i="166" s="1"/>
  <c r="EV11" i="166"/>
  <c r="IY33" i="163"/>
  <c r="IY6" i="165"/>
  <c r="IY9" i="165" s="1"/>
  <c r="IE33" i="163"/>
  <c r="IE6" i="165"/>
  <c r="IE9" i="165" s="1"/>
  <c r="HS33" i="163"/>
  <c r="HS6" i="165"/>
  <c r="HS9" i="165" s="1"/>
  <c r="JS32" i="80"/>
  <c r="JS35" i="80" s="1"/>
  <c r="JS11" i="80"/>
  <c r="JS11" i="145"/>
  <c r="JS31" i="145"/>
  <c r="JS34" i="145" s="1"/>
  <c r="JC11" i="126"/>
  <c r="JC32" i="126"/>
  <c r="JC35" i="126" s="1"/>
  <c r="JC11" i="166"/>
  <c r="JC31" i="166"/>
  <c r="JC34" i="166" s="1"/>
  <c r="IM25" i="166"/>
  <c r="IM48" i="166" s="1"/>
  <c r="IM25" i="145"/>
  <c r="IM48" i="145" s="1"/>
  <c r="IM25" i="164"/>
  <c r="IM48" i="164" s="1"/>
  <c r="IM25" i="163"/>
  <c r="IM48" i="163" s="1"/>
  <c r="IM24" i="165" s="1"/>
  <c r="IM26" i="126"/>
  <c r="IM50" i="126" s="1"/>
  <c r="IM26" i="80"/>
  <c r="IM50" i="80" s="1"/>
  <c r="IM11" i="163"/>
  <c r="IM31" i="163"/>
  <c r="HW11" i="164"/>
  <c r="HW31" i="164"/>
  <c r="HW34" i="164" s="1"/>
  <c r="HG11" i="145"/>
  <c r="HG31" i="145"/>
  <c r="HG34" i="145" s="1"/>
  <c r="GQ32" i="126"/>
  <c r="GQ35" i="126" s="1"/>
  <c r="GQ11" i="126"/>
  <c r="GQ11" i="166"/>
  <c r="GQ31" i="166"/>
  <c r="GQ34" i="166" s="1"/>
  <c r="GA25" i="166"/>
  <c r="GA48" i="166" s="1"/>
  <c r="GA25" i="164"/>
  <c r="GA48" i="164" s="1"/>
  <c r="GA25" i="145"/>
  <c r="GA48" i="145" s="1"/>
  <c r="GA25" i="163"/>
  <c r="GA48" i="163" s="1"/>
  <c r="GA24" i="165" s="1"/>
  <c r="GA26" i="126"/>
  <c r="GA50" i="126" s="1"/>
  <c r="GA26" i="80"/>
  <c r="GA50" i="80" s="1"/>
  <c r="GA11" i="163"/>
  <c r="GA31" i="163"/>
  <c r="FK25" i="166"/>
  <c r="FK48" i="166" s="1"/>
  <c r="FK25" i="164"/>
  <c r="FK48" i="164" s="1"/>
  <c r="FK25" i="163"/>
  <c r="FK48" i="163" s="1"/>
  <c r="FK24" i="165" s="1"/>
  <c r="FK25" i="145"/>
  <c r="FK48" i="145" s="1"/>
  <c r="FK26" i="126"/>
  <c r="FK50" i="126" s="1"/>
  <c r="FK26" i="80"/>
  <c r="FK50" i="80" s="1"/>
  <c r="FK11" i="164"/>
  <c r="FK31" i="164"/>
  <c r="FK34" i="164" s="1"/>
  <c r="EU11" i="145"/>
  <c r="EU31" i="145"/>
  <c r="EU34" i="145" s="1"/>
  <c r="EE32" i="126"/>
  <c r="EE35" i="126" s="1"/>
  <c r="EE11" i="126"/>
  <c r="EE11" i="166"/>
  <c r="EE31" i="166"/>
  <c r="EE34" i="166" s="1"/>
  <c r="HA23" i="166"/>
  <c r="HA46" i="166" s="1"/>
  <c r="HA23" i="163"/>
  <c r="HA46" i="163" s="1"/>
  <c r="HA22" i="165" s="1"/>
  <c r="HA23" i="164"/>
  <c r="HA46" i="164" s="1"/>
  <c r="HA23" i="145"/>
  <c r="HA46" i="145" s="1"/>
  <c r="HA24" i="126"/>
  <c r="HA48" i="126" s="1"/>
  <c r="HA24" i="80"/>
  <c r="HA48" i="80" s="1"/>
  <c r="EO23" i="166"/>
  <c r="EO46" i="166" s="1"/>
  <c r="EO23" i="163"/>
  <c r="EO46" i="163" s="1"/>
  <c r="EO22" i="165" s="1"/>
  <c r="EO23" i="164"/>
  <c r="EO46" i="164" s="1"/>
  <c r="EO23" i="145"/>
  <c r="EO46" i="145" s="1"/>
  <c r="EO24" i="126"/>
  <c r="EO48" i="126" s="1"/>
  <c r="EO24" i="80"/>
  <c r="EO48" i="80" s="1"/>
  <c r="JM20" i="166"/>
  <c r="JM43" i="166" s="1"/>
  <c r="JM20" i="163"/>
  <c r="JM43" i="163" s="1"/>
  <c r="JM19" i="165" s="1"/>
  <c r="JM20" i="164"/>
  <c r="JM43" i="164" s="1"/>
  <c r="JM20" i="145"/>
  <c r="JM43" i="145" s="1"/>
  <c r="JM21" i="126"/>
  <c r="JM45" i="126" s="1"/>
  <c r="JM21" i="80"/>
  <c r="JM45" i="80" s="1"/>
  <c r="IW20" i="166"/>
  <c r="IW43" i="166" s="1"/>
  <c r="IW20" i="163"/>
  <c r="IW43" i="163" s="1"/>
  <c r="IW19" i="165" s="1"/>
  <c r="IW20" i="164"/>
  <c r="IW43" i="164" s="1"/>
  <c r="IW20" i="145"/>
  <c r="IW43" i="145" s="1"/>
  <c r="IW21" i="126"/>
  <c r="IW45" i="126" s="1"/>
  <c r="IW21" i="80"/>
  <c r="IW45" i="80" s="1"/>
  <c r="IG20" i="166"/>
  <c r="IG43" i="166" s="1"/>
  <c r="IG20" i="163"/>
  <c r="IG43" i="163" s="1"/>
  <c r="IG19" i="165" s="1"/>
  <c r="IG20" i="164"/>
  <c r="IG43" i="164" s="1"/>
  <c r="IG20" i="145"/>
  <c r="IG43" i="145" s="1"/>
  <c r="IG21" i="126"/>
  <c r="IG45" i="126" s="1"/>
  <c r="IG21" i="80"/>
  <c r="IG45" i="80" s="1"/>
  <c r="HQ20" i="166"/>
  <c r="HQ43" i="166" s="1"/>
  <c r="HQ20" i="163"/>
  <c r="HQ43" i="163" s="1"/>
  <c r="HQ19" i="165" s="1"/>
  <c r="HQ20" i="164"/>
  <c r="HQ43" i="164" s="1"/>
  <c r="HQ21" i="126"/>
  <c r="HQ45" i="126" s="1"/>
  <c r="HQ20" i="145"/>
  <c r="HQ43" i="145" s="1"/>
  <c r="HQ21" i="80"/>
  <c r="HQ45" i="80" s="1"/>
  <c r="HA20" i="166"/>
  <c r="HA43" i="166" s="1"/>
  <c r="HA20" i="163"/>
  <c r="HA43" i="163" s="1"/>
  <c r="HA19" i="165" s="1"/>
  <c r="HA20" i="164"/>
  <c r="HA43" i="164" s="1"/>
  <c r="HA20" i="145"/>
  <c r="HA43" i="145" s="1"/>
  <c r="HA21" i="126"/>
  <c r="HA45" i="126" s="1"/>
  <c r="HA21" i="80"/>
  <c r="HA45" i="80" s="1"/>
  <c r="GK20" i="166"/>
  <c r="GK43" i="166" s="1"/>
  <c r="GK20" i="163"/>
  <c r="GK43" i="163" s="1"/>
  <c r="GK19" i="165" s="1"/>
  <c r="GK20" i="164"/>
  <c r="GK43" i="164" s="1"/>
  <c r="GK20" i="145"/>
  <c r="GK43" i="145" s="1"/>
  <c r="GK21" i="126"/>
  <c r="GK45" i="126" s="1"/>
  <c r="GK21" i="80"/>
  <c r="GK45" i="80" s="1"/>
  <c r="JT17" i="166"/>
  <c r="JT40" i="166" s="1"/>
  <c r="JT17" i="163"/>
  <c r="JT40" i="163" s="1"/>
  <c r="JT16" i="165" s="1"/>
  <c r="JT17" i="145"/>
  <c r="JT40" i="145" s="1"/>
  <c r="JT17" i="164"/>
  <c r="JT40" i="164" s="1"/>
  <c r="JT18" i="126"/>
  <c r="JT42" i="126" s="1"/>
  <c r="JT18" i="80"/>
  <c r="JT42" i="80" s="1"/>
  <c r="JD17" i="166"/>
  <c r="JD40" i="166" s="1"/>
  <c r="JD17" i="163"/>
  <c r="JD40" i="163" s="1"/>
  <c r="JD16" i="165" s="1"/>
  <c r="JD17" i="145"/>
  <c r="JD40" i="145" s="1"/>
  <c r="JD17" i="164"/>
  <c r="JD40" i="164" s="1"/>
  <c r="JD18" i="126"/>
  <c r="JD42" i="126" s="1"/>
  <c r="JD18" i="80"/>
  <c r="JD42" i="80" s="1"/>
  <c r="IN17" i="166"/>
  <c r="IN40" i="166" s="1"/>
  <c r="IN17" i="163"/>
  <c r="IN40" i="163" s="1"/>
  <c r="IN16" i="165" s="1"/>
  <c r="IN17" i="145"/>
  <c r="IN40" i="145" s="1"/>
  <c r="IN17" i="164"/>
  <c r="IN40" i="164" s="1"/>
  <c r="IN18" i="126"/>
  <c r="IN42" i="126" s="1"/>
  <c r="IN18" i="80"/>
  <c r="IN42" i="80" s="1"/>
  <c r="HX17" i="166"/>
  <c r="HX40" i="166" s="1"/>
  <c r="HX17" i="163"/>
  <c r="HX40" i="163" s="1"/>
  <c r="HX16" i="165" s="1"/>
  <c r="HX17" i="164"/>
  <c r="HX40" i="164" s="1"/>
  <c r="HX17" i="145"/>
  <c r="HX40" i="145" s="1"/>
  <c r="HX18" i="126"/>
  <c r="HX42" i="126" s="1"/>
  <c r="HX18" i="80"/>
  <c r="HX42" i="80" s="1"/>
  <c r="HH17" i="166"/>
  <c r="HH40" i="166" s="1"/>
  <c r="HH17" i="163"/>
  <c r="HH40" i="163" s="1"/>
  <c r="HH16" i="165" s="1"/>
  <c r="HH17" i="164"/>
  <c r="HH40" i="164" s="1"/>
  <c r="HH17" i="145"/>
  <c r="HH40" i="145" s="1"/>
  <c r="HH18" i="126"/>
  <c r="HH42" i="126" s="1"/>
  <c r="HH18" i="80"/>
  <c r="HH42" i="80" s="1"/>
  <c r="GR17" i="166"/>
  <c r="GR40" i="166" s="1"/>
  <c r="GR17" i="163"/>
  <c r="GR40" i="163" s="1"/>
  <c r="GR16" i="165" s="1"/>
  <c r="GR17" i="164"/>
  <c r="GR40" i="164" s="1"/>
  <c r="GR17" i="145"/>
  <c r="GR40" i="145" s="1"/>
  <c r="GR18" i="126"/>
  <c r="GR42" i="126" s="1"/>
  <c r="GR18" i="80"/>
  <c r="GR42" i="80" s="1"/>
  <c r="GB17" i="166"/>
  <c r="GB40" i="166" s="1"/>
  <c r="GB17" i="163"/>
  <c r="GB40" i="163" s="1"/>
  <c r="GB16" i="165" s="1"/>
  <c r="GB17" i="164"/>
  <c r="GB40" i="164" s="1"/>
  <c r="GB17" i="145"/>
  <c r="GB40" i="145" s="1"/>
  <c r="GB18" i="126"/>
  <c r="GB42" i="126" s="1"/>
  <c r="GB18" i="80"/>
  <c r="GB42" i="80" s="1"/>
  <c r="FL17" i="166"/>
  <c r="FL40" i="166" s="1"/>
  <c r="FL17" i="163"/>
  <c r="FL40" i="163" s="1"/>
  <c r="FL16" i="165" s="1"/>
  <c r="FL17" i="164"/>
  <c r="FL40" i="164" s="1"/>
  <c r="FL17" i="145"/>
  <c r="FL40" i="145" s="1"/>
  <c r="FL18" i="126"/>
  <c r="FL42" i="126" s="1"/>
  <c r="FL18" i="80"/>
  <c r="FL42" i="80" s="1"/>
  <c r="EV17" i="166"/>
  <c r="EV40" i="166" s="1"/>
  <c r="EV17" i="163"/>
  <c r="EV40" i="163" s="1"/>
  <c r="EV16" i="165" s="1"/>
  <c r="EV17" i="164"/>
  <c r="EV40" i="164" s="1"/>
  <c r="EV17" i="145"/>
  <c r="EV40" i="145" s="1"/>
  <c r="EV18" i="126"/>
  <c r="EV42" i="126" s="1"/>
  <c r="EV18" i="80"/>
  <c r="EV42" i="80" s="1"/>
  <c r="EF17" i="166"/>
  <c r="EF40" i="166" s="1"/>
  <c r="EF17" i="163"/>
  <c r="EF40" i="163" s="1"/>
  <c r="EF16" i="165" s="1"/>
  <c r="EF17" i="164"/>
  <c r="EF40" i="164" s="1"/>
  <c r="EF17" i="145"/>
  <c r="EF40" i="145" s="1"/>
  <c r="EF18" i="126"/>
  <c r="EF42" i="126" s="1"/>
  <c r="EF18" i="80"/>
  <c r="EF42" i="80" s="1"/>
  <c r="JR14" i="166"/>
  <c r="JR37" i="166" s="1"/>
  <c r="JR14" i="163"/>
  <c r="JR37" i="163" s="1"/>
  <c r="JR13" i="165" s="1"/>
  <c r="JR14" i="145"/>
  <c r="JR37" i="145" s="1"/>
  <c r="JR14" i="164"/>
  <c r="JR37" i="164" s="1"/>
  <c r="JR15" i="126"/>
  <c r="JR39" i="126" s="1"/>
  <c r="JR15" i="80"/>
  <c r="JR39" i="80" s="1"/>
  <c r="JD25" i="166"/>
  <c r="JD48" i="166" s="1"/>
  <c r="JD25" i="163"/>
  <c r="JD48" i="163" s="1"/>
  <c r="JD24" i="165" s="1"/>
  <c r="JD25" i="145"/>
  <c r="JD48" i="145" s="1"/>
  <c r="JD25" i="164"/>
  <c r="JD48" i="164" s="1"/>
  <c r="JD26" i="126"/>
  <c r="JD50" i="126" s="1"/>
  <c r="JD26" i="80"/>
  <c r="JD50" i="80" s="1"/>
  <c r="JD32" i="126"/>
  <c r="JD35" i="126" s="1"/>
  <c r="JD11" i="126"/>
  <c r="GZ11" i="164"/>
  <c r="GZ31" i="164"/>
  <c r="GZ34" i="164" s="1"/>
  <c r="GZ31" i="166"/>
  <c r="GZ34" i="166" s="1"/>
  <c r="GZ11" i="166"/>
  <c r="FD32" i="126"/>
  <c r="FD35" i="126" s="1"/>
  <c r="FD11" i="126"/>
  <c r="FD11" i="163"/>
  <c r="FD31" i="163"/>
  <c r="JV32" i="126"/>
  <c r="JV35" i="126" s="1"/>
  <c r="JV11" i="126"/>
  <c r="JV11" i="166"/>
  <c r="JV31" i="166"/>
  <c r="JV34" i="166" s="1"/>
  <c r="JB25" i="166"/>
  <c r="JB48" i="166" s="1"/>
  <c r="JB25" i="163"/>
  <c r="JB48" i="163" s="1"/>
  <c r="JB24" i="165" s="1"/>
  <c r="JB25" i="164"/>
  <c r="JB48" i="164" s="1"/>
  <c r="JB26" i="126"/>
  <c r="JB50" i="126" s="1"/>
  <c r="JB26" i="80"/>
  <c r="JB50" i="80" s="1"/>
  <c r="JB25" i="145"/>
  <c r="JB48" i="145" s="1"/>
  <c r="JB11" i="163"/>
  <c r="JB31" i="163"/>
  <c r="IL11" i="164"/>
  <c r="IL31" i="164"/>
  <c r="IL34" i="164" s="1"/>
  <c r="HV32" i="80"/>
  <c r="HV35" i="80" s="1"/>
  <c r="HV11" i="80"/>
  <c r="HV11" i="145"/>
  <c r="HV31" i="145"/>
  <c r="HV34" i="145" s="1"/>
  <c r="HF32" i="126"/>
  <c r="HF35" i="126" s="1"/>
  <c r="HF11" i="126"/>
  <c r="HF11" i="166"/>
  <c r="HF31" i="166"/>
  <c r="HF34" i="166" s="1"/>
  <c r="GP11" i="163"/>
  <c r="GP31" i="163"/>
  <c r="FZ11" i="164"/>
  <c r="FZ31" i="164"/>
  <c r="FZ34" i="164" s="1"/>
  <c r="FJ32" i="126"/>
  <c r="FJ35" i="126" s="1"/>
  <c r="FJ11" i="126"/>
  <c r="FJ11" i="145"/>
  <c r="FJ31" i="145"/>
  <c r="FJ34" i="145" s="1"/>
  <c r="ET25" i="166"/>
  <c r="ET48" i="166" s="1"/>
  <c r="ET25" i="163"/>
  <c r="ET48" i="163" s="1"/>
  <c r="ET24" i="165" s="1"/>
  <c r="ET25" i="164"/>
  <c r="ET48" i="164" s="1"/>
  <c r="ET26" i="126"/>
  <c r="ET50" i="126" s="1"/>
  <c r="ET25" i="145"/>
  <c r="ET48" i="145" s="1"/>
  <c r="ET26" i="80"/>
  <c r="ET50" i="80" s="1"/>
  <c r="ET11" i="166"/>
  <c r="ET31" i="166"/>
  <c r="ET34" i="166" s="1"/>
  <c r="ED11" i="163"/>
  <c r="ED31" i="163"/>
  <c r="FT20" i="166"/>
  <c r="FT43" i="166" s="1"/>
  <c r="FT20" i="163"/>
  <c r="FT43" i="163" s="1"/>
  <c r="FT19" i="165" s="1"/>
  <c r="FT20" i="164"/>
  <c r="FT43" i="164" s="1"/>
  <c r="FT20" i="145"/>
  <c r="FT43" i="145" s="1"/>
  <c r="FT21" i="126"/>
  <c r="FT45" i="126" s="1"/>
  <c r="FT21" i="80"/>
  <c r="FT45" i="80" s="1"/>
  <c r="EZ20" i="166"/>
  <c r="EZ43" i="166" s="1"/>
  <c r="EZ20" i="163"/>
  <c r="EZ43" i="163" s="1"/>
  <c r="EZ19" i="165" s="1"/>
  <c r="EZ20" i="164"/>
  <c r="EZ43" i="164" s="1"/>
  <c r="EZ20" i="145"/>
  <c r="EZ43" i="145" s="1"/>
  <c r="EZ21" i="126"/>
  <c r="EZ45" i="126" s="1"/>
  <c r="EZ21" i="80"/>
  <c r="EZ45" i="80" s="1"/>
  <c r="FL6" i="165"/>
  <c r="FL9" i="165" s="1"/>
  <c r="FL33" i="163"/>
  <c r="IZ25" i="166"/>
  <c r="IZ48" i="166" s="1"/>
  <c r="IZ25" i="163"/>
  <c r="IZ48" i="163" s="1"/>
  <c r="IZ24" i="165" s="1"/>
  <c r="IZ25" i="145"/>
  <c r="IZ48" i="145" s="1"/>
  <c r="IZ25" i="164"/>
  <c r="IZ48" i="164" s="1"/>
  <c r="IZ26" i="126"/>
  <c r="IZ50" i="126" s="1"/>
  <c r="IZ26" i="80"/>
  <c r="IZ50" i="80" s="1"/>
  <c r="IZ31" i="145"/>
  <c r="IZ34" i="145" s="1"/>
  <c r="IZ11" i="145"/>
  <c r="HH32" i="126"/>
  <c r="HH35" i="126" s="1"/>
  <c r="HH11" i="126"/>
  <c r="HH31" i="166"/>
  <c r="HH34" i="166" s="1"/>
  <c r="HH11" i="166"/>
  <c r="FL32" i="126"/>
  <c r="FL35" i="126" s="1"/>
  <c r="FL11" i="126"/>
  <c r="FL11" i="163"/>
  <c r="FL31" i="163"/>
  <c r="JQ6" i="165"/>
  <c r="JQ9" i="165" s="1"/>
  <c r="JQ33" i="163"/>
  <c r="HE6" i="165"/>
  <c r="HE9" i="165" s="1"/>
  <c r="HE33" i="163"/>
  <c r="GS6" i="165"/>
  <c r="GS9" i="165" s="1"/>
  <c r="GS33" i="163"/>
  <c r="FM6" i="165"/>
  <c r="FM9" i="165" s="1"/>
  <c r="FM33" i="163"/>
  <c r="ES6" i="165"/>
  <c r="ES9" i="165" s="1"/>
  <c r="ES33" i="163"/>
  <c r="JQ11" i="80"/>
  <c r="JQ32" i="80"/>
  <c r="JQ35" i="80" s="1"/>
  <c r="JQ11" i="163"/>
  <c r="JQ31" i="163"/>
  <c r="JA11" i="145"/>
  <c r="JA31" i="145"/>
  <c r="JA34" i="145" s="1"/>
  <c r="IK25" i="166"/>
  <c r="IK48" i="166" s="1"/>
  <c r="IK25" i="163"/>
  <c r="IK48" i="163" s="1"/>
  <c r="IK24" i="165" s="1"/>
  <c r="IK25" i="145"/>
  <c r="IK48" i="145" s="1"/>
  <c r="IK25" i="164"/>
  <c r="IK48" i="164" s="1"/>
  <c r="IK26" i="126"/>
  <c r="IK50" i="126" s="1"/>
  <c r="IK26" i="80"/>
  <c r="IK50" i="80" s="1"/>
  <c r="IK31" i="164"/>
  <c r="IK34" i="164" s="1"/>
  <c r="IK11" i="164"/>
  <c r="HU11" i="80"/>
  <c r="HU32" i="80"/>
  <c r="HU35" i="80" s="1"/>
  <c r="HU11" i="166"/>
  <c r="HU31" i="166"/>
  <c r="HU34" i="166" s="1"/>
  <c r="HE11" i="163"/>
  <c r="HE31" i="163"/>
  <c r="GO31" i="145"/>
  <c r="GO34" i="145" s="1"/>
  <c r="GO11" i="145"/>
  <c r="GO11" i="164"/>
  <c r="GO31" i="164"/>
  <c r="GO34" i="164" s="1"/>
  <c r="FY25" i="166"/>
  <c r="FY48" i="166" s="1"/>
  <c r="FY25" i="163"/>
  <c r="FY48" i="163" s="1"/>
  <c r="FY24" i="165" s="1"/>
  <c r="FY25" i="164"/>
  <c r="FY48" i="164" s="1"/>
  <c r="FY26" i="126"/>
  <c r="FY50" i="126" s="1"/>
  <c r="FY25" i="145"/>
  <c r="FY48" i="145" s="1"/>
  <c r="FY26" i="80"/>
  <c r="FY50" i="80" s="1"/>
  <c r="FY11" i="80"/>
  <c r="FY32" i="80"/>
  <c r="FY35" i="80" s="1"/>
  <c r="FI32" i="126"/>
  <c r="FI35" i="126" s="1"/>
  <c r="FI11" i="126"/>
  <c r="FI11" i="166"/>
  <c r="FI31" i="166"/>
  <c r="FI34" i="166" s="1"/>
  <c r="ES11" i="163"/>
  <c r="ES31" i="163"/>
  <c r="EC25" i="166"/>
  <c r="EC48" i="166" s="1"/>
  <c r="EC25" i="163"/>
  <c r="EC48" i="163" s="1"/>
  <c r="EC24" i="165" s="1"/>
  <c r="EC25" i="164"/>
  <c r="EC48" i="164" s="1"/>
  <c r="EC26" i="126"/>
  <c r="EC50" i="126" s="1"/>
  <c r="EC25" i="145"/>
  <c r="EC48" i="145" s="1"/>
  <c r="EC26" i="80"/>
  <c r="EC50" i="80" s="1"/>
  <c r="EC31" i="164"/>
  <c r="EC34" i="164" s="1"/>
  <c r="EC11" i="164"/>
  <c r="JG23" i="166"/>
  <c r="JG46" i="166" s="1"/>
  <c r="JG23" i="163"/>
  <c r="JG46" i="163" s="1"/>
  <c r="JG22" i="165" s="1"/>
  <c r="JG23" i="164"/>
  <c r="JG46" i="164" s="1"/>
  <c r="JG23" i="145"/>
  <c r="JG46" i="145" s="1"/>
  <c r="JG24" i="126"/>
  <c r="JG48" i="126" s="1"/>
  <c r="JG24" i="80"/>
  <c r="JG48" i="80" s="1"/>
  <c r="IQ23" i="166"/>
  <c r="IQ46" i="166" s="1"/>
  <c r="IQ23" i="163"/>
  <c r="IQ46" i="163" s="1"/>
  <c r="IQ22" i="165" s="1"/>
  <c r="IQ23" i="164"/>
  <c r="IQ46" i="164" s="1"/>
  <c r="IQ23" i="145"/>
  <c r="IQ46" i="145" s="1"/>
  <c r="IQ24" i="126"/>
  <c r="IQ48" i="126" s="1"/>
  <c r="IQ24" i="80"/>
  <c r="IQ48" i="80" s="1"/>
  <c r="IA23" i="166"/>
  <c r="IA46" i="166" s="1"/>
  <c r="IA23" i="163"/>
  <c r="IA46" i="163" s="1"/>
  <c r="IA22" i="165" s="1"/>
  <c r="IA23" i="164"/>
  <c r="IA46" i="164" s="1"/>
  <c r="IA23" i="145"/>
  <c r="IA46" i="145" s="1"/>
  <c r="IA24" i="126"/>
  <c r="IA48" i="126" s="1"/>
  <c r="IA24" i="80"/>
  <c r="IA48" i="80" s="1"/>
  <c r="HK23" i="166"/>
  <c r="HK46" i="166" s="1"/>
  <c r="HK23" i="163"/>
  <c r="HK46" i="163" s="1"/>
  <c r="HK22" i="165" s="1"/>
  <c r="HK23" i="164"/>
  <c r="HK46" i="164" s="1"/>
  <c r="HK23" i="145"/>
  <c r="HK46" i="145" s="1"/>
  <c r="HK24" i="126"/>
  <c r="HK48" i="126" s="1"/>
  <c r="HK24" i="80"/>
  <c r="HK48" i="80" s="1"/>
  <c r="GU23" i="166"/>
  <c r="GU46" i="166" s="1"/>
  <c r="GU23" i="163"/>
  <c r="GU46" i="163" s="1"/>
  <c r="GU22" i="165" s="1"/>
  <c r="GU23" i="164"/>
  <c r="GU46" i="164" s="1"/>
  <c r="GU23" i="145"/>
  <c r="GU46" i="145" s="1"/>
  <c r="GU24" i="126"/>
  <c r="GU48" i="126" s="1"/>
  <c r="GU24" i="80"/>
  <c r="GU48" i="80" s="1"/>
  <c r="GE23" i="166"/>
  <c r="GE46" i="166" s="1"/>
  <c r="GE23" i="163"/>
  <c r="GE46" i="163" s="1"/>
  <c r="GE22" i="165" s="1"/>
  <c r="GE23" i="164"/>
  <c r="GE46" i="164" s="1"/>
  <c r="GE23" i="145"/>
  <c r="GE46" i="145" s="1"/>
  <c r="GE24" i="126"/>
  <c r="GE48" i="126" s="1"/>
  <c r="GE24" i="80"/>
  <c r="GE48" i="80" s="1"/>
  <c r="FO23" i="166"/>
  <c r="FO46" i="166" s="1"/>
  <c r="FO23" i="163"/>
  <c r="FO46" i="163" s="1"/>
  <c r="FO22" i="165" s="1"/>
  <c r="FO23" i="164"/>
  <c r="FO46" i="164" s="1"/>
  <c r="FO23" i="145"/>
  <c r="FO46" i="145" s="1"/>
  <c r="FO24" i="126"/>
  <c r="FO48" i="126" s="1"/>
  <c r="FO24" i="80"/>
  <c r="FO48" i="80" s="1"/>
  <c r="EY23" i="166"/>
  <c r="EY46" i="166" s="1"/>
  <c r="EY23" i="163"/>
  <c r="EY46" i="163" s="1"/>
  <c r="EY22" i="165" s="1"/>
  <c r="EY23" i="164"/>
  <c r="EY46" i="164" s="1"/>
  <c r="EY23" i="145"/>
  <c r="EY46" i="145" s="1"/>
  <c r="EY24" i="126"/>
  <c r="EY48" i="126" s="1"/>
  <c r="EY24" i="80"/>
  <c r="EY48" i="80" s="1"/>
  <c r="JK20" i="166"/>
  <c r="JK43" i="166" s="1"/>
  <c r="JK20" i="163"/>
  <c r="JK43" i="163" s="1"/>
  <c r="JK19" i="165" s="1"/>
  <c r="JK20" i="164"/>
  <c r="JK43" i="164" s="1"/>
  <c r="JK20" i="145"/>
  <c r="JK43" i="145" s="1"/>
  <c r="JK21" i="126"/>
  <c r="JK45" i="126" s="1"/>
  <c r="JK21" i="80"/>
  <c r="JK45" i="80" s="1"/>
  <c r="IE20" i="166"/>
  <c r="IE43" i="166" s="1"/>
  <c r="IE20" i="163"/>
  <c r="IE43" i="163" s="1"/>
  <c r="IE19" i="165" s="1"/>
  <c r="IE20" i="164"/>
  <c r="IE43" i="164" s="1"/>
  <c r="IE20" i="145"/>
  <c r="IE43" i="145" s="1"/>
  <c r="IE21" i="126"/>
  <c r="IE45" i="126" s="1"/>
  <c r="IE21" i="80"/>
  <c r="IE45" i="80" s="1"/>
  <c r="GY20" i="166"/>
  <c r="GY43" i="166" s="1"/>
  <c r="GY20" i="163"/>
  <c r="GY43" i="163" s="1"/>
  <c r="GY19" i="165" s="1"/>
  <c r="GY20" i="164"/>
  <c r="GY43" i="164" s="1"/>
  <c r="GY20" i="145"/>
  <c r="GY43" i="145" s="1"/>
  <c r="GY21" i="126"/>
  <c r="GY45" i="126" s="1"/>
  <c r="GY21" i="80"/>
  <c r="GY45" i="80" s="1"/>
  <c r="GI20" i="166"/>
  <c r="GI43" i="166" s="1"/>
  <c r="GI20" i="163"/>
  <c r="GI43" i="163" s="1"/>
  <c r="GI19" i="165" s="1"/>
  <c r="GI20" i="164"/>
  <c r="GI43" i="164" s="1"/>
  <c r="GI20" i="145"/>
  <c r="GI43" i="145" s="1"/>
  <c r="GI21" i="126"/>
  <c r="GI45" i="126" s="1"/>
  <c r="GI21" i="80"/>
  <c r="GI45" i="80" s="1"/>
  <c r="JF17" i="166"/>
  <c r="JF40" i="166" s="1"/>
  <c r="JF17" i="163"/>
  <c r="JF40" i="163" s="1"/>
  <c r="JF16" i="165" s="1"/>
  <c r="JF17" i="164"/>
  <c r="JF40" i="164" s="1"/>
  <c r="JF17" i="145"/>
  <c r="JF40" i="145" s="1"/>
  <c r="JF18" i="126"/>
  <c r="JF42" i="126" s="1"/>
  <c r="JF18" i="80"/>
  <c r="JF42" i="80" s="1"/>
  <c r="HJ17" i="166"/>
  <c r="HJ40" i="166" s="1"/>
  <c r="HJ17" i="163"/>
  <c r="HJ40" i="163" s="1"/>
  <c r="HJ16" i="165" s="1"/>
  <c r="HJ17" i="164"/>
  <c r="HJ40" i="164" s="1"/>
  <c r="HJ17" i="145"/>
  <c r="HJ40" i="145" s="1"/>
  <c r="HJ18" i="126"/>
  <c r="HJ42" i="126" s="1"/>
  <c r="HJ18" i="80"/>
  <c r="HJ42" i="80" s="1"/>
  <c r="EH17" i="166"/>
  <c r="EH40" i="166" s="1"/>
  <c r="EH17" i="163"/>
  <c r="EH40" i="163" s="1"/>
  <c r="EH16" i="165" s="1"/>
  <c r="EH17" i="164"/>
  <c r="EH40" i="164" s="1"/>
  <c r="EH17" i="145"/>
  <c r="EH40" i="145" s="1"/>
  <c r="EH18" i="80"/>
  <c r="EH42" i="80" s="1"/>
  <c r="EH18" i="126"/>
  <c r="EH42" i="126" s="1"/>
  <c r="JD14" i="166"/>
  <c r="JD37" i="166" s="1"/>
  <c r="JD14" i="163"/>
  <c r="JD37" i="163" s="1"/>
  <c r="JD13" i="165" s="1"/>
  <c r="JD14" i="164"/>
  <c r="JD37" i="164" s="1"/>
  <c r="JD14" i="145"/>
  <c r="JD37" i="145" s="1"/>
  <c r="JD15" i="126"/>
  <c r="JD39" i="126" s="1"/>
  <c r="JD15" i="80"/>
  <c r="JD39" i="80" s="1"/>
  <c r="IN14" i="166"/>
  <c r="IN37" i="166" s="1"/>
  <c r="IN14" i="163"/>
  <c r="IN37" i="163" s="1"/>
  <c r="IN13" i="165" s="1"/>
  <c r="IN14" i="164"/>
  <c r="IN37" i="164" s="1"/>
  <c r="IN14" i="145"/>
  <c r="IN37" i="145" s="1"/>
  <c r="IN15" i="126"/>
  <c r="IN39" i="126" s="1"/>
  <c r="IN15" i="80"/>
  <c r="IN39" i="80" s="1"/>
  <c r="HH14" i="166"/>
  <c r="HH37" i="166" s="1"/>
  <c r="HH14" i="163"/>
  <c r="HH37" i="163" s="1"/>
  <c r="HH13" i="165" s="1"/>
  <c r="HH14" i="164"/>
  <c r="HH37" i="164" s="1"/>
  <c r="HH14" i="145"/>
  <c r="HH37" i="145" s="1"/>
  <c r="HH15" i="126"/>
  <c r="HH39" i="126" s="1"/>
  <c r="HH15" i="80"/>
  <c r="HH39" i="80" s="1"/>
  <c r="GR14" i="166"/>
  <c r="GR37" i="166" s="1"/>
  <c r="GR14" i="163"/>
  <c r="GR37" i="163" s="1"/>
  <c r="GR13" i="165" s="1"/>
  <c r="GR14" i="164"/>
  <c r="GR37" i="164" s="1"/>
  <c r="GR14" i="145"/>
  <c r="GR37" i="145" s="1"/>
  <c r="GR15" i="126"/>
  <c r="GR39" i="126" s="1"/>
  <c r="GR15" i="80"/>
  <c r="GR39" i="80" s="1"/>
  <c r="GB14" i="166"/>
  <c r="GB37" i="166" s="1"/>
  <c r="GB14" i="163"/>
  <c r="GB37" i="163" s="1"/>
  <c r="GB13" i="165" s="1"/>
  <c r="GB14" i="164"/>
  <c r="GB37" i="164" s="1"/>
  <c r="GB14" i="145"/>
  <c r="GB37" i="145" s="1"/>
  <c r="GB15" i="126"/>
  <c r="GB39" i="126" s="1"/>
  <c r="GB15" i="80"/>
  <c r="GB39" i="80" s="1"/>
  <c r="FL14" i="166"/>
  <c r="FL37" i="166" s="1"/>
  <c r="FL14" i="163"/>
  <c r="FL37" i="163" s="1"/>
  <c r="FL13" i="165" s="1"/>
  <c r="FL14" i="164"/>
  <c r="FL37" i="164" s="1"/>
  <c r="FL14" i="145"/>
  <c r="FL37" i="145" s="1"/>
  <c r="FL15" i="126"/>
  <c r="FL39" i="126" s="1"/>
  <c r="FL15" i="80"/>
  <c r="FL39" i="80" s="1"/>
  <c r="EV14" i="166"/>
  <c r="EV37" i="166" s="1"/>
  <c r="EV14" i="163"/>
  <c r="EV37" i="163" s="1"/>
  <c r="EV13" i="165" s="1"/>
  <c r="EV14" i="164"/>
  <c r="EV37" i="164" s="1"/>
  <c r="EV14" i="145"/>
  <c r="EV37" i="145" s="1"/>
  <c r="EV15" i="126"/>
  <c r="EV39" i="126" s="1"/>
  <c r="EV15" i="80"/>
  <c r="EV39" i="80" s="1"/>
  <c r="EF14" i="166"/>
  <c r="EF37" i="166" s="1"/>
  <c r="EF14" i="163"/>
  <c r="EF37" i="163" s="1"/>
  <c r="EF13" i="165" s="1"/>
  <c r="EF14" i="164"/>
  <c r="EF37" i="164" s="1"/>
  <c r="EF14" i="145"/>
  <c r="EF37" i="145" s="1"/>
  <c r="EF15" i="126"/>
  <c r="EF39" i="126" s="1"/>
  <c r="EF15" i="80"/>
  <c r="EF39" i="80" s="1"/>
  <c r="EU33" i="163"/>
  <c r="EU6" i="165"/>
  <c r="EU9" i="165" s="1"/>
  <c r="JH31" i="145"/>
  <c r="JH34" i="145" s="1"/>
  <c r="JH11" i="145"/>
  <c r="FT11" i="80"/>
  <c r="FT32" i="80"/>
  <c r="FT35" i="80" s="1"/>
  <c r="FT31" i="166"/>
  <c r="FT34" i="166" s="1"/>
  <c r="FT11" i="166"/>
  <c r="IU11" i="126"/>
  <c r="IU32" i="126"/>
  <c r="IU35" i="126" s="1"/>
  <c r="IU11" i="166"/>
  <c r="IU31" i="166"/>
  <c r="IU34" i="166" s="1"/>
  <c r="GI32" i="80"/>
  <c r="GI35" i="80" s="1"/>
  <c r="GI11" i="80"/>
  <c r="GI11" i="163"/>
  <c r="GI31" i="163"/>
  <c r="EM25" i="166"/>
  <c r="EM48" i="166" s="1"/>
  <c r="EM25" i="163"/>
  <c r="EM48" i="163" s="1"/>
  <c r="EM24" i="165" s="1"/>
  <c r="EM25" i="164"/>
  <c r="EM48" i="164" s="1"/>
  <c r="EM25" i="145"/>
  <c r="EM48" i="145" s="1"/>
  <c r="EM26" i="126"/>
  <c r="EM50" i="126" s="1"/>
  <c r="EM26" i="80"/>
  <c r="EM50" i="80" s="1"/>
  <c r="EM31" i="164"/>
  <c r="EM34" i="164" s="1"/>
  <c r="EM11" i="164"/>
  <c r="FT17" i="166"/>
  <c r="FT40" i="166" s="1"/>
  <c r="FT17" i="163"/>
  <c r="FT40" i="163" s="1"/>
  <c r="FT16" i="165" s="1"/>
  <c r="FT17" i="164"/>
  <c r="FT40" i="164" s="1"/>
  <c r="FT17" i="145"/>
  <c r="FT40" i="145" s="1"/>
  <c r="FT18" i="126"/>
  <c r="FT42" i="126" s="1"/>
  <c r="FT18" i="80"/>
  <c r="FT42" i="80" s="1"/>
  <c r="IF25" i="163"/>
  <c r="IF48" i="163" s="1"/>
  <c r="IF24" i="165" s="1"/>
  <c r="IF25" i="166"/>
  <c r="IF48" i="166" s="1"/>
  <c r="IF25" i="145"/>
  <c r="IF48" i="145" s="1"/>
  <c r="IF25" i="164"/>
  <c r="IF48" i="164" s="1"/>
  <c r="IF26" i="126"/>
  <c r="IF50" i="126" s="1"/>
  <c r="IF26" i="80"/>
  <c r="IF50" i="80" s="1"/>
  <c r="IF11" i="164"/>
  <c r="IF31" i="164"/>
  <c r="IF34" i="164" s="1"/>
  <c r="ID32" i="80"/>
  <c r="ID35" i="80" s="1"/>
  <c r="ID11" i="80"/>
  <c r="ID11" i="164"/>
  <c r="ID31" i="164"/>
  <c r="ID34" i="164" s="1"/>
  <c r="GH25" i="166"/>
  <c r="GH48" i="166" s="1"/>
  <c r="GH25" i="163"/>
  <c r="GH48" i="163" s="1"/>
  <c r="GH24" i="165" s="1"/>
  <c r="GH25" i="164"/>
  <c r="GH48" i="164" s="1"/>
  <c r="GH26" i="126"/>
  <c r="GH50" i="126" s="1"/>
  <c r="GH25" i="145"/>
  <c r="GH48" i="145" s="1"/>
  <c r="GH26" i="80"/>
  <c r="GH50" i="80" s="1"/>
  <c r="GH11" i="166"/>
  <c r="GH31" i="166"/>
  <c r="GH34" i="166" s="1"/>
  <c r="EL32" i="126"/>
  <c r="EL35" i="126" s="1"/>
  <c r="EL11" i="126"/>
  <c r="EL11" i="163"/>
  <c r="EL31" i="163"/>
  <c r="IZ20" i="166"/>
  <c r="IZ43" i="166" s="1"/>
  <c r="IZ20" i="163"/>
  <c r="IZ43" i="163" s="1"/>
  <c r="IZ19" i="165" s="1"/>
  <c r="IZ20" i="164"/>
  <c r="IZ43" i="164" s="1"/>
  <c r="IZ20" i="145"/>
  <c r="IZ43" i="145" s="1"/>
  <c r="IZ21" i="126"/>
  <c r="IZ45" i="126" s="1"/>
  <c r="IZ21" i="80"/>
  <c r="IZ45" i="80" s="1"/>
  <c r="IB32" i="126"/>
  <c r="IB35" i="126" s="1"/>
  <c r="IB11" i="126"/>
  <c r="IB11" i="166"/>
  <c r="IB31" i="166"/>
  <c r="IB34" i="166" s="1"/>
  <c r="IS11" i="145"/>
  <c r="IS31" i="145"/>
  <c r="IS34" i="145" s="1"/>
  <c r="GW25" i="166"/>
  <c r="GW48" i="166" s="1"/>
  <c r="GW25" i="163"/>
  <c r="GW48" i="163" s="1"/>
  <c r="GW24" i="165" s="1"/>
  <c r="GW26" i="126"/>
  <c r="GW50" i="126" s="1"/>
  <c r="GW25" i="164"/>
  <c r="GW48" i="164" s="1"/>
  <c r="GW25" i="145"/>
  <c r="GW48" i="145" s="1"/>
  <c r="GW26" i="80"/>
  <c r="GW50" i="80" s="1"/>
  <c r="GW32" i="126"/>
  <c r="GW35" i="126" s="1"/>
  <c r="GW11" i="126"/>
  <c r="FA32" i="126"/>
  <c r="FA35" i="126" s="1"/>
  <c r="FA11" i="126"/>
  <c r="FA11" i="166"/>
  <c r="FA31" i="166"/>
  <c r="FA34" i="166" s="1"/>
  <c r="HX25" i="166"/>
  <c r="HX48" i="166" s="1"/>
  <c r="HX25" i="163"/>
  <c r="HX48" i="163" s="1"/>
  <c r="HX24" i="165" s="1"/>
  <c r="HX25" i="164"/>
  <c r="HX48" i="164" s="1"/>
  <c r="HX25" i="145"/>
  <c r="HX48" i="145" s="1"/>
  <c r="HX26" i="126"/>
  <c r="HX50" i="126" s="1"/>
  <c r="HX26" i="80"/>
  <c r="HX50" i="80" s="1"/>
  <c r="HX11" i="145"/>
  <c r="HX31" i="145"/>
  <c r="HX34" i="145" s="1"/>
  <c r="GF11" i="80"/>
  <c r="GF32" i="80"/>
  <c r="GF35" i="80" s="1"/>
  <c r="GF11" i="166"/>
  <c r="GF31" i="166"/>
  <c r="GF34" i="166" s="1"/>
  <c r="EJ32" i="126"/>
  <c r="EJ35" i="126" s="1"/>
  <c r="EJ11" i="126"/>
  <c r="EJ11" i="163"/>
  <c r="EJ31" i="163"/>
  <c r="JO25" i="166"/>
  <c r="JO48" i="166" s="1"/>
  <c r="JO25" i="145"/>
  <c r="JO48" i="145" s="1"/>
  <c r="JO25" i="164"/>
  <c r="JO48" i="164" s="1"/>
  <c r="JO25" i="163"/>
  <c r="JO48" i="163" s="1"/>
  <c r="JO24" i="165" s="1"/>
  <c r="JO26" i="126"/>
  <c r="JO50" i="126" s="1"/>
  <c r="JO26" i="80"/>
  <c r="JO50" i="80" s="1"/>
  <c r="JO11" i="164"/>
  <c r="JO31" i="164"/>
  <c r="JO34" i="164" s="1"/>
  <c r="IY11" i="145"/>
  <c r="IY31" i="145"/>
  <c r="IY34" i="145" s="1"/>
  <c r="II11" i="126"/>
  <c r="II32" i="126"/>
  <c r="II35" i="126" s="1"/>
  <c r="II11" i="166"/>
  <c r="II31" i="166"/>
  <c r="II34" i="166" s="1"/>
  <c r="HS32" i="80"/>
  <c r="HS35" i="80" s="1"/>
  <c r="HS11" i="80"/>
  <c r="HS11" i="163"/>
  <c r="HS31" i="163"/>
  <c r="HC25" i="166"/>
  <c r="HC48" i="166" s="1"/>
  <c r="HC25" i="164"/>
  <c r="HC48" i="164" s="1"/>
  <c r="HC25" i="163"/>
  <c r="HC48" i="163" s="1"/>
  <c r="HC24" i="165" s="1"/>
  <c r="HC25" i="145"/>
  <c r="HC48" i="145" s="1"/>
  <c r="HC26" i="126"/>
  <c r="HC50" i="126" s="1"/>
  <c r="HC26" i="80"/>
  <c r="HC50" i="80" s="1"/>
  <c r="HC11" i="164"/>
  <c r="HC31" i="164"/>
  <c r="HC34" i="164" s="1"/>
  <c r="GM11" i="145"/>
  <c r="GM31" i="145"/>
  <c r="GM34" i="145" s="1"/>
  <c r="FW11" i="126"/>
  <c r="FW32" i="126"/>
  <c r="FW35" i="126" s="1"/>
  <c r="FW11" i="166"/>
  <c r="FW31" i="166"/>
  <c r="FW34" i="166" s="1"/>
  <c r="FG11" i="80"/>
  <c r="FG32" i="80"/>
  <c r="FG35" i="80" s="1"/>
  <c r="FG11" i="163"/>
  <c r="FG31" i="163"/>
  <c r="EQ25" i="166"/>
  <c r="EQ48" i="166" s="1"/>
  <c r="EQ25" i="163"/>
  <c r="EQ48" i="163" s="1"/>
  <c r="EQ24" i="165" s="1"/>
  <c r="EQ25" i="145"/>
  <c r="EQ48" i="145" s="1"/>
  <c r="EQ25" i="164"/>
  <c r="EQ48" i="164" s="1"/>
  <c r="EQ26" i="126"/>
  <c r="EQ50" i="126" s="1"/>
  <c r="EQ26" i="80"/>
  <c r="EQ50" i="80" s="1"/>
  <c r="EQ31" i="164"/>
  <c r="EQ34" i="164" s="1"/>
  <c r="EQ11" i="164"/>
  <c r="EA11" i="145"/>
  <c r="EA31" i="145"/>
  <c r="EA34" i="145" s="1"/>
  <c r="JP17" i="166"/>
  <c r="JP40" i="166" s="1"/>
  <c r="JP17" i="145"/>
  <c r="JP40" i="145" s="1"/>
  <c r="JP17" i="163"/>
  <c r="JP40" i="163" s="1"/>
  <c r="JP16" i="165" s="1"/>
  <c r="JP18" i="126"/>
  <c r="JP42" i="126" s="1"/>
  <c r="JP17" i="164"/>
  <c r="JP40" i="164" s="1"/>
  <c r="JP18" i="80"/>
  <c r="JP42" i="80" s="1"/>
  <c r="GN17" i="166"/>
  <c r="GN40" i="166" s="1"/>
  <c r="GN17" i="163"/>
  <c r="GN40" i="163" s="1"/>
  <c r="GN16" i="165" s="1"/>
  <c r="GN17" i="145"/>
  <c r="GN40" i="145" s="1"/>
  <c r="GN18" i="126"/>
  <c r="GN42" i="126" s="1"/>
  <c r="GN17" i="164"/>
  <c r="GN40" i="164" s="1"/>
  <c r="GN18" i="80"/>
  <c r="GN42" i="80" s="1"/>
  <c r="ER17" i="166"/>
  <c r="ER40" i="166" s="1"/>
  <c r="ER17" i="163"/>
  <c r="ER40" i="163" s="1"/>
  <c r="ER16" i="165" s="1"/>
  <c r="ER17" i="164"/>
  <c r="ER40" i="164" s="1"/>
  <c r="ER17" i="145"/>
  <c r="ER40" i="145" s="1"/>
  <c r="ER18" i="126"/>
  <c r="ER42" i="126" s="1"/>
  <c r="ER18" i="80"/>
  <c r="ER42" i="80" s="1"/>
  <c r="IR25" i="166"/>
  <c r="IR48" i="166" s="1"/>
  <c r="IR25" i="163"/>
  <c r="IR48" i="163" s="1"/>
  <c r="IR24" i="165" s="1"/>
  <c r="IR25" i="145"/>
  <c r="IR48" i="145" s="1"/>
  <c r="IR25" i="164"/>
  <c r="IR48" i="164" s="1"/>
  <c r="IR26" i="126"/>
  <c r="IR50" i="126" s="1"/>
  <c r="IR26" i="80"/>
  <c r="IR50" i="80" s="1"/>
  <c r="IR11" i="164"/>
  <c r="IR31" i="164"/>
  <c r="IR34" i="164" s="1"/>
  <c r="GN11" i="145"/>
  <c r="GN31" i="145"/>
  <c r="GN34" i="145" s="1"/>
  <c r="ER11" i="80"/>
  <c r="ER32" i="80"/>
  <c r="ER35" i="80" s="1"/>
  <c r="ER11" i="166"/>
  <c r="ER31" i="166"/>
  <c r="ER34" i="166" s="1"/>
  <c r="JV6" i="165"/>
  <c r="JV9" i="165" s="1"/>
  <c r="JV33" i="163"/>
  <c r="JJ6" i="165"/>
  <c r="JJ9" i="165" s="1"/>
  <c r="JJ33" i="163"/>
  <c r="ID6" i="165"/>
  <c r="ID9" i="165" s="1"/>
  <c r="ID33" i="163"/>
  <c r="HN6" i="165"/>
  <c r="HN9" i="165" s="1"/>
  <c r="HN33" i="163"/>
  <c r="GX6" i="165"/>
  <c r="GX9" i="165" s="1"/>
  <c r="GX33" i="163"/>
  <c r="FR6" i="165"/>
  <c r="FR9" i="165" s="1"/>
  <c r="FR33" i="163"/>
  <c r="EL6" i="165"/>
  <c r="EL9" i="165" s="1"/>
  <c r="EL33" i="163"/>
  <c r="JN32" i="126"/>
  <c r="JN35" i="126" s="1"/>
  <c r="JN11" i="126"/>
  <c r="JN31" i="145"/>
  <c r="JN34" i="145" s="1"/>
  <c r="JN11" i="145"/>
  <c r="IX32" i="126"/>
  <c r="IX35" i="126" s="1"/>
  <c r="IX11" i="126"/>
  <c r="IX11" i="166"/>
  <c r="IX31" i="166"/>
  <c r="IX34" i="166" s="1"/>
  <c r="IH32" i="80"/>
  <c r="IH35" i="80" s="1"/>
  <c r="IH11" i="80"/>
  <c r="IH11" i="163"/>
  <c r="IH31" i="163"/>
  <c r="HR25" i="166"/>
  <c r="HR48" i="166" s="1"/>
  <c r="HR25" i="163"/>
  <c r="HR48" i="163" s="1"/>
  <c r="HR24" i="165" s="1"/>
  <c r="HR25" i="164"/>
  <c r="HR48" i="164" s="1"/>
  <c r="HR25" i="145"/>
  <c r="HR48" i="145" s="1"/>
  <c r="HR26" i="126"/>
  <c r="HR50" i="126" s="1"/>
  <c r="HR26" i="80"/>
  <c r="HR50" i="80" s="1"/>
  <c r="HR11" i="164"/>
  <c r="HR31" i="164"/>
  <c r="HR34" i="164" s="1"/>
  <c r="HB32" i="126"/>
  <c r="HB35" i="126" s="1"/>
  <c r="HB11" i="126"/>
  <c r="GL32" i="80"/>
  <c r="GL35" i="80" s="1"/>
  <c r="GL11" i="80"/>
  <c r="GL11" i="166"/>
  <c r="GL31" i="166"/>
  <c r="GL34" i="166" s="1"/>
  <c r="FV25" i="166"/>
  <c r="FV48" i="166" s="1"/>
  <c r="FV25" i="163"/>
  <c r="FV48" i="163" s="1"/>
  <c r="FV24" i="165" s="1"/>
  <c r="FV25" i="164"/>
  <c r="FV48" i="164" s="1"/>
  <c r="FV25" i="145"/>
  <c r="FV48" i="145" s="1"/>
  <c r="FV26" i="126"/>
  <c r="FV50" i="126" s="1"/>
  <c r="FV26" i="80"/>
  <c r="FV50" i="80" s="1"/>
  <c r="FV11" i="163"/>
  <c r="FV31" i="163"/>
  <c r="FF11" i="164"/>
  <c r="FF31" i="164"/>
  <c r="FF34" i="164" s="1"/>
  <c r="EP32" i="126"/>
  <c r="EP35" i="126" s="1"/>
  <c r="EP11" i="126"/>
  <c r="EP31" i="145"/>
  <c r="EP34" i="145" s="1"/>
  <c r="EP11" i="145"/>
  <c r="DZ11" i="126"/>
  <c r="DZ32" i="126"/>
  <c r="DZ35" i="126" s="1"/>
  <c r="DZ11" i="166"/>
  <c r="DZ31" i="166"/>
  <c r="DZ34" i="166" s="1"/>
  <c r="JK17" i="166"/>
  <c r="JK40" i="166" s="1"/>
  <c r="JK17" i="163"/>
  <c r="JK40" i="163" s="1"/>
  <c r="JK16" i="165" s="1"/>
  <c r="JK17" i="164"/>
  <c r="JK40" i="164" s="1"/>
  <c r="JK17" i="145"/>
  <c r="JK40" i="145" s="1"/>
  <c r="JK18" i="126"/>
  <c r="JK42" i="126" s="1"/>
  <c r="JK18" i="80"/>
  <c r="JK42" i="80" s="1"/>
  <c r="IU17" i="166"/>
  <c r="IU40" i="166" s="1"/>
  <c r="IU17" i="163"/>
  <c r="IU40" i="163" s="1"/>
  <c r="IU16" i="165" s="1"/>
  <c r="IU17" i="164"/>
  <c r="IU40" i="164" s="1"/>
  <c r="IU17" i="145"/>
  <c r="IU40" i="145" s="1"/>
  <c r="IU18" i="126"/>
  <c r="IU42" i="126" s="1"/>
  <c r="IU18" i="80"/>
  <c r="IU42" i="80" s="1"/>
  <c r="IE17" i="166"/>
  <c r="IE40" i="166" s="1"/>
  <c r="IE17" i="163"/>
  <c r="IE40" i="163" s="1"/>
  <c r="IE16" i="165" s="1"/>
  <c r="IE17" i="164"/>
  <c r="IE40" i="164" s="1"/>
  <c r="IE17" i="145"/>
  <c r="IE40" i="145" s="1"/>
  <c r="IE18" i="126"/>
  <c r="IE42" i="126" s="1"/>
  <c r="IE18" i="80"/>
  <c r="IE42" i="80" s="1"/>
  <c r="HO17" i="166"/>
  <c r="HO40" i="166" s="1"/>
  <c r="HO17" i="163"/>
  <c r="HO40" i="163" s="1"/>
  <c r="HO16" i="165" s="1"/>
  <c r="HO17" i="164"/>
  <c r="HO40" i="164" s="1"/>
  <c r="HO17" i="145"/>
  <c r="HO40" i="145" s="1"/>
  <c r="HO18" i="126"/>
  <c r="HO42" i="126" s="1"/>
  <c r="HO18" i="80"/>
  <c r="HO42" i="80" s="1"/>
  <c r="GY17" i="166"/>
  <c r="GY40" i="166" s="1"/>
  <c r="GY17" i="163"/>
  <c r="GY40" i="163" s="1"/>
  <c r="GY16" i="165" s="1"/>
  <c r="GY17" i="164"/>
  <c r="GY40" i="164" s="1"/>
  <c r="GY17" i="145"/>
  <c r="GY40" i="145" s="1"/>
  <c r="GY18" i="126"/>
  <c r="GY42" i="126" s="1"/>
  <c r="GY18" i="80"/>
  <c r="GY42" i="80" s="1"/>
  <c r="GI17" i="166"/>
  <c r="GI40" i="166" s="1"/>
  <c r="GI17" i="163"/>
  <c r="GI40" i="163" s="1"/>
  <c r="GI16" i="165" s="1"/>
  <c r="GI17" i="164"/>
  <c r="GI40" i="164" s="1"/>
  <c r="GI17" i="145"/>
  <c r="GI40" i="145" s="1"/>
  <c r="GI18" i="126"/>
  <c r="GI42" i="126" s="1"/>
  <c r="GI18" i="80"/>
  <c r="GI42" i="80" s="1"/>
  <c r="FS17" i="166"/>
  <c r="FS40" i="166" s="1"/>
  <c r="FS17" i="163"/>
  <c r="FS40" i="163" s="1"/>
  <c r="FS16" i="165" s="1"/>
  <c r="FS17" i="164"/>
  <c r="FS40" i="164" s="1"/>
  <c r="FS17" i="145"/>
  <c r="FS40" i="145" s="1"/>
  <c r="FS18" i="126"/>
  <c r="FS42" i="126" s="1"/>
  <c r="FS18" i="80"/>
  <c r="FS42" i="80" s="1"/>
  <c r="FC17" i="166"/>
  <c r="FC40" i="166" s="1"/>
  <c r="FC17" i="163"/>
  <c r="FC40" i="163" s="1"/>
  <c r="FC16" i="165" s="1"/>
  <c r="FC17" i="164"/>
  <c r="FC40" i="164" s="1"/>
  <c r="FC17" i="145"/>
  <c r="FC40" i="145" s="1"/>
  <c r="FC18" i="126"/>
  <c r="FC42" i="126" s="1"/>
  <c r="FC18" i="80"/>
  <c r="FC42" i="80" s="1"/>
  <c r="EM17" i="166"/>
  <c r="EM40" i="166" s="1"/>
  <c r="EM17" i="163"/>
  <c r="EM40" i="163" s="1"/>
  <c r="EM16" i="165" s="1"/>
  <c r="EM17" i="164"/>
  <c r="EM40" i="164" s="1"/>
  <c r="EM17" i="145"/>
  <c r="EM40" i="145" s="1"/>
  <c r="EM18" i="126"/>
  <c r="EM42" i="126" s="1"/>
  <c r="EM18" i="80"/>
  <c r="EM42" i="80" s="1"/>
  <c r="HQ14" i="166"/>
  <c r="HQ37" i="166" s="1"/>
  <c r="HQ14" i="163"/>
  <c r="HQ37" i="163" s="1"/>
  <c r="HQ13" i="165" s="1"/>
  <c r="HQ14" i="164"/>
  <c r="HQ37" i="164" s="1"/>
  <c r="HQ14" i="145"/>
  <c r="HQ37" i="145" s="1"/>
  <c r="HQ15" i="80"/>
  <c r="HQ39" i="80" s="1"/>
  <c r="HQ15" i="126"/>
  <c r="HQ39" i="126" s="1"/>
  <c r="IN11" i="164"/>
  <c r="IN31" i="164"/>
  <c r="IN34" i="164" s="1"/>
  <c r="GV25" i="166"/>
  <c r="GV48" i="166" s="1"/>
  <c r="GV25" i="163"/>
  <c r="GV48" i="163" s="1"/>
  <c r="GV24" i="165" s="1"/>
  <c r="GV25" i="164"/>
  <c r="GV48" i="164" s="1"/>
  <c r="GV25" i="145"/>
  <c r="GV48" i="145" s="1"/>
  <c r="GV26" i="126"/>
  <c r="GV50" i="126" s="1"/>
  <c r="GV26" i="80"/>
  <c r="GV50" i="80" s="1"/>
  <c r="GV11" i="145"/>
  <c r="GV31" i="145"/>
  <c r="GV34" i="145" s="1"/>
  <c r="EZ11" i="80"/>
  <c r="EZ32" i="80"/>
  <c r="EZ35" i="80" s="1"/>
  <c r="EZ11" i="166"/>
  <c r="EZ31" i="166"/>
  <c r="EZ34" i="166" s="1"/>
  <c r="JM11" i="126"/>
  <c r="JM32" i="126"/>
  <c r="JM35" i="126" s="1"/>
  <c r="JM11" i="166"/>
  <c r="JM31" i="166"/>
  <c r="JM34" i="166" s="1"/>
  <c r="IW32" i="126"/>
  <c r="IW35" i="126" s="1"/>
  <c r="IW11" i="126"/>
  <c r="IW11" i="163"/>
  <c r="IW31" i="163"/>
  <c r="IG32" i="126"/>
  <c r="IG35" i="126" s="1"/>
  <c r="IG11" i="126"/>
  <c r="IG11" i="164"/>
  <c r="IG31" i="164"/>
  <c r="IG34" i="164" s="1"/>
  <c r="HQ25" i="166"/>
  <c r="HQ48" i="166" s="1"/>
  <c r="HQ25" i="163"/>
  <c r="HQ48" i="163" s="1"/>
  <c r="HQ24" i="165" s="1"/>
  <c r="HQ26" i="126"/>
  <c r="HQ50" i="126" s="1"/>
  <c r="HQ25" i="164"/>
  <c r="HQ48" i="164" s="1"/>
  <c r="HQ26" i="80"/>
  <c r="HQ50" i="80" s="1"/>
  <c r="HQ25" i="145"/>
  <c r="HQ48" i="145" s="1"/>
  <c r="HQ11" i="145"/>
  <c r="HQ31" i="145"/>
  <c r="HQ34" i="145" s="1"/>
  <c r="HA11" i="80"/>
  <c r="HA32" i="80"/>
  <c r="HA35" i="80" s="1"/>
  <c r="HA11" i="166"/>
  <c r="HA31" i="166"/>
  <c r="HA34" i="166" s="1"/>
  <c r="GK11" i="126"/>
  <c r="GK32" i="126"/>
  <c r="GK35" i="126" s="1"/>
  <c r="GK11" i="163"/>
  <c r="GK31" i="163"/>
  <c r="FU11" i="164"/>
  <c r="FU31" i="164"/>
  <c r="FU34" i="164" s="1"/>
  <c r="FE25" i="166"/>
  <c r="FE48" i="166" s="1"/>
  <c r="FE25" i="163"/>
  <c r="FE48" i="163" s="1"/>
  <c r="FE24" i="165" s="1"/>
  <c r="FE25" i="164"/>
  <c r="FE48" i="164" s="1"/>
  <c r="FE26" i="126"/>
  <c r="FE50" i="126" s="1"/>
  <c r="FE26" i="80"/>
  <c r="FE50" i="80" s="1"/>
  <c r="FE25" i="145"/>
  <c r="FE48" i="145" s="1"/>
  <c r="FE11" i="145"/>
  <c r="FE31" i="145"/>
  <c r="FE34" i="145" s="1"/>
  <c r="EO11" i="80"/>
  <c r="EO32" i="80"/>
  <c r="EO35" i="80" s="1"/>
  <c r="EO11" i="166"/>
  <c r="EO31" i="166"/>
  <c r="EO34" i="166" s="1"/>
  <c r="EY20" i="166"/>
  <c r="EY43" i="166" s="1"/>
  <c r="EY20" i="163"/>
  <c r="EY43" i="163" s="1"/>
  <c r="EY19" i="165" s="1"/>
  <c r="EY20" i="164"/>
  <c r="EY43" i="164" s="1"/>
  <c r="EY20" i="145"/>
  <c r="EY43" i="145" s="1"/>
  <c r="EY21" i="126"/>
  <c r="EY45" i="126" s="1"/>
  <c r="EY21" i="80"/>
  <c r="EY45" i="80" s="1"/>
  <c r="EI20" i="166"/>
  <c r="EI43" i="166" s="1"/>
  <c r="EI20" i="163"/>
  <c r="EI43" i="163" s="1"/>
  <c r="EI19" i="165" s="1"/>
  <c r="EI20" i="164"/>
  <c r="EI43" i="164" s="1"/>
  <c r="EI20" i="145"/>
  <c r="EI43" i="145" s="1"/>
  <c r="EI21" i="126"/>
  <c r="EI45" i="126" s="1"/>
  <c r="EI21" i="80"/>
  <c r="EI45" i="80" s="1"/>
  <c r="HL25" i="166"/>
  <c r="HL48" i="166" s="1"/>
  <c r="HL25" i="163"/>
  <c r="HL48" i="163" s="1"/>
  <c r="HL24" i="165" s="1"/>
  <c r="HL25" i="164"/>
  <c r="HL48" i="164" s="1"/>
  <c r="HL25" i="145"/>
  <c r="HL48" i="145" s="1"/>
  <c r="HL26" i="126"/>
  <c r="HL50" i="126" s="1"/>
  <c r="HL26" i="80"/>
  <c r="HL50" i="80" s="1"/>
  <c r="HL11" i="145"/>
  <c r="HL31" i="145"/>
  <c r="HL34" i="145" s="1"/>
  <c r="JK11" i="145"/>
  <c r="JK31" i="145"/>
  <c r="JK34" i="145" s="1"/>
  <c r="HO11" i="126"/>
  <c r="HO32" i="126"/>
  <c r="HO35" i="126" s="1"/>
  <c r="HO11" i="166"/>
  <c r="HO31" i="166"/>
  <c r="HO34" i="166" s="1"/>
  <c r="FS25" i="166"/>
  <c r="FS48" i="166" s="1"/>
  <c r="FS25" i="163"/>
  <c r="FS48" i="163" s="1"/>
  <c r="FS24" i="165" s="1"/>
  <c r="FS25" i="164"/>
  <c r="FS48" i="164" s="1"/>
  <c r="FS25" i="145"/>
  <c r="FS48" i="145" s="1"/>
  <c r="FS26" i="126"/>
  <c r="FS50" i="126" s="1"/>
  <c r="FS26" i="80"/>
  <c r="FS50" i="80" s="1"/>
  <c r="FS11" i="163"/>
  <c r="FS31" i="163"/>
  <c r="FC31" i="164"/>
  <c r="FC34" i="164" s="1"/>
  <c r="FC11" i="164"/>
  <c r="GS23" i="163"/>
  <c r="GS46" i="163" s="1"/>
  <c r="GS22" i="165" s="1"/>
  <c r="GS23" i="166"/>
  <c r="GS46" i="166" s="1"/>
  <c r="GS23" i="164"/>
  <c r="GS46" i="164" s="1"/>
  <c r="GS23" i="145"/>
  <c r="GS46" i="145" s="1"/>
  <c r="GS24" i="126"/>
  <c r="GS48" i="126" s="1"/>
  <c r="GS24" i="80"/>
  <c r="GS48" i="80" s="1"/>
  <c r="EW23" i="166"/>
  <c r="EW46" i="166" s="1"/>
  <c r="EW23" i="163"/>
  <c r="EW46" i="163" s="1"/>
  <c r="EW22" i="165" s="1"/>
  <c r="EW23" i="145"/>
  <c r="EW46" i="145" s="1"/>
  <c r="EW23" i="164"/>
  <c r="EW46" i="164" s="1"/>
  <c r="EW24" i="126"/>
  <c r="EW48" i="126" s="1"/>
  <c r="EW24" i="80"/>
  <c r="EW48" i="80" s="1"/>
  <c r="FM20" i="166"/>
  <c r="FM43" i="166" s="1"/>
  <c r="FM20" i="163"/>
  <c r="FM43" i="163" s="1"/>
  <c r="FM19" i="165" s="1"/>
  <c r="FM20" i="164"/>
  <c r="FM43" i="164" s="1"/>
  <c r="FM20" i="145"/>
  <c r="FM43" i="145" s="1"/>
  <c r="FM21" i="126"/>
  <c r="FM45" i="126" s="1"/>
  <c r="FM21" i="80"/>
  <c r="FM45" i="80" s="1"/>
  <c r="IF17" i="166"/>
  <c r="IF40" i="166" s="1"/>
  <c r="IF17" i="145"/>
  <c r="IF40" i="145" s="1"/>
  <c r="IF17" i="163"/>
  <c r="IF40" i="163" s="1"/>
  <c r="IF16" i="165" s="1"/>
  <c r="IF17" i="164"/>
  <c r="IF40" i="164" s="1"/>
  <c r="IF18" i="126"/>
  <c r="IF42" i="126" s="1"/>
  <c r="IF18" i="80"/>
  <c r="IF42" i="80" s="1"/>
  <c r="EF11" i="80"/>
  <c r="EF32" i="80"/>
  <c r="EF35" i="80" s="1"/>
  <c r="EF11" i="166"/>
  <c r="EF31" i="166"/>
  <c r="EF34" i="166" s="1"/>
  <c r="IT11" i="145"/>
  <c r="IT31" i="145"/>
  <c r="IT34" i="145" s="1"/>
  <c r="GX32" i="80"/>
  <c r="GX35" i="80" s="1"/>
  <c r="GX11" i="80"/>
  <c r="GX11" i="145"/>
  <c r="GX31" i="145"/>
  <c r="GX34" i="145" s="1"/>
  <c r="JT23" i="166"/>
  <c r="JT46" i="166" s="1"/>
  <c r="JT23" i="145"/>
  <c r="JT46" i="145" s="1"/>
  <c r="JT23" i="163"/>
  <c r="JT46" i="163" s="1"/>
  <c r="JT22" i="165" s="1"/>
  <c r="JT24" i="126"/>
  <c r="JT48" i="126" s="1"/>
  <c r="JT23" i="164"/>
  <c r="JT46" i="164" s="1"/>
  <c r="JT24" i="80"/>
  <c r="JT48" i="80" s="1"/>
  <c r="HX23" i="166"/>
  <c r="HX46" i="166" s="1"/>
  <c r="HX23" i="163"/>
  <c r="HX46" i="163" s="1"/>
  <c r="HX22" i="165" s="1"/>
  <c r="HX23" i="145"/>
  <c r="HX46" i="145" s="1"/>
  <c r="HX23" i="164"/>
  <c r="HX46" i="164" s="1"/>
  <c r="HX24" i="126"/>
  <c r="HX48" i="126" s="1"/>
  <c r="HX24" i="80"/>
  <c r="HX48" i="80" s="1"/>
  <c r="GB23" i="166"/>
  <c r="GB46" i="166" s="1"/>
  <c r="GB23" i="163"/>
  <c r="GB46" i="163" s="1"/>
  <c r="GB22" i="165" s="1"/>
  <c r="GB23" i="145"/>
  <c r="GB46" i="145" s="1"/>
  <c r="GB24" i="126"/>
  <c r="GB48" i="126" s="1"/>
  <c r="GB23" i="164"/>
  <c r="GB46" i="164" s="1"/>
  <c r="GB24" i="80"/>
  <c r="GB48" i="80" s="1"/>
  <c r="EV23" i="166"/>
  <c r="EV46" i="166" s="1"/>
  <c r="EV23" i="163"/>
  <c r="EV46" i="163" s="1"/>
  <c r="EV22" i="165" s="1"/>
  <c r="EV23" i="164"/>
  <c r="EV46" i="164" s="1"/>
  <c r="EV23" i="145"/>
  <c r="EV46" i="145" s="1"/>
  <c r="EV24" i="126"/>
  <c r="EV48" i="126" s="1"/>
  <c r="EV24" i="80"/>
  <c r="EV48" i="80" s="1"/>
  <c r="JG17" i="166"/>
  <c r="JG40" i="166" s="1"/>
  <c r="JG17" i="163"/>
  <c r="JG40" i="163" s="1"/>
  <c r="JG16" i="165" s="1"/>
  <c r="JG17" i="164"/>
  <c r="JG40" i="164" s="1"/>
  <c r="JG17" i="145"/>
  <c r="JG40" i="145" s="1"/>
  <c r="JG18" i="126"/>
  <c r="JG42" i="126" s="1"/>
  <c r="JG18" i="80"/>
  <c r="JG42" i="80" s="1"/>
  <c r="HK17" i="166"/>
  <c r="HK40" i="166" s="1"/>
  <c r="HK17" i="163"/>
  <c r="HK40" i="163" s="1"/>
  <c r="HK16" i="165" s="1"/>
  <c r="HK17" i="164"/>
  <c r="HK40" i="164" s="1"/>
  <c r="HK17" i="145"/>
  <c r="HK40" i="145" s="1"/>
  <c r="HK18" i="126"/>
  <c r="HK42" i="126" s="1"/>
  <c r="HK18" i="80"/>
  <c r="HK42" i="80" s="1"/>
  <c r="FO17" i="166"/>
  <c r="FO40" i="166" s="1"/>
  <c r="FO17" i="163"/>
  <c r="FO40" i="163" s="1"/>
  <c r="FO16" i="165" s="1"/>
  <c r="FO17" i="164"/>
  <c r="FO40" i="164" s="1"/>
  <c r="FO17" i="145"/>
  <c r="FO40" i="145" s="1"/>
  <c r="FO18" i="126"/>
  <c r="FO42" i="126" s="1"/>
  <c r="FO18" i="80"/>
  <c r="FO42" i="80" s="1"/>
  <c r="GJ11" i="80"/>
  <c r="GJ32" i="80"/>
  <c r="GJ35" i="80" s="1"/>
  <c r="GJ11" i="166"/>
  <c r="GJ31" i="166"/>
  <c r="GJ34" i="166" s="1"/>
  <c r="JI32" i="126"/>
  <c r="JI35" i="126" s="1"/>
  <c r="JI11" i="126"/>
  <c r="JI11" i="166"/>
  <c r="JI31" i="166"/>
  <c r="JI34" i="166" s="1"/>
  <c r="HM11" i="163"/>
  <c r="HM31" i="163"/>
  <c r="FQ11" i="164"/>
  <c r="FQ31" i="164"/>
  <c r="FQ34" i="164" s="1"/>
  <c r="EK25" i="166"/>
  <c r="EK48" i="166" s="1"/>
  <c r="EK25" i="163"/>
  <c r="EK48" i="163" s="1"/>
  <c r="EK24" i="165" s="1"/>
  <c r="EK25" i="164"/>
  <c r="EK48" i="164" s="1"/>
  <c r="EK26" i="126"/>
  <c r="EK50" i="126" s="1"/>
  <c r="EK25" i="145"/>
  <c r="EK48" i="145" s="1"/>
  <c r="EK26" i="80"/>
  <c r="EK50" i="80" s="1"/>
  <c r="EK11" i="80"/>
  <c r="EK32" i="80"/>
  <c r="EK35" i="80" s="1"/>
  <c r="A57" i="190"/>
  <c r="A56" i="190"/>
  <c r="P4" i="97"/>
  <c r="P27" i="97" s="1"/>
  <c r="Q4" i="97"/>
  <c r="Q27" i="97" s="1"/>
  <c r="P5" i="97"/>
  <c r="P5" i="190" s="1"/>
  <c r="P28" i="190" s="1"/>
  <c r="Q5" i="97"/>
  <c r="Q5" i="190" s="1"/>
  <c r="Q28" i="190" s="1"/>
  <c r="HP7" i="165" l="1"/>
  <c r="HP10" i="165" s="1"/>
  <c r="HP34" i="163"/>
  <c r="FX7" i="165"/>
  <c r="FX10" i="165" s="1"/>
  <c r="FX34" i="163"/>
  <c r="FH7" i="165"/>
  <c r="FH10" i="165" s="1"/>
  <c r="FH34" i="163"/>
  <c r="FA7" i="165"/>
  <c r="FA10" i="165" s="1"/>
  <c r="FA34" i="163"/>
  <c r="HF34" i="163"/>
  <c r="HF7" i="165"/>
  <c r="HF10" i="165" s="1"/>
  <c r="JL7" i="165"/>
  <c r="JL10" i="165" s="1"/>
  <c r="JL34" i="163"/>
  <c r="FB34" i="163"/>
  <c r="FB7" i="165"/>
  <c r="FB10" i="165" s="1"/>
  <c r="IA34" i="163"/>
  <c r="IA7" i="165"/>
  <c r="IA10" i="165" s="1"/>
  <c r="GM7" i="165"/>
  <c r="GM10" i="165" s="1"/>
  <c r="GM34" i="163"/>
  <c r="HV34" i="163"/>
  <c r="HV7" i="165"/>
  <c r="HV10" i="165" s="1"/>
  <c r="JD7" i="165"/>
  <c r="JD10" i="165" s="1"/>
  <c r="JD34" i="163"/>
  <c r="HG7" i="165"/>
  <c r="HG10" i="165" s="1"/>
  <c r="HG34" i="163"/>
  <c r="HZ34" i="163"/>
  <c r="HZ7" i="165"/>
  <c r="HZ10" i="165" s="1"/>
  <c r="HT7" i="165"/>
  <c r="HT10" i="165" s="1"/>
  <c r="HT34" i="163"/>
  <c r="HK7" i="165"/>
  <c r="HK10" i="165" s="1"/>
  <c r="HK34" i="163"/>
  <c r="FC7" i="165"/>
  <c r="FC10" i="165" s="1"/>
  <c r="FC34" i="163"/>
  <c r="IN7" i="165"/>
  <c r="IN10" i="165" s="1"/>
  <c r="IN34" i="163"/>
  <c r="JO34" i="163"/>
  <c r="JO7" i="165"/>
  <c r="JO10" i="165" s="1"/>
  <c r="IF7" i="165"/>
  <c r="IF10" i="165" s="1"/>
  <c r="IF34" i="163"/>
  <c r="EL34" i="163"/>
  <c r="EL7" i="165"/>
  <c r="EL10" i="165" s="1"/>
  <c r="ES7" i="165"/>
  <c r="ES10" i="165" s="1"/>
  <c r="ES34" i="163"/>
  <c r="JQ7" i="165"/>
  <c r="JQ10" i="165" s="1"/>
  <c r="JQ34" i="163"/>
  <c r="GP34" i="163"/>
  <c r="GP7" i="165"/>
  <c r="GP10" i="165" s="1"/>
  <c r="JB34" i="163"/>
  <c r="JB7" i="165"/>
  <c r="JB10" i="165" s="1"/>
  <c r="FR34" i="163"/>
  <c r="FR7" i="165"/>
  <c r="FR10" i="165" s="1"/>
  <c r="GS7" i="165"/>
  <c r="GS10" i="165" s="1"/>
  <c r="GS34" i="163"/>
  <c r="EH34" i="163"/>
  <c r="EH7" i="165"/>
  <c r="EH10" i="165" s="1"/>
  <c r="GT34" i="163"/>
  <c r="GT7" i="165"/>
  <c r="GT10" i="165" s="1"/>
  <c r="HD7" i="165"/>
  <c r="HD10" i="165" s="1"/>
  <c r="HD34" i="163"/>
  <c r="EI7" i="165"/>
  <c r="EI10" i="165" s="1"/>
  <c r="EI34" i="163"/>
  <c r="IV7" i="165"/>
  <c r="IV10" i="165" s="1"/>
  <c r="IV34" i="163"/>
  <c r="JP7" i="165"/>
  <c r="JP10" i="165" s="1"/>
  <c r="JP34" i="163"/>
  <c r="EF7" i="165"/>
  <c r="EF10" i="165" s="1"/>
  <c r="EF34" i="163"/>
  <c r="HA7" i="165"/>
  <c r="HA10" i="165" s="1"/>
  <c r="HA34" i="163"/>
  <c r="GF7" i="165"/>
  <c r="GF10" i="165" s="1"/>
  <c r="GF34" i="163"/>
  <c r="IU34" i="163"/>
  <c r="IU7" i="165"/>
  <c r="IU10" i="165" s="1"/>
  <c r="EE7" i="165"/>
  <c r="EE10" i="165" s="1"/>
  <c r="EE34" i="163"/>
  <c r="IO7" i="165"/>
  <c r="IO10" i="165" s="1"/>
  <c r="IO34" i="163"/>
  <c r="GU7" i="165"/>
  <c r="GU10" i="165" s="1"/>
  <c r="GU34" i="163"/>
  <c r="GX34" i="163"/>
  <c r="GX7" i="165"/>
  <c r="GX10" i="165" s="1"/>
  <c r="JK34" i="163"/>
  <c r="JK7" i="165"/>
  <c r="JK10" i="165" s="1"/>
  <c r="EP34" i="163"/>
  <c r="EP7" i="165"/>
  <c r="EP10" i="165" s="1"/>
  <c r="EA7" i="165"/>
  <c r="EA10" i="165" s="1"/>
  <c r="EA34" i="163"/>
  <c r="GW7" i="165"/>
  <c r="GW10" i="165" s="1"/>
  <c r="GW34" i="163"/>
  <c r="IK7" i="165"/>
  <c r="IK10" i="165" s="1"/>
  <c r="IK34" i="163"/>
  <c r="GR7" i="165"/>
  <c r="GR10" i="165" s="1"/>
  <c r="GR34" i="163"/>
  <c r="JT7" i="165"/>
  <c r="JT10" i="165" s="1"/>
  <c r="JT34" i="163"/>
  <c r="EB7" i="165"/>
  <c r="EB10" i="165" s="1"/>
  <c r="EB34" i="163"/>
  <c r="FN34" i="163"/>
  <c r="FN7" i="165"/>
  <c r="FN10" i="165" s="1"/>
  <c r="EY7" i="165"/>
  <c r="EY10" i="165" s="1"/>
  <c r="EY34" i="163"/>
  <c r="IT34" i="163"/>
  <c r="IT7" i="165"/>
  <c r="IT10" i="165" s="1"/>
  <c r="IS7" i="165"/>
  <c r="IS10" i="165" s="1"/>
  <c r="IS34" i="163"/>
  <c r="HW34" i="163"/>
  <c r="HW7" i="165"/>
  <c r="HW10" i="165" s="1"/>
  <c r="FG7" i="165"/>
  <c r="FG10" i="165" s="1"/>
  <c r="FG34" i="163"/>
  <c r="HE7" i="165"/>
  <c r="HE10" i="165" s="1"/>
  <c r="HE34" i="163"/>
  <c r="GE7" i="165"/>
  <c r="GE10" i="165" s="1"/>
  <c r="GE34" i="163"/>
  <c r="DZ34" i="163"/>
  <c r="DZ7" i="165"/>
  <c r="DZ10" i="165" s="1"/>
  <c r="GH34" i="163"/>
  <c r="GH7" i="165"/>
  <c r="GH10" i="165" s="1"/>
  <c r="HH7" i="165"/>
  <c r="HH10" i="165" s="1"/>
  <c r="HH34" i="163"/>
  <c r="IC7" i="165"/>
  <c r="IC10" i="165" s="1"/>
  <c r="IC34" i="163"/>
  <c r="FO7" i="165"/>
  <c r="FO10" i="165" s="1"/>
  <c r="FO34" i="163"/>
  <c r="HB34" i="163"/>
  <c r="HB7" i="165"/>
  <c r="HB10" i="165" s="1"/>
  <c r="HY7" i="165"/>
  <c r="HY10" i="165" s="1"/>
  <c r="HY34" i="163"/>
  <c r="HC7" i="165"/>
  <c r="HC10" i="165" s="1"/>
  <c r="HC34" i="163"/>
  <c r="FS7" i="165"/>
  <c r="FS10" i="165" s="1"/>
  <c r="FS34" i="163"/>
  <c r="EJ7" i="165"/>
  <c r="EJ10" i="165" s="1"/>
  <c r="EJ34" i="163"/>
  <c r="FD7" i="165"/>
  <c r="FD10" i="165" s="1"/>
  <c r="FD34" i="163"/>
  <c r="EG7" i="165"/>
  <c r="EG10" i="165" s="1"/>
  <c r="EG34" i="163"/>
  <c r="GD34" i="163"/>
  <c r="GD7" i="165"/>
  <c r="GD10" i="165" s="1"/>
  <c r="IP34" i="163"/>
  <c r="IP7" i="165"/>
  <c r="IP10" i="165" s="1"/>
  <c r="JI7" i="165"/>
  <c r="JI10" i="165" s="1"/>
  <c r="JI34" i="163"/>
  <c r="GJ7" i="165"/>
  <c r="GJ10" i="165" s="1"/>
  <c r="GJ34" i="163"/>
  <c r="EO7" i="165"/>
  <c r="EO10" i="165" s="1"/>
  <c r="EO34" i="163"/>
  <c r="JM7" i="165"/>
  <c r="JM10" i="165" s="1"/>
  <c r="JM34" i="163"/>
  <c r="EZ7" i="165"/>
  <c r="EZ10" i="165" s="1"/>
  <c r="EZ34" i="163"/>
  <c r="GL34" i="163"/>
  <c r="GL7" i="165"/>
  <c r="GL10" i="165" s="1"/>
  <c r="IX34" i="163"/>
  <c r="IX7" i="165"/>
  <c r="IX10" i="165" s="1"/>
  <c r="ER7" i="165"/>
  <c r="ER10" i="165" s="1"/>
  <c r="ER34" i="163"/>
  <c r="II34" i="163"/>
  <c r="II7" i="165"/>
  <c r="II10" i="165" s="1"/>
  <c r="FT7" i="165"/>
  <c r="FT10" i="165" s="1"/>
  <c r="FT34" i="163"/>
  <c r="GQ7" i="165"/>
  <c r="GQ10" i="165" s="1"/>
  <c r="GQ34" i="163"/>
  <c r="EN7" i="165"/>
  <c r="EN10" i="165" s="1"/>
  <c r="EN34" i="163"/>
  <c r="HN34" i="163"/>
  <c r="HN7" i="165"/>
  <c r="HN10" i="165" s="1"/>
  <c r="GY7" i="165"/>
  <c r="GY10" i="165" s="1"/>
  <c r="GY34" i="163"/>
  <c r="FF34" i="163"/>
  <c r="FF7" i="165"/>
  <c r="FF10" i="165" s="1"/>
  <c r="HR34" i="163"/>
  <c r="HR7" i="165"/>
  <c r="HR10" i="165" s="1"/>
  <c r="JA7" i="165"/>
  <c r="JA10" i="165" s="1"/>
  <c r="JA34" i="163"/>
  <c r="IJ7" i="165"/>
  <c r="IJ10" i="165" s="1"/>
  <c r="IJ34" i="163"/>
  <c r="JF34" i="163"/>
  <c r="JF7" i="165"/>
  <c r="JF10" i="165" s="1"/>
  <c r="EK7" i="165"/>
  <c r="EK10" i="165" s="1"/>
  <c r="EK34" i="163"/>
  <c r="HL7" i="165"/>
  <c r="HL10" i="165" s="1"/>
  <c r="HL34" i="163"/>
  <c r="FE7" i="165"/>
  <c r="FE10" i="165" s="1"/>
  <c r="FE34" i="163"/>
  <c r="ID34" i="163"/>
  <c r="ID7" i="165"/>
  <c r="ID10" i="165" s="1"/>
  <c r="JH7" i="165"/>
  <c r="JH10" i="165" s="1"/>
  <c r="JH34" i="163"/>
  <c r="FY7" i="165"/>
  <c r="FY10" i="165" s="1"/>
  <c r="FY34" i="163"/>
  <c r="IR7" i="165"/>
  <c r="IR10" i="165" s="1"/>
  <c r="IR34" i="163"/>
  <c r="EQ7" i="165"/>
  <c r="EQ10" i="165" s="1"/>
  <c r="EQ34" i="163"/>
  <c r="EM7" i="165"/>
  <c r="EM10" i="165" s="1"/>
  <c r="EM34" i="163"/>
  <c r="IW7" i="165"/>
  <c r="IW10" i="165" s="1"/>
  <c r="IW34" i="163"/>
  <c r="ED34" i="163"/>
  <c r="ED7" i="165"/>
  <c r="ED10" i="165" s="1"/>
  <c r="IM34" i="163"/>
  <c r="IM7" i="165"/>
  <c r="IM10" i="165" s="1"/>
  <c r="FZ34" i="163"/>
  <c r="FZ7" i="165"/>
  <c r="FZ10" i="165" s="1"/>
  <c r="EW7" i="165"/>
  <c r="EW10" i="165" s="1"/>
  <c r="EW34" i="163"/>
  <c r="HJ34" i="163"/>
  <c r="HJ7" i="165"/>
  <c r="HJ10" i="165" s="1"/>
  <c r="GV7" i="165"/>
  <c r="GV10" i="165" s="1"/>
  <c r="GV34" i="163"/>
  <c r="GN7" i="165"/>
  <c r="GN10" i="165" s="1"/>
  <c r="GN34" i="163"/>
  <c r="HM7" i="165"/>
  <c r="HM10" i="165" s="1"/>
  <c r="HM34" i="163"/>
  <c r="GK7" i="165"/>
  <c r="GK10" i="165" s="1"/>
  <c r="GK34" i="163"/>
  <c r="FV34" i="163"/>
  <c r="FV7" i="165"/>
  <c r="FV10" i="165" s="1"/>
  <c r="IH34" i="163"/>
  <c r="IH7" i="165"/>
  <c r="IH10" i="165" s="1"/>
  <c r="HS34" i="163"/>
  <c r="HS7" i="165"/>
  <c r="HS10" i="165" s="1"/>
  <c r="GI7" i="165"/>
  <c r="GI10" i="165" s="1"/>
  <c r="GI34" i="163"/>
  <c r="FL7" i="165"/>
  <c r="FL10" i="165" s="1"/>
  <c r="FL34" i="163"/>
  <c r="GA7" i="165"/>
  <c r="GA10" i="165" s="1"/>
  <c r="GA34" i="163"/>
  <c r="GG7" i="165"/>
  <c r="GG10" i="165" s="1"/>
  <c r="GG34" i="163"/>
  <c r="GB7" i="165"/>
  <c r="GB10" i="165" s="1"/>
  <c r="GB34" i="163"/>
  <c r="GC7" i="165"/>
  <c r="GC10" i="165" s="1"/>
  <c r="GC34" i="163"/>
  <c r="JE7" i="165"/>
  <c r="JE10" i="165" s="1"/>
  <c r="JE34" i="163"/>
  <c r="IQ34" i="163"/>
  <c r="IQ7" i="165"/>
  <c r="IQ10" i="165" s="1"/>
  <c r="EC7" i="165"/>
  <c r="EC10" i="165" s="1"/>
  <c r="EC34" i="163"/>
  <c r="IL34" i="163"/>
  <c r="IL7" i="165"/>
  <c r="IL10" i="165" s="1"/>
  <c r="FK7" i="165"/>
  <c r="FK10" i="165" s="1"/>
  <c r="FK34" i="163"/>
  <c r="HO7" i="165"/>
  <c r="HO10" i="165" s="1"/>
  <c r="HO34" i="163"/>
  <c r="FW7" i="165"/>
  <c r="FW10" i="165" s="1"/>
  <c r="FW34" i="163"/>
  <c r="IB7" i="165"/>
  <c r="IB10" i="165" s="1"/>
  <c r="IB34" i="163"/>
  <c r="FI7" i="165"/>
  <c r="FI10" i="165" s="1"/>
  <c r="FI34" i="163"/>
  <c r="HU7" i="165"/>
  <c r="HU10" i="165" s="1"/>
  <c r="HU34" i="163"/>
  <c r="ET34" i="163"/>
  <c r="ET7" i="165"/>
  <c r="ET10" i="165" s="1"/>
  <c r="JV34" i="163"/>
  <c r="JV7" i="165"/>
  <c r="JV10" i="165" s="1"/>
  <c r="GZ7" i="165"/>
  <c r="GZ10" i="165" s="1"/>
  <c r="GZ34" i="163"/>
  <c r="JC34" i="163"/>
  <c r="JC7" i="165"/>
  <c r="JC10" i="165" s="1"/>
  <c r="EV7" i="165"/>
  <c r="EV10" i="165" s="1"/>
  <c r="EV34" i="163"/>
  <c r="HI7" i="165"/>
  <c r="HI10" i="165" s="1"/>
  <c r="HI34" i="163"/>
  <c r="EX34" i="163"/>
  <c r="EX7" i="165"/>
  <c r="EX10" i="165" s="1"/>
  <c r="FP7" i="165"/>
  <c r="FP10" i="165" s="1"/>
  <c r="FP34" i="163"/>
  <c r="JG34" i="163"/>
  <c r="JG7" i="165"/>
  <c r="JG10" i="165" s="1"/>
  <c r="FU7" i="165"/>
  <c r="FU10" i="165" s="1"/>
  <c r="FU34" i="163"/>
  <c r="GO7" i="165"/>
  <c r="GO10" i="165" s="1"/>
  <c r="GO34" i="163"/>
  <c r="HQ7" i="165"/>
  <c r="HQ10" i="165" s="1"/>
  <c r="HQ34" i="163"/>
  <c r="JN34" i="163"/>
  <c r="JN7" i="165"/>
  <c r="JN10" i="165" s="1"/>
  <c r="IY34" i="163"/>
  <c r="IY7" i="165"/>
  <c r="IY10" i="165" s="1"/>
  <c r="HX7" i="165"/>
  <c r="HX10" i="165" s="1"/>
  <c r="HX34" i="163"/>
  <c r="IZ7" i="165"/>
  <c r="IZ10" i="165" s="1"/>
  <c r="IZ34" i="163"/>
  <c r="FJ34" i="163"/>
  <c r="FJ7" i="165"/>
  <c r="FJ10" i="165" s="1"/>
  <c r="EU7" i="165"/>
  <c r="EU10" i="165" s="1"/>
  <c r="EU34" i="163"/>
  <c r="JS34" i="163"/>
  <c r="JS7" i="165"/>
  <c r="JS10" i="165" s="1"/>
  <c r="JJ34" i="163"/>
  <c r="JJ7" i="165"/>
  <c r="JJ10" i="165" s="1"/>
  <c r="IE34" i="163"/>
  <c r="IE7" i="165"/>
  <c r="IE10" i="165" s="1"/>
  <c r="FM7" i="165"/>
  <c r="FM10" i="165" s="1"/>
  <c r="FM34" i="163"/>
  <c r="JU7" i="165"/>
  <c r="JU10" i="165" s="1"/>
  <c r="JU34" i="163"/>
  <c r="FQ7" i="165"/>
  <c r="FQ10" i="165" s="1"/>
  <c r="FQ34" i="163"/>
  <c r="IG7" i="165"/>
  <c r="IG10" i="165" s="1"/>
  <c r="IG34" i="163"/>
  <c r="P28" i="97"/>
  <c r="Q4" i="190"/>
  <c r="Q27" i="190" s="1"/>
  <c r="P4" i="190"/>
  <c r="P27" i="190" s="1"/>
  <c r="Q28" i="97"/>
  <c r="A63" i="191"/>
  <c r="A64" i="192" s="1"/>
  <c r="A39" i="193" s="1"/>
  <c r="A63" i="194" s="1"/>
  <c r="A50" i="191"/>
  <c r="A51" i="192" s="1"/>
  <c r="A26" i="193" s="1"/>
  <c r="A50" i="194" s="1"/>
  <c r="N4" i="97" l="1"/>
  <c r="N27" i="97" s="1"/>
  <c r="O4" i="97"/>
  <c r="O27" i="97" s="1"/>
  <c r="N5" i="97"/>
  <c r="N28" i="97" s="1"/>
  <c r="O5" i="97"/>
  <c r="O5" i="190" s="1"/>
  <c r="O28" i="190" s="1"/>
  <c r="N5" i="190" l="1"/>
  <c r="N28" i="190" s="1"/>
  <c r="O28" i="97"/>
  <c r="N4" i="190"/>
  <c r="N27" i="190" s="1"/>
  <c r="O4" i="190"/>
  <c r="O27" i="190" s="1"/>
  <c r="L4" i="97" l="1"/>
  <c r="L4" i="190" s="1"/>
  <c r="L27" i="190" s="1"/>
  <c r="M4" i="97"/>
  <c r="M4" i="190" s="1"/>
  <c r="M27" i="190" s="1"/>
  <c r="L5" i="97"/>
  <c r="L5" i="190" s="1"/>
  <c r="L28" i="190" s="1"/>
  <c r="M5" i="97"/>
  <c r="M5" i="190" s="1"/>
  <c r="M28" i="190" s="1"/>
  <c r="L27" i="97" l="1"/>
  <c r="L28" i="97"/>
  <c r="M28" i="97"/>
  <c r="M27" i="97"/>
  <c r="T4" i="195" l="1"/>
  <c r="U4" i="195"/>
  <c r="V4" i="195"/>
  <c r="W4" i="195"/>
  <c r="X4" i="195"/>
  <c r="Y4" i="195"/>
  <c r="Z4" i="195"/>
  <c r="AA4" i="195"/>
  <c r="AB4" i="195"/>
  <c r="AC4" i="195"/>
  <c r="T5" i="195"/>
  <c r="U5" i="195"/>
  <c r="V5" i="195"/>
  <c r="W5" i="195"/>
  <c r="X5" i="195"/>
  <c r="Y5" i="195"/>
  <c r="Z5" i="195"/>
  <c r="AA5" i="195"/>
  <c r="AB5" i="195"/>
  <c r="AC5" i="195"/>
  <c r="DH4" i="194" l="1"/>
  <c r="DH27" i="194" s="1"/>
  <c r="DI4" i="194"/>
  <c r="DI27" i="194" s="1"/>
  <c r="DJ4" i="194"/>
  <c r="DJ27" i="194" s="1"/>
  <c r="DK4" i="194"/>
  <c r="DK27" i="194" s="1"/>
  <c r="DL4" i="194"/>
  <c r="DL27" i="194" s="1"/>
  <c r="DM4" i="194"/>
  <c r="DM27" i="194" s="1"/>
  <c r="DN4" i="194"/>
  <c r="DN27" i="194" s="1"/>
  <c r="DO4" i="194"/>
  <c r="DO27" i="194" s="1"/>
  <c r="DP4" i="194"/>
  <c r="DP27" i="194" s="1"/>
  <c r="DQ4" i="194"/>
  <c r="DQ27" i="194" s="1"/>
  <c r="DR4" i="194"/>
  <c r="DR27" i="194" s="1"/>
  <c r="DH5" i="194"/>
  <c r="DH28" i="194" s="1"/>
  <c r="DI5" i="194"/>
  <c r="DI28" i="194" s="1"/>
  <c r="DJ5" i="194"/>
  <c r="DJ28" i="194" s="1"/>
  <c r="DK5" i="194"/>
  <c r="DK28" i="194" s="1"/>
  <c r="DL5" i="194"/>
  <c r="DL28" i="194" s="1"/>
  <c r="DM5" i="194"/>
  <c r="DM28" i="194" s="1"/>
  <c r="DN5" i="194"/>
  <c r="DN28" i="194" s="1"/>
  <c r="DO5" i="194"/>
  <c r="DO28" i="194" s="1"/>
  <c r="DP5" i="194"/>
  <c r="DP28" i="194" s="1"/>
  <c r="DQ5" i="194"/>
  <c r="DQ28" i="194" s="1"/>
  <c r="DR5" i="194"/>
  <c r="DR28" i="194" s="1"/>
  <c r="DX4" i="166"/>
  <c r="DX27" i="166" s="1"/>
  <c r="DY4" i="166"/>
  <c r="DY27" i="166" s="1"/>
  <c r="DX5" i="166"/>
  <c r="DX28" i="166" s="1"/>
  <c r="DY5" i="166"/>
  <c r="DY28" i="166" s="1"/>
  <c r="DK4" i="166"/>
  <c r="DK27" i="166" s="1"/>
  <c r="DL4" i="166"/>
  <c r="DL27" i="166" s="1"/>
  <c r="DM4" i="166"/>
  <c r="DN4" i="166"/>
  <c r="DN27" i="166" s="1"/>
  <c r="DO4" i="166"/>
  <c r="DO27" i="166" s="1"/>
  <c r="DP4" i="166"/>
  <c r="DP27" i="166" s="1"/>
  <c r="DQ4" i="166"/>
  <c r="DQ27" i="166" s="1"/>
  <c r="DR4" i="166"/>
  <c r="DR27" i="166" s="1"/>
  <c r="DS4" i="166"/>
  <c r="DS27" i="166" s="1"/>
  <c r="DT4" i="166"/>
  <c r="DT27" i="166" s="1"/>
  <c r="DU4" i="166"/>
  <c r="DU27" i="166" s="1"/>
  <c r="DV4" i="166"/>
  <c r="DV27" i="166" s="1"/>
  <c r="DW4" i="166"/>
  <c r="DW27" i="166" s="1"/>
  <c r="DK5" i="166"/>
  <c r="DK28" i="166" s="1"/>
  <c r="DL5" i="166"/>
  <c r="DL28" i="166" s="1"/>
  <c r="DM5" i="166"/>
  <c r="DM28" i="166" s="1"/>
  <c r="DN5" i="166"/>
  <c r="DN28" i="166" s="1"/>
  <c r="DO5" i="166"/>
  <c r="DO28" i="166" s="1"/>
  <c r="DP5" i="166"/>
  <c r="DP28" i="166" s="1"/>
  <c r="DQ5" i="166"/>
  <c r="DQ28" i="166" s="1"/>
  <c r="DR5" i="166"/>
  <c r="DR28" i="166" s="1"/>
  <c r="DS5" i="166"/>
  <c r="DS28" i="166" s="1"/>
  <c r="DT5" i="166"/>
  <c r="DT28" i="166" s="1"/>
  <c r="DU5" i="166"/>
  <c r="DU28" i="166" s="1"/>
  <c r="DV5" i="166"/>
  <c r="DV28" i="166" s="1"/>
  <c r="DW5" i="166"/>
  <c r="DW28" i="166" s="1"/>
  <c r="DM27" i="166"/>
  <c r="CV4" i="166"/>
  <c r="CV27" i="166" s="1"/>
  <c r="CW4" i="166"/>
  <c r="CW27" i="166" s="1"/>
  <c r="CX4" i="166"/>
  <c r="CX27" i="166" s="1"/>
  <c r="CY4" i="166"/>
  <c r="CY27" i="166" s="1"/>
  <c r="CZ4" i="166"/>
  <c r="CZ27" i="166" s="1"/>
  <c r="DA4" i="166"/>
  <c r="DA27" i="166" s="1"/>
  <c r="DB4" i="166"/>
  <c r="DB27" i="166" s="1"/>
  <c r="DC4" i="166"/>
  <c r="DC27" i="166" s="1"/>
  <c r="DD4" i="166"/>
  <c r="DD27" i="166" s="1"/>
  <c r="DE4" i="166"/>
  <c r="DE27" i="166" s="1"/>
  <c r="DF4" i="166"/>
  <c r="DF27" i="166" s="1"/>
  <c r="DG4" i="166"/>
  <c r="DG27" i="166" s="1"/>
  <c r="DH4" i="166"/>
  <c r="DH27" i="166" s="1"/>
  <c r="DI4" i="166"/>
  <c r="DI27" i="166" s="1"/>
  <c r="DJ4" i="166"/>
  <c r="DJ27" i="166" s="1"/>
  <c r="CV5" i="166"/>
  <c r="CV28" i="166" s="1"/>
  <c r="CW5" i="166"/>
  <c r="CW28" i="166" s="1"/>
  <c r="CX5" i="166"/>
  <c r="CX28" i="166" s="1"/>
  <c r="CY5" i="166"/>
  <c r="CY28" i="166" s="1"/>
  <c r="CZ5" i="166"/>
  <c r="CZ28" i="166" s="1"/>
  <c r="DA5" i="166"/>
  <c r="DB5" i="166"/>
  <c r="DB28" i="166" s="1"/>
  <c r="DC5" i="166"/>
  <c r="DC28" i="166" s="1"/>
  <c r="DD5" i="166"/>
  <c r="DD28" i="166" s="1"/>
  <c r="DE5" i="166"/>
  <c r="DE28" i="166" s="1"/>
  <c r="DF5" i="166"/>
  <c r="DF28" i="166" s="1"/>
  <c r="DG5" i="166"/>
  <c r="DG28" i="166" s="1"/>
  <c r="DH5" i="166"/>
  <c r="DH28" i="166" s="1"/>
  <c r="DI5" i="166"/>
  <c r="DI28" i="166" s="1"/>
  <c r="DJ5" i="166"/>
  <c r="DJ28" i="166" s="1"/>
  <c r="DA28" i="166"/>
  <c r="DG4" i="163"/>
  <c r="DG27" i="163" s="1"/>
  <c r="DH4" i="163"/>
  <c r="DH27" i="163" s="1"/>
  <c r="DI4" i="163"/>
  <c r="DI27" i="163" s="1"/>
  <c r="DJ4" i="163"/>
  <c r="DJ27" i="163" s="1"/>
  <c r="DK4" i="163"/>
  <c r="DK27" i="163" s="1"/>
  <c r="DL4" i="163"/>
  <c r="DL27" i="163" s="1"/>
  <c r="DM4" i="163"/>
  <c r="DN4" i="163"/>
  <c r="DN27" i="163" s="1"/>
  <c r="DO4" i="163"/>
  <c r="DO27" i="163" s="1"/>
  <c r="DP4" i="163"/>
  <c r="DP27" i="163" s="1"/>
  <c r="DQ4" i="163"/>
  <c r="DQ27" i="163" s="1"/>
  <c r="DR4" i="163"/>
  <c r="DR27" i="163" s="1"/>
  <c r="DS4" i="163"/>
  <c r="DT4" i="163"/>
  <c r="DT27" i="163" s="1"/>
  <c r="DU4" i="163"/>
  <c r="DU27" i="163" s="1"/>
  <c r="DV4" i="163"/>
  <c r="DV27" i="163" s="1"/>
  <c r="DW4" i="163"/>
  <c r="DW27" i="163" s="1"/>
  <c r="DX4" i="163"/>
  <c r="DX27" i="163" s="1"/>
  <c r="DY4" i="163"/>
  <c r="DY27" i="163" s="1"/>
  <c r="DG5" i="163"/>
  <c r="DG28" i="163" s="1"/>
  <c r="DH5" i="163"/>
  <c r="DH28" i="163" s="1"/>
  <c r="DI5" i="163"/>
  <c r="DI28" i="163" s="1"/>
  <c r="DJ5" i="163"/>
  <c r="DJ28" i="163" s="1"/>
  <c r="DK5" i="163"/>
  <c r="DK28" i="163" s="1"/>
  <c r="DL5" i="163"/>
  <c r="DM5" i="163"/>
  <c r="DM28" i="163" s="1"/>
  <c r="DN5" i="163"/>
  <c r="DN28" i="163" s="1"/>
  <c r="DO5" i="163"/>
  <c r="DO28" i="163" s="1"/>
  <c r="DP5" i="163"/>
  <c r="DP28" i="163" s="1"/>
  <c r="DQ5" i="163"/>
  <c r="DQ28" i="163" s="1"/>
  <c r="DR5" i="163"/>
  <c r="DR28" i="163" s="1"/>
  <c r="DS5" i="163"/>
  <c r="DS28" i="163" s="1"/>
  <c r="DT5" i="163"/>
  <c r="DT28" i="163" s="1"/>
  <c r="DU5" i="163"/>
  <c r="DU28" i="163" s="1"/>
  <c r="DV5" i="163"/>
  <c r="DV28" i="163" s="1"/>
  <c r="DW5" i="163"/>
  <c r="DW28" i="163" s="1"/>
  <c r="DX5" i="163"/>
  <c r="DX28" i="163" s="1"/>
  <c r="DY5" i="163"/>
  <c r="DY28" i="163" s="1"/>
  <c r="DM27" i="163"/>
  <c r="DS27" i="163"/>
  <c r="DL28" i="163"/>
  <c r="DG4" i="164"/>
  <c r="DG27" i="164" s="1"/>
  <c r="DG3" i="165" s="1"/>
  <c r="DH4" i="164"/>
  <c r="DH27" i="164" s="1"/>
  <c r="DH3" i="165" s="1"/>
  <c r="DI4" i="164"/>
  <c r="DJ4" i="164"/>
  <c r="DJ27" i="164" s="1"/>
  <c r="DJ3" i="165" s="1"/>
  <c r="DK4" i="164"/>
  <c r="DK27" i="164" s="1"/>
  <c r="DK3" i="165" s="1"/>
  <c r="DL4" i="164"/>
  <c r="DL27" i="164" s="1"/>
  <c r="DL3" i="165" s="1"/>
  <c r="DM4" i="164"/>
  <c r="DM27" i="164" s="1"/>
  <c r="DM3" i="165" s="1"/>
  <c r="DN4" i="164"/>
  <c r="DN27" i="164" s="1"/>
  <c r="DN3" i="165" s="1"/>
  <c r="DO4" i="164"/>
  <c r="DO27" i="164" s="1"/>
  <c r="DO3" i="165" s="1"/>
  <c r="DP4" i="164"/>
  <c r="DP27" i="164" s="1"/>
  <c r="DP3" i="165" s="1"/>
  <c r="DQ4" i="164"/>
  <c r="DQ27" i="164" s="1"/>
  <c r="DQ3" i="165" s="1"/>
  <c r="DR4" i="164"/>
  <c r="DR27" i="164" s="1"/>
  <c r="DR3" i="165" s="1"/>
  <c r="DS4" i="164"/>
  <c r="DS27" i="164" s="1"/>
  <c r="DS3" i="165" s="1"/>
  <c r="DT4" i="164"/>
  <c r="DT27" i="164" s="1"/>
  <c r="DT3" i="165" s="1"/>
  <c r="DU4" i="164"/>
  <c r="DU27" i="164" s="1"/>
  <c r="DU3" i="165" s="1"/>
  <c r="DV4" i="164"/>
  <c r="DV27" i="164" s="1"/>
  <c r="DV3" i="165" s="1"/>
  <c r="DW4" i="164"/>
  <c r="DW27" i="164" s="1"/>
  <c r="DW3" i="165" s="1"/>
  <c r="DX4" i="164"/>
  <c r="DX27" i="164" s="1"/>
  <c r="DX3" i="165" s="1"/>
  <c r="DY4" i="164"/>
  <c r="DY27" i="164" s="1"/>
  <c r="DY3" i="165" s="1"/>
  <c r="DG5" i="164"/>
  <c r="DG28" i="164" s="1"/>
  <c r="DG4" i="165" s="1"/>
  <c r="DH5" i="164"/>
  <c r="DH28" i="164" s="1"/>
  <c r="DH4" i="165" s="1"/>
  <c r="DI5" i="164"/>
  <c r="DI28" i="164" s="1"/>
  <c r="DI4" i="165" s="1"/>
  <c r="DJ5" i="164"/>
  <c r="DJ28" i="164" s="1"/>
  <c r="DJ4" i="165" s="1"/>
  <c r="DK5" i="164"/>
  <c r="DK28" i="164" s="1"/>
  <c r="DK4" i="165" s="1"/>
  <c r="DL5" i="164"/>
  <c r="DL28" i="164" s="1"/>
  <c r="DL4" i="165" s="1"/>
  <c r="DM5" i="164"/>
  <c r="DM28" i="164" s="1"/>
  <c r="DM4" i="165" s="1"/>
  <c r="DN5" i="164"/>
  <c r="DN28" i="164" s="1"/>
  <c r="DN4" i="165" s="1"/>
  <c r="DO5" i="164"/>
  <c r="DO28" i="164" s="1"/>
  <c r="DO4" i="165" s="1"/>
  <c r="DP5" i="164"/>
  <c r="DP28" i="164" s="1"/>
  <c r="DP4" i="165" s="1"/>
  <c r="DQ5" i="164"/>
  <c r="DQ28" i="164" s="1"/>
  <c r="DQ4" i="165" s="1"/>
  <c r="DR5" i="164"/>
  <c r="DR28" i="164" s="1"/>
  <c r="DR4" i="165" s="1"/>
  <c r="DS5" i="164"/>
  <c r="DS28" i="164" s="1"/>
  <c r="DS4" i="165" s="1"/>
  <c r="DT5" i="164"/>
  <c r="DT28" i="164" s="1"/>
  <c r="DT4" i="165" s="1"/>
  <c r="DU5" i="164"/>
  <c r="DU28" i="164" s="1"/>
  <c r="DU4" i="165" s="1"/>
  <c r="DV5" i="164"/>
  <c r="DV28" i="164" s="1"/>
  <c r="DV4" i="165" s="1"/>
  <c r="DW5" i="164"/>
  <c r="DW28" i="164" s="1"/>
  <c r="DW4" i="165" s="1"/>
  <c r="DX5" i="164"/>
  <c r="DX28" i="164" s="1"/>
  <c r="DX4" i="165" s="1"/>
  <c r="DY5" i="164"/>
  <c r="DY28" i="164" s="1"/>
  <c r="DY4" i="165" s="1"/>
  <c r="DI27" i="164"/>
  <c r="DI3" i="165" s="1"/>
  <c r="DF4" i="163"/>
  <c r="DF27" i="163" s="1"/>
  <c r="DF5" i="163"/>
  <c r="DF28" i="163" s="1"/>
  <c r="CV4" i="163"/>
  <c r="CV27" i="163" s="1"/>
  <c r="CW4" i="163"/>
  <c r="CX4" i="163"/>
  <c r="CX27" i="163" s="1"/>
  <c r="CY4" i="163"/>
  <c r="CY27" i="163" s="1"/>
  <c r="CZ4" i="163"/>
  <c r="CZ27" i="163" s="1"/>
  <c r="DA4" i="163"/>
  <c r="DA27" i="163" s="1"/>
  <c r="DB4" i="163"/>
  <c r="DB27" i="163" s="1"/>
  <c r="DC4" i="163"/>
  <c r="DC27" i="163" s="1"/>
  <c r="DD4" i="163"/>
  <c r="DD27" i="163" s="1"/>
  <c r="DE4" i="163"/>
  <c r="DE27" i="163" s="1"/>
  <c r="CV5" i="163"/>
  <c r="CV28" i="163" s="1"/>
  <c r="CW5" i="163"/>
  <c r="CW28" i="163" s="1"/>
  <c r="CX5" i="163"/>
  <c r="CX28" i="163" s="1"/>
  <c r="CY5" i="163"/>
  <c r="CY28" i="163" s="1"/>
  <c r="CZ5" i="163"/>
  <c r="CZ28" i="163" s="1"/>
  <c r="DA5" i="163"/>
  <c r="DA28" i="163" s="1"/>
  <c r="DB5" i="163"/>
  <c r="DB28" i="163" s="1"/>
  <c r="DC5" i="163"/>
  <c r="DC28" i="163" s="1"/>
  <c r="DD5" i="163"/>
  <c r="DD28" i="163" s="1"/>
  <c r="DE5" i="163"/>
  <c r="DE28" i="163" s="1"/>
  <c r="CW27" i="163"/>
  <c r="DE4" i="164"/>
  <c r="DE27" i="164" s="1"/>
  <c r="DF4" i="164"/>
  <c r="DF27" i="164" s="1"/>
  <c r="DF3" i="165" s="1"/>
  <c r="DE5" i="164"/>
  <c r="DE28" i="164" s="1"/>
  <c r="DQ4" i="193" s="1"/>
  <c r="DF5" i="164"/>
  <c r="DF28" i="164" s="1"/>
  <c r="DF4" i="165" s="1"/>
  <c r="CV4" i="164"/>
  <c r="CV27" i="164" s="1"/>
  <c r="DH3" i="193" s="1"/>
  <c r="CW4" i="164"/>
  <c r="CW27" i="164" s="1"/>
  <c r="CX4" i="164"/>
  <c r="CX27" i="164" s="1"/>
  <c r="CY4" i="164"/>
  <c r="CY27" i="164" s="1"/>
  <c r="CZ4" i="164"/>
  <c r="CZ27" i="164" s="1"/>
  <c r="CZ3" i="165" s="1"/>
  <c r="DA4" i="164"/>
  <c r="DA27" i="164" s="1"/>
  <c r="DA3" i="165" s="1"/>
  <c r="DB4" i="164"/>
  <c r="DB27" i="164" s="1"/>
  <c r="DN3" i="193" s="1"/>
  <c r="DC4" i="164"/>
  <c r="DC27" i="164" s="1"/>
  <c r="DD4" i="164"/>
  <c r="DD27" i="164" s="1"/>
  <c r="DP3" i="193" s="1"/>
  <c r="CV5" i="164"/>
  <c r="CV28" i="164" s="1"/>
  <c r="CV4" i="165" s="1"/>
  <c r="CW5" i="164"/>
  <c r="CW28" i="164" s="1"/>
  <c r="DI4" i="193" s="1"/>
  <c r="CX5" i="164"/>
  <c r="CX28" i="164" s="1"/>
  <c r="CY5" i="164"/>
  <c r="CY28" i="164" s="1"/>
  <c r="CZ5" i="164"/>
  <c r="CZ28" i="164" s="1"/>
  <c r="DA5" i="164"/>
  <c r="DA28" i="164" s="1"/>
  <c r="DM4" i="193" s="1"/>
  <c r="DB5" i="164"/>
  <c r="DB28" i="164" s="1"/>
  <c r="DC5" i="164"/>
  <c r="DC28" i="164" s="1"/>
  <c r="DO4" i="193" s="1"/>
  <c r="DD5" i="164"/>
  <c r="DD28" i="164" s="1"/>
  <c r="DD4" i="165" s="1"/>
  <c r="DH4" i="192"/>
  <c r="DH27" i="192" s="1"/>
  <c r="DI4" i="192"/>
  <c r="DI27" i="192" s="1"/>
  <c r="DJ4" i="192"/>
  <c r="DK4" i="192"/>
  <c r="DK27" i="192" s="1"/>
  <c r="DL4" i="192"/>
  <c r="DL27" i="192" s="1"/>
  <c r="DM4" i="192"/>
  <c r="DM27" i="192" s="1"/>
  <c r="DN4" i="192"/>
  <c r="DN27" i="192" s="1"/>
  <c r="DO4" i="192"/>
  <c r="DO27" i="192" s="1"/>
  <c r="DP4" i="192"/>
  <c r="DP27" i="192" s="1"/>
  <c r="DQ4" i="192"/>
  <c r="DQ27" i="192" s="1"/>
  <c r="DR4" i="192"/>
  <c r="DR27" i="192" s="1"/>
  <c r="DH5" i="192"/>
  <c r="DH28" i="192" s="1"/>
  <c r="DI5" i="192"/>
  <c r="DI28" i="192" s="1"/>
  <c r="DJ5" i="192"/>
  <c r="DJ28" i="192" s="1"/>
  <c r="DK5" i="192"/>
  <c r="DK28" i="192" s="1"/>
  <c r="DL5" i="192"/>
  <c r="DL28" i="192" s="1"/>
  <c r="DM5" i="192"/>
  <c r="DM28" i="192" s="1"/>
  <c r="DN5" i="192"/>
  <c r="DN28" i="192" s="1"/>
  <c r="DO5" i="192"/>
  <c r="DO28" i="192" s="1"/>
  <c r="DP5" i="192"/>
  <c r="DP28" i="192" s="1"/>
  <c r="DQ5" i="192"/>
  <c r="DQ28" i="192" s="1"/>
  <c r="DR5" i="192"/>
  <c r="DR28" i="192" s="1"/>
  <c r="DJ27" i="192"/>
  <c r="DR4" i="191"/>
  <c r="DR27" i="191" s="1"/>
  <c r="DR5" i="191"/>
  <c r="DR28" i="191" s="1"/>
  <c r="DH4" i="191"/>
  <c r="DH27" i="191" s="1"/>
  <c r="DI4" i="191"/>
  <c r="DJ4" i="191"/>
  <c r="DJ27" i="191" s="1"/>
  <c r="DK4" i="191"/>
  <c r="DK27" i="191" s="1"/>
  <c r="DL4" i="191"/>
  <c r="DL27" i="191" s="1"/>
  <c r="DM4" i="191"/>
  <c r="DM27" i="191" s="1"/>
  <c r="DN4" i="191"/>
  <c r="DN27" i="191" s="1"/>
  <c r="DO4" i="191"/>
  <c r="DO27" i="191" s="1"/>
  <c r="DP4" i="191"/>
  <c r="DP27" i="191" s="1"/>
  <c r="DQ4" i="191"/>
  <c r="DQ27" i="191" s="1"/>
  <c r="DH5" i="191"/>
  <c r="DH28" i="191" s="1"/>
  <c r="DI5" i="191"/>
  <c r="DI28" i="191" s="1"/>
  <c r="DJ5" i="191"/>
  <c r="DJ28" i="191" s="1"/>
  <c r="DK5" i="191"/>
  <c r="DK28" i="191" s="1"/>
  <c r="DL5" i="191"/>
  <c r="DL28" i="191" s="1"/>
  <c r="DM5" i="191"/>
  <c r="DM28" i="191" s="1"/>
  <c r="DN5" i="191"/>
  <c r="DN28" i="191" s="1"/>
  <c r="DO5" i="191"/>
  <c r="DO28" i="191" s="1"/>
  <c r="DP5" i="191"/>
  <c r="DP28" i="191" s="1"/>
  <c r="DQ5" i="191"/>
  <c r="DQ28" i="191" s="1"/>
  <c r="DI27" i="191"/>
  <c r="DQ4" i="195"/>
  <c r="DR4" i="195"/>
  <c r="DQ5" i="195"/>
  <c r="DR5" i="195"/>
  <c r="DH4" i="195"/>
  <c r="DI4" i="195"/>
  <c r="DJ4" i="195"/>
  <c r="DK4" i="195"/>
  <c r="DL4" i="195"/>
  <c r="DM4" i="195"/>
  <c r="DN4" i="195"/>
  <c r="DO4" i="195"/>
  <c r="DP4" i="195"/>
  <c r="DH5" i="195"/>
  <c r="DI5" i="195"/>
  <c r="DJ5" i="195"/>
  <c r="DK5" i="195"/>
  <c r="DL5" i="195"/>
  <c r="DM5" i="195"/>
  <c r="DN5" i="195"/>
  <c r="DO5" i="195"/>
  <c r="DP5" i="195"/>
  <c r="DO4" i="145"/>
  <c r="DO27" i="145" s="1"/>
  <c r="DP4" i="145"/>
  <c r="DP27" i="145" s="1"/>
  <c r="DQ4" i="145"/>
  <c r="DR4" i="145"/>
  <c r="DR27" i="145" s="1"/>
  <c r="DS4" i="145"/>
  <c r="DS27" i="145" s="1"/>
  <c r="DT4" i="145"/>
  <c r="DT27" i="145" s="1"/>
  <c r="DU4" i="145"/>
  <c r="DU27" i="145" s="1"/>
  <c r="DV4" i="145"/>
  <c r="DV27" i="145" s="1"/>
  <c r="DW4" i="145"/>
  <c r="DW27" i="145" s="1"/>
  <c r="DX4" i="145"/>
  <c r="DX27" i="145" s="1"/>
  <c r="DY4" i="145"/>
  <c r="DY27" i="145" s="1"/>
  <c r="DO5" i="145"/>
  <c r="DO28" i="145" s="1"/>
  <c r="DP5" i="145"/>
  <c r="DP28" i="145" s="1"/>
  <c r="DQ5" i="145"/>
  <c r="DQ28" i="145" s="1"/>
  <c r="DR5" i="145"/>
  <c r="DR28" i="145" s="1"/>
  <c r="DS5" i="145"/>
  <c r="DS28" i="145" s="1"/>
  <c r="DT5" i="145"/>
  <c r="DT28" i="145" s="1"/>
  <c r="DU5" i="145"/>
  <c r="DU28" i="145" s="1"/>
  <c r="DV5" i="145"/>
  <c r="DV28" i="145" s="1"/>
  <c r="DW5" i="145"/>
  <c r="DW28" i="145" s="1"/>
  <c r="DX5" i="145"/>
  <c r="DX28" i="145" s="1"/>
  <c r="DY5" i="145"/>
  <c r="DY28" i="145" s="1"/>
  <c r="DQ27" i="145"/>
  <c r="CV4" i="145"/>
  <c r="CV27" i="145" s="1"/>
  <c r="CW4" i="145"/>
  <c r="CW27" i="145" s="1"/>
  <c r="CX4" i="145"/>
  <c r="CX27" i="145" s="1"/>
  <c r="CY4" i="145"/>
  <c r="CY27" i="145" s="1"/>
  <c r="CZ4" i="145"/>
  <c r="CZ27" i="145" s="1"/>
  <c r="DA4" i="145"/>
  <c r="DA27" i="145" s="1"/>
  <c r="DB4" i="145"/>
  <c r="DB27" i="145" s="1"/>
  <c r="DC4" i="145"/>
  <c r="DC27" i="145" s="1"/>
  <c r="DD4" i="145"/>
  <c r="DD27" i="145" s="1"/>
  <c r="DE4" i="145"/>
  <c r="DE27" i="145" s="1"/>
  <c r="DF4" i="145"/>
  <c r="DF27" i="145" s="1"/>
  <c r="DG4" i="145"/>
  <c r="DG27" i="145" s="1"/>
  <c r="DH4" i="145"/>
  <c r="DH27" i="145" s="1"/>
  <c r="DI4" i="145"/>
  <c r="DI27" i="145" s="1"/>
  <c r="DJ4" i="145"/>
  <c r="DJ27" i="145" s="1"/>
  <c r="DK4" i="145"/>
  <c r="DK27" i="145" s="1"/>
  <c r="DL4" i="145"/>
  <c r="DL27" i="145" s="1"/>
  <c r="DM4" i="145"/>
  <c r="DM27" i="145" s="1"/>
  <c r="DN4" i="145"/>
  <c r="DN27" i="145" s="1"/>
  <c r="CV5" i="145"/>
  <c r="CV28" i="145" s="1"/>
  <c r="CW5" i="145"/>
  <c r="CW28" i="145" s="1"/>
  <c r="CX5" i="145"/>
  <c r="CX28" i="145" s="1"/>
  <c r="CY5" i="145"/>
  <c r="CY28" i="145" s="1"/>
  <c r="CZ5" i="145"/>
  <c r="CZ28" i="145" s="1"/>
  <c r="DA5" i="145"/>
  <c r="DA28" i="145" s="1"/>
  <c r="DB5" i="145"/>
  <c r="DB28" i="145" s="1"/>
  <c r="DC5" i="145"/>
  <c r="DC28" i="145" s="1"/>
  <c r="DD5" i="145"/>
  <c r="DD28" i="145" s="1"/>
  <c r="DE5" i="145"/>
  <c r="DE28" i="145" s="1"/>
  <c r="DF5" i="145"/>
  <c r="DF28" i="145" s="1"/>
  <c r="DG5" i="145"/>
  <c r="DG28" i="145" s="1"/>
  <c r="DH5" i="145"/>
  <c r="DH28" i="145" s="1"/>
  <c r="DI5" i="145"/>
  <c r="DI28" i="145" s="1"/>
  <c r="DJ5" i="145"/>
  <c r="DJ28" i="145" s="1"/>
  <c r="DK5" i="145"/>
  <c r="DK28" i="145" s="1"/>
  <c r="DL5" i="145"/>
  <c r="DL28" i="145" s="1"/>
  <c r="DM5" i="145"/>
  <c r="DM28" i="145" s="1"/>
  <c r="DN5" i="145"/>
  <c r="DN28" i="145" s="1"/>
  <c r="DX4" i="126"/>
  <c r="DX28" i="126" s="1"/>
  <c r="DX3" i="144" s="1"/>
  <c r="DY4" i="126"/>
  <c r="DY28" i="126" s="1"/>
  <c r="DY3" i="144" s="1"/>
  <c r="DX5" i="126"/>
  <c r="DX29" i="126" s="1"/>
  <c r="DX4" i="144" s="1"/>
  <c r="DY5" i="126"/>
  <c r="DY29" i="126" s="1"/>
  <c r="DY4" i="144" s="1"/>
  <c r="DP4" i="126"/>
  <c r="DP28" i="126" s="1"/>
  <c r="DP3" i="144" s="1"/>
  <c r="DQ4" i="126"/>
  <c r="DQ28" i="126" s="1"/>
  <c r="DQ3" i="144" s="1"/>
  <c r="DR4" i="126"/>
  <c r="DR28" i="126" s="1"/>
  <c r="DR3" i="144" s="1"/>
  <c r="DS4" i="126"/>
  <c r="DT4" i="126"/>
  <c r="DT28" i="126" s="1"/>
  <c r="DT3" i="144" s="1"/>
  <c r="DU4" i="126"/>
  <c r="DU28" i="126" s="1"/>
  <c r="DU3" i="144" s="1"/>
  <c r="DV4" i="126"/>
  <c r="DV28" i="126" s="1"/>
  <c r="DV3" i="144" s="1"/>
  <c r="DW4" i="126"/>
  <c r="DP5" i="126"/>
  <c r="DP29" i="126" s="1"/>
  <c r="DP4" i="144" s="1"/>
  <c r="DQ5" i="126"/>
  <c r="DQ29" i="126" s="1"/>
  <c r="DQ4" i="144" s="1"/>
  <c r="DR5" i="126"/>
  <c r="DR29" i="126" s="1"/>
  <c r="DR4" i="144" s="1"/>
  <c r="DS5" i="126"/>
  <c r="DT5" i="126"/>
  <c r="DT29" i="126" s="1"/>
  <c r="DT4" i="144" s="1"/>
  <c r="DU5" i="126"/>
  <c r="DU29" i="126" s="1"/>
  <c r="DU4" i="144" s="1"/>
  <c r="DV5" i="126"/>
  <c r="DV29" i="126" s="1"/>
  <c r="DV4" i="144" s="1"/>
  <c r="DW5" i="126"/>
  <c r="DS28" i="126"/>
  <c r="DS3" i="144" s="1"/>
  <c r="DW28" i="126"/>
  <c r="DW3" i="144" s="1"/>
  <c r="DS29" i="126"/>
  <c r="DS4" i="144" s="1"/>
  <c r="DW29" i="126"/>
  <c r="DW4" i="144" s="1"/>
  <c r="CV4" i="126"/>
  <c r="CW4" i="126"/>
  <c r="CX4" i="126"/>
  <c r="CY4" i="126"/>
  <c r="CZ4" i="126"/>
  <c r="DA4" i="126"/>
  <c r="DB4" i="126"/>
  <c r="DC4" i="126"/>
  <c r="DD4" i="126"/>
  <c r="DE4" i="126"/>
  <c r="DF4" i="126"/>
  <c r="DG4" i="126"/>
  <c r="DH4" i="126"/>
  <c r="DI4" i="126"/>
  <c r="DJ4" i="126"/>
  <c r="DK4" i="126"/>
  <c r="DL4" i="126"/>
  <c r="DM4" i="126"/>
  <c r="DN4" i="126"/>
  <c r="DO4" i="126"/>
  <c r="CV5" i="126"/>
  <c r="CW5" i="126"/>
  <c r="CX5" i="126"/>
  <c r="CY5" i="126"/>
  <c r="CZ5" i="126"/>
  <c r="DA5" i="126"/>
  <c r="DB5" i="126"/>
  <c r="DC5" i="126"/>
  <c r="DD5" i="126"/>
  <c r="DE5" i="126"/>
  <c r="DF5" i="126"/>
  <c r="DG5" i="126"/>
  <c r="DH5" i="126"/>
  <c r="DI5" i="126"/>
  <c r="DJ5" i="126"/>
  <c r="DK5" i="126"/>
  <c r="DL5" i="126"/>
  <c r="DM5" i="126"/>
  <c r="DN5" i="126"/>
  <c r="DO5" i="126"/>
  <c r="CV28" i="126"/>
  <c r="CV3" i="144" s="1"/>
  <c r="CW28" i="126"/>
  <c r="CW3" i="144" s="1"/>
  <c r="CX28" i="126"/>
  <c r="CX3" i="144" s="1"/>
  <c r="CY28" i="126"/>
  <c r="CY3" i="144" s="1"/>
  <c r="CZ28" i="126"/>
  <c r="CZ3" i="144" s="1"/>
  <c r="DA28" i="126"/>
  <c r="DA3" i="144" s="1"/>
  <c r="DB28" i="126"/>
  <c r="DB3" i="144" s="1"/>
  <c r="DC28" i="126"/>
  <c r="DC3" i="144" s="1"/>
  <c r="DD28" i="126"/>
  <c r="DD3" i="144" s="1"/>
  <c r="DE28" i="126"/>
  <c r="DE3" i="144" s="1"/>
  <c r="DF28" i="126"/>
  <c r="DF3" i="144" s="1"/>
  <c r="DG28" i="126"/>
  <c r="DG3" i="144" s="1"/>
  <c r="DH28" i="126"/>
  <c r="DH3" i="144" s="1"/>
  <c r="DI28" i="126"/>
  <c r="DI3" i="144" s="1"/>
  <c r="DJ28" i="126"/>
  <c r="DJ3" i="144" s="1"/>
  <c r="DK28" i="126"/>
  <c r="DK3" i="144" s="1"/>
  <c r="DL28" i="126"/>
  <c r="DL3" i="144" s="1"/>
  <c r="DM28" i="126"/>
  <c r="DM3" i="144" s="1"/>
  <c r="DN28" i="126"/>
  <c r="DN3" i="144" s="1"/>
  <c r="DO28" i="126"/>
  <c r="DO3" i="144" s="1"/>
  <c r="CV29" i="126"/>
  <c r="CV4" i="144" s="1"/>
  <c r="CW29" i="126"/>
  <c r="CW4" i="144" s="1"/>
  <c r="CX29" i="126"/>
  <c r="CX4" i="144" s="1"/>
  <c r="CY29" i="126"/>
  <c r="CY4" i="144" s="1"/>
  <c r="CZ29" i="126"/>
  <c r="CZ4" i="144" s="1"/>
  <c r="DA29" i="126"/>
  <c r="DA4" i="144" s="1"/>
  <c r="DB29" i="126"/>
  <c r="DB4" i="144" s="1"/>
  <c r="DC29" i="126"/>
  <c r="DC4" i="144" s="1"/>
  <c r="DD29" i="126"/>
  <c r="DD4" i="144" s="1"/>
  <c r="DE29" i="126"/>
  <c r="DE4" i="144" s="1"/>
  <c r="DF29" i="126"/>
  <c r="DF4" i="144" s="1"/>
  <c r="DG29" i="126"/>
  <c r="DG4" i="144" s="1"/>
  <c r="DH29" i="126"/>
  <c r="DH4" i="144" s="1"/>
  <c r="DI29" i="126"/>
  <c r="DI4" i="144" s="1"/>
  <c r="DJ29" i="126"/>
  <c r="DJ4" i="144" s="1"/>
  <c r="DK29" i="126"/>
  <c r="DK4" i="144" s="1"/>
  <c r="DL29" i="126"/>
  <c r="DL4" i="144" s="1"/>
  <c r="DM29" i="126"/>
  <c r="DM4" i="144" s="1"/>
  <c r="DN29" i="126"/>
  <c r="DN4" i="144" s="1"/>
  <c r="DO29" i="126"/>
  <c r="DO4" i="144" s="1"/>
  <c r="DW4" i="80"/>
  <c r="DW28" i="80" s="1"/>
  <c r="DX4" i="80"/>
  <c r="DX28" i="80" s="1"/>
  <c r="DY4" i="80"/>
  <c r="DY28" i="80" s="1"/>
  <c r="DW5" i="80"/>
  <c r="DW29" i="80" s="1"/>
  <c r="DX5" i="80"/>
  <c r="DX29" i="80" s="1"/>
  <c r="DY5" i="80"/>
  <c r="DY29" i="80" s="1"/>
  <c r="CV4" i="80"/>
  <c r="CV28" i="80" s="1"/>
  <c r="CW4" i="80"/>
  <c r="CW28" i="80" s="1"/>
  <c r="CX4" i="80"/>
  <c r="CX28" i="80" s="1"/>
  <c r="CY4" i="80"/>
  <c r="CZ4" i="80"/>
  <c r="CZ28" i="80" s="1"/>
  <c r="DA4" i="80"/>
  <c r="DA28" i="80" s="1"/>
  <c r="DB4" i="80"/>
  <c r="DB28" i="80" s="1"/>
  <c r="DC4" i="80"/>
  <c r="DC28" i="80" s="1"/>
  <c r="DD4" i="80"/>
  <c r="DD28" i="80" s="1"/>
  <c r="DE4" i="80"/>
  <c r="DE28" i="80" s="1"/>
  <c r="DF4" i="80"/>
  <c r="DF28" i="80" s="1"/>
  <c r="DG4" i="80"/>
  <c r="DG28" i="80" s="1"/>
  <c r="DH4" i="80"/>
  <c r="DH28" i="80" s="1"/>
  <c r="DI4" i="80"/>
  <c r="DI28" i="80" s="1"/>
  <c r="DJ4" i="80"/>
  <c r="DJ28" i="80" s="1"/>
  <c r="DK4" i="80"/>
  <c r="DK28" i="80" s="1"/>
  <c r="DL4" i="80"/>
  <c r="DL28" i="80" s="1"/>
  <c r="DM4" i="80"/>
  <c r="DM28" i="80" s="1"/>
  <c r="DN4" i="80"/>
  <c r="DN28" i="80" s="1"/>
  <c r="DO4" i="80"/>
  <c r="DO28" i="80" s="1"/>
  <c r="DP4" i="80"/>
  <c r="DP28" i="80" s="1"/>
  <c r="DQ4" i="80"/>
  <c r="DQ28" i="80" s="1"/>
  <c r="DR4" i="80"/>
  <c r="DR28" i="80" s="1"/>
  <c r="DS4" i="80"/>
  <c r="DS28" i="80" s="1"/>
  <c r="DT4" i="80"/>
  <c r="DT28" i="80" s="1"/>
  <c r="DU4" i="80"/>
  <c r="DU28" i="80" s="1"/>
  <c r="DV4" i="80"/>
  <c r="DV28" i="80" s="1"/>
  <c r="CV5" i="80"/>
  <c r="CV29" i="80" s="1"/>
  <c r="CW5" i="80"/>
  <c r="CW29" i="80" s="1"/>
  <c r="CX5" i="80"/>
  <c r="CX29" i="80" s="1"/>
  <c r="CY5" i="80"/>
  <c r="CY29" i="80" s="1"/>
  <c r="CZ5" i="80"/>
  <c r="CZ29" i="80" s="1"/>
  <c r="DA5" i="80"/>
  <c r="DA29" i="80" s="1"/>
  <c r="DB5" i="80"/>
  <c r="DB29" i="80" s="1"/>
  <c r="DC5" i="80"/>
  <c r="DC29" i="80" s="1"/>
  <c r="DD5" i="80"/>
  <c r="DD29" i="80" s="1"/>
  <c r="DE5" i="80"/>
  <c r="DE29" i="80" s="1"/>
  <c r="DF5" i="80"/>
  <c r="DF29" i="80" s="1"/>
  <c r="DG5" i="80"/>
  <c r="DG29" i="80" s="1"/>
  <c r="DH5" i="80"/>
  <c r="DH29" i="80" s="1"/>
  <c r="DI5" i="80"/>
  <c r="DI29" i="80" s="1"/>
  <c r="DJ5" i="80"/>
  <c r="DJ29" i="80" s="1"/>
  <c r="DK5" i="80"/>
  <c r="DK29" i="80" s="1"/>
  <c r="DL5" i="80"/>
  <c r="DL29" i="80" s="1"/>
  <c r="DM5" i="80"/>
  <c r="DM29" i="80" s="1"/>
  <c r="DN5" i="80"/>
  <c r="DN29" i="80" s="1"/>
  <c r="DO5" i="80"/>
  <c r="DO29" i="80" s="1"/>
  <c r="DP5" i="80"/>
  <c r="DP29" i="80" s="1"/>
  <c r="DQ5" i="80"/>
  <c r="DQ29" i="80" s="1"/>
  <c r="DR5" i="80"/>
  <c r="DR29" i="80" s="1"/>
  <c r="DS5" i="80"/>
  <c r="DS29" i="80" s="1"/>
  <c r="DT5" i="80"/>
  <c r="DT29" i="80" s="1"/>
  <c r="DU5" i="80"/>
  <c r="DU29" i="80" s="1"/>
  <c r="DV5" i="80"/>
  <c r="DV29" i="80" s="1"/>
  <c r="CY28" i="80"/>
  <c r="A23" i="195"/>
  <c r="A22" i="195"/>
  <c r="A20" i="195"/>
  <c r="A19" i="195"/>
  <c r="A17" i="195"/>
  <c r="A16" i="195"/>
  <c r="DG5" i="195"/>
  <c r="DF5" i="195"/>
  <c r="DE5" i="195"/>
  <c r="DD5" i="195"/>
  <c r="DC5" i="195"/>
  <c r="DB5" i="195"/>
  <c r="DA5" i="195"/>
  <c r="CZ5" i="195"/>
  <c r="CY5" i="195"/>
  <c r="CX5" i="195"/>
  <c r="CW5" i="195"/>
  <c r="CV5" i="195"/>
  <c r="CU5" i="195"/>
  <c r="CT5" i="195"/>
  <c r="CS5" i="195"/>
  <c r="CR5" i="195"/>
  <c r="CQ5" i="195"/>
  <c r="CP5" i="195"/>
  <c r="CO5" i="195"/>
  <c r="CN5" i="195"/>
  <c r="CM5" i="195"/>
  <c r="CL5" i="195"/>
  <c r="CK5" i="195"/>
  <c r="CJ5" i="195"/>
  <c r="CI5" i="195"/>
  <c r="CH5" i="195"/>
  <c r="CG5" i="195"/>
  <c r="CF5" i="195"/>
  <c r="CE5" i="195"/>
  <c r="CD5" i="195"/>
  <c r="CC5" i="195"/>
  <c r="CB5" i="195"/>
  <c r="CA5" i="195"/>
  <c r="BZ5" i="195"/>
  <c r="BY5" i="195"/>
  <c r="BX5" i="195"/>
  <c r="BW5" i="195"/>
  <c r="BV5" i="195"/>
  <c r="BU5" i="195"/>
  <c r="BT5" i="195"/>
  <c r="BS5" i="195"/>
  <c r="BR5" i="195"/>
  <c r="BQ5" i="195"/>
  <c r="BP5" i="195"/>
  <c r="BO5" i="195"/>
  <c r="BN5" i="195"/>
  <c r="BM5" i="195"/>
  <c r="BL5" i="195"/>
  <c r="BK5" i="195"/>
  <c r="BJ5" i="195"/>
  <c r="BI5" i="195"/>
  <c r="BH5" i="195"/>
  <c r="BG5" i="195"/>
  <c r="BF5" i="195"/>
  <c r="BE5" i="195"/>
  <c r="BD5" i="195"/>
  <c r="BC5" i="195"/>
  <c r="BB5" i="195"/>
  <c r="BA5" i="195"/>
  <c r="AZ5" i="195"/>
  <c r="AY5" i="195"/>
  <c r="AX5" i="195"/>
  <c r="AW5" i="195"/>
  <c r="AV5" i="195"/>
  <c r="AU5" i="195"/>
  <c r="AT5" i="195"/>
  <c r="AS5" i="195"/>
  <c r="AR5" i="195"/>
  <c r="AQ5" i="195"/>
  <c r="AP5" i="195"/>
  <c r="AO5" i="195"/>
  <c r="AN5" i="195"/>
  <c r="AM5" i="195"/>
  <c r="AL5" i="195"/>
  <c r="AK5" i="195"/>
  <c r="AJ5" i="195"/>
  <c r="AI5" i="195"/>
  <c r="AH5" i="195"/>
  <c r="AG5" i="195"/>
  <c r="AF5" i="195"/>
  <c r="AE5" i="195"/>
  <c r="AD5" i="195"/>
  <c r="S5" i="195"/>
  <c r="R5" i="195"/>
  <c r="Q5" i="195"/>
  <c r="P5" i="195"/>
  <c r="O5" i="195"/>
  <c r="N5" i="195"/>
  <c r="M5" i="195"/>
  <c r="L5" i="195"/>
  <c r="K5" i="195"/>
  <c r="J5" i="195"/>
  <c r="I5" i="195"/>
  <c r="H5" i="195"/>
  <c r="G5" i="195"/>
  <c r="F5" i="195"/>
  <c r="E5" i="195"/>
  <c r="D5" i="195"/>
  <c r="C5" i="195"/>
  <c r="B5" i="195"/>
  <c r="DG4" i="195"/>
  <c r="DF4" i="195"/>
  <c r="DE4" i="195"/>
  <c r="DD4" i="195"/>
  <c r="DC4" i="195"/>
  <c r="DB4" i="195"/>
  <c r="DA4" i="195"/>
  <c r="CZ4" i="195"/>
  <c r="CY4" i="195"/>
  <c r="CX4" i="195"/>
  <c r="CW4" i="195"/>
  <c r="CV4" i="195"/>
  <c r="CU4" i="195"/>
  <c r="CT4" i="195"/>
  <c r="CS4" i="195"/>
  <c r="CR4" i="195"/>
  <c r="CQ4" i="195"/>
  <c r="CP4" i="195"/>
  <c r="CO4" i="195"/>
  <c r="CN4" i="195"/>
  <c r="CM4" i="195"/>
  <c r="CL4" i="195"/>
  <c r="CK4" i="195"/>
  <c r="CJ4" i="195"/>
  <c r="CI4" i="195"/>
  <c r="CH4" i="195"/>
  <c r="CG4" i="195"/>
  <c r="CF4" i="195"/>
  <c r="CE4" i="195"/>
  <c r="CD4" i="195"/>
  <c r="CC4" i="195"/>
  <c r="CB4" i="195"/>
  <c r="CA4" i="195"/>
  <c r="BZ4" i="195"/>
  <c r="BY4" i="195"/>
  <c r="BX4" i="195"/>
  <c r="BW4" i="195"/>
  <c r="BV4" i="195"/>
  <c r="BU4" i="195"/>
  <c r="BT4" i="195"/>
  <c r="BS4" i="195"/>
  <c r="BR4" i="195"/>
  <c r="BQ4" i="195"/>
  <c r="BP4" i="195"/>
  <c r="BO4" i="195"/>
  <c r="BN4" i="195"/>
  <c r="BM4" i="195"/>
  <c r="BL4" i="195"/>
  <c r="BK4" i="195"/>
  <c r="BJ4" i="195"/>
  <c r="BI4" i="195"/>
  <c r="BH4" i="195"/>
  <c r="BG4" i="195"/>
  <c r="BF4" i="195"/>
  <c r="BE4" i="195"/>
  <c r="BD4" i="195"/>
  <c r="BC4" i="195"/>
  <c r="BB4" i="195"/>
  <c r="BA4" i="195"/>
  <c r="AZ4" i="195"/>
  <c r="AY4" i="195"/>
  <c r="AX4" i="195"/>
  <c r="AW4" i="195"/>
  <c r="AV4" i="195"/>
  <c r="AU4" i="195"/>
  <c r="AT4" i="195"/>
  <c r="AS4" i="195"/>
  <c r="AR4" i="195"/>
  <c r="AQ4" i="195"/>
  <c r="AP4" i="195"/>
  <c r="AO4" i="195"/>
  <c r="AN4" i="195"/>
  <c r="AM4" i="195"/>
  <c r="AL4" i="195"/>
  <c r="AK4" i="195"/>
  <c r="AJ4" i="195"/>
  <c r="AI4" i="195"/>
  <c r="AH4" i="195"/>
  <c r="AG4" i="195"/>
  <c r="AF4" i="195"/>
  <c r="AE4" i="195"/>
  <c r="AD4" i="195"/>
  <c r="S4" i="195"/>
  <c r="R4" i="195"/>
  <c r="Q4" i="195"/>
  <c r="P4" i="195"/>
  <c r="O4" i="195"/>
  <c r="N4" i="195"/>
  <c r="M4" i="195"/>
  <c r="L4" i="195"/>
  <c r="K4" i="195"/>
  <c r="J4" i="195"/>
  <c r="I4" i="195"/>
  <c r="H4" i="195"/>
  <c r="G4" i="195"/>
  <c r="F4" i="195"/>
  <c r="E4" i="195"/>
  <c r="D4" i="195"/>
  <c r="C4" i="195"/>
  <c r="B4" i="195"/>
  <c r="A46" i="194"/>
  <c r="A45" i="194"/>
  <c r="A43" i="194"/>
  <c r="A42" i="194"/>
  <c r="A40" i="194"/>
  <c r="A39" i="194"/>
  <c r="A23" i="194"/>
  <c r="A22" i="194"/>
  <c r="A20" i="194"/>
  <c r="A19" i="194"/>
  <c r="A17" i="194"/>
  <c r="A16" i="194"/>
  <c r="DG5" i="194"/>
  <c r="DG28" i="194" s="1"/>
  <c r="DF5" i="194"/>
  <c r="DF28" i="194" s="1"/>
  <c r="DE5" i="194"/>
  <c r="DE28" i="194" s="1"/>
  <c r="DD5" i="194"/>
  <c r="DD28" i="194" s="1"/>
  <c r="DC5" i="194"/>
  <c r="DC28" i="194" s="1"/>
  <c r="DB5" i="194"/>
  <c r="DB28" i="194" s="1"/>
  <c r="DA5" i="194"/>
  <c r="DA28" i="194" s="1"/>
  <c r="CZ5" i="194"/>
  <c r="CZ28" i="194" s="1"/>
  <c r="CY5" i="194"/>
  <c r="CY28" i="194" s="1"/>
  <c r="CX5" i="194"/>
  <c r="CX28" i="194" s="1"/>
  <c r="CW5" i="194"/>
  <c r="CW28" i="194" s="1"/>
  <c r="CV5" i="194"/>
  <c r="CV28" i="194" s="1"/>
  <c r="CU5" i="194"/>
  <c r="CU28" i="194" s="1"/>
  <c r="CT5" i="194"/>
  <c r="CT28" i="194" s="1"/>
  <c r="CS5" i="194"/>
  <c r="CS28" i="194" s="1"/>
  <c r="CR5" i="194"/>
  <c r="CR28" i="194" s="1"/>
  <c r="CQ5" i="194"/>
  <c r="CQ28" i="194" s="1"/>
  <c r="CP5" i="194"/>
  <c r="CP28" i="194" s="1"/>
  <c r="CO5" i="194"/>
  <c r="CO28" i="194" s="1"/>
  <c r="CN5" i="194"/>
  <c r="CN28" i="194" s="1"/>
  <c r="CM5" i="194"/>
  <c r="CM28" i="194" s="1"/>
  <c r="CL5" i="194"/>
  <c r="CL28" i="194" s="1"/>
  <c r="CK5" i="194"/>
  <c r="CK28" i="194" s="1"/>
  <c r="CJ5" i="194"/>
  <c r="CJ28" i="194" s="1"/>
  <c r="CI5" i="194"/>
  <c r="CI28" i="194" s="1"/>
  <c r="CH5" i="194"/>
  <c r="CH28" i="194" s="1"/>
  <c r="CG5" i="194"/>
  <c r="CG28" i="194" s="1"/>
  <c r="CF5" i="194"/>
  <c r="CF28" i="194" s="1"/>
  <c r="CE5" i="194"/>
  <c r="CE28" i="194" s="1"/>
  <c r="CD5" i="194"/>
  <c r="CD28" i="194" s="1"/>
  <c r="CC5" i="194"/>
  <c r="CC28" i="194" s="1"/>
  <c r="CB5" i="194"/>
  <c r="CB28" i="194" s="1"/>
  <c r="CA5" i="194"/>
  <c r="CA28" i="194" s="1"/>
  <c r="BZ5" i="194"/>
  <c r="BZ28" i="194" s="1"/>
  <c r="BY5" i="194"/>
  <c r="BY28" i="194" s="1"/>
  <c r="BX5" i="194"/>
  <c r="BX28" i="194" s="1"/>
  <c r="BW5" i="194"/>
  <c r="BW28" i="194" s="1"/>
  <c r="BV5" i="194"/>
  <c r="BV28" i="194" s="1"/>
  <c r="BU5" i="194"/>
  <c r="BU28" i="194" s="1"/>
  <c r="BT5" i="194"/>
  <c r="BT28" i="194" s="1"/>
  <c r="BS5" i="194"/>
  <c r="BS28" i="194" s="1"/>
  <c r="BR5" i="194"/>
  <c r="BR28" i="194" s="1"/>
  <c r="BQ5" i="194"/>
  <c r="BQ28" i="194" s="1"/>
  <c r="BP5" i="194"/>
  <c r="BP28" i="194" s="1"/>
  <c r="BO5" i="194"/>
  <c r="BO28" i="194" s="1"/>
  <c r="BN5" i="194"/>
  <c r="BN28" i="194" s="1"/>
  <c r="BM5" i="194"/>
  <c r="BM28" i="194" s="1"/>
  <c r="BL5" i="194"/>
  <c r="BL28" i="194" s="1"/>
  <c r="BK5" i="194"/>
  <c r="BK28" i="194" s="1"/>
  <c r="BJ5" i="194"/>
  <c r="BJ28" i="194" s="1"/>
  <c r="BI5" i="194"/>
  <c r="BI28" i="194" s="1"/>
  <c r="BH5" i="194"/>
  <c r="BH28" i="194" s="1"/>
  <c r="BG5" i="194"/>
  <c r="BG28" i="194" s="1"/>
  <c r="BF5" i="194"/>
  <c r="BF28" i="194" s="1"/>
  <c r="BE5" i="194"/>
  <c r="BE28" i="194" s="1"/>
  <c r="BD5" i="194"/>
  <c r="BD28" i="194" s="1"/>
  <c r="BC5" i="194"/>
  <c r="BC28" i="194" s="1"/>
  <c r="BB5" i="194"/>
  <c r="BB28" i="194" s="1"/>
  <c r="BA5" i="194"/>
  <c r="BA28" i="194" s="1"/>
  <c r="AZ5" i="194"/>
  <c r="AZ28" i="194" s="1"/>
  <c r="AY5" i="194"/>
  <c r="AY28" i="194" s="1"/>
  <c r="AX5" i="194"/>
  <c r="AX28" i="194" s="1"/>
  <c r="AW5" i="194"/>
  <c r="AW28" i="194" s="1"/>
  <c r="AV5" i="194"/>
  <c r="AV28" i="194" s="1"/>
  <c r="AU5" i="194"/>
  <c r="AU28" i="194" s="1"/>
  <c r="AT5" i="194"/>
  <c r="AT28" i="194" s="1"/>
  <c r="AS5" i="194"/>
  <c r="AS28" i="194" s="1"/>
  <c r="AR5" i="194"/>
  <c r="AR28" i="194" s="1"/>
  <c r="AQ5" i="194"/>
  <c r="AQ28" i="194" s="1"/>
  <c r="AP5" i="194"/>
  <c r="AP28" i="194" s="1"/>
  <c r="AO5" i="194"/>
  <c r="AO28" i="194" s="1"/>
  <c r="AN5" i="194"/>
  <c r="AN28" i="194" s="1"/>
  <c r="AM5" i="194"/>
  <c r="AM28" i="194" s="1"/>
  <c r="AL5" i="194"/>
  <c r="AL28" i="194" s="1"/>
  <c r="AK5" i="194"/>
  <c r="AK28" i="194" s="1"/>
  <c r="AJ5" i="194"/>
  <c r="AJ28" i="194" s="1"/>
  <c r="AI5" i="194"/>
  <c r="AI28" i="194" s="1"/>
  <c r="AH5" i="194"/>
  <c r="AH28" i="194" s="1"/>
  <c r="AG5" i="194"/>
  <c r="AG28" i="194" s="1"/>
  <c r="AF5" i="194"/>
  <c r="AF28" i="194" s="1"/>
  <c r="AE5" i="194"/>
  <c r="AE28" i="194" s="1"/>
  <c r="AD5" i="194"/>
  <c r="AD28" i="194" s="1"/>
  <c r="AC5" i="194"/>
  <c r="AC28" i="194" s="1"/>
  <c r="AB5" i="194"/>
  <c r="AB28" i="194" s="1"/>
  <c r="AA5" i="194"/>
  <c r="AA28" i="194" s="1"/>
  <c r="Z5" i="194"/>
  <c r="Z28" i="194" s="1"/>
  <c r="Y5" i="194"/>
  <c r="Y28" i="194" s="1"/>
  <c r="X5" i="194"/>
  <c r="X28" i="194" s="1"/>
  <c r="W5" i="194"/>
  <c r="W28" i="194" s="1"/>
  <c r="V5" i="194"/>
  <c r="V28" i="194" s="1"/>
  <c r="U5" i="194"/>
  <c r="U28" i="194" s="1"/>
  <c r="T5" i="194"/>
  <c r="T28" i="194" s="1"/>
  <c r="S5" i="194"/>
  <c r="S28" i="194" s="1"/>
  <c r="R5" i="194"/>
  <c r="R28" i="194" s="1"/>
  <c r="Q5" i="194"/>
  <c r="Q28" i="194" s="1"/>
  <c r="P5" i="194"/>
  <c r="P28" i="194" s="1"/>
  <c r="O5" i="194"/>
  <c r="O28" i="194" s="1"/>
  <c r="N5" i="194"/>
  <c r="N28" i="194" s="1"/>
  <c r="M5" i="194"/>
  <c r="M28" i="194" s="1"/>
  <c r="L5" i="194"/>
  <c r="L28" i="194" s="1"/>
  <c r="K5" i="194"/>
  <c r="K28" i="194" s="1"/>
  <c r="J5" i="194"/>
  <c r="J28" i="194" s="1"/>
  <c r="I5" i="194"/>
  <c r="I28" i="194" s="1"/>
  <c r="H5" i="194"/>
  <c r="H28" i="194" s="1"/>
  <c r="G5" i="194"/>
  <c r="G28" i="194" s="1"/>
  <c r="F5" i="194"/>
  <c r="F28" i="194" s="1"/>
  <c r="E5" i="194"/>
  <c r="E28" i="194" s="1"/>
  <c r="D5" i="194"/>
  <c r="D28" i="194" s="1"/>
  <c r="C5" i="194"/>
  <c r="C28" i="194" s="1"/>
  <c r="B5" i="194"/>
  <c r="B28" i="194" s="1"/>
  <c r="DG4" i="194"/>
  <c r="DG27" i="194" s="1"/>
  <c r="DF4" i="194"/>
  <c r="DF27" i="194" s="1"/>
  <c r="DE4" i="194"/>
  <c r="DE27" i="194" s="1"/>
  <c r="DD4" i="194"/>
  <c r="DD27" i="194" s="1"/>
  <c r="DC4" i="194"/>
  <c r="DC27" i="194" s="1"/>
  <c r="DB4" i="194"/>
  <c r="DB27" i="194" s="1"/>
  <c r="DA4" i="194"/>
  <c r="DA27" i="194" s="1"/>
  <c r="CZ4" i="194"/>
  <c r="CZ27" i="194" s="1"/>
  <c r="CY4" i="194"/>
  <c r="CY27" i="194" s="1"/>
  <c r="CX4" i="194"/>
  <c r="CX27" i="194" s="1"/>
  <c r="CW4" i="194"/>
  <c r="CW27" i="194" s="1"/>
  <c r="CV4" i="194"/>
  <c r="CV27" i="194" s="1"/>
  <c r="CU4" i="194"/>
  <c r="CU27" i="194" s="1"/>
  <c r="CT4" i="194"/>
  <c r="CT27" i="194" s="1"/>
  <c r="CS4" i="194"/>
  <c r="CS27" i="194" s="1"/>
  <c r="CR4" i="194"/>
  <c r="CR27" i="194" s="1"/>
  <c r="CQ4" i="194"/>
  <c r="CQ27" i="194" s="1"/>
  <c r="CP4" i="194"/>
  <c r="CP27" i="194" s="1"/>
  <c r="CO4" i="194"/>
  <c r="CO27" i="194" s="1"/>
  <c r="CN4" i="194"/>
  <c r="CN27" i="194" s="1"/>
  <c r="CM4" i="194"/>
  <c r="CM27" i="194" s="1"/>
  <c r="CL4" i="194"/>
  <c r="CL27" i="194" s="1"/>
  <c r="CK4" i="194"/>
  <c r="CK27" i="194" s="1"/>
  <c r="CJ4" i="194"/>
  <c r="CJ27" i="194" s="1"/>
  <c r="CI4" i="194"/>
  <c r="CI27" i="194" s="1"/>
  <c r="CH4" i="194"/>
  <c r="CH27" i="194" s="1"/>
  <c r="CG4" i="194"/>
  <c r="CG27" i="194" s="1"/>
  <c r="CF4" i="194"/>
  <c r="CF27" i="194" s="1"/>
  <c r="CE4" i="194"/>
  <c r="CE27" i="194" s="1"/>
  <c r="CD4" i="194"/>
  <c r="CD27" i="194" s="1"/>
  <c r="CC4" i="194"/>
  <c r="CC27" i="194" s="1"/>
  <c r="CB4" i="194"/>
  <c r="CB27" i="194" s="1"/>
  <c r="CA4" i="194"/>
  <c r="CA27" i="194" s="1"/>
  <c r="BZ4" i="194"/>
  <c r="BZ27" i="194" s="1"/>
  <c r="BY4" i="194"/>
  <c r="BY27" i="194" s="1"/>
  <c r="BX4" i="194"/>
  <c r="BX27" i="194" s="1"/>
  <c r="BW4" i="194"/>
  <c r="BW27" i="194" s="1"/>
  <c r="BV4" i="194"/>
  <c r="BV27" i="194" s="1"/>
  <c r="BU4" i="194"/>
  <c r="BU27" i="194" s="1"/>
  <c r="BT4" i="194"/>
  <c r="BT27" i="194" s="1"/>
  <c r="BS4" i="194"/>
  <c r="BS27" i="194" s="1"/>
  <c r="BR4" i="194"/>
  <c r="BR27" i="194" s="1"/>
  <c r="BQ4" i="194"/>
  <c r="BQ27" i="194" s="1"/>
  <c r="BP4" i="194"/>
  <c r="BP27" i="194" s="1"/>
  <c r="BO4" i="194"/>
  <c r="BO27" i="194" s="1"/>
  <c r="BN4" i="194"/>
  <c r="BN27" i="194" s="1"/>
  <c r="BM4" i="194"/>
  <c r="BM27" i="194" s="1"/>
  <c r="BL4" i="194"/>
  <c r="BL27" i="194" s="1"/>
  <c r="BK4" i="194"/>
  <c r="BK27" i="194" s="1"/>
  <c r="BJ4" i="194"/>
  <c r="BJ27" i="194" s="1"/>
  <c r="BI4" i="194"/>
  <c r="BI27" i="194" s="1"/>
  <c r="BH4" i="194"/>
  <c r="BH27" i="194" s="1"/>
  <c r="BG4" i="194"/>
  <c r="BG27" i="194" s="1"/>
  <c r="BF4" i="194"/>
  <c r="BF27" i="194" s="1"/>
  <c r="BE4" i="194"/>
  <c r="BE27" i="194" s="1"/>
  <c r="BD4" i="194"/>
  <c r="BD27" i="194" s="1"/>
  <c r="BC4" i="194"/>
  <c r="BC27" i="194" s="1"/>
  <c r="BB4" i="194"/>
  <c r="BB27" i="194" s="1"/>
  <c r="BA4" i="194"/>
  <c r="BA27" i="194" s="1"/>
  <c r="AZ4" i="194"/>
  <c r="AZ27" i="194" s="1"/>
  <c r="AY4" i="194"/>
  <c r="AY27" i="194" s="1"/>
  <c r="AX4" i="194"/>
  <c r="AX27" i="194" s="1"/>
  <c r="AW4" i="194"/>
  <c r="AW27" i="194" s="1"/>
  <c r="AV4" i="194"/>
  <c r="AV27" i="194" s="1"/>
  <c r="AU4" i="194"/>
  <c r="AU27" i="194" s="1"/>
  <c r="AT4" i="194"/>
  <c r="AT27" i="194" s="1"/>
  <c r="AS4" i="194"/>
  <c r="AS27" i="194" s="1"/>
  <c r="AR4" i="194"/>
  <c r="AR27" i="194" s="1"/>
  <c r="AQ4" i="194"/>
  <c r="AQ27" i="194" s="1"/>
  <c r="AP4" i="194"/>
  <c r="AP27" i="194" s="1"/>
  <c r="AO4" i="194"/>
  <c r="AO27" i="194" s="1"/>
  <c r="AN4" i="194"/>
  <c r="AN27" i="194" s="1"/>
  <c r="AM4" i="194"/>
  <c r="AM27" i="194" s="1"/>
  <c r="AL4" i="194"/>
  <c r="AL27" i="194" s="1"/>
  <c r="AK4" i="194"/>
  <c r="AK27" i="194" s="1"/>
  <c r="AJ4" i="194"/>
  <c r="AJ27" i="194" s="1"/>
  <c r="AI4" i="194"/>
  <c r="AI27" i="194" s="1"/>
  <c r="AH4" i="194"/>
  <c r="AH27" i="194" s="1"/>
  <c r="AG4" i="194"/>
  <c r="AG27" i="194" s="1"/>
  <c r="AF4" i="194"/>
  <c r="AF27" i="194" s="1"/>
  <c r="AE4" i="194"/>
  <c r="AE27" i="194" s="1"/>
  <c r="AD4" i="194"/>
  <c r="AD27" i="194" s="1"/>
  <c r="AC4" i="194"/>
  <c r="AC27" i="194" s="1"/>
  <c r="AB4" i="194"/>
  <c r="AB27" i="194" s="1"/>
  <c r="AA4" i="194"/>
  <c r="AA27" i="194" s="1"/>
  <c r="Z4" i="194"/>
  <c r="Z27" i="194" s="1"/>
  <c r="Y4" i="194"/>
  <c r="Y27" i="194" s="1"/>
  <c r="X4" i="194"/>
  <c r="X27" i="194" s="1"/>
  <c r="W4" i="194"/>
  <c r="W27" i="194" s="1"/>
  <c r="V4" i="194"/>
  <c r="V27" i="194" s="1"/>
  <c r="U4" i="194"/>
  <c r="U27" i="194" s="1"/>
  <c r="T4" i="194"/>
  <c r="T27" i="194" s="1"/>
  <c r="S4" i="194"/>
  <c r="S27" i="194" s="1"/>
  <c r="R4" i="194"/>
  <c r="R27" i="194" s="1"/>
  <c r="Q4" i="194"/>
  <c r="Q27" i="194" s="1"/>
  <c r="P4" i="194"/>
  <c r="P27" i="194" s="1"/>
  <c r="O4" i="194"/>
  <c r="O27" i="194" s="1"/>
  <c r="N4" i="194"/>
  <c r="N27" i="194" s="1"/>
  <c r="M4" i="194"/>
  <c r="M27" i="194" s="1"/>
  <c r="L4" i="194"/>
  <c r="L27" i="194" s="1"/>
  <c r="K4" i="194"/>
  <c r="K27" i="194" s="1"/>
  <c r="J4" i="194"/>
  <c r="J27" i="194" s="1"/>
  <c r="I4" i="194"/>
  <c r="I27" i="194" s="1"/>
  <c r="H4" i="194"/>
  <c r="H27" i="194" s="1"/>
  <c r="G4" i="194"/>
  <c r="G27" i="194" s="1"/>
  <c r="F4" i="194"/>
  <c r="F27" i="194" s="1"/>
  <c r="E4" i="194"/>
  <c r="E27" i="194" s="1"/>
  <c r="D4" i="194"/>
  <c r="D27" i="194" s="1"/>
  <c r="C4" i="194"/>
  <c r="C27" i="194" s="1"/>
  <c r="B4" i="194"/>
  <c r="B27" i="194" s="1"/>
  <c r="A22" i="193"/>
  <c r="A21" i="193"/>
  <c r="A19" i="193"/>
  <c r="A18" i="193"/>
  <c r="A16" i="193"/>
  <c r="A15" i="193"/>
  <c r="A46" i="192"/>
  <c r="A45" i="192"/>
  <c r="A43" i="192"/>
  <c r="A42" i="192"/>
  <c r="A40" i="192"/>
  <c r="A39" i="192"/>
  <c r="A23" i="192"/>
  <c r="A22" i="192"/>
  <c r="A20" i="192"/>
  <c r="A19" i="192"/>
  <c r="A17" i="192"/>
  <c r="A16" i="192"/>
  <c r="DG5" i="192"/>
  <c r="DG28" i="192" s="1"/>
  <c r="DF5" i="192"/>
  <c r="DF28" i="192" s="1"/>
  <c r="DE5" i="192"/>
  <c r="DE28" i="192" s="1"/>
  <c r="DD5" i="192"/>
  <c r="DD28" i="192" s="1"/>
  <c r="DC5" i="192"/>
  <c r="DC28" i="192" s="1"/>
  <c r="DB5" i="192"/>
  <c r="DB28" i="192" s="1"/>
  <c r="DA5" i="192"/>
  <c r="DA28" i="192" s="1"/>
  <c r="CZ5" i="192"/>
  <c r="CZ28" i="192" s="1"/>
  <c r="CY5" i="192"/>
  <c r="CY28" i="192" s="1"/>
  <c r="CX5" i="192"/>
  <c r="CX28" i="192" s="1"/>
  <c r="CW5" i="192"/>
  <c r="CW28" i="192" s="1"/>
  <c r="CV5" i="192"/>
  <c r="CV28" i="192" s="1"/>
  <c r="CU5" i="192"/>
  <c r="CU28" i="192" s="1"/>
  <c r="CT5" i="192"/>
  <c r="CT28" i="192" s="1"/>
  <c r="CS5" i="192"/>
  <c r="CS28" i="192" s="1"/>
  <c r="CR5" i="192"/>
  <c r="CR28" i="192" s="1"/>
  <c r="CQ5" i="192"/>
  <c r="CQ28" i="192" s="1"/>
  <c r="CP5" i="192"/>
  <c r="CP28" i="192" s="1"/>
  <c r="CO5" i="192"/>
  <c r="CO28" i="192" s="1"/>
  <c r="CN5" i="192"/>
  <c r="CN28" i="192" s="1"/>
  <c r="CM5" i="192"/>
  <c r="CM28" i="192" s="1"/>
  <c r="CL5" i="192"/>
  <c r="CL28" i="192" s="1"/>
  <c r="CK5" i="192"/>
  <c r="CK28" i="192" s="1"/>
  <c r="CJ5" i="192"/>
  <c r="CJ28" i="192" s="1"/>
  <c r="CI5" i="192"/>
  <c r="CI28" i="192" s="1"/>
  <c r="CH5" i="192"/>
  <c r="CH28" i="192" s="1"/>
  <c r="CG5" i="192"/>
  <c r="CG28" i="192" s="1"/>
  <c r="CF5" i="192"/>
  <c r="CF28" i="192" s="1"/>
  <c r="CE5" i="192"/>
  <c r="CE28" i="192" s="1"/>
  <c r="CD5" i="192"/>
  <c r="CD28" i="192" s="1"/>
  <c r="CC5" i="192"/>
  <c r="CC28" i="192" s="1"/>
  <c r="CB5" i="192"/>
  <c r="CB28" i="192" s="1"/>
  <c r="CA5" i="192"/>
  <c r="CA28" i="192" s="1"/>
  <c r="BZ5" i="192"/>
  <c r="BZ28" i="192" s="1"/>
  <c r="BY5" i="192"/>
  <c r="BY28" i="192" s="1"/>
  <c r="BX5" i="192"/>
  <c r="BX28" i="192" s="1"/>
  <c r="BW5" i="192"/>
  <c r="BW28" i="192" s="1"/>
  <c r="BV5" i="192"/>
  <c r="BV28" i="192" s="1"/>
  <c r="BU5" i="192"/>
  <c r="BU28" i="192" s="1"/>
  <c r="BT5" i="192"/>
  <c r="BT28" i="192" s="1"/>
  <c r="BS5" i="192"/>
  <c r="BS28" i="192" s="1"/>
  <c r="BR5" i="192"/>
  <c r="BR28" i="192" s="1"/>
  <c r="BQ5" i="192"/>
  <c r="BQ28" i="192" s="1"/>
  <c r="BP5" i="192"/>
  <c r="BP28" i="192" s="1"/>
  <c r="BO5" i="192"/>
  <c r="BO28" i="192" s="1"/>
  <c r="BN5" i="192"/>
  <c r="BN28" i="192" s="1"/>
  <c r="BM5" i="192"/>
  <c r="BM28" i="192" s="1"/>
  <c r="BL5" i="192"/>
  <c r="BL28" i="192" s="1"/>
  <c r="BK5" i="192"/>
  <c r="BK28" i="192" s="1"/>
  <c r="BJ5" i="192"/>
  <c r="BJ28" i="192" s="1"/>
  <c r="BI5" i="192"/>
  <c r="BI28" i="192" s="1"/>
  <c r="BH5" i="192"/>
  <c r="BH28" i="192" s="1"/>
  <c r="BG5" i="192"/>
  <c r="BG28" i="192" s="1"/>
  <c r="BF5" i="192"/>
  <c r="BF28" i="192" s="1"/>
  <c r="BE5" i="192"/>
  <c r="BE28" i="192" s="1"/>
  <c r="BD5" i="192"/>
  <c r="BD28" i="192" s="1"/>
  <c r="BC5" i="192"/>
  <c r="BC28" i="192" s="1"/>
  <c r="BB5" i="192"/>
  <c r="BB28" i="192" s="1"/>
  <c r="BA5" i="192"/>
  <c r="BA28" i="192" s="1"/>
  <c r="AZ5" i="192"/>
  <c r="AZ28" i="192" s="1"/>
  <c r="AY5" i="192"/>
  <c r="AY28" i="192" s="1"/>
  <c r="AX5" i="192"/>
  <c r="AX28" i="192" s="1"/>
  <c r="AW5" i="192"/>
  <c r="AW28" i="192" s="1"/>
  <c r="AV5" i="192"/>
  <c r="AV28" i="192" s="1"/>
  <c r="AU5" i="192"/>
  <c r="AU28" i="192" s="1"/>
  <c r="AT5" i="192"/>
  <c r="AT28" i="192" s="1"/>
  <c r="AS5" i="192"/>
  <c r="AS28" i="192" s="1"/>
  <c r="AR5" i="192"/>
  <c r="AR28" i="192" s="1"/>
  <c r="AQ5" i="192"/>
  <c r="AQ28" i="192" s="1"/>
  <c r="AP5" i="192"/>
  <c r="AP28" i="192" s="1"/>
  <c r="AO5" i="192"/>
  <c r="AO28" i="192" s="1"/>
  <c r="AN5" i="192"/>
  <c r="AN28" i="192" s="1"/>
  <c r="AM5" i="192"/>
  <c r="AM28" i="192" s="1"/>
  <c r="AL5" i="192"/>
  <c r="AL28" i="192" s="1"/>
  <c r="AK5" i="192"/>
  <c r="AK28" i="192" s="1"/>
  <c r="AJ5" i="192"/>
  <c r="AJ28" i="192" s="1"/>
  <c r="AI5" i="192"/>
  <c r="AI28" i="192" s="1"/>
  <c r="AH5" i="192"/>
  <c r="AH28" i="192" s="1"/>
  <c r="AG5" i="192"/>
  <c r="AG28" i="192" s="1"/>
  <c r="AF5" i="192"/>
  <c r="AF28" i="192" s="1"/>
  <c r="AE5" i="192"/>
  <c r="AE28" i="192" s="1"/>
  <c r="AD5" i="192"/>
  <c r="AD28" i="192" s="1"/>
  <c r="AC5" i="192"/>
  <c r="AC28" i="192" s="1"/>
  <c r="AB5" i="192"/>
  <c r="AB28" i="192" s="1"/>
  <c r="AA5" i="192"/>
  <c r="AA28" i="192" s="1"/>
  <c r="Z5" i="192"/>
  <c r="Z28" i="192" s="1"/>
  <c r="Y5" i="192"/>
  <c r="Y28" i="192" s="1"/>
  <c r="X5" i="192"/>
  <c r="X28" i="192" s="1"/>
  <c r="W5" i="192"/>
  <c r="W28" i="192" s="1"/>
  <c r="V5" i="192"/>
  <c r="V28" i="192" s="1"/>
  <c r="U5" i="192"/>
  <c r="U28" i="192" s="1"/>
  <c r="T5" i="192"/>
  <c r="T28" i="192" s="1"/>
  <c r="S5" i="192"/>
  <c r="S28" i="192" s="1"/>
  <c r="R5" i="192"/>
  <c r="R28" i="192" s="1"/>
  <c r="Q5" i="192"/>
  <c r="Q28" i="192" s="1"/>
  <c r="P5" i="192"/>
  <c r="P28" i="192" s="1"/>
  <c r="O5" i="192"/>
  <c r="O28" i="192" s="1"/>
  <c r="N5" i="192"/>
  <c r="N28" i="192" s="1"/>
  <c r="M5" i="192"/>
  <c r="M28" i="192" s="1"/>
  <c r="L5" i="192"/>
  <c r="L28" i="192" s="1"/>
  <c r="K5" i="192"/>
  <c r="K28" i="192" s="1"/>
  <c r="J5" i="192"/>
  <c r="J28" i="192" s="1"/>
  <c r="I5" i="192"/>
  <c r="I28" i="192" s="1"/>
  <c r="H5" i="192"/>
  <c r="H28" i="192" s="1"/>
  <c r="G5" i="192"/>
  <c r="G28" i="192" s="1"/>
  <c r="F5" i="192"/>
  <c r="F28" i="192" s="1"/>
  <c r="E5" i="192"/>
  <c r="E28" i="192" s="1"/>
  <c r="D5" i="192"/>
  <c r="D28" i="192" s="1"/>
  <c r="C5" i="192"/>
  <c r="C28" i="192" s="1"/>
  <c r="B5" i="192"/>
  <c r="B28" i="192" s="1"/>
  <c r="DG4" i="192"/>
  <c r="DG27" i="192" s="1"/>
  <c r="DF4" i="192"/>
  <c r="DF27" i="192" s="1"/>
  <c r="DE4" i="192"/>
  <c r="DE27" i="192" s="1"/>
  <c r="DD4" i="192"/>
  <c r="DD27" i="192" s="1"/>
  <c r="DC4" i="192"/>
  <c r="DC27" i="192" s="1"/>
  <c r="DB4" i="192"/>
  <c r="DB27" i="192" s="1"/>
  <c r="DA4" i="192"/>
  <c r="DA27" i="192" s="1"/>
  <c r="CZ4" i="192"/>
  <c r="CZ27" i="192" s="1"/>
  <c r="CY4" i="192"/>
  <c r="CY27" i="192" s="1"/>
  <c r="CX4" i="192"/>
  <c r="CX27" i="192" s="1"/>
  <c r="CW4" i="192"/>
  <c r="CW27" i="192" s="1"/>
  <c r="CV4" i="192"/>
  <c r="CV27" i="192" s="1"/>
  <c r="CU4" i="192"/>
  <c r="CU27" i="192" s="1"/>
  <c r="CT4" i="192"/>
  <c r="CT27" i="192" s="1"/>
  <c r="CS4" i="192"/>
  <c r="CS27" i="192" s="1"/>
  <c r="CR4" i="192"/>
  <c r="CR27" i="192" s="1"/>
  <c r="CQ4" i="192"/>
  <c r="CQ27" i="192" s="1"/>
  <c r="CP4" i="192"/>
  <c r="CP27" i="192" s="1"/>
  <c r="CO4" i="192"/>
  <c r="CO27" i="192" s="1"/>
  <c r="CN4" i="192"/>
  <c r="CN27" i="192" s="1"/>
  <c r="CM4" i="192"/>
  <c r="CM27" i="192" s="1"/>
  <c r="CL4" i="192"/>
  <c r="CL27" i="192" s="1"/>
  <c r="CK4" i="192"/>
  <c r="CK27" i="192" s="1"/>
  <c r="CJ4" i="192"/>
  <c r="CJ27" i="192" s="1"/>
  <c r="CI4" i="192"/>
  <c r="CI27" i="192" s="1"/>
  <c r="CH4" i="192"/>
  <c r="CH27" i="192" s="1"/>
  <c r="CG4" i="192"/>
  <c r="CG27" i="192" s="1"/>
  <c r="CF4" i="192"/>
  <c r="CF27" i="192" s="1"/>
  <c r="CE4" i="192"/>
  <c r="CE27" i="192" s="1"/>
  <c r="CD4" i="192"/>
  <c r="CD27" i="192" s="1"/>
  <c r="CC4" i="192"/>
  <c r="CC27" i="192" s="1"/>
  <c r="CB4" i="192"/>
  <c r="CB27" i="192" s="1"/>
  <c r="CA4" i="192"/>
  <c r="CA27" i="192" s="1"/>
  <c r="BZ4" i="192"/>
  <c r="BZ27" i="192" s="1"/>
  <c r="BY4" i="192"/>
  <c r="BY27" i="192" s="1"/>
  <c r="BX4" i="192"/>
  <c r="BX27" i="192" s="1"/>
  <c r="BW4" i="192"/>
  <c r="BW27" i="192" s="1"/>
  <c r="BV4" i="192"/>
  <c r="BV27" i="192" s="1"/>
  <c r="BU4" i="192"/>
  <c r="BU27" i="192" s="1"/>
  <c r="BT4" i="192"/>
  <c r="BT27" i="192" s="1"/>
  <c r="BS4" i="192"/>
  <c r="BS27" i="192" s="1"/>
  <c r="BR4" i="192"/>
  <c r="BR27" i="192" s="1"/>
  <c r="BQ4" i="192"/>
  <c r="BQ27" i="192" s="1"/>
  <c r="BP4" i="192"/>
  <c r="BP27" i="192" s="1"/>
  <c r="BO4" i="192"/>
  <c r="BO27" i="192" s="1"/>
  <c r="BN4" i="192"/>
  <c r="BN27" i="192" s="1"/>
  <c r="BM4" i="192"/>
  <c r="BM27" i="192" s="1"/>
  <c r="BL4" i="192"/>
  <c r="BL27" i="192" s="1"/>
  <c r="BK4" i="192"/>
  <c r="BK27" i="192" s="1"/>
  <c r="BJ4" i="192"/>
  <c r="BJ27" i="192" s="1"/>
  <c r="BI4" i="192"/>
  <c r="BI27" i="192" s="1"/>
  <c r="BH4" i="192"/>
  <c r="BH27" i="192" s="1"/>
  <c r="BG4" i="192"/>
  <c r="BG27" i="192" s="1"/>
  <c r="BF4" i="192"/>
  <c r="BF27" i="192" s="1"/>
  <c r="BE4" i="192"/>
  <c r="BE27" i="192" s="1"/>
  <c r="BD4" i="192"/>
  <c r="BD27" i="192" s="1"/>
  <c r="BC4" i="192"/>
  <c r="BC27" i="192" s="1"/>
  <c r="BB4" i="192"/>
  <c r="BB27" i="192" s="1"/>
  <c r="BA4" i="192"/>
  <c r="BA27" i="192" s="1"/>
  <c r="AZ4" i="192"/>
  <c r="AZ27" i="192" s="1"/>
  <c r="AY4" i="192"/>
  <c r="AY27" i="192" s="1"/>
  <c r="AX4" i="192"/>
  <c r="AX27" i="192" s="1"/>
  <c r="AW4" i="192"/>
  <c r="AW27" i="192" s="1"/>
  <c r="AV4" i="192"/>
  <c r="AV27" i="192" s="1"/>
  <c r="AU4" i="192"/>
  <c r="AU27" i="192" s="1"/>
  <c r="AT4" i="192"/>
  <c r="AT27" i="192" s="1"/>
  <c r="AS4" i="192"/>
  <c r="AS27" i="192" s="1"/>
  <c r="AR4" i="192"/>
  <c r="AR27" i="192" s="1"/>
  <c r="AQ4" i="192"/>
  <c r="AQ27" i="192" s="1"/>
  <c r="AP4" i="192"/>
  <c r="AP27" i="192" s="1"/>
  <c r="AO4" i="192"/>
  <c r="AO27" i="192" s="1"/>
  <c r="AN4" i="192"/>
  <c r="AN27" i="192" s="1"/>
  <c r="AM4" i="192"/>
  <c r="AM27" i="192" s="1"/>
  <c r="AL4" i="192"/>
  <c r="AL27" i="192" s="1"/>
  <c r="AK4" i="192"/>
  <c r="AK27" i="192" s="1"/>
  <c r="AJ4" i="192"/>
  <c r="AJ27" i="192" s="1"/>
  <c r="AI4" i="192"/>
  <c r="AI27" i="192" s="1"/>
  <c r="AH4" i="192"/>
  <c r="AH27" i="192" s="1"/>
  <c r="AG4" i="192"/>
  <c r="AG27" i="192" s="1"/>
  <c r="AF4" i="192"/>
  <c r="AF27" i="192" s="1"/>
  <c r="AE4" i="192"/>
  <c r="AE27" i="192" s="1"/>
  <c r="AD4" i="192"/>
  <c r="AD27" i="192" s="1"/>
  <c r="AC4" i="192"/>
  <c r="AC27" i="192" s="1"/>
  <c r="AB4" i="192"/>
  <c r="AB27" i="192" s="1"/>
  <c r="AA4" i="192"/>
  <c r="AA27" i="192" s="1"/>
  <c r="Z4" i="192"/>
  <c r="Z27" i="192" s="1"/>
  <c r="Y4" i="192"/>
  <c r="Y27" i="192" s="1"/>
  <c r="X4" i="192"/>
  <c r="X27" i="192" s="1"/>
  <c r="W4" i="192"/>
  <c r="W27" i="192" s="1"/>
  <c r="V4" i="192"/>
  <c r="V27" i="192" s="1"/>
  <c r="U4" i="192"/>
  <c r="U27" i="192" s="1"/>
  <c r="T4" i="192"/>
  <c r="T27" i="192" s="1"/>
  <c r="S4" i="192"/>
  <c r="S27" i="192" s="1"/>
  <c r="R4" i="192"/>
  <c r="R27" i="192" s="1"/>
  <c r="Q4" i="192"/>
  <c r="Q27" i="192" s="1"/>
  <c r="P4" i="192"/>
  <c r="P27" i="192" s="1"/>
  <c r="O4" i="192"/>
  <c r="O27" i="192" s="1"/>
  <c r="N4" i="192"/>
  <c r="N27" i="192" s="1"/>
  <c r="M4" i="192"/>
  <c r="M27" i="192" s="1"/>
  <c r="L4" i="192"/>
  <c r="L27" i="192" s="1"/>
  <c r="K4" i="192"/>
  <c r="K27" i="192" s="1"/>
  <c r="J4" i="192"/>
  <c r="J27" i="192" s="1"/>
  <c r="I4" i="192"/>
  <c r="I27" i="192" s="1"/>
  <c r="H4" i="192"/>
  <c r="H27" i="192" s="1"/>
  <c r="G4" i="192"/>
  <c r="G27" i="192" s="1"/>
  <c r="F4" i="192"/>
  <c r="F27" i="192" s="1"/>
  <c r="E4" i="192"/>
  <c r="E27" i="192" s="1"/>
  <c r="D4" i="192"/>
  <c r="D27" i="192" s="1"/>
  <c r="C4" i="192"/>
  <c r="C27" i="192" s="1"/>
  <c r="B4" i="192"/>
  <c r="B27" i="192" s="1"/>
  <c r="DH4" i="193" l="1"/>
  <c r="CY4" i="165"/>
  <c r="DK4" i="193"/>
  <c r="DC4" i="165"/>
  <c r="DE4" i="165"/>
  <c r="DL3" i="193"/>
  <c r="DE3" i="165"/>
  <c r="DQ3" i="193"/>
  <c r="CV3" i="165"/>
  <c r="DP4" i="193"/>
  <c r="DM3" i="193"/>
  <c r="DN4" i="193"/>
  <c r="DB4" i="165"/>
  <c r="DJ4" i="193"/>
  <c r="CX4" i="165"/>
  <c r="DO3" i="193"/>
  <c r="DC3" i="165"/>
  <c r="DK3" i="193"/>
  <c r="CY3" i="165"/>
  <c r="DJ3" i="193"/>
  <c r="CX3" i="165"/>
  <c r="DD3" i="165"/>
  <c r="CZ4" i="165"/>
  <c r="DL4" i="193"/>
  <c r="CW3" i="165"/>
  <c r="DI3" i="193"/>
  <c r="DA4" i="165"/>
  <c r="CW4" i="165"/>
  <c r="DB3" i="165"/>
  <c r="A46" i="191"/>
  <c r="A45" i="191"/>
  <c r="A43" i="191"/>
  <c r="A42" i="191"/>
  <c r="A40" i="191"/>
  <c r="A39" i="191"/>
  <c r="A23" i="191"/>
  <c r="A22" i="191"/>
  <c r="A20" i="191"/>
  <c r="A19" i="191"/>
  <c r="A17" i="191"/>
  <c r="A16" i="191"/>
  <c r="DG5" i="191"/>
  <c r="DG28" i="191" s="1"/>
  <c r="DF5" i="191"/>
  <c r="DF28" i="191" s="1"/>
  <c r="DE5" i="191"/>
  <c r="DE28" i="191" s="1"/>
  <c r="DD5" i="191"/>
  <c r="DD28" i="191" s="1"/>
  <c r="DC5" i="191"/>
  <c r="DC28" i="191" s="1"/>
  <c r="DB5" i="191"/>
  <c r="DB28" i="191" s="1"/>
  <c r="DA5" i="191"/>
  <c r="DA28" i="191" s="1"/>
  <c r="CZ5" i="191"/>
  <c r="CZ28" i="191" s="1"/>
  <c r="CY5" i="191"/>
  <c r="CY28" i="191" s="1"/>
  <c r="CX5" i="191"/>
  <c r="CX28" i="191" s="1"/>
  <c r="CW5" i="191"/>
  <c r="CW28" i="191" s="1"/>
  <c r="CV5" i="191"/>
  <c r="CV28" i="191" s="1"/>
  <c r="CU5" i="191"/>
  <c r="CU28" i="191" s="1"/>
  <c r="CT5" i="191"/>
  <c r="CT28" i="191" s="1"/>
  <c r="CS5" i="191"/>
  <c r="CS28" i="191" s="1"/>
  <c r="CR5" i="191"/>
  <c r="CR28" i="191" s="1"/>
  <c r="CQ5" i="191"/>
  <c r="CQ28" i="191" s="1"/>
  <c r="CP5" i="191"/>
  <c r="CP28" i="191" s="1"/>
  <c r="CO5" i="191"/>
  <c r="CO28" i="191" s="1"/>
  <c r="CN5" i="191"/>
  <c r="CN28" i="191" s="1"/>
  <c r="CM5" i="191"/>
  <c r="CM28" i="191" s="1"/>
  <c r="CL5" i="191"/>
  <c r="CL28" i="191" s="1"/>
  <c r="CK5" i="191"/>
  <c r="CK28" i="191" s="1"/>
  <c r="CJ5" i="191"/>
  <c r="CJ28" i="191" s="1"/>
  <c r="CI5" i="191"/>
  <c r="CI28" i="191" s="1"/>
  <c r="CH5" i="191"/>
  <c r="CH28" i="191" s="1"/>
  <c r="CG5" i="191"/>
  <c r="CG28" i="191" s="1"/>
  <c r="CF5" i="191"/>
  <c r="CF28" i="191" s="1"/>
  <c r="CE5" i="191"/>
  <c r="CE28" i="191" s="1"/>
  <c r="CD5" i="191"/>
  <c r="CD28" i="191" s="1"/>
  <c r="CC5" i="191"/>
  <c r="CC28" i="191" s="1"/>
  <c r="CB5" i="191"/>
  <c r="CB28" i="191" s="1"/>
  <c r="CA5" i="191"/>
  <c r="CA28" i="191" s="1"/>
  <c r="BZ5" i="191"/>
  <c r="BZ28" i="191" s="1"/>
  <c r="BY5" i="191"/>
  <c r="BY28" i="191" s="1"/>
  <c r="BX5" i="191"/>
  <c r="BX28" i="191" s="1"/>
  <c r="BW5" i="191"/>
  <c r="BW28" i="191" s="1"/>
  <c r="BV5" i="191"/>
  <c r="BV28" i="191" s="1"/>
  <c r="BU5" i="191"/>
  <c r="BU28" i="191" s="1"/>
  <c r="BT5" i="191"/>
  <c r="BT28" i="191" s="1"/>
  <c r="BS5" i="191"/>
  <c r="BS28" i="191" s="1"/>
  <c r="BR5" i="191"/>
  <c r="BR28" i="191" s="1"/>
  <c r="BQ5" i="191"/>
  <c r="BQ28" i="191" s="1"/>
  <c r="BP5" i="191"/>
  <c r="BP28" i="191" s="1"/>
  <c r="BO5" i="191"/>
  <c r="BO28" i="191" s="1"/>
  <c r="BN5" i="191"/>
  <c r="BN28" i="191" s="1"/>
  <c r="BM5" i="191"/>
  <c r="BM28" i="191" s="1"/>
  <c r="BL5" i="191"/>
  <c r="BL28" i="191" s="1"/>
  <c r="BK5" i="191"/>
  <c r="BK28" i="191" s="1"/>
  <c r="BJ5" i="191"/>
  <c r="BJ28" i="191" s="1"/>
  <c r="BI5" i="191"/>
  <c r="BI28" i="191" s="1"/>
  <c r="BH5" i="191"/>
  <c r="BH28" i="191" s="1"/>
  <c r="BG5" i="191"/>
  <c r="BG28" i="191" s="1"/>
  <c r="BF5" i="191"/>
  <c r="BF28" i="191" s="1"/>
  <c r="BE5" i="191"/>
  <c r="BE28" i="191" s="1"/>
  <c r="BD5" i="191"/>
  <c r="BD28" i="191" s="1"/>
  <c r="BC5" i="191"/>
  <c r="BC28" i="191" s="1"/>
  <c r="BB5" i="191"/>
  <c r="BB28" i="191" s="1"/>
  <c r="BA5" i="191"/>
  <c r="BA28" i="191" s="1"/>
  <c r="AZ5" i="191"/>
  <c r="AZ28" i="191" s="1"/>
  <c r="AY5" i="191"/>
  <c r="AY28" i="191" s="1"/>
  <c r="AX5" i="191"/>
  <c r="AX28" i="191" s="1"/>
  <c r="AW5" i="191"/>
  <c r="AW28" i="191" s="1"/>
  <c r="AV5" i="191"/>
  <c r="AV28" i="191" s="1"/>
  <c r="AU5" i="191"/>
  <c r="AU28" i="191" s="1"/>
  <c r="AT5" i="191"/>
  <c r="AT28" i="191" s="1"/>
  <c r="AS5" i="191"/>
  <c r="AS28" i="191" s="1"/>
  <c r="AR5" i="191"/>
  <c r="AR28" i="191" s="1"/>
  <c r="AQ5" i="191"/>
  <c r="AQ28" i="191" s="1"/>
  <c r="AP5" i="191"/>
  <c r="AP28" i="191" s="1"/>
  <c r="AO5" i="191"/>
  <c r="AO28" i="191" s="1"/>
  <c r="AN5" i="191"/>
  <c r="AN28" i="191" s="1"/>
  <c r="AM5" i="191"/>
  <c r="AM28" i="191" s="1"/>
  <c r="AL5" i="191"/>
  <c r="AL28" i="191" s="1"/>
  <c r="AK5" i="191"/>
  <c r="AK28" i="191" s="1"/>
  <c r="AJ5" i="191"/>
  <c r="AJ28" i="191" s="1"/>
  <c r="AI5" i="191"/>
  <c r="AI28" i="191" s="1"/>
  <c r="AH5" i="191"/>
  <c r="AH28" i="191" s="1"/>
  <c r="AG5" i="191"/>
  <c r="AG28" i="191" s="1"/>
  <c r="AF5" i="191"/>
  <c r="AF28" i="191" s="1"/>
  <c r="AE5" i="191"/>
  <c r="AE28" i="191" s="1"/>
  <c r="AD5" i="191"/>
  <c r="AD28" i="191" s="1"/>
  <c r="AC5" i="191"/>
  <c r="AC28" i="191" s="1"/>
  <c r="AB5" i="191"/>
  <c r="AB28" i="191" s="1"/>
  <c r="AA5" i="191"/>
  <c r="AA28" i="191" s="1"/>
  <c r="Z5" i="191"/>
  <c r="Z28" i="191" s="1"/>
  <c r="Y5" i="191"/>
  <c r="Y28" i="191" s="1"/>
  <c r="X5" i="191"/>
  <c r="X28" i="191" s="1"/>
  <c r="W5" i="191"/>
  <c r="W28" i="191" s="1"/>
  <c r="V5" i="191"/>
  <c r="V28" i="191" s="1"/>
  <c r="U5" i="191"/>
  <c r="U28" i="191" s="1"/>
  <c r="T5" i="191"/>
  <c r="T28" i="191" s="1"/>
  <c r="S5" i="191"/>
  <c r="S28" i="191" s="1"/>
  <c r="R5" i="191"/>
  <c r="R28" i="191" s="1"/>
  <c r="Q5" i="191"/>
  <c r="Q28" i="191" s="1"/>
  <c r="P5" i="191"/>
  <c r="P28" i="191" s="1"/>
  <c r="O5" i="191"/>
  <c r="O28" i="191" s="1"/>
  <c r="N5" i="191"/>
  <c r="N28" i="191" s="1"/>
  <c r="M5" i="191"/>
  <c r="M28" i="191" s="1"/>
  <c r="L5" i="191"/>
  <c r="L28" i="191" s="1"/>
  <c r="K5" i="191"/>
  <c r="K28" i="191" s="1"/>
  <c r="J5" i="191"/>
  <c r="J28" i="191" s="1"/>
  <c r="I5" i="191"/>
  <c r="I28" i="191" s="1"/>
  <c r="H5" i="191"/>
  <c r="H28" i="191" s="1"/>
  <c r="G5" i="191"/>
  <c r="G28" i="191" s="1"/>
  <c r="F5" i="191"/>
  <c r="F28" i="191" s="1"/>
  <c r="E5" i="191"/>
  <c r="E28" i="191" s="1"/>
  <c r="D5" i="191"/>
  <c r="D28" i="191" s="1"/>
  <c r="C5" i="191"/>
  <c r="C28" i="191" s="1"/>
  <c r="B5" i="191"/>
  <c r="B28" i="191" s="1"/>
  <c r="DG4" i="191"/>
  <c r="DG27" i="191" s="1"/>
  <c r="DF4" i="191"/>
  <c r="DF27" i="191" s="1"/>
  <c r="DE4" i="191"/>
  <c r="DE27" i="191" s="1"/>
  <c r="DD4" i="191"/>
  <c r="DD27" i="191" s="1"/>
  <c r="DC4" i="191"/>
  <c r="DC27" i="191" s="1"/>
  <c r="DB4" i="191"/>
  <c r="DB27" i="191" s="1"/>
  <c r="DA4" i="191"/>
  <c r="DA27" i="191" s="1"/>
  <c r="CZ4" i="191"/>
  <c r="CZ27" i="191" s="1"/>
  <c r="CY4" i="191"/>
  <c r="CY27" i="191" s="1"/>
  <c r="CX4" i="191"/>
  <c r="CX27" i="191" s="1"/>
  <c r="CW4" i="191"/>
  <c r="CW27" i="191" s="1"/>
  <c r="CV4" i="191"/>
  <c r="CV27" i="191" s="1"/>
  <c r="CU4" i="191"/>
  <c r="CU27" i="191" s="1"/>
  <c r="CT4" i="191"/>
  <c r="CT27" i="191" s="1"/>
  <c r="CS4" i="191"/>
  <c r="CS27" i="191" s="1"/>
  <c r="CR4" i="191"/>
  <c r="CR27" i="191" s="1"/>
  <c r="CQ4" i="191"/>
  <c r="CQ27" i="191" s="1"/>
  <c r="CP4" i="191"/>
  <c r="CP27" i="191" s="1"/>
  <c r="CO4" i="191"/>
  <c r="CO27" i="191" s="1"/>
  <c r="CN4" i="191"/>
  <c r="CN27" i="191" s="1"/>
  <c r="CM4" i="191"/>
  <c r="CM27" i="191" s="1"/>
  <c r="CL4" i="191"/>
  <c r="CL27" i="191" s="1"/>
  <c r="CK4" i="191"/>
  <c r="CK27" i="191" s="1"/>
  <c r="CJ4" i="191"/>
  <c r="CJ27" i="191" s="1"/>
  <c r="CI4" i="191"/>
  <c r="CI27" i="191" s="1"/>
  <c r="CH4" i="191"/>
  <c r="CH27" i="191" s="1"/>
  <c r="CG4" i="191"/>
  <c r="CG27" i="191" s="1"/>
  <c r="CF4" i="191"/>
  <c r="CF27" i="191" s="1"/>
  <c r="CE4" i="191"/>
  <c r="CE27" i="191" s="1"/>
  <c r="CD4" i="191"/>
  <c r="CD27" i="191" s="1"/>
  <c r="CC4" i="191"/>
  <c r="CC27" i="191" s="1"/>
  <c r="CB4" i="191"/>
  <c r="CB27" i="191" s="1"/>
  <c r="CA4" i="191"/>
  <c r="CA27" i="191" s="1"/>
  <c r="BZ4" i="191"/>
  <c r="BZ27" i="191" s="1"/>
  <c r="BY4" i="191"/>
  <c r="BY27" i="191" s="1"/>
  <c r="BX4" i="191"/>
  <c r="BX27" i="191" s="1"/>
  <c r="BW4" i="191"/>
  <c r="BW27" i="191" s="1"/>
  <c r="BV4" i="191"/>
  <c r="BV27" i="191" s="1"/>
  <c r="BU4" i="191"/>
  <c r="BU27" i="191" s="1"/>
  <c r="BT4" i="191"/>
  <c r="BT27" i="191" s="1"/>
  <c r="BS4" i="191"/>
  <c r="BS27" i="191" s="1"/>
  <c r="BR4" i="191"/>
  <c r="BR27" i="191" s="1"/>
  <c r="BQ4" i="191"/>
  <c r="BQ27" i="191" s="1"/>
  <c r="BP4" i="191"/>
  <c r="BP27" i="191" s="1"/>
  <c r="BO4" i="191"/>
  <c r="BO27" i="191" s="1"/>
  <c r="BN4" i="191"/>
  <c r="BN27" i="191" s="1"/>
  <c r="BM4" i="191"/>
  <c r="BM27" i="191" s="1"/>
  <c r="BL4" i="191"/>
  <c r="BL27" i="191" s="1"/>
  <c r="BK4" i="191"/>
  <c r="BK27" i="191" s="1"/>
  <c r="BJ4" i="191"/>
  <c r="BJ27" i="191" s="1"/>
  <c r="BI4" i="191"/>
  <c r="BI27" i="191" s="1"/>
  <c r="BH4" i="191"/>
  <c r="BH27" i="191" s="1"/>
  <c r="BG4" i="191"/>
  <c r="BG27" i="191" s="1"/>
  <c r="BF4" i="191"/>
  <c r="BF27" i="191" s="1"/>
  <c r="BE4" i="191"/>
  <c r="BE27" i="191" s="1"/>
  <c r="BD4" i="191"/>
  <c r="BD27" i="191" s="1"/>
  <c r="BC4" i="191"/>
  <c r="BC27" i="191" s="1"/>
  <c r="BB4" i="191"/>
  <c r="BB27" i="191" s="1"/>
  <c r="BA4" i="191"/>
  <c r="BA27" i="191" s="1"/>
  <c r="AZ4" i="191"/>
  <c r="AZ27" i="191" s="1"/>
  <c r="AY4" i="191"/>
  <c r="AY27" i="191" s="1"/>
  <c r="AX4" i="191"/>
  <c r="AX27" i="191" s="1"/>
  <c r="AW4" i="191"/>
  <c r="AW27" i="191" s="1"/>
  <c r="AV4" i="191"/>
  <c r="AV27" i="191" s="1"/>
  <c r="AU4" i="191"/>
  <c r="AU27" i="191" s="1"/>
  <c r="AT4" i="191"/>
  <c r="AT27" i="191" s="1"/>
  <c r="AS4" i="191"/>
  <c r="AS27" i="191" s="1"/>
  <c r="AR4" i="191"/>
  <c r="AR27" i="191" s="1"/>
  <c r="AQ4" i="191"/>
  <c r="AQ27" i="191" s="1"/>
  <c r="AP4" i="191"/>
  <c r="AP27" i="191" s="1"/>
  <c r="AO4" i="191"/>
  <c r="AO27" i="191" s="1"/>
  <c r="AN4" i="191"/>
  <c r="AN27" i="191" s="1"/>
  <c r="AM4" i="191"/>
  <c r="AM27" i="191" s="1"/>
  <c r="AL4" i="191"/>
  <c r="AL27" i="191" s="1"/>
  <c r="AK4" i="191"/>
  <c r="AK27" i="191" s="1"/>
  <c r="AJ4" i="191"/>
  <c r="AJ27" i="191" s="1"/>
  <c r="AI4" i="191"/>
  <c r="AI27" i="191" s="1"/>
  <c r="AH4" i="191"/>
  <c r="AH27" i="191" s="1"/>
  <c r="AG4" i="191"/>
  <c r="AG27" i="191" s="1"/>
  <c r="AF4" i="191"/>
  <c r="AF27" i="191" s="1"/>
  <c r="AE4" i="191"/>
  <c r="AE27" i="191" s="1"/>
  <c r="AD4" i="191"/>
  <c r="AD27" i="191" s="1"/>
  <c r="AC4" i="191"/>
  <c r="AC27" i="191" s="1"/>
  <c r="AB4" i="191"/>
  <c r="AB27" i="191" s="1"/>
  <c r="AA4" i="191"/>
  <c r="AA27" i="191" s="1"/>
  <c r="Z4" i="191"/>
  <c r="Z27" i="191" s="1"/>
  <c r="Y4" i="191"/>
  <c r="Y27" i="191" s="1"/>
  <c r="X4" i="191"/>
  <c r="X27" i="191" s="1"/>
  <c r="W4" i="191"/>
  <c r="W27" i="191" s="1"/>
  <c r="V4" i="191"/>
  <c r="V27" i="191" s="1"/>
  <c r="U4" i="191"/>
  <c r="U27" i="191" s="1"/>
  <c r="T4" i="191"/>
  <c r="T27" i="191" s="1"/>
  <c r="S4" i="191"/>
  <c r="S27" i="191" s="1"/>
  <c r="R4" i="191"/>
  <c r="R27" i="191" s="1"/>
  <c r="Q4" i="191"/>
  <c r="Q27" i="191" s="1"/>
  <c r="P4" i="191"/>
  <c r="P27" i="191" s="1"/>
  <c r="O4" i="191"/>
  <c r="O27" i="191" s="1"/>
  <c r="N4" i="191"/>
  <c r="N27" i="191" s="1"/>
  <c r="M4" i="191"/>
  <c r="M27" i="191" s="1"/>
  <c r="L4" i="191"/>
  <c r="L27" i="191" s="1"/>
  <c r="K4" i="191"/>
  <c r="K27" i="191" s="1"/>
  <c r="J4" i="191"/>
  <c r="J27" i="191" s="1"/>
  <c r="I4" i="191"/>
  <c r="I27" i="191" s="1"/>
  <c r="H4" i="191"/>
  <c r="H27" i="191" s="1"/>
  <c r="G4" i="191"/>
  <c r="G27" i="191" s="1"/>
  <c r="F4" i="191"/>
  <c r="F27" i="191" s="1"/>
  <c r="E4" i="191"/>
  <c r="E27" i="191" s="1"/>
  <c r="D4" i="191"/>
  <c r="D27" i="191" s="1"/>
  <c r="C4" i="191"/>
  <c r="C27" i="191" s="1"/>
  <c r="B4" i="191"/>
  <c r="B27" i="191" s="1"/>
  <c r="A62" i="190" l="1"/>
  <c r="B4" i="166" l="1"/>
  <c r="B27" i="166" s="1"/>
  <c r="C4" i="166"/>
  <c r="C27" i="166" s="1"/>
  <c r="D4" i="166"/>
  <c r="D27" i="166" s="1"/>
  <c r="E4" i="166"/>
  <c r="E27" i="166" s="1"/>
  <c r="F4" i="166"/>
  <c r="F27" i="166" s="1"/>
  <c r="G4" i="166"/>
  <c r="G27" i="166" s="1"/>
  <c r="H4" i="166"/>
  <c r="H27" i="166" s="1"/>
  <c r="I4" i="166"/>
  <c r="I27" i="166" s="1"/>
  <c r="J4" i="166"/>
  <c r="J27" i="166" s="1"/>
  <c r="K4" i="166"/>
  <c r="K27" i="166" s="1"/>
  <c r="L4" i="166"/>
  <c r="L27" i="166" s="1"/>
  <c r="M4" i="166"/>
  <c r="M27" i="166" s="1"/>
  <c r="N4" i="166"/>
  <c r="N27" i="166" s="1"/>
  <c r="O4" i="166"/>
  <c r="O27" i="166" s="1"/>
  <c r="P4" i="166"/>
  <c r="P27" i="166" s="1"/>
  <c r="Q4" i="166"/>
  <c r="Q27" i="166" s="1"/>
  <c r="R4" i="166"/>
  <c r="R27" i="166" s="1"/>
  <c r="S4" i="166"/>
  <c r="S27" i="166" s="1"/>
  <c r="T4" i="166"/>
  <c r="T27" i="166" s="1"/>
  <c r="U4" i="166"/>
  <c r="U27" i="166" s="1"/>
  <c r="V4" i="166"/>
  <c r="V27" i="166" s="1"/>
  <c r="W4" i="166"/>
  <c r="W27" i="166" s="1"/>
  <c r="X4" i="166"/>
  <c r="X27" i="166" s="1"/>
  <c r="Y4" i="166"/>
  <c r="Y27" i="166" s="1"/>
  <c r="Z4" i="166"/>
  <c r="Z27" i="166" s="1"/>
  <c r="AA4" i="166"/>
  <c r="AA27" i="166" s="1"/>
  <c r="AB4" i="166"/>
  <c r="AB27" i="166" s="1"/>
  <c r="AC4" i="166"/>
  <c r="AC27" i="166" s="1"/>
  <c r="AD4" i="166"/>
  <c r="AD27" i="166" s="1"/>
  <c r="AE4" i="166"/>
  <c r="AE27" i="166" s="1"/>
  <c r="AF4" i="166"/>
  <c r="AF27" i="166" s="1"/>
  <c r="AG4" i="166"/>
  <c r="AG27" i="166" s="1"/>
  <c r="AH4" i="166"/>
  <c r="AH27" i="166" s="1"/>
  <c r="AI4" i="166"/>
  <c r="AI27" i="166" s="1"/>
  <c r="AJ4" i="166"/>
  <c r="AJ27" i="166" s="1"/>
  <c r="AK4" i="166"/>
  <c r="AK27" i="166" s="1"/>
  <c r="AL4" i="166"/>
  <c r="AL27" i="166" s="1"/>
  <c r="AM4" i="166"/>
  <c r="AM27" i="166" s="1"/>
  <c r="AN4" i="166"/>
  <c r="AN27" i="166" s="1"/>
  <c r="AO4" i="166"/>
  <c r="AO27" i="166" s="1"/>
  <c r="AP4" i="166"/>
  <c r="AP27" i="166" s="1"/>
  <c r="AQ4" i="166"/>
  <c r="AQ27" i="166" s="1"/>
  <c r="AR4" i="166"/>
  <c r="AR27" i="166" s="1"/>
  <c r="AS4" i="166"/>
  <c r="AS27" i="166" s="1"/>
  <c r="AT4" i="166"/>
  <c r="AT27" i="166" s="1"/>
  <c r="AU4" i="166"/>
  <c r="AU27" i="166" s="1"/>
  <c r="AV4" i="166"/>
  <c r="AV27" i="166" s="1"/>
  <c r="AW4" i="166"/>
  <c r="AW27" i="166" s="1"/>
  <c r="AX4" i="166"/>
  <c r="AX27" i="166" s="1"/>
  <c r="AY4" i="166"/>
  <c r="AY27" i="166" s="1"/>
  <c r="AZ4" i="166"/>
  <c r="AZ27" i="166" s="1"/>
  <c r="BA4" i="166"/>
  <c r="BA27" i="166" s="1"/>
  <c r="BB4" i="166"/>
  <c r="BB27" i="166" s="1"/>
  <c r="BC4" i="166"/>
  <c r="BC27" i="166" s="1"/>
  <c r="BD4" i="166"/>
  <c r="BD27" i="166" s="1"/>
  <c r="BE4" i="166"/>
  <c r="BE27" i="166" s="1"/>
  <c r="BF4" i="166"/>
  <c r="BF27" i="166" s="1"/>
  <c r="BG4" i="166"/>
  <c r="BG27" i="166" s="1"/>
  <c r="BH4" i="166"/>
  <c r="BH27" i="166" s="1"/>
  <c r="BI4" i="166"/>
  <c r="BI27" i="166" s="1"/>
  <c r="BJ4" i="166"/>
  <c r="BJ27" i="166" s="1"/>
  <c r="BK4" i="166"/>
  <c r="BK27" i="166" s="1"/>
  <c r="BL4" i="166"/>
  <c r="BL27" i="166" s="1"/>
  <c r="BM4" i="166"/>
  <c r="BM27" i="166" s="1"/>
  <c r="BN4" i="166"/>
  <c r="BN27" i="166" s="1"/>
  <c r="BO4" i="166"/>
  <c r="BO27" i="166" s="1"/>
  <c r="BP4" i="166"/>
  <c r="BP27" i="166" s="1"/>
  <c r="BQ4" i="166"/>
  <c r="BQ27" i="166" s="1"/>
  <c r="BR4" i="166"/>
  <c r="BR27" i="166" s="1"/>
  <c r="BS4" i="166"/>
  <c r="BS27" i="166" s="1"/>
  <c r="BT4" i="166"/>
  <c r="BT27" i="166" s="1"/>
  <c r="BU4" i="166"/>
  <c r="BU27" i="166" s="1"/>
  <c r="BV4" i="166"/>
  <c r="BV27" i="166" s="1"/>
  <c r="BW4" i="166"/>
  <c r="BW27" i="166" s="1"/>
  <c r="BX4" i="166"/>
  <c r="BX27" i="166" s="1"/>
  <c r="BY4" i="166"/>
  <c r="BY27" i="166" s="1"/>
  <c r="BZ4" i="166"/>
  <c r="BZ27" i="166" s="1"/>
  <c r="CA4" i="166"/>
  <c r="CA27" i="166" s="1"/>
  <c r="CB4" i="166"/>
  <c r="CB27" i="166" s="1"/>
  <c r="CC4" i="166"/>
  <c r="CC27" i="166" s="1"/>
  <c r="CD4" i="166"/>
  <c r="CD27" i="166" s="1"/>
  <c r="CE4" i="166"/>
  <c r="CE27" i="166" s="1"/>
  <c r="CF4" i="166"/>
  <c r="CF27" i="166" s="1"/>
  <c r="CG4" i="166"/>
  <c r="CG27" i="166" s="1"/>
  <c r="CH4" i="166"/>
  <c r="CH27" i="166" s="1"/>
  <c r="CI4" i="166"/>
  <c r="CI27" i="166" s="1"/>
  <c r="CJ4" i="166"/>
  <c r="CJ27" i="166" s="1"/>
  <c r="CK4" i="166"/>
  <c r="CK27" i="166" s="1"/>
  <c r="CL4" i="166"/>
  <c r="CL27" i="166" s="1"/>
  <c r="CM4" i="166"/>
  <c r="CM27" i="166" s="1"/>
  <c r="CN4" i="166"/>
  <c r="CN27" i="166" s="1"/>
  <c r="CO4" i="166"/>
  <c r="CO27" i="166" s="1"/>
  <c r="CP4" i="166"/>
  <c r="CP27" i="166" s="1"/>
  <c r="CQ4" i="166"/>
  <c r="CQ27" i="166" s="1"/>
  <c r="CR4" i="166"/>
  <c r="CR27" i="166" s="1"/>
  <c r="CS4" i="166"/>
  <c r="CS27" i="166" s="1"/>
  <c r="CT4" i="166"/>
  <c r="CT27" i="166" s="1"/>
  <c r="CU4" i="166"/>
  <c r="CU27" i="166" s="1"/>
  <c r="B5" i="166"/>
  <c r="B28" i="166" s="1"/>
  <c r="C5" i="166"/>
  <c r="C28" i="166" s="1"/>
  <c r="D5" i="166"/>
  <c r="E5" i="166"/>
  <c r="E28" i="166" s="1"/>
  <c r="F5" i="166"/>
  <c r="F28" i="166" s="1"/>
  <c r="G5" i="166"/>
  <c r="G28" i="166" s="1"/>
  <c r="H5" i="166"/>
  <c r="H28" i="166" s="1"/>
  <c r="I5" i="166"/>
  <c r="I28" i="166" s="1"/>
  <c r="J5" i="166"/>
  <c r="J28" i="166" s="1"/>
  <c r="K5" i="166"/>
  <c r="K28" i="166" s="1"/>
  <c r="L5" i="166"/>
  <c r="L28" i="166" s="1"/>
  <c r="M5" i="166"/>
  <c r="M28" i="166" s="1"/>
  <c r="N5" i="166"/>
  <c r="N28" i="166" s="1"/>
  <c r="O5" i="166"/>
  <c r="O28" i="166" s="1"/>
  <c r="P5" i="166"/>
  <c r="P28" i="166" s="1"/>
  <c r="Q5" i="166"/>
  <c r="Q28" i="166" s="1"/>
  <c r="R5" i="166"/>
  <c r="R28" i="166" s="1"/>
  <c r="S5" i="166"/>
  <c r="S28" i="166" s="1"/>
  <c r="T5" i="166"/>
  <c r="T28" i="166" s="1"/>
  <c r="U5" i="166"/>
  <c r="U28" i="166" s="1"/>
  <c r="V5" i="166"/>
  <c r="V28" i="166" s="1"/>
  <c r="W5" i="166"/>
  <c r="W28" i="166" s="1"/>
  <c r="X5" i="166"/>
  <c r="X28" i="166" s="1"/>
  <c r="Y5" i="166"/>
  <c r="Y28" i="166" s="1"/>
  <c r="Z5" i="166"/>
  <c r="Z28" i="166" s="1"/>
  <c r="AA5" i="166"/>
  <c r="AA28" i="166" s="1"/>
  <c r="AB5" i="166"/>
  <c r="AB28" i="166" s="1"/>
  <c r="AC5" i="166"/>
  <c r="AC28" i="166" s="1"/>
  <c r="AD5" i="166"/>
  <c r="AD28" i="166" s="1"/>
  <c r="AE5" i="166"/>
  <c r="AE28" i="166" s="1"/>
  <c r="AF5" i="166"/>
  <c r="AF28" i="166" s="1"/>
  <c r="AG5" i="166"/>
  <c r="AG28" i="166" s="1"/>
  <c r="AH5" i="166"/>
  <c r="AH28" i="166" s="1"/>
  <c r="AI5" i="166"/>
  <c r="AI28" i="166" s="1"/>
  <c r="AJ5" i="166"/>
  <c r="AJ28" i="166" s="1"/>
  <c r="AK5" i="166"/>
  <c r="AK28" i="166" s="1"/>
  <c r="AL5" i="166"/>
  <c r="AL28" i="166" s="1"/>
  <c r="AM5" i="166"/>
  <c r="AM28" i="166" s="1"/>
  <c r="AN5" i="166"/>
  <c r="AN28" i="166" s="1"/>
  <c r="AO5" i="166"/>
  <c r="AO28" i="166" s="1"/>
  <c r="AP5" i="166"/>
  <c r="AP28" i="166" s="1"/>
  <c r="AQ5" i="166"/>
  <c r="AQ28" i="166" s="1"/>
  <c r="AR5" i="166"/>
  <c r="AR28" i="166" s="1"/>
  <c r="AS5" i="166"/>
  <c r="AS28" i="166" s="1"/>
  <c r="AT5" i="166"/>
  <c r="AT28" i="166" s="1"/>
  <c r="AU5" i="166"/>
  <c r="AU28" i="166" s="1"/>
  <c r="AV5" i="166"/>
  <c r="AV28" i="166" s="1"/>
  <c r="AW5" i="166"/>
  <c r="AW28" i="166" s="1"/>
  <c r="AX5" i="166"/>
  <c r="AX28" i="166" s="1"/>
  <c r="AY5" i="166"/>
  <c r="AY28" i="166" s="1"/>
  <c r="AZ5" i="166"/>
  <c r="AZ28" i="166" s="1"/>
  <c r="BA5" i="166"/>
  <c r="BA28" i="166" s="1"/>
  <c r="BB5" i="166"/>
  <c r="BB28" i="166" s="1"/>
  <c r="BC5" i="166"/>
  <c r="BC28" i="166" s="1"/>
  <c r="BD5" i="166"/>
  <c r="BD28" i="166" s="1"/>
  <c r="BE5" i="166"/>
  <c r="BE28" i="166" s="1"/>
  <c r="BF5" i="166"/>
  <c r="BF28" i="166" s="1"/>
  <c r="BG5" i="166"/>
  <c r="BG28" i="166" s="1"/>
  <c r="BH5" i="166"/>
  <c r="BH28" i="166" s="1"/>
  <c r="BI5" i="166"/>
  <c r="BI28" i="166" s="1"/>
  <c r="BJ5" i="166"/>
  <c r="BJ28" i="166" s="1"/>
  <c r="BK5" i="166"/>
  <c r="BK28" i="166" s="1"/>
  <c r="BL5" i="166"/>
  <c r="BL28" i="166" s="1"/>
  <c r="BM5" i="166"/>
  <c r="BM28" i="166" s="1"/>
  <c r="BN5" i="166"/>
  <c r="BN28" i="166" s="1"/>
  <c r="BO5" i="166"/>
  <c r="BO28" i="166" s="1"/>
  <c r="BP5" i="166"/>
  <c r="BP28" i="166" s="1"/>
  <c r="BQ5" i="166"/>
  <c r="BQ28" i="166" s="1"/>
  <c r="BR5" i="166"/>
  <c r="BR28" i="166" s="1"/>
  <c r="BS5" i="166"/>
  <c r="BS28" i="166" s="1"/>
  <c r="BT5" i="166"/>
  <c r="BT28" i="166" s="1"/>
  <c r="BU5" i="166"/>
  <c r="BU28" i="166" s="1"/>
  <c r="BV5" i="166"/>
  <c r="BV28" i="166" s="1"/>
  <c r="BW5" i="166"/>
  <c r="BW28" i="166" s="1"/>
  <c r="BX5" i="166"/>
  <c r="BX28" i="166" s="1"/>
  <c r="BY5" i="166"/>
  <c r="BY28" i="166" s="1"/>
  <c r="BZ5" i="166"/>
  <c r="BZ28" i="166" s="1"/>
  <c r="CA5" i="166"/>
  <c r="CA28" i="166" s="1"/>
  <c r="CB5" i="166"/>
  <c r="CB28" i="166" s="1"/>
  <c r="CC5" i="166"/>
  <c r="CC28" i="166" s="1"/>
  <c r="CD5" i="166"/>
  <c r="CD28" i="166" s="1"/>
  <c r="CE5" i="166"/>
  <c r="CE28" i="166" s="1"/>
  <c r="CF5" i="166"/>
  <c r="CF28" i="166" s="1"/>
  <c r="CG5" i="166"/>
  <c r="CG28" i="166" s="1"/>
  <c r="CH5" i="166"/>
  <c r="CH28" i="166" s="1"/>
  <c r="CI5" i="166"/>
  <c r="CI28" i="166" s="1"/>
  <c r="CJ5" i="166"/>
  <c r="CJ28" i="166" s="1"/>
  <c r="CK5" i="166"/>
  <c r="CK28" i="166" s="1"/>
  <c r="CL5" i="166"/>
  <c r="CL28" i="166" s="1"/>
  <c r="CM5" i="166"/>
  <c r="CM28" i="166" s="1"/>
  <c r="CN5" i="166"/>
  <c r="CN28" i="166" s="1"/>
  <c r="CO5" i="166"/>
  <c r="CO28" i="166" s="1"/>
  <c r="CP5" i="166"/>
  <c r="CP28" i="166" s="1"/>
  <c r="CQ5" i="166"/>
  <c r="CQ28" i="166" s="1"/>
  <c r="CR5" i="166"/>
  <c r="CR28" i="166" s="1"/>
  <c r="CS5" i="166"/>
  <c r="CS28" i="166" s="1"/>
  <c r="CT5" i="166"/>
  <c r="CT28" i="166" s="1"/>
  <c r="CU5" i="166"/>
  <c r="CU28" i="166" s="1"/>
  <c r="D28" i="166"/>
  <c r="B4" i="163"/>
  <c r="B27" i="163" s="1"/>
  <c r="C4" i="163"/>
  <c r="C27" i="163" s="1"/>
  <c r="D4" i="163"/>
  <c r="D27" i="163" s="1"/>
  <c r="E4" i="163"/>
  <c r="E27" i="163" s="1"/>
  <c r="F4" i="163"/>
  <c r="F27" i="163" s="1"/>
  <c r="G4" i="163"/>
  <c r="G27" i="163" s="1"/>
  <c r="H4" i="163"/>
  <c r="H27" i="163" s="1"/>
  <c r="I4" i="163"/>
  <c r="I27" i="163" s="1"/>
  <c r="J4" i="163"/>
  <c r="J27" i="163" s="1"/>
  <c r="K4" i="163"/>
  <c r="K27" i="163" s="1"/>
  <c r="L4" i="163"/>
  <c r="L27" i="163" s="1"/>
  <c r="M4" i="163"/>
  <c r="M27" i="163" s="1"/>
  <c r="N4" i="163"/>
  <c r="N27" i="163" s="1"/>
  <c r="O4" i="163"/>
  <c r="O27" i="163" s="1"/>
  <c r="P4" i="163"/>
  <c r="P27" i="163" s="1"/>
  <c r="Q4" i="163"/>
  <c r="Q27" i="163" s="1"/>
  <c r="R4" i="163"/>
  <c r="R27" i="163" s="1"/>
  <c r="S4" i="163"/>
  <c r="S27" i="163" s="1"/>
  <c r="T4" i="163"/>
  <c r="T27" i="163" s="1"/>
  <c r="U4" i="163"/>
  <c r="U27" i="163" s="1"/>
  <c r="V4" i="163"/>
  <c r="V27" i="163" s="1"/>
  <c r="W4" i="163"/>
  <c r="W27" i="163" s="1"/>
  <c r="X4" i="163"/>
  <c r="X27" i="163" s="1"/>
  <c r="Y4" i="163"/>
  <c r="Y27" i="163" s="1"/>
  <c r="Z4" i="163"/>
  <c r="Z27" i="163" s="1"/>
  <c r="AA4" i="163"/>
  <c r="AA27" i="163" s="1"/>
  <c r="AB4" i="163"/>
  <c r="AB27" i="163" s="1"/>
  <c r="AC4" i="163"/>
  <c r="AC27" i="163" s="1"/>
  <c r="AD4" i="163"/>
  <c r="AD27" i="163" s="1"/>
  <c r="AE4" i="163"/>
  <c r="AE27" i="163" s="1"/>
  <c r="AF4" i="163"/>
  <c r="AF27" i="163" s="1"/>
  <c r="AG4" i="163"/>
  <c r="AG27" i="163" s="1"/>
  <c r="AH4" i="163"/>
  <c r="AH27" i="163" s="1"/>
  <c r="AI4" i="163"/>
  <c r="AI27" i="163" s="1"/>
  <c r="AJ4" i="163"/>
  <c r="AJ27" i="163" s="1"/>
  <c r="AK4" i="163"/>
  <c r="AK27" i="163" s="1"/>
  <c r="AL4" i="163"/>
  <c r="AL27" i="163" s="1"/>
  <c r="AM4" i="163"/>
  <c r="AM27" i="163" s="1"/>
  <c r="AN4" i="163"/>
  <c r="AN27" i="163" s="1"/>
  <c r="AO4" i="163"/>
  <c r="AO27" i="163" s="1"/>
  <c r="AP4" i="163"/>
  <c r="AP27" i="163" s="1"/>
  <c r="AQ4" i="163"/>
  <c r="AQ27" i="163" s="1"/>
  <c r="AR4" i="163"/>
  <c r="AR27" i="163" s="1"/>
  <c r="AS4" i="163"/>
  <c r="AS27" i="163" s="1"/>
  <c r="AT4" i="163"/>
  <c r="AT27" i="163" s="1"/>
  <c r="AU4" i="163"/>
  <c r="AU27" i="163" s="1"/>
  <c r="AV4" i="163"/>
  <c r="AV27" i="163" s="1"/>
  <c r="AW4" i="163"/>
  <c r="AW27" i="163" s="1"/>
  <c r="AX4" i="163"/>
  <c r="AX27" i="163" s="1"/>
  <c r="AY4" i="163"/>
  <c r="AY27" i="163" s="1"/>
  <c r="AZ4" i="163"/>
  <c r="AZ27" i="163" s="1"/>
  <c r="BA4" i="163"/>
  <c r="BA27" i="163" s="1"/>
  <c r="BB4" i="163"/>
  <c r="BB27" i="163" s="1"/>
  <c r="BC4" i="163"/>
  <c r="BC27" i="163" s="1"/>
  <c r="BD4" i="163"/>
  <c r="BD27" i="163" s="1"/>
  <c r="BE4" i="163"/>
  <c r="BE27" i="163" s="1"/>
  <c r="BF4" i="163"/>
  <c r="BF27" i="163" s="1"/>
  <c r="BG4" i="163"/>
  <c r="BG27" i="163" s="1"/>
  <c r="BH4" i="163"/>
  <c r="BH27" i="163" s="1"/>
  <c r="BI4" i="163"/>
  <c r="BI27" i="163" s="1"/>
  <c r="BJ4" i="163"/>
  <c r="BJ27" i="163" s="1"/>
  <c r="BK4" i="163"/>
  <c r="BK27" i="163" s="1"/>
  <c r="BL4" i="163"/>
  <c r="BL27" i="163" s="1"/>
  <c r="BM4" i="163"/>
  <c r="BM27" i="163" s="1"/>
  <c r="BN4" i="163"/>
  <c r="BN27" i="163" s="1"/>
  <c r="BO4" i="163"/>
  <c r="BO27" i="163" s="1"/>
  <c r="BP4" i="163"/>
  <c r="BP27" i="163" s="1"/>
  <c r="BQ4" i="163"/>
  <c r="BQ27" i="163" s="1"/>
  <c r="BR4" i="163"/>
  <c r="BR27" i="163" s="1"/>
  <c r="BS4" i="163"/>
  <c r="BS27" i="163" s="1"/>
  <c r="BT4" i="163"/>
  <c r="BT27" i="163" s="1"/>
  <c r="BU4" i="163"/>
  <c r="BU27" i="163" s="1"/>
  <c r="BV4" i="163"/>
  <c r="BV27" i="163" s="1"/>
  <c r="BW4" i="163"/>
  <c r="BW27" i="163" s="1"/>
  <c r="BX4" i="163"/>
  <c r="BX27" i="163" s="1"/>
  <c r="BY4" i="163"/>
  <c r="BY27" i="163" s="1"/>
  <c r="BZ4" i="163"/>
  <c r="BZ27" i="163" s="1"/>
  <c r="CA4" i="163"/>
  <c r="CA27" i="163" s="1"/>
  <c r="CB4" i="163"/>
  <c r="CB27" i="163" s="1"/>
  <c r="CC4" i="163"/>
  <c r="CC27" i="163" s="1"/>
  <c r="CD4" i="163"/>
  <c r="CD27" i="163" s="1"/>
  <c r="CE4" i="163"/>
  <c r="CE27" i="163" s="1"/>
  <c r="CF4" i="163"/>
  <c r="CF27" i="163" s="1"/>
  <c r="CG4" i="163"/>
  <c r="CG27" i="163" s="1"/>
  <c r="CH4" i="163"/>
  <c r="CH27" i="163" s="1"/>
  <c r="CI4" i="163"/>
  <c r="CI27" i="163" s="1"/>
  <c r="CJ4" i="163"/>
  <c r="CJ27" i="163" s="1"/>
  <c r="CK4" i="163"/>
  <c r="CK27" i="163" s="1"/>
  <c r="CL4" i="163"/>
  <c r="CL27" i="163" s="1"/>
  <c r="CM4" i="163"/>
  <c r="CM27" i="163" s="1"/>
  <c r="CN4" i="163"/>
  <c r="CN27" i="163" s="1"/>
  <c r="CO4" i="163"/>
  <c r="CO27" i="163" s="1"/>
  <c r="CP4" i="163"/>
  <c r="CP27" i="163" s="1"/>
  <c r="CQ4" i="163"/>
  <c r="CQ27" i="163" s="1"/>
  <c r="CR4" i="163"/>
  <c r="CR27" i="163" s="1"/>
  <c r="CS4" i="163"/>
  <c r="CS27" i="163" s="1"/>
  <c r="CT4" i="163"/>
  <c r="CT27" i="163" s="1"/>
  <c r="CU4" i="163"/>
  <c r="CU27" i="163" s="1"/>
  <c r="B5" i="163"/>
  <c r="B28" i="163" s="1"/>
  <c r="C5" i="163"/>
  <c r="C28" i="163" s="1"/>
  <c r="D5" i="163"/>
  <c r="D28" i="163" s="1"/>
  <c r="E5" i="163"/>
  <c r="E28" i="163" s="1"/>
  <c r="F5" i="163"/>
  <c r="F28" i="163" s="1"/>
  <c r="G5" i="163"/>
  <c r="G28" i="163" s="1"/>
  <c r="H5" i="163"/>
  <c r="H28" i="163" s="1"/>
  <c r="I5" i="163"/>
  <c r="I28" i="163" s="1"/>
  <c r="J5" i="163"/>
  <c r="J28" i="163" s="1"/>
  <c r="K5" i="163"/>
  <c r="K28" i="163" s="1"/>
  <c r="L5" i="163"/>
  <c r="L28" i="163" s="1"/>
  <c r="M5" i="163"/>
  <c r="M28" i="163" s="1"/>
  <c r="N5" i="163"/>
  <c r="N28" i="163" s="1"/>
  <c r="O5" i="163"/>
  <c r="O28" i="163" s="1"/>
  <c r="P5" i="163"/>
  <c r="P28" i="163" s="1"/>
  <c r="Q5" i="163"/>
  <c r="Q28" i="163" s="1"/>
  <c r="R5" i="163"/>
  <c r="R28" i="163" s="1"/>
  <c r="S5" i="163"/>
  <c r="S28" i="163" s="1"/>
  <c r="T5" i="163"/>
  <c r="T28" i="163" s="1"/>
  <c r="U5" i="163"/>
  <c r="U28" i="163" s="1"/>
  <c r="V5" i="163"/>
  <c r="V28" i="163" s="1"/>
  <c r="W5" i="163"/>
  <c r="W28" i="163" s="1"/>
  <c r="X5" i="163"/>
  <c r="X28" i="163" s="1"/>
  <c r="Y5" i="163"/>
  <c r="Y28" i="163" s="1"/>
  <c r="Z5" i="163"/>
  <c r="Z28" i="163" s="1"/>
  <c r="AA5" i="163"/>
  <c r="AA28" i="163" s="1"/>
  <c r="AB5" i="163"/>
  <c r="AB28" i="163" s="1"/>
  <c r="AC5" i="163"/>
  <c r="AC28" i="163" s="1"/>
  <c r="AD5" i="163"/>
  <c r="AD28" i="163" s="1"/>
  <c r="AE5" i="163"/>
  <c r="AE28" i="163" s="1"/>
  <c r="AF5" i="163"/>
  <c r="AF28" i="163" s="1"/>
  <c r="AG5" i="163"/>
  <c r="AG28" i="163" s="1"/>
  <c r="AH5" i="163"/>
  <c r="AH28" i="163" s="1"/>
  <c r="AI5" i="163"/>
  <c r="AI28" i="163" s="1"/>
  <c r="AJ5" i="163"/>
  <c r="AJ28" i="163" s="1"/>
  <c r="AK5" i="163"/>
  <c r="AK28" i="163" s="1"/>
  <c r="AL5" i="163"/>
  <c r="AL28" i="163" s="1"/>
  <c r="AM5" i="163"/>
  <c r="AM28" i="163" s="1"/>
  <c r="AN5" i="163"/>
  <c r="AN28" i="163" s="1"/>
  <c r="AO5" i="163"/>
  <c r="AO28" i="163" s="1"/>
  <c r="AP5" i="163"/>
  <c r="AP28" i="163" s="1"/>
  <c r="AQ5" i="163"/>
  <c r="AQ28" i="163" s="1"/>
  <c r="AR5" i="163"/>
  <c r="AR28" i="163" s="1"/>
  <c r="AS5" i="163"/>
  <c r="AS28" i="163" s="1"/>
  <c r="AT5" i="163"/>
  <c r="AT28" i="163" s="1"/>
  <c r="AU5" i="163"/>
  <c r="AU28" i="163" s="1"/>
  <c r="AV5" i="163"/>
  <c r="AV28" i="163" s="1"/>
  <c r="AW5" i="163"/>
  <c r="AW28" i="163" s="1"/>
  <c r="AX5" i="163"/>
  <c r="AX28" i="163" s="1"/>
  <c r="AY5" i="163"/>
  <c r="AY28" i="163" s="1"/>
  <c r="AZ5" i="163"/>
  <c r="AZ28" i="163" s="1"/>
  <c r="BA5" i="163"/>
  <c r="BA28" i="163" s="1"/>
  <c r="BB5" i="163"/>
  <c r="BB28" i="163" s="1"/>
  <c r="BC5" i="163"/>
  <c r="BC28" i="163" s="1"/>
  <c r="BD5" i="163"/>
  <c r="BD28" i="163" s="1"/>
  <c r="BE5" i="163"/>
  <c r="BE28" i="163" s="1"/>
  <c r="BF5" i="163"/>
  <c r="BF28" i="163" s="1"/>
  <c r="BG5" i="163"/>
  <c r="BG28" i="163" s="1"/>
  <c r="BH5" i="163"/>
  <c r="BH28" i="163" s="1"/>
  <c r="BI5" i="163"/>
  <c r="BI28" i="163" s="1"/>
  <c r="BJ5" i="163"/>
  <c r="BJ28" i="163" s="1"/>
  <c r="BK5" i="163"/>
  <c r="BK28" i="163" s="1"/>
  <c r="BL5" i="163"/>
  <c r="BL28" i="163" s="1"/>
  <c r="BM5" i="163"/>
  <c r="BM28" i="163" s="1"/>
  <c r="BN5" i="163"/>
  <c r="BN28" i="163" s="1"/>
  <c r="BO5" i="163"/>
  <c r="BO28" i="163" s="1"/>
  <c r="BP5" i="163"/>
  <c r="BP28" i="163" s="1"/>
  <c r="BQ5" i="163"/>
  <c r="BQ28" i="163" s="1"/>
  <c r="BR5" i="163"/>
  <c r="BR28" i="163" s="1"/>
  <c r="BS5" i="163"/>
  <c r="BS28" i="163" s="1"/>
  <c r="BT5" i="163"/>
  <c r="BT28" i="163" s="1"/>
  <c r="BU5" i="163"/>
  <c r="BU28" i="163" s="1"/>
  <c r="BV5" i="163"/>
  <c r="BV28" i="163" s="1"/>
  <c r="BW5" i="163"/>
  <c r="BW28" i="163" s="1"/>
  <c r="BX5" i="163"/>
  <c r="BX28" i="163" s="1"/>
  <c r="BY5" i="163"/>
  <c r="BY28" i="163" s="1"/>
  <c r="BZ5" i="163"/>
  <c r="BZ28" i="163" s="1"/>
  <c r="CA5" i="163"/>
  <c r="CA28" i="163" s="1"/>
  <c r="CB5" i="163"/>
  <c r="CB28" i="163" s="1"/>
  <c r="CC5" i="163"/>
  <c r="CC28" i="163" s="1"/>
  <c r="CD5" i="163"/>
  <c r="CD28" i="163" s="1"/>
  <c r="CE5" i="163"/>
  <c r="CE28" i="163" s="1"/>
  <c r="CF5" i="163"/>
  <c r="CF28" i="163" s="1"/>
  <c r="CG5" i="163"/>
  <c r="CG28" i="163" s="1"/>
  <c r="CH5" i="163"/>
  <c r="CH28" i="163" s="1"/>
  <c r="CI5" i="163"/>
  <c r="CI28" i="163" s="1"/>
  <c r="CJ5" i="163"/>
  <c r="CJ28" i="163" s="1"/>
  <c r="CK5" i="163"/>
  <c r="CK28" i="163" s="1"/>
  <c r="CL5" i="163"/>
  <c r="CL28" i="163" s="1"/>
  <c r="CM5" i="163"/>
  <c r="CM28" i="163" s="1"/>
  <c r="CN5" i="163"/>
  <c r="CN28" i="163" s="1"/>
  <c r="CO5" i="163"/>
  <c r="CO28" i="163" s="1"/>
  <c r="CP5" i="163"/>
  <c r="CP28" i="163" s="1"/>
  <c r="CQ5" i="163"/>
  <c r="CQ28" i="163" s="1"/>
  <c r="CR5" i="163"/>
  <c r="CR28" i="163" s="1"/>
  <c r="CS5" i="163"/>
  <c r="CS28" i="163" s="1"/>
  <c r="CT5" i="163"/>
  <c r="CT28" i="163" s="1"/>
  <c r="CU5" i="163"/>
  <c r="CU28" i="163" s="1"/>
  <c r="B4" i="164"/>
  <c r="B27" i="164" s="1"/>
  <c r="C4" i="164"/>
  <c r="C27" i="164" s="1"/>
  <c r="D4" i="164"/>
  <c r="D27" i="164" s="1"/>
  <c r="E4" i="164"/>
  <c r="E27" i="164" s="1"/>
  <c r="F4" i="164"/>
  <c r="F27" i="164" s="1"/>
  <c r="G4" i="164"/>
  <c r="G27" i="164" s="1"/>
  <c r="H4" i="164"/>
  <c r="H27" i="164" s="1"/>
  <c r="I4" i="164"/>
  <c r="I27" i="164" s="1"/>
  <c r="J4" i="164"/>
  <c r="J27" i="164" s="1"/>
  <c r="K4" i="164"/>
  <c r="K27" i="164" s="1"/>
  <c r="L4" i="164"/>
  <c r="L27" i="164" s="1"/>
  <c r="M4" i="164"/>
  <c r="M27" i="164" s="1"/>
  <c r="N4" i="164"/>
  <c r="N27" i="164" s="1"/>
  <c r="O4" i="164"/>
  <c r="O27" i="164" s="1"/>
  <c r="P4" i="164"/>
  <c r="P27" i="164" s="1"/>
  <c r="Q4" i="164"/>
  <c r="Q27" i="164" s="1"/>
  <c r="R4" i="164"/>
  <c r="R27" i="164" s="1"/>
  <c r="S4" i="164"/>
  <c r="S27" i="164" s="1"/>
  <c r="T4" i="164"/>
  <c r="T27" i="164" s="1"/>
  <c r="U4" i="164"/>
  <c r="U27" i="164" s="1"/>
  <c r="V4" i="164"/>
  <c r="V27" i="164" s="1"/>
  <c r="W4" i="164"/>
  <c r="W27" i="164" s="1"/>
  <c r="X4" i="164"/>
  <c r="X27" i="164" s="1"/>
  <c r="Y4" i="164"/>
  <c r="Y27" i="164" s="1"/>
  <c r="Z4" i="164"/>
  <c r="Z27" i="164" s="1"/>
  <c r="AA4" i="164"/>
  <c r="AA27" i="164" s="1"/>
  <c r="AB4" i="164"/>
  <c r="AB27" i="164" s="1"/>
  <c r="AC4" i="164"/>
  <c r="AC27" i="164" s="1"/>
  <c r="AD4" i="164"/>
  <c r="AD27" i="164" s="1"/>
  <c r="AE4" i="164"/>
  <c r="AE27" i="164" s="1"/>
  <c r="AF4" i="164"/>
  <c r="AF27" i="164" s="1"/>
  <c r="AG4" i="164"/>
  <c r="AG27" i="164" s="1"/>
  <c r="AH4" i="164"/>
  <c r="AH27" i="164" s="1"/>
  <c r="AI4" i="164"/>
  <c r="AI27" i="164" s="1"/>
  <c r="AJ4" i="164"/>
  <c r="AJ27" i="164" s="1"/>
  <c r="AK4" i="164"/>
  <c r="AK27" i="164" s="1"/>
  <c r="AL4" i="164"/>
  <c r="AL27" i="164" s="1"/>
  <c r="AM4" i="164"/>
  <c r="AM27" i="164" s="1"/>
  <c r="AN4" i="164"/>
  <c r="AN27" i="164" s="1"/>
  <c r="AO4" i="164"/>
  <c r="AO27" i="164" s="1"/>
  <c r="AP4" i="164"/>
  <c r="AP27" i="164" s="1"/>
  <c r="AQ4" i="164"/>
  <c r="AQ27" i="164" s="1"/>
  <c r="AR4" i="164"/>
  <c r="AR27" i="164" s="1"/>
  <c r="AS4" i="164"/>
  <c r="AS27" i="164" s="1"/>
  <c r="AT4" i="164"/>
  <c r="AT27" i="164" s="1"/>
  <c r="AU4" i="164"/>
  <c r="AU27" i="164" s="1"/>
  <c r="AV4" i="164"/>
  <c r="AV27" i="164" s="1"/>
  <c r="AW4" i="164"/>
  <c r="AW27" i="164" s="1"/>
  <c r="AX4" i="164"/>
  <c r="AX27" i="164" s="1"/>
  <c r="AY4" i="164"/>
  <c r="AY27" i="164" s="1"/>
  <c r="AZ4" i="164"/>
  <c r="AZ27" i="164" s="1"/>
  <c r="BA4" i="164"/>
  <c r="BA27" i="164" s="1"/>
  <c r="BB4" i="164"/>
  <c r="BB27" i="164" s="1"/>
  <c r="BC4" i="164"/>
  <c r="BC27" i="164" s="1"/>
  <c r="BD4" i="164"/>
  <c r="BD27" i="164" s="1"/>
  <c r="BE4" i="164"/>
  <c r="BE27" i="164" s="1"/>
  <c r="BF4" i="164"/>
  <c r="BF27" i="164" s="1"/>
  <c r="BG4" i="164"/>
  <c r="BG27" i="164" s="1"/>
  <c r="BH4" i="164"/>
  <c r="BH27" i="164" s="1"/>
  <c r="BI4" i="164"/>
  <c r="BI27" i="164" s="1"/>
  <c r="BJ4" i="164"/>
  <c r="BJ27" i="164" s="1"/>
  <c r="BK4" i="164"/>
  <c r="BK27" i="164" s="1"/>
  <c r="BL4" i="164"/>
  <c r="BL27" i="164" s="1"/>
  <c r="BM4" i="164"/>
  <c r="BM27" i="164" s="1"/>
  <c r="BN4" i="164"/>
  <c r="BN27" i="164" s="1"/>
  <c r="BO4" i="164"/>
  <c r="BO27" i="164" s="1"/>
  <c r="BP4" i="164"/>
  <c r="BP27" i="164" s="1"/>
  <c r="BQ4" i="164"/>
  <c r="BQ27" i="164" s="1"/>
  <c r="BR4" i="164"/>
  <c r="BR27" i="164" s="1"/>
  <c r="BS4" i="164"/>
  <c r="BS27" i="164" s="1"/>
  <c r="BT4" i="164"/>
  <c r="BT27" i="164" s="1"/>
  <c r="BU4" i="164"/>
  <c r="BU27" i="164" s="1"/>
  <c r="BV4" i="164"/>
  <c r="BV27" i="164" s="1"/>
  <c r="BW4" i="164"/>
  <c r="BW27" i="164" s="1"/>
  <c r="BX4" i="164"/>
  <c r="BX27" i="164" s="1"/>
  <c r="BY4" i="164"/>
  <c r="BY27" i="164" s="1"/>
  <c r="BZ4" i="164"/>
  <c r="BZ27" i="164" s="1"/>
  <c r="CA4" i="164"/>
  <c r="CA27" i="164" s="1"/>
  <c r="CB4" i="164"/>
  <c r="CB27" i="164" s="1"/>
  <c r="CC4" i="164"/>
  <c r="CC27" i="164" s="1"/>
  <c r="CD4" i="164"/>
  <c r="CD27" i="164" s="1"/>
  <c r="CE4" i="164"/>
  <c r="CE27" i="164" s="1"/>
  <c r="CF4" i="164"/>
  <c r="CF27" i="164" s="1"/>
  <c r="CG4" i="164"/>
  <c r="CG27" i="164" s="1"/>
  <c r="CH4" i="164"/>
  <c r="CH27" i="164" s="1"/>
  <c r="CI4" i="164"/>
  <c r="CI27" i="164" s="1"/>
  <c r="CJ4" i="164"/>
  <c r="CJ27" i="164" s="1"/>
  <c r="CK4" i="164"/>
  <c r="CK27" i="164" s="1"/>
  <c r="CL4" i="164"/>
  <c r="CL27" i="164" s="1"/>
  <c r="CM4" i="164"/>
  <c r="CM27" i="164" s="1"/>
  <c r="CN4" i="164"/>
  <c r="CN27" i="164" s="1"/>
  <c r="CO4" i="164"/>
  <c r="CO27" i="164" s="1"/>
  <c r="CP4" i="164"/>
  <c r="CP27" i="164" s="1"/>
  <c r="CQ4" i="164"/>
  <c r="CQ27" i="164" s="1"/>
  <c r="CR4" i="164"/>
  <c r="CR27" i="164" s="1"/>
  <c r="CS4" i="164"/>
  <c r="CS27" i="164" s="1"/>
  <c r="CT4" i="164"/>
  <c r="CT27" i="164" s="1"/>
  <c r="CU4" i="164"/>
  <c r="CU27" i="164" s="1"/>
  <c r="B5" i="164"/>
  <c r="B28" i="164" s="1"/>
  <c r="C5" i="164"/>
  <c r="C28" i="164" s="1"/>
  <c r="D5" i="164"/>
  <c r="D28" i="164" s="1"/>
  <c r="E5" i="164"/>
  <c r="E28" i="164" s="1"/>
  <c r="F5" i="164"/>
  <c r="F28" i="164" s="1"/>
  <c r="G5" i="164"/>
  <c r="G28" i="164" s="1"/>
  <c r="H5" i="164"/>
  <c r="H28" i="164" s="1"/>
  <c r="I5" i="164"/>
  <c r="I28" i="164" s="1"/>
  <c r="J5" i="164"/>
  <c r="J28" i="164" s="1"/>
  <c r="K5" i="164"/>
  <c r="K28" i="164" s="1"/>
  <c r="L5" i="164"/>
  <c r="L28" i="164" s="1"/>
  <c r="M5" i="164"/>
  <c r="M28" i="164" s="1"/>
  <c r="N5" i="164"/>
  <c r="N28" i="164" s="1"/>
  <c r="O5" i="164"/>
  <c r="O28" i="164" s="1"/>
  <c r="P5" i="164"/>
  <c r="P28" i="164" s="1"/>
  <c r="Q5" i="164"/>
  <c r="Q28" i="164" s="1"/>
  <c r="R5" i="164"/>
  <c r="R28" i="164" s="1"/>
  <c r="S5" i="164"/>
  <c r="S28" i="164" s="1"/>
  <c r="T5" i="164"/>
  <c r="T28" i="164" s="1"/>
  <c r="U5" i="164"/>
  <c r="U28" i="164" s="1"/>
  <c r="V5" i="164"/>
  <c r="V28" i="164" s="1"/>
  <c r="W5" i="164"/>
  <c r="W28" i="164" s="1"/>
  <c r="X5" i="164"/>
  <c r="X28" i="164" s="1"/>
  <c r="Y5" i="164"/>
  <c r="Y28" i="164" s="1"/>
  <c r="Z5" i="164"/>
  <c r="Z28" i="164" s="1"/>
  <c r="AA5" i="164"/>
  <c r="AA28" i="164" s="1"/>
  <c r="AB5" i="164"/>
  <c r="AB28" i="164" s="1"/>
  <c r="AC5" i="164"/>
  <c r="AC28" i="164" s="1"/>
  <c r="AD5" i="164"/>
  <c r="AD28" i="164" s="1"/>
  <c r="AE5" i="164"/>
  <c r="AE28" i="164" s="1"/>
  <c r="AF5" i="164"/>
  <c r="AF28" i="164" s="1"/>
  <c r="AG5" i="164"/>
  <c r="AG28" i="164" s="1"/>
  <c r="AH5" i="164"/>
  <c r="AH28" i="164" s="1"/>
  <c r="AI5" i="164"/>
  <c r="AI28" i="164" s="1"/>
  <c r="AJ5" i="164"/>
  <c r="AJ28" i="164" s="1"/>
  <c r="AK5" i="164"/>
  <c r="AK28" i="164" s="1"/>
  <c r="AL5" i="164"/>
  <c r="AL28" i="164" s="1"/>
  <c r="AM5" i="164"/>
  <c r="AM28" i="164" s="1"/>
  <c r="AN5" i="164"/>
  <c r="AN28" i="164" s="1"/>
  <c r="AO5" i="164"/>
  <c r="AO28" i="164" s="1"/>
  <c r="AP5" i="164"/>
  <c r="AP28" i="164" s="1"/>
  <c r="AQ5" i="164"/>
  <c r="AQ28" i="164" s="1"/>
  <c r="AR5" i="164"/>
  <c r="AR28" i="164" s="1"/>
  <c r="AS5" i="164"/>
  <c r="AS28" i="164" s="1"/>
  <c r="AT5" i="164"/>
  <c r="AT28" i="164" s="1"/>
  <c r="AU5" i="164"/>
  <c r="AU28" i="164" s="1"/>
  <c r="AV5" i="164"/>
  <c r="AV28" i="164" s="1"/>
  <c r="AW5" i="164"/>
  <c r="AW28" i="164" s="1"/>
  <c r="AX5" i="164"/>
  <c r="AX28" i="164" s="1"/>
  <c r="AY5" i="164"/>
  <c r="AY28" i="164" s="1"/>
  <c r="AZ5" i="164"/>
  <c r="AZ28" i="164" s="1"/>
  <c r="BA5" i="164"/>
  <c r="BA28" i="164" s="1"/>
  <c r="BB5" i="164"/>
  <c r="BB28" i="164" s="1"/>
  <c r="BC5" i="164"/>
  <c r="BC28" i="164" s="1"/>
  <c r="BD5" i="164"/>
  <c r="BD28" i="164" s="1"/>
  <c r="BE5" i="164"/>
  <c r="BE28" i="164" s="1"/>
  <c r="BF5" i="164"/>
  <c r="BF28" i="164" s="1"/>
  <c r="BG5" i="164"/>
  <c r="BG28" i="164" s="1"/>
  <c r="BH5" i="164"/>
  <c r="BH28" i="164" s="1"/>
  <c r="BI5" i="164"/>
  <c r="BI28" i="164" s="1"/>
  <c r="BJ5" i="164"/>
  <c r="BJ28" i="164" s="1"/>
  <c r="BK5" i="164"/>
  <c r="BK28" i="164" s="1"/>
  <c r="BL5" i="164"/>
  <c r="BL28" i="164" s="1"/>
  <c r="BM5" i="164"/>
  <c r="BM28" i="164" s="1"/>
  <c r="BN5" i="164"/>
  <c r="BN28" i="164" s="1"/>
  <c r="BO5" i="164"/>
  <c r="BO28" i="164" s="1"/>
  <c r="BP5" i="164"/>
  <c r="BP28" i="164" s="1"/>
  <c r="BQ5" i="164"/>
  <c r="BQ28" i="164" s="1"/>
  <c r="BR5" i="164"/>
  <c r="BR28" i="164" s="1"/>
  <c r="BS5" i="164"/>
  <c r="BS28" i="164" s="1"/>
  <c r="BT5" i="164"/>
  <c r="BT28" i="164" s="1"/>
  <c r="BU5" i="164"/>
  <c r="BU28" i="164" s="1"/>
  <c r="BV5" i="164"/>
  <c r="BV28" i="164" s="1"/>
  <c r="BW5" i="164"/>
  <c r="BW28" i="164" s="1"/>
  <c r="BX5" i="164"/>
  <c r="BX28" i="164" s="1"/>
  <c r="BY5" i="164"/>
  <c r="BY28" i="164" s="1"/>
  <c r="BZ5" i="164"/>
  <c r="BZ28" i="164" s="1"/>
  <c r="CA5" i="164"/>
  <c r="CA28" i="164" s="1"/>
  <c r="CB5" i="164"/>
  <c r="CB28" i="164" s="1"/>
  <c r="CC5" i="164"/>
  <c r="CC28" i="164" s="1"/>
  <c r="CD5" i="164"/>
  <c r="CD28" i="164" s="1"/>
  <c r="CE5" i="164"/>
  <c r="CE28" i="164" s="1"/>
  <c r="CF5" i="164"/>
  <c r="CF28" i="164" s="1"/>
  <c r="CG5" i="164"/>
  <c r="CG28" i="164" s="1"/>
  <c r="CH5" i="164"/>
  <c r="CH28" i="164" s="1"/>
  <c r="CI5" i="164"/>
  <c r="CI28" i="164" s="1"/>
  <c r="CJ5" i="164"/>
  <c r="CJ28" i="164" s="1"/>
  <c r="CK5" i="164"/>
  <c r="CK28" i="164" s="1"/>
  <c r="CL5" i="164"/>
  <c r="CL28" i="164" s="1"/>
  <c r="CM5" i="164"/>
  <c r="CM28" i="164" s="1"/>
  <c r="CN5" i="164"/>
  <c r="CN28" i="164" s="1"/>
  <c r="CO5" i="164"/>
  <c r="CO28" i="164" s="1"/>
  <c r="CP5" i="164"/>
  <c r="CP28" i="164" s="1"/>
  <c r="CQ5" i="164"/>
  <c r="CQ28" i="164" s="1"/>
  <c r="CR5" i="164"/>
  <c r="CR28" i="164" s="1"/>
  <c r="CS5" i="164"/>
  <c r="CS28" i="164" s="1"/>
  <c r="CT5" i="164"/>
  <c r="CT28" i="164" s="1"/>
  <c r="CU5" i="164"/>
  <c r="CU28" i="164" s="1"/>
  <c r="B4" i="185"/>
  <c r="B4" i="183" s="1"/>
  <c r="B24" i="183" s="1"/>
  <c r="B5" i="185"/>
  <c r="E5" i="184"/>
  <c r="E25" i="184" s="1"/>
  <c r="B4" i="145"/>
  <c r="B27" i="145" s="1"/>
  <c r="C4" i="145"/>
  <c r="C27" i="145" s="1"/>
  <c r="D4" i="145"/>
  <c r="D27" i="145" s="1"/>
  <c r="E4" i="145"/>
  <c r="E27" i="145" s="1"/>
  <c r="F4" i="145"/>
  <c r="F27" i="145" s="1"/>
  <c r="G4" i="145"/>
  <c r="G27" i="145" s="1"/>
  <c r="H4" i="145"/>
  <c r="H27" i="145" s="1"/>
  <c r="I4" i="145"/>
  <c r="I27" i="145" s="1"/>
  <c r="J4" i="145"/>
  <c r="J27" i="145" s="1"/>
  <c r="K4" i="145"/>
  <c r="K27" i="145" s="1"/>
  <c r="L4" i="145"/>
  <c r="L27" i="145" s="1"/>
  <c r="M4" i="145"/>
  <c r="M27" i="145" s="1"/>
  <c r="N4" i="145"/>
  <c r="N27" i="145" s="1"/>
  <c r="O4" i="145"/>
  <c r="O27" i="145" s="1"/>
  <c r="P4" i="145"/>
  <c r="P27" i="145" s="1"/>
  <c r="Q4" i="145"/>
  <c r="Q27" i="145" s="1"/>
  <c r="R4" i="145"/>
  <c r="R27" i="145" s="1"/>
  <c r="S4" i="145"/>
  <c r="S27" i="145" s="1"/>
  <c r="T4" i="145"/>
  <c r="T27" i="145" s="1"/>
  <c r="U4" i="145"/>
  <c r="U27" i="145" s="1"/>
  <c r="V4" i="145"/>
  <c r="V27" i="145" s="1"/>
  <c r="W4" i="145"/>
  <c r="W27" i="145" s="1"/>
  <c r="X4" i="145"/>
  <c r="X27" i="145" s="1"/>
  <c r="Y4" i="145"/>
  <c r="Y27" i="145" s="1"/>
  <c r="Z4" i="145"/>
  <c r="Z27" i="145" s="1"/>
  <c r="AA4" i="145"/>
  <c r="AA27" i="145" s="1"/>
  <c r="AB4" i="145"/>
  <c r="AB27" i="145" s="1"/>
  <c r="AC4" i="145"/>
  <c r="AC27" i="145" s="1"/>
  <c r="AD4" i="145"/>
  <c r="AD27" i="145" s="1"/>
  <c r="AE4" i="145"/>
  <c r="AE27" i="145" s="1"/>
  <c r="AF4" i="145"/>
  <c r="AF27" i="145" s="1"/>
  <c r="AG4" i="145"/>
  <c r="AG27" i="145" s="1"/>
  <c r="AH4" i="145"/>
  <c r="AH27" i="145" s="1"/>
  <c r="AI4" i="145"/>
  <c r="AI27" i="145" s="1"/>
  <c r="AJ4" i="145"/>
  <c r="AJ27" i="145" s="1"/>
  <c r="AK4" i="145"/>
  <c r="AK27" i="145" s="1"/>
  <c r="AL4" i="145"/>
  <c r="AL27" i="145" s="1"/>
  <c r="AM4" i="145"/>
  <c r="AM27" i="145" s="1"/>
  <c r="AN4" i="145"/>
  <c r="AN27" i="145" s="1"/>
  <c r="AO4" i="145"/>
  <c r="AO27" i="145" s="1"/>
  <c r="AP4" i="145"/>
  <c r="AP27" i="145" s="1"/>
  <c r="AQ4" i="145"/>
  <c r="AQ27" i="145" s="1"/>
  <c r="AR4" i="145"/>
  <c r="AR27" i="145" s="1"/>
  <c r="AS4" i="145"/>
  <c r="AS27" i="145" s="1"/>
  <c r="AT4" i="145"/>
  <c r="AT27" i="145" s="1"/>
  <c r="AU4" i="145"/>
  <c r="AU27" i="145" s="1"/>
  <c r="AV4" i="145"/>
  <c r="AV27" i="145" s="1"/>
  <c r="AW4" i="145"/>
  <c r="AW27" i="145" s="1"/>
  <c r="AX4" i="145"/>
  <c r="AX27" i="145" s="1"/>
  <c r="AY4" i="145"/>
  <c r="AY27" i="145" s="1"/>
  <c r="AZ4" i="145"/>
  <c r="AZ27" i="145" s="1"/>
  <c r="BA4" i="145"/>
  <c r="BA27" i="145" s="1"/>
  <c r="BB4" i="145"/>
  <c r="BB27" i="145" s="1"/>
  <c r="BC4" i="145"/>
  <c r="BC27" i="145" s="1"/>
  <c r="BD4" i="145"/>
  <c r="BD27" i="145" s="1"/>
  <c r="BE4" i="145"/>
  <c r="BE27" i="145" s="1"/>
  <c r="BF4" i="145"/>
  <c r="BF27" i="145" s="1"/>
  <c r="BG4" i="145"/>
  <c r="BG27" i="145" s="1"/>
  <c r="BH4" i="145"/>
  <c r="BH27" i="145" s="1"/>
  <c r="BI4" i="145"/>
  <c r="BI27" i="145" s="1"/>
  <c r="BJ4" i="145"/>
  <c r="BJ27" i="145" s="1"/>
  <c r="BK4" i="145"/>
  <c r="BK27" i="145" s="1"/>
  <c r="BL4" i="145"/>
  <c r="BL27" i="145" s="1"/>
  <c r="BM4" i="145"/>
  <c r="BM27" i="145" s="1"/>
  <c r="BN4" i="145"/>
  <c r="BN27" i="145" s="1"/>
  <c r="BO4" i="145"/>
  <c r="BO27" i="145" s="1"/>
  <c r="BP4" i="145"/>
  <c r="BP27" i="145" s="1"/>
  <c r="BQ4" i="145"/>
  <c r="BQ27" i="145" s="1"/>
  <c r="BR4" i="145"/>
  <c r="BR27" i="145" s="1"/>
  <c r="BS4" i="145"/>
  <c r="BS27" i="145" s="1"/>
  <c r="BT4" i="145"/>
  <c r="BT27" i="145" s="1"/>
  <c r="BU4" i="145"/>
  <c r="BU27" i="145" s="1"/>
  <c r="BV4" i="145"/>
  <c r="BV27" i="145" s="1"/>
  <c r="BW4" i="145"/>
  <c r="BW27" i="145" s="1"/>
  <c r="BX4" i="145"/>
  <c r="BX27" i="145" s="1"/>
  <c r="BY4" i="145"/>
  <c r="BY27" i="145" s="1"/>
  <c r="BZ4" i="145"/>
  <c r="BZ27" i="145" s="1"/>
  <c r="CA4" i="145"/>
  <c r="CA27" i="145" s="1"/>
  <c r="CB4" i="145"/>
  <c r="CB27" i="145" s="1"/>
  <c r="CC4" i="145"/>
  <c r="CC27" i="145" s="1"/>
  <c r="CD4" i="145"/>
  <c r="CD27" i="145" s="1"/>
  <c r="CE4" i="145"/>
  <c r="CE27" i="145" s="1"/>
  <c r="CF4" i="145"/>
  <c r="CF27" i="145" s="1"/>
  <c r="CG4" i="145"/>
  <c r="CG27" i="145" s="1"/>
  <c r="CH4" i="145"/>
  <c r="CH27" i="145" s="1"/>
  <c r="CI4" i="145"/>
  <c r="CI27" i="145" s="1"/>
  <c r="CJ4" i="145"/>
  <c r="CJ27" i="145" s="1"/>
  <c r="CK4" i="145"/>
  <c r="CK27" i="145" s="1"/>
  <c r="CL4" i="145"/>
  <c r="CL27" i="145" s="1"/>
  <c r="CM4" i="145"/>
  <c r="CM27" i="145" s="1"/>
  <c r="CN4" i="145"/>
  <c r="CN27" i="145" s="1"/>
  <c r="CO4" i="145"/>
  <c r="CO27" i="145" s="1"/>
  <c r="CP4" i="145"/>
  <c r="CP27" i="145" s="1"/>
  <c r="CQ4" i="145"/>
  <c r="CQ27" i="145" s="1"/>
  <c r="CR4" i="145"/>
  <c r="CR27" i="145" s="1"/>
  <c r="CS4" i="145"/>
  <c r="CS27" i="145" s="1"/>
  <c r="CT4" i="145"/>
  <c r="CT27" i="145" s="1"/>
  <c r="CU4" i="145"/>
  <c r="CU27" i="145" s="1"/>
  <c r="B5" i="145"/>
  <c r="B28" i="145" s="1"/>
  <c r="C5" i="145"/>
  <c r="C28" i="145" s="1"/>
  <c r="D5" i="145"/>
  <c r="D28" i="145" s="1"/>
  <c r="E5" i="145"/>
  <c r="E28" i="145" s="1"/>
  <c r="F5" i="145"/>
  <c r="F28" i="145" s="1"/>
  <c r="G5" i="145"/>
  <c r="G28" i="145" s="1"/>
  <c r="H5" i="145"/>
  <c r="H28" i="145" s="1"/>
  <c r="I5" i="145"/>
  <c r="I28" i="145" s="1"/>
  <c r="J5" i="145"/>
  <c r="J28" i="145" s="1"/>
  <c r="K5" i="145"/>
  <c r="K28" i="145" s="1"/>
  <c r="L5" i="145"/>
  <c r="L28" i="145" s="1"/>
  <c r="M5" i="145"/>
  <c r="M28" i="145" s="1"/>
  <c r="N5" i="145"/>
  <c r="N28" i="145" s="1"/>
  <c r="O5" i="145"/>
  <c r="O28" i="145" s="1"/>
  <c r="P5" i="145"/>
  <c r="P28" i="145" s="1"/>
  <c r="Q5" i="145"/>
  <c r="Q28" i="145" s="1"/>
  <c r="R5" i="145"/>
  <c r="R28" i="145" s="1"/>
  <c r="S5" i="145"/>
  <c r="S28" i="145" s="1"/>
  <c r="T5" i="145"/>
  <c r="T28" i="145" s="1"/>
  <c r="U5" i="145"/>
  <c r="U28" i="145" s="1"/>
  <c r="V5" i="145"/>
  <c r="V28" i="145" s="1"/>
  <c r="W5" i="145"/>
  <c r="W28" i="145" s="1"/>
  <c r="X5" i="145"/>
  <c r="X28" i="145" s="1"/>
  <c r="Y5" i="145"/>
  <c r="Y28" i="145" s="1"/>
  <c r="Z5" i="145"/>
  <c r="Z28" i="145" s="1"/>
  <c r="AA5" i="145"/>
  <c r="AA28" i="145" s="1"/>
  <c r="AB5" i="145"/>
  <c r="AB28" i="145" s="1"/>
  <c r="AC5" i="145"/>
  <c r="AC28" i="145" s="1"/>
  <c r="AD5" i="145"/>
  <c r="AD28" i="145" s="1"/>
  <c r="AE5" i="145"/>
  <c r="AE28" i="145" s="1"/>
  <c r="AF5" i="145"/>
  <c r="AF28" i="145" s="1"/>
  <c r="AG5" i="145"/>
  <c r="AG28" i="145" s="1"/>
  <c r="AH5" i="145"/>
  <c r="AH28" i="145" s="1"/>
  <c r="AI5" i="145"/>
  <c r="AI28" i="145" s="1"/>
  <c r="AJ5" i="145"/>
  <c r="AJ28" i="145" s="1"/>
  <c r="AK5" i="145"/>
  <c r="AK28" i="145" s="1"/>
  <c r="AL5" i="145"/>
  <c r="AL28" i="145" s="1"/>
  <c r="AM5" i="145"/>
  <c r="AM28" i="145" s="1"/>
  <c r="AN5" i="145"/>
  <c r="AN28" i="145" s="1"/>
  <c r="AO5" i="145"/>
  <c r="AO28" i="145" s="1"/>
  <c r="AP5" i="145"/>
  <c r="AP28" i="145" s="1"/>
  <c r="AQ5" i="145"/>
  <c r="AQ28" i="145" s="1"/>
  <c r="AR5" i="145"/>
  <c r="AR28" i="145" s="1"/>
  <c r="AS5" i="145"/>
  <c r="AS28" i="145" s="1"/>
  <c r="AT5" i="145"/>
  <c r="AT28" i="145" s="1"/>
  <c r="AU5" i="145"/>
  <c r="AU28" i="145" s="1"/>
  <c r="AV5" i="145"/>
  <c r="AV28" i="145" s="1"/>
  <c r="AW5" i="145"/>
  <c r="AW28" i="145" s="1"/>
  <c r="AX5" i="145"/>
  <c r="AX28" i="145" s="1"/>
  <c r="AY5" i="145"/>
  <c r="AY28" i="145" s="1"/>
  <c r="AZ5" i="145"/>
  <c r="AZ28" i="145" s="1"/>
  <c r="BA5" i="145"/>
  <c r="BA28" i="145" s="1"/>
  <c r="BB5" i="145"/>
  <c r="BB28" i="145" s="1"/>
  <c r="BC5" i="145"/>
  <c r="BC28" i="145" s="1"/>
  <c r="BD5" i="145"/>
  <c r="BD28" i="145" s="1"/>
  <c r="BE5" i="145"/>
  <c r="BE28" i="145" s="1"/>
  <c r="BF5" i="145"/>
  <c r="BF28" i="145" s="1"/>
  <c r="BG5" i="145"/>
  <c r="BG28" i="145" s="1"/>
  <c r="BH5" i="145"/>
  <c r="BH28" i="145" s="1"/>
  <c r="BI5" i="145"/>
  <c r="BI28" i="145" s="1"/>
  <c r="BJ5" i="145"/>
  <c r="BJ28" i="145" s="1"/>
  <c r="BK5" i="145"/>
  <c r="BK28" i="145" s="1"/>
  <c r="BL5" i="145"/>
  <c r="BL28" i="145" s="1"/>
  <c r="BM5" i="145"/>
  <c r="BM28" i="145" s="1"/>
  <c r="BN5" i="145"/>
  <c r="BN28" i="145" s="1"/>
  <c r="BO5" i="145"/>
  <c r="BO28" i="145" s="1"/>
  <c r="BP5" i="145"/>
  <c r="BP28" i="145" s="1"/>
  <c r="BQ5" i="145"/>
  <c r="BQ28" i="145" s="1"/>
  <c r="BR5" i="145"/>
  <c r="BR28" i="145" s="1"/>
  <c r="BS5" i="145"/>
  <c r="BS28" i="145" s="1"/>
  <c r="BT5" i="145"/>
  <c r="BT28" i="145" s="1"/>
  <c r="BU5" i="145"/>
  <c r="BU28" i="145" s="1"/>
  <c r="BV5" i="145"/>
  <c r="BV28" i="145" s="1"/>
  <c r="BW5" i="145"/>
  <c r="BW28" i="145" s="1"/>
  <c r="BX5" i="145"/>
  <c r="BX28" i="145" s="1"/>
  <c r="BY5" i="145"/>
  <c r="BY28" i="145" s="1"/>
  <c r="BZ5" i="145"/>
  <c r="BZ28" i="145" s="1"/>
  <c r="CA5" i="145"/>
  <c r="CA28" i="145" s="1"/>
  <c r="CB5" i="145"/>
  <c r="CB28" i="145" s="1"/>
  <c r="CC5" i="145"/>
  <c r="CC28" i="145" s="1"/>
  <c r="CD5" i="145"/>
  <c r="CD28" i="145" s="1"/>
  <c r="CE5" i="145"/>
  <c r="CE28" i="145" s="1"/>
  <c r="CF5" i="145"/>
  <c r="CF28" i="145" s="1"/>
  <c r="CG5" i="145"/>
  <c r="CG28" i="145" s="1"/>
  <c r="CH5" i="145"/>
  <c r="CH28" i="145" s="1"/>
  <c r="CI5" i="145"/>
  <c r="CI28" i="145" s="1"/>
  <c r="CJ5" i="145"/>
  <c r="CJ28" i="145" s="1"/>
  <c r="CK5" i="145"/>
  <c r="CK28" i="145" s="1"/>
  <c r="CL5" i="145"/>
  <c r="CL28" i="145" s="1"/>
  <c r="CM5" i="145"/>
  <c r="CM28" i="145" s="1"/>
  <c r="CN5" i="145"/>
  <c r="CN28" i="145" s="1"/>
  <c r="CO5" i="145"/>
  <c r="CO28" i="145" s="1"/>
  <c r="CP5" i="145"/>
  <c r="CP28" i="145" s="1"/>
  <c r="CQ5" i="145"/>
  <c r="CQ28" i="145" s="1"/>
  <c r="CR5" i="145"/>
  <c r="CR28" i="145" s="1"/>
  <c r="CS5" i="145"/>
  <c r="CS28" i="145" s="1"/>
  <c r="CT5" i="145"/>
  <c r="CT28" i="145" s="1"/>
  <c r="CU5" i="145"/>
  <c r="CU28" i="145" s="1"/>
  <c r="B4" i="126"/>
  <c r="B28" i="126" s="1"/>
  <c r="B3" i="144" s="1"/>
  <c r="C4" i="126"/>
  <c r="C28" i="126" s="1"/>
  <c r="C3" i="144" s="1"/>
  <c r="D4" i="126"/>
  <c r="D28" i="126" s="1"/>
  <c r="D3" i="144" s="1"/>
  <c r="E4" i="126"/>
  <c r="E28" i="126" s="1"/>
  <c r="E3" i="144" s="1"/>
  <c r="F4" i="126"/>
  <c r="F28" i="126" s="1"/>
  <c r="F3" i="144" s="1"/>
  <c r="G4" i="126"/>
  <c r="G28" i="126" s="1"/>
  <c r="G3" i="144" s="1"/>
  <c r="H4" i="126"/>
  <c r="H28" i="126" s="1"/>
  <c r="H3" i="144" s="1"/>
  <c r="I4" i="126"/>
  <c r="I28" i="126" s="1"/>
  <c r="I3" i="144" s="1"/>
  <c r="J4" i="126"/>
  <c r="J28" i="126" s="1"/>
  <c r="J3" i="144" s="1"/>
  <c r="K4" i="126"/>
  <c r="K28" i="126" s="1"/>
  <c r="K3" i="144" s="1"/>
  <c r="L4" i="126"/>
  <c r="L28" i="126" s="1"/>
  <c r="L3" i="144" s="1"/>
  <c r="M4" i="126"/>
  <c r="M28" i="126" s="1"/>
  <c r="M3" i="144" s="1"/>
  <c r="N4" i="126"/>
  <c r="N28" i="126" s="1"/>
  <c r="N3" i="144" s="1"/>
  <c r="O4" i="126"/>
  <c r="O28" i="126" s="1"/>
  <c r="O3" i="144" s="1"/>
  <c r="P4" i="126"/>
  <c r="P28" i="126" s="1"/>
  <c r="P3" i="144" s="1"/>
  <c r="Q4" i="126"/>
  <c r="Q28" i="126" s="1"/>
  <c r="Q3" i="144" s="1"/>
  <c r="R4" i="126"/>
  <c r="R28" i="126" s="1"/>
  <c r="R3" i="144" s="1"/>
  <c r="S4" i="126"/>
  <c r="S28" i="126" s="1"/>
  <c r="S3" i="144" s="1"/>
  <c r="T4" i="126"/>
  <c r="T28" i="126" s="1"/>
  <c r="T3" i="144" s="1"/>
  <c r="U4" i="126"/>
  <c r="U28" i="126" s="1"/>
  <c r="U3" i="144" s="1"/>
  <c r="V4" i="126"/>
  <c r="V28" i="126" s="1"/>
  <c r="V3" i="144" s="1"/>
  <c r="W4" i="126"/>
  <c r="W28" i="126" s="1"/>
  <c r="W3" i="144" s="1"/>
  <c r="X4" i="126"/>
  <c r="X28" i="126" s="1"/>
  <c r="X3" i="144" s="1"/>
  <c r="Y4" i="126"/>
  <c r="Y28" i="126" s="1"/>
  <c r="Y3" i="144" s="1"/>
  <c r="Z4" i="126"/>
  <c r="Z28" i="126" s="1"/>
  <c r="Z3" i="144" s="1"/>
  <c r="AA4" i="126"/>
  <c r="AA28" i="126" s="1"/>
  <c r="AA3" i="144" s="1"/>
  <c r="AB4" i="126"/>
  <c r="AB28" i="126" s="1"/>
  <c r="AB3" i="144" s="1"/>
  <c r="AC4" i="126"/>
  <c r="AC28" i="126" s="1"/>
  <c r="AC3" i="144" s="1"/>
  <c r="AD4" i="126"/>
  <c r="AD28" i="126" s="1"/>
  <c r="AD3" i="144" s="1"/>
  <c r="AE4" i="126"/>
  <c r="AE28" i="126" s="1"/>
  <c r="AE3" i="144" s="1"/>
  <c r="AF4" i="126"/>
  <c r="AF28" i="126" s="1"/>
  <c r="AF3" i="144" s="1"/>
  <c r="AG4" i="126"/>
  <c r="AG28" i="126" s="1"/>
  <c r="AG3" i="144" s="1"/>
  <c r="AH4" i="126"/>
  <c r="AH28" i="126" s="1"/>
  <c r="AH3" i="144" s="1"/>
  <c r="AI4" i="126"/>
  <c r="AI28" i="126" s="1"/>
  <c r="AI3" i="144" s="1"/>
  <c r="AJ4" i="126"/>
  <c r="AJ28" i="126" s="1"/>
  <c r="AJ3" i="144" s="1"/>
  <c r="AK4" i="126"/>
  <c r="AK28" i="126" s="1"/>
  <c r="AK3" i="144" s="1"/>
  <c r="AL4" i="126"/>
  <c r="AL28" i="126" s="1"/>
  <c r="AL3" i="144" s="1"/>
  <c r="AM4" i="126"/>
  <c r="AM28" i="126" s="1"/>
  <c r="AM3" i="144" s="1"/>
  <c r="AN4" i="126"/>
  <c r="AN28" i="126" s="1"/>
  <c r="AN3" i="144" s="1"/>
  <c r="AO4" i="126"/>
  <c r="AO28" i="126" s="1"/>
  <c r="AO3" i="144" s="1"/>
  <c r="AP4" i="126"/>
  <c r="AP28" i="126" s="1"/>
  <c r="AP3" i="144" s="1"/>
  <c r="AQ4" i="126"/>
  <c r="AQ28" i="126" s="1"/>
  <c r="AQ3" i="144" s="1"/>
  <c r="AR4" i="126"/>
  <c r="AR28" i="126" s="1"/>
  <c r="AR3" i="144" s="1"/>
  <c r="AS4" i="126"/>
  <c r="AS28" i="126" s="1"/>
  <c r="AS3" i="144" s="1"/>
  <c r="AT4" i="126"/>
  <c r="AT28" i="126" s="1"/>
  <c r="AT3" i="144" s="1"/>
  <c r="AU4" i="126"/>
  <c r="AU28" i="126" s="1"/>
  <c r="AU3" i="144" s="1"/>
  <c r="AV4" i="126"/>
  <c r="AV28" i="126" s="1"/>
  <c r="AV3" i="144" s="1"/>
  <c r="AW4" i="126"/>
  <c r="AW28" i="126" s="1"/>
  <c r="AW3" i="144" s="1"/>
  <c r="AX4" i="126"/>
  <c r="AX28" i="126" s="1"/>
  <c r="AX3" i="144" s="1"/>
  <c r="AY4" i="126"/>
  <c r="AY28" i="126" s="1"/>
  <c r="AY3" i="144" s="1"/>
  <c r="AZ4" i="126"/>
  <c r="AZ28" i="126" s="1"/>
  <c r="AZ3" i="144" s="1"/>
  <c r="BA4" i="126"/>
  <c r="BA28" i="126" s="1"/>
  <c r="BA3" i="144" s="1"/>
  <c r="BB4" i="126"/>
  <c r="BB28" i="126" s="1"/>
  <c r="BB3" i="144" s="1"/>
  <c r="BC4" i="126"/>
  <c r="BC28" i="126" s="1"/>
  <c r="BC3" i="144" s="1"/>
  <c r="BD4" i="126"/>
  <c r="BD28" i="126" s="1"/>
  <c r="BD3" i="144" s="1"/>
  <c r="BE4" i="126"/>
  <c r="BE28" i="126" s="1"/>
  <c r="BE3" i="144" s="1"/>
  <c r="BF4" i="126"/>
  <c r="BF28" i="126" s="1"/>
  <c r="BF3" i="144" s="1"/>
  <c r="BG4" i="126"/>
  <c r="BG28" i="126" s="1"/>
  <c r="BG3" i="144" s="1"/>
  <c r="BH4" i="126"/>
  <c r="BH28" i="126" s="1"/>
  <c r="BH3" i="144" s="1"/>
  <c r="BI4" i="126"/>
  <c r="BI28" i="126" s="1"/>
  <c r="BI3" i="144" s="1"/>
  <c r="BJ4" i="126"/>
  <c r="BJ28" i="126" s="1"/>
  <c r="BJ3" i="144" s="1"/>
  <c r="BK4" i="126"/>
  <c r="BK28" i="126" s="1"/>
  <c r="BK3" i="144" s="1"/>
  <c r="BL4" i="126"/>
  <c r="BL28" i="126" s="1"/>
  <c r="BL3" i="144" s="1"/>
  <c r="BM4" i="126"/>
  <c r="BM28" i="126" s="1"/>
  <c r="BM3" i="144" s="1"/>
  <c r="BN4" i="126"/>
  <c r="BN28" i="126" s="1"/>
  <c r="BN3" i="144" s="1"/>
  <c r="BO4" i="126"/>
  <c r="BO28" i="126" s="1"/>
  <c r="BO3" i="144" s="1"/>
  <c r="BP4" i="126"/>
  <c r="BP28" i="126" s="1"/>
  <c r="BP3" i="144" s="1"/>
  <c r="BQ4" i="126"/>
  <c r="BQ28" i="126" s="1"/>
  <c r="BQ3" i="144" s="1"/>
  <c r="BR4" i="126"/>
  <c r="BR28" i="126" s="1"/>
  <c r="BR3" i="144" s="1"/>
  <c r="BS4" i="126"/>
  <c r="BS28" i="126" s="1"/>
  <c r="BS3" i="144" s="1"/>
  <c r="BT4" i="126"/>
  <c r="BT28" i="126" s="1"/>
  <c r="BT3" i="144" s="1"/>
  <c r="BU4" i="126"/>
  <c r="BU28" i="126" s="1"/>
  <c r="BU3" i="144" s="1"/>
  <c r="BV4" i="126"/>
  <c r="BV28" i="126" s="1"/>
  <c r="BV3" i="144" s="1"/>
  <c r="BW4" i="126"/>
  <c r="BW28" i="126" s="1"/>
  <c r="BW3" i="144" s="1"/>
  <c r="BX4" i="126"/>
  <c r="BX28" i="126" s="1"/>
  <c r="BX3" i="144" s="1"/>
  <c r="BY4" i="126"/>
  <c r="BY28" i="126" s="1"/>
  <c r="BY3" i="144" s="1"/>
  <c r="BZ4" i="126"/>
  <c r="BZ28" i="126" s="1"/>
  <c r="BZ3" i="144" s="1"/>
  <c r="CA4" i="126"/>
  <c r="CA28" i="126" s="1"/>
  <c r="CA3" i="144" s="1"/>
  <c r="CB4" i="126"/>
  <c r="CB28" i="126" s="1"/>
  <c r="CB3" i="144" s="1"/>
  <c r="CC4" i="126"/>
  <c r="CC28" i="126" s="1"/>
  <c r="CC3" i="144" s="1"/>
  <c r="CD4" i="126"/>
  <c r="CD28" i="126" s="1"/>
  <c r="CD3" i="144" s="1"/>
  <c r="CE4" i="126"/>
  <c r="CE28" i="126" s="1"/>
  <c r="CE3" i="144" s="1"/>
  <c r="CF4" i="126"/>
  <c r="CF28" i="126" s="1"/>
  <c r="CF3" i="144" s="1"/>
  <c r="CG4" i="126"/>
  <c r="CG28" i="126" s="1"/>
  <c r="CG3" i="144" s="1"/>
  <c r="CH4" i="126"/>
  <c r="CH28" i="126" s="1"/>
  <c r="CH3" i="144" s="1"/>
  <c r="CI4" i="126"/>
  <c r="CI28" i="126" s="1"/>
  <c r="CI3" i="144" s="1"/>
  <c r="CJ4" i="126"/>
  <c r="CJ28" i="126" s="1"/>
  <c r="CJ3" i="144" s="1"/>
  <c r="CK4" i="126"/>
  <c r="CK28" i="126" s="1"/>
  <c r="CK3" i="144" s="1"/>
  <c r="CL4" i="126"/>
  <c r="CL28" i="126" s="1"/>
  <c r="CL3" i="144" s="1"/>
  <c r="CM4" i="126"/>
  <c r="CM28" i="126" s="1"/>
  <c r="CM3" i="144" s="1"/>
  <c r="CN4" i="126"/>
  <c r="CN28" i="126" s="1"/>
  <c r="CN3" i="144" s="1"/>
  <c r="CO4" i="126"/>
  <c r="CO28" i="126" s="1"/>
  <c r="CO3" i="144" s="1"/>
  <c r="CP4" i="126"/>
  <c r="CP28" i="126" s="1"/>
  <c r="CP3" i="144" s="1"/>
  <c r="CQ4" i="126"/>
  <c r="CQ28" i="126" s="1"/>
  <c r="CQ3" i="144" s="1"/>
  <c r="CR4" i="126"/>
  <c r="CR28" i="126" s="1"/>
  <c r="CR3" i="144" s="1"/>
  <c r="CS4" i="126"/>
  <c r="CS28" i="126" s="1"/>
  <c r="CS3" i="144" s="1"/>
  <c r="CT4" i="126"/>
  <c r="CT28" i="126" s="1"/>
  <c r="CT3" i="144" s="1"/>
  <c r="CU4" i="126"/>
  <c r="CU28" i="126" s="1"/>
  <c r="CU3" i="144" s="1"/>
  <c r="B5" i="126"/>
  <c r="B29" i="126" s="1"/>
  <c r="B4" i="144" s="1"/>
  <c r="C5" i="126"/>
  <c r="C29" i="126" s="1"/>
  <c r="C4" i="144" s="1"/>
  <c r="D5" i="126"/>
  <c r="D29" i="126" s="1"/>
  <c r="D4" i="144" s="1"/>
  <c r="E5" i="126"/>
  <c r="E29" i="126" s="1"/>
  <c r="E4" i="144" s="1"/>
  <c r="F5" i="126"/>
  <c r="F29" i="126" s="1"/>
  <c r="F4" i="144" s="1"/>
  <c r="G5" i="126"/>
  <c r="G29" i="126" s="1"/>
  <c r="G4" i="144" s="1"/>
  <c r="H5" i="126"/>
  <c r="H29" i="126" s="1"/>
  <c r="H4" i="144" s="1"/>
  <c r="I5" i="126"/>
  <c r="I29" i="126" s="1"/>
  <c r="I4" i="144" s="1"/>
  <c r="J5" i="126"/>
  <c r="J29" i="126" s="1"/>
  <c r="J4" i="144" s="1"/>
  <c r="K5" i="126"/>
  <c r="K29" i="126" s="1"/>
  <c r="K4" i="144" s="1"/>
  <c r="L5" i="126"/>
  <c r="L29" i="126" s="1"/>
  <c r="L4" i="144" s="1"/>
  <c r="M5" i="126"/>
  <c r="M29" i="126" s="1"/>
  <c r="M4" i="144" s="1"/>
  <c r="N5" i="126"/>
  <c r="N29" i="126" s="1"/>
  <c r="N4" i="144" s="1"/>
  <c r="O5" i="126"/>
  <c r="O29" i="126" s="1"/>
  <c r="O4" i="144" s="1"/>
  <c r="P5" i="126"/>
  <c r="P29" i="126" s="1"/>
  <c r="P4" i="144" s="1"/>
  <c r="Q5" i="126"/>
  <c r="Q29" i="126" s="1"/>
  <c r="Q4" i="144" s="1"/>
  <c r="R5" i="126"/>
  <c r="R29" i="126" s="1"/>
  <c r="R4" i="144" s="1"/>
  <c r="S5" i="126"/>
  <c r="S29" i="126" s="1"/>
  <c r="S4" i="144" s="1"/>
  <c r="T5" i="126"/>
  <c r="T29" i="126" s="1"/>
  <c r="T4" i="144" s="1"/>
  <c r="U5" i="126"/>
  <c r="U29" i="126" s="1"/>
  <c r="U4" i="144" s="1"/>
  <c r="V5" i="126"/>
  <c r="V29" i="126" s="1"/>
  <c r="V4" i="144" s="1"/>
  <c r="W5" i="126"/>
  <c r="W29" i="126" s="1"/>
  <c r="W4" i="144" s="1"/>
  <c r="X5" i="126"/>
  <c r="X29" i="126" s="1"/>
  <c r="X4" i="144" s="1"/>
  <c r="Y5" i="126"/>
  <c r="Y29" i="126" s="1"/>
  <c r="Y4" i="144" s="1"/>
  <c r="Z5" i="126"/>
  <c r="Z29" i="126" s="1"/>
  <c r="Z4" i="144" s="1"/>
  <c r="AA5" i="126"/>
  <c r="AA29" i="126" s="1"/>
  <c r="AA4" i="144" s="1"/>
  <c r="AB5" i="126"/>
  <c r="AB29" i="126" s="1"/>
  <c r="AB4" i="144" s="1"/>
  <c r="AC5" i="126"/>
  <c r="AC29" i="126" s="1"/>
  <c r="AC4" i="144" s="1"/>
  <c r="AD5" i="126"/>
  <c r="AD29" i="126" s="1"/>
  <c r="AD4" i="144" s="1"/>
  <c r="AE5" i="126"/>
  <c r="AE29" i="126" s="1"/>
  <c r="AE4" i="144" s="1"/>
  <c r="AF5" i="126"/>
  <c r="AF29" i="126" s="1"/>
  <c r="AF4" i="144" s="1"/>
  <c r="AG5" i="126"/>
  <c r="AG29" i="126" s="1"/>
  <c r="AG4" i="144" s="1"/>
  <c r="AH5" i="126"/>
  <c r="AH29" i="126" s="1"/>
  <c r="AH4" i="144" s="1"/>
  <c r="AI5" i="126"/>
  <c r="AI29" i="126" s="1"/>
  <c r="AI4" i="144" s="1"/>
  <c r="AJ5" i="126"/>
  <c r="AJ29" i="126" s="1"/>
  <c r="AJ4" i="144" s="1"/>
  <c r="AK5" i="126"/>
  <c r="AK29" i="126" s="1"/>
  <c r="AK4" i="144" s="1"/>
  <c r="AL5" i="126"/>
  <c r="AL29" i="126" s="1"/>
  <c r="AL4" i="144" s="1"/>
  <c r="AM5" i="126"/>
  <c r="AM29" i="126" s="1"/>
  <c r="AM4" i="144" s="1"/>
  <c r="AN5" i="126"/>
  <c r="AN29" i="126" s="1"/>
  <c r="AN4" i="144" s="1"/>
  <c r="AO5" i="126"/>
  <c r="AO29" i="126" s="1"/>
  <c r="AO4" i="144" s="1"/>
  <c r="AP5" i="126"/>
  <c r="AP29" i="126" s="1"/>
  <c r="AP4" i="144" s="1"/>
  <c r="AQ5" i="126"/>
  <c r="AQ29" i="126" s="1"/>
  <c r="AQ4" i="144" s="1"/>
  <c r="AR5" i="126"/>
  <c r="AR29" i="126" s="1"/>
  <c r="AR4" i="144" s="1"/>
  <c r="AS5" i="126"/>
  <c r="AS29" i="126" s="1"/>
  <c r="AS4" i="144" s="1"/>
  <c r="AT5" i="126"/>
  <c r="AT29" i="126" s="1"/>
  <c r="AT4" i="144" s="1"/>
  <c r="AU5" i="126"/>
  <c r="AU29" i="126" s="1"/>
  <c r="AU4" i="144" s="1"/>
  <c r="AV5" i="126"/>
  <c r="AV29" i="126" s="1"/>
  <c r="AV4" i="144" s="1"/>
  <c r="AW5" i="126"/>
  <c r="AW29" i="126" s="1"/>
  <c r="AW4" i="144" s="1"/>
  <c r="AX5" i="126"/>
  <c r="AX29" i="126" s="1"/>
  <c r="AX4" i="144" s="1"/>
  <c r="AY5" i="126"/>
  <c r="AY29" i="126" s="1"/>
  <c r="AY4" i="144" s="1"/>
  <c r="AZ5" i="126"/>
  <c r="AZ29" i="126" s="1"/>
  <c r="AZ4" i="144" s="1"/>
  <c r="BA5" i="126"/>
  <c r="BA29" i="126" s="1"/>
  <c r="BA4" i="144" s="1"/>
  <c r="BB5" i="126"/>
  <c r="BB29" i="126" s="1"/>
  <c r="BB4" i="144" s="1"/>
  <c r="BC5" i="126"/>
  <c r="BC29" i="126" s="1"/>
  <c r="BC4" i="144" s="1"/>
  <c r="BD5" i="126"/>
  <c r="BD29" i="126" s="1"/>
  <c r="BD4" i="144" s="1"/>
  <c r="BE5" i="126"/>
  <c r="BE29" i="126" s="1"/>
  <c r="BE4" i="144" s="1"/>
  <c r="BF5" i="126"/>
  <c r="BF29" i="126" s="1"/>
  <c r="BF4" i="144" s="1"/>
  <c r="BG5" i="126"/>
  <c r="BG29" i="126" s="1"/>
  <c r="BG4" i="144" s="1"/>
  <c r="BH5" i="126"/>
  <c r="BH29" i="126" s="1"/>
  <c r="BH4" i="144" s="1"/>
  <c r="BI5" i="126"/>
  <c r="BI29" i="126" s="1"/>
  <c r="BI4" i="144" s="1"/>
  <c r="BJ5" i="126"/>
  <c r="BJ29" i="126" s="1"/>
  <c r="BJ4" i="144" s="1"/>
  <c r="BK5" i="126"/>
  <c r="BK29" i="126" s="1"/>
  <c r="BK4" i="144" s="1"/>
  <c r="BL5" i="126"/>
  <c r="BL29" i="126" s="1"/>
  <c r="BL4" i="144" s="1"/>
  <c r="BM5" i="126"/>
  <c r="BM29" i="126" s="1"/>
  <c r="BM4" i="144" s="1"/>
  <c r="BN5" i="126"/>
  <c r="BN29" i="126" s="1"/>
  <c r="BN4" i="144" s="1"/>
  <c r="BO5" i="126"/>
  <c r="BO29" i="126" s="1"/>
  <c r="BO4" i="144" s="1"/>
  <c r="BP5" i="126"/>
  <c r="BP29" i="126" s="1"/>
  <c r="BP4" i="144" s="1"/>
  <c r="BQ5" i="126"/>
  <c r="BQ29" i="126" s="1"/>
  <c r="BQ4" i="144" s="1"/>
  <c r="BR5" i="126"/>
  <c r="BR29" i="126" s="1"/>
  <c r="BR4" i="144" s="1"/>
  <c r="BS5" i="126"/>
  <c r="BS29" i="126" s="1"/>
  <c r="BS4" i="144" s="1"/>
  <c r="BT5" i="126"/>
  <c r="BT29" i="126" s="1"/>
  <c r="BT4" i="144" s="1"/>
  <c r="BU5" i="126"/>
  <c r="BU29" i="126" s="1"/>
  <c r="BU4" i="144" s="1"/>
  <c r="BV5" i="126"/>
  <c r="BV29" i="126" s="1"/>
  <c r="BV4" i="144" s="1"/>
  <c r="BW5" i="126"/>
  <c r="BW29" i="126" s="1"/>
  <c r="BW4" i="144" s="1"/>
  <c r="BX5" i="126"/>
  <c r="BX29" i="126" s="1"/>
  <c r="BX4" i="144" s="1"/>
  <c r="BY5" i="126"/>
  <c r="BY29" i="126" s="1"/>
  <c r="BY4" i="144" s="1"/>
  <c r="BZ5" i="126"/>
  <c r="BZ29" i="126" s="1"/>
  <c r="BZ4" i="144" s="1"/>
  <c r="CA5" i="126"/>
  <c r="CA29" i="126" s="1"/>
  <c r="CA4" i="144" s="1"/>
  <c r="CB5" i="126"/>
  <c r="CB29" i="126" s="1"/>
  <c r="CB4" i="144" s="1"/>
  <c r="CC5" i="126"/>
  <c r="CC29" i="126" s="1"/>
  <c r="CC4" i="144" s="1"/>
  <c r="CD5" i="126"/>
  <c r="CD29" i="126" s="1"/>
  <c r="CD4" i="144" s="1"/>
  <c r="CE5" i="126"/>
  <c r="CE29" i="126" s="1"/>
  <c r="CE4" i="144" s="1"/>
  <c r="CF5" i="126"/>
  <c r="CF29" i="126" s="1"/>
  <c r="CF4" i="144" s="1"/>
  <c r="CG5" i="126"/>
  <c r="CG29" i="126" s="1"/>
  <c r="CG4" i="144" s="1"/>
  <c r="CH5" i="126"/>
  <c r="CH29" i="126" s="1"/>
  <c r="CH4" i="144" s="1"/>
  <c r="CI5" i="126"/>
  <c r="CI29" i="126" s="1"/>
  <c r="CI4" i="144" s="1"/>
  <c r="CJ5" i="126"/>
  <c r="CJ29" i="126" s="1"/>
  <c r="CJ4" i="144" s="1"/>
  <c r="CK5" i="126"/>
  <c r="CK29" i="126" s="1"/>
  <c r="CK4" i="144" s="1"/>
  <c r="CL5" i="126"/>
  <c r="CL29" i="126" s="1"/>
  <c r="CL4" i="144" s="1"/>
  <c r="CM5" i="126"/>
  <c r="CM29" i="126" s="1"/>
  <c r="CM4" i="144" s="1"/>
  <c r="CN5" i="126"/>
  <c r="CN29" i="126" s="1"/>
  <c r="CN4" i="144" s="1"/>
  <c r="CO5" i="126"/>
  <c r="CO29" i="126" s="1"/>
  <c r="CO4" i="144" s="1"/>
  <c r="CP5" i="126"/>
  <c r="CP29" i="126" s="1"/>
  <c r="CP4" i="144" s="1"/>
  <c r="CQ5" i="126"/>
  <c r="CQ29" i="126" s="1"/>
  <c r="CQ4" i="144" s="1"/>
  <c r="CR5" i="126"/>
  <c r="CR29" i="126" s="1"/>
  <c r="CR4" i="144" s="1"/>
  <c r="CS5" i="126"/>
  <c r="CS29" i="126" s="1"/>
  <c r="CS4" i="144" s="1"/>
  <c r="CT5" i="126"/>
  <c r="CT29" i="126" s="1"/>
  <c r="CT4" i="144" s="1"/>
  <c r="CU5" i="126"/>
  <c r="CU29" i="126" s="1"/>
  <c r="CU4" i="144" s="1"/>
  <c r="CL4" i="80"/>
  <c r="CL28" i="80" s="1"/>
  <c r="CM4" i="80"/>
  <c r="CM28" i="80" s="1"/>
  <c r="CN4" i="80"/>
  <c r="CN28" i="80" s="1"/>
  <c r="CO4" i="80"/>
  <c r="CO28" i="80" s="1"/>
  <c r="CP4" i="80"/>
  <c r="CP28" i="80" s="1"/>
  <c r="CQ4" i="80"/>
  <c r="CQ28" i="80" s="1"/>
  <c r="CR4" i="80"/>
  <c r="CR28" i="80" s="1"/>
  <c r="CS4" i="80"/>
  <c r="CS28" i="80" s="1"/>
  <c r="CT4" i="80"/>
  <c r="CT28" i="80" s="1"/>
  <c r="CU4" i="80"/>
  <c r="CU28" i="80" s="1"/>
  <c r="CL5" i="80"/>
  <c r="CL29" i="80" s="1"/>
  <c r="CM5" i="80"/>
  <c r="CM29" i="80" s="1"/>
  <c r="CN5" i="80"/>
  <c r="CN29" i="80" s="1"/>
  <c r="CO5" i="80"/>
  <c r="CO29" i="80" s="1"/>
  <c r="CP5" i="80"/>
  <c r="CP29" i="80" s="1"/>
  <c r="CQ5" i="80"/>
  <c r="CQ29" i="80" s="1"/>
  <c r="CR5" i="80"/>
  <c r="CR29" i="80" s="1"/>
  <c r="CS5" i="80"/>
  <c r="CS29" i="80" s="1"/>
  <c r="CT5" i="80"/>
  <c r="CT29" i="80" s="1"/>
  <c r="CU5" i="80"/>
  <c r="CU29" i="80" s="1"/>
  <c r="B4" i="80"/>
  <c r="B28" i="80" s="1"/>
  <c r="C4" i="80"/>
  <c r="C28" i="80" s="1"/>
  <c r="D4" i="80"/>
  <c r="D28" i="80" s="1"/>
  <c r="E4" i="80"/>
  <c r="E28" i="80" s="1"/>
  <c r="F4" i="80"/>
  <c r="F28" i="80" s="1"/>
  <c r="G4" i="80"/>
  <c r="G28" i="80" s="1"/>
  <c r="H4" i="80"/>
  <c r="H28" i="80" s="1"/>
  <c r="I4" i="80"/>
  <c r="I28" i="80" s="1"/>
  <c r="J4" i="80"/>
  <c r="J28" i="80" s="1"/>
  <c r="K4" i="80"/>
  <c r="K28" i="80" s="1"/>
  <c r="L4" i="80"/>
  <c r="L28" i="80" s="1"/>
  <c r="M4" i="80"/>
  <c r="M28" i="80" s="1"/>
  <c r="N4" i="80"/>
  <c r="N28" i="80" s="1"/>
  <c r="O4" i="80"/>
  <c r="O28" i="80" s="1"/>
  <c r="P4" i="80"/>
  <c r="P28" i="80" s="1"/>
  <c r="Q4" i="80"/>
  <c r="Q28" i="80" s="1"/>
  <c r="R4" i="80"/>
  <c r="R28" i="80" s="1"/>
  <c r="S4" i="80"/>
  <c r="S28" i="80" s="1"/>
  <c r="T4" i="80"/>
  <c r="T28" i="80" s="1"/>
  <c r="U4" i="80"/>
  <c r="U28" i="80" s="1"/>
  <c r="V4" i="80"/>
  <c r="V28" i="80" s="1"/>
  <c r="W4" i="80"/>
  <c r="W28" i="80" s="1"/>
  <c r="X4" i="80"/>
  <c r="X28" i="80" s="1"/>
  <c r="Y4" i="80"/>
  <c r="Y28" i="80" s="1"/>
  <c r="Z4" i="80"/>
  <c r="Z28" i="80" s="1"/>
  <c r="AA4" i="80"/>
  <c r="AA28" i="80" s="1"/>
  <c r="AB4" i="80"/>
  <c r="AB28" i="80" s="1"/>
  <c r="AC4" i="80"/>
  <c r="AC28" i="80" s="1"/>
  <c r="AD4" i="80"/>
  <c r="AD28" i="80" s="1"/>
  <c r="AE4" i="80"/>
  <c r="AE28" i="80" s="1"/>
  <c r="AF4" i="80"/>
  <c r="AF28" i="80" s="1"/>
  <c r="AG4" i="80"/>
  <c r="AG28" i="80" s="1"/>
  <c r="AH4" i="80"/>
  <c r="AH28" i="80" s="1"/>
  <c r="AI4" i="80"/>
  <c r="AI28" i="80" s="1"/>
  <c r="AJ4" i="80"/>
  <c r="AJ28" i="80" s="1"/>
  <c r="AK4" i="80"/>
  <c r="AK28" i="80" s="1"/>
  <c r="AL4" i="80"/>
  <c r="AL28" i="80" s="1"/>
  <c r="AM4" i="80"/>
  <c r="AM28" i="80" s="1"/>
  <c r="AN4" i="80"/>
  <c r="AN28" i="80" s="1"/>
  <c r="AO4" i="80"/>
  <c r="AO28" i="80" s="1"/>
  <c r="AP4" i="80"/>
  <c r="AP28" i="80" s="1"/>
  <c r="AQ4" i="80"/>
  <c r="AQ28" i="80" s="1"/>
  <c r="AR4" i="80"/>
  <c r="AR28" i="80" s="1"/>
  <c r="AS4" i="80"/>
  <c r="AS28" i="80" s="1"/>
  <c r="AT4" i="80"/>
  <c r="AT28" i="80" s="1"/>
  <c r="AU4" i="80"/>
  <c r="AU28" i="80" s="1"/>
  <c r="AV4" i="80"/>
  <c r="AV28" i="80" s="1"/>
  <c r="AW4" i="80"/>
  <c r="AW28" i="80" s="1"/>
  <c r="AX4" i="80"/>
  <c r="AX28" i="80" s="1"/>
  <c r="AY4" i="80"/>
  <c r="AY28" i="80" s="1"/>
  <c r="AZ4" i="80"/>
  <c r="AZ28" i="80" s="1"/>
  <c r="BA4" i="80"/>
  <c r="BA28" i="80" s="1"/>
  <c r="BB4" i="80"/>
  <c r="BB28" i="80" s="1"/>
  <c r="BC4" i="80"/>
  <c r="BC28" i="80" s="1"/>
  <c r="BD4" i="80"/>
  <c r="BD28" i="80" s="1"/>
  <c r="BE4" i="80"/>
  <c r="BE28" i="80" s="1"/>
  <c r="BF4" i="80"/>
  <c r="BF28" i="80" s="1"/>
  <c r="BG4" i="80"/>
  <c r="BG28" i="80" s="1"/>
  <c r="BH4" i="80"/>
  <c r="BH28" i="80" s="1"/>
  <c r="BI4" i="80"/>
  <c r="BI28" i="80" s="1"/>
  <c r="BJ4" i="80"/>
  <c r="BJ28" i="80" s="1"/>
  <c r="BK4" i="80"/>
  <c r="BK28" i="80" s="1"/>
  <c r="BL4" i="80"/>
  <c r="BL28" i="80" s="1"/>
  <c r="BM4" i="80"/>
  <c r="BM28" i="80" s="1"/>
  <c r="BN4" i="80"/>
  <c r="BN28" i="80" s="1"/>
  <c r="BO4" i="80"/>
  <c r="BO28" i="80" s="1"/>
  <c r="BP4" i="80"/>
  <c r="BP28" i="80" s="1"/>
  <c r="BQ4" i="80"/>
  <c r="BQ28" i="80" s="1"/>
  <c r="BR4" i="80"/>
  <c r="BR28" i="80" s="1"/>
  <c r="BS4" i="80"/>
  <c r="BS28" i="80" s="1"/>
  <c r="BT4" i="80"/>
  <c r="BT28" i="80" s="1"/>
  <c r="BU4" i="80"/>
  <c r="BU28" i="80" s="1"/>
  <c r="BV4" i="80"/>
  <c r="BV28" i="80" s="1"/>
  <c r="BW4" i="80"/>
  <c r="BW28" i="80" s="1"/>
  <c r="BX4" i="80"/>
  <c r="BX28" i="80" s="1"/>
  <c r="BY4" i="80"/>
  <c r="BY28" i="80" s="1"/>
  <c r="BZ4" i="80"/>
  <c r="BZ28" i="80" s="1"/>
  <c r="CA4" i="80"/>
  <c r="CA28" i="80" s="1"/>
  <c r="CB4" i="80"/>
  <c r="CB28" i="80" s="1"/>
  <c r="CC4" i="80"/>
  <c r="CC28" i="80" s="1"/>
  <c r="CD4" i="80"/>
  <c r="CD28" i="80" s="1"/>
  <c r="CE4" i="80"/>
  <c r="CE28" i="80" s="1"/>
  <c r="CF4" i="80"/>
  <c r="CF28" i="80" s="1"/>
  <c r="CG4" i="80"/>
  <c r="CG28" i="80" s="1"/>
  <c r="CH4" i="80"/>
  <c r="CH28" i="80" s="1"/>
  <c r="CI4" i="80"/>
  <c r="CI28" i="80" s="1"/>
  <c r="CJ4" i="80"/>
  <c r="CJ28" i="80" s="1"/>
  <c r="CK4" i="80"/>
  <c r="CK28" i="80" s="1"/>
  <c r="B5" i="80"/>
  <c r="B29" i="80" s="1"/>
  <c r="C5" i="80"/>
  <c r="C29" i="80" s="1"/>
  <c r="D5" i="80"/>
  <c r="D29" i="80" s="1"/>
  <c r="E5" i="80"/>
  <c r="E29" i="80" s="1"/>
  <c r="F5" i="80"/>
  <c r="F29" i="80" s="1"/>
  <c r="G5" i="80"/>
  <c r="G29" i="80" s="1"/>
  <c r="H5" i="80"/>
  <c r="H29" i="80" s="1"/>
  <c r="I5" i="80"/>
  <c r="I29" i="80" s="1"/>
  <c r="J5" i="80"/>
  <c r="J29" i="80" s="1"/>
  <c r="K5" i="80"/>
  <c r="K29" i="80" s="1"/>
  <c r="L5" i="80"/>
  <c r="L29" i="80" s="1"/>
  <c r="M5" i="80"/>
  <c r="M29" i="80" s="1"/>
  <c r="N5" i="80"/>
  <c r="N29" i="80" s="1"/>
  <c r="O5" i="80"/>
  <c r="O29" i="80" s="1"/>
  <c r="P5" i="80"/>
  <c r="P29" i="80" s="1"/>
  <c r="Q5" i="80"/>
  <c r="Q29" i="80" s="1"/>
  <c r="R5" i="80"/>
  <c r="R29" i="80" s="1"/>
  <c r="S5" i="80"/>
  <c r="S29" i="80" s="1"/>
  <c r="T5" i="80"/>
  <c r="T29" i="80" s="1"/>
  <c r="U5" i="80"/>
  <c r="U29" i="80" s="1"/>
  <c r="V5" i="80"/>
  <c r="V29" i="80" s="1"/>
  <c r="W5" i="80"/>
  <c r="W29" i="80" s="1"/>
  <c r="X5" i="80"/>
  <c r="X29" i="80" s="1"/>
  <c r="Y5" i="80"/>
  <c r="Y29" i="80" s="1"/>
  <c r="Z5" i="80"/>
  <c r="Z29" i="80" s="1"/>
  <c r="AA5" i="80"/>
  <c r="AA29" i="80" s="1"/>
  <c r="AB5" i="80"/>
  <c r="AB29" i="80" s="1"/>
  <c r="AC5" i="80"/>
  <c r="AC29" i="80" s="1"/>
  <c r="AD5" i="80"/>
  <c r="AD29" i="80" s="1"/>
  <c r="AE5" i="80"/>
  <c r="AE29" i="80" s="1"/>
  <c r="AF5" i="80"/>
  <c r="AF29" i="80" s="1"/>
  <c r="AG5" i="80"/>
  <c r="AG29" i="80" s="1"/>
  <c r="AH5" i="80"/>
  <c r="AH29" i="80" s="1"/>
  <c r="AI5" i="80"/>
  <c r="AI29" i="80" s="1"/>
  <c r="AJ5" i="80"/>
  <c r="AJ29" i="80" s="1"/>
  <c r="AK5" i="80"/>
  <c r="AK29" i="80" s="1"/>
  <c r="AL5" i="80"/>
  <c r="AL29" i="80" s="1"/>
  <c r="AM5" i="80"/>
  <c r="AM29" i="80" s="1"/>
  <c r="AN5" i="80"/>
  <c r="AN29" i="80" s="1"/>
  <c r="AO5" i="80"/>
  <c r="AO29" i="80" s="1"/>
  <c r="AP5" i="80"/>
  <c r="AP29" i="80" s="1"/>
  <c r="AQ5" i="80"/>
  <c r="AQ29" i="80" s="1"/>
  <c r="AR5" i="80"/>
  <c r="AR29" i="80" s="1"/>
  <c r="AS5" i="80"/>
  <c r="AS29" i="80" s="1"/>
  <c r="AT5" i="80"/>
  <c r="AT29" i="80" s="1"/>
  <c r="AU5" i="80"/>
  <c r="AU29" i="80" s="1"/>
  <c r="AV5" i="80"/>
  <c r="AV29" i="80" s="1"/>
  <c r="AW5" i="80"/>
  <c r="AW29" i="80" s="1"/>
  <c r="AX5" i="80"/>
  <c r="AX29" i="80" s="1"/>
  <c r="AY5" i="80"/>
  <c r="AY29" i="80" s="1"/>
  <c r="AZ5" i="80"/>
  <c r="AZ29" i="80" s="1"/>
  <c r="BA5" i="80"/>
  <c r="BA29" i="80" s="1"/>
  <c r="BB5" i="80"/>
  <c r="BB29" i="80" s="1"/>
  <c r="BC5" i="80"/>
  <c r="BC29" i="80" s="1"/>
  <c r="BD5" i="80"/>
  <c r="BD29" i="80" s="1"/>
  <c r="BE5" i="80"/>
  <c r="BE29" i="80" s="1"/>
  <c r="BF5" i="80"/>
  <c r="BF29" i="80" s="1"/>
  <c r="BG5" i="80"/>
  <c r="BG29" i="80" s="1"/>
  <c r="BH5" i="80"/>
  <c r="BH29" i="80" s="1"/>
  <c r="BI5" i="80"/>
  <c r="BI29" i="80" s="1"/>
  <c r="BJ5" i="80"/>
  <c r="BJ29" i="80" s="1"/>
  <c r="BK5" i="80"/>
  <c r="BK29" i="80" s="1"/>
  <c r="BL5" i="80"/>
  <c r="BL29" i="80" s="1"/>
  <c r="BM5" i="80"/>
  <c r="BM29" i="80" s="1"/>
  <c r="BN5" i="80"/>
  <c r="BN29" i="80" s="1"/>
  <c r="BO5" i="80"/>
  <c r="BO29" i="80" s="1"/>
  <c r="BP5" i="80"/>
  <c r="BP29" i="80" s="1"/>
  <c r="BQ5" i="80"/>
  <c r="BQ29" i="80" s="1"/>
  <c r="BR5" i="80"/>
  <c r="BR29" i="80" s="1"/>
  <c r="BS5" i="80"/>
  <c r="BS29" i="80" s="1"/>
  <c r="BT5" i="80"/>
  <c r="BT29" i="80" s="1"/>
  <c r="BU5" i="80"/>
  <c r="BU29" i="80" s="1"/>
  <c r="BV5" i="80"/>
  <c r="BV29" i="80" s="1"/>
  <c r="BW5" i="80"/>
  <c r="BW29" i="80" s="1"/>
  <c r="BX5" i="80"/>
  <c r="BX29" i="80" s="1"/>
  <c r="BY5" i="80"/>
  <c r="BY29" i="80" s="1"/>
  <c r="BZ5" i="80"/>
  <c r="BZ29" i="80" s="1"/>
  <c r="CA5" i="80"/>
  <c r="CA29" i="80" s="1"/>
  <c r="CB5" i="80"/>
  <c r="CB29" i="80" s="1"/>
  <c r="CC5" i="80"/>
  <c r="CC29" i="80" s="1"/>
  <c r="CD5" i="80"/>
  <c r="CD29" i="80" s="1"/>
  <c r="CE5" i="80"/>
  <c r="CE29" i="80" s="1"/>
  <c r="CF5" i="80"/>
  <c r="CF29" i="80" s="1"/>
  <c r="CG5" i="80"/>
  <c r="CG29" i="80" s="1"/>
  <c r="CH5" i="80"/>
  <c r="CH29" i="80" s="1"/>
  <c r="CI5" i="80"/>
  <c r="CI29" i="80" s="1"/>
  <c r="CJ5" i="80"/>
  <c r="CJ29" i="80" s="1"/>
  <c r="CK5" i="80"/>
  <c r="CK29" i="80" s="1"/>
  <c r="B4" i="97"/>
  <c r="B4" i="190" s="1"/>
  <c r="B27" i="190" s="1"/>
  <c r="C4" i="97"/>
  <c r="C27" i="97" s="1"/>
  <c r="D4" i="97"/>
  <c r="D27" i="97" s="1"/>
  <c r="E4" i="97"/>
  <c r="F4" i="97"/>
  <c r="F4" i="190" s="1"/>
  <c r="F27" i="190" s="1"/>
  <c r="G4" i="97"/>
  <c r="G27" i="97" s="1"/>
  <c r="H4" i="97"/>
  <c r="H4" i="190" s="1"/>
  <c r="H27" i="190" s="1"/>
  <c r="I4" i="97"/>
  <c r="J4" i="97"/>
  <c r="J4" i="190" s="1"/>
  <c r="J27" i="190" s="1"/>
  <c r="K4" i="97"/>
  <c r="K27" i="97" s="1"/>
  <c r="B5" i="97"/>
  <c r="C5" i="97"/>
  <c r="C5" i="190" s="1"/>
  <c r="C28" i="190" s="1"/>
  <c r="D5" i="97"/>
  <c r="D5" i="190" s="1"/>
  <c r="D28" i="190" s="1"/>
  <c r="E5" i="97"/>
  <c r="E28" i="97" s="1"/>
  <c r="F5" i="97"/>
  <c r="F5" i="190" s="1"/>
  <c r="F28" i="190" s="1"/>
  <c r="G5" i="97"/>
  <c r="G5" i="190" s="1"/>
  <c r="G28" i="190" s="1"/>
  <c r="H5" i="97"/>
  <c r="H5" i="190" s="1"/>
  <c r="H28" i="190" s="1"/>
  <c r="I5" i="97"/>
  <c r="I28" i="97" s="1"/>
  <c r="J5" i="97"/>
  <c r="J5" i="190" s="1"/>
  <c r="J28" i="190" s="1"/>
  <c r="K5" i="97"/>
  <c r="K5" i="190" s="1"/>
  <c r="K28" i="190" s="1"/>
  <c r="H4" i="154"/>
  <c r="I4" i="154"/>
  <c r="I4" i="152" s="1"/>
  <c r="J4" i="154"/>
  <c r="H5" i="154"/>
  <c r="H5" i="152" s="1"/>
  <c r="I5" i="154"/>
  <c r="I5" i="152" s="1"/>
  <c r="J5" i="154"/>
  <c r="J5" i="152" s="1"/>
  <c r="C4" i="154"/>
  <c r="C4" i="152" s="1"/>
  <c r="D4" i="154"/>
  <c r="D4" i="153" s="1"/>
  <c r="D24" i="153" s="1"/>
  <c r="D4" i="155" s="1"/>
  <c r="E4" i="154"/>
  <c r="E4" i="152" s="1"/>
  <c r="E24" i="152" s="1"/>
  <c r="F4" i="154"/>
  <c r="F4" i="152" s="1"/>
  <c r="G4" i="154"/>
  <c r="G4" i="152" s="1"/>
  <c r="C5" i="154"/>
  <c r="C5" i="152" s="1"/>
  <c r="D5" i="154"/>
  <c r="D5" i="153" s="1"/>
  <c r="D25" i="153" s="1"/>
  <c r="D5" i="155" s="1"/>
  <c r="E5" i="154"/>
  <c r="E5" i="152" s="1"/>
  <c r="F5" i="154"/>
  <c r="G5" i="154"/>
  <c r="G5" i="152" s="1"/>
  <c r="B4" i="154"/>
  <c r="B4" i="152" s="1"/>
  <c r="B5" i="154"/>
  <c r="B5" i="152" s="1"/>
  <c r="B25" i="152" s="1"/>
  <c r="J28" i="97" l="1"/>
  <c r="B27" i="97"/>
  <c r="AH4" i="165"/>
  <c r="AT4" i="193"/>
  <c r="AS4" i="165"/>
  <c r="BE4" i="193"/>
  <c r="BA3" i="165"/>
  <c r="BM3" i="193"/>
  <c r="E3" i="165"/>
  <c r="Q3" i="193"/>
  <c r="CP4" i="165"/>
  <c r="DB4" i="193"/>
  <c r="CD4" i="165"/>
  <c r="CP4" i="193"/>
  <c r="BR4" i="165"/>
  <c r="CD4" i="193"/>
  <c r="BF4" i="165"/>
  <c r="BR4" i="193"/>
  <c r="AP4" i="165"/>
  <c r="BB4" i="193"/>
  <c r="Z4" i="165"/>
  <c r="AL4" i="193"/>
  <c r="N4" i="165"/>
  <c r="Z4" i="193"/>
  <c r="B4" i="165"/>
  <c r="N4" i="193"/>
  <c r="B4" i="193"/>
  <c r="CU3" i="165"/>
  <c r="DG3" i="193"/>
  <c r="CI3" i="165"/>
  <c r="CU3" i="193"/>
  <c r="BW3" i="165"/>
  <c r="CI3" i="193"/>
  <c r="BK3" i="165"/>
  <c r="BW3" i="193"/>
  <c r="BC3" i="165"/>
  <c r="BO3" i="193"/>
  <c r="AQ3" i="165"/>
  <c r="BC3" i="193"/>
  <c r="AE3" i="165"/>
  <c r="AQ3" i="193"/>
  <c r="S3" i="165"/>
  <c r="AE3" i="193"/>
  <c r="G3" i="165"/>
  <c r="S3" i="193"/>
  <c r="G3" i="193"/>
  <c r="CS4" i="165"/>
  <c r="DE4" i="193"/>
  <c r="BI4" i="165"/>
  <c r="BU4" i="193"/>
  <c r="AN4" i="165"/>
  <c r="AZ4" i="193"/>
  <c r="M4" i="165"/>
  <c r="Y4" i="193"/>
  <c r="CS3" i="165"/>
  <c r="DE3" i="193"/>
  <c r="CC3" i="165"/>
  <c r="CO3" i="193"/>
  <c r="BM3" i="165"/>
  <c r="BY3" i="193"/>
  <c r="AW3" i="165"/>
  <c r="BI3" i="193"/>
  <c r="AG3" i="165"/>
  <c r="AS3" i="193"/>
  <c r="Q3" i="165"/>
  <c r="AC3" i="193"/>
  <c r="M3" i="193"/>
  <c r="CO4" i="165"/>
  <c r="DA4" i="193"/>
  <c r="CK4" i="165"/>
  <c r="CW4" i="193"/>
  <c r="CG4" i="165"/>
  <c r="CS4" i="193"/>
  <c r="CC4" i="165"/>
  <c r="CO4" i="193"/>
  <c r="BY4" i="165"/>
  <c r="CK4" i="193"/>
  <c r="BU4" i="165"/>
  <c r="CG4" i="193"/>
  <c r="BQ4" i="165"/>
  <c r="CC4" i="193"/>
  <c r="BE4" i="165"/>
  <c r="BQ4" i="193"/>
  <c r="BA4" i="165"/>
  <c r="BM4" i="193"/>
  <c r="AO4" i="165"/>
  <c r="BA4" i="193"/>
  <c r="AK4" i="165"/>
  <c r="AW4" i="193"/>
  <c r="AC4" i="165"/>
  <c r="AO4" i="193"/>
  <c r="Y4" i="165"/>
  <c r="AK4" i="193"/>
  <c r="U4" i="165"/>
  <c r="AG4" i="193"/>
  <c r="Q4" i="165"/>
  <c r="AC4" i="193"/>
  <c r="I4" i="165"/>
  <c r="U4" i="193"/>
  <c r="E4" i="165"/>
  <c r="Q4" i="193"/>
  <c r="E4" i="193"/>
  <c r="CT3" i="165"/>
  <c r="DF3" i="193"/>
  <c r="CP3" i="165"/>
  <c r="DB3" i="193"/>
  <c r="CL3" i="165"/>
  <c r="CX3" i="193"/>
  <c r="CH3" i="165"/>
  <c r="CT3" i="193"/>
  <c r="CD3" i="165"/>
  <c r="CP3" i="193"/>
  <c r="BZ3" i="165"/>
  <c r="CL3" i="193"/>
  <c r="BV3" i="165"/>
  <c r="CH3" i="193"/>
  <c r="BR3" i="165"/>
  <c r="CD3" i="193"/>
  <c r="BN3" i="165"/>
  <c r="BZ3" i="193"/>
  <c r="BJ3" i="165"/>
  <c r="BV3" i="193"/>
  <c r="BF3" i="165"/>
  <c r="BR3" i="193"/>
  <c r="BB3" i="165"/>
  <c r="BN3" i="193"/>
  <c r="AX3" i="165"/>
  <c r="BJ3" i="193"/>
  <c r="AT3" i="165"/>
  <c r="BF3" i="193"/>
  <c r="AP3" i="165"/>
  <c r="BB3" i="193"/>
  <c r="AL3" i="165"/>
  <c r="AX3" i="193"/>
  <c r="AH3" i="165"/>
  <c r="AT3" i="193"/>
  <c r="AD3" i="165"/>
  <c r="AP3" i="193"/>
  <c r="Z3" i="165"/>
  <c r="AL3" i="193"/>
  <c r="V3" i="165"/>
  <c r="AH3" i="193"/>
  <c r="R3" i="165"/>
  <c r="AD3" i="193"/>
  <c r="N3" i="165"/>
  <c r="Z3" i="193"/>
  <c r="J3" i="165"/>
  <c r="V3" i="193"/>
  <c r="F3" i="165"/>
  <c r="R3" i="193"/>
  <c r="B3" i="165"/>
  <c r="N3" i="193"/>
  <c r="J3" i="193"/>
  <c r="F3" i="193"/>
  <c r="B3" i="193"/>
  <c r="BM4" i="165"/>
  <c r="BY4" i="193"/>
  <c r="BQ3" i="165"/>
  <c r="CC3" i="193"/>
  <c r="U3" i="165"/>
  <c r="AG3" i="193"/>
  <c r="CL4" i="165"/>
  <c r="CX4" i="193"/>
  <c r="BZ4" i="165"/>
  <c r="CL4" i="193"/>
  <c r="BN4" i="165"/>
  <c r="BZ4" i="193"/>
  <c r="BB4" i="165"/>
  <c r="BN4" i="193"/>
  <c r="AT4" i="165"/>
  <c r="BF4" i="193"/>
  <c r="V4" i="165"/>
  <c r="AH4" i="193"/>
  <c r="J4" i="165"/>
  <c r="V4" i="193"/>
  <c r="J4" i="193"/>
  <c r="CM3" i="165"/>
  <c r="CY3" i="193"/>
  <c r="CA3" i="165"/>
  <c r="CM3" i="193"/>
  <c r="BO3" i="165"/>
  <c r="CA3" i="193"/>
  <c r="AY3" i="165"/>
  <c r="BK3" i="193"/>
  <c r="AM3" i="165"/>
  <c r="AY3" i="193"/>
  <c r="AA3" i="165"/>
  <c r="AM3" i="193"/>
  <c r="O3" i="165"/>
  <c r="AA3" i="193"/>
  <c r="C3" i="165"/>
  <c r="O3" i="193"/>
  <c r="CN4" i="165"/>
  <c r="CZ4" i="193"/>
  <c r="BD4" i="165"/>
  <c r="BP4" i="193"/>
  <c r="M4" i="193"/>
  <c r="CO3" i="165"/>
  <c r="DA3" i="193"/>
  <c r="BY3" i="165"/>
  <c r="CK3" i="193"/>
  <c r="BI3" i="165"/>
  <c r="BU3" i="193"/>
  <c r="AS3" i="165"/>
  <c r="BE3" i="193"/>
  <c r="AC3" i="165"/>
  <c r="AO3" i="193"/>
  <c r="M3" i="165"/>
  <c r="Y3" i="193"/>
  <c r="I3" i="193"/>
  <c r="CR4" i="165"/>
  <c r="DD4" i="193"/>
  <c r="CJ4" i="165"/>
  <c r="CV4" i="193"/>
  <c r="CF4" i="165"/>
  <c r="CR4" i="193"/>
  <c r="CB4" i="165"/>
  <c r="CN4" i="193"/>
  <c r="BX4" i="165"/>
  <c r="CJ4" i="193"/>
  <c r="BP4" i="165"/>
  <c r="CB4" i="193"/>
  <c r="BL4" i="165"/>
  <c r="BX4" i="193"/>
  <c r="BH4" i="165"/>
  <c r="BT4" i="193"/>
  <c r="AZ4" i="165"/>
  <c r="BL4" i="193"/>
  <c r="AV4" i="165"/>
  <c r="BH4" i="193"/>
  <c r="AR4" i="165"/>
  <c r="BD4" i="193"/>
  <c r="AJ4" i="165"/>
  <c r="AV4" i="193"/>
  <c r="AF4" i="165"/>
  <c r="AR4" i="193"/>
  <c r="AB4" i="165"/>
  <c r="AN4" i="193"/>
  <c r="T4" i="165"/>
  <c r="AF4" i="193"/>
  <c r="P4" i="165"/>
  <c r="AB4" i="193"/>
  <c r="L4" i="165"/>
  <c r="X4" i="193"/>
  <c r="H4" i="165"/>
  <c r="T4" i="193"/>
  <c r="D4" i="165"/>
  <c r="P4" i="193"/>
  <c r="L4" i="193"/>
  <c r="H4" i="193"/>
  <c r="D4" i="193"/>
  <c r="CT4" i="165"/>
  <c r="DF4" i="193"/>
  <c r="X4" i="165"/>
  <c r="AJ4" i="193"/>
  <c r="CG3" i="165"/>
  <c r="CS3" i="193"/>
  <c r="AK3" i="165"/>
  <c r="AW3" i="193"/>
  <c r="CH4" i="165"/>
  <c r="CT4" i="193"/>
  <c r="BV4" i="165"/>
  <c r="CH4" i="193"/>
  <c r="BJ4" i="165"/>
  <c r="BV4" i="193"/>
  <c r="AX4" i="165"/>
  <c r="BJ4" i="193"/>
  <c r="AL4" i="165"/>
  <c r="AX4" i="193"/>
  <c r="AD4" i="165"/>
  <c r="AP4" i="193"/>
  <c r="R4" i="165"/>
  <c r="AD4" i="193"/>
  <c r="F4" i="165"/>
  <c r="R4" i="193"/>
  <c r="F4" i="193"/>
  <c r="CQ3" i="165"/>
  <c r="DC3" i="193"/>
  <c r="CE3" i="165"/>
  <c r="CQ3" i="193"/>
  <c r="BS3" i="165"/>
  <c r="CE3" i="193"/>
  <c r="BG3" i="165"/>
  <c r="BS3" i="193"/>
  <c r="AU3" i="165"/>
  <c r="BG3" i="193"/>
  <c r="AI3" i="165"/>
  <c r="AU3" i="193"/>
  <c r="W3" i="165"/>
  <c r="AI3" i="193"/>
  <c r="K3" i="165"/>
  <c r="W3" i="193"/>
  <c r="K3" i="193"/>
  <c r="C3" i="193"/>
  <c r="BT4" i="165"/>
  <c r="CF4" i="193"/>
  <c r="AW4" i="165"/>
  <c r="BI4" i="193"/>
  <c r="AG4" i="165"/>
  <c r="AS4" i="193"/>
  <c r="I4" i="193"/>
  <c r="CK3" i="165"/>
  <c r="CW3" i="193"/>
  <c r="BU3" i="165"/>
  <c r="CG3" i="193"/>
  <c r="BE3" i="165"/>
  <c r="BQ3" i="193"/>
  <c r="AO3" i="165"/>
  <c r="BA3" i="193"/>
  <c r="Y3" i="165"/>
  <c r="AK3" i="193"/>
  <c r="I3" i="165"/>
  <c r="U3" i="193"/>
  <c r="E3" i="193"/>
  <c r="CU4" i="165"/>
  <c r="DG4" i="193"/>
  <c r="CQ4" i="165"/>
  <c r="DC4" i="193"/>
  <c r="CM4" i="165"/>
  <c r="CY4" i="193"/>
  <c r="CI4" i="165"/>
  <c r="CU4" i="193"/>
  <c r="CE4" i="165"/>
  <c r="CQ4" i="193"/>
  <c r="CA4" i="165"/>
  <c r="CM4" i="193"/>
  <c r="BW4" i="165"/>
  <c r="CI4" i="193"/>
  <c r="BS4" i="165"/>
  <c r="CE4" i="193"/>
  <c r="BO4" i="165"/>
  <c r="CA4" i="193"/>
  <c r="BK4" i="165"/>
  <c r="BW4" i="193"/>
  <c r="BG4" i="165"/>
  <c r="BS4" i="193"/>
  <c r="BC4" i="165"/>
  <c r="BO4" i="193"/>
  <c r="AY4" i="165"/>
  <c r="BK4" i="193"/>
  <c r="AU4" i="165"/>
  <c r="BG4" i="193"/>
  <c r="AQ4" i="165"/>
  <c r="BC4" i="193"/>
  <c r="AM4" i="165"/>
  <c r="AY4" i="193"/>
  <c r="AI4" i="165"/>
  <c r="AU4" i="193"/>
  <c r="AE4" i="165"/>
  <c r="AQ4" i="193"/>
  <c r="AA4" i="165"/>
  <c r="AM4" i="193"/>
  <c r="W4" i="165"/>
  <c r="AI4" i="193"/>
  <c r="S4" i="165"/>
  <c r="AE4" i="193"/>
  <c r="O4" i="165"/>
  <c r="AA4" i="193"/>
  <c r="K4" i="165"/>
  <c r="W4" i="193"/>
  <c r="G4" i="165"/>
  <c r="S4" i="193"/>
  <c r="C4" i="165"/>
  <c r="O4" i="193"/>
  <c r="K4" i="193"/>
  <c r="G4" i="193"/>
  <c r="C4" i="193"/>
  <c r="CR3" i="165"/>
  <c r="DD3" i="193"/>
  <c r="CN3" i="165"/>
  <c r="CZ3" i="193"/>
  <c r="CJ3" i="165"/>
  <c r="CV3" i="193"/>
  <c r="CF3" i="165"/>
  <c r="CR3" i="193"/>
  <c r="CB3" i="165"/>
  <c r="CN3" i="193"/>
  <c r="BX3" i="165"/>
  <c r="CJ3" i="193"/>
  <c r="BT3" i="165"/>
  <c r="CF3" i="193"/>
  <c r="BP3" i="165"/>
  <c r="CB3" i="193"/>
  <c r="BL3" i="165"/>
  <c r="BX3" i="193"/>
  <c r="BH3" i="165"/>
  <c r="BT3" i="193"/>
  <c r="BD3" i="165"/>
  <c r="BP3" i="193"/>
  <c r="AZ3" i="165"/>
  <c r="BL3" i="193"/>
  <c r="AV3" i="165"/>
  <c r="BH3" i="193"/>
  <c r="AR3" i="165"/>
  <c r="BD3" i="193"/>
  <c r="AN3" i="165"/>
  <c r="AZ3" i="193"/>
  <c r="AJ3" i="165"/>
  <c r="AV3" i="193"/>
  <c r="AF3" i="165"/>
  <c r="AR3" i="193"/>
  <c r="AB3" i="165"/>
  <c r="AN3" i="193"/>
  <c r="X3" i="165"/>
  <c r="AJ3" i="193"/>
  <c r="T3" i="165"/>
  <c r="AF3" i="193"/>
  <c r="P3" i="165"/>
  <c r="AB3" i="193"/>
  <c r="L3" i="165"/>
  <c r="X3" i="193"/>
  <c r="H3" i="165"/>
  <c r="T3" i="193"/>
  <c r="D3" i="165"/>
  <c r="P3" i="193"/>
  <c r="L3" i="193"/>
  <c r="H3" i="193"/>
  <c r="D3" i="193"/>
  <c r="B5" i="190"/>
  <c r="B28" i="190" s="1"/>
  <c r="B28" i="97"/>
  <c r="F28" i="97"/>
  <c r="E4" i="190"/>
  <c r="E27" i="190" s="1"/>
  <c r="E27" i="97"/>
  <c r="I4" i="190"/>
  <c r="I27" i="190" s="1"/>
  <c r="I27" i="97"/>
  <c r="D28" i="97"/>
  <c r="E5" i="153"/>
  <c r="E25" i="153" s="1"/>
  <c r="E5" i="155" s="1"/>
  <c r="K28" i="97"/>
  <c r="C4" i="184"/>
  <c r="C24" i="184" s="1"/>
  <c r="M5" i="184"/>
  <c r="M25" i="184" s="1"/>
  <c r="I5" i="184"/>
  <c r="I25" i="184" s="1"/>
  <c r="C5" i="184"/>
  <c r="C25" i="184" s="1"/>
  <c r="B4" i="181"/>
  <c r="B24" i="181" s="1"/>
  <c r="C28" i="97"/>
  <c r="H27" i="97"/>
  <c r="E5" i="190"/>
  <c r="E28" i="190" s="1"/>
  <c r="G28" i="97"/>
  <c r="I5" i="190"/>
  <c r="I28" i="190" s="1"/>
  <c r="D4" i="190"/>
  <c r="D27" i="190" s="1"/>
  <c r="C5" i="153"/>
  <c r="C25" i="153" s="1"/>
  <c r="C5" i="155" s="1"/>
  <c r="I4" i="153"/>
  <c r="I24" i="153" s="1"/>
  <c r="I4" i="155" s="1"/>
  <c r="D4" i="152"/>
  <c r="D4" i="156" s="1"/>
  <c r="D24" i="156" s="1"/>
  <c r="H28" i="97"/>
  <c r="F27" i="97"/>
  <c r="K4" i="190"/>
  <c r="K27" i="190" s="1"/>
  <c r="G4" i="190"/>
  <c r="G27" i="190" s="1"/>
  <c r="C4" i="190"/>
  <c r="C27" i="190" s="1"/>
  <c r="E4" i="153"/>
  <c r="E24" i="153" s="1"/>
  <c r="E4" i="155" s="1"/>
  <c r="B5" i="156"/>
  <c r="B25" i="156" s="1"/>
  <c r="E4" i="156"/>
  <c r="E24" i="156" s="1"/>
  <c r="J27" i="97"/>
  <c r="C4" i="153"/>
  <c r="C24" i="153" s="1"/>
  <c r="C4" i="155" s="1"/>
  <c r="G5" i="153"/>
  <c r="G25" i="153" s="1"/>
  <c r="G5" i="155" s="1"/>
  <c r="H5" i="184"/>
  <c r="H25" i="184" s="1"/>
  <c r="D5" i="184"/>
  <c r="D25" i="184" s="1"/>
  <c r="E4" i="184"/>
  <c r="E24" i="184" s="1"/>
  <c r="K5" i="184"/>
  <c r="K25" i="184" s="1"/>
  <c r="L4" i="184"/>
  <c r="L24" i="184" s="1"/>
  <c r="B5" i="183"/>
  <c r="B25" i="183" s="1"/>
  <c r="N5" i="184"/>
  <c r="N25" i="184" s="1"/>
  <c r="B5" i="182"/>
  <c r="B25" i="182" s="1"/>
  <c r="B5" i="181"/>
  <c r="B25" i="181" s="1"/>
  <c r="H4" i="184"/>
  <c r="H24" i="184" s="1"/>
  <c r="D4" i="184"/>
  <c r="D24" i="184" s="1"/>
  <c r="J5" i="184"/>
  <c r="J25" i="184" s="1"/>
  <c r="B4" i="182"/>
  <c r="B24" i="182" s="1"/>
  <c r="K4" i="184"/>
  <c r="K24" i="184" s="1"/>
  <c r="N4" i="184"/>
  <c r="N24" i="184" s="1"/>
  <c r="F5" i="184"/>
  <c r="F25" i="184" s="1"/>
  <c r="B5" i="184"/>
  <c r="B25" i="184" s="1"/>
  <c r="J4" i="184"/>
  <c r="J24" i="184" s="1"/>
  <c r="G4" i="184"/>
  <c r="G24" i="184" s="1"/>
  <c r="F4" i="184"/>
  <c r="F24" i="184" s="1"/>
  <c r="B4" i="184"/>
  <c r="B24" i="184" s="1"/>
  <c r="L5" i="184"/>
  <c r="L25" i="184" s="1"/>
  <c r="M4" i="184"/>
  <c r="M24" i="184" s="1"/>
  <c r="I4" i="184"/>
  <c r="I24" i="184" s="1"/>
  <c r="G5" i="184"/>
  <c r="G25" i="184" s="1"/>
  <c r="H4" i="152"/>
  <c r="H4" i="153"/>
  <c r="H24" i="153" s="1"/>
  <c r="H4" i="155" s="1"/>
  <c r="H5" i="156"/>
  <c r="H25" i="156" s="1"/>
  <c r="H25" i="152"/>
  <c r="I25" i="152"/>
  <c r="I5" i="156"/>
  <c r="I25" i="156" s="1"/>
  <c r="F5" i="152"/>
  <c r="F5" i="153"/>
  <c r="F25" i="153" s="1"/>
  <c r="F5" i="155" s="1"/>
  <c r="G4" i="156"/>
  <c r="G24" i="156" s="1"/>
  <c r="G24" i="152"/>
  <c r="C4" i="156"/>
  <c r="C24" i="156" s="1"/>
  <c r="C24" i="152"/>
  <c r="J4" i="153"/>
  <c r="J24" i="153" s="1"/>
  <c r="J4" i="155" s="1"/>
  <c r="J4" i="152"/>
  <c r="I5" i="153"/>
  <c r="I25" i="153" s="1"/>
  <c r="I5" i="155" s="1"/>
  <c r="G4" i="153"/>
  <c r="G24" i="153" s="1"/>
  <c r="G4" i="155" s="1"/>
  <c r="D5" i="152"/>
  <c r="B4" i="156"/>
  <c r="B24" i="156" s="1"/>
  <c r="B24" i="152"/>
  <c r="G5" i="156"/>
  <c r="G25" i="156" s="1"/>
  <c r="G25" i="152"/>
  <c r="C5" i="156"/>
  <c r="C25" i="156" s="1"/>
  <c r="C25" i="152"/>
  <c r="B5" i="153"/>
  <c r="B25" i="153" s="1"/>
  <c r="B5" i="155" s="1"/>
  <c r="B4" i="153"/>
  <c r="B24" i="153" s="1"/>
  <c r="B4" i="155" s="1"/>
  <c r="J5" i="153"/>
  <c r="J25" i="153" s="1"/>
  <c r="J5" i="155" s="1"/>
  <c r="E25" i="152"/>
  <c r="E5" i="156"/>
  <c r="E25" i="156" s="1"/>
  <c r="F4" i="156"/>
  <c r="F24" i="156" s="1"/>
  <c r="F24" i="152"/>
  <c r="J5" i="156"/>
  <c r="J25" i="156" s="1"/>
  <c r="J25" i="152"/>
  <c r="I4" i="156"/>
  <c r="I24" i="156" s="1"/>
  <c r="I24" i="152"/>
  <c r="H5" i="153"/>
  <c r="H25" i="153" s="1"/>
  <c r="H5" i="155" s="1"/>
  <c r="F4" i="153"/>
  <c r="F24" i="153" s="1"/>
  <c r="F4" i="155" s="1"/>
  <c r="D24" i="152" l="1"/>
  <c r="D5" i="156"/>
  <c r="D25" i="156" s="1"/>
  <c r="D25" i="152"/>
  <c r="F25" i="152"/>
  <c r="F5" i="156"/>
  <c r="F25" i="156" s="1"/>
  <c r="J4" i="156"/>
  <c r="J24" i="156" s="1"/>
  <c r="J24" i="152"/>
  <c r="H24" i="152"/>
  <c r="H4" i="156"/>
  <c r="H24" i="156" s="1"/>
  <c r="C7" i="97" l="1"/>
  <c r="C7" i="154"/>
  <c r="J7" i="97"/>
  <c r="F7" i="97"/>
  <c r="B7" i="97"/>
  <c r="B10" i="97" s="1"/>
  <c r="H7" i="154"/>
  <c r="G7" i="97"/>
  <c r="B7" i="185"/>
  <c r="J7" i="154"/>
  <c r="F7" i="154"/>
  <c r="B7" i="154"/>
  <c r="I7" i="97"/>
  <c r="E7" i="97"/>
  <c r="C8" i="97"/>
  <c r="D7" i="154"/>
  <c r="K7" i="97"/>
  <c r="B8" i="97"/>
  <c r="B11" i="97" s="1"/>
  <c r="G7" i="154"/>
  <c r="I7" i="154"/>
  <c r="E7" i="154"/>
  <c r="H7" i="97"/>
  <c r="D7" i="97"/>
  <c r="C13" i="154" l="1"/>
  <c r="C13" i="152" s="1"/>
  <c r="G8" i="154"/>
  <c r="G8" i="152" s="1"/>
  <c r="J16" i="190"/>
  <c r="J36" i="190" s="1"/>
  <c r="K19" i="184"/>
  <c r="K39" i="184" s="1"/>
  <c r="J10" i="154"/>
  <c r="J10" i="152" s="1"/>
  <c r="B33" i="97"/>
  <c r="B8" i="185"/>
  <c r="N8" i="184" s="1"/>
  <c r="N28" i="184" s="1"/>
  <c r="F22" i="97"/>
  <c r="F22" i="190" s="1"/>
  <c r="F42" i="190" s="1"/>
  <c r="D22" i="97"/>
  <c r="D42" i="97" s="1"/>
  <c r="J22" i="97"/>
  <c r="J42" i="97" s="1"/>
  <c r="F10" i="154"/>
  <c r="F10" i="153" s="1"/>
  <c r="F30" i="153" s="1"/>
  <c r="F10" i="155" s="1"/>
  <c r="H13" i="190"/>
  <c r="H33" i="190" s="1"/>
  <c r="F8" i="97"/>
  <c r="F8" i="190" s="1"/>
  <c r="F31" i="190" s="1"/>
  <c r="E19" i="154"/>
  <c r="E19" i="153" s="1"/>
  <c r="E39" i="153" s="1"/>
  <c r="E19" i="155" s="1"/>
  <c r="E19" i="184"/>
  <c r="E39" i="184" s="1"/>
  <c r="D16" i="190"/>
  <c r="D36" i="190" s="1"/>
  <c r="F16" i="190"/>
  <c r="F36" i="190" s="1"/>
  <c r="H22" i="97"/>
  <c r="H42" i="97" s="1"/>
  <c r="B22" i="97"/>
  <c r="B22" i="190" s="1"/>
  <c r="B42" i="190" s="1"/>
  <c r="B8" i="154"/>
  <c r="B8" i="153" s="1"/>
  <c r="B28" i="153" s="1"/>
  <c r="B8" i="155" s="1"/>
  <c r="I19" i="154"/>
  <c r="I19" i="152" s="1"/>
  <c r="M19" i="184"/>
  <c r="M39" i="184" s="1"/>
  <c r="B14" i="190"/>
  <c r="B34" i="190" s="1"/>
  <c r="J23" i="97"/>
  <c r="J23" i="190" s="1"/>
  <c r="J43" i="190" s="1"/>
  <c r="B23" i="97"/>
  <c r="B23" i="190" s="1"/>
  <c r="B43" i="190" s="1"/>
  <c r="J14" i="190"/>
  <c r="J34" i="190" s="1"/>
  <c r="F14" i="190"/>
  <c r="F34" i="190" s="1"/>
  <c r="I8" i="97"/>
  <c r="I8" i="190" s="1"/>
  <c r="I31" i="190" s="1"/>
  <c r="E22" i="97"/>
  <c r="E22" i="190" s="1"/>
  <c r="E42" i="190" s="1"/>
  <c r="D13" i="190"/>
  <c r="D33" i="190" s="1"/>
  <c r="E8" i="97"/>
  <c r="E31" i="97" s="1"/>
  <c r="B10" i="185"/>
  <c r="B10" i="182" s="1"/>
  <c r="B30" i="182" s="1"/>
  <c r="I13" i="190"/>
  <c r="I33" i="190" s="1"/>
  <c r="I22" i="97"/>
  <c r="I22" i="190" s="1"/>
  <c r="I42" i="190" s="1"/>
  <c r="H8" i="97"/>
  <c r="E10" i="154"/>
  <c r="F8" i="154"/>
  <c r="E25" i="97"/>
  <c r="B25" i="97"/>
  <c r="F7" i="153"/>
  <c r="F27" i="153" s="1"/>
  <c r="F7" i="155" s="1"/>
  <c r="F7" i="152"/>
  <c r="H7" i="184"/>
  <c r="H27" i="184" s="1"/>
  <c r="C7" i="152"/>
  <c r="C7" i="153"/>
  <c r="C27" i="153" s="1"/>
  <c r="C7" i="155" s="1"/>
  <c r="I10" i="154"/>
  <c r="I8" i="154"/>
  <c r="B10" i="154"/>
  <c r="B19" i="154"/>
  <c r="F13" i="154"/>
  <c r="B13" i="185"/>
  <c r="E7" i="184"/>
  <c r="E27" i="184" s="1"/>
  <c r="J8" i="97"/>
  <c r="G10" i="154"/>
  <c r="K8" i="97"/>
  <c r="C8" i="154"/>
  <c r="F33" i="97"/>
  <c r="F13" i="190"/>
  <c r="F33" i="190" s="1"/>
  <c r="J33" i="97"/>
  <c r="J13" i="190"/>
  <c r="J33" i="190" s="1"/>
  <c r="C10" i="154"/>
  <c r="B8" i="190"/>
  <c r="B31" i="97"/>
  <c r="G8" i="97"/>
  <c r="D19" i="154"/>
  <c r="F7" i="184"/>
  <c r="F27" i="184" s="1"/>
  <c r="N7" i="184"/>
  <c r="N27" i="184" s="1"/>
  <c r="B7" i="182"/>
  <c r="B27" i="182" s="1"/>
  <c r="B7" i="181"/>
  <c r="B27" i="181" s="1"/>
  <c r="B7" i="183"/>
  <c r="B27" i="183" s="1"/>
  <c r="H7" i="153"/>
  <c r="H27" i="153" s="1"/>
  <c r="H7" i="155" s="1"/>
  <c r="H7" i="152"/>
  <c r="B30" i="97"/>
  <c r="B7" i="190"/>
  <c r="F7" i="190"/>
  <c r="F30" i="190" s="1"/>
  <c r="F30" i="97"/>
  <c r="J7" i="190"/>
  <c r="J30" i="190" s="1"/>
  <c r="J30" i="97"/>
  <c r="C30" i="97"/>
  <c r="C7" i="190"/>
  <c r="C30" i="190" s="1"/>
  <c r="K22" i="97"/>
  <c r="H13" i="154"/>
  <c r="C14" i="154"/>
  <c r="I13" i="154"/>
  <c r="B13" i="154"/>
  <c r="J19" i="154"/>
  <c r="D30" i="97"/>
  <c r="D7" i="190"/>
  <c r="D30" i="190" s="1"/>
  <c r="D8" i="97"/>
  <c r="I7" i="184"/>
  <c r="I27" i="184" s="1"/>
  <c r="E13" i="190"/>
  <c r="E33" i="190" s="1"/>
  <c r="E33" i="97"/>
  <c r="G19" i="154"/>
  <c r="H10" i="154"/>
  <c r="C22" i="97"/>
  <c r="C19" i="154"/>
  <c r="G7" i="152"/>
  <c r="G7" i="153"/>
  <c r="G27" i="153" s="1"/>
  <c r="G7" i="155" s="1"/>
  <c r="G7" i="184"/>
  <c r="G27" i="184" s="1"/>
  <c r="H23" i="97"/>
  <c r="D7" i="152"/>
  <c r="D7" i="153"/>
  <c r="D27" i="153" s="1"/>
  <c r="D7" i="155" s="1"/>
  <c r="D7" i="184"/>
  <c r="D27" i="184" s="1"/>
  <c r="K13" i="184"/>
  <c r="K33" i="184" s="1"/>
  <c r="E7" i="190"/>
  <c r="E30" i="190" s="1"/>
  <c r="E30" i="97"/>
  <c r="B7" i="153"/>
  <c r="B27" i="153" s="1"/>
  <c r="B7" i="155" s="1"/>
  <c r="B7" i="152"/>
  <c r="J7" i="152"/>
  <c r="J7" i="153"/>
  <c r="J27" i="153" s="1"/>
  <c r="J7" i="155" s="1"/>
  <c r="D23" i="97"/>
  <c r="E13" i="154"/>
  <c r="J8" i="154"/>
  <c r="B19" i="185"/>
  <c r="E7" i="153"/>
  <c r="E27" i="153" s="1"/>
  <c r="E7" i="155" s="1"/>
  <c r="E7" i="152"/>
  <c r="B16" i="190"/>
  <c r="B36" i="190" s="1"/>
  <c r="B36" i="97"/>
  <c r="K30" i="97"/>
  <c r="K7" i="190"/>
  <c r="K30" i="190" s="1"/>
  <c r="C8" i="190"/>
  <c r="C31" i="190" s="1"/>
  <c r="C31" i="97"/>
  <c r="E8" i="154"/>
  <c r="F19" i="154"/>
  <c r="J13" i="154"/>
  <c r="H30" i="97"/>
  <c r="H7" i="190"/>
  <c r="H30" i="190" s="1"/>
  <c r="I7" i="152"/>
  <c r="I7" i="153"/>
  <c r="I27" i="153" s="1"/>
  <c r="I7" i="155" s="1"/>
  <c r="M7" i="184"/>
  <c r="M27" i="184" s="1"/>
  <c r="H8" i="154"/>
  <c r="B17" i="97"/>
  <c r="D13" i="154"/>
  <c r="G13" i="154"/>
  <c r="G22" i="97"/>
  <c r="H19" i="154"/>
  <c r="D8" i="154"/>
  <c r="D10" i="154"/>
  <c r="I23" i="97"/>
  <c r="C25" i="97"/>
  <c r="L7" i="184"/>
  <c r="L27" i="184" s="1"/>
  <c r="I25" i="97"/>
  <c r="F17" i="97"/>
  <c r="C13" i="184"/>
  <c r="C33" i="184" s="1"/>
  <c r="I7" i="190"/>
  <c r="I30" i="190" s="1"/>
  <c r="I30" i="97"/>
  <c r="B7" i="184"/>
  <c r="B27" i="184" s="1"/>
  <c r="J7" i="184"/>
  <c r="J27" i="184" s="1"/>
  <c r="G30" i="97"/>
  <c r="G7" i="190"/>
  <c r="G30" i="190" s="1"/>
  <c r="C7" i="184"/>
  <c r="C27" i="184" s="1"/>
  <c r="K7" i="184"/>
  <c r="K27" i="184" s="1"/>
  <c r="A55" i="182"/>
  <c r="A55" i="183" s="1"/>
  <c r="A55" i="184" s="1"/>
  <c r="A54" i="182"/>
  <c r="A54" i="183" s="1"/>
  <c r="A54" i="184" s="1"/>
  <c r="A55" i="181"/>
  <c r="A54" i="181"/>
  <c r="B31" i="190" l="1"/>
  <c r="B11" i="190"/>
  <c r="B30" i="190"/>
  <c r="B10" i="190"/>
  <c r="D36" i="97"/>
  <c r="B22" i="185"/>
  <c r="B22" i="182" s="1"/>
  <c r="B42" i="182" s="1"/>
  <c r="C13" i="153"/>
  <c r="C33" i="153" s="1"/>
  <c r="C13" i="155" s="1"/>
  <c r="F36" i="97"/>
  <c r="J34" i="97"/>
  <c r="E42" i="97"/>
  <c r="G8" i="184"/>
  <c r="G28" i="184" s="1"/>
  <c r="G22" i="154"/>
  <c r="G22" i="153" s="1"/>
  <c r="G42" i="153" s="1"/>
  <c r="G22" i="155" s="1"/>
  <c r="G8" i="153"/>
  <c r="G28" i="153" s="1"/>
  <c r="G8" i="155" s="1"/>
  <c r="J11" i="184"/>
  <c r="J31" i="184" s="1"/>
  <c r="F10" i="152"/>
  <c r="F10" i="156" s="1"/>
  <c r="F30" i="156" s="1"/>
  <c r="B8" i="181"/>
  <c r="B28" i="181" s="1"/>
  <c r="J11" i="154"/>
  <c r="J11" i="153" s="1"/>
  <c r="J31" i="153" s="1"/>
  <c r="J11" i="155" s="1"/>
  <c r="F11" i="184"/>
  <c r="F31" i="184" s="1"/>
  <c r="F11" i="154"/>
  <c r="F11" i="152" s="1"/>
  <c r="B22" i="154"/>
  <c r="B22" i="153" s="1"/>
  <c r="B42" i="153" s="1"/>
  <c r="B22" i="155" s="1"/>
  <c r="B8" i="183"/>
  <c r="B28" i="183" s="1"/>
  <c r="B8" i="182"/>
  <c r="B28" i="182" s="1"/>
  <c r="H33" i="97"/>
  <c r="B43" i="97"/>
  <c r="B11" i="185"/>
  <c r="B11" i="181" s="1"/>
  <c r="B31" i="181" s="1"/>
  <c r="J10" i="153"/>
  <c r="J30" i="153" s="1"/>
  <c r="J10" i="155" s="1"/>
  <c r="J36" i="97"/>
  <c r="E20" i="154"/>
  <c r="E20" i="152" s="1"/>
  <c r="E20" i="184"/>
  <c r="E40" i="184" s="1"/>
  <c r="E19" i="152"/>
  <c r="E39" i="152" s="1"/>
  <c r="I19" i="184"/>
  <c r="I39" i="184" s="1"/>
  <c r="F42" i="97"/>
  <c r="J17" i="97"/>
  <c r="J37" i="97" s="1"/>
  <c r="J10" i="184"/>
  <c r="J30" i="184" s="1"/>
  <c r="B8" i="152"/>
  <c r="B28" i="152" s="1"/>
  <c r="H14" i="190"/>
  <c r="H34" i="190" s="1"/>
  <c r="F25" i="97"/>
  <c r="F45" i="97" s="1"/>
  <c r="K10" i="184"/>
  <c r="K30" i="184" s="1"/>
  <c r="F31" i="97"/>
  <c r="B13" i="190"/>
  <c r="B33" i="190" s="1"/>
  <c r="D22" i="190"/>
  <c r="D42" i="190" s="1"/>
  <c r="J22" i="190"/>
  <c r="J42" i="190" s="1"/>
  <c r="H22" i="190"/>
  <c r="H42" i="190" s="1"/>
  <c r="F10" i="184"/>
  <c r="F30" i="184" s="1"/>
  <c r="B42" i="97"/>
  <c r="I42" i="97"/>
  <c r="I20" i="154"/>
  <c r="I20" i="152" s="1"/>
  <c r="D17" i="97"/>
  <c r="D17" i="190" s="1"/>
  <c r="D37" i="190" s="1"/>
  <c r="F23" i="97"/>
  <c r="B8" i="184"/>
  <c r="B28" i="184" s="1"/>
  <c r="B34" i="97"/>
  <c r="I19" i="153"/>
  <c r="I39" i="153" s="1"/>
  <c r="I19" i="155" s="1"/>
  <c r="B10" i="181"/>
  <c r="B30" i="181" s="1"/>
  <c r="J43" i="97"/>
  <c r="E8" i="190"/>
  <c r="E31" i="190" s="1"/>
  <c r="I31" i="97"/>
  <c r="F34" i="97"/>
  <c r="D33" i="97"/>
  <c r="N10" i="184"/>
  <c r="N30" i="184" s="1"/>
  <c r="B10" i="183"/>
  <c r="B30" i="183" s="1"/>
  <c r="I33" i="97"/>
  <c r="E23" i="97"/>
  <c r="E43" i="97" s="1"/>
  <c r="K14" i="184"/>
  <c r="K34" i="184" s="1"/>
  <c r="B19" i="97"/>
  <c r="F20" i="154"/>
  <c r="E7" i="156"/>
  <c r="E27" i="156" s="1"/>
  <c r="E27" i="152"/>
  <c r="B7" i="156"/>
  <c r="B27" i="156" s="1"/>
  <c r="B27" i="152"/>
  <c r="N22" i="184"/>
  <c r="N42" i="184" s="1"/>
  <c r="G27" i="152"/>
  <c r="G7" i="156"/>
  <c r="G27" i="156" s="1"/>
  <c r="I13" i="152"/>
  <c r="I13" i="153"/>
  <c r="I33" i="153" s="1"/>
  <c r="I13" i="155" s="1"/>
  <c r="M10" i="184"/>
  <c r="M30" i="184" s="1"/>
  <c r="H14" i="154"/>
  <c r="H27" i="152"/>
  <c r="H7" i="156"/>
  <c r="H27" i="156" s="1"/>
  <c r="K36" i="97"/>
  <c r="K16" i="190"/>
  <c r="K36" i="190" s="1"/>
  <c r="C10" i="152"/>
  <c r="C10" i="153"/>
  <c r="C30" i="153" s="1"/>
  <c r="C10" i="155" s="1"/>
  <c r="C8" i="152"/>
  <c r="C8" i="153"/>
  <c r="C28" i="153" s="1"/>
  <c r="C8" i="155" s="1"/>
  <c r="J25" i="97"/>
  <c r="F13" i="153"/>
  <c r="F33" i="153" s="1"/>
  <c r="F13" i="155" s="1"/>
  <c r="F13" i="152"/>
  <c r="D19" i="97"/>
  <c r="H8" i="190"/>
  <c r="H31" i="190" s="1"/>
  <c r="H31" i="97"/>
  <c r="C33" i="97"/>
  <c r="C13" i="190"/>
  <c r="C33" i="190" s="1"/>
  <c r="D8" i="152"/>
  <c r="D8" i="153"/>
  <c r="D28" i="153" s="1"/>
  <c r="D8" i="155" s="1"/>
  <c r="G42" i="97"/>
  <c r="G22" i="190"/>
  <c r="G42" i="190" s="1"/>
  <c r="G13" i="184"/>
  <c r="G33" i="184" s="1"/>
  <c r="J14" i="154"/>
  <c r="G33" i="97"/>
  <c r="G13" i="190"/>
  <c r="G33" i="190" s="1"/>
  <c r="G36" i="97"/>
  <c r="G16" i="190"/>
  <c r="G36" i="190" s="1"/>
  <c r="N19" i="184"/>
  <c r="N39" i="184" s="1"/>
  <c r="B19" i="182"/>
  <c r="B39" i="182" s="1"/>
  <c r="B19" i="181"/>
  <c r="B39" i="181" s="1"/>
  <c r="B19" i="183"/>
  <c r="B39" i="183" s="1"/>
  <c r="B20" i="185"/>
  <c r="E13" i="153"/>
  <c r="E33" i="153" s="1"/>
  <c r="E13" i="155" s="1"/>
  <c r="E13" i="152"/>
  <c r="D27" i="152"/>
  <c r="D7" i="156"/>
  <c r="D27" i="156" s="1"/>
  <c r="H23" i="190"/>
  <c r="H43" i="190" s="1"/>
  <c r="H43" i="97"/>
  <c r="H10" i="184"/>
  <c r="H30" i="184" s="1"/>
  <c r="K8" i="184"/>
  <c r="K28" i="184" s="1"/>
  <c r="B13" i="153"/>
  <c r="B33" i="153" s="1"/>
  <c r="B13" i="155" s="1"/>
  <c r="B13" i="152"/>
  <c r="I14" i="154"/>
  <c r="C16" i="154"/>
  <c r="E17" i="97"/>
  <c r="K33" i="97"/>
  <c r="K13" i="190"/>
  <c r="K33" i="190" s="1"/>
  <c r="C36" i="97"/>
  <c r="C16" i="190"/>
  <c r="C36" i="190" s="1"/>
  <c r="C10" i="184"/>
  <c r="C30" i="184" s="1"/>
  <c r="K25" i="97"/>
  <c r="I34" i="97"/>
  <c r="I14" i="190"/>
  <c r="I34" i="190" s="1"/>
  <c r="F13" i="184"/>
  <c r="F33" i="184" s="1"/>
  <c r="B20" i="154"/>
  <c r="B11" i="154"/>
  <c r="I22" i="154"/>
  <c r="I10" i="184"/>
  <c r="I30" i="184" s="1"/>
  <c r="F7" i="156"/>
  <c r="F27" i="156" s="1"/>
  <c r="F27" i="152"/>
  <c r="L8" i="184"/>
  <c r="L28" i="184" s="1"/>
  <c r="E10" i="153"/>
  <c r="E30" i="153" s="1"/>
  <c r="E10" i="155" s="1"/>
  <c r="E10" i="152"/>
  <c r="G23" i="97"/>
  <c r="M8" i="184"/>
  <c r="M28" i="184" s="1"/>
  <c r="E22" i="154"/>
  <c r="J8" i="184"/>
  <c r="J28" i="184" s="1"/>
  <c r="J22" i="154"/>
  <c r="C19" i="152"/>
  <c r="C19" i="153"/>
  <c r="C39" i="153" s="1"/>
  <c r="C19" i="155" s="1"/>
  <c r="C19" i="184"/>
  <c r="C39" i="184" s="1"/>
  <c r="G19" i="184"/>
  <c r="G39" i="184" s="1"/>
  <c r="D25" i="97"/>
  <c r="J20" i="154"/>
  <c r="C14" i="152"/>
  <c r="C14" i="153"/>
  <c r="C34" i="153" s="1"/>
  <c r="C14" i="155" s="1"/>
  <c r="D19" i="184"/>
  <c r="D39" i="184" s="1"/>
  <c r="K17" i="97"/>
  <c r="G25" i="97"/>
  <c r="G10" i="184"/>
  <c r="G30" i="184" s="1"/>
  <c r="J8" i="190"/>
  <c r="J31" i="190" s="1"/>
  <c r="J31" i="97"/>
  <c r="B19" i="184"/>
  <c r="B39" i="184" s="1"/>
  <c r="C27" i="152"/>
  <c r="C7" i="156"/>
  <c r="C27" i="156" s="1"/>
  <c r="J10" i="156"/>
  <c r="J30" i="156" s="1"/>
  <c r="J30" i="152"/>
  <c r="B45" i="97"/>
  <c r="B25" i="190"/>
  <c r="B45" i="190" s="1"/>
  <c r="E10" i="184"/>
  <c r="E30" i="184" s="1"/>
  <c r="D11" i="154"/>
  <c r="H20" i="154"/>
  <c r="G13" i="152"/>
  <c r="G13" i="153"/>
  <c r="G33" i="153" s="1"/>
  <c r="G13" i="155" s="1"/>
  <c r="D14" i="154"/>
  <c r="H22" i="154"/>
  <c r="H17" i="97"/>
  <c r="F17" i="190"/>
  <c r="F37" i="190" s="1"/>
  <c r="F37" i="97"/>
  <c r="F19" i="97"/>
  <c r="G28" i="152"/>
  <c r="G8" i="156"/>
  <c r="G28" i="156" s="1"/>
  <c r="I25" i="190"/>
  <c r="I45" i="190" s="1"/>
  <c r="I45" i="97"/>
  <c r="C45" i="97"/>
  <c r="C25" i="190"/>
  <c r="C45" i="190" s="1"/>
  <c r="I43" i="97"/>
  <c r="I23" i="190"/>
  <c r="I43" i="190" s="1"/>
  <c r="D8" i="184"/>
  <c r="D28" i="184" s="1"/>
  <c r="L19" i="184"/>
  <c r="L39" i="184" s="1"/>
  <c r="D13" i="152"/>
  <c r="D13" i="153"/>
  <c r="D33" i="153" s="1"/>
  <c r="D13" i="155" s="1"/>
  <c r="H8" i="152"/>
  <c r="H8" i="153"/>
  <c r="H28" i="153" s="1"/>
  <c r="H8" i="155" s="1"/>
  <c r="H36" i="97"/>
  <c r="H16" i="190"/>
  <c r="H36" i="190" s="1"/>
  <c r="F19" i="153"/>
  <c r="F39" i="153" s="1"/>
  <c r="F19" i="155" s="1"/>
  <c r="F19" i="152"/>
  <c r="L13" i="184"/>
  <c r="L33" i="184" s="1"/>
  <c r="J8" i="153"/>
  <c r="J28" i="153" s="1"/>
  <c r="J8" i="155" s="1"/>
  <c r="J8" i="152"/>
  <c r="E13" i="184"/>
  <c r="E33" i="184" s="1"/>
  <c r="I17" i="97"/>
  <c r="C20" i="154"/>
  <c r="C23" i="97"/>
  <c r="J19" i="97"/>
  <c r="G20" i="154"/>
  <c r="D31" i="97"/>
  <c r="D8" i="190"/>
  <c r="D31" i="190" s="1"/>
  <c r="B13" i="184"/>
  <c r="B33" i="184" s="1"/>
  <c r="E16" i="190"/>
  <c r="E36" i="190" s="1"/>
  <c r="E36" i="97"/>
  <c r="D20" i="154"/>
  <c r="G8" i="190"/>
  <c r="G31" i="190" s="1"/>
  <c r="G31" i="97"/>
  <c r="C17" i="97"/>
  <c r="C22" i="154"/>
  <c r="G11" i="154"/>
  <c r="F14" i="154"/>
  <c r="I10" i="153"/>
  <c r="I30" i="153" s="1"/>
  <c r="I10" i="155" s="1"/>
  <c r="I10" i="152"/>
  <c r="I11" i="154"/>
  <c r="I39" i="152"/>
  <c r="I19" i="156"/>
  <c r="I39" i="156" s="1"/>
  <c r="G22" i="184"/>
  <c r="G42" i="184" s="1"/>
  <c r="F8" i="153"/>
  <c r="F28" i="153" s="1"/>
  <c r="F8" i="155" s="1"/>
  <c r="F8" i="152"/>
  <c r="F8" i="184"/>
  <c r="F28" i="184" s="1"/>
  <c r="E11" i="154"/>
  <c r="D10" i="152"/>
  <c r="D10" i="153"/>
  <c r="D30" i="153" s="1"/>
  <c r="D10" i="155" s="1"/>
  <c r="D22" i="154"/>
  <c r="B17" i="190"/>
  <c r="B37" i="190" s="1"/>
  <c r="B37" i="97"/>
  <c r="I27" i="152"/>
  <c r="I7" i="156"/>
  <c r="I27" i="156" s="1"/>
  <c r="C33" i="152"/>
  <c r="C13" i="156"/>
  <c r="C33" i="156" s="1"/>
  <c r="D10" i="184"/>
  <c r="D30" i="184" s="1"/>
  <c r="H19" i="153"/>
  <c r="H39" i="153" s="1"/>
  <c r="H19" i="155" s="1"/>
  <c r="H19" i="152"/>
  <c r="H19" i="184"/>
  <c r="H39" i="184" s="1"/>
  <c r="G14" i="154"/>
  <c r="D13" i="184"/>
  <c r="D33" i="184" s="1"/>
  <c r="H8" i="184"/>
  <c r="H28" i="184" s="1"/>
  <c r="J13" i="152"/>
  <c r="J13" i="153"/>
  <c r="J33" i="153" s="1"/>
  <c r="J13" i="155" s="1"/>
  <c r="J13" i="184"/>
  <c r="J33" i="184" s="1"/>
  <c r="F19" i="184"/>
  <c r="F39" i="184" s="1"/>
  <c r="E8" i="152"/>
  <c r="E8" i="153"/>
  <c r="E28" i="153" s="1"/>
  <c r="E8" i="155" s="1"/>
  <c r="E8" i="184"/>
  <c r="E28" i="184" s="1"/>
  <c r="G17" i="97"/>
  <c r="E14" i="154"/>
  <c r="D43" i="97"/>
  <c r="D23" i="190"/>
  <c r="D43" i="190" s="1"/>
  <c r="J27" i="152"/>
  <c r="J7" i="156"/>
  <c r="J27" i="156" s="1"/>
  <c r="I16" i="190"/>
  <c r="I36" i="190" s="1"/>
  <c r="I36" i="97"/>
  <c r="D14" i="190"/>
  <c r="D34" i="190" s="1"/>
  <c r="D34" i="97"/>
  <c r="C42" i="97"/>
  <c r="C22" i="190"/>
  <c r="C42" i="190" s="1"/>
  <c r="H11" i="154"/>
  <c r="H10" i="153"/>
  <c r="H30" i="153" s="1"/>
  <c r="H10" i="155" s="1"/>
  <c r="H10" i="152"/>
  <c r="G19" i="152"/>
  <c r="G19" i="153"/>
  <c r="G39" i="153" s="1"/>
  <c r="G19" i="155" s="1"/>
  <c r="L10" i="184"/>
  <c r="L30" i="184" s="1"/>
  <c r="J19" i="152"/>
  <c r="J19" i="153"/>
  <c r="J39" i="153" s="1"/>
  <c r="J19" i="155" s="1"/>
  <c r="J19" i="184"/>
  <c r="J39" i="184" s="1"/>
  <c r="B14" i="154"/>
  <c r="I13" i="184"/>
  <c r="I33" i="184" s="1"/>
  <c r="C14" i="184"/>
  <c r="C34" i="184" s="1"/>
  <c r="H13" i="153"/>
  <c r="H33" i="153" s="1"/>
  <c r="H13" i="155" s="1"/>
  <c r="H13" i="152"/>
  <c r="H13" i="184"/>
  <c r="H33" i="184" s="1"/>
  <c r="K42" i="97"/>
  <c r="K22" i="190"/>
  <c r="K42" i="190" s="1"/>
  <c r="K23" i="97"/>
  <c r="D19" i="152"/>
  <c r="D19" i="153"/>
  <c r="D39" i="153" s="1"/>
  <c r="D19" i="155" s="1"/>
  <c r="C11" i="154"/>
  <c r="C8" i="184"/>
  <c r="C28" i="184" s="1"/>
  <c r="K8" i="190"/>
  <c r="K31" i="190" s="1"/>
  <c r="K31" i="97"/>
  <c r="G10" i="152"/>
  <c r="G10" i="153"/>
  <c r="G30" i="153" s="1"/>
  <c r="G10" i="155" s="1"/>
  <c r="N13" i="184"/>
  <c r="N33" i="184" s="1"/>
  <c r="B13" i="182"/>
  <c r="B33" i="182" s="1"/>
  <c r="B13" i="181"/>
  <c r="B33" i="181" s="1"/>
  <c r="B13" i="183"/>
  <c r="B33" i="183" s="1"/>
  <c r="B14" i="185"/>
  <c r="B19" i="153"/>
  <c r="B39" i="153" s="1"/>
  <c r="B19" i="155" s="1"/>
  <c r="B19" i="152"/>
  <c r="B10" i="153"/>
  <c r="B30" i="153" s="1"/>
  <c r="B10" i="155" s="1"/>
  <c r="B10" i="152"/>
  <c r="B10" i="184"/>
  <c r="B30" i="184" s="1"/>
  <c r="I8" i="152"/>
  <c r="I8" i="153"/>
  <c r="I28" i="153" s="1"/>
  <c r="I8" i="155" s="1"/>
  <c r="I8" i="184"/>
  <c r="I28" i="184" s="1"/>
  <c r="E25" i="190"/>
  <c r="E45" i="190" s="1"/>
  <c r="E45" i="97"/>
  <c r="F22" i="154"/>
  <c r="M13" i="184"/>
  <c r="M33" i="184" s="1"/>
  <c r="H25" i="97"/>
  <c r="B22" i="183" l="1"/>
  <c r="B42" i="183" s="1"/>
  <c r="B22" i="181"/>
  <c r="B42" i="181" s="1"/>
  <c r="B22" i="184"/>
  <c r="B42" i="184" s="1"/>
  <c r="J11" i="152"/>
  <c r="J11" i="156" s="1"/>
  <c r="J31" i="156" s="1"/>
  <c r="F30" i="152"/>
  <c r="M20" i="184"/>
  <c r="M40" i="184" s="1"/>
  <c r="F11" i="153"/>
  <c r="F31" i="153" s="1"/>
  <c r="F11" i="155" s="1"/>
  <c r="H34" i="97"/>
  <c r="G22" i="152"/>
  <c r="G42" i="152" s="1"/>
  <c r="E19" i="156"/>
  <c r="E39" i="156" s="1"/>
  <c r="B11" i="183"/>
  <c r="B31" i="183" s="1"/>
  <c r="N11" i="184"/>
  <c r="N31" i="184" s="1"/>
  <c r="F25" i="190"/>
  <c r="F45" i="190" s="1"/>
  <c r="J17" i="190"/>
  <c r="J37" i="190" s="1"/>
  <c r="K20" i="184"/>
  <c r="K40" i="184" s="1"/>
  <c r="B22" i="152"/>
  <c r="B22" i="156" s="1"/>
  <c r="B42" i="156" s="1"/>
  <c r="B11" i="182"/>
  <c r="B31" i="182" s="1"/>
  <c r="B8" i="156"/>
  <c r="B28" i="156" s="1"/>
  <c r="E20" i="153"/>
  <c r="E40" i="153" s="1"/>
  <c r="E20" i="155" s="1"/>
  <c r="D37" i="97"/>
  <c r="I20" i="153"/>
  <c r="I40" i="153" s="1"/>
  <c r="I20" i="155" s="1"/>
  <c r="I20" i="184"/>
  <c r="I40" i="184" s="1"/>
  <c r="K11" i="184"/>
  <c r="K31" i="184" s="1"/>
  <c r="F23" i="190"/>
  <c r="F43" i="190" s="1"/>
  <c r="F43" i="97"/>
  <c r="E23" i="190"/>
  <c r="E43" i="190" s="1"/>
  <c r="E14" i="190"/>
  <c r="E34" i="190" s="1"/>
  <c r="E34" i="97"/>
  <c r="D10" i="156"/>
  <c r="D30" i="156" s="1"/>
  <c r="D30" i="152"/>
  <c r="C22" i="152"/>
  <c r="C22" i="153"/>
  <c r="C42" i="153" s="1"/>
  <c r="C22" i="155" s="1"/>
  <c r="D20" i="184"/>
  <c r="D40" i="184" s="1"/>
  <c r="I19" i="97"/>
  <c r="H37" i="97"/>
  <c r="H17" i="190"/>
  <c r="H37" i="190" s="1"/>
  <c r="D16" i="154"/>
  <c r="B20" i="184"/>
  <c r="B40" i="184" s="1"/>
  <c r="M11" i="184"/>
  <c r="M31" i="184" s="1"/>
  <c r="I14" i="152"/>
  <c r="I14" i="153"/>
  <c r="I34" i="153" s="1"/>
  <c r="I14" i="155" s="1"/>
  <c r="E13" i="156"/>
  <c r="E33" i="156" s="1"/>
  <c r="E33" i="152"/>
  <c r="C11" i="184"/>
  <c r="C31" i="184" s="1"/>
  <c r="K23" i="190"/>
  <c r="K43" i="190" s="1"/>
  <c r="K43" i="97"/>
  <c r="B14" i="153"/>
  <c r="B34" i="153" s="1"/>
  <c r="B14" i="155" s="1"/>
  <c r="B14" i="152"/>
  <c r="E28" i="152"/>
  <c r="E8" i="156"/>
  <c r="E28" i="156" s="1"/>
  <c r="G14" i="152"/>
  <c r="G14" i="153"/>
  <c r="G34" i="153" s="1"/>
  <c r="G14" i="155" s="1"/>
  <c r="I30" i="152"/>
  <c r="I10" i="156"/>
  <c r="I30" i="156" s="1"/>
  <c r="F14" i="184"/>
  <c r="F34" i="184" s="1"/>
  <c r="G11" i="184"/>
  <c r="G31" i="184" s="1"/>
  <c r="C22" i="184"/>
  <c r="C42" i="184" s="1"/>
  <c r="C19" i="97"/>
  <c r="L11" i="184"/>
  <c r="L31" i="184" s="1"/>
  <c r="J39" i="97"/>
  <c r="J19" i="190"/>
  <c r="J39" i="190" s="1"/>
  <c r="C20" i="184"/>
  <c r="C40" i="184" s="1"/>
  <c r="F39" i="97"/>
  <c r="F19" i="190"/>
  <c r="F39" i="190" s="1"/>
  <c r="H19" i="97"/>
  <c r="H22" i="184"/>
  <c r="H42" i="184" s="1"/>
  <c r="D11" i="152"/>
  <c r="D11" i="153"/>
  <c r="D31" i="153" s="1"/>
  <c r="D11" i="155" s="1"/>
  <c r="G45" i="97"/>
  <c r="G25" i="190"/>
  <c r="G45" i="190" s="1"/>
  <c r="K17" i="190"/>
  <c r="K37" i="190" s="1"/>
  <c r="K37" i="97"/>
  <c r="J20" i="184"/>
  <c r="J40" i="184" s="1"/>
  <c r="E22" i="184"/>
  <c r="E42" i="184" s="1"/>
  <c r="I22" i="153"/>
  <c r="I42" i="153" s="1"/>
  <c r="I22" i="155" s="1"/>
  <c r="I22" i="152"/>
  <c r="B11" i="153"/>
  <c r="B31" i="153" s="1"/>
  <c r="B11" i="155" s="1"/>
  <c r="B11" i="152"/>
  <c r="I14" i="184"/>
  <c r="I34" i="184" s="1"/>
  <c r="B13" i="156"/>
  <c r="B33" i="156" s="1"/>
  <c r="B33" i="152"/>
  <c r="B20" i="182"/>
  <c r="B40" i="182" s="1"/>
  <c r="B20" i="183"/>
  <c r="B40" i="183" s="1"/>
  <c r="B20" i="181"/>
  <c r="B40" i="181" s="1"/>
  <c r="N20" i="184"/>
  <c r="N40" i="184" s="1"/>
  <c r="M22" i="184"/>
  <c r="M42" i="184" s="1"/>
  <c r="J14" i="153"/>
  <c r="J34" i="153" s="1"/>
  <c r="J14" i="155" s="1"/>
  <c r="J14" i="152"/>
  <c r="H14" i="184"/>
  <c r="H34" i="184" s="1"/>
  <c r="K22" i="184"/>
  <c r="K42" i="184" s="1"/>
  <c r="B19" i="156"/>
  <c r="B39" i="156" s="1"/>
  <c r="B39" i="152"/>
  <c r="G10" i="156"/>
  <c r="G30" i="156" s="1"/>
  <c r="G30" i="152"/>
  <c r="J39" i="152"/>
  <c r="J19" i="156"/>
  <c r="J39" i="156" s="1"/>
  <c r="D22" i="152"/>
  <c r="D22" i="153"/>
  <c r="D42" i="153" s="1"/>
  <c r="D22" i="155" s="1"/>
  <c r="G20" i="152"/>
  <c r="G20" i="153"/>
  <c r="G40" i="153" s="1"/>
  <c r="G20" i="155" s="1"/>
  <c r="K45" i="97"/>
  <c r="K25" i="190"/>
  <c r="K45" i="190" s="1"/>
  <c r="B14" i="184"/>
  <c r="B34" i="184" s="1"/>
  <c r="H11" i="184"/>
  <c r="H31" i="184" s="1"/>
  <c r="E14" i="152"/>
  <c r="E14" i="153"/>
  <c r="E34" i="153" s="1"/>
  <c r="E14" i="155" s="1"/>
  <c r="G19" i="97"/>
  <c r="G14" i="184"/>
  <c r="G34" i="184" s="1"/>
  <c r="E11" i="184"/>
  <c r="E31" i="184" s="1"/>
  <c r="F22" i="153"/>
  <c r="F42" i="153" s="1"/>
  <c r="F22" i="155" s="1"/>
  <c r="F22" i="152"/>
  <c r="B30" i="152"/>
  <c r="B10" i="156"/>
  <c r="B30" i="156" s="1"/>
  <c r="C11" i="152"/>
  <c r="C11" i="153"/>
  <c r="C31" i="153" s="1"/>
  <c r="C11" i="155" s="1"/>
  <c r="K34" i="97"/>
  <c r="K14" i="190"/>
  <c r="K34" i="190" s="1"/>
  <c r="H33" i="152"/>
  <c r="H13" i="156"/>
  <c r="H33" i="156" s="1"/>
  <c r="B16" i="154"/>
  <c r="G16" i="154"/>
  <c r="D22" i="184"/>
  <c r="D42" i="184" s="1"/>
  <c r="F8" i="156"/>
  <c r="F28" i="156" s="1"/>
  <c r="F28" i="152"/>
  <c r="F14" i="153"/>
  <c r="F34" i="153" s="1"/>
  <c r="F14" i="155" s="1"/>
  <c r="F14" i="152"/>
  <c r="C17" i="190"/>
  <c r="C37" i="190" s="1"/>
  <c r="C37" i="97"/>
  <c r="D20" i="152"/>
  <c r="D20" i="153"/>
  <c r="D40" i="153" s="1"/>
  <c r="D20" i="155" s="1"/>
  <c r="G20" i="184"/>
  <c r="G40" i="184" s="1"/>
  <c r="C20" i="152"/>
  <c r="C20" i="153"/>
  <c r="C40" i="153" s="1"/>
  <c r="C20" i="155" s="1"/>
  <c r="I37" i="97"/>
  <c r="I17" i="190"/>
  <c r="I37" i="190" s="1"/>
  <c r="I40" i="152"/>
  <c r="I20" i="156"/>
  <c r="I40" i="156" s="1"/>
  <c r="G14" i="190"/>
  <c r="G34" i="190" s="1"/>
  <c r="G34" i="97"/>
  <c r="F19" i="156"/>
  <c r="F39" i="156" s="1"/>
  <c r="F39" i="152"/>
  <c r="H28" i="152"/>
  <c r="H8" i="156"/>
  <c r="H28" i="156" s="1"/>
  <c r="D33" i="152"/>
  <c r="D13" i="156"/>
  <c r="D33" i="156" s="1"/>
  <c r="H22" i="153"/>
  <c r="H42" i="153" s="1"/>
  <c r="H22" i="155" s="1"/>
  <c r="H22" i="152"/>
  <c r="D14" i="152"/>
  <c r="D14" i="153"/>
  <c r="D34" i="153" s="1"/>
  <c r="D14" i="155" s="1"/>
  <c r="G33" i="152"/>
  <c r="G13" i="156"/>
  <c r="G33" i="156" s="1"/>
  <c r="D11" i="184"/>
  <c r="D31" i="184" s="1"/>
  <c r="K19" i="97"/>
  <c r="C34" i="152"/>
  <c r="C14" i="156"/>
  <c r="C34" i="156" s="1"/>
  <c r="J22" i="152"/>
  <c r="J22" i="153"/>
  <c r="J42" i="153" s="1"/>
  <c r="J22" i="155" s="1"/>
  <c r="B11" i="184"/>
  <c r="B31" i="184" s="1"/>
  <c r="E37" i="97"/>
  <c r="E17" i="190"/>
  <c r="E37" i="190" s="1"/>
  <c r="C17" i="154"/>
  <c r="I16" i="154"/>
  <c r="L14" i="184"/>
  <c r="L34" i="184" s="1"/>
  <c r="J16" i="154"/>
  <c r="F13" i="156"/>
  <c r="F33" i="156" s="1"/>
  <c r="F33" i="152"/>
  <c r="C28" i="152"/>
  <c r="C8" i="156"/>
  <c r="C28" i="156" s="1"/>
  <c r="F11" i="156"/>
  <c r="F31" i="156" s="1"/>
  <c r="F31" i="152"/>
  <c r="H16" i="154"/>
  <c r="B19" i="190"/>
  <c r="B39" i="190" s="1"/>
  <c r="B39" i="97"/>
  <c r="H25" i="190"/>
  <c r="H45" i="190" s="1"/>
  <c r="H45" i="97"/>
  <c r="E14" i="184"/>
  <c r="E34" i="184" s="1"/>
  <c r="I11" i="152"/>
  <c r="I11" i="153"/>
  <c r="I31" i="153" s="1"/>
  <c r="I11" i="155" s="1"/>
  <c r="C23" i="190"/>
  <c r="C43" i="190" s="1"/>
  <c r="C43" i="97"/>
  <c r="F20" i="97"/>
  <c r="H20" i="184"/>
  <c r="H40" i="184" s="1"/>
  <c r="J31" i="152"/>
  <c r="J22" i="184"/>
  <c r="J42" i="184" s="1"/>
  <c r="E10" i="156"/>
  <c r="E30" i="156" s="1"/>
  <c r="E30" i="152"/>
  <c r="I22" i="184"/>
  <c r="I42" i="184" s="1"/>
  <c r="B20" i="153"/>
  <c r="B40" i="153" s="1"/>
  <c r="B20" i="155" s="1"/>
  <c r="B20" i="152"/>
  <c r="C16" i="184"/>
  <c r="C36" i="184" s="1"/>
  <c r="C10" i="156"/>
  <c r="C30" i="156" s="1"/>
  <c r="C30" i="152"/>
  <c r="H14" i="152"/>
  <c r="H14" i="153"/>
  <c r="H34" i="153" s="1"/>
  <c r="H14" i="155" s="1"/>
  <c r="F20" i="153"/>
  <c r="F40" i="153" s="1"/>
  <c r="F20" i="155" s="1"/>
  <c r="F20" i="152"/>
  <c r="B20" i="97"/>
  <c r="G39" i="152"/>
  <c r="G19" i="156"/>
  <c r="G39" i="156" s="1"/>
  <c r="H11" i="152"/>
  <c r="H11" i="153"/>
  <c r="H31" i="153" s="1"/>
  <c r="H11" i="155" s="1"/>
  <c r="E16" i="154"/>
  <c r="J33" i="152"/>
  <c r="J13" i="156"/>
  <c r="J33" i="156" s="1"/>
  <c r="E11" i="152"/>
  <c r="E11" i="153"/>
  <c r="E31" i="153" s="1"/>
  <c r="E11" i="155" s="1"/>
  <c r="G11" i="152"/>
  <c r="G11" i="153"/>
  <c r="G31" i="153" s="1"/>
  <c r="G11" i="155" s="1"/>
  <c r="F22" i="184"/>
  <c r="F42" i="184" s="1"/>
  <c r="I28" i="152"/>
  <c r="I8" i="156"/>
  <c r="I28" i="156" s="1"/>
  <c r="B14" i="182"/>
  <c r="B34" i="182" s="1"/>
  <c r="B14" i="183"/>
  <c r="B34" i="183" s="1"/>
  <c r="N14" i="184"/>
  <c r="N34" i="184" s="1"/>
  <c r="B14" i="181"/>
  <c r="B34" i="181" s="1"/>
  <c r="B16" i="185"/>
  <c r="D39" i="152"/>
  <c r="D19" i="156"/>
  <c r="D39" i="156" s="1"/>
  <c r="H30" i="152"/>
  <c r="H10" i="156"/>
  <c r="H30" i="156" s="1"/>
  <c r="G37" i="97"/>
  <c r="G17" i="190"/>
  <c r="G37" i="190" s="1"/>
  <c r="H39" i="152"/>
  <c r="H19" i="156"/>
  <c r="H39" i="156" s="1"/>
  <c r="C34" i="97"/>
  <c r="C14" i="190"/>
  <c r="C34" i="190" s="1"/>
  <c r="I11" i="184"/>
  <c r="I31" i="184" s="1"/>
  <c r="F16" i="154"/>
  <c r="J20" i="97"/>
  <c r="J28" i="152"/>
  <c r="J8" i="156"/>
  <c r="J28" i="156" s="1"/>
  <c r="D14" i="184"/>
  <c r="D34" i="184" s="1"/>
  <c r="H20" i="152"/>
  <c r="H20" i="153"/>
  <c r="H40" i="153" s="1"/>
  <c r="H20" i="155" s="1"/>
  <c r="M14" i="184"/>
  <c r="M34" i="184" s="1"/>
  <c r="J20" i="153"/>
  <c r="J40" i="153" s="1"/>
  <c r="J20" i="155" s="1"/>
  <c r="J20" i="152"/>
  <c r="D25" i="190"/>
  <c r="D45" i="190" s="1"/>
  <c r="D45" i="97"/>
  <c r="C39" i="152"/>
  <c r="C19" i="156"/>
  <c r="C39" i="156" s="1"/>
  <c r="E22" i="153"/>
  <c r="E42" i="153" s="1"/>
  <c r="E22" i="155" s="1"/>
  <c r="E22" i="152"/>
  <c r="G23" i="190"/>
  <c r="G43" i="190" s="1"/>
  <c r="G43" i="97"/>
  <c r="L22" i="184"/>
  <c r="L42" i="184" s="1"/>
  <c r="E40" i="152"/>
  <c r="E20" i="156"/>
  <c r="E40" i="156" s="1"/>
  <c r="E19" i="97"/>
  <c r="C16" i="152"/>
  <c r="C16" i="153"/>
  <c r="C36" i="153" s="1"/>
  <c r="C16" i="155" s="1"/>
  <c r="J14" i="184"/>
  <c r="J34" i="184" s="1"/>
  <c r="L20" i="184"/>
  <c r="L40" i="184" s="1"/>
  <c r="D28" i="152"/>
  <c r="D8" i="156"/>
  <c r="D28" i="156" s="1"/>
  <c r="K16" i="184"/>
  <c r="K36" i="184" s="1"/>
  <c r="D39" i="97"/>
  <c r="D19" i="190"/>
  <c r="D39" i="190" s="1"/>
  <c r="D20" i="97"/>
  <c r="J25" i="190"/>
  <c r="J45" i="190" s="1"/>
  <c r="J45" i="97"/>
  <c r="I33" i="152"/>
  <c r="I13" i="156"/>
  <c r="I33" i="156" s="1"/>
  <c r="F20" i="184"/>
  <c r="F40" i="184" s="1"/>
  <c r="G22" i="156" l="1"/>
  <c r="G42" i="156" s="1"/>
  <c r="B42" i="152"/>
  <c r="E20" i="97"/>
  <c r="J16" i="184"/>
  <c r="J36" i="184" s="1"/>
  <c r="I16" i="153"/>
  <c r="I36" i="153" s="1"/>
  <c r="I16" i="155" s="1"/>
  <c r="I16" i="152"/>
  <c r="I17" i="154"/>
  <c r="K39" i="97"/>
  <c r="K19" i="190"/>
  <c r="K39" i="190" s="1"/>
  <c r="F14" i="156"/>
  <c r="F34" i="156" s="1"/>
  <c r="F34" i="152"/>
  <c r="B16" i="184"/>
  <c r="B36" i="184" s="1"/>
  <c r="H19" i="190"/>
  <c r="H39" i="190" s="1"/>
  <c r="H39" i="97"/>
  <c r="H20" i="97"/>
  <c r="B14" i="156"/>
  <c r="B34" i="156" s="1"/>
  <c r="B34" i="152"/>
  <c r="D16" i="184"/>
  <c r="D36" i="184" s="1"/>
  <c r="D20" i="190"/>
  <c r="D40" i="190" s="1"/>
  <c r="D40" i="97"/>
  <c r="C16" i="156"/>
  <c r="C36" i="156" s="1"/>
  <c r="C36" i="152"/>
  <c r="E39" i="97"/>
  <c r="E19" i="190"/>
  <c r="E39" i="190" s="1"/>
  <c r="E22" i="156"/>
  <c r="E42" i="156" s="1"/>
  <c r="E42" i="152"/>
  <c r="F16" i="153"/>
  <c r="F36" i="153" s="1"/>
  <c r="F16" i="155" s="1"/>
  <c r="F16" i="152"/>
  <c r="B17" i="185"/>
  <c r="H34" i="152"/>
  <c r="H14" i="156"/>
  <c r="H34" i="156" s="1"/>
  <c r="L16" i="184"/>
  <c r="L36" i="184" s="1"/>
  <c r="B20" i="156"/>
  <c r="B40" i="156" s="1"/>
  <c r="B40" i="152"/>
  <c r="F40" i="97"/>
  <c r="F20" i="190"/>
  <c r="F40" i="190" s="1"/>
  <c r="I31" i="152"/>
  <c r="I11" i="156"/>
  <c r="I31" i="156" s="1"/>
  <c r="H16" i="184"/>
  <c r="H36" i="184" s="1"/>
  <c r="J16" i="152"/>
  <c r="J16" i="153"/>
  <c r="J36" i="153" s="1"/>
  <c r="J16" i="155" s="1"/>
  <c r="K20" i="97"/>
  <c r="D40" i="152"/>
  <c r="D20" i="156"/>
  <c r="D40" i="156" s="1"/>
  <c r="G17" i="154"/>
  <c r="G20" i="97"/>
  <c r="D22" i="156"/>
  <c r="D42" i="156" s="1"/>
  <c r="D42" i="152"/>
  <c r="B11" i="156"/>
  <c r="B31" i="156" s="1"/>
  <c r="B31" i="152"/>
  <c r="C20" i="97"/>
  <c r="I20" i="97"/>
  <c r="C22" i="156"/>
  <c r="C42" i="156" s="1"/>
  <c r="C42" i="152"/>
  <c r="H42" i="152"/>
  <c r="H22" i="156"/>
  <c r="H42" i="156" s="1"/>
  <c r="G39" i="97"/>
  <c r="G19" i="190"/>
  <c r="G39" i="190" s="1"/>
  <c r="H40" i="152"/>
  <c r="H20" i="156"/>
  <c r="H40" i="156" s="1"/>
  <c r="F16" i="184"/>
  <c r="F36" i="184" s="1"/>
  <c r="F20" i="156"/>
  <c r="F40" i="156" s="1"/>
  <c r="F40" i="152"/>
  <c r="H16" i="153"/>
  <c r="H36" i="153" s="1"/>
  <c r="H16" i="155" s="1"/>
  <c r="H16" i="152"/>
  <c r="H17" i="154"/>
  <c r="C17" i="184"/>
  <c r="C37" i="184" s="1"/>
  <c r="J22" i="156"/>
  <c r="J42" i="156" s="1"/>
  <c r="J42" i="152"/>
  <c r="G16" i="152"/>
  <c r="G16" i="153"/>
  <c r="G36" i="153" s="1"/>
  <c r="G16" i="155" s="1"/>
  <c r="B17" i="154"/>
  <c r="J34" i="152"/>
  <c r="J14" i="156"/>
  <c r="J34" i="156" s="1"/>
  <c r="M16" i="184"/>
  <c r="M36" i="184" s="1"/>
  <c r="G34" i="152"/>
  <c r="G14" i="156"/>
  <c r="G34" i="156" s="1"/>
  <c r="I34" i="152"/>
  <c r="I14" i="156"/>
  <c r="I34" i="156" s="1"/>
  <c r="D17" i="154"/>
  <c r="D16" i="152"/>
  <c r="D16" i="153"/>
  <c r="D36" i="153" s="1"/>
  <c r="D16" i="155" s="1"/>
  <c r="J20" i="190"/>
  <c r="J40" i="190" s="1"/>
  <c r="J40" i="97"/>
  <c r="E16" i="153"/>
  <c r="E36" i="153" s="1"/>
  <c r="E16" i="155" s="1"/>
  <c r="E16" i="152"/>
  <c r="E17" i="154"/>
  <c r="B16" i="153"/>
  <c r="B36" i="153" s="1"/>
  <c r="B16" i="155" s="1"/>
  <c r="B16" i="152"/>
  <c r="C31" i="152"/>
  <c r="C11" i="156"/>
  <c r="C31" i="156" s="1"/>
  <c r="H31" i="152"/>
  <c r="H11" i="156"/>
  <c r="H31" i="156" s="1"/>
  <c r="B40" i="97"/>
  <c r="B20" i="190"/>
  <c r="B40" i="190" s="1"/>
  <c r="J40" i="152"/>
  <c r="J20" i="156"/>
  <c r="J40" i="156" s="1"/>
  <c r="F17" i="154"/>
  <c r="N16" i="184"/>
  <c r="N36" i="184" s="1"/>
  <c r="B16" i="181"/>
  <c r="B36" i="181" s="1"/>
  <c r="B16" i="182"/>
  <c r="B36" i="182" s="1"/>
  <c r="B16" i="183"/>
  <c r="B36" i="183" s="1"/>
  <c r="G31" i="152"/>
  <c r="G11" i="156"/>
  <c r="G31" i="156" s="1"/>
  <c r="E11" i="156"/>
  <c r="E31" i="156" s="1"/>
  <c r="E31" i="152"/>
  <c r="E16" i="184"/>
  <c r="E36" i="184" s="1"/>
  <c r="J17" i="154"/>
  <c r="I16" i="184"/>
  <c r="I36" i="184" s="1"/>
  <c r="C17" i="152"/>
  <c r="C17" i="153"/>
  <c r="C37" i="153" s="1"/>
  <c r="C17" i="155" s="1"/>
  <c r="D34" i="152"/>
  <c r="D14" i="156"/>
  <c r="D34" i="156" s="1"/>
  <c r="C40" i="152"/>
  <c r="C20" i="156"/>
  <c r="C40" i="156" s="1"/>
  <c r="G16" i="184"/>
  <c r="G36" i="184" s="1"/>
  <c r="F22" i="156"/>
  <c r="F42" i="156" s="1"/>
  <c r="F42" i="152"/>
  <c r="E34" i="152"/>
  <c r="E14" i="156"/>
  <c r="E34" i="156" s="1"/>
  <c r="G40" i="152"/>
  <c r="G20" i="156"/>
  <c r="G40" i="156" s="1"/>
  <c r="I42" i="152"/>
  <c r="I22" i="156"/>
  <c r="I42" i="156" s="1"/>
  <c r="D11" i="156"/>
  <c r="D31" i="156" s="1"/>
  <c r="D31" i="152"/>
  <c r="C39" i="97"/>
  <c r="C19" i="190"/>
  <c r="C39" i="190" s="1"/>
  <c r="K17" i="184"/>
  <c r="K37" i="184" s="1"/>
  <c r="I39" i="97"/>
  <c r="I19" i="190"/>
  <c r="I39" i="190" s="1"/>
  <c r="D17" i="184" l="1"/>
  <c r="D37" i="184" s="1"/>
  <c r="B17" i="184"/>
  <c r="B37" i="184" s="1"/>
  <c r="I17" i="184"/>
  <c r="I37" i="184" s="1"/>
  <c r="M17" i="184"/>
  <c r="M37" i="184" s="1"/>
  <c r="G16" i="156"/>
  <c r="G36" i="156" s="1"/>
  <c r="G36" i="152"/>
  <c r="J17" i="184"/>
  <c r="J37" i="184" s="1"/>
  <c r="F17" i="184"/>
  <c r="F37" i="184" s="1"/>
  <c r="B16" i="156"/>
  <c r="B36" i="156" s="1"/>
  <c r="B36" i="152"/>
  <c r="H17" i="152"/>
  <c r="H17" i="153"/>
  <c r="H37" i="153" s="1"/>
  <c r="H17" i="155" s="1"/>
  <c r="C40" i="97"/>
  <c r="C20" i="190"/>
  <c r="C40" i="190" s="1"/>
  <c r="G17" i="152"/>
  <c r="G17" i="153"/>
  <c r="G37" i="153" s="1"/>
  <c r="G17" i="155" s="1"/>
  <c r="G17" i="184"/>
  <c r="G37" i="184" s="1"/>
  <c r="J16" i="156"/>
  <c r="J36" i="156" s="1"/>
  <c r="J36" i="152"/>
  <c r="I17" i="152"/>
  <c r="I17" i="153"/>
  <c r="I37" i="153" s="1"/>
  <c r="I17" i="155" s="1"/>
  <c r="I36" i="152"/>
  <c r="I16" i="156"/>
  <c r="I36" i="156" s="1"/>
  <c r="C37" i="152"/>
  <c r="C17" i="156"/>
  <c r="C37" i="156" s="1"/>
  <c r="E17" i="152"/>
  <c r="E17" i="153"/>
  <c r="E37" i="153" s="1"/>
  <c r="E17" i="155" s="1"/>
  <c r="E17" i="184"/>
  <c r="E37" i="184" s="1"/>
  <c r="D16" i="156"/>
  <c r="D36" i="156" s="1"/>
  <c r="D36" i="152"/>
  <c r="H17" i="184"/>
  <c r="H37" i="184" s="1"/>
  <c r="G40" i="97"/>
  <c r="G20" i="190"/>
  <c r="G40" i="190" s="1"/>
  <c r="F16" i="156"/>
  <c r="F36" i="156" s="1"/>
  <c r="F36" i="152"/>
  <c r="D17" i="152"/>
  <c r="D17" i="153"/>
  <c r="D37" i="153" s="1"/>
  <c r="D17" i="155" s="1"/>
  <c r="J17" i="153"/>
  <c r="J37" i="153" s="1"/>
  <c r="J17" i="155" s="1"/>
  <c r="J17" i="152"/>
  <c r="F17" i="153"/>
  <c r="F37" i="153" s="1"/>
  <c r="F17" i="155" s="1"/>
  <c r="F17" i="152"/>
  <c r="E16" i="156"/>
  <c r="E36" i="156" s="1"/>
  <c r="E36" i="152"/>
  <c r="B17" i="153"/>
  <c r="B37" i="153" s="1"/>
  <c r="B17" i="155" s="1"/>
  <c r="B17" i="152"/>
  <c r="H36" i="152"/>
  <c r="H16" i="156"/>
  <c r="H36" i="156" s="1"/>
  <c r="I40" i="97"/>
  <c r="I20" i="190"/>
  <c r="I40" i="190" s="1"/>
  <c r="K40" i="97"/>
  <c r="K20" i="190"/>
  <c r="K40" i="190" s="1"/>
  <c r="B17" i="182"/>
  <c r="B37" i="182" s="1"/>
  <c r="N17" i="184"/>
  <c r="N37" i="184" s="1"/>
  <c r="B17" i="183"/>
  <c r="B37" i="183" s="1"/>
  <c r="B17" i="181"/>
  <c r="B37" i="181" s="1"/>
  <c r="H20" i="190"/>
  <c r="H40" i="190" s="1"/>
  <c r="H40" i="97"/>
  <c r="L17" i="184"/>
  <c r="L37" i="184" s="1"/>
  <c r="E40" i="97"/>
  <c r="E20" i="190"/>
  <c r="E40" i="190" s="1"/>
  <c r="B17" i="156" l="1"/>
  <c r="B37" i="156" s="1"/>
  <c r="B37" i="152"/>
  <c r="F17" i="156"/>
  <c r="F37" i="156" s="1"/>
  <c r="F37" i="152"/>
  <c r="I37" i="152"/>
  <c r="I17" i="156"/>
  <c r="I37" i="156" s="1"/>
  <c r="H37" i="152"/>
  <c r="H17" i="156"/>
  <c r="H37" i="156" s="1"/>
  <c r="J17" i="156"/>
  <c r="J37" i="156" s="1"/>
  <c r="J37" i="152"/>
  <c r="D17" i="156"/>
  <c r="D37" i="156" s="1"/>
  <c r="D37" i="152"/>
  <c r="E17" i="156"/>
  <c r="E37" i="156" s="1"/>
  <c r="E37" i="152"/>
  <c r="G37" i="152"/>
  <c r="G17" i="156"/>
  <c r="G37" i="156" s="1"/>
  <c r="B4" i="189" l="1"/>
  <c r="C4" i="189"/>
  <c r="B5" i="189"/>
  <c r="C5" i="189"/>
  <c r="B4" i="186"/>
  <c r="B24" i="186" s="1"/>
  <c r="B4" i="187" s="1"/>
  <c r="C4" i="186"/>
  <c r="C24" i="186" s="1"/>
  <c r="C4" i="187" s="1"/>
  <c r="B5" i="186"/>
  <c r="B25" i="186" s="1"/>
  <c r="B5" i="187" s="1"/>
  <c r="C5" i="186"/>
  <c r="C25" i="186" s="1"/>
  <c r="C5" i="187" s="1"/>
  <c r="B4" i="157"/>
  <c r="B24" i="157" s="1"/>
  <c r="C4" i="157"/>
  <c r="C24" i="157" s="1"/>
  <c r="B5" i="157"/>
  <c r="B5" i="188" s="1"/>
  <c r="C5" i="157"/>
  <c r="C25" i="157" s="1"/>
  <c r="B25" i="157" l="1"/>
  <c r="B4" i="188"/>
  <c r="C4" i="188"/>
  <c r="C5" i="188"/>
  <c r="C7" i="186" l="1"/>
  <c r="C27" i="186" s="1"/>
  <c r="C7" i="187" s="1"/>
  <c r="C7" i="189"/>
  <c r="C7" i="157"/>
  <c r="C19" i="186" l="1"/>
  <c r="C39" i="186" s="1"/>
  <c r="C19" i="187" s="1"/>
  <c r="C19" i="189"/>
  <c r="C19" i="157"/>
  <c r="C10" i="186"/>
  <c r="C30" i="186" s="1"/>
  <c r="C10" i="187" s="1"/>
  <c r="C10" i="189"/>
  <c r="C10" i="157"/>
  <c r="C7" i="188"/>
  <c r="C27" i="157"/>
  <c r="C8" i="157"/>
  <c r="C8" i="189"/>
  <c r="C8" i="186"/>
  <c r="C28" i="186" s="1"/>
  <c r="C8" i="187" s="1"/>
  <c r="C13" i="186"/>
  <c r="C33" i="186" s="1"/>
  <c r="C13" i="187" s="1"/>
  <c r="C13" i="189"/>
  <c r="C13" i="157"/>
  <c r="C14" i="157" l="1"/>
  <c r="C14" i="189"/>
  <c r="C14" i="186"/>
  <c r="C34" i="186" s="1"/>
  <c r="C14" i="187" s="1"/>
  <c r="C19" i="188"/>
  <c r="C39" i="157"/>
  <c r="C13" i="188"/>
  <c r="C33" i="157"/>
  <c r="C10" i="188"/>
  <c r="C30" i="157"/>
  <c r="C11" i="157"/>
  <c r="C11" i="189"/>
  <c r="C11" i="186"/>
  <c r="C31" i="186" s="1"/>
  <c r="C11" i="187" s="1"/>
  <c r="C28" i="157"/>
  <c r="C8" i="188"/>
  <c r="C22" i="186"/>
  <c r="C42" i="186" s="1"/>
  <c r="C22" i="187" s="1"/>
  <c r="C22" i="189"/>
  <c r="C22" i="157"/>
  <c r="C20" i="157"/>
  <c r="C20" i="189"/>
  <c r="C20" i="186"/>
  <c r="C40" i="186" s="1"/>
  <c r="C20" i="187" s="1"/>
  <c r="C31" i="157" l="1"/>
  <c r="C11" i="188"/>
  <c r="C34" i="157"/>
  <c r="C14" i="188"/>
  <c r="C40" i="157"/>
  <c r="C20" i="188"/>
  <c r="C22" i="188"/>
  <c r="C42" i="157"/>
  <c r="C16" i="186"/>
  <c r="C36" i="186" s="1"/>
  <c r="C16" i="187" s="1"/>
  <c r="C16" i="189"/>
  <c r="C16" i="157"/>
  <c r="C16" i="188" l="1"/>
  <c r="C36" i="157"/>
  <c r="B7" i="189"/>
  <c r="B7" i="186"/>
  <c r="B27" i="186" s="1"/>
  <c r="B7" i="187" s="1"/>
  <c r="B7" i="157"/>
  <c r="C17" i="157"/>
  <c r="C17" i="189"/>
  <c r="C17" i="186"/>
  <c r="C37" i="186" s="1"/>
  <c r="C17" i="187" s="1"/>
  <c r="B19" i="189" l="1"/>
  <c r="B19" i="186"/>
  <c r="B39" i="186" s="1"/>
  <c r="B19" i="187" s="1"/>
  <c r="B19" i="157"/>
  <c r="C37" i="157"/>
  <c r="C17" i="188"/>
  <c r="B8" i="186"/>
  <c r="B28" i="186" s="1"/>
  <c r="B8" i="187" s="1"/>
  <c r="B8" i="157"/>
  <c r="B8" i="189"/>
  <c r="B27" i="157"/>
  <c r="B7" i="188"/>
  <c r="B13" i="189"/>
  <c r="B13" i="186"/>
  <c r="B33" i="186" s="1"/>
  <c r="B13" i="187" s="1"/>
  <c r="B13" i="157"/>
  <c r="B10" i="189"/>
  <c r="B10" i="157"/>
  <c r="B10" i="186"/>
  <c r="B30" i="186" s="1"/>
  <c r="B10" i="187" s="1"/>
  <c r="B14" i="186" l="1"/>
  <c r="B34" i="186" s="1"/>
  <c r="B14" i="187" s="1"/>
  <c r="B14" i="157"/>
  <c r="B14" i="189"/>
  <c r="B11" i="186"/>
  <c r="B31" i="186" s="1"/>
  <c r="B11" i="187" s="1"/>
  <c r="B11" i="157"/>
  <c r="B11" i="189"/>
  <c r="B39" i="157"/>
  <c r="B19" i="188"/>
  <c r="B22" i="189"/>
  <c r="B22" i="157"/>
  <c r="B22" i="186"/>
  <c r="B42" i="186" s="1"/>
  <c r="B22" i="187" s="1"/>
  <c r="B30" i="157"/>
  <c r="B10" i="188"/>
  <c r="B33" i="157"/>
  <c r="B13" i="188"/>
  <c r="B20" i="186"/>
  <c r="B40" i="186" s="1"/>
  <c r="B20" i="187" s="1"/>
  <c r="B20" i="157"/>
  <c r="B20" i="189"/>
  <c r="B8" i="188"/>
  <c r="B28" i="157"/>
  <c r="B20" i="188" l="1"/>
  <c r="B40" i="157"/>
  <c r="B11" i="188"/>
  <c r="B31" i="157"/>
  <c r="B16" i="189"/>
  <c r="B16" i="157"/>
  <c r="B16" i="186"/>
  <c r="B36" i="186" s="1"/>
  <c r="B16" i="187" s="1"/>
  <c r="B42" i="157"/>
  <c r="B22" i="188"/>
  <c r="B14" i="188"/>
  <c r="B34" i="157"/>
  <c r="B17" i="186" l="1"/>
  <c r="B37" i="186" s="1"/>
  <c r="B17" i="187" s="1"/>
  <c r="B17" i="157"/>
  <c r="B17" i="189"/>
  <c r="B36" i="157"/>
  <c r="B16" i="188"/>
  <c r="B17" i="188" l="1"/>
  <c r="B37" i="157"/>
  <c r="A43" i="190" l="1"/>
  <c r="A42" i="190"/>
  <c r="A40" i="190"/>
  <c r="A39" i="190"/>
  <c r="A37" i="190"/>
  <c r="A36" i="190"/>
  <c r="A23" i="190"/>
  <c r="A22" i="190"/>
  <c r="A20" i="190"/>
  <c r="A19" i="190"/>
  <c r="A17" i="190"/>
  <c r="A16" i="190"/>
  <c r="A43" i="97"/>
  <c r="A42" i="97"/>
  <c r="A40" i="97"/>
  <c r="A39" i="97"/>
  <c r="A37" i="97"/>
  <c r="A36" i="97"/>
  <c r="A17" i="97"/>
  <c r="A20" i="189" l="1"/>
  <c r="A19" i="189"/>
  <c r="A17" i="189"/>
  <c r="A16" i="189"/>
  <c r="A14" i="189"/>
  <c r="A13" i="189"/>
  <c r="A20" i="188"/>
  <c r="A19" i="188"/>
  <c r="A17" i="188"/>
  <c r="A16" i="188"/>
  <c r="A14" i="188"/>
  <c r="A13" i="188"/>
  <c r="A20" i="187"/>
  <c r="A19" i="187"/>
  <c r="A17" i="187"/>
  <c r="A16" i="187"/>
  <c r="A14" i="187"/>
  <c r="A13" i="187"/>
  <c r="A40" i="186"/>
  <c r="A39" i="186"/>
  <c r="A37" i="186"/>
  <c r="A36" i="186"/>
  <c r="A34" i="186"/>
  <c r="A33" i="186"/>
  <c r="A20" i="186"/>
  <c r="A19" i="186"/>
  <c r="A17" i="186"/>
  <c r="A16" i="186"/>
  <c r="A14" i="186"/>
  <c r="A13" i="186"/>
  <c r="N5" i="100"/>
  <c r="N26" i="100" s="1"/>
  <c r="N6" i="100"/>
  <c r="N27" i="100" s="1"/>
  <c r="A16" i="145"/>
  <c r="A17" i="145"/>
  <c r="A19" i="145"/>
  <c r="A20" i="145"/>
  <c r="A22" i="145"/>
  <c r="A23" i="145"/>
  <c r="A39" i="145"/>
  <c r="A40" i="145"/>
  <c r="A42" i="145"/>
  <c r="A43" i="145"/>
  <c r="A45" i="145"/>
  <c r="A46" i="145"/>
  <c r="M5" i="180" l="1"/>
  <c r="N5" i="180"/>
  <c r="M6" i="180"/>
  <c r="N6" i="180"/>
  <c r="M5" i="100" l="1"/>
  <c r="M5" i="177" s="1"/>
  <c r="N5" i="178"/>
  <c r="M6" i="100"/>
  <c r="M26" i="100" l="1"/>
  <c r="M27" i="100"/>
  <c r="M6" i="179"/>
  <c r="M6" i="178"/>
  <c r="M6" i="177"/>
  <c r="N5" i="177"/>
  <c r="N5" i="179"/>
  <c r="N6" i="177"/>
  <c r="N6" i="179"/>
  <c r="M5" i="179"/>
  <c r="M5" i="178"/>
  <c r="N6" i="178"/>
  <c r="M8" i="180" l="1"/>
  <c r="M8" i="100"/>
  <c r="M9" i="180" l="1"/>
  <c r="M11" i="180"/>
  <c r="M20" i="180"/>
  <c r="M14" i="180"/>
  <c r="M11" i="100"/>
  <c r="M20" i="100"/>
  <c r="M14" i="100"/>
  <c r="M9" i="100"/>
  <c r="M8" i="179"/>
  <c r="M8" i="178"/>
  <c r="M29" i="100"/>
  <c r="M8" i="177"/>
  <c r="M21" i="180" l="1"/>
  <c r="M12" i="180"/>
  <c r="M23" i="180"/>
  <c r="M15" i="180"/>
  <c r="M23" i="100"/>
  <c r="M15" i="100"/>
  <c r="M12" i="100"/>
  <c r="M9" i="179"/>
  <c r="M9" i="178"/>
  <c r="M9" i="177"/>
  <c r="M30" i="100"/>
  <c r="M21" i="100"/>
  <c r="M14" i="179"/>
  <c r="M14" i="178"/>
  <c r="M35" i="100"/>
  <c r="M14" i="177"/>
  <c r="M20" i="179"/>
  <c r="M20" i="178"/>
  <c r="M20" i="177"/>
  <c r="M41" i="100"/>
  <c r="M11" i="178"/>
  <c r="M32" i="100"/>
  <c r="M11" i="177"/>
  <c r="M11" i="179"/>
  <c r="M17" i="180" l="1"/>
  <c r="M17" i="100"/>
  <c r="M33" i="100"/>
  <c r="M12" i="179"/>
  <c r="M12" i="178"/>
  <c r="M12" i="177"/>
  <c r="M23" i="178"/>
  <c r="M23" i="179"/>
  <c r="M44" i="100"/>
  <c r="M23" i="177"/>
  <c r="M21" i="179"/>
  <c r="M21" i="178"/>
  <c r="M42" i="100"/>
  <c r="M21" i="177"/>
  <c r="M15" i="179"/>
  <c r="M15" i="178"/>
  <c r="M15" i="177"/>
  <c r="M36" i="100"/>
  <c r="M18" i="180" l="1"/>
  <c r="M17" i="178"/>
  <c r="M17" i="179"/>
  <c r="M17" i="177"/>
  <c r="M38" i="100"/>
  <c r="M18" i="100"/>
  <c r="M39" i="100" l="1"/>
  <c r="M18" i="179"/>
  <c r="M18" i="178"/>
  <c r="M18" i="177"/>
  <c r="N8" i="100" l="1"/>
  <c r="N29" i="100" s="1"/>
  <c r="N8" i="180"/>
  <c r="N14" i="100" l="1"/>
  <c r="N35" i="100" s="1"/>
  <c r="N9" i="100"/>
  <c r="N30" i="100" s="1"/>
  <c r="N11" i="100"/>
  <c r="N32" i="100" s="1"/>
  <c r="N20" i="100"/>
  <c r="N41" i="100" s="1"/>
  <c r="N9" i="180"/>
  <c r="N11" i="180"/>
  <c r="N20" i="180"/>
  <c r="N14" i="180"/>
  <c r="N8" i="179"/>
  <c r="N8" i="178"/>
  <c r="N8" i="177"/>
  <c r="N15" i="100" l="1"/>
  <c r="N36" i="100" s="1"/>
  <c r="N21" i="100"/>
  <c r="N42" i="100" s="1"/>
  <c r="N12" i="100"/>
  <c r="N33" i="100" s="1"/>
  <c r="N23" i="100"/>
  <c r="N44" i="100" s="1"/>
  <c r="N12" i="180"/>
  <c r="N23" i="180"/>
  <c r="N15" i="180"/>
  <c r="N21" i="180"/>
  <c r="N14" i="179"/>
  <c r="N14" i="178"/>
  <c r="N14" i="177"/>
  <c r="N9" i="179"/>
  <c r="N9" i="178"/>
  <c r="N9" i="177"/>
  <c r="N11" i="179"/>
  <c r="N11" i="178"/>
  <c r="N11" i="177"/>
  <c r="N20" i="179"/>
  <c r="N20" i="178"/>
  <c r="N20" i="177"/>
  <c r="B5" i="180"/>
  <c r="C5" i="180"/>
  <c r="D5" i="180"/>
  <c r="E5" i="180"/>
  <c r="F5" i="180"/>
  <c r="G5" i="180"/>
  <c r="H5" i="180"/>
  <c r="I5" i="180"/>
  <c r="J5" i="180"/>
  <c r="K5" i="180"/>
  <c r="L5" i="180"/>
  <c r="B6" i="180"/>
  <c r="C6" i="180"/>
  <c r="D6" i="180"/>
  <c r="E6" i="180"/>
  <c r="F6" i="180"/>
  <c r="G6" i="180"/>
  <c r="H6" i="180"/>
  <c r="I6" i="180"/>
  <c r="J6" i="180"/>
  <c r="K6" i="180"/>
  <c r="L6" i="180"/>
  <c r="B5" i="100"/>
  <c r="B26" i="100" s="1"/>
  <c r="C5" i="100"/>
  <c r="C5" i="177" s="1"/>
  <c r="D5" i="100"/>
  <c r="E5" i="100"/>
  <c r="E26" i="100" s="1"/>
  <c r="F5" i="100"/>
  <c r="F5" i="177" s="1"/>
  <c r="G5" i="100"/>
  <c r="G5" i="177" s="1"/>
  <c r="H5" i="100"/>
  <c r="H5" i="177" s="1"/>
  <c r="I5" i="100"/>
  <c r="I26" i="100" s="1"/>
  <c r="J5" i="100"/>
  <c r="J5" i="177" s="1"/>
  <c r="K5" i="100"/>
  <c r="K5" i="177" s="1"/>
  <c r="L5" i="100"/>
  <c r="B6" i="100"/>
  <c r="B6" i="177" s="1"/>
  <c r="C6" i="100"/>
  <c r="C6" i="177" s="1"/>
  <c r="D6" i="100"/>
  <c r="D27" i="100" s="1"/>
  <c r="E6" i="100"/>
  <c r="E27" i="100" s="1"/>
  <c r="F6" i="100"/>
  <c r="F6" i="177" s="1"/>
  <c r="G6" i="100"/>
  <c r="H6" i="100"/>
  <c r="H27" i="100" s="1"/>
  <c r="I6" i="100"/>
  <c r="I6" i="177" s="1"/>
  <c r="J6" i="100"/>
  <c r="J6" i="177" s="1"/>
  <c r="K6" i="100"/>
  <c r="L6" i="100"/>
  <c r="L27" i="100" s="1"/>
  <c r="N17" i="100" l="1"/>
  <c r="N38" i="100" s="1"/>
  <c r="N17" i="180"/>
  <c r="N21" i="179"/>
  <c r="N21" i="178"/>
  <c r="N21" i="177"/>
  <c r="N15" i="179"/>
  <c r="N15" i="178"/>
  <c r="N15" i="177"/>
  <c r="N12" i="179"/>
  <c r="N12" i="178"/>
  <c r="N12" i="177"/>
  <c r="N23" i="179"/>
  <c r="N23" i="178"/>
  <c r="N23" i="177"/>
  <c r="F26" i="100"/>
  <c r="F27" i="100"/>
  <c r="C27" i="100"/>
  <c r="H26" i="100"/>
  <c r="G26" i="100"/>
  <c r="B27" i="100"/>
  <c r="J27" i="100"/>
  <c r="K26" i="100"/>
  <c r="C26" i="100"/>
  <c r="K6" i="177"/>
  <c r="K27" i="100"/>
  <c r="G6" i="177"/>
  <c r="G27" i="100"/>
  <c r="L5" i="177"/>
  <c r="L26" i="100"/>
  <c r="D5" i="177"/>
  <c r="D26" i="100"/>
  <c r="I27" i="100"/>
  <c r="D8" i="180"/>
  <c r="D8" i="100"/>
  <c r="D29" i="100" s="1"/>
  <c r="J26" i="100"/>
  <c r="E6" i="177"/>
  <c r="B5" i="177"/>
  <c r="L6" i="177"/>
  <c r="H6" i="177"/>
  <c r="D6" i="177"/>
  <c r="I5" i="177"/>
  <c r="E5" i="177"/>
  <c r="N18" i="100" l="1"/>
  <c r="N39" i="100" s="1"/>
  <c r="N18" i="180"/>
  <c r="N17" i="179"/>
  <c r="N17" i="178"/>
  <c r="N17" i="177"/>
  <c r="D8" i="177"/>
  <c r="D11" i="180"/>
  <c r="D11" i="100"/>
  <c r="D14" i="180"/>
  <c r="D14" i="100"/>
  <c r="D20" i="180"/>
  <c r="D20" i="100"/>
  <c r="D9" i="180"/>
  <c r="D9" i="100"/>
  <c r="N18" i="179" l="1"/>
  <c r="N18" i="178"/>
  <c r="N18" i="177"/>
  <c r="D20" i="177"/>
  <c r="D41" i="100"/>
  <c r="D11" i="177"/>
  <c r="D32" i="100"/>
  <c r="D23" i="100"/>
  <c r="D23" i="180"/>
  <c r="D15" i="180"/>
  <c r="D15" i="100"/>
  <c r="D9" i="177"/>
  <c r="D30" i="100"/>
  <c r="D21" i="180"/>
  <c r="D21" i="100"/>
  <c r="D35" i="100"/>
  <c r="D14" i="177"/>
  <c r="D12" i="180"/>
  <c r="D12" i="100"/>
  <c r="F6" i="179"/>
  <c r="F5" i="178"/>
  <c r="F6" i="178"/>
  <c r="D5" i="179"/>
  <c r="H5" i="179"/>
  <c r="I5" i="179"/>
  <c r="L5" i="179"/>
  <c r="B6" i="179"/>
  <c r="C6" i="179"/>
  <c r="G6" i="179"/>
  <c r="K6" i="179"/>
  <c r="D33" i="100" l="1"/>
  <c r="D12" i="177"/>
  <c r="I8" i="180"/>
  <c r="I8" i="100"/>
  <c r="D23" i="177"/>
  <c r="D44" i="100"/>
  <c r="D15" i="177"/>
  <c r="D36" i="100"/>
  <c r="G8" i="180"/>
  <c r="G8" i="100"/>
  <c r="D21" i="177"/>
  <c r="D42" i="100"/>
  <c r="D17" i="180"/>
  <c r="D17" i="100"/>
  <c r="B6" i="178"/>
  <c r="J6" i="178"/>
  <c r="H5" i="178"/>
  <c r="J6" i="179"/>
  <c r="L6" i="178"/>
  <c r="D6" i="178"/>
  <c r="L5" i="178"/>
  <c r="D5" i="178"/>
  <c r="L6" i="179"/>
  <c r="D6" i="179"/>
  <c r="J5" i="179"/>
  <c r="J5" i="178"/>
  <c r="B5" i="178"/>
  <c r="F5" i="179"/>
  <c r="H6" i="178"/>
  <c r="H6" i="179"/>
  <c r="B5" i="179"/>
  <c r="I6" i="179"/>
  <c r="I6" i="178"/>
  <c r="E6" i="179"/>
  <c r="E6" i="178"/>
  <c r="K5" i="179"/>
  <c r="K5" i="178"/>
  <c r="G5" i="179"/>
  <c r="G5" i="178"/>
  <c r="C5" i="179"/>
  <c r="C5" i="178"/>
  <c r="I5" i="178"/>
  <c r="E5" i="178"/>
  <c r="E5" i="179"/>
  <c r="K6" i="178"/>
  <c r="G6" i="178"/>
  <c r="C6" i="178"/>
  <c r="I11" i="180" l="1"/>
  <c r="I11" i="100"/>
  <c r="G14" i="180"/>
  <c r="G14" i="100"/>
  <c r="I20" i="180"/>
  <c r="I20" i="100"/>
  <c r="I8" i="177"/>
  <c r="I29" i="100"/>
  <c r="G11" i="180"/>
  <c r="G11" i="100"/>
  <c r="G9" i="180"/>
  <c r="G9" i="100"/>
  <c r="D17" i="177"/>
  <c r="D38" i="100"/>
  <c r="G29" i="100"/>
  <c r="G8" i="177"/>
  <c r="I9" i="100"/>
  <c r="I9" i="180"/>
  <c r="D18" i="180"/>
  <c r="D18" i="100"/>
  <c r="G20" i="180"/>
  <c r="G20" i="100"/>
  <c r="I14" i="180"/>
  <c r="I14" i="100"/>
  <c r="G23" i="180" l="1"/>
  <c r="G23" i="100"/>
  <c r="I14" i="177"/>
  <c r="I35" i="100"/>
  <c r="I21" i="100"/>
  <c r="I21" i="180"/>
  <c r="G41" i="100"/>
  <c r="G20" i="177"/>
  <c r="G30" i="100"/>
  <c r="G9" i="177"/>
  <c r="I15" i="180"/>
  <c r="I15" i="100"/>
  <c r="G35" i="100"/>
  <c r="G14" i="177"/>
  <c r="I23" i="180"/>
  <c r="I23" i="100"/>
  <c r="G21" i="180"/>
  <c r="G21" i="100"/>
  <c r="G15" i="180"/>
  <c r="G15" i="100"/>
  <c r="I20" i="177"/>
  <c r="I41" i="100"/>
  <c r="I32" i="100"/>
  <c r="I11" i="177"/>
  <c r="G12" i="180"/>
  <c r="G12" i="100"/>
  <c r="I12" i="180"/>
  <c r="I12" i="100"/>
  <c r="D39" i="100"/>
  <c r="D18" i="177"/>
  <c r="I9" i="177"/>
  <c r="I30" i="100"/>
  <c r="G11" i="177"/>
  <c r="G32" i="100"/>
  <c r="A20" i="185"/>
  <c r="A19" i="185"/>
  <c r="A17" i="185"/>
  <c r="A16" i="185"/>
  <c r="A14" i="185"/>
  <c r="A13" i="185"/>
  <c r="I17" i="180" l="1"/>
  <c r="I17" i="100"/>
  <c r="G17" i="180"/>
  <c r="G17" i="100"/>
  <c r="G21" i="177"/>
  <c r="G42" i="100"/>
  <c r="I15" i="177"/>
  <c r="I36" i="100"/>
  <c r="I21" i="177"/>
  <c r="I42" i="100"/>
  <c r="I12" i="177"/>
  <c r="I33" i="100"/>
  <c r="I44" i="100"/>
  <c r="I23" i="177"/>
  <c r="G12" i="177"/>
  <c r="G33" i="100"/>
  <c r="G23" i="177"/>
  <c r="G44" i="100"/>
  <c r="G36" i="100"/>
  <c r="G15" i="177"/>
  <c r="A40" i="184"/>
  <c r="A39" i="184"/>
  <c r="A37" i="184"/>
  <c r="A36" i="184"/>
  <c r="A34" i="184"/>
  <c r="A33" i="184"/>
  <c r="A20" i="184"/>
  <c r="A19" i="184"/>
  <c r="A17" i="184"/>
  <c r="A16" i="184"/>
  <c r="A14" i="184"/>
  <c r="A13" i="184"/>
  <c r="A40" i="183"/>
  <c r="A39" i="183"/>
  <c r="A37" i="183"/>
  <c r="A36" i="183"/>
  <c r="A34" i="183"/>
  <c r="A33" i="183"/>
  <c r="A20" i="183"/>
  <c r="A19" i="183"/>
  <c r="A17" i="183"/>
  <c r="A16" i="183"/>
  <c r="A14" i="183"/>
  <c r="A13" i="183"/>
  <c r="A40" i="182"/>
  <c r="A39" i="182"/>
  <c r="A37" i="182"/>
  <c r="A36" i="182"/>
  <c r="A34" i="182"/>
  <c r="A33" i="182"/>
  <c r="A20" i="182"/>
  <c r="A19" i="182"/>
  <c r="A17" i="182"/>
  <c r="A16" i="182"/>
  <c r="A14" i="182"/>
  <c r="A13" i="182"/>
  <c r="A40" i="181"/>
  <c r="A39" i="181"/>
  <c r="A37" i="181"/>
  <c r="A36" i="181"/>
  <c r="A34" i="181"/>
  <c r="A33" i="181"/>
  <c r="A20" i="181"/>
  <c r="A19" i="181"/>
  <c r="A17" i="181"/>
  <c r="A16" i="181"/>
  <c r="A14" i="181"/>
  <c r="A13" i="181"/>
  <c r="I18" i="180" l="1"/>
  <c r="I18" i="100"/>
  <c r="G38" i="100"/>
  <c r="G17" i="177"/>
  <c r="G18" i="180"/>
  <c r="G18" i="100"/>
  <c r="I38" i="100"/>
  <c r="I17" i="177"/>
  <c r="G18" i="177" l="1"/>
  <c r="G39" i="100"/>
  <c r="I39" i="100"/>
  <c r="I18" i="177"/>
  <c r="H8" i="180" l="1"/>
  <c r="H8" i="100"/>
  <c r="B8" i="100"/>
  <c r="B8" i="180"/>
  <c r="L8" i="180"/>
  <c r="L8" i="100"/>
  <c r="F8" i="180"/>
  <c r="F8" i="100"/>
  <c r="K8" i="180"/>
  <c r="K8" i="100"/>
  <c r="E8" i="180"/>
  <c r="E8" i="100"/>
  <c r="J8" i="180"/>
  <c r="J8" i="100"/>
  <c r="C8" i="180"/>
  <c r="C8" i="100"/>
  <c r="E8" i="177" l="1"/>
  <c r="E29" i="100"/>
  <c r="K29" i="100"/>
  <c r="K8" i="177"/>
  <c r="F8" i="177"/>
  <c r="F29" i="100"/>
  <c r="F8" i="179"/>
  <c r="F8" i="178"/>
  <c r="J8" i="177"/>
  <c r="J29" i="100"/>
  <c r="B8" i="177"/>
  <c r="B29" i="100"/>
  <c r="H29" i="100"/>
  <c r="H8" i="177"/>
  <c r="H8" i="178"/>
  <c r="H8" i="179"/>
  <c r="C29" i="100"/>
  <c r="C8" i="177"/>
  <c r="L8" i="177"/>
  <c r="L29" i="100"/>
  <c r="B8" i="179"/>
  <c r="B8" i="178"/>
  <c r="G8" i="179"/>
  <c r="G8" i="178"/>
  <c r="C8" i="178"/>
  <c r="C8" i="179"/>
  <c r="E8" i="179"/>
  <c r="E8" i="178"/>
  <c r="L8" i="179"/>
  <c r="L8" i="178"/>
  <c r="I8" i="179"/>
  <c r="I8" i="178"/>
  <c r="D8" i="179"/>
  <c r="D8" i="178"/>
  <c r="K8" i="179"/>
  <c r="K8" i="178"/>
  <c r="J8" i="179"/>
  <c r="J8" i="178"/>
  <c r="C20" i="180" l="1"/>
  <c r="C20" i="100"/>
  <c r="K20" i="180"/>
  <c r="K20" i="100"/>
  <c r="E11" i="180"/>
  <c r="E11" i="100"/>
  <c r="B14" i="100"/>
  <c r="B14" i="180"/>
  <c r="C14" i="180"/>
  <c r="C14" i="100"/>
  <c r="C11" i="180"/>
  <c r="C11" i="100"/>
  <c r="K14" i="180"/>
  <c r="K14" i="100"/>
  <c r="K9" i="180"/>
  <c r="K9" i="100"/>
  <c r="B11" i="180"/>
  <c r="B11" i="100"/>
  <c r="B9" i="180"/>
  <c r="B9" i="100"/>
  <c r="C9" i="180"/>
  <c r="C9" i="100"/>
  <c r="K11" i="180"/>
  <c r="K11" i="100"/>
  <c r="B20" i="180"/>
  <c r="B20" i="100"/>
  <c r="J20" i="100" l="1"/>
  <c r="J20" i="179" s="1"/>
  <c r="J20" i="180"/>
  <c r="F9" i="180"/>
  <c r="F9" i="100"/>
  <c r="L11" i="100"/>
  <c r="L11" i="180"/>
  <c r="E9" i="100"/>
  <c r="E9" i="180"/>
  <c r="F14" i="180"/>
  <c r="F14" i="100"/>
  <c r="B12" i="180"/>
  <c r="B12" i="100"/>
  <c r="K21" i="180"/>
  <c r="K21" i="100"/>
  <c r="B15" i="180"/>
  <c r="B15" i="100"/>
  <c r="K15" i="180"/>
  <c r="K15" i="100"/>
  <c r="E12" i="180"/>
  <c r="E12" i="100"/>
  <c r="B30" i="100"/>
  <c r="B9" i="177"/>
  <c r="K35" i="100"/>
  <c r="K14" i="177"/>
  <c r="B14" i="177"/>
  <c r="B35" i="100"/>
  <c r="E32" i="100"/>
  <c r="E11" i="177"/>
  <c r="C23" i="180"/>
  <c r="C23" i="100"/>
  <c r="B23" i="180"/>
  <c r="B23" i="100"/>
  <c r="C12" i="180"/>
  <c r="C12" i="100"/>
  <c r="K23" i="180"/>
  <c r="K23" i="100"/>
  <c r="C21" i="180"/>
  <c r="C21" i="100"/>
  <c r="B20" i="177"/>
  <c r="B41" i="100"/>
  <c r="B11" i="177"/>
  <c r="B32" i="100"/>
  <c r="C11" i="177"/>
  <c r="C32" i="100"/>
  <c r="K41" i="100"/>
  <c r="K20" i="177"/>
  <c r="L20" i="180"/>
  <c r="L20" i="100"/>
  <c r="H14" i="180"/>
  <c r="H14" i="100"/>
  <c r="F20" i="100"/>
  <c r="F20" i="180"/>
  <c r="B21" i="180"/>
  <c r="B21" i="100"/>
  <c r="C15" i="180"/>
  <c r="C15" i="100"/>
  <c r="L14" i="180"/>
  <c r="L14" i="100"/>
  <c r="L14" i="179" s="1"/>
  <c r="K32" i="100"/>
  <c r="K11" i="177"/>
  <c r="C35" i="100"/>
  <c r="C14" i="177"/>
  <c r="C41" i="100"/>
  <c r="C20" i="177"/>
  <c r="H11" i="180"/>
  <c r="H11" i="100"/>
  <c r="J14" i="180"/>
  <c r="J14" i="100"/>
  <c r="J14" i="178" s="1"/>
  <c r="J11" i="180"/>
  <c r="J11" i="100"/>
  <c r="J11" i="179" s="1"/>
  <c r="H9" i="180"/>
  <c r="H9" i="100"/>
  <c r="L9" i="180"/>
  <c r="L9" i="100"/>
  <c r="E14" i="180"/>
  <c r="E14" i="100"/>
  <c r="F11" i="180"/>
  <c r="F11" i="100"/>
  <c r="K12" i="100"/>
  <c r="K12" i="180"/>
  <c r="E20" i="180"/>
  <c r="E20" i="100"/>
  <c r="J9" i="180"/>
  <c r="J9" i="100"/>
  <c r="J9" i="178" s="1"/>
  <c r="H20" i="180"/>
  <c r="H20" i="100"/>
  <c r="C9" i="177"/>
  <c r="C30" i="100"/>
  <c r="K30" i="100"/>
  <c r="K9" i="177"/>
  <c r="C14" i="179"/>
  <c r="C14" i="178"/>
  <c r="B20" i="179"/>
  <c r="B20" i="178"/>
  <c r="B11" i="179"/>
  <c r="B11" i="178"/>
  <c r="C20" i="179"/>
  <c r="C20" i="178"/>
  <c r="C11" i="179"/>
  <c r="C11" i="178"/>
  <c r="C9" i="179"/>
  <c r="C9" i="178"/>
  <c r="B14" i="179"/>
  <c r="B14" i="178"/>
  <c r="B9" i="179"/>
  <c r="B9" i="178"/>
  <c r="D11" i="179"/>
  <c r="D11" i="178"/>
  <c r="J14" i="179" l="1"/>
  <c r="J20" i="178"/>
  <c r="J11" i="178"/>
  <c r="J9" i="179"/>
  <c r="L14" i="178"/>
  <c r="L21" i="180"/>
  <c r="L21" i="100"/>
  <c r="J15" i="180"/>
  <c r="J15" i="100"/>
  <c r="J15" i="178" s="1"/>
  <c r="F12" i="180"/>
  <c r="F12" i="100"/>
  <c r="K17" i="180"/>
  <c r="K17" i="100"/>
  <c r="E21" i="180"/>
  <c r="E21" i="100"/>
  <c r="J12" i="180"/>
  <c r="J12" i="100"/>
  <c r="J12" i="179" s="1"/>
  <c r="F21" i="180"/>
  <c r="F21" i="100"/>
  <c r="H21" i="180"/>
  <c r="H21" i="100"/>
  <c r="F23" i="180"/>
  <c r="F23" i="100"/>
  <c r="H30" i="100"/>
  <c r="H9" i="177"/>
  <c r="H9" i="179"/>
  <c r="H9" i="178"/>
  <c r="L14" i="177"/>
  <c r="L35" i="100"/>
  <c r="C42" i="100"/>
  <c r="C21" i="177"/>
  <c r="C12" i="177"/>
  <c r="C33" i="100"/>
  <c r="E12" i="177"/>
  <c r="E33" i="100"/>
  <c r="B36" i="100"/>
  <c r="B15" i="177"/>
  <c r="E9" i="177"/>
  <c r="E30" i="100"/>
  <c r="L12" i="180"/>
  <c r="L12" i="100"/>
  <c r="J23" i="180"/>
  <c r="J23" i="100"/>
  <c r="J23" i="179" s="1"/>
  <c r="L15" i="180"/>
  <c r="L15" i="100"/>
  <c r="L15" i="178" s="1"/>
  <c r="E15" i="100"/>
  <c r="E15" i="180"/>
  <c r="H12" i="180"/>
  <c r="H12" i="100"/>
  <c r="H20" i="177"/>
  <c r="H41" i="100"/>
  <c r="H20" i="178"/>
  <c r="H20" i="179"/>
  <c r="K12" i="177"/>
  <c r="K33" i="100"/>
  <c r="F11" i="177"/>
  <c r="F32" i="100"/>
  <c r="F11" i="179"/>
  <c r="F11" i="178"/>
  <c r="J32" i="100"/>
  <c r="J11" i="177"/>
  <c r="J14" i="177"/>
  <c r="J35" i="100"/>
  <c r="C36" i="100"/>
  <c r="C15" i="177"/>
  <c r="F20" i="177"/>
  <c r="F41" i="100"/>
  <c r="F20" i="179"/>
  <c r="F20" i="178"/>
  <c r="H14" i="177"/>
  <c r="H35" i="100"/>
  <c r="H14" i="178"/>
  <c r="H14" i="179"/>
  <c r="B44" i="100"/>
  <c r="B23" i="177"/>
  <c r="K15" i="177"/>
  <c r="K36" i="100"/>
  <c r="B12" i="177"/>
  <c r="B33" i="100"/>
  <c r="L11" i="177"/>
  <c r="L32" i="100"/>
  <c r="F30" i="100"/>
  <c r="F9" i="177"/>
  <c r="F9" i="178"/>
  <c r="F9" i="179"/>
  <c r="J21" i="180"/>
  <c r="J21" i="100"/>
  <c r="J21" i="179" s="1"/>
  <c r="L23" i="100"/>
  <c r="L23" i="180"/>
  <c r="C17" i="180"/>
  <c r="C17" i="100"/>
  <c r="H23" i="180"/>
  <c r="H23" i="100"/>
  <c r="B17" i="180"/>
  <c r="B17" i="100"/>
  <c r="H15" i="180"/>
  <c r="H15" i="100"/>
  <c r="E23" i="180"/>
  <c r="E23" i="100"/>
  <c r="J30" i="100"/>
  <c r="J9" i="177"/>
  <c r="E20" i="177"/>
  <c r="E41" i="100"/>
  <c r="E14" i="177"/>
  <c r="E35" i="100"/>
  <c r="L9" i="177"/>
  <c r="L30" i="100"/>
  <c r="L41" i="100"/>
  <c r="L20" i="177"/>
  <c r="K23" i="177"/>
  <c r="K44" i="100"/>
  <c r="C23" i="177"/>
  <c r="C44" i="100"/>
  <c r="F14" i="177"/>
  <c r="F35" i="100"/>
  <c r="F14" i="179"/>
  <c r="F14" i="178"/>
  <c r="F15" i="180"/>
  <c r="F15" i="100"/>
  <c r="H11" i="177"/>
  <c r="H32" i="100"/>
  <c r="H11" i="178"/>
  <c r="H11" i="179"/>
  <c r="B42" i="100"/>
  <c r="B21" i="177"/>
  <c r="K21" i="177"/>
  <c r="K42" i="100"/>
  <c r="J20" i="177"/>
  <c r="J41" i="100"/>
  <c r="C15" i="179"/>
  <c r="C15" i="178"/>
  <c r="K9" i="179"/>
  <c r="K9" i="178"/>
  <c r="K11" i="179"/>
  <c r="K11" i="178"/>
  <c r="C21" i="179"/>
  <c r="C21" i="178"/>
  <c r="C23" i="179"/>
  <c r="C23" i="178"/>
  <c r="L20" i="179"/>
  <c r="L20" i="178"/>
  <c r="B23" i="179"/>
  <c r="B23" i="178"/>
  <c r="G9" i="179"/>
  <c r="G9" i="178"/>
  <c r="D20" i="179"/>
  <c r="D20" i="178"/>
  <c r="D9" i="179"/>
  <c r="D9" i="178"/>
  <c r="B15" i="179"/>
  <c r="B15" i="178"/>
  <c r="B12" i="179"/>
  <c r="B12" i="178"/>
  <c r="I20" i="179"/>
  <c r="I20" i="178"/>
  <c r="E14" i="179"/>
  <c r="E14" i="178"/>
  <c r="D14" i="179"/>
  <c r="D14" i="178"/>
  <c r="I11" i="179"/>
  <c r="I11" i="178"/>
  <c r="L9" i="179"/>
  <c r="L9" i="178"/>
  <c r="E20" i="179"/>
  <c r="E20" i="178"/>
  <c r="I9" i="179"/>
  <c r="I9" i="178"/>
  <c r="K14" i="179"/>
  <c r="K14" i="178"/>
  <c r="E9" i="179"/>
  <c r="E9" i="178"/>
  <c r="C12" i="179"/>
  <c r="C12" i="178"/>
  <c r="B21" i="179"/>
  <c r="B21" i="178"/>
  <c r="I14" i="179"/>
  <c r="I14" i="178"/>
  <c r="K20" i="179"/>
  <c r="K20" i="178"/>
  <c r="D12" i="179"/>
  <c r="D12" i="178"/>
  <c r="E11" i="179"/>
  <c r="E11" i="178"/>
  <c r="G14" i="179"/>
  <c r="G14" i="178"/>
  <c r="G20" i="179"/>
  <c r="G20" i="178"/>
  <c r="L11" i="179"/>
  <c r="L11" i="178"/>
  <c r="G11" i="179"/>
  <c r="G11" i="178"/>
  <c r="A18" i="180"/>
  <c r="A17" i="180"/>
  <c r="A15" i="180"/>
  <c r="A14" i="180"/>
  <c r="A18" i="179"/>
  <c r="A17" i="179"/>
  <c r="A15" i="179"/>
  <c r="A14" i="179"/>
  <c r="A18" i="178"/>
  <c r="A17" i="178"/>
  <c r="A15" i="178"/>
  <c r="A14" i="178"/>
  <c r="A18" i="177"/>
  <c r="A17" i="177"/>
  <c r="A15" i="177"/>
  <c r="A14" i="177"/>
  <c r="J12" i="178" l="1"/>
  <c r="J23" i="178"/>
  <c r="L15" i="179"/>
  <c r="J15" i="179"/>
  <c r="J21" i="178"/>
  <c r="F17" i="180"/>
  <c r="F17" i="100"/>
  <c r="J17" i="180"/>
  <c r="J17" i="100"/>
  <c r="J17" i="179" s="1"/>
  <c r="K18" i="100"/>
  <c r="K18" i="180"/>
  <c r="H17" i="100"/>
  <c r="H17" i="180"/>
  <c r="C18" i="180"/>
  <c r="C18" i="100"/>
  <c r="F36" i="100"/>
  <c r="F15" i="177"/>
  <c r="F15" i="179"/>
  <c r="F15" i="178"/>
  <c r="H15" i="177"/>
  <c r="H36" i="100"/>
  <c r="H15" i="179"/>
  <c r="H15" i="178"/>
  <c r="L33" i="100"/>
  <c r="L12" i="177"/>
  <c r="E21" i="177"/>
  <c r="E42" i="100"/>
  <c r="F12" i="177"/>
  <c r="F33" i="100"/>
  <c r="F12" i="179"/>
  <c r="F12" i="178"/>
  <c r="B17" i="177"/>
  <c r="B38" i="100"/>
  <c r="L23" i="177"/>
  <c r="L44" i="100"/>
  <c r="J42" i="100"/>
  <c r="J21" i="177"/>
  <c r="E15" i="177"/>
  <c r="E36" i="100"/>
  <c r="L15" i="177"/>
  <c r="L36" i="100"/>
  <c r="H21" i="177"/>
  <c r="H42" i="100"/>
  <c r="H21" i="178"/>
  <c r="H21" i="179"/>
  <c r="J36" i="100"/>
  <c r="J15" i="177"/>
  <c r="L21" i="177"/>
  <c r="L42" i="100"/>
  <c r="E17" i="180"/>
  <c r="E17" i="100"/>
  <c r="H23" i="177"/>
  <c r="H44" i="100"/>
  <c r="H23" i="178"/>
  <c r="H23" i="179"/>
  <c r="J23" i="177"/>
  <c r="J44" i="100"/>
  <c r="F44" i="100"/>
  <c r="F23" i="177"/>
  <c r="F23" i="179"/>
  <c r="F23" i="178"/>
  <c r="F42" i="100"/>
  <c r="F21" i="177"/>
  <c r="F21" i="179"/>
  <c r="F21" i="178"/>
  <c r="L17" i="180"/>
  <c r="L17" i="100"/>
  <c r="L17" i="178" s="1"/>
  <c r="B18" i="180"/>
  <c r="B18" i="100"/>
  <c r="E44" i="100"/>
  <c r="E23" i="177"/>
  <c r="C17" i="177"/>
  <c r="C38" i="100"/>
  <c r="H33" i="100"/>
  <c r="H12" i="177"/>
  <c r="H12" i="178"/>
  <c r="H12" i="179"/>
  <c r="J12" i="177"/>
  <c r="J33" i="100"/>
  <c r="K17" i="177"/>
  <c r="K38" i="100"/>
  <c r="L23" i="179"/>
  <c r="L23" i="178"/>
  <c r="G21" i="179"/>
  <c r="G21" i="178"/>
  <c r="E15" i="179"/>
  <c r="E15" i="178"/>
  <c r="K23" i="179"/>
  <c r="K23" i="178"/>
  <c r="L12" i="179"/>
  <c r="L12" i="178"/>
  <c r="I21" i="179"/>
  <c r="I21" i="178"/>
  <c r="K15" i="179"/>
  <c r="K15" i="178"/>
  <c r="G12" i="179"/>
  <c r="G12" i="178"/>
  <c r="B17" i="179"/>
  <c r="B17" i="178"/>
  <c r="E23" i="179"/>
  <c r="E23" i="178"/>
  <c r="K12" i="179"/>
  <c r="K12" i="178"/>
  <c r="D23" i="179"/>
  <c r="D23" i="178"/>
  <c r="I23" i="179"/>
  <c r="I23" i="178"/>
  <c r="E21" i="179"/>
  <c r="E21" i="178"/>
  <c r="D15" i="179"/>
  <c r="D15" i="178"/>
  <c r="G23" i="179"/>
  <c r="G23" i="178"/>
  <c r="C17" i="179"/>
  <c r="C17" i="178"/>
  <c r="E12" i="179"/>
  <c r="E12" i="178"/>
  <c r="D21" i="179"/>
  <c r="D21" i="178"/>
  <c r="L21" i="179"/>
  <c r="L21" i="178"/>
  <c r="I12" i="179"/>
  <c r="I12" i="178"/>
  <c r="G15" i="179"/>
  <c r="G15" i="178"/>
  <c r="I15" i="179"/>
  <c r="I15" i="178"/>
  <c r="K21" i="179"/>
  <c r="K21" i="178"/>
  <c r="J17" i="178" l="1"/>
  <c r="L17" i="179"/>
  <c r="H18" i="180"/>
  <c r="H18" i="100"/>
  <c r="B18" i="177"/>
  <c r="B39" i="100"/>
  <c r="K18" i="177"/>
  <c r="K39" i="100"/>
  <c r="J38" i="100"/>
  <c r="J17" i="177"/>
  <c r="L18" i="180"/>
  <c r="L18" i="100"/>
  <c r="L18" i="178" s="1"/>
  <c r="E18" i="180"/>
  <c r="E18" i="100"/>
  <c r="F18" i="180"/>
  <c r="F18" i="100"/>
  <c r="J18" i="180"/>
  <c r="J18" i="100"/>
  <c r="J18" i="179" s="1"/>
  <c r="L17" i="177"/>
  <c r="L38" i="100"/>
  <c r="E38" i="100"/>
  <c r="E17" i="177"/>
  <c r="C18" i="177"/>
  <c r="C39" i="100"/>
  <c r="F38" i="100"/>
  <c r="F17" i="177"/>
  <c r="F17" i="178"/>
  <c r="F17" i="179"/>
  <c r="H17" i="177"/>
  <c r="H38" i="100"/>
  <c r="H17" i="178"/>
  <c r="H17" i="179"/>
  <c r="G17" i="179"/>
  <c r="G17" i="178"/>
  <c r="C18" i="179"/>
  <c r="C18" i="178"/>
  <c r="I17" i="179"/>
  <c r="I17" i="178"/>
  <c r="B18" i="179"/>
  <c r="B18" i="178"/>
  <c r="D17" i="179"/>
  <c r="D17" i="178"/>
  <c r="K17" i="179"/>
  <c r="K17" i="178"/>
  <c r="E17" i="179"/>
  <c r="E17" i="178"/>
  <c r="J18" i="178" l="1"/>
  <c r="L18" i="179"/>
  <c r="J39" i="100"/>
  <c r="J18" i="177"/>
  <c r="F18" i="177"/>
  <c r="F39" i="100"/>
  <c r="F18" i="178"/>
  <c r="F18" i="179"/>
  <c r="E18" i="177"/>
  <c r="E39" i="100"/>
  <c r="H39" i="100"/>
  <c r="H18" i="177"/>
  <c r="H18" i="178"/>
  <c r="H18" i="179"/>
  <c r="L39" i="100"/>
  <c r="L18" i="177"/>
  <c r="E18" i="179"/>
  <c r="E18" i="178"/>
  <c r="D18" i="179"/>
  <c r="D18" i="178"/>
  <c r="I18" i="179"/>
  <c r="I18" i="178"/>
  <c r="K18" i="179"/>
  <c r="K18" i="178"/>
  <c r="G18" i="179"/>
  <c r="G18" i="178"/>
  <c r="B4" i="162" l="1"/>
  <c r="B24" i="162" s="1"/>
  <c r="C4" i="162"/>
  <c r="C24" i="162" s="1"/>
  <c r="D4" i="162"/>
  <c r="D24" i="162" s="1"/>
  <c r="E4" i="162"/>
  <c r="E24" i="162" s="1"/>
  <c r="B5" i="162"/>
  <c r="B25" i="162" s="1"/>
  <c r="C5" i="162"/>
  <c r="C25" i="162" s="1"/>
  <c r="D5" i="162"/>
  <c r="D25" i="162" s="1"/>
  <c r="E5" i="162"/>
  <c r="E25" i="162" s="1"/>
  <c r="B7" i="162"/>
  <c r="B27" i="162" s="1"/>
  <c r="E7" i="162"/>
  <c r="E27" i="162" s="1"/>
  <c r="E4" i="159"/>
  <c r="E5" i="159"/>
  <c r="E7" i="159"/>
  <c r="B4" i="159"/>
  <c r="C4" i="159"/>
  <c r="D4" i="159"/>
  <c r="B5" i="159"/>
  <c r="C5" i="159"/>
  <c r="D5" i="159"/>
  <c r="B7" i="159"/>
  <c r="B4" i="158"/>
  <c r="B24" i="158" s="1"/>
  <c r="B4" i="160" s="1"/>
  <c r="C4" i="158"/>
  <c r="C24" i="158" s="1"/>
  <c r="C4" i="160" s="1"/>
  <c r="D4" i="158"/>
  <c r="D24" i="158" s="1"/>
  <c r="D4" i="160" s="1"/>
  <c r="E4" i="158"/>
  <c r="E24" i="158" s="1"/>
  <c r="E4" i="160" s="1"/>
  <c r="B5" i="158"/>
  <c r="B25" i="158" s="1"/>
  <c r="B5" i="160" s="1"/>
  <c r="C5" i="158"/>
  <c r="C25" i="158" s="1"/>
  <c r="C5" i="160" s="1"/>
  <c r="D5" i="158"/>
  <c r="D25" i="158" s="1"/>
  <c r="D5" i="160" s="1"/>
  <c r="E5" i="158"/>
  <c r="E25" i="158" s="1"/>
  <c r="E5" i="160" s="1"/>
  <c r="B7" i="158"/>
  <c r="B27" i="158" s="1"/>
  <c r="B7" i="160" s="1"/>
  <c r="E7" i="158"/>
  <c r="E27" i="158" s="1"/>
  <c r="E7" i="160" s="1"/>
  <c r="B4" i="176"/>
  <c r="C4" i="176"/>
  <c r="D4" i="176"/>
  <c r="E4" i="176"/>
  <c r="F4" i="176"/>
  <c r="B5" i="176"/>
  <c r="C5" i="176"/>
  <c r="D5" i="176"/>
  <c r="E5" i="176"/>
  <c r="F5" i="176"/>
  <c r="B7" i="176"/>
  <c r="E7" i="176"/>
  <c r="B4" i="173"/>
  <c r="B18" i="173" s="1"/>
  <c r="C4" i="173"/>
  <c r="C18" i="173" s="1"/>
  <c r="D4" i="173"/>
  <c r="D18" i="173" s="1"/>
  <c r="D3" i="175" s="1"/>
  <c r="E4" i="173"/>
  <c r="E18" i="173" s="1"/>
  <c r="E3" i="175" s="1"/>
  <c r="F4" i="173"/>
  <c r="F18" i="173" s="1"/>
  <c r="F3" i="174" s="1"/>
  <c r="B5" i="173"/>
  <c r="B19" i="173" s="1"/>
  <c r="B4" i="175" s="1"/>
  <c r="C5" i="173"/>
  <c r="C19" i="173" s="1"/>
  <c r="D5" i="173"/>
  <c r="D19" i="173" s="1"/>
  <c r="D4" i="174" s="1"/>
  <c r="E5" i="173"/>
  <c r="E19" i="173" s="1"/>
  <c r="E4" i="174" s="1"/>
  <c r="F5" i="173"/>
  <c r="F19" i="173" s="1"/>
  <c r="F4" i="175" s="1"/>
  <c r="B7" i="173"/>
  <c r="B6" i="175" s="1"/>
  <c r="E7" i="173"/>
  <c r="E6" i="175" s="1"/>
  <c r="E3" i="174" l="1"/>
  <c r="D4" i="175"/>
  <c r="F3" i="175"/>
  <c r="B4" i="174"/>
  <c r="D3" i="174"/>
  <c r="B21" i="173"/>
  <c r="B6" i="174" s="1"/>
  <c r="E4" i="175"/>
  <c r="B8" i="158"/>
  <c r="B28" i="158" s="1"/>
  <c r="B8" i="160" s="1"/>
  <c r="B8" i="159"/>
  <c r="B8" i="162"/>
  <c r="B28" i="162" s="1"/>
  <c r="B8" i="173"/>
  <c r="B8" i="176"/>
  <c r="B10" i="158"/>
  <c r="B30" i="158" s="1"/>
  <c r="B10" i="160" s="1"/>
  <c r="B10" i="159"/>
  <c r="B10" i="162"/>
  <c r="B30" i="162" s="1"/>
  <c r="B10" i="173"/>
  <c r="B10" i="176"/>
  <c r="B13" i="158"/>
  <c r="B33" i="158" s="1"/>
  <c r="B13" i="160" s="1"/>
  <c r="B13" i="162"/>
  <c r="B33" i="162" s="1"/>
  <c r="B13" i="159"/>
  <c r="C4" i="174"/>
  <c r="C4" i="175"/>
  <c r="C3" i="175"/>
  <c r="C3" i="174"/>
  <c r="B3" i="174"/>
  <c r="B3" i="175"/>
  <c r="F4" i="174"/>
  <c r="E21" i="173"/>
  <c r="E6" i="174" s="1"/>
  <c r="B9" i="175" l="1"/>
  <c r="B24" i="173"/>
  <c r="B9" i="174" s="1"/>
  <c r="B11" i="159"/>
  <c r="B11" i="158"/>
  <c r="B31" i="158" s="1"/>
  <c r="B11" i="160" s="1"/>
  <c r="B11" i="162"/>
  <c r="B31" i="162" s="1"/>
  <c r="B11" i="176"/>
  <c r="B11" i="173"/>
  <c r="B14" i="158"/>
  <c r="B34" i="158" s="1"/>
  <c r="B14" i="160" s="1"/>
  <c r="B14" i="162"/>
  <c r="B34" i="162" s="1"/>
  <c r="B14" i="159"/>
  <c r="B22" i="173"/>
  <c r="B7" i="174" s="1"/>
  <c r="B7" i="175"/>
  <c r="B22" i="158"/>
  <c r="B42" i="158" s="1"/>
  <c r="B22" i="160" s="1"/>
  <c r="B22" i="159"/>
  <c r="B22" i="162"/>
  <c r="B42" i="162" s="1"/>
  <c r="B16" i="176"/>
  <c r="B16" i="173"/>
  <c r="B16" i="158" l="1"/>
  <c r="B36" i="158" s="1"/>
  <c r="B16" i="160" s="1"/>
  <c r="B16" i="162"/>
  <c r="B36" i="162" s="1"/>
  <c r="B16" i="159"/>
  <c r="B10" i="175"/>
  <c r="B25" i="173"/>
  <c r="B10" i="174" s="1"/>
  <c r="B15" i="175"/>
  <c r="B30" i="173"/>
  <c r="B15" i="174" s="1"/>
  <c r="B19" i="158" l="1"/>
  <c r="B39" i="158" s="1"/>
  <c r="B19" i="160" s="1"/>
  <c r="B19" i="162"/>
  <c r="B39" i="162" s="1"/>
  <c r="B19" i="159"/>
  <c r="B13" i="176"/>
  <c r="B13" i="173"/>
  <c r="B17" i="158"/>
  <c r="B37" i="158" s="1"/>
  <c r="B17" i="160" s="1"/>
  <c r="B17" i="162"/>
  <c r="B37" i="162" s="1"/>
  <c r="B17" i="159"/>
  <c r="B20" i="158" l="1"/>
  <c r="B40" i="158" s="1"/>
  <c r="B20" i="160" s="1"/>
  <c r="B20" i="159"/>
  <c r="B20" i="162"/>
  <c r="B40" i="162" s="1"/>
  <c r="B14" i="176"/>
  <c r="B14" i="173"/>
  <c r="F7" i="176"/>
  <c r="F7" i="173"/>
  <c r="D7" i="158"/>
  <c r="D27" i="158" s="1"/>
  <c r="D7" i="160" s="1"/>
  <c r="D7" i="162"/>
  <c r="D27" i="162" s="1"/>
  <c r="D7" i="159"/>
  <c r="D7" i="173"/>
  <c r="D7" i="176"/>
  <c r="C7" i="158"/>
  <c r="C27" i="158" s="1"/>
  <c r="C7" i="160" s="1"/>
  <c r="C7" i="162"/>
  <c r="C27" i="162" s="1"/>
  <c r="C7" i="159"/>
  <c r="C7" i="173"/>
  <c r="C7" i="176"/>
  <c r="B12" i="175"/>
  <c r="B27" i="173"/>
  <c r="B12" i="174" s="1"/>
  <c r="B13" i="175" l="1"/>
  <c r="B28" i="173"/>
  <c r="B13" i="174" s="1"/>
  <c r="E13" i="159"/>
  <c r="E13" i="158"/>
  <c r="E33" i="158" s="1"/>
  <c r="E13" i="160" s="1"/>
  <c r="E13" i="162"/>
  <c r="E33" i="162" s="1"/>
  <c r="F6" i="175"/>
  <c r="F21" i="173"/>
  <c r="F6" i="174" s="1"/>
  <c r="E8" i="158"/>
  <c r="E28" i="158" s="1"/>
  <c r="E8" i="160" s="1"/>
  <c r="E8" i="162"/>
  <c r="E28" i="162" s="1"/>
  <c r="E8" i="159"/>
  <c r="E8" i="176"/>
  <c r="E8" i="173"/>
  <c r="E10" i="159"/>
  <c r="E10" i="158"/>
  <c r="E30" i="158" s="1"/>
  <c r="E10" i="160" s="1"/>
  <c r="E10" i="162"/>
  <c r="E30" i="162" s="1"/>
  <c r="E10" i="173"/>
  <c r="E10" i="176"/>
  <c r="C21" i="173"/>
  <c r="C6" i="174" s="1"/>
  <c r="C6" i="175"/>
  <c r="D6" i="175"/>
  <c r="D21" i="173"/>
  <c r="D6" i="174" s="1"/>
  <c r="E22" i="173" l="1"/>
  <c r="E7" i="174" s="1"/>
  <c r="E7" i="175"/>
  <c r="E24" i="173"/>
  <c r="E9" i="174" s="1"/>
  <c r="E9" i="175"/>
  <c r="E22" i="159"/>
  <c r="E22" i="158"/>
  <c r="E42" i="158" s="1"/>
  <c r="E22" i="160" s="1"/>
  <c r="E22" i="162"/>
  <c r="E42" i="162" s="1"/>
  <c r="E16" i="173"/>
  <c r="E16" i="176"/>
  <c r="E14" i="159"/>
  <c r="E14" i="158"/>
  <c r="E34" i="158" s="1"/>
  <c r="E14" i="160" s="1"/>
  <c r="E14" i="162"/>
  <c r="E34" i="162" s="1"/>
  <c r="E11" i="159"/>
  <c r="E11" i="158"/>
  <c r="E31" i="158" s="1"/>
  <c r="E11" i="160" s="1"/>
  <c r="E11" i="162"/>
  <c r="E31" i="162" s="1"/>
  <c r="E11" i="176"/>
  <c r="E11" i="173"/>
  <c r="E16" i="158" l="1"/>
  <c r="E36" i="158" s="1"/>
  <c r="E16" i="160" s="1"/>
  <c r="E16" i="159"/>
  <c r="E16" i="162"/>
  <c r="E36" i="162" s="1"/>
  <c r="E25" i="173"/>
  <c r="E10" i="174" s="1"/>
  <c r="E10" i="175"/>
  <c r="E30" i="173"/>
  <c r="E15" i="174" s="1"/>
  <c r="E15" i="175"/>
  <c r="E19" i="158" l="1"/>
  <c r="E39" i="158" s="1"/>
  <c r="E19" i="160" s="1"/>
  <c r="E19" i="159"/>
  <c r="E19" i="162"/>
  <c r="E39" i="162" s="1"/>
  <c r="E13" i="176"/>
  <c r="E13" i="173"/>
  <c r="E17" i="158"/>
  <c r="E37" i="158" s="1"/>
  <c r="E17" i="160" s="1"/>
  <c r="E17" i="159"/>
  <c r="E17" i="162"/>
  <c r="E37" i="162" s="1"/>
  <c r="E27" i="173" l="1"/>
  <c r="E12" i="174" s="1"/>
  <c r="E12" i="175"/>
  <c r="E20" i="158"/>
  <c r="E40" i="158" s="1"/>
  <c r="E20" i="160" s="1"/>
  <c r="E20" i="162"/>
  <c r="E40" i="162" s="1"/>
  <c r="E20" i="159"/>
  <c r="E14" i="176"/>
  <c r="E14" i="173"/>
  <c r="E28" i="173" l="1"/>
  <c r="E13" i="174" s="1"/>
  <c r="E13" i="175"/>
  <c r="A25" i="173" l="1"/>
  <c r="A24" i="173"/>
  <c r="A23" i="173"/>
  <c r="A22" i="173"/>
  <c r="A21" i="173"/>
  <c r="A20" i="173"/>
  <c r="A46" i="166" l="1"/>
  <c r="A45" i="166"/>
  <c r="A43" i="166"/>
  <c r="A42" i="166"/>
  <c r="A40" i="166"/>
  <c r="A39" i="166"/>
  <c r="A23" i="166"/>
  <c r="A22" i="166"/>
  <c r="A20" i="166"/>
  <c r="A19" i="166"/>
  <c r="A17" i="166"/>
  <c r="A16" i="166"/>
  <c r="A22" i="165"/>
  <c r="A21" i="165"/>
  <c r="A19" i="165"/>
  <c r="A18" i="165"/>
  <c r="A16" i="165"/>
  <c r="A15" i="165"/>
  <c r="A46" i="164"/>
  <c r="A45" i="164"/>
  <c r="A43" i="164"/>
  <c r="A42" i="164"/>
  <c r="A40" i="164"/>
  <c r="A39" i="164"/>
  <c r="A23" i="164"/>
  <c r="A22" i="164"/>
  <c r="A20" i="164"/>
  <c r="A19" i="164"/>
  <c r="A17" i="164"/>
  <c r="A16" i="164"/>
  <c r="A46" i="163"/>
  <c r="A45" i="163"/>
  <c r="A43" i="163"/>
  <c r="A42" i="163"/>
  <c r="A40" i="163"/>
  <c r="A39" i="163"/>
  <c r="A23" i="163"/>
  <c r="A22" i="163"/>
  <c r="A20" i="163"/>
  <c r="A19" i="163"/>
  <c r="A17" i="163"/>
  <c r="A16" i="163"/>
  <c r="F10" i="173" l="1"/>
  <c r="F10" i="176"/>
  <c r="F8" i="173"/>
  <c r="F8" i="176"/>
  <c r="F22" i="173" l="1"/>
  <c r="F7" i="174" s="1"/>
  <c r="F7" i="175"/>
  <c r="F16" i="173"/>
  <c r="F16" i="176"/>
  <c r="F24" i="173"/>
  <c r="F9" i="174" s="1"/>
  <c r="F9" i="175"/>
  <c r="F11" i="176"/>
  <c r="F11" i="173"/>
  <c r="F30" i="173" l="1"/>
  <c r="F15" i="174" s="1"/>
  <c r="F15" i="175"/>
  <c r="F25" i="173"/>
  <c r="F10" i="174" s="1"/>
  <c r="F10" i="175"/>
  <c r="F13" i="176" l="1"/>
  <c r="F13" i="173"/>
  <c r="F27" i="173" l="1"/>
  <c r="F12" i="174" s="1"/>
  <c r="F12" i="175"/>
  <c r="F14" i="173"/>
  <c r="F14" i="176"/>
  <c r="F28" i="173" l="1"/>
  <c r="F13" i="174" s="1"/>
  <c r="F13" i="175"/>
  <c r="A40" i="162" l="1"/>
  <c r="A39" i="162"/>
  <c r="A37" i="162"/>
  <c r="A36" i="162"/>
  <c r="A34" i="162"/>
  <c r="A33" i="162"/>
  <c r="A20" i="162"/>
  <c r="A19" i="162"/>
  <c r="A17" i="162"/>
  <c r="A16" i="162"/>
  <c r="A14" i="162"/>
  <c r="A13" i="162"/>
  <c r="A20" i="160"/>
  <c r="A19" i="160"/>
  <c r="A17" i="160"/>
  <c r="A16" i="160"/>
  <c r="A14" i="160"/>
  <c r="A13" i="160"/>
  <c r="A20" i="159"/>
  <c r="A19" i="159"/>
  <c r="A17" i="159"/>
  <c r="A16" i="159"/>
  <c r="A14" i="159"/>
  <c r="A13" i="159"/>
  <c r="A40" i="158"/>
  <c r="A39" i="158"/>
  <c r="A37" i="158"/>
  <c r="A36" i="158"/>
  <c r="A34" i="158"/>
  <c r="A33" i="158"/>
  <c r="A20" i="158"/>
  <c r="A19" i="158"/>
  <c r="A17" i="158"/>
  <c r="A16" i="158"/>
  <c r="A14" i="158"/>
  <c r="A13" i="158"/>
  <c r="A40" i="157" l="1"/>
  <c r="A39" i="157"/>
  <c r="A37" i="157"/>
  <c r="A36" i="157"/>
  <c r="A34" i="157"/>
  <c r="A33" i="157"/>
  <c r="A20" i="157"/>
  <c r="A19" i="157"/>
  <c r="A17" i="157"/>
  <c r="A16" i="157"/>
  <c r="A14" i="157"/>
  <c r="A13" i="157"/>
  <c r="C4" i="141" l="1"/>
  <c r="C24" i="141" s="1"/>
  <c r="D4" i="141"/>
  <c r="D24" i="141" s="1"/>
  <c r="E4" i="141"/>
  <c r="E24" i="141" s="1"/>
  <c r="F4" i="141"/>
  <c r="F24" i="141" s="1"/>
  <c r="G4" i="141"/>
  <c r="G24" i="141" s="1"/>
  <c r="H4" i="141"/>
  <c r="H24" i="141" s="1"/>
  <c r="I4" i="141"/>
  <c r="I24" i="141" s="1"/>
  <c r="J4" i="141"/>
  <c r="J24" i="141" s="1"/>
  <c r="K4" i="141"/>
  <c r="K24" i="141" s="1"/>
  <c r="L4" i="141"/>
  <c r="L24" i="141" s="1"/>
  <c r="M4" i="141"/>
  <c r="M24" i="141" s="1"/>
  <c r="N4" i="141"/>
  <c r="N24" i="141" s="1"/>
  <c r="O4" i="141"/>
  <c r="O24" i="141" s="1"/>
  <c r="P4" i="141"/>
  <c r="P24" i="141" s="1"/>
  <c r="Q4" i="141"/>
  <c r="Q24" i="141" s="1"/>
  <c r="R4" i="141"/>
  <c r="R24" i="141" s="1"/>
  <c r="S4" i="141"/>
  <c r="S24" i="141" s="1"/>
  <c r="T4" i="141"/>
  <c r="T24" i="141" s="1"/>
  <c r="U4" i="141"/>
  <c r="U24" i="141" s="1"/>
  <c r="V4" i="141"/>
  <c r="V24" i="141" s="1"/>
  <c r="W4" i="141"/>
  <c r="W24" i="141" s="1"/>
  <c r="X4" i="141"/>
  <c r="X24" i="141" s="1"/>
  <c r="Y4" i="141"/>
  <c r="Y24" i="141" s="1"/>
  <c r="Z4" i="141"/>
  <c r="Z24" i="141" s="1"/>
  <c r="AA4" i="141"/>
  <c r="AA24" i="141" s="1"/>
  <c r="AB4" i="141"/>
  <c r="AB24" i="141" s="1"/>
  <c r="AC4" i="141"/>
  <c r="AC24" i="141" s="1"/>
  <c r="AD4" i="141"/>
  <c r="AD24" i="141" s="1"/>
  <c r="AE4" i="141"/>
  <c r="AE24" i="141" s="1"/>
  <c r="AF4" i="141"/>
  <c r="AF24" i="141" s="1"/>
  <c r="AG4" i="141"/>
  <c r="AG24" i="141" s="1"/>
  <c r="AH4" i="141"/>
  <c r="AH24" i="141" s="1"/>
  <c r="AI4" i="141"/>
  <c r="AI24" i="141" s="1"/>
  <c r="AJ4" i="141"/>
  <c r="AJ24" i="141" s="1"/>
  <c r="AK4" i="141"/>
  <c r="AK24" i="141" s="1"/>
  <c r="AL4" i="141"/>
  <c r="AL24" i="141" s="1"/>
  <c r="AM4" i="141"/>
  <c r="AM24" i="141" s="1"/>
  <c r="AN4" i="141"/>
  <c r="AN24" i="141" s="1"/>
  <c r="AO4" i="141"/>
  <c r="AO24" i="141" s="1"/>
  <c r="AP4" i="141"/>
  <c r="AP24" i="141" s="1"/>
  <c r="AQ4" i="141"/>
  <c r="AQ24" i="141" s="1"/>
  <c r="AR4" i="141"/>
  <c r="AR24" i="141" s="1"/>
  <c r="AS4" i="141"/>
  <c r="AS24" i="141" s="1"/>
  <c r="AT4" i="141"/>
  <c r="AT24" i="141" s="1"/>
  <c r="AU4" i="141"/>
  <c r="AU24" i="141" s="1"/>
  <c r="AV4" i="141"/>
  <c r="AV24" i="141" s="1"/>
  <c r="AW4" i="141"/>
  <c r="AW24" i="141" s="1"/>
  <c r="AX4" i="141"/>
  <c r="AX24" i="141" s="1"/>
  <c r="AY4" i="141"/>
  <c r="AY24" i="141" s="1"/>
  <c r="AZ4" i="141"/>
  <c r="AZ24" i="141" s="1"/>
  <c r="C5" i="141"/>
  <c r="C25" i="141" s="1"/>
  <c r="D5" i="141"/>
  <c r="D25" i="141" s="1"/>
  <c r="E5" i="141"/>
  <c r="E25" i="141" s="1"/>
  <c r="F5" i="141"/>
  <c r="F25" i="141" s="1"/>
  <c r="G5" i="141"/>
  <c r="G25" i="141" s="1"/>
  <c r="H5" i="141"/>
  <c r="H25" i="141" s="1"/>
  <c r="I5" i="141"/>
  <c r="I25" i="141" s="1"/>
  <c r="J5" i="141"/>
  <c r="J25" i="141" s="1"/>
  <c r="K5" i="141"/>
  <c r="K25" i="141" s="1"/>
  <c r="L5" i="141"/>
  <c r="L25" i="141" s="1"/>
  <c r="M5" i="141"/>
  <c r="M25" i="141" s="1"/>
  <c r="N5" i="141"/>
  <c r="N25" i="141" s="1"/>
  <c r="O5" i="141"/>
  <c r="O25" i="141" s="1"/>
  <c r="P5" i="141"/>
  <c r="P25" i="141" s="1"/>
  <c r="Q5" i="141"/>
  <c r="Q25" i="141" s="1"/>
  <c r="R5" i="141"/>
  <c r="R25" i="141" s="1"/>
  <c r="S5" i="141"/>
  <c r="S25" i="141" s="1"/>
  <c r="T5" i="141"/>
  <c r="T25" i="141" s="1"/>
  <c r="U5" i="141"/>
  <c r="U25" i="141" s="1"/>
  <c r="V5" i="141"/>
  <c r="V25" i="141" s="1"/>
  <c r="W5" i="141"/>
  <c r="W25" i="141" s="1"/>
  <c r="X5" i="141"/>
  <c r="X25" i="141" s="1"/>
  <c r="Y5" i="141"/>
  <c r="Y25" i="141" s="1"/>
  <c r="Z5" i="141"/>
  <c r="Z25" i="141" s="1"/>
  <c r="AA5" i="141"/>
  <c r="AA25" i="141" s="1"/>
  <c r="AB5" i="141"/>
  <c r="AB25" i="141" s="1"/>
  <c r="AC5" i="141"/>
  <c r="AC25" i="141" s="1"/>
  <c r="AD5" i="141"/>
  <c r="AD25" i="141" s="1"/>
  <c r="AE5" i="141"/>
  <c r="AE25" i="141" s="1"/>
  <c r="AF5" i="141"/>
  <c r="AF25" i="141" s="1"/>
  <c r="AG5" i="141"/>
  <c r="AG25" i="141" s="1"/>
  <c r="AH5" i="141"/>
  <c r="AH25" i="141" s="1"/>
  <c r="AI5" i="141"/>
  <c r="AI25" i="141" s="1"/>
  <c r="AJ5" i="141"/>
  <c r="AJ25" i="141" s="1"/>
  <c r="AK5" i="141"/>
  <c r="AK25" i="141" s="1"/>
  <c r="AL5" i="141"/>
  <c r="AL25" i="141" s="1"/>
  <c r="AM5" i="141"/>
  <c r="AM25" i="141" s="1"/>
  <c r="AN5" i="141"/>
  <c r="AN25" i="141" s="1"/>
  <c r="AO5" i="141"/>
  <c r="AO25" i="141" s="1"/>
  <c r="AP5" i="141"/>
  <c r="AP25" i="141" s="1"/>
  <c r="AQ5" i="141"/>
  <c r="AQ25" i="141" s="1"/>
  <c r="AR5" i="141"/>
  <c r="AR25" i="141" s="1"/>
  <c r="AS5" i="141"/>
  <c r="AS25" i="141" s="1"/>
  <c r="AT5" i="141"/>
  <c r="AT25" i="141" s="1"/>
  <c r="AU5" i="141"/>
  <c r="AU25" i="141" s="1"/>
  <c r="AV5" i="141"/>
  <c r="AV25" i="141" s="1"/>
  <c r="AW5" i="141"/>
  <c r="AW25" i="141" s="1"/>
  <c r="AX5" i="141"/>
  <c r="AX25" i="141" s="1"/>
  <c r="AY5" i="141"/>
  <c r="AY25" i="141" s="1"/>
  <c r="AZ5" i="141"/>
  <c r="AZ25" i="141" s="1"/>
  <c r="AG7" i="141"/>
  <c r="AG27" i="141" s="1"/>
  <c r="AH7" i="141"/>
  <c r="AH27" i="141" s="1"/>
  <c r="AI7" i="141"/>
  <c r="AI27" i="141" s="1"/>
  <c r="AJ7" i="141"/>
  <c r="AJ27" i="141" s="1"/>
  <c r="AK7" i="141"/>
  <c r="AK27" i="141" s="1"/>
  <c r="AL7" i="141"/>
  <c r="AL27" i="141" s="1"/>
  <c r="AM7" i="141"/>
  <c r="AM27" i="141" s="1"/>
  <c r="AN7" i="141"/>
  <c r="AN27" i="141" s="1"/>
  <c r="AV7" i="141"/>
  <c r="AV27" i="141" s="1"/>
  <c r="AW7" i="141"/>
  <c r="AW27" i="141" s="1"/>
  <c r="C4" i="143" l="1"/>
  <c r="D4" i="143"/>
  <c r="E4" i="143"/>
  <c r="F4" i="143"/>
  <c r="G4" i="143"/>
  <c r="H4" i="143"/>
  <c r="I4" i="143"/>
  <c r="J4" i="143"/>
  <c r="K4" i="143"/>
  <c r="L4" i="143"/>
  <c r="M4" i="143"/>
  <c r="N4" i="143"/>
  <c r="O4" i="143"/>
  <c r="P4" i="143"/>
  <c r="Q4" i="143"/>
  <c r="R4" i="143"/>
  <c r="S4" i="143"/>
  <c r="T4" i="143"/>
  <c r="U4" i="143"/>
  <c r="V4" i="143"/>
  <c r="W4" i="143"/>
  <c r="X4" i="143"/>
  <c r="Y4" i="143"/>
  <c r="Z4" i="143"/>
  <c r="AA4" i="143"/>
  <c r="AB4" i="143"/>
  <c r="AC4" i="143"/>
  <c r="AD4" i="143"/>
  <c r="AE4" i="143"/>
  <c r="AF4" i="143"/>
  <c r="AG4" i="143"/>
  <c r="AH4" i="143"/>
  <c r="AI4" i="143"/>
  <c r="AJ4" i="143"/>
  <c r="AK4" i="143"/>
  <c r="AL4" i="143"/>
  <c r="AM4" i="143"/>
  <c r="AN4" i="143"/>
  <c r="AO4" i="143"/>
  <c r="AP4" i="143"/>
  <c r="AQ4" i="143"/>
  <c r="AR4" i="143"/>
  <c r="AS4" i="143"/>
  <c r="AT4" i="143"/>
  <c r="AU4" i="143"/>
  <c r="AV4" i="143"/>
  <c r="AW4" i="143"/>
  <c r="AX4" i="143"/>
  <c r="AY4" i="143"/>
  <c r="AZ4" i="143"/>
  <c r="C5" i="143"/>
  <c r="D5" i="143"/>
  <c r="E5" i="143"/>
  <c r="F5" i="143"/>
  <c r="G5" i="143"/>
  <c r="H5" i="143"/>
  <c r="I5" i="143"/>
  <c r="J5" i="143"/>
  <c r="K5" i="143"/>
  <c r="L5" i="143"/>
  <c r="M5" i="143"/>
  <c r="N5" i="143"/>
  <c r="O5" i="143"/>
  <c r="P5" i="143"/>
  <c r="Q5" i="143"/>
  <c r="R5" i="143"/>
  <c r="S5" i="143"/>
  <c r="T5" i="143"/>
  <c r="U5" i="143"/>
  <c r="V5" i="143"/>
  <c r="W5" i="143"/>
  <c r="X5" i="143"/>
  <c r="Y5" i="143"/>
  <c r="Z5" i="143"/>
  <c r="AA5" i="143"/>
  <c r="AB5" i="143"/>
  <c r="AC5" i="143"/>
  <c r="AD5" i="143"/>
  <c r="AE5" i="143"/>
  <c r="AF5" i="143"/>
  <c r="AG5" i="143"/>
  <c r="AH5" i="143"/>
  <c r="AI5" i="143"/>
  <c r="AJ5" i="143"/>
  <c r="AK5" i="143"/>
  <c r="AL5" i="143"/>
  <c r="AM5" i="143"/>
  <c r="AN5" i="143"/>
  <c r="AO5" i="143"/>
  <c r="AP5" i="143"/>
  <c r="AQ5" i="143"/>
  <c r="AR5" i="143"/>
  <c r="AS5" i="143"/>
  <c r="AT5" i="143"/>
  <c r="AU5" i="143"/>
  <c r="AV5" i="143"/>
  <c r="AW5" i="143"/>
  <c r="AX5" i="143"/>
  <c r="AY5" i="143"/>
  <c r="AZ5" i="143"/>
  <c r="AG7" i="143"/>
  <c r="AH7" i="143"/>
  <c r="AI7" i="143"/>
  <c r="AJ7" i="143"/>
  <c r="AK7" i="143"/>
  <c r="AL7" i="143"/>
  <c r="AM7" i="143"/>
  <c r="AN7" i="143"/>
  <c r="AV7" i="143"/>
  <c r="AW7" i="143"/>
  <c r="C4" i="149"/>
  <c r="C24" i="149" s="1"/>
  <c r="D4" i="149"/>
  <c r="D24" i="149" s="1"/>
  <c r="E4" i="149"/>
  <c r="E24" i="149" s="1"/>
  <c r="F4" i="149"/>
  <c r="F24" i="149" s="1"/>
  <c r="G4" i="149"/>
  <c r="G24" i="149" s="1"/>
  <c r="H4" i="149"/>
  <c r="H24" i="149" s="1"/>
  <c r="I4" i="149"/>
  <c r="I24" i="149" s="1"/>
  <c r="J4" i="149"/>
  <c r="J24" i="149" s="1"/>
  <c r="K4" i="149"/>
  <c r="K24" i="149" s="1"/>
  <c r="L4" i="149"/>
  <c r="L24" i="149" s="1"/>
  <c r="M4" i="149"/>
  <c r="M24" i="149" s="1"/>
  <c r="N4" i="149"/>
  <c r="N24" i="149" s="1"/>
  <c r="O4" i="149"/>
  <c r="O24" i="149" s="1"/>
  <c r="P4" i="149"/>
  <c r="P24" i="149" s="1"/>
  <c r="Q4" i="149"/>
  <c r="Q24" i="149" s="1"/>
  <c r="R4" i="149"/>
  <c r="R24" i="149" s="1"/>
  <c r="S4" i="149"/>
  <c r="S24" i="149" s="1"/>
  <c r="T4" i="149"/>
  <c r="T24" i="149" s="1"/>
  <c r="U4" i="149"/>
  <c r="U24" i="149" s="1"/>
  <c r="V4" i="149"/>
  <c r="V24" i="149" s="1"/>
  <c r="W4" i="149"/>
  <c r="W24" i="149" s="1"/>
  <c r="X4" i="149"/>
  <c r="X24" i="149" s="1"/>
  <c r="Y4" i="149"/>
  <c r="Y24" i="149" s="1"/>
  <c r="Z4" i="149"/>
  <c r="Z24" i="149" s="1"/>
  <c r="AA4" i="149"/>
  <c r="AA24" i="149" s="1"/>
  <c r="AB4" i="149"/>
  <c r="AB24" i="149" s="1"/>
  <c r="AC4" i="149"/>
  <c r="AC24" i="149" s="1"/>
  <c r="AD4" i="149"/>
  <c r="AD24" i="149" s="1"/>
  <c r="AE4" i="149"/>
  <c r="AE24" i="149" s="1"/>
  <c r="AF4" i="149"/>
  <c r="AF24" i="149" s="1"/>
  <c r="AG4" i="149"/>
  <c r="AG24" i="149" s="1"/>
  <c r="AH4" i="149"/>
  <c r="AH24" i="149" s="1"/>
  <c r="AI4" i="149"/>
  <c r="AI24" i="149" s="1"/>
  <c r="AJ4" i="149"/>
  <c r="AJ24" i="149" s="1"/>
  <c r="AK4" i="149"/>
  <c r="AK24" i="149" s="1"/>
  <c r="AL4" i="149"/>
  <c r="AL24" i="149" s="1"/>
  <c r="AM4" i="149"/>
  <c r="AM24" i="149" s="1"/>
  <c r="AN4" i="149"/>
  <c r="AN24" i="149" s="1"/>
  <c r="AO4" i="149"/>
  <c r="AO24" i="149" s="1"/>
  <c r="AP4" i="149"/>
  <c r="AP24" i="149" s="1"/>
  <c r="AQ4" i="149"/>
  <c r="AQ24" i="149" s="1"/>
  <c r="AR4" i="149"/>
  <c r="AR24" i="149" s="1"/>
  <c r="AS4" i="149"/>
  <c r="AS24" i="149" s="1"/>
  <c r="AT4" i="149"/>
  <c r="AT24" i="149" s="1"/>
  <c r="AU4" i="149"/>
  <c r="AU24" i="149" s="1"/>
  <c r="AV4" i="149"/>
  <c r="AV24" i="149" s="1"/>
  <c r="AW4" i="149"/>
  <c r="AW24" i="149" s="1"/>
  <c r="AX4" i="149"/>
  <c r="AX24" i="149" s="1"/>
  <c r="AY4" i="149"/>
  <c r="AY24" i="149" s="1"/>
  <c r="AZ4" i="149"/>
  <c r="AZ24" i="149" s="1"/>
  <c r="C5" i="149"/>
  <c r="C25" i="149" s="1"/>
  <c r="D5" i="149"/>
  <c r="D25" i="149" s="1"/>
  <c r="E5" i="149"/>
  <c r="E25" i="149" s="1"/>
  <c r="F5" i="149"/>
  <c r="F25" i="149" s="1"/>
  <c r="G5" i="149"/>
  <c r="G25" i="149" s="1"/>
  <c r="H5" i="149"/>
  <c r="H25" i="149" s="1"/>
  <c r="I5" i="149"/>
  <c r="I25" i="149" s="1"/>
  <c r="J5" i="149"/>
  <c r="J25" i="149" s="1"/>
  <c r="K5" i="149"/>
  <c r="K25" i="149" s="1"/>
  <c r="L5" i="149"/>
  <c r="L25" i="149" s="1"/>
  <c r="M5" i="149"/>
  <c r="M25" i="149" s="1"/>
  <c r="N5" i="149"/>
  <c r="N25" i="149" s="1"/>
  <c r="O5" i="149"/>
  <c r="O25" i="149" s="1"/>
  <c r="P5" i="149"/>
  <c r="P25" i="149" s="1"/>
  <c r="Q5" i="149"/>
  <c r="Q25" i="149" s="1"/>
  <c r="R5" i="149"/>
  <c r="R25" i="149" s="1"/>
  <c r="S5" i="149"/>
  <c r="S25" i="149" s="1"/>
  <c r="T5" i="149"/>
  <c r="T25" i="149" s="1"/>
  <c r="U5" i="149"/>
  <c r="U25" i="149" s="1"/>
  <c r="V5" i="149"/>
  <c r="V25" i="149" s="1"/>
  <c r="W5" i="149"/>
  <c r="W25" i="149" s="1"/>
  <c r="X5" i="149"/>
  <c r="X25" i="149" s="1"/>
  <c r="Y5" i="149"/>
  <c r="Y25" i="149" s="1"/>
  <c r="Z5" i="149"/>
  <c r="Z25" i="149" s="1"/>
  <c r="AA5" i="149"/>
  <c r="AA25" i="149" s="1"/>
  <c r="AB5" i="149"/>
  <c r="AB25" i="149" s="1"/>
  <c r="AC5" i="149"/>
  <c r="AC25" i="149" s="1"/>
  <c r="AD5" i="149"/>
  <c r="AD25" i="149" s="1"/>
  <c r="AE5" i="149"/>
  <c r="AE25" i="149" s="1"/>
  <c r="AF5" i="149"/>
  <c r="AF25" i="149" s="1"/>
  <c r="AG5" i="149"/>
  <c r="AG25" i="149" s="1"/>
  <c r="AH5" i="149"/>
  <c r="AH25" i="149" s="1"/>
  <c r="AI5" i="149"/>
  <c r="AI25" i="149" s="1"/>
  <c r="AJ5" i="149"/>
  <c r="AJ25" i="149" s="1"/>
  <c r="AK5" i="149"/>
  <c r="AK25" i="149" s="1"/>
  <c r="AL5" i="149"/>
  <c r="AL25" i="149" s="1"/>
  <c r="AM5" i="149"/>
  <c r="AM25" i="149" s="1"/>
  <c r="AN5" i="149"/>
  <c r="AN25" i="149" s="1"/>
  <c r="AO5" i="149"/>
  <c r="AO25" i="149" s="1"/>
  <c r="AP5" i="149"/>
  <c r="AP25" i="149" s="1"/>
  <c r="AQ5" i="149"/>
  <c r="AQ25" i="149" s="1"/>
  <c r="AR5" i="149"/>
  <c r="AR25" i="149" s="1"/>
  <c r="AS5" i="149"/>
  <c r="AS25" i="149" s="1"/>
  <c r="AT5" i="149"/>
  <c r="AT25" i="149" s="1"/>
  <c r="AU5" i="149"/>
  <c r="AU25" i="149" s="1"/>
  <c r="AV5" i="149"/>
  <c r="AV25" i="149" s="1"/>
  <c r="AW5" i="149"/>
  <c r="AW25" i="149" s="1"/>
  <c r="AX5" i="149"/>
  <c r="AX25" i="149" s="1"/>
  <c r="AY5" i="149"/>
  <c r="AY25" i="149" s="1"/>
  <c r="AZ5" i="149"/>
  <c r="AZ25" i="149" s="1"/>
  <c r="AG7" i="149"/>
  <c r="AG27" i="149" s="1"/>
  <c r="AH7" i="149"/>
  <c r="AH27" i="149" s="1"/>
  <c r="AI7" i="149"/>
  <c r="AI27" i="149" s="1"/>
  <c r="AJ7" i="149"/>
  <c r="AJ27" i="149" s="1"/>
  <c r="AK7" i="149"/>
  <c r="AK27" i="149" s="1"/>
  <c r="AL7" i="149"/>
  <c r="AL27" i="149" s="1"/>
  <c r="AM7" i="149"/>
  <c r="AM27" i="149" s="1"/>
  <c r="AN7" i="149"/>
  <c r="AN27" i="149" s="1"/>
  <c r="AV7" i="149"/>
  <c r="AV27" i="149" s="1"/>
  <c r="AW7" i="149"/>
  <c r="AW27" i="149" s="1"/>
  <c r="C4" i="142"/>
  <c r="C24" i="142" s="1"/>
  <c r="C3" i="148" s="1"/>
  <c r="D4" i="142"/>
  <c r="D24" i="142" s="1"/>
  <c r="D3" i="148" s="1"/>
  <c r="E4" i="142"/>
  <c r="E24" i="142" s="1"/>
  <c r="E3" i="148" s="1"/>
  <c r="F4" i="142"/>
  <c r="F24" i="142" s="1"/>
  <c r="F3" i="148" s="1"/>
  <c r="G4" i="142"/>
  <c r="G24" i="142" s="1"/>
  <c r="G3" i="148" s="1"/>
  <c r="H4" i="142"/>
  <c r="H24" i="142" s="1"/>
  <c r="H3" i="148" s="1"/>
  <c r="I4" i="142"/>
  <c r="I24" i="142" s="1"/>
  <c r="I3" i="148" s="1"/>
  <c r="J4" i="142"/>
  <c r="J24" i="142" s="1"/>
  <c r="J3" i="148" s="1"/>
  <c r="K4" i="142"/>
  <c r="K24" i="142" s="1"/>
  <c r="K3" i="148" s="1"/>
  <c r="L4" i="142"/>
  <c r="L24" i="142" s="1"/>
  <c r="L3" i="148" s="1"/>
  <c r="M4" i="142"/>
  <c r="M24" i="142" s="1"/>
  <c r="M3" i="148" s="1"/>
  <c r="N4" i="142"/>
  <c r="N24" i="142" s="1"/>
  <c r="N3" i="148" s="1"/>
  <c r="O4" i="142"/>
  <c r="O24" i="142" s="1"/>
  <c r="O3" i="148" s="1"/>
  <c r="P4" i="142"/>
  <c r="P24" i="142" s="1"/>
  <c r="P3" i="148" s="1"/>
  <c r="Q4" i="142"/>
  <c r="Q24" i="142" s="1"/>
  <c r="Q3" i="148" s="1"/>
  <c r="R4" i="142"/>
  <c r="R24" i="142" s="1"/>
  <c r="R3" i="148" s="1"/>
  <c r="S4" i="142"/>
  <c r="S24" i="142" s="1"/>
  <c r="S3" i="148" s="1"/>
  <c r="T4" i="142"/>
  <c r="T24" i="142" s="1"/>
  <c r="T3" i="148" s="1"/>
  <c r="U4" i="142"/>
  <c r="U24" i="142" s="1"/>
  <c r="U3" i="148" s="1"/>
  <c r="V4" i="142"/>
  <c r="V24" i="142" s="1"/>
  <c r="V3" i="148" s="1"/>
  <c r="W4" i="142"/>
  <c r="W24" i="142" s="1"/>
  <c r="W3" i="148" s="1"/>
  <c r="X4" i="142"/>
  <c r="X24" i="142" s="1"/>
  <c r="X3" i="148" s="1"/>
  <c r="Y4" i="142"/>
  <c r="Y24" i="142" s="1"/>
  <c r="Y3" i="148" s="1"/>
  <c r="Z4" i="142"/>
  <c r="Z24" i="142" s="1"/>
  <c r="Z3" i="148" s="1"/>
  <c r="AA4" i="142"/>
  <c r="AA24" i="142" s="1"/>
  <c r="AA3" i="148" s="1"/>
  <c r="AB4" i="142"/>
  <c r="AB24" i="142" s="1"/>
  <c r="AB3" i="148" s="1"/>
  <c r="AC4" i="142"/>
  <c r="AC24" i="142" s="1"/>
  <c r="AC3" i="148" s="1"/>
  <c r="AD4" i="142"/>
  <c r="AD24" i="142" s="1"/>
  <c r="AD3" i="148" s="1"/>
  <c r="AE4" i="142"/>
  <c r="AE24" i="142" s="1"/>
  <c r="AE3" i="148" s="1"/>
  <c r="AF4" i="142"/>
  <c r="AF24" i="142" s="1"/>
  <c r="AF3" i="148" s="1"/>
  <c r="AG4" i="142"/>
  <c r="AG24" i="142" s="1"/>
  <c r="AG3" i="148" s="1"/>
  <c r="AH4" i="142"/>
  <c r="AH24" i="142" s="1"/>
  <c r="AH3" i="148" s="1"/>
  <c r="AI4" i="142"/>
  <c r="AI24" i="142" s="1"/>
  <c r="AI3" i="148" s="1"/>
  <c r="AJ4" i="142"/>
  <c r="AJ24" i="142" s="1"/>
  <c r="AJ3" i="148" s="1"/>
  <c r="AK4" i="142"/>
  <c r="AK24" i="142" s="1"/>
  <c r="AK3" i="148" s="1"/>
  <c r="AL4" i="142"/>
  <c r="AL24" i="142" s="1"/>
  <c r="AL3" i="148" s="1"/>
  <c r="AM4" i="142"/>
  <c r="AM24" i="142" s="1"/>
  <c r="AM3" i="148" s="1"/>
  <c r="AN4" i="142"/>
  <c r="AN24" i="142" s="1"/>
  <c r="AN3" i="148" s="1"/>
  <c r="AO4" i="142"/>
  <c r="AO24" i="142" s="1"/>
  <c r="AO3" i="148" s="1"/>
  <c r="AP4" i="142"/>
  <c r="AP24" i="142" s="1"/>
  <c r="AP3" i="148" s="1"/>
  <c r="AQ4" i="142"/>
  <c r="AQ24" i="142" s="1"/>
  <c r="AQ3" i="148" s="1"/>
  <c r="AR4" i="142"/>
  <c r="AR24" i="142" s="1"/>
  <c r="AR3" i="148" s="1"/>
  <c r="AS4" i="142"/>
  <c r="AS24" i="142" s="1"/>
  <c r="AS3" i="148" s="1"/>
  <c r="AT4" i="142"/>
  <c r="AT24" i="142" s="1"/>
  <c r="AT3" i="148" s="1"/>
  <c r="AU4" i="142"/>
  <c r="AU24" i="142" s="1"/>
  <c r="AU3" i="148" s="1"/>
  <c r="AV4" i="142"/>
  <c r="AV24" i="142" s="1"/>
  <c r="AV3" i="148" s="1"/>
  <c r="AW4" i="142"/>
  <c r="AW24" i="142" s="1"/>
  <c r="AW3" i="148" s="1"/>
  <c r="AX4" i="142"/>
  <c r="AX24" i="142" s="1"/>
  <c r="AX3" i="148" s="1"/>
  <c r="AY4" i="142"/>
  <c r="AY24" i="142" s="1"/>
  <c r="AY3" i="148" s="1"/>
  <c r="AZ4" i="142"/>
  <c r="AZ24" i="142" s="1"/>
  <c r="AZ3" i="148" s="1"/>
  <c r="C5" i="142"/>
  <c r="C25" i="142" s="1"/>
  <c r="C4" i="148" s="1"/>
  <c r="D5" i="142"/>
  <c r="D25" i="142" s="1"/>
  <c r="D4" i="148" s="1"/>
  <c r="E5" i="142"/>
  <c r="E25" i="142" s="1"/>
  <c r="E4" i="148" s="1"/>
  <c r="F5" i="142"/>
  <c r="F25" i="142" s="1"/>
  <c r="F4" i="148" s="1"/>
  <c r="G5" i="142"/>
  <c r="G25" i="142" s="1"/>
  <c r="G4" i="148" s="1"/>
  <c r="H5" i="142"/>
  <c r="H25" i="142" s="1"/>
  <c r="H4" i="148" s="1"/>
  <c r="I5" i="142"/>
  <c r="I25" i="142" s="1"/>
  <c r="I4" i="148" s="1"/>
  <c r="J5" i="142"/>
  <c r="J25" i="142" s="1"/>
  <c r="J4" i="148" s="1"/>
  <c r="K5" i="142"/>
  <c r="K25" i="142" s="1"/>
  <c r="K4" i="148" s="1"/>
  <c r="L5" i="142"/>
  <c r="L25" i="142" s="1"/>
  <c r="L4" i="148" s="1"/>
  <c r="M5" i="142"/>
  <c r="M25" i="142" s="1"/>
  <c r="M4" i="148" s="1"/>
  <c r="N5" i="142"/>
  <c r="N25" i="142" s="1"/>
  <c r="N4" i="148" s="1"/>
  <c r="O5" i="142"/>
  <c r="O25" i="142" s="1"/>
  <c r="O4" i="148" s="1"/>
  <c r="P5" i="142"/>
  <c r="P25" i="142" s="1"/>
  <c r="P4" i="148" s="1"/>
  <c r="Q5" i="142"/>
  <c r="Q25" i="142" s="1"/>
  <c r="Q4" i="148" s="1"/>
  <c r="R5" i="142"/>
  <c r="R25" i="142" s="1"/>
  <c r="R4" i="148" s="1"/>
  <c r="S5" i="142"/>
  <c r="S25" i="142" s="1"/>
  <c r="S4" i="148" s="1"/>
  <c r="T5" i="142"/>
  <c r="T25" i="142" s="1"/>
  <c r="T4" i="148" s="1"/>
  <c r="U5" i="142"/>
  <c r="U25" i="142" s="1"/>
  <c r="U4" i="148" s="1"/>
  <c r="V5" i="142"/>
  <c r="V25" i="142" s="1"/>
  <c r="V4" i="148" s="1"/>
  <c r="W5" i="142"/>
  <c r="W25" i="142" s="1"/>
  <c r="W4" i="148" s="1"/>
  <c r="X5" i="142"/>
  <c r="X25" i="142" s="1"/>
  <c r="X4" i="148" s="1"/>
  <c r="Y5" i="142"/>
  <c r="Y25" i="142" s="1"/>
  <c r="Y4" i="148" s="1"/>
  <c r="Z5" i="142"/>
  <c r="Z25" i="142" s="1"/>
  <c r="Z4" i="148" s="1"/>
  <c r="AA5" i="142"/>
  <c r="AA25" i="142" s="1"/>
  <c r="AA4" i="148" s="1"/>
  <c r="AB5" i="142"/>
  <c r="AB25" i="142" s="1"/>
  <c r="AB4" i="148" s="1"/>
  <c r="AC5" i="142"/>
  <c r="AC25" i="142" s="1"/>
  <c r="AC4" i="148" s="1"/>
  <c r="AD5" i="142"/>
  <c r="AD25" i="142" s="1"/>
  <c r="AD4" i="148" s="1"/>
  <c r="AE5" i="142"/>
  <c r="AE25" i="142" s="1"/>
  <c r="AE4" i="148" s="1"/>
  <c r="AF5" i="142"/>
  <c r="AF25" i="142" s="1"/>
  <c r="AF4" i="148" s="1"/>
  <c r="AG5" i="142"/>
  <c r="AG25" i="142" s="1"/>
  <c r="AG4" i="148" s="1"/>
  <c r="AH5" i="142"/>
  <c r="AH25" i="142" s="1"/>
  <c r="AH4" i="148" s="1"/>
  <c r="AI5" i="142"/>
  <c r="AI25" i="142" s="1"/>
  <c r="AI4" i="148" s="1"/>
  <c r="AJ5" i="142"/>
  <c r="AJ25" i="142" s="1"/>
  <c r="AJ4" i="148" s="1"/>
  <c r="AK5" i="142"/>
  <c r="AK25" i="142" s="1"/>
  <c r="AK4" i="148" s="1"/>
  <c r="AL5" i="142"/>
  <c r="AL25" i="142" s="1"/>
  <c r="AL4" i="148" s="1"/>
  <c r="AM5" i="142"/>
  <c r="AM25" i="142" s="1"/>
  <c r="AM4" i="148" s="1"/>
  <c r="AN5" i="142"/>
  <c r="AN25" i="142" s="1"/>
  <c r="AN4" i="148" s="1"/>
  <c r="AO5" i="142"/>
  <c r="AO25" i="142" s="1"/>
  <c r="AO4" i="148" s="1"/>
  <c r="AP5" i="142"/>
  <c r="AP25" i="142" s="1"/>
  <c r="AP4" i="148" s="1"/>
  <c r="AQ5" i="142"/>
  <c r="AQ25" i="142" s="1"/>
  <c r="AQ4" i="148" s="1"/>
  <c r="AR5" i="142"/>
  <c r="AR25" i="142" s="1"/>
  <c r="AR4" i="148" s="1"/>
  <c r="AS5" i="142"/>
  <c r="AS25" i="142" s="1"/>
  <c r="AS4" i="148" s="1"/>
  <c r="AT5" i="142"/>
  <c r="AT25" i="142" s="1"/>
  <c r="AT4" i="148" s="1"/>
  <c r="AU5" i="142"/>
  <c r="AU25" i="142" s="1"/>
  <c r="AU4" i="148" s="1"/>
  <c r="AV5" i="142"/>
  <c r="AV25" i="142" s="1"/>
  <c r="AV4" i="148" s="1"/>
  <c r="AW5" i="142"/>
  <c r="AW25" i="142" s="1"/>
  <c r="AW4" i="148" s="1"/>
  <c r="AX5" i="142"/>
  <c r="AX25" i="142" s="1"/>
  <c r="AX4" i="148" s="1"/>
  <c r="AY5" i="142"/>
  <c r="AY25" i="142" s="1"/>
  <c r="AY4" i="148" s="1"/>
  <c r="AZ5" i="142"/>
  <c r="AZ25" i="142" s="1"/>
  <c r="AZ4" i="148" s="1"/>
  <c r="AG7" i="142"/>
  <c r="AG27" i="142" s="1"/>
  <c r="AG6" i="148" s="1"/>
  <c r="AH7" i="142"/>
  <c r="AH27" i="142" s="1"/>
  <c r="AH6" i="148" s="1"/>
  <c r="AI7" i="142"/>
  <c r="AI27" i="142" s="1"/>
  <c r="AI6" i="148" s="1"/>
  <c r="AJ7" i="142"/>
  <c r="AJ27" i="142" s="1"/>
  <c r="AJ6" i="148" s="1"/>
  <c r="AK7" i="142"/>
  <c r="AK27" i="142" s="1"/>
  <c r="AK6" i="148" s="1"/>
  <c r="AL7" i="142"/>
  <c r="AL27" i="142" s="1"/>
  <c r="AL6" i="148" s="1"/>
  <c r="AM7" i="142"/>
  <c r="AM27" i="142" s="1"/>
  <c r="AM6" i="148" s="1"/>
  <c r="AN7" i="142"/>
  <c r="AN27" i="142" s="1"/>
  <c r="AN6" i="148" s="1"/>
  <c r="AV7" i="142"/>
  <c r="AV27" i="142" s="1"/>
  <c r="AV6" i="148" s="1"/>
  <c r="AW7" i="142"/>
  <c r="AW27" i="142" s="1"/>
  <c r="AW6" i="148" s="1"/>
  <c r="A40" i="156" l="1"/>
  <c r="A39" i="156"/>
  <c r="A37" i="156"/>
  <c r="A36" i="156"/>
  <c r="A34" i="156"/>
  <c r="A33" i="156"/>
  <c r="A20" i="156"/>
  <c r="A19" i="156"/>
  <c r="A17" i="156"/>
  <c r="A16" i="156"/>
  <c r="A14" i="156"/>
  <c r="A13" i="156"/>
  <c r="A20" i="155"/>
  <c r="A19" i="155"/>
  <c r="A17" i="155"/>
  <c r="A16" i="155"/>
  <c r="A14" i="155"/>
  <c r="A13" i="155"/>
  <c r="A20" i="154"/>
  <c r="A19" i="154"/>
  <c r="A17" i="154"/>
  <c r="A16" i="154"/>
  <c r="A14" i="154"/>
  <c r="A13" i="154"/>
  <c r="A40" i="153" l="1"/>
  <c r="A39" i="153"/>
  <c r="A37" i="153"/>
  <c r="A36" i="153"/>
  <c r="A34" i="153"/>
  <c r="A33" i="153"/>
  <c r="A20" i="153"/>
  <c r="A19" i="153"/>
  <c r="A17" i="153"/>
  <c r="A16" i="153"/>
  <c r="A14" i="153"/>
  <c r="A13" i="153"/>
  <c r="A40" i="152" l="1"/>
  <c r="A39" i="152"/>
  <c r="A37" i="152"/>
  <c r="A36" i="152"/>
  <c r="A34" i="152"/>
  <c r="A33" i="152"/>
  <c r="A20" i="152"/>
  <c r="A19" i="152"/>
  <c r="A17" i="152"/>
  <c r="A16" i="152"/>
  <c r="A14" i="152"/>
  <c r="A13" i="152"/>
  <c r="AN13" i="141" l="1"/>
  <c r="AN33" i="141" s="1"/>
  <c r="AN10" i="141"/>
  <c r="AN30" i="141" s="1"/>
  <c r="AN8" i="141"/>
  <c r="AN28" i="141" s="1"/>
  <c r="AN8" i="143"/>
  <c r="AN8" i="149"/>
  <c r="AN28" i="149" s="1"/>
  <c r="AN8" i="142"/>
  <c r="AN28" i="142" s="1"/>
  <c r="AN7" i="148" s="1"/>
  <c r="AN10" i="149"/>
  <c r="AN30" i="149" s="1"/>
  <c r="AN10" i="143"/>
  <c r="AN10" i="142"/>
  <c r="AN30" i="142" s="1"/>
  <c r="AN9" i="148" s="1"/>
  <c r="AN13" i="143"/>
  <c r="AN13" i="149"/>
  <c r="AN33" i="149" s="1"/>
  <c r="AN13" i="142"/>
  <c r="AN33" i="142" s="1"/>
  <c r="AN12" i="148" s="1"/>
  <c r="AN22" i="141" l="1"/>
  <c r="AN42" i="141" s="1"/>
  <c r="AN14" i="141"/>
  <c r="AN34" i="141" s="1"/>
  <c r="AN11" i="141"/>
  <c r="AN31" i="141" s="1"/>
  <c r="AN22" i="143"/>
  <c r="AN22" i="149"/>
  <c r="AN42" i="149" s="1"/>
  <c r="AN22" i="142"/>
  <c r="AN42" i="142" s="1"/>
  <c r="AN21" i="148" s="1"/>
  <c r="AN14" i="143"/>
  <c r="AN14" i="149"/>
  <c r="AN34" i="149" s="1"/>
  <c r="AN14" i="142"/>
  <c r="AN34" i="142" s="1"/>
  <c r="AN13" i="148" s="1"/>
  <c r="AN11" i="143"/>
  <c r="AN11" i="149"/>
  <c r="AN31" i="149" s="1"/>
  <c r="AN11" i="142"/>
  <c r="AN31" i="142" s="1"/>
  <c r="AN10" i="148" s="1"/>
  <c r="AN16" i="141" l="1"/>
  <c r="AN36" i="141" s="1"/>
  <c r="AN16" i="143"/>
  <c r="AN16" i="149"/>
  <c r="AN36" i="149" s="1"/>
  <c r="AN16" i="142"/>
  <c r="AN36" i="142" s="1"/>
  <c r="AN15" i="148" s="1"/>
  <c r="A40" i="149"/>
  <c r="A39" i="149"/>
  <c r="A37" i="149"/>
  <c r="A36" i="149"/>
  <c r="A34" i="149"/>
  <c r="A33" i="149"/>
  <c r="A20" i="149"/>
  <c r="A19" i="149"/>
  <c r="A17" i="149"/>
  <c r="A16" i="149"/>
  <c r="A14" i="149"/>
  <c r="A13" i="149"/>
  <c r="B5" i="149"/>
  <c r="B25" i="149" s="1"/>
  <c r="B4" i="149"/>
  <c r="B24" i="149" s="1"/>
  <c r="A19" i="148"/>
  <c r="A18" i="148"/>
  <c r="A16" i="148"/>
  <c r="A15" i="148"/>
  <c r="A13" i="148"/>
  <c r="A12" i="148"/>
  <c r="A23" i="144"/>
  <c r="A22" i="144"/>
  <c r="A20" i="144"/>
  <c r="A19" i="144"/>
  <c r="A17" i="144"/>
  <c r="A16" i="144"/>
  <c r="AN17" i="141" l="1"/>
  <c r="AN37" i="141" s="1"/>
  <c r="AN19" i="141"/>
  <c r="AN39" i="141" s="1"/>
  <c r="AN19" i="143"/>
  <c r="AN19" i="149"/>
  <c r="AN39" i="149" s="1"/>
  <c r="AN19" i="142"/>
  <c r="AN39" i="142" s="1"/>
  <c r="AN18" i="148" s="1"/>
  <c r="AN17" i="149"/>
  <c r="AN37" i="149" s="1"/>
  <c r="AN17" i="143"/>
  <c r="AN17" i="142"/>
  <c r="AN37" i="142" s="1"/>
  <c r="AN16" i="148" s="1"/>
  <c r="AN20" i="141" l="1"/>
  <c r="AN40" i="141" s="1"/>
  <c r="AN20" i="143"/>
  <c r="AN20" i="142"/>
  <c r="AN40" i="142" s="1"/>
  <c r="AN19" i="148" s="1"/>
  <c r="AN20" i="149"/>
  <c r="AN40" i="149" s="1"/>
  <c r="AI13" i="141" l="1"/>
  <c r="AI33" i="141" s="1"/>
  <c r="AH13" i="141"/>
  <c r="AH33" i="141" s="1"/>
  <c r="AW13" i="141"/>
  <c r="AW33" i="141" s="1"/>
  <c r="AL8" i="141"/>
  <c r="AL28" i="141" s="1"/>
  <c r="AJ13" i="141"/>
  <c r="AJ33" i="141" s="1"/>
  <c r="AM13" i="141"/>
  <c r="AM33" i="141" s="1"/>
  <c r="AJ8" i="141"/>
  <c r="AJ28" i="141" s="1"/>
  <c r="AM10" i="141"/>
  <c r="AM30" i="141" s="1"/>
  <c r="AJ10" i="141"/>
  <c r="AJ30" i="141" s="1"/>
  <c r="AV8" i="141"/>
  <c r="AV28" i="141" s="1"/>
  <c r="AG13" i="141"/>
  <c r="AG33" i="141" s="1"/>
  <c r="AK8" i="141"/>
  <c r="AK28" i="141" s="1"/>
  <c r="AI8" i="141"/>
  <c r="AI28" i="141" s="1"/>
  <c r="AW10" i="141"/>
  <c r="AW30" i="141" s="1"/>
  <c r="AK10" i="141"/>
  <c r="AK30" i="141" s="1"/>
  <c r="AK13" i="141"/>
  <c r="AK33" i="141" s="1"/>
  <c r="AG8" i="141"/>
  <c r="AG28" i="141" s="1"/>
  <c r="AW8" i="141"/>
  <c r="AW28" i="141" s="1"/>
  <c r="AI10" i="141"/>
  <c r="AI30" i="141" s="1"/>
  <c r="AG10" i="141"/>
  <c r="AG30" i="141" s="1"/>
  <c r="AM8" i="141"/>
  <c r="AM28" i="141" s="1"/>
  <c r="AH10" i="141"/>
  <c r="AH30" i="141" s="1"/>
  <c r="AV13" i="141"/>
  <c r="AV33" i="141" s="1"/>
  <c r="AH8" i="141"/>
  <c r="AH28" i="141" s="1"/>
  <c r="AL10" i="141"/>
  <c r="AL30" i="141" s="1"/>
  <c r="AV10" i="141"/>
  <c r="AV30" i="141" s="1"/>
  <c r="AL13" i="141"/>
  <c r="AL33" i="141" s="1"/>
  <c r="AJ10" i="143"/>
  <c r="AJ10" i="149"/>
  <c r="AJ30" i="149" s="1"/>
  <c r="AJ10" i="142"/>
  <c r="AJ30" i="142" s="1"/>
  <c r="AJ9" i="148" s="1"/>
  <c r="AV8" i="143"/>
  <c r="AV8" i="149"/>
  <c r="AV28" i="149" s="1"/>
  <c r="AV8" i="142"/>
  <c r="AV28" i="142" s="1"/>
  <c r="AV7" i="148" s="1"/>
  <c r="AK8" i="143"/>
  <c r="AK8" i="149"/>
  <c r="AK28" i="149" s="1"/>
  <c r="AK8" i="142"/>
  <c r="AK28" i="142" s="1"/>
  <c r="AK7" i="148" s="1"/>
  <c r="AW8" i="143"/>
  <c r="AW8" i="149"/>
  <c r="AW28" i="149" s="1"/>
  <c r="AW8" i="142"/>
  <c r="AW28" i="142" s="1"/>
  <c r="AW7" i="148" s="1"/>
  <c r="AM8" i="143"/>
  <c r="AM8" i="149"/>
  <c r="AM28" i="149" s="1"/>
  <c r="AM8" i="142"/>
  <c r="AM28" i="142" s="1"/>
  <c r="AM7" i="148" s="1"/>
  <c r="AH10" i="149"/>
  <c r="AH30" i="149" s="1"/>
  <c r="AH10" i="143"/>
  <c r="AH10" i="142"/>
  <c r="AH30" i="142" s="1"/>
  <c r="AH9" i="148" s="1"/>
  <c r="AV13" i="143"/>
  <c r="AV13" i="149"/>
  <c r="AV33" i="149" s="1"/>
  <c r="AV13" i="142"/>
  <c r="AV33" i="142" s="1"/>
  <c r="AV12" i="148" s="1"/>
  <c r="AH8" i="143"/>
  <c r="AH8" i="149"/>
  <c r="AH28" i="149" s="1"/>
  <c r="AH8" i="142"/>
  <c r="AH28" i="142" s="1"/>
  <c r="AH7" i="148" s="1"/>
  <c r="AK10" i="143"/>
  <c r="AK10" i="149"/>
  <c r="AK30" i="149" s="1"/>
  <c r="AK10" i="142"/>
  <c r="AK30" i="142" s="1"/>
  <c r="AK9" i="148" s="1"/>
  <c r="AI13" i="143"/>
  <c r="AI13" i="149"/>
  <c r="AI33" i="149" s="1"/>
  <c r="AI13" i="142"/>
  <c r="AI33" i="142" s="1"/>
  <c r="AI12" i="148" s="1"/>
  <c r="AW13" i="143"/>
  <c r="AW13" i="149"/>
  <c r="AW33" i="149" s="1"/>
  <c r="AW13" i="142"/>
  <c r="AW33" i="142" s="1"/>
  <c r="AW12" i="148" s="1"/>
  <c r="AI8" i="143"/>
  <c r="AI8" i="149"/>
  <c r="AI28" i="149" s="1"/>
  <c r="AI8" i="142"/>
  <c r="AI28" i="142" s="1"/>
  <c r="AI7" i="148" s="1"/>
  <c r="AM10" i="143"/>
  <c r="AM10" i="149"/>
  <c r="AM30" i="149" s="1"/>
  <c r="AM10" i="142"/>
  <c r="AM30" i="142" s="1"/>
  <c r="AM9" i="148" s="1"/>
  <c r="AG13" i="143"/>
  <c r="AG13" i="149"/>
  <c r="AG33" i="149" s="1"/>
  <c r="AG13" i="142"/>
  <c r="AG33" i="142" s="1"/>
  <c r="AG12" i="148" s="1"/>
  <c r="AG10" i="149"/>
  <c r="AG30" i="149" s="1"/>
  <c r="AG10" i="143"/>
  <c r="AG10" i="142"/>
  <c r="AG30" i="142" s="1"/>
  <c r="AG9" i="148" s="1"/>
  <c r="AL13" i="143"/>
  <c r="AL13" i="149"/>
  <c r="AL33" i="149" s="1"/>
  <c r="AL13" i="142"/>
  <c r="AL33" i="142" s="1"/>
  <c r="AL12" i="148" s="1"/>
  <c r="AK13" i="143"/>
  <c r="AK13" i="149"/>
  <c r="AK33" i="149" s="1"/>
  <c r="AK13" i="142"/>
  <c r="AK33" i="142" s="1"/>
  <c r="AK12" i="148" s="1"/>
  <c r="AG8" i="143"/>
  <c r="AG8" i="149"/>
  <c r="AG28" i="149" s="1"/>
  <c r="AG8" i="142"/>
  <c r="AG28" i="142" s="1"/>
  <c r="AG7" i="148" s="1"/>
  <c r="AL10" i="143"/>
  <c r="AL10" i="149"/>
  <c r="AL30" i="149" s="1"/>
  <c r="AL10" i="142"/>
  <c r="AL30" i="142" s="1"/>
  <c r="AL9" i="148" s="1"/>
  <c r="AH13" i="143"/>
  <c r="AH13" i="149"/>
  <c r="AH33" i="149" s="1"/>
  <c r="AH13" i="142"/>
  <c r="AH33" i="142" s="1"/>
  <c r="AH12" i="148" s="1"/>
  <c r="AV10" i="143"/>
  <c r="AV10" i="149"/>
  <c r="AV30" i="149" s="1"/>
  <c r="AV10" i="142"/>
  <c r="AV30" i="142" s="1"/>
  <c r="AV9" i="148" s="1"/>
  <c r="AL8" i="143"/>
  <c r="AL8" i="149"/>
  <c r="AL28" i="149" s="1"/>
  <c r="AL8" i="142"/>
  <c r="AL28" i="142" s="1"/>
  <c r="AL7" i="148" s="1"/>
  <c r="AI10" i="143"/>
  <c r="AI10" i="149"/>
  <c r="AI30" i="149" s="1"/>
  <c r="AI10" i="142"/>
  <c r="AI30" i="142" s="1"/>
  <c r="AI9" i="148" s="1"/>
  <c r="AW10" i="143"/>
  <c r="AW10" i="149"/>
  <c r="AW30" i="149" s="1"/>
  <c r="AW10" i="142"/>
  <c r="AW30" i="142" s="1"/>
  <c r="AW9" i="148" s="1"/>
  <c r="AJ13" i="143"/>
  <c r="AJ13" i="149"/>
  <c r="AJ33" i="149" s="1"/>
  <c r="AJ13" i="142"/>
  <c r="AJ33" i="142" s="1"/>
  <c r="AJ12" i="148" s="1"/>
  <c r="AM13" i="143"/>
  <c r="AM13" i="149"/>
  <c r="AM33" i="149" s="1"/>
  <c r="AM13" i="142"/>
  <c r="AM33" i="142" s="1"/>
  <c r="AM12" i="148" s="1"/>
  <c r="AJ8" i="143"/>
  <c r="AJ8" i="149"/>
  <c r="AJ28" i="149" s="1"/>
  <c r="AJ8" i="142"/>
  <c r="AJ28" i="142" s="1"/>
  <c r="AJ7" i="148" s="1"/>
  <c r="AW22" i="141" l="1"/>
  <c r="AW42" i="141" s="1"/>
  <c r="AV14" i="141"/>
  <c r="AV34" i="141" s="1"/>
  <c r="AH14" i="141"/>
  <c r="AH34" i="141" s="1"/>
  <c r="AK14" i="141"/>
  <c r="AK34" i="141" s="1"/>
  <c r="AJ14" i="141"/>
  <c r="AJ34" i="141" s="1"/>
  <c r="AM22" i="141"/>
  <c r="AM42" i="141" s="1"/>
  <c r="AI22" i="141"/>
  <c r="AI42" i="141" s="1"/>
  <c r="AL11" i="141"/>
  <c r="AL31" i="141" s="1"/>
  <c r="AK22" i="141"/>
  <c r="AK42" i="141" s="1"/>
  <c r="AI14" i="141"/>
  <c r="AI34" i="141" s="1"/>
  <c r="AG11" i="141"/>
  <c r="AG31" i="141" s="1"/>
  <c r="AH22" i="141"/>
  <c r="AH42" i="141" s="1"/>
  <c r="AM14" i="141"/>
  <c r="AM34" i="141" s="1"/>
  <c r="AV22" i="141"/>
  <c r="AV42" i="141" s="1"/>
  <c r="AH11" i="141"/>
  <c r="AH31" i="141" s="1"/>
  <c r="AK11" i="141"/>
  <c r="AK31" i="141" s="1"/>
  <c r="AV11" i="141"/>
  <c r="AV31" i="141" s="1"/>
  <c r="AW11" i="141"/>
  <c r="AW31" i="141" s="1"/>
  <c r="AI11" i="141"/>
  <c r="AI31" i="141" s="1"/>
  <c r="AL14" i="141"/>
  <c r="AL34" i="141" s="1"/>
  <c r="AJ11" i="141"/>
  <c r="AJ31" i="141" s="1"/>
  <c r="AW14" i="141"/>
  <c r="AW34" i="141" s="1"/>
  <c r="AJ22" i="141"/>
  <c r="AJ42" i="141" s="1"/>
  <c r="AL22" i="141"/>
  <c r="AL42" i="141" s="1"/>
  <c r="AG22" i="141"/>
  <c r="AG42" i="141" s="1"/>
  <c r="AM11" i="141"/>
  <c r="AM31" i="141" s="1"/>
  <c r="AG14" i="141"/>
  <c r="AG34" i="141" s="1"/>
  <c r="AV14" i="143"/>
  <c r="AV14" i="149"/>
  <c r="AV34" i="149" s="1"/>
  <c r="AV14" i="142"/>
  <c r="AV34" i="142" s="1"/>
  <c r="AV13" i="148" s="1"/>
  <c r="AJ14" i="149"/>
  <c r="AJ34" i="149" s="1"/>
  <c r="AJ14" i="143"/>
  <c r="AJ14" i="142"/>
  <c r="AJ34" i="142" s="1"/>
  <c r="AJ13" i="148" s="1"/>
  <c r="AI14" i="149"/>
  <c r="AI34" i="149" s="1"/>
  <c r="AI14" i="143"/>
  <c r="AI14" i="142"/>
  <c r="AI34" i="142" s="1"/>
  <c r="AI13" i="148" s="1"/>
  <c r="AG11" i="143"/>
  <c r="AG11" i="149"/>
  <c r="AG31" i="149" s="1"/>
  <c r="AG11" i="142"/>
  <c r="AG31" i="142" s="1"/>
  <c r="AG10" i="148" s="1"/>
  <c r="AJ11" i="143"/>
  <c r="AJ11" i="149"/>
  <c r="AJ31" i="149" s="1"/>
  <c r="AJ11" i="142"/>
  <c r="AJ31" i="142" s="1"/>
  <c r="AJ10" i="148" s="1"/>
  <c r="AW22" i="149"/>
  <c r="AW42" i="149" s="1"/>
  <c r="AW22" i="143"/>
  <c r="AW22" i="142"/>
  <c r="AW42" i="142" s="1"/>
  <c r="AW21" i="148" s="1"/>
  <c r="AK14" i="143"/>
  <c r="AK14" i="149"/>
  <c r="AK34" i="149" s="1"/>
  <c r="AK14" i="142"/>
  <c r="AK34" i="142" s="1"/>
  <c r="AK13" i="148" s="1"/>
  <c r="AK22" i="143"/>
  <c r="AK22" i="142"/>
  <c r="AK42" i="142" s="1"/>
  <c r="AK21" i="148" s="1"/>
  <c r="AK22" i="149"/>
  <c r="AK42" i="149" s="1"/>
  <c r="AJ22" i="143"/>
  <c r="AJ22" i="149"/>
  <c r="AJ42" i="149" s="1"/>
  <c r="AJ22" i="142"/>
  <c r="AJ42" i="142" s="1"/>
  <c r="AJ21" i="148" s="1"/>
  <c r="AL22" i="143"/>
  <c r="AL22" i="149"/>
  <c r="AL42" i="149" s="1"/>
  <c r="AL22" i="142"/>
  <c r="AL42" i="142" s="1"/>
  <c r="AL21" i="148" s="1"/>
  <c r="AI22" i="143"/>
  <c r="AI22" i="149"/>
  <c r="AI42" i="149" s="1"/>
  <c r="AI22" i="142"/>
  <c r="AI42" i="142" s="1"/>
  <c r="AI21" i="148" s="1"/>
  <c r="AL11" i="143"/>
  <c r="AL11" i="149"/>
  <c r="AL31" i="149" s="1"/>
  <c r="AL11" i="142"/>
  <c r="AL31" i="142" s="1"/>
  <c r="AL10" i="148" s="1"/>
  <c r="AW14" i="143"/>
  <c r="AW14" i="149"/>
  <c r="AW34" i="149" s="1"/>
  <c r="AW14" i="142"/>
  <c r="AW34" i="142" s="1"/>
  <c r="AW13" i="148" s="1"/>
  <c r="AH14" i="149"/>
  <c r="AH34" i="149" s="1"/>
  <c r="AH14" i="143"/>
  <c r="AH14" i="142"/>
  <c r="AH34" i="142" s="1"/>
  <c r="AH13" i="148" s="1"/>
  <c r="AK11" i="143"/>
  <c r="AK11" i="149"/>
  <c r="AK31" i="149" s="1"/>
  <c r="AK11" i="142"/>
  <c r="AK31" i="142" s="1"/>
  <c r="AK10" i="148" s="1"/>
  <c r="AV11" i="149"/>
  <c r="AV31" i="149" s="1"/>
  <c r="AV11" i="143"/>
  <c r="AV11" i="142"/>
  <c r="AV31" i="142" s="1"/>
  <c r="AV10" i="148" s="1"/>
  <c r="AG22" i="149"/>
  <c r="AG42" i="149" s="1"/>
  <c r="AG22" i="143"/>
  <c r="AG22" i="142"/>
  <c r="AG42" i="142" s="1"/>
  <c r="AG21" i="148" s="1"/>
  <c r="AM22" i="143"/>
  <c r="AM22" i="149"/>
  <c r="AM42" i="149" s="1"/>
  <c r="AM22" i="142"/>
  <c r="AM42" i="142" s="1"/>
  <c r="AM21" i="148" s="1"/>
  <c r="AM14" i="143"/>
  <c r="AM14" i="149"/>
  <c r="AM34" i="149" s="1"/>
  <c r="AM14" i="142"/>
  <c r="AM34" i="142" s="1"/>
  <c r="AM13" i="148" s="1"/>
  <c r="AH11" i="143"/>
  <c r="AH11" i="149"/>
  <c r="AH31" i="149" s="1"/>
  <c r="AH11" i="142"/>
  <c r="AH31" i="142" s="1"/>
  <c r="AH10" i="148" s="1"/>
  <c r="AW11" i="143"/>
  <c r="AW11" i="149"/>
  <c r="AW31" i="149" s="1"/>
  <c r="AW11" i="142"/>
  <c r="AW31" i="142" s="1"/>
  <c r="AW10" i="148" s="1"/>
  <c r="AL14" i="143"/>
  <c r="AL14" i="149"/>
  <c r="AL34" i="149" s="1"/>
  <c r="AL14" i="142"/>
  <c r="AL34" i="142" s="1"/>
  <c r="AL13" i="148" s="1"/>
  <c r="AH22" i="143"/>
  <c r="AH22" i="149"/>
  <c r="AH42" i="149" s="1"/>
  <c r="AH22" i="142"/>
  <c r="AH42" i="142" s="1"/>
  <c r="AH21" i="148" s="1"/>
  <c r="AV22" i="149"/>
  <c r="AV42" i="149" s="1"/>
  <c r="AV22" i="143"/>
  <c r="AV22" i="142"/>
  <c r="AV42" i="142" s="1"/>
  <c r="AV21" i="148" s="1"/>
  <c r="AI11" i="143"/>
  <c r="AI11" i="149"/>
  <c r="AI31" i="149" s="1"/>
  <c r="AI11" i="142"/>
  <c r="AI31" i="142" s="1"/>
  <c r="AI10" i="148" s="1"/>
  <c r="AM11" i="143"/>
  <c r="AM11" i="149"/>
  <c r="AM31" i="149" s="1"/>
  <c r="AM11" i="142"/>
  <c r="AM31" i="142" s="1"/>
  <c r="AM10" i="148" s="1"/>
  <c r="AG14" i="143"/>
  <c r="AG14" i="149"/>
  <c r="AG34" i="149" s="1"/>
  <c r="AG14" i="142"/>
  <c r="AG34" i="142" s="1"/>
  <c r="AG13" i="148" s="1"/>
  <c r="AV16" i="141" l="1"/>
  <c r="AV36" i="141" s="1"/>
  <c r="AJ16" i="141"/>
  <c r="AJ36" i="141" s="1"/>
  <c r="AW16" i="141"/>
  <c r="AW36" i="141" s="1"/>
  <c r="AM16" i="141"/>
  <c r="AM36" i="141" s="1"/>
  <c r="AH16" i="141"/>
  <c r="AH36" i="141" s="1"/>
  <c r="AK16" i="141"/>
  <c r="AK36" i="141" s="1"/>
  <c r="AI16" i="141"/>
  <c r="AI36" i="141" s="1"/>
  <c r="AG16" i="141"/>
  <c r="AG36" i="141" s="1"/>
  <c r="AL16" i="141"/>
  <c r="AL36" i="141" s="1"/>
  <c r="AJ16" i="143"/>
  <c r="AJ16" i="142"/>
  <c r="AJ36" i="142" s="1"/>
  <c r="AJ15" i="148" s="1"/>
  <c r="AJ16" i="149"/>
  <c r="AJ36" i="149" s="1"/>
  <c r="AL16" i="143"/>
  <c r="AL16" i="149"/>
  <c r="AL36" i="149" s="1"/>
  <c r="AL16" i="142"/>
  <c r="AL36" i="142" s="1"/>
  <c r="AL15" i="148" s="1"/>
  <c r="AV16" i="149"/>
  <c r="AV36" i="149" s="1"/>
  <c r="AV16" i="143"/>
  <c r="AV16" i="142"/>
  <c r="AV36" i="142" s="1"/>
  <c r="AV15" i="148" s="1"/>
  <c r="AW16" i="149"/>
  <c r="AW36" i="149" s="1"/>
  <c r="AW16" i="142"/>
  <c r="AW36" i="142" s="1"/>
  <c r="AW15" i="148" s="1"/>
  <c r="AW16" i="143"/>
  <c r="AH16" i="143"/>
  <c r="AH16" i="149"/>
  <c r="AH36" i="149" s="1"/>
  <c r="AH16" i="142"/>
  <c r="AH36" i="142" s="1"/>
  <c r="AH15" i="148" s="1"/>
  <c r="AK16" i="143"/>
  <c r="AK16" i="149"/>
  <c r="AK36" i="149" s="1"/>
  <c r="AK16" i="142"/>
  <c r="AK36" i="142" s="1"/>
  <c r="AK15" i="148" s="1"/>
  <c r="AI16" i="143"/>
  <c r="AI16" i="149"/>
  <c r="AI36" i="149" s="1"/>
  <c r="AI16" i="142"/>
  <c r="AI36" i="142" s="1"/>
  <c r="AI15" i="148" s="1"/>
  <c r="AM16" i="143"/>
  <c r="AM16" i="149"/>
  <c r="AM36" i="149" s="1"/>
  <c r="AM16" i="142"/>
  <c r="AM36" i="142" s="1"/>
  <c r="AM15" i="148" s="1"/>
  <c r="AG16" i="149"/>
  <c r="AG36" i="149" s="1"/>
  <c r="AG16" i="143"/>
  <c r="AG16" i="142"/>
  <c r="AG36" i="142" s="1"/>
  <c r="AG15" i="148" s="1"/>
  <c r="A20" i="143"/>
  <c r="A19" i="143"/>
  <c r="A17" i="143"/>
  <c r="A16" i="143"/>
  <c r="A14" i="143"/>
  <c r="A13" i="143"/>
  <c r="B5" i="143"/>
  <c r="B4" i="143"/>
  <c r="A40" i="142"/>
  <c r="A39" i="142"/>
  <c r="A37" i="142"/>
  <c r="A36" i="142"/>
  <c r="A34" i="142"/>
  <c r="A33" i="142"/>
  <c r="A20" i="142"/>
  <c r="A19" i="142"/>
  <c r="A17" i="142"/>
  <c r="A16" i="142"/>
  <c r="A14" i="142"/>
  <c r="A13" i="142"/>
  <c r="B5" i="142"/>
  <c r="B25" i="142" s="1"/>
  <c r="B4" i="148" s="1"/>
  <c r="B4" i="142"/>
  <c r="B24" i="142" s="1"/>
  <c r="B3" i="148" s="1"/>
  <c r="AW17" i="141" l="1"/>
  <c r="AW37" i="141" s="1"/>
  <c r="AW19" i="141"/>
  <c r="AW39" i="141" s="1"/>
  <c r="AL17" i="141"/>
  <c r="AL37" i="141" s="1"/>
  <c r="AG17" i="141"/>
  <c r="AG37" i="141" s="1"/>
  <c r="AL19" i="141"/>
  <c r="AL39" i="141" s="1"/>
  <c r="AJ17" i="141"/>
  <c r="AJ37" i="141" s="1"/>
  <c r="AI17" i="141"/>
  <c r="AI37" i="141" s="1"/>
  <c r="AM19" i="141"/>
  <c r="AM39" i="141" s="1"/>
  <c r="AM17" i="141"/>
  <c r="AM37" i="141" s="1"/>
  <c r="AJ19" i="141"/>
  <c r="AJ39" i="141" s="1"/>
  <c r="AI19" i="141"/>
  <c r="AI39" i="141" s="1"/>
  <c r="AG19" i="141"/>
  <c r="AG39" i="141" s="1"/>
  <c r="AH19" i="141"/>
  <c r="AH39" i="141" s="1"/>
  <c r="AK19" i="141"/>
  <c r="AK39" i="141" s="1"/>
  <c r="AV19" i="141"/>
  <c r="AV39" i="141" s="1"/>
  <c r="AH17" i="141"/>
  <c r="AH37" i="141" s="1"/>
  <c r="AK17" i="141"/>
  <c r="AK37" i="141" s="1"/>
  <c r="AV17" i="141"/>
  <c r="AV37" i="141" s="1"/>
  <c r="AM17" i="149"/>
  <c r="AM37" i="149" s="1"/>
  <c r="AM17" i="143"/>
  <c r="AM17" i="142"/>
  <c r="AM37" i="142" s="1"/>
  <c r="AM16" i="148" s="1"/>
  <c r="AG17" i="143"/>
  <c r="AG17" i="142"/>
  <c r="AG37" i="142" s="1"/>
  <c r="AG16" i="148" s="1"/>
  <c r="AG17" i="149"/>
  <c r="AG37" i="149" s="1"/>
  <c r="AL19" i="149"/>
  <c r="AL39" i="149" s="1"/>
  <c r="AL19" i="143"/>
  <c r="AL19" i="142"/>
  <c r="AL39" i="142" s="1"/>
  <c r="AL18" i="148" s="1"/>
  <c r="AG19" i="143"/>
  <c r="AG19" i="149"/>
  <c r="AG39" i="149" s="1"/>
  <c r="AG19" i="142"/>
  <c r="AG39" i="142" s="1"/>
  <c r="AG18" i="148" s="1"/>
  <c r="AJ17" i="143"/>
  <c r="AJ17" i="149"/>
  <c r="AJ37" i="149" s="1"/>
  <c r="AJ17" i="142"/>
  <c r="AJ37" i="142" s="1"/>
  <c r="AJ16" i="148" s="1"/>
  <c r="AI17" i="143"/>
  <c r="AI17" i="149"/>
  <c r="AI37" i="149" s="1"/>
  <c r="AI17" i="142"/>
  <c r="AI37" i="142" s="1"/>
  <c r="AI16" i="148" s="1"/>
  <c r="AI19" i="143"/>
  <c r="AI19" i="149"/>
  <c r="AI39" i="149" s="1"/>
  <c r="AI19" i="142"/>
  <c r="AI39" i="142" s="1"/>
  <c r="AI18" i="148" s="1"/>
  <c r="AM19" i="143"/>
  <c r="AM19" i="149"/>
  <c r="AM39" i="149" s="1"/>
  <c r="AM19" i="142"/>
  <c r="AM39" i="142" s="1"/>
  <c r="AM18" i="148" s="1"/>
  <c r="AJ19" i="149"/>
  <c r="AJ39" i="149" s="1"/>
  <c r="AJ19" i="143"/>
  <c r="AJ19" i="142"/>
  <c r="AJ39" i="142" s="1"/>
  <c r="AJ18" i="148" s="1"/>
  <c r="AH19" i="143"/>
  <c r="AH19" i="149"/>
  <c r="AH39" i="149" s="1"/>
  <c r="AH19" i="142"/>
  <c r="AH39" i="142" s="1"/>
  <c r="AH18" i="148" s="1"/>
  <c r="AK19" i="149"/>
  <c r="AK39" i="149" s="1"/>
  <c r="AK19" i="143"/>
  <c r="AK19" i="142"/>
  <c r="AK39" i="142" s="1"/>
  <c r="AK18" i="148" s="1"/>
  <c r="AV19" i="143"/>
  <c r="AV19" i="149"/>
  <c r="AV39" i="149" s="1"/>
  <c r="AV19" i="142"/>
  <c r="AV39" i="142" s="1"/>
  <c r="AV18" i="148" s="1"/>
  <c r="AW19" i="143"/>
  <c r="AW19" i="149"/>
  <c r="AW39" i="149" s="1"/>
  <c r="AW19" i="142"/>
  <c r="AW39" i="142" s="1"/>
  <c r="AW18" i="148" s="1"/>
  <c r="AW17" i="143"/>
  <c r="AW17" i="149"/>
  <c r="AW37" i="149" s="1"/>
  <c r="AW17" i="142"/>
  <c r="AW37" i="142" s="1"/>
  <c r="AW16" i="148" s="1"/>
  <c r="AL17" i="149"/>
  <c r="AL37" i="149" s="1"/>
  <c r="AL17" i="143"/>
  <c r="AL17" i="142"/>
  <c r="AL37" i="142" s="1"/>
  <c r="AL16" i="148" s="1"/>
  <c r="AH17" i="143"/>
  <c r="AH17" i="142"/>
  <c r="AH37" i="142" s="1"/>
  <c r="AH16" i="148" s="1"/>
  <c r="AH17" i="149"/>
  <c r="AH37" i="149" s="1"/>
  <c r="AK17" i="143"/>
  <c r="AK17" i="149"/>
  <c r="AK37" i="149" s="1"/>
  <c r="AK17" i="142"/>
  <c r="AK37" i="142" s="1"/>
  <c r="AK16" i="148" s="1"/>
  <c r="AV17" i="143"/>
  <c r="AV17" i="149"/>
  <c r="AV37" i="149" s="1"/>
  <c r="AV17" i="142"/>
  <c r="AV37" i="142" s="1"/>
  <c r="AV16" i="148" s="1"/>
  <c r="B4" i="141"/>
  <c r="B24" i="141" s="1"/>
  <c r="B5" i="141"/>
  <c r="B25" i="141" s="1"/>
  <c r="A40" i="141"/>
  <c r="A39" i="141"/>
  <c r="A37" i="141"/>
  <c r="A36" i="141"/>
  <c r="A34" i="141"/>
  <c r="A33" i="141"/>
  <c r="A20" i="141"/>
  <c r="A19" i="141"/>
  <c r="A17" i="141"/>
  <c r="A16" i="141"/>
  <c r="A14" i="141"/>
  <c r="A13" i="141"/>
  <c r="AJ20" i="141" l="1"/>
  <c r="AJ40" i="141" s="1"/>
  <c r="AM20" i="141"/>
  <c r="AM40" i="141" s="1"/>
  <c r="AK20" i="141"/>
  <c r="AK40" i="141" s="1"/>
  <c r="AI20" i="141"/>
  <c r="AI40" i="141" s="1"/>
  <c r="AG20" i="141"/>
  <c r="AG40" i="141" s="1"/>
  <c r="AH20" i="141"/>
  <c r="AH40" i="141" s="1"/>
  <c r="AV20" i="141"/>
  <c r="AV40" i="141" s="1"/>
  <c r="AL20" i="141"/>
  <c r="AL40" i="141" s="1"/>
  <c r="AW20" i="141"/>
  <c r="AW40" i="141" s="1"/>
  <c r="AI20" i="143"/>
  <c r="AI20" i="149"/>
  <c r="AI40" i="149" s="1"/>
  <c r="AI20" i="142"/>
  <c r="AI40" i="142" s="1"/>
  <c r="AI19" i="148" s="1"/>
  <c r="AH20" i="149"/>
  <c r="AH40" i="149" s="1"/>
  <c r="AH20" i="143"/>
  <c r="AH20" i="142"/>
  <c r="AH40" i="142" s="1"/>
  <c r="AH19" i="148" s="1"/>
  <c r="AV20" i="143"/>
  <c r="AV20" i="149"/>
  <c r="AV40" i="149" s="1"/>
  <c r="AV20" i="142"/>
  <c r="AV40" i="142" s="1"/>
  <c r="AV19" i="148" s="1"/>
  <c r="AJ20" i="143"/>
  <c r="AJ20" i="149"/>
  <c r="AJ40" i="149" s="1"/>
  <c r="AJ20" i="142"/>
  <c r="AJ40" i="142" s="1"/>
  <c r="AJ19" i="148" s="1"/>
  <c r="AK20" i="143"/>
  <c r="AK20" i="149"/>
  <c r="AK40" i="149" s="1"/>
  <c r="AK20" i="142"/>
  <c r="AK40" i="142" s="1"/>
  <c r="AK19" i="148" s="1"/>
  <c r="AG20" i="143"/>
  <c r="AG20" i="149"/>
  <c r="AG40" i="149" s="1"/>
  <c r="AG20" i="142"/>
  <c r="AG40" i="142" s="1"/>
  <c r="AG19" i="148" s="1"/>
  <c r="AM20" i="143"/>
  <c r="AM20" i="142"/>
  <c r="AM40" i="142" s="1"/>
  <c r="AM19" i="148" s="1"/>
  <c r="AM20" i="149"/>
  <c r="AM40" i="149" s="1"/>
  <c r="AL20" i="143"/>
  <c r="AL20" i="149"/>
  <c r="AL40" i="149" s="1"/>
  <c r="AL20" i="142"/>
  <c r="AL40" i="142" s="1"/>
  <c r="AL19" i="148" s="1"/>
  <c r="AW20" i="143"/>
  <c r="AW20" i="149"/>
  <c r="AW40" i="149" s="1"/>
  <c r="AW20" i="142"/>
  <c r="AW40" i="142" s="1"/>
  <c r="AW19" i="148" s="1"/>
  <c r="B5" i="136"/>
  <c r="B6" i="136"/>
  <c r="B5" i="135" l="1"/>
  <c r="B26" i="135" s="1"/>
  <c r="B6" i="135"/>
  <c r="B27" i="135" s="1"/>
  <c r="B5" i="76" l="1"/>
  <c r="B26" i="76" s="1"/>
  <c r="B6" i="76"/>
  <c r="B27" i="76" s="1"/>
  <c r="B8" i="136" l="1"/>
  <c r="B8" i="135"/>
  <c r="B29" i="135" s="1"/>
  <c r="B8" i="76"/>
  <c r="B29" i="76" s="1"/>
  <c r="B14" i="136" l="1"/>
  <c r="B11" i="136"/>
  <c r="B9" i="136"/>
  <c r="B11" i="135"/>
  <c r="B32" i="135" s="1"/>
  <c r="B9" i="135"/>
  <c r="B30" i="135" s="1"/>
  <c r="B14" i="135"/>
  <c r="B35" i="135" s="1"/>
  <c r="B11" i="76"/>
  <c r="B32" i="76" s="1"/>
  <c r="B9" i="76"/>
  <c r="B30" i="76" s="1"/>
  <c r="B14" i="76"/>
  <c r="B35" i="76" s="1"/>
  <c r="B15" i="136" l="1"/>
  <c r="B12" i="136"/>
  <c r="B23" i="136"/>
  <c r="B12" i="135"/>
  <c r="B33" i="135" s="1"/>
  <c r="B15" i="135"/>
  <c r="B36" i="135" s="1"/>
  <c r="B23" i="135"/>
  <c r="B44" i="135" s="1"/>
  <c r="B23" i="76"/>
  <c r="B44" i="76" s="1"/>
  <c r="B12" i="76"/>
  <c r="B33" i="76" s="1"/>
  <c r="B15" i="76"/>
  <c r="B36" i="76" s="1"/>
  <c r="B17" i="136" l="1"/>
  <c r="B17" i="135"/>
  <c r="B38" i="135" s="1"/>
  <c r="B17" i="76"/>
  <c r="B38" i="76" s="1"/>
  <c r="B20" i="136" l="1"/>
  <c r="B18" i="136"/>
  <c r="B18" i="135"/>
  <c r="B39" i="135" s="1"/>
  <c r="B20" i="135"/>
  <c r="B41" i="135" s="1"/>
  <c r="B18" i="76"/>
  <c r="B39" i="76" s="1"/>
  <c r="B20" i="76"/>
  <c r="B41" i="76" s="1"/>
  <c r="B21" i="136" l="1"/>
  <c r="B21" i="135"/>
  <c r="B42" i="135" s="1"/>
  <c r="B21" i="76"/>
  <c r="B42" i="76" s="1"/>
  <c r="B5" i="130" l="1"/>
  <c r="B25" i="130" s="1"/>
  <c r="B6" i="130"/>
  <c r="B26" i="130" s="1"/>
  <c r="B5" i="75"/>
  <c r="B25" i="75" s="1"/>
  <c r="B6" i="75"/>
  <c r="B26" i="75" s="1"/>
  <c r="A39" i="100" l="1"/>
  <c r="A38" i="100"/>
  <c r="A36" i="100"/>
  <c r="A35" i="100"/>
  <c r="B5" i="131" l="1"/>
  <c r="B6" i="131"/>
  <c r="B8" i="75" l="1"/>
  <c r="B28" i="75" s="1"/>
  <c r="B8" i="130"/>
  <c r="B28" i="130" s="1"/>
  <c r="B8" i="131"/>
  <c r="B11" i="130" l="1"/>
  <c r="B31" i="130" s="1"/>
  <c r="B11" i="75"/>
  <c r="B31" i="75" s="1"/>
  <c r="B14" i="75"/>
  <c r="B34" i="75" s="1"/>
  <c r="B14" i="130"/>
  <c r="B34" i="130" s="1"/>
  <c r="B9" i="130"/>
  <c r="B29" i="130" s="1"/>
  <c r="B9" i="75"/>
  <c r="B29" i="75" s="1"/>
  <c r="B9" i="131"/>
  <c r="B14" i="131"/>
  <c r="B11" i="131"/>
  <c r="B23" i="131" l="1"/>
  <c r="B23" i="130"/>
  <c r="B43" i="130" s="1"/>
  <c r="B23" i="75"/>
  <c r="B43" i="75" s="1"/>
  <c r="B15" i="130"/>
  <c r="B35" i="130" s="1"/>
  <c r="B15" i="75"/>
  <c r="B35" i="75" s="1"/>
  <c r="B12" i="75"/>
  <c r="B32" i="75" s="1"/>
  <c r="B12" i="130"/>
  <c r="B32" i="130" s="1"/>
  <c r="B12" i="131"/>
  <c r="B15" i="131"/>
  <c r="B17" i="130" l="1"/>
  <c r="B37" i="130" s="1"/>
  <c r="B17" i="75"/>
  <c r="B37" i="75" s="1"/>
  <c r="B17" i="131"/>
  <c r="B20" i="75" l="1"/>
  <c r="B40" i="75" s="1"/>
  <c r="B20" i="130"/>
  <c r="B40" i="130" s="1"/>
  <c r="B18" i="75"/>
  <c r="B38" i="75" s="1"/>
  <c r="B18" i="130"/>
  <c r="B38" i="130" s="1"/>
  <c r="B20" i="131"/>
  <c r="B18" i="131"/>
  <c r="B21" i="130" l="1"/>
  <c r="B41" i="130" s="1"/>
  <c r="B21" i="75"/>
  <c r="B41" i="75" s="1"/>
  <c r="B21" i="131"/>
  <c r="A21" i="136" l="1"/>
  <c r="A20" i="136"/>
  <c r="A18" i="136"/>
  <c r="A17" i="136"/>
  <c r="A15" i="136"/>
  <c r="A14" i="136"/>
  <c r="A42" i="135"/>
  <c r="A41" i="135"/>
  <c r="A39" i="135"/>
  <c r="A38" i="135"/>
  <c r="A36" i="135"/>
  <c r="A35" i="135"/>
  <c r="A21" i="135"/>
  <c r="A20" i="135"/>
  <c r="A18" i="135"/>
  <c r="A17" i="135"/>
  <c r="A15" i="135"/>
  <c r="A14" i="135"/>
  <c r="C4" i="129" l="1"/>
  <c r="C21" i="129" s="1"/>
  <c r="C5" i="129"/>
  <c r="C22" i="129" s="1"/>
  <c r="B4" i="129" l="1"/>
  <c r="B21" i="129" s="1"/>
  <c r="B5" i="129"/>
  <c r="B22" i="129" s="1"/>
  <c r="C7" i="129" l="1"/>
  <c r="C24" i="129" s="1"/>
  <c r="B7" i="129"/>
  <c r="B24" i="129" s="1"/>
  <c r="B8" i="129" l="1"/>
  <c r="B25" i="129" s="1"/>
  <c r="B10" i="129"/>
  <c r="B27" i="129" s="1"/>
  <c r="B11" i="129" l="1"/>
  <c r="B28" i="129" s="1"/>
  <c r="B13" i="129" l="1"/>
  <c r="B30" i="129" s="1"/>
  <c r="B14" i="129" l="1"/>
  <c r="B31" i="129" s="1"/>
  <c r="B16" i="129"/>
  <c r="B33" i="129" s="1"/>
  <c r="B17" i="129" l="1"/>
  <c r="B34" i="129" s="1"/>
  <c r="C4" i="96"/>
  <c r="D4" i="96"/>
  <c r="H4" i="96"/>
  <c r="I4" i="95"/>
  <c r="I21" i="95" s="1"/>
  <c r="K4" i="96"/>
  <c r="L4" i="96"/>
  <c r="P4" i="96"/>
  <c r="Q4" i="95"/>
  <c r="Q21" i="95" s="1"/>
  <c r="S4" i="96"/>
  <c r="T4" i="96"/>
  <c r="E5" i="96"/>
  <c r="G5" i="96"/>
  <c r="H5" i="96"/>
  <c r="L5" i="95"/>
  <c r="L22" i="95" s="1"/>
  <c r="M5" i="95"/>
  <c r="M22" i="95" s="1"/>
  <c r="O5" i="96"/>
  <c r="T5" i="95"/>
  <c r="T22" i="95" s="1"/>
  <c r="U5" i="96"/>
  <c r="V4" i="106"/>
  <c r="V5" i="106"/>
  <c r="C4" i="106"/>
  <c r="D4" i="106"/>
  <c r="E4" i="106"/>
  <c r="F4" i="106"/>
  <c r="G4" i="106"/>
  <c r="H4" i="106"/>
  <c r="I4" i="106"/>
  <c r="J4" i="106"/>
  <c r="K4" i="106"/>
  <c r="L4" i="106"/>
  <c r="M4" i="106"/>
  <c r="N4" i="106"/>
  <c r="O4" i="106"/>
  <c r="P4" i="106"/>
  <c r="Q4" i="106"/>
  <c r="R4" i="106"/>
  <c r="S4" i="106"/>
  <c r="T4" i="106"/>
  <c r="U4" i="106"/>
  <c r="C5" i="106"/>
  <c r="D5" i="106"/>
  <c r="E5" i="106"/>
  <c r="F5" i="106"/>
  <c r="G5" i="106"/>
  <c r="H5" i="106"/>
  <c r="I5" i="106"/>
  <c r="J5" i="106"/>
  <c r="K5" i="106"/>
  <c r="L5" i="106"/>
  <c r="M5" i="106"/>
  <c r="N5" i="106"/>
  <c r="O5" i="106"/>
  <c r="P5" i="106"/>
  <c r="Q5" i="106"/>
  <c r="R5" i="106"/>
  <c r="S5" i="106"/>
  <c r="T5" i="106"/>
  <c r="U5" i="106"/>
  <c r="B5" i="127"/>
  <c r="B24" i="127" s="1"/>
  <c r="B6" i="127"/>
  <c r="B25" i="127" s="1"/>
  <c r="B5" i="107"/>
  <c r="B24" i="107" s="1"/>
  <c r="B6" i="107"/>
  <c r="B25" i="107" s="1"/>
  <c r="B19" i="129" l="1"/>
  <c r="B36" i="129" s="1"/>
  <c r="F5" i="95"/>
  <c r="F22" i="95" s="1"/>
  <c r="V5" i="96"/>
  <c r="D5" i="96"/>
  <c r="E5" i="95"/>
  <c r="E22" i="95" s="1"/>
  <c r="H4" i="95"/>
  <c r="H21" i="95" s="1"/>
  <c r="Q4" i="96"/>
  <c r="D5" i="95"/>
  <c r="D22" i="95" s="1"/>
  <c r="U5" i="95"/>
  <c r="U22" i="95" s="1"/>
  <c r="R4" i="95"/>
  <c r="R21" i="95" s="1"/>
  <c r="T5" i="96"/>
  <c r="I4" i="96"/>
  <c r="M5" i="96"/>
  <c r="V5" i="95"/>
  <c r="V22" i="95" s="1"/>
  <c r="N5" i="95"/>
  <c r="N22" i="95" s="1"/>
  <c r="P4" i="95"/>
  <c r="P21" i="95" s="1"/>
  <c r="L5" i="96"/>
  <c r="J4" i="95"/>
  <c r="J21" i="95" s="1"/>
  <c r="F5" i="96"/>
  <c r="J4" i="96"/>
  <c r="R4" i="96"/>
  <c r="N5" i="96"/>
  <c r="S5" i="95"/>
  <c r="S22" i="95" s="1"/>
  <c r="S5" i="96"/>
  <c r="O4" i="96"/>
  <c r="O4" i="95"/>
  <c r="O21" i="95" s="1"/>
  <c r="N4" i="96"/>
  <c r="N4" i="95"/>
  <c r="N21" i="95" s="1"/>
  <c r="Q5" i="96"/>
  <c r="Q5" i="95"/>
  <c r="Q22" i="95" s="1"/>
  <c r="U4" i="96"/>
  <c r="U4" i="95"/>
  <c r="U21" i="95" s="1"/>
  <c r="E4" i="96"/>
  <c r="E4" i="95"/>
  <c r="E21" i="95" s="1"/>
  <c r="K5" i="96"/>
  <c r="K5" i="95"/>
  <c r="K22" i="95" s="1"/>
  <c r="G4" i="96"/>
  <c r="G4" i="95"/>
  <c r="G21" i="95" s="1"/>
  <c r="V4" i="96"/>
  <c r="V4" i="95"/>
  <c r="V21" i="95" s="1"/>
  <c r="I5" i="96"/>
  <c r="I5" i="95"/>
  <c r="I22" i="95" s="1"/>
  <c r="M4" i="96"/>
  <c r="M4" i="95"/>
  <c r="M21" i="95" s="1"/>
  <c r="C5" i="96"/>
  <c r="C5" i="95"/>
  <c r="C22" i="95" s="1"/>
  <c r="R5" i="96"/>
  <c r="R5" i="95"/>
  <c r="R22" i="95" s="1"/>
  <c r="J5" i="95"/>
  <c r="J22" i="95" s="1"/>
  <c r="J5" i="96"/>
  <c r="F4" i="95"/>
  <c r="F21" i="95" s="1"/>
  <c r="F4" i="96"/>
  <c r="P5" i="95"/>
  <c r="P22" i="95" s="1"/>
  <c r="H5" i="95"/>
  <c r="H22" i="95" s="1"/>
  <c r="T4" i="95"/>
  <c r="T21" i="95" s="1"/>
  <c r="L4" i="95"/>
  <c r="L21" i="95" s="1"/>
  <c r="D4" i="95"/>
  <c r="D21" i="95" s="1"/>
  <c r="P5" i="96"/>
  <c r="O5" i="95"/>
  <c r="O22" i="95" s="1"/>
  <c r="G5" i="95"/>
  <c r="G22" i="95" s="1"/>
  <c r="S4" i="95"/>
  <c r="S21" i="95" s="1"/>
  <c r="K4" i="95"/>
  <c r="K21" i="95" s="1"/>
  <c r="C4" i="95"/>
  <c r="C21" i="95" s="1"/>
  <c r="O7" i="106"/>
  <c r="S7" i="106"/>
  <c r="I7" i="106"/>
  <c r="R7" i="106"/>
  <c r="H7" i="106"/>
  <c r="C7" i="106"/>
  <c r="Q7" i="106"/>
  <c r="G7" i="106"/>
  <c r="P7" i="106"/>
  <c r="F7" i="106"/>
  <c r="V7" i="106"/>
  <c r="M7" i="106"/>
  <c r="N7" i="106"/>
  <c r="J7" i="106"/>
  <c r="B8" i="107"/>
  <c r="B27" i="107" s="1"/>
  <c r="B8" i="127"/>
  <c r="B27" i="127" s="1"/>
  <c r="E7" i="106"/>
  <c r="U7" i="106"/>
  <c r="L7" i="106"/>
  <c r="D7" i="106"/>
  <c r="T7" i="106"/>
  <c r="K7" i="106"/>
  <c r="G7" i="96" l="1"/>
  <c r="G7" i="95"/>
  <c r="G24" i="95" s="1"/>
  <c r="N10" i="106"/>
  <c r="J10" i="106"/>
  <c r="B11" i="107"/>
  <c r="B30" i="107" s="1"/>
  <c r="B11" i="127"/>
  <c r="B30" i="127" s="1"/>
  <c r="N7" i="96"/>
  <c r="N7" i="95"/>
  <c r="N24" i="95" s="1"/>
  <c r="R7" i="96"/>
  <c r="R7" i="95"/>
  <c r="R24" i="95" s="1"/>
  <c r="L7" i="96"/>
  <c r="L7" i="95"/>
  <c r="L24" i="95" s="1"/>
  <c r="J7" i="96"/>
  <c r="J7" i="95"/>
  <c r="J24" i="95" s="1"/>
  <c r="T7" i="96"/>
  <c r="T7" i="95"/>
  <c r="T24" i="95" s="1"/>
  <c r="H7" i="96"/>
  <c r="H7" i="95"/>
  <c r="H24" i="95" s="1"/>
  <c r="C7" i="96"/>
  <c r="C7" i="95"/>
  <c r="C24" i="95" s="1"/>
  <c r="J8" i="106"/>
  <c r="B9" i="107"/>
  <c r="B28" i="107" s="1"/>
  <c r="B9" i="127"/>
  <c r="B28" i="127" s="1"/>
  <c r="D7" i="96"/>
  <c r="D7" i="95"/>
  <c r="D24" i="95" s="1"/>
  <c r="M7" i="96"/>
  <c r="M7" i="95"/>
  <c r="M24" i="95" s="1"/>
  <c r="P7" i="96"/>
  <c r="P7" i="95"/>
  <c r="P24" i="95" s="1"/>
  <c r="S7" i="96"/>
  <c r="S7" i="95"/>
  <c r="S24" i="95" s="1"/>
  <c r="O7" i="96"/>
  <c r="O7" i="95"/>
  <c r="O24" i="95" s="1"/>
  <c r="U7" i="96"/>
  <c r="U7" i="95"/>
  <c r="U24" i="95" s="1"/>
  <c r="E7" i="96"/>
  <c r="E7" i="95"/>
  <c r="E24" i="95" s="1"/>
  <c r="N8" i="106"/>
  <c r="F7" i="96"/>
  <c r="F7" i="95"/>
  <c r="F24" i="95" s="1"/>
  <c r="I7" i="96"/>
  <c r="I7" i="95"/>
  <c r="I24" i="95" s="1"/>
  <c r="K7" i="96"/>
  <c r="K7" i="95"/>
  <c r="K24" i="95" s="1"/>
  <c r="V7" i="96"/>
  <c r="V7" i="95"/>
  <c r="V24" i="95" s="1"/>
  <c r="Q7" i="96"/>
  <c r="Q7" i="95"/>
  <c r="Q24" i="95" s="1"/>
  <c r="J10" i="96" l="1"/>
  <c r="J10" i="95"/>
  <c r="J27" i="95" s="1"/>
  <c r="N10" i="96"/>
  <c r="N10" i="95"/>
  <c r="N27" i="95" s="1"/>
  <c r="N8" i="96"/>
  <c r="N8" i="95"/>
  <c r="N25" i="95" s="1"/>
  <c r="J11" i="106"/>
  <c r="B12" i="107"/>
  <c r="B31" i="107" s="1"/>
  <c r="B12" i="127"/>
  <c r="B31" i="127" s="1"/>
  <c r="N11" i="106"/>
  <c r="J8" i="96"/>
  <c r="J8" i="95"/>
  <c r="J25" i="95" s="1"/>
  <c r="N11" i="96" l="1"/>
  <c r="N11" i="95"/>
  <c r="N28" i="95" s="1"/>
  <c r="N13" i="106"/>
  <c r="J11" i="95"/>
  <c r="J28" i="95" s="1"/>
  <c r="J11" i="96"/>
  <c r="J13" i="106"/>
  <c r="B14" i="107"/>
  <c r="B33" i="107" s="1"/>
  <c r="B14" i="127"/>
  <c r="B33" i="127" s="1"/>
  <c r="B4" i="95"/>
  <c r="B21" i="95" s="1"/>
  <c r="B5" i="95"/>
  <c r="B22" i="95" s="1"/>
  <c r="B4" i="106"/>
  <c r="B5" i="106"/>
  <c r="N16" i="106" l="1"/>
  <c r="N13" i="95"/>
  <c r="N30" i="95" s="1"/>
  <c r="N13" i="96"/>
  <c r="N14" i="106"/>
  <c r="J13" i="96"/>
  <c r="J13" i="95"/>
  <c r="J30" i="95" s="1"/>
  <c r="J16" i="106"/>
  <c r="B17" i="107"/>
  <c r="B36" i="107" s="1"/>
  <c r="B17" i="127"/>
  <c r="B36" i="127" s="1"/>
  <c r="J14" i="106"/>
  <c r="B15" i="107"/>
  <c r="B34" i="107" s="1"/>
  <c r="B15" i="127"/>
  <c r="B34" i="127" s="1"/>
  <c r="B4" i="96"/>
  <c r="B5" i="96"/>
  <c r="J17" i="106" l="1"/>
  <c r="B18" i="107"/>
  <c r="B37" i="107" s="1"/>
  <c r="B18" i="127"/>
  <c r="B37" i="127" s="1"/>
  <c r="N16" i="95"/>
  <c r="N33" i="95" s="1"/>
  <c r="N16" i="96"/>
  <c r="N14" i="96"/>
  <c r="N14" i="95"/>
  <c r="N31" i="95" s="1"/>
  <c r="J14" i="95"/>
  <c r="J31" i="95" s="1"/>
  <c r="J14" i="96"/>
  <c r="J16" i="96"/>
  <c r="J16" i="95"/>
  <c r="J33" i="95" s="1"/>
  <c r="N17" i="106"/>
  <c r="I10" i="106" l="1"/>
  <c r="N19" i="106"/>
  <c r="T10" i="106"/>
  <c r="N17" i="96"/>
  <c r="N17" i="95"/>
  <c r="N34" i="95" s="1"/>
  <c r="I8" i="106"/>
  <c r="F10" i="106"/>
  <c r="T8" i="106"/>
  <c r="F8" i="106"/>
  <c r="J17" i="95"/>
  <c r="J34" i="95" s="1"/>
  <c r="J17" i="96"/>
  <c r="J19" i="106"/>
  <c r="B20" i="107"/>
  <c r="B39" i="107" s="1"/>
  <c r="B20" i="127"/>
  <c r="B39" i="127" s="1"/>
  <c r="I11" i="106" l="1"/>
  <c r="T11" i="106"/>
  <c r="J19" i="96"/>
  <c r="J19" i="95"/>
  <c r="J36" i="95" s="1"/>
  <c r="E10" i="106"/>
  <c r="F8" i="96"/>
  <c r="F8" i="95"/>
  <c r="F25" i="95" s="1"/>
  <c r="F10" i="96"/>
  <c r="F10" i="95"/>
  <c r="F27" i="95" s="1"/>
  <c r="T10" i="96"/>
  <c r="T10" i="95"/>
  <c r="T27" i="95" s="1"/>
  <c r="E8" i="106"/>
  <c r="F11" i="106"/>
  <c r="T8" i="96"/>
  <c r="T8" i="95"/>
  <c r="T25" i="95" s="1"/>
  <c r="I8" i="96"/>
  <c r="I8" i="95"/>
  <c r="I25" i="95" s="1"/>
  <c r="N19" i="95"/>
  <c r="N36" i="95" s="1"/>
  <c r="N19" i="96"/>
  <c r="I10" i="96"/>
  <c r="I10" i="95"/>
  <c r="I27" i="95" s="1"/>
  <c r="E10" i="96" l="1"/>
  <c r="E10" i="95"/>
  <c r="E27" i="95" s="1"/>
  <c r="I11" i="96"/>
  <c r="I11" i="95"/>
  <c r="I28" i="95" s="1"/>
  <c r="E11" i="106"/>
  <c r="F13" i="106"/>
  <c r="T11" i="95"/>
  <c r="T28" i="95" s="1"/>
  <c r="T11" i="96"/>
  <c r="T13" i="106"/>
  <c r="I13" i="106"/>
  <c r="F11" i="96"/>
  <c r="F11" i="95"/>
  <c r="F28" i="95" s="1"/>
  <c r="E8" i="96"/>
  <c r="E8" i="95"/>
  <c r="E25" i="95" s="1"/>
  <c r="E13" i="106" l="1"/>
  <c r="I13" i="95"/>
  <c r="I30" i="95" s="1"/>
  <c r="I13" i="96"/>
  <c r="E11" i="96"/>
  <c r="E11" i="95"/>
  <c r="E28" i="95" s="1"/>
  <c r="T14" i="106"/>
  <c r="T13" i="96"/>
  <c r="T13" i="95"/>
  <c r="T30" i="95" s="1"/>
  <c r="F16" i="106"/>
  <c r="T16" i="106"/>
  <c r="F13" i="95"/>
  <c r="F30" i="95" s="1"/>
  <c r="F13" i="96"/>
  <c r="F14" i="106"/>
  <c r="I14" i="106"/>
  <c r="I16" i="106"/>
  <c r="F16" i="95" l="1"/>
  <c r="F33" i="95" s="1"/>
  <c r="F16" i="96"/>
  <c r="T14" i="95"/>
  <c r="T31" i="95" s="1"/>
  <c r="T14" i="96"/>
  <c r="I14" i="96"/>
  <c r="I14" i="95"/>
  <c r="I31" i="95" s="1"/>
  <c r="E16" i="106"/>
  <c r="F17" i="106"/>
  <c r="E13" i="96"/>
  <c r="E13" i="95"/>
  <c r="E30" i="95" s="1"/>
  <c r="E14" i="106"/>
  <c r="F14" i="96"/>
  <c r="F14" i="95"/>
  <c r="F31" i="95" s="1"/>
  <c r="I17" i="106"/>
  <c r="T17" i="106"/>
  <c r="I16" i="95"/>
  <c r="I33" i="95" s="1"/>
  <c r="I16" i="96"/>
  <c r="T16" i="96"/>
  <c r="T16" i="95"/>
  <c r="T33" i="95" s="1"/>
  <c r="I17" i="96" l="1"/>
  <c r="I17" i="95"/>
  <c r="I34" i="95" s="1"/>
  <c r="E14" i="95"/>
  <c r="E31" i="95" s="1"/>
  <c r="E14" i="96"/>
  <c r="T17" i="95"/>
  <c r="T34" i="95" s="1"/>
  <c r="T17" i="96"/>
  <c r="E16" i="96"/>
  <c r="E16" i="95"/>
  <c r="E33" i="95" s="1"/>
  <c r="I19" i="106"/>
  <c r="F17" i="96"/>
  <c r="F17" i="95"/>
  <c r="F34" i="95" s="1"/>
  <c r="E17" i="106"/>
  <c r="T19" i="106"/>
  <c r="F19" i="106"/>
  <c r="E19" i="106" l="1"/>
  <c r="T19" i="96"/>
  <c r="T19" i="95"/>
  <c r="T36" i="95" s="1"/>
  <c r="E17" i="95"/>
  <c r="E34" i="95" s="1"/>
  <c r="E17" i="96"/>
  <c r="F19" i="95"/>
  <c r="F36" i="95" s="1"/>
  <c r="F19" i="96"/>
  <c r="I19" i="95"/>
  <c r="I36" i="95" s="1"/>
  <c r="I19" i="96"/>
  <c r="C8" i="106" l="1"/>
  <c r="E19" i="96"/>
  <c r="E19" i="95"/>
  <c r="E36" i="95" s="1"/>
  <c r="C10" i="106"/>
  <c r="C11" i="106" l="1"/>
  <c r="C10" i="96"/>
  <c r="C10" i="95"/>
  <c r="C27" i="95" s="1"/>
  <c r="C8" i="96"/>
  <c r="C8" i="95"/>
  <c r="C25" i="95" s="1"/>
  <c r="C11" i="96" l="1"/>
  <c r="C11" i="95"/>
  <c r="C28" i="95" s="1"/>
  <c r="C13" i="106"/>
  <c r="C13" i="96" l="1"/>
  <c r="C13" i="95"/>
  <c r="C30" i="95" s="1"/>
  <c r="C14" i="106"/>
  <c r="C16" i="106"/>
  <c r="C14" i="95" l="1"/>
  <c r="C31" i="95" s="1"/>
  <c r="C14" i="96"/>
  <c r="C16" i="96"/>
  <c r="C16" i="95"/>
  <c r="C33" i="95" s="1"/>
  <c r="C17" i="106"/>
  <c r="B7" i="106"/>
  <c r="S10" i="106" l="1"/>
  <c r="R10" i="106"/>
  <c r="S8" i="106"/>
  <c r="R8" i="106"/>
  <c r="C19" i="106"/>
  <c r="U8" i="106"/>
  <c r="C17" i="95"/>
  <c r="C34" i="95" s="1"/>
  <c r="C17" i="96"/>
  <c r="U10" i="106"/>
  <c r="B10" i="106"/>
  <c r="B8" i="106"/>
  <c r="B7" i="96"/>
  <c r="B7" i="95"/>
  <c r="B24" i="95" s="1"/>
  <c r="A21" i="131"/>
  <c r="A20" i="131"/>
  <c r="A18" i="131"/>
  <c r="A17" i="131"/>
  <c r="A15" i="131"/>
  <c r="A14" i="131"/>
  <c r="A41" i="130"/>
  <c r="A40" i="130"/>
  <c r="A38" i="130"/>
  <c r="A37" i="130"/>
  <c r="A35" i="130"/>
  <c r="A34" i="130"/>
  <c r="A21" i="130"/>
  <c r="A20" i="130"/>
  <c r="A18" i="130"/>
  <c r="A17" i="130"/>
  <c r="A15" i="130"/>
  <c r="A14" i="130"/>
  <c r="S11" i="106" l="1"/>
  <c r="S10" i="96"/>
  <c r="S10" i="95"/>
  <c r="S27" i="95" s="1"/>
  <c r="R11" i="106"/>
  <c r="U11" i="106"/>
  <c r="U10" i="96"/>
  <c r="U10" i="95"/>
  <c r="U27" i="95" s="1"/>
  <c r="U8" i="96"/>
  <c r="U8" i="95"/>
  <c r="U25" i="95" s="1"/>
  <c r="C19" i="96"/>
  <c r="C19" i="95"/>
  <c r="C36" i="95" s="1"/>
  <c r="R8" i="96"/>
  <c r="R8" i="95"/>
  <c r="R25" i="95" s="1"/>
  <c r="S8" i="96"/>
  <c r="S8" i="95"/>
  <c r="S25" i="95" s="1"/>
  <c r="R10" i="96"/>
  <c r="R10" i="95"/>
  <c r="R27" i="95" s="1"/>
  <c r="B8" i="96"/>
  <c r="B8" i="95"/>
  <c r="B25" i="95" s="1"/>
  <c r="B11" i="106"/>
  <c r="B10" i="95"/>
  <c r="B27" i="95" s="1"/>
  <c r="B10" i="96"/>
  <c r="R13" i="106" l="1"/>
  <c r="U11" i="95"/>
  <c r="U28" i="95" s="1"/>
  <c r="U11" i="96"/>
  <c r="S11" i="95"/>
  <c r="S28" i="95" s="1"/>
  <c r="S11" i="96"/>
  <c r="U13" i="106"/>
  <c r="S13" i="106"/>
  <c r="R11" i="95"/>
  <c r="R28" i="95" s="1"/>
  <c r="R11" i="96"/>
  <c r="B13" i="106"/>
  <c r="B11" i="95"/>
  <c r="B28" i="95" s="1"/>
  <c r="B11" i="96"/>
  <c r="S13" i="96" l="1"/>
  <c r="S13" i="95"/>
  <c r="S30" i="95" s="1"/>
  <c r="R13" i="96"/>
  <c r="R13" i="95"/>
  <c r="R30" i="95" s="1"/>
  <c r="R14" i="106"/>
  <c r="R16" i="106"/>
  <c r="U13" i="96"/>
  <c r="U13" i="95"/>
  <c r="U30" i="95" s="1"/>
  <c r="U16" i="106"/>
  <c r="U14" i="106"/>
  <c r="S16" i="106"/>
  <c r="S14" i="106"/>
  <c r="B16" i="106"/>
  <c r="B14" i="106"/>
  <c r="B13" i="95"/>
  <c r="B30" i="95" s="1"/>
  <c r="B13" i="96"/>
  <c r="S14" i="95" l="1"/>
  <c r="S31" i="95" s="1"/>
  <c r="S14" i="96"/>
  <c r="R16" i="96"/>
  <c r="R16" i="95"/>
  <c r="R33" i="95" s="1"/>
  <c r="U14" i="95"/>
  <c r="U31" i="95" s="1"/>
  <c r="U14" i="96"/>
  <c r="S16" i="96"/>
  <c r="S16" i="95"/>
  <c r="S33" i="95" s="1"/>
  <c r="U17" i="106"/>
  <c r="U16" i="96"/>
  <c r="U16" i="95"/>
  <c r="U33" i="95" s="1"/>
  <c r="R14" i="95"/>
  <c r="R31" i="95" s="1"/>
  <c r="R14" i="96"/>
  <c r="S17" i="106"/>
  <c r="R17" i="106"/>
  <c r="B14" i="96"/>
  <c r="B14" i="95"/>
  <c r="B31" i="95" s="1"/>
  <c r="B17" i="106"/>
  <c r="B16" i="96"/>
  <c r="B16" i="95"/>
  <c r="B33" i="95" s="1"/>
  <c r="A34" i="129"/>
  <c r="A33" i="129"/>
  <c r="A31" i="129"/>
  <c r="A30" i="129"/>
  <c r="A28" i="129"/>
  <c r="A27" i="129"/>
  <c r="A17" i="129"/>
  <c r="A16" i="129"/>
  <c r="A14" i="129"/>
  <c r="A13" i="129"/>
  <c r="A11" i="129"/>
  <c r="A10" i="129"/>
  <c r="S19" i="106" l="1"/>
  <c r="U19" i="106"/>
  <c r="S17" i="95"/>
  <c r="S34" i="95" s="1"/>
  <c r="S17" i="96"/>
  <c r="R17" i="95"/>
  <c r="R34" i="95" s="1"/>
  <c r="R17" i="96"/>
  <c r="R19" i="106"/>
  <c r="U17" i="95"/>
  <c r="U34" i="95" s="1"/>
  <c r="U17" i="96"/>
  <c r="B19" i="106"/>
  <c r="B17" i="96"/>
  <c r="B17" i="95"/>
  <c r="B34" i="95" s="1"/>
  <c r="U19" i="96" l="1"/>
  <c r="U19" i="95"/>
  <c r="U36" i="95" s="1"/>
  <c r="S19" i="96"/>
  <c r="S19" i="95"/>
  <c r="S36" i="95" s="1"/>
  <c r="R19" i="96"/>
  <c r="R19" i="95"/>
  <c r="R36" i="95" s="1"/>
  <c r="B19" i="96"/>
  <c r="B19" i="95"/>
  <c r="B36" i="95" s="1"/>
  <c r="A37" i="127" l="1"/>
  <c r="A36" i="127"/>
  <c r="A34" i="127"/>
  <c r="A33" i="127"/>
  <c r="A31" i="127"/>
  <c r="A30" i="127"/>
  <c r="A18" i="127"/>
  <c r="A17" i="127"/>
  <c r="A15" i="127"/>
  <c r="A14" i="127"/>
  <c r="A12" i="127"/>
  <c r="A11" i="127"/>
  <c r="A37" i="107"/>
  <c r="A36" i="107"/>
  <c r="A34" i="107"/>
  <c r="A33" i="107"/>
  <c r="A31" i="107"/>
  <c r="A30" i="107"/>
  <c r="A18" i="107"/>
  <c r="A17" i="107"/>
  <c r="A15" i="107"/>
  <c r="A14" i="107"/>
  <c r="A12" i="107"/>
  <c r="A11" i="107"/>
  <c r="C4" i="81" l="1"/>
  <c r="C21" i="81" s="1"/>
  <c r="D4" i="81"/>
  <c r="D21" i="81" s="1"/>
  <c r="E4" i="81"/>
  <c r="E21" i="81" s="1"/>
  <c r="F4" i="81"/>
  <c r="F21" i="81" s="1"/>
  <c r="G4" i="81"/>
  <c r="G21" i="81" s="1"/>
  <c r="H4" i="81"/>
  <c r="H21" i="81" s="1"/>
  <c r="I4" i="81"/>
  <c r="I21" i="81" s="1"/>
  <c r="J4" i="81"/>
  <c r="J21" i="81" s="1"/>
  <c r="K4" i="81"/>
  <c r="K21" i="81" s="1"/>
  <c r="L4" i="81"/>
  <c r="L21" i="81" s="1"/>
  <c r="M4" i="81"/>
  <c r="M21" i="81" s="1"/>
  <c r="N4" i="81"/>
  <c r="N21" i="81" s="1"/>
  <c r="O4" i="81"/>
  <c r="O21" i="81" s="1"/>
  <c r="P4" i="81"/>
  <c r="P21" i="81" s="1"/>
  <c r="Q4" i="81"/>
  <c r="Q21" i="81" s="1"/>
  <c r="R4" i="81"/>
  <c r="R21" i="81" s="1"/>
  <c r="S4" i="81"/>
  <c r="S21" i="81" s="1"/>
  <c r="T4" i="81"/>
  <c r="T21" i="81" s="1"/>
  <c r="U4" i="81"/>
  <c r="U21" i="81" s="1"/>
  <c r="V4" i="81"/>
  <c r="V21" i="81" s="1"/>
  <c r="W4" i="81"/>
  <c r="W21" i="81" s="1"/>
  <c r="X4" i="81"/>
  <c r="X21" i="81" s="1"/>
  <c r="Y4" i="81"/>
  <c r="Y21" i="81" s="1"/>
  <c r="Z4" i="81"/>
  <c r="Z21" i="81" s="1"/>
  <c r="AA4" i="81"/>
  <c r="AA21" i="81" s="1"/>
  <c r="AB4" i="81"/>
  <c r="AB21" i="81" s="1"/>
  <c r="AC4" i="81"/>
  <c r="AC21" i="81" s="1"/>
  <c r="AD4" i="81"/>
  <c r="AD21" i="81" s="1"/>
  <c r="AE4" i="81"/>
  <c r="AE21" i="81" s="1"/>
  <c r="AF4" i="81"/>
  <c r="AF21" i="81" s="1"/>
  <c r="AG4" i="81"/>
  <c r="AG21" i="81" s="1"/>
  <c r="AH4" i="81"/>
  <c r="AH21" i="81" s="1"/>
  <c r="AI4" i="81"/>
  <c r="AI21" i="81" s="1"/>
  <c r="AJ4" i="81"/>
  <c r="AJ21" i="81" s="1"/>
  <c r="AK4" i="81"/>
  <c r="AK21" i="81" s="1"/>
  <c r="AL4" i="81"/>
  <c r="AL21" i="81" s="1"/>
  <c r="AM4" i="81"/>
  <c r="AM21" i="81" s="1"/>
  <c r="C5" i="81"/>
  <c r="C22" i="81" s="1"/>
  <c r="D5" i="81"/>
  <c r="D22" i="81" s="1"/>
  <c r="E5" i="81"/>
  <c r="E22" i="81" s="1"/>
  <c r="F5" i="81"/>
  <c r="F22" i="81" s="1"/>
  <c r="G5" i="81"/>
  <c r="G22" i="81" s="1"/>
  <c r="H5" i="81"/>
  <c r="H22" i="81" s="1"/>
  <c r="I5" i="81"/>
  <c r="I22" i="81" s="1"/>
  <c r="J5" i="81"/>
  <c r="J22" i="81" s="1"/>
  <c r="K5" i="81"/>
  <c r="K22" i="81" s="1"/>
  <c r="L5" i="81"/>
  <c r="L22" i="81" s="1"/>
  <c r="M5" i="81"/>
  <c r="M22" i="81" s="1"/>
  <c r="N5" i="81"/>
  <c r="N22" i="81" s="1"/>
  <c r="O5" i="81"/>
  <c r="O22" i="81" s="1"/>
  <c r="P5" i="81"/>
  <c r="P22" i="81" s="1"/>
  <c r="Q5" i="81"/>
  <c r="Q22" i="81" s="1"/>
  <c r="R5" i="81"/>
  <c r="R22" i="81" s="1"/>
  <c r="S5" i="81"/>
  <c r="S22" i="81" s="1"/>
  <c r="T5" i="81"/>
  <c r="T22" i="81" s="1"/>
  <c r="U5" i="81"/>
  <c r="U22" i="81" s="1"/>
  <c r="V5" i="81"/>
  <c r="V22" i="81" s="1"/>
  <c r="W5" i="81"/>
  <c r="W22" i="81" s="1"/>
  <c r="X5" i="81"/>
  <c r="X22" i="81" s="1"/>
  <c r="Y5" i="81"/>
  <c r="Y22" i="81" s="1"/>
  <c r="Z5" i="81"/>
  <c r="Z22" i="81" s="1"/>
  <c r="AA5" i="81"/>
  <c r="AA22" i="81" s="1"/>
  <c r="AB5" i="81"/>
  <c r="AB22" i="81" s="1"/>
  <c r="AC5" i="81"/>
  <c r="AC22" i="81" s="1"/>
  <c r="AD5" i="81"/>
  <c r="AD22" i="81" s="1"/>
  <c r="AE5" i="81"/>
  <c r="AE22" i="81" s="1"/>
  <c r="AF5" i="81"/>
  <c r="AF22" i="81" s="1"/>
  <c r="AG5" i="81"/>
  <c r="AG22" i="81" s="1"/>
  <c r="AH5" i="81"/>
  <c r="AH22" i="81" s="1"/>
  <c r="AI5" i="81"/>
  <c r="AI22" i="81" s="1"/>
  <c r="AJ5" i="81"/>
  <c r="AJ22" i="81" s="1"/>
  <c r="AK5" i="81"/>
  <c r="AK22" i="81" s="1"/>
  <c r="AL5" i="81"/>
  <c r="AL22" i="81" s="1"/>
  <c r="AM5" i="81"/>
  <c r="AM22" i="81" s="1"/>
  <c r="F7" i="81" l="1"/>
  <c r="F24" i="81" s="1"/>
  <c r="E7" i="81"/>
  <c r="E24" i="81" s="1"/>
  <c r="S7" i="81"/>
  <c r="S24" i="81" s="1"/>
  <c r="K7" i="81"/>
  <c r="K24" i="81" s="1"/>
  <c r="D7" i="81"/>
  <c r="D24" i="81" s="1"/>
  <c r="Q7" i="81"/>
  <c r="Q24" i="81" s="1"/>
  <c r="P7" i="81"/>
  <c r="P24" i="81" s="1"/>
  <c r="R7" i="81"/>
  <c r="R24" i="81" s="1"/>
  <c r="C7" i="81"/>
  <c r="C24" i="81" s="1"/>
  <c r="J7" i="81"/>
  <c r="J24" i="81" s="1"/>
  <c r="I7" i="81"/>
  <c r="I24" i="81" s="1"/>
  <c r="O7" i="81"/>
  <c r="O24" i="81" s="1"/>
  <c r="N7" i="81"/>
  <c r="N24" i="81" s="1"/>
  <c r="H7" i="81"/>
  <c r="H24" i="81" s="1"/>
  <c r="G7" i="81"/>
  <c r="G24" i="81" s="1"/>
  <c r="U7" i="81"/>
  <c r="U24" i="81" s="1"/>
  <c r="M7" i="81"/>
  <c r="M24" i="81" s="1"/>
  <c r="T7" i="81"/>
  <c r="T24" i="81" s="1"/>
  <c r="L7" i="81"/>
  <c r="L24" i="81" s="1"/>
  <c r="B4" i="81" l="1"/>
  <c r="B21" i="81" s="1"/>
  <c r="B5" i="81"/>
  <c r="B22" i="81" s="1"/>
  <c r="B7" i="81"/>
  <c r="B24" i="81" s="1"/>
  <c r="E10" i="81" l="1"/>
  <c r="E27" i="81" s="1"/>
  <c r="E8" i="81"/>
  <c r="E25" i="81" s="1"/>
  <c r="E11" i="81" l="1"/>
  <c r="E28" i="81" s="1"/>
  <c r="A48" i="126"/>
  <c r="A47" i="126"/>
  <c r="A45" i="126"/>
  <c r="A44" i="126"/>
  <c r="A42" i="126"/>
  <c r="A41" i="126"/>
  <c r="A24" i="126"/>
  <c r="A23" i="126"/>
  <c r="A21" i="126"/>
  <c r="A20" i="126"/>
  <c r="A18" i="126"/>
  <c r="A17" i="126"/>
  <c r="E13" i="81" l="1"/>
  <c r="E30" i="81" s="1"/>
  <c r="E16" i="81" l="1"/>
  <c r="E33" i="81" s="1"/>
  <c r="E14" i="81"/>
  <c r="E31" i="81" s="1"/>
  <c r="AD7" i="81" l="1"/>
  <c r="AD24" i="81" s="1"/>
  <c r="E17" i="81"/>
  <c r="E34" i="81" s="1"/>
  <c r="AC7" i="81"/>
  <c r="AC24" i="81" s="1"/>
  <c r="H10" i="106" l="1"/>
  <c r="G8" i="106"/>
  <c r="G10" i="106"/>
  <c r="H8" i="106"/>
  <c r="AD8" i="81"/>
  <c r="AD25" i="81" s="1"/>
  <c r="AC8" i="81"/>
  <c r="AC25" i="81" s="1"/>
  <c r="AC10" i="81"/>
  <c r="AC27" i="81" s="1"/>
  <c r="E19" i="81"/>
  <c r="E36" i="81" s="1"/>
  <c r="AD10" i="81"/>
  <c r="AD27" i="81" s="1"/>
  <c r="G8" i="96" l="1"/>
  <c r="G8" i="95"/>
  <c r="G25" i="95" s="1"/>
  <c r="H11" i="106"/>
  <c r="H8" i="95"/>
  <c r="H25" i="95" s="1"/>
  <c r="H8" i="96"/>
  <c r="G11" i="106"/>
  <c r="G10" i="96"/>
  <c r="G10" i="95"/>
  <c r="G27" i="95" s="1"/>
  <c r="H10" i="96"/>
  <c r="H10" i="95"/>
  <c r="H27" i="95" s="1"/>
  <c r="AD11" i="81"/>
  <c r="AD28" i="81" s="1"/>
  <c r="AC11" i="81"/>
  <c r="AC28" i="81" s="1"/>
  <c r="G11" i="96" l="1"/>
  <c r="G11" i="95"/>
  <c r="G28" i="95" s="1"/>
  <c r="H11" i="96"/>
  <c r="H11" i="95"/>
  <c r="H28" i="95" s="1"/>
  <c r="H13" i="106"/>
  <c r="G13" i="106"/>
  <c r="AC13" i="81"/>
  <c r="AC30" i="81" s="1"/>
  <c r="AD13" i="81"/>
  <c r="AD30" i="81" s="1"/>
  <c r="AA7" i="81"/>
  <c r="AA24" i="81" s="1"/>
  <c r="X7" i="81"/>
  <c r="X24" i="81" s="1"/>
  <c r="Z7" i="81"/>
  <c r="Z24" i="81" s="1"/>
  <c r="Y7" i="81"/>
  <c r="Y24" i="81" s="1"/>
  <c r="H13" i="95" l="1"/>
  <c r="H30" i="95" s="1"/>
  <c r="H13" i="96"/>
  <c r="G13" i="95"/>
  <c r="G30" i="95" s="1"/>
  <c r="G13" i="96"/>
  <c r="G16" i="106"/>
  <c r="H16" i="106"/>
  <c r="G14" i="106"/>
  <c r="H14" i="106"/>
  <c r="AC14" i="81"/>
  <c r="AC31" i="81" s="1"/>
  <c r="AD16" i="81"/>
  <c r="AD33" i="81" s="1"/>
  <c r="AC16" i="81"/>
  <c r="AC33" i="81" s="1"/>
  <c r="AD14" i="81"/>
  <c r="AD31" i="81" s="1"/>
  <c r="G16" i="95" l="1"/>
  <c r="G33" i="95" s="1"/>
  <c r="G16" i="96"/>
  <c r="G17" i="106"/>
  <c r="G14" i="96"/>
  <c r="G14" i="95"/>
  <c r="G31" i="95" s="1"/>
  <c r="H16" i="95"/>
  <c r="H33" i="95" s="1"/>
  <c r="H16" i="96"/>
  <c r="H17" i="106"/>
  <c r="H14" i="96"/>
  <c r="H14" i="95"/>
  <c r="H31" i="95" s="1"/>
  <c r="AC17" i="81"/>
  <c r="AC34" i="81" s="1"/>
  <c r="C8" i="81"/>
  <c r="C25" i="81" s="1"/>
  <c r="D8" i="81"/>
  <c r="D25" i="81" s="1"/>
  <c r="D10" i="81"/>
  <c r="D27" i="81" s="1"/>
  <c r="AD17" i="81"/>
  <c r="AD34" i="81" s="1"/>
  <c r="C10" i="81"/>
  <c r="C27" i="81" s="1"/>
  <c r="B8" i="81"/>
  <c r="B25" i="81" s="1"/>
  <c r="B10" i="81"/>
  <c r="B27" i="81" s="1"/>
  <c r="G17" i="96" l="1"/>
  <c r="G17" i="95"/>
  <c r="G34" i="95" s="1"/>
  <c r="H19" i="106"/>
  <c r="G19" i="106"/>
  <c r="H17" i="96"/>
  <c r="H17" i="95"/>
  <c r="H34" i="95" s="1"/>
  <c r="AC19" i="81"/>
  <c r="AC36" i="81" s="1"/>
  <c r="F10" i="81"/>
  <c r="F27" i="81" s="1"/>
  <c r="F8" i="81"/>
  <c r="F25" i="81" s="1"/>
  <c r="AD19" i="81"/>
  <c r="AD36" i="81" s="1"/>
  <c r="D11" i="81"/>
  <c r="D28" i="81" s="1"/>
  <c r="C11" i="81"/>
  <c r="C28" i="81" s="1"/>
  <c r="B11" i="81"/>
  <c r="B28" i="81" s="1"/>
  <c r="G19" i="95" l="1"/>
  <c r="G36" i="95" s="1"/>
  <c r="G19" i="96"/>
  <c r="H19" i="95"/>
  <c r="H36" i="95" s="1"/>
  <c r="H19" i="96"/>
  <c r="D13" i="81"/>
  <c r="D30" i="81" s="1"/>
  <c r="F11" i="81"/>
  <c r="F28" i="81" s="1"/>
  <c r="C13" i="81"/>
  <c r="C30" i="81" s="1"/>
  <c r="B13" i="81"/>
  <c r="B30" i="81" s="1"/>
  <c r="C14" i="81" l="1"/>
  <c r="C31" i="81" s="1"/>
  <c r="F13" i="81"/>
  <c r="F30" i="81" s="1"/>
  <c r="D14" i="81"/>
  <c r="D31" i="81" s="1"/>
  <c r="D16" i="81"/>
  <c r="D33" i="81" s="1"/>
  <c r="C16" i="81"/>
  <c r="C33" i="81" s="1"/>
  <c r="B16" i="81"/>
  <c r="B33" i="81" s="1"/>
  <c r="B14" i="81"/>
  <c r="B31" i="81" s="1"/>
  <c r="D17" i="81" l="1"/>
  <c r="D34" i="81" s="1"/>
  <c r="C17" i="81"/>
  <c r="C34" i="81" s="1"/>
  <c r="F16" i="81"/>
  <c r="F33" i="81" s="1"/>
  <c r="F14" i="81"/>
  <c r="F31" i="81" s="1"/>
  <c r="B17" i="81"/>
  <c r="B34" i="81" s="1"/>
  <c r="D19" i="81" l="1"/>
  <c r="D36" i="81" s="1"/>
  <c r="F17" i="81"/>
  <c r="F34" i="81" s="1"/>
  <c r="C19" i="81"/>
  <c r="C36" i="81" s="1"/>
  <c r="B19" i="81"/>
  <c r="B36" i="81" s="1"/>
  <c r="F19" i="81" l="1"/>
  <c r="F36" i="81" s="1"/>
  <c r="Q10" i="81"/>
  <c r="Q27" i="81" s="1"/>
  <c r="R10" i="81"/>
  <c r="R27" i="81" s="1"/>
  <c r="Q8" i="81"/>
  <c r="Q25" i="81" s="1"/>
  <c r="R8" i="81"/>
  <c r="R25" i="81" s="1"/>
  <c r="R11" i="81" l="1"/>
  <c r="R28" i="81" s="1"/>
  <c r="Q11" i="81"/>
  <c r="Q28" i="81" s="1"/>
  <c r="Q13" i="81" l="1"/>
  <c r="Q30" i="81" s="1"/>
  <c r="R13" i="81"/>
  <c r="R30" i="81" s="1"/>
  <c r="B4" i="112"/>
  <c r="B21" i="112" s="1"/>
  <c r="C4" i="112"/>
  <c r="C21" i="112" s="1"/>
  <c r="B5" i="112"/>
  <c r="B22" i="112" s="1"/>
  <c r="C5" i="112"/>
  <c r="C22" i="112" s="1"/>
  <c r="B4" i="103"/>
  <c r="B21" i="103" s="1"/>
  <c r="C4" i="103"/>
  <c r="C21" i="103" s="1"/>
  <c r="B5" i="103"/>
  <c r="B22" i="103" s="1"/>
  <c r="C5" i="103"/>
  <c r="C22" i="103" s="1"/>
  <c r="R14" i="81" l="1"/>
  <c r="R31" i="81" s="1"/>
  <c r="AI7" i="81"/>
  <c r="AI24" i="81" s="1"/>
  <c r="Q14" i="81"/>
  <c r="Q31" i="81" s="1"/>
  <c r="Q16" i="81"/>
  <c r="Q33" i="81" s="1"/>
  <c r="R16" i="81"/>
  <c r="R33" i="81" s="1"/>
  <c r="Q17" i="81" l="1"/>
  <c r="Q34" i="81" s="1"/>
  <c r="AI10" i="81"/>
  <c r="AI27" i="81" s="1"/>
  <c r="R17" i="81"/>
  <c r="R34" i="81" s="1"/>
  <c r="AI8" i="81"/>
  <c r="AI25" i="81" s="1"/>
  <c r="B4" i="114"/>
  <c r="C4" i="114"/>
  <c r="B5" i="114"/>
  <c r="C5" i="114"/>
  <c r="B4" i="113"/>
  <c r="B21" i="113" s="1"/>
  <c r="C4" i="113"/>
  <c r="C21" i="113" s="1"/>
  <c r="B5" i="113"/>
  <c r="B22" i="113" s="1"/>
  <c r="C5" i="113"/>
  <c r="C22" i="113" s="1"/>
  <c r="B4" i="105"/>
  <c r="C4" i="105"/>
  <c r="B5" i="105"/>
  <c r="C5" i="105"/>
  <c r="B4" i="104"/>
  <c r="B21" i="104" s="1"/>
  <c r="C4" i="104"/>
  <c r="C21" i="104" s="1"/>
  <c r="B5" i="104"/>
  <c r="B22" i="104" s="1"/>
  <c r="C5" i="104"/>
  <c r="C22" i="104" s="1"/>
  <c r="AI11" i="81" l="1"/>
  <c r="AI28" i="81" s="1"/>
  <c r="Q19" i="81"/>
  <c r="Q36" i="81" s="1"/>
  <c r="R19" i="81"/>
  <c r="R36" i="81" s="1"/>
  <c r="I8" i="81" l="1"/>
  <c r="I25" i="81" s="1"/>
  <c r="AI13" i="81"/>
  <c r="AI30" i="81" s="1"/>
  <c r="J8" i="81"/>
  <c r="J25" i="81" s="1"/>
  <c r="I10" i="81"/>
  <c r="I27" i="81" s="1"/>
  <c r="J10" i="81"/>
  <c r="J27" i="81" s="1"/>
  <c r="L8" i="81"/>
  <c r="L25" i="81" s="1"/>
  <c r="L10" i="81"/>
  <c r="L27" i="81" s="1"/>
  <c r="L11" i="81" l="1"/>
  <c r="L28" i="81" s="1"/>
  <c r="AI14" i="81"/>
  <c r="AI31" i="81" s="1"/>
  <c r="J11" i="81"/>
  <c r="J28" i="81" s="1"/>
  <c r="AI16" i="81"/>
  <c r="AI33" i="81" s="1"/>
  <c r="I11" i="81"/>
  <c r="I28" i="81" s="1"/>
  <c r="L13" i="81" l="1"/>
  <c r="L30" i="81" s="1"/>
  <c r="J13" i="81"/>
  <c r="J30" i="81" s="1"/>
  <c r="I13" i="81"/>
  <c r="I30" i="81" s="1"/>
  <c r="AI17" i="81"/>
  <c r="AI34" i="81" s="1"/>
  <c r="B7" i="112"/>
  <c r="B24" i="112" s="1"/>
  <c r="B7" i="103"/>
  <c r="B24" i="103" s="1"/>
  <c r="C7" i="112"/>
  <c r="C24" i="112" s="1"/>
  <c r="C7" i="103"/>
  <c r="C24" i="103" s="1"/>
  <c r="B7" i="114"/>
  <c r="B7" i="113"/>
  <c r="B24" i="113" s="1"/>
  <c r="B7" i="104"/>
  <c r="B24" i="104" s="1"/>
  <c r="B7" i="105"/>
  <c r="C7" i="114"/>
  <c r="C7" i="113"/>
  <c r="C24" i="113" s="1"/>
  <c r="C7" i="105"/>
  <c r="C7" i="104"/>
  <c r="C24" i="104" s="1"/>
  <c r="C2" i="87"/>
  <c r="C3" i="87"/>
  <c r="I16" i="81" l="1"/>
  <c r="I33" i="81" s="1"/>
  <c r="L14" i="81"/>
  <c r="L31" i="81" s="1"/>
  <c r="AI19" i="81"/>
  <c r="AI36" i="81" s="1"/>
  <c r="I14" i="81"/>
  <c r="I31" i="81" s="1"/>
  <c r="J16" i="81"/>
  <c r="J33" i="81" s="1"/>
  <c r="J14" i="81"/>
  <c r="J31" i="81" s="1"/>
  <c r="L16" i="81"/>
  <c r="L33" i="81" s="1"/>
  <c r="B10" i="112"/>
  <c r="B27" i="112" s="1"/>
  <c r="B10" i="103"/>
  <c r="B27" i="103" s="1"/>
  <c r="C10" i="112"/>
  <c r="C27" i="112" s="1"/>
  <c r="C10" i="103"/>
  <c r="C27" i="103" s="1"/>
  <c r="B8" i="112"/>
  <c r="B25" i="112" s="1"/>
  <c r="B8" i="103"/>
  <c r="B25" i="103" s="1"/>
  <c r="C8" i="112"/>
  <c r="C25" i="112" s="1"/>
  <c r="C8" i="103"/>
  <c r="C25" i="103" s="1"/>
  <c r="B8" i="113"/>
  <c r="B25" i="113" s="1"/>
  <c r="B8" i="114"/>
  <c r="B8" i="105"/>
  <c r="B8" i="104"/>
  <c r="B25" i="104" s="1"/>
  <c r="C8" i="114"/>
  <c r="C8" i="113"/>
  <c r="C25" i="113" s="1"/>
  <c r="C8" i="105"/>
  <c r="C8" i="104"/>
  <c r="C25" i="104" s="1"/>
  <c r="C10" i="114"/>
  <c r="C10" i="113"/>
  <c r="C27" i="113" s="1"/>
  <c r="C10" i="105"/>
  <c r="C10" i="104"/>
  <c r="C27" i="104" s="1"/>
  <c r="B10" i="114"/>
  <c r="B10" i="113"/>
  <c r="B27" i="113" s="1"/>
  <c r="B10" i="105"/>
  <c r="B10" i="104"/>
  <c r="B27" i="104" s="1"/>
  <c r="C4" i="86"/>
  <c r="C20" i="86" s="1"/>
  <c r="C3" i="86"/>
  <c r="C19" i="86" s="1"/>
  <c r="J17" i="81" l="1"/>
  <c r="J34" i="81" s="1"/>
  <c r="L17" i="81"/>
  <c r="L34" i="81" s="1"/>
  <c r="I17" i="81"/>
  <c r="I34" i="81" s="1"/>
  <c r="B11" i="112"/>
  <c r="B28" i="112" s="1"/>
  <c r="B11" i="103"/>
  <c r="B28" i="103" s="1"/>
  <c r="C11" i="112"/>
  <c r="C28" i="112" s="1"/>
  <c r="C11" i="103"/>
  <c r="C28" i="103" s="1"/>
  <c r="B11" i="114"/>
  <c r="B11" i="113"/>
  <c r="B28" i="113" s="1"/>
  <c r="B11" i="105"/>
  <c r="B11" i="104"/>
  <c r="B28" i="104" s="1"/>
  <c r="C11" i="113"/>
  <c r="C28" i="113" s="1"/>
  <c r="C11" i="114"/>
  <c r="C11" i="105"/>
  <c r="C11" i="104"/>
  <c r="C28" i="104" s="1"/>
  <c r="L19" i="81" l="1"/>
  <c r="L36" i="81" s="1"/>
  <c r="I19" i="81"/>
  <c r="I36" i="81" s="1"/>
  <c r="J19" i="81"/>
  <c r="J36" i="81" s="1"/>
  <c r="C13" i="112"/>
  <c r="C30" i="112" s="1"/>
  <c r="C13" i="103"/>
  <c r="C30" i="103" s="1"/>
  <c r="B13" i="112"/>
  <c r="B30" i="112" s="1"/>
  <c r="B13" i="103"/>
  <c r="B30" i="103" s="1"/>
  <c r="C13" i="114"/>
  <c r="C13" i="113"/>
  <c r="C30" i="113" s="1"/>
  <c r="C13" i="105"/>
  <c r="C13" i="104"/>
  <c r="C30" i="104" s="1"/>
  <c r="B13" i="114"/>
  <c r="B13" i="113"/>
  <c r="B30" i="113" s="1"/>
  <c r="B13" i="105"/>
  <c r="B13" i="104"/>
  <c r="B30" i="104" s="1"/>
  <c r="B14" i="112" l="1"/>
  <c r="B31" i="112" s="1"/>
  <c r="B14" i="103"/>
  <c r="B31" i="103" s="1"/>
  <c r="C14" i="112"/>
  <c r="C31" i="112" s="1"/>
  <c r="C14" i="103"/>
  <c r="C31" i="103" s="1"/>
  <c r="C16" i="112"/>
  <c r="C33" i="112" s="1"/>
  <c r="C16" i="103"/>
  <c r="C33" i="103" s="1"/>
  <c r="B16" i="112"/>
  <c r="B33" i="112" s="1"/>
  <c r="B16" i="103"/>
  <c r="B33" i="103" s="1"/>
  <c r="B16" i="113"/>
  <c r="B33" i="113" s="1"/>
  <c r="B16" i="114"/>
  <c r="B16" i="105"/>
  <c r="B16" i="104"/>
  <c r="B33" i="104" s="1"/>
  <c r="C16" i="113"/>
  <c r="C33" i="113" s="1"/>
  <c r="C16" i="114"/>
  <c r="C16" i="105"/>
  <c r="C16" i="104"/>
  <c r="C33" i="104" s="1"/>
  <c r="B14" i="114"/>
  <c r="B14" i="113"/>
  <c r="B31" i="113" s="1"/>
  <c r="B14" i="105"/>
  <c r="B14" i="104"/>
  <c r="B31" i="104" s="1"/>
  <c r="C14" i="114"/>
  <c r="C14" i="113"/>
  <c r="C31" i="113" s="1"/>
  <c r="C14" i="104"/>
  <c r="C31" i="104" s="1"/>
  <c r="C14" i="105"/>
  <c r="AK7" i="81" l="1"/>
  <c r="AK24" i="81" s="1"/>
  <c r="AL7" i="81"/>
  <c r="AL24" i="81" s="1"/>
  <c r="AJ7" i="81"/>
  <c r="AJ24" i="81" s="1"/>
  <c r="W7" i="81"/>
  <c r="W24" i="81" s="1"/>
  <c r="V7" i="81"/>
  <c r="V24" i="81" s="1"/>
  <c r="AB7" i="81"/>
  <c r="AB24" i="81" s="1"/>
  <c r="B17" i="112"/>
  <c r="B34" i="112" s="1"/>
  <c r="B17" i="103"/>
  <c r="B34" i="103" s="1"/>
  <c r="C17" i="112"/>
  <c r="C34" i="112" s="1"/>
  <c r="C17" i="103"/>
  <c r="C34" i="103" s="1"/>
  <c r="C17" i="114"/>
  <c r="C17" i="113"/>
  <c r="C34" i="113" s="1"/>
  <c r="C17" i="105"/>
  <c r="C17" i="104"/>
  <c r="C34" i="104" s="1"/>
  <c r="B17" i="114"/>
  <c r="B17" i="113"/>
  <c r="B34" i="113" s="1"/>
  <c r="B17" i="105"/>
  <c r="B17" i="104"/>
  <c r="B34" i="104" s="1"/>
  <c r="AD31" i="99"/>
  <c r="AC31" i="99"/>
  <c r="AB31" i="99"/>
  <c r="AA31" i="99"/>
  <c r="Z31" i="99"/>
  <c r="Y31" i="99"/>
  <c r="X31" i="99"/>
  <c r="W31" i="99"/>
  <c r="V31" i="99"/>
  <c r="U31" i="99"/>
  <c r="T31" i="99"/>
  <c r="T4" i="99"/>
  <c r="U4" i="99"/>
  <c r="U18" i="99" s="1"/>
  <c r="V4" i="99"/>
  <c r="W4" i="99"/>
  <c r="X4" i="99"/>
  <c r="Y4" i="99"/>
  <c r="Y18" i="99" s="1"/>
  <c r="Z4" i="99"/>
  <c r="AA4" i="99"/>
  <c r="AB4" i="99"/>
  <c r="AC4" i="99"/>
  <c r="AC18" i="99" s="1"/>
  <c r="AD4" i="99"/>
  <c r="T5" i="99"/>
  <c r="T19" i="99" s="1"/>
  <c r="U5" i="99"/>
  <c r="U19" i="99" s="1"/>
  <c r="V5" i="99"/>
  <c r="W5" i="99"/>
  <c r="W19" i="99" s="1"/>
  <c r="X5" i="99"/>
  <c r="Y5" i="99"/>
  <c r="Y19" i="99" s="1"/>
  <c r="Z5" i="99"/>
  <c r="Z19" i="99" s="1"/>
  <c r="AA5" i="99"/>
  <c r="AA19" i="99" s="1"/>
  <c r="AB5" i="99"/>
  <c r="AB19" i="99" s="1"/>
  <c r="AC5" i="99"/>
  <c r="AC19" i="99" s="1"/>
  <c r="AD5" i="99"/>
  <c r="B3" i="87"/>
  <c r="D8" i="106" l="1"/>
  <c r="D10" i="106"/>
  <c r="AA10" i="81"/>
  <c r="AA27" i="81" s="1"/>
  <c r="AK8" i="81"/>
  <c r="AK25" i="81" s="1"/>
  <c r="AB10" i="81"/>
  <c r="AB27" i="81" s="1"/>
  <c r="AJ8" i="81"/>
  <c r="AJ25" i="81" s="1"/>
  <c r="Z8" i="81"/>
  <c r="Z25" i="81" s="1"/>
  <c r="AL10" i="81"/>
  <c r="AL27" i="81" s="1"/>
  <c r="Y8" i="81"/>
  <c r="Y25" i="81" s="1"/>
  <c r="Z10" i="81"/>
  <c r="Z27" i="81" s="1"/>
  <c r="AB8" i="81"/>
  <c r="AB25" i="81" s="1"/>
  <c r="S8" i="81"/>
  <c r="S25" i="81" s="1"/>
  <c r="X10" i="81"/>
  <c r="X27" i="81" s="1"/>
  <c r="AJ10" i="81"/>
  <c r="AJ27" i="81" s="1"/>
  <c r="AL8" i="81"/>
  <c r="AL25" i="81" s="1"/>
  <c r="Y10" i="81"/>
  <c r="Y27" i="81" s="1"/>
  <c r="AK10" i="81"/>
  <c r="AK27" i="81" s="1"/>
  <c r="AA8" i="81"/>
  <c r="AA25" i="81" s="1"/>
  <c r="X8" i="81"/>
  <c r="X25" i="81" s="1"/>
  <c r="C19" i="112"/>
  <c r="C36" i="112" s="1"/>
  <c r="C19" i="103"/>
  <c r="C36" i="103" s="1"/>
  <c r="B19" i="112"/>
  <c r="B36" i="112" s="1"/>
  <c r="B19" i="103"/>
  <c r="B36" i="103" s="1"/>
  <c r="C19" i="114"/>
  <c r="C19" i="113"/>
  <c r="C36" i="113" s="1"/>
  <c r="C19" i="105"/>
  <c r="C19" i="104"/>
  <c r="C36" i="104" s="1"/>
  <c r="B19" i="114"/>
  <c r="B19" i="113"/>
  <c r="B36" i="113" s="1"/>
  <c r="B19" i="104"/>
  <c r="B36" i="104" s="1"/>
  <c r="B19" i="105"/>
  <c r="AB18" i="99"/>
  <c r="AA18" i="99"/>
  <c r="T18" i="99"/>
  <c r="X19" i="99"/>
  <c r="Z18" i="99"/>
  <c r="B2" i="87"/>
  <c r="B3" i="86"/>
  <c r="B19" i="86" s="1"/>
  <c r="AD19" i="99"/>
  <c r="X18" i="99"/>
  <c r="V19" i="99"/>
  <c r="W18" i="99"/>
  <c r="B4" i="86"/>
  <c r="B20" i="86" s="1"/>
  <c r="AD18" i="99"/>
  <c r="V18" i="99"/>
  <c r="Z7" i="99"/>
  <c r="Z21" i="99" s="1"/>
  <c r="U7" i="99"/>
  <c r="U21" i="99" s="1"/>
  <c r="D11" i="106" l="1"/>
  <c r="D10" i="96"/>
  <c r="D10" i="95"/>
  <c r="D27" i="95" s="1"/>
  <c r="D8" i="96"/>
  <c r="D8" i="95"/>
  <c r="D25" i="95" s="1"/>
  <c r="AL11" i="81"/>
  <c r="AL28" i="81" s="1"/>
  <c r="S10" i="81"/>
  <c r="S27" i="81" s="1"/>
  <c r="AK11" i="81"/>
  <c r="AK28" i="81" s="1"/>
  <c r="K8" i="81"/>
  <c r="K25" i="81" s="1"/>
  <c r="Y11" i="81"/>
  <c r="Y28" i="81" s="1"/>
  <c r="Z11" i="81"/>
  <c r="Z28" i="81" s="1"/>
  <c r="AB11" i="81"/>
  <c r="AB28" i="81" s="1"/>
  <c r="K10" i="81"/>
  <c r="K27" i="81" s="1"/>
  <c r="AA11" i="81"/>
  <c r="AA28" i="81" s="1"/>
  <c r="X11" i="81"/>
  <c r="X28" i="81" s="1"/>
  <c r="AJ11" i="81"/>
  <c r="AJ28" i="81" s="1"/>
  <c r="Z8" i="99"/>
  <c r="Z22" i="99" s="1"/>
  <c r="Y7" i="99"/>
  <c r="Y21" i="99" s="1"/>
  <c r="X7" i="99"/>
  <c r="X21" i="99" s="1"/>
  <c r="Z10" i="99"/>
  <c r="Z24" i="99" s="1"/>
  <c r="AA7" i="99"/>
  <c r="AA21" i="99" s="1"/>
  <c r="W7" i="99"/>
  <c r="W21" i="99" s="1"/>
  <c r="V7" i="99"/>
  <c r="V21" i="99" s="1"/>
  <c r="AD7" i="99"/>
  <c r="AD21" i="99" s="1"/>
  <c r="T7" i="99"/>
  <c r="T21" i="99" s="1"/>
  <c r="U10" i="99"/>
  <c r="U24" i="99" s="1"/>
  <c r="AC7" i="99"/>
  <c r="AC21" i="99" s="1"/>
  <c r="AB7" i="99"/>
  <c r="AB21" i="99" s="1"/>
  <c r="U8" i="99"/>
  <c r="U22" i="99" s="1"/>
  <c r="D11" i="96" l="1"/>
  <c r="D11" i="95"/>
  <c r="D28" i="95" s="1"/>
  <c r="D13" i="106"/>
  <c r="W8" i="81"/>
  <c r="W25" i="81" s="1"/>
  <c r="V10" i="81"/>
  <c r="V27" i="81" s="1"/>
  <c r="H8" i="81"/>
  <c r="H25" i="81" s="1"/>
  <c r="AJ13" i="81"/>
  <c r="AJ30" i="81" s="1"/>
  <c r="T8" i="81"/>
  <c r="T25" i="81" s="1"/>
  <c r="AK13" i="81"/>
  <c r="AK30" i="81" s="1"/>
  <c r="H10" i="81"/>
  <c r="H27" i="81" s="1"/>
  <c r="S11" i="81"/>
  <c r="S28" i="81" s="1"/>
  <c r="U8" i="81"/>
  <c r="U25" i="81" s="1"/>
  <c r="G8" i="81"/>
  <c r="G25" i="81" s="1"/>
  <c r="M10" i="81"/>
  <c r="M27" i="81" s="1"/>
  <c r="O8" i="81"/>
  <c r="O25" i="81" s="1"/>
  <c r="Z13" i="81"/>
  <c r="Z30" i="81" s="1"/>
  <c r="Y13" i="81"/>
  <c r="Y30" i="81" s="1"/>
  <c r="X13" i="81"/>
  <c r="X30" i="81" s="1"/>
  <c r="K11" i="81"/>
  <c r="K28" i="81" s="1"/>
  <c r="W10" i="81"/>
  <c r="W27" i="81" s="1"/>
  <c r="M8" i="81"/>
  <c r="M25" i="81" s="1"/>
  <c r="O10" i="81"/>
  <c r="O27" i="81" s="1"/>
  <c r="T10" i="81"/>
  <c r="T27" i="81" s="1"/>
  <c r="V8" i="81"/>
  <c r="V25" i="81" s="1"/>
  <c r="N10" i="81"/>
  <c r="N27" i="81" s="1"/>
  <c r="P10" i="81"/>
  <c r="P27" i="81" s="1"/>
  <c r="AL13" i="81"/>
  <c r="AL30" i="81" s="1"/>
  <c r="AB13" i="81"/>
  <c r="AB30" i="81" s="1"/>
  <c r="U10" i="81"/>
  <c r="U27" i="81" s="1"/>
  <c r="G10" i="81"/>
  <c r="G27" i="81" s="1"/>
  <c r="N8" i="81"/>
  <c r="N25" i="81" s="1"/>
  <c r="P8" i="81"/>
  <c r="P25" i="81" s="1"/>
  <c r="AA13" i="81"/>
  <c r="AA30" i="81" s="1"/>
  <c r="T8" i="99"/>
  <c r="T22" i="99" s="1"/>
  <c r="V8" i="99"/>
  <c r="V22" i="99" s="1"/>
  <c r="V10" i="99"/>
  <c r="V24" i="99" s="1"/>
  <c r="X10" i="99"/>
  <c r="X24" i="99" s="1"/>
  <c r="AC8" i="99"/>
  <c r="AC22" i="99" s="1"/>
  <c r="T10" i="99"/>
  <c r="T24" i="99" s="1"/>
  <c r="U11" i="99"/>
  <c r="U25" i="99" s="1"/>
  <c r="W10" i="99"/>
  <c r="W24" i="99" s="1"/>
  <c r="Z11" i="99"/>
  <c r="Z25" i="99" s="1"/>
  <c r="X8" i="99"/>
  <c r="X22" i="99" s="1"/>
  <c r="Y10" i="99"/>
  <c r="Y24" i="99" s="1"/>
  <c r="AA8" i="99"/>
  <c r="AA22" i="99" s="1"/>
  <c r="AD8" i="99"/>
  <c r="AD22" i="99" s="1"/>
  <c r="AB8" i="99"/>
  <c r="AB22" i="99" s="1"/>
  <c r="AA10" i="99"/>
  <c r="AA24" i="99" s="1"/>
  <c r="Y8" i="99"/>
  <c r="Y22" i="99" s="1"/>
  <c r="AC10" i="99"/>
  <c r="AC24" i="99" s="1"/>
  <c r="AD10" i="99"/>
  <c r="AD24" i="99" s="1"/>
  <c r="AB10" i="99"/>
  <c r="AB24" i="99" s="1"/>
  <c r="W8" i="99"/>
  <c r="W22" i="99" s="1"/>
  <c r="C31" i="99"/>
  <c r="S31" i="99"/>
  <c r="R31" i="99"/>
  <c r="Q31" i="99"/>
  <c r="P31" i="99"/>
  <c r="O31" i="99"/>
  <c r="N31" i="99"/>
  <c r="M31" i="99"/>
  <c r="L31" i="99"/>
  <c r="K31" i="99"/>
  <c r="J31" i="99"/>
  <c r="I31" i="99"/>
  <c r="G31" i="99"/>
  <c r="F31" i="99"/>
  <c r="E31" i="99"/>
  <c r="H31" i="99"/>
  <c r="D31" i="99"/>
  <c r="B31" i="99"/>
  <c r="C4" i="99"/>
  <c r="D4" i="99"/>
  <c r="E4" i="99"/>
  <c r="F4" i="99"/>
  <c r="G4" i="99"/>
  <c r="H4" i="99"/>
  <c r="I4" i="99"/>
  <c r="J4" i="99"/>
  <c r="K4" i="99"/>
  <c r="L4" i="99"/>
  <c r="M4" i="99"/>
  <c r="N4" i="99"/>
  <c r="O4" i="99"/>
  <c r="P4" i="99"/>
  <c r="Q4" i="99"/>
  <c r="R4" i="99"/>
  <c r="S4" i="99"/>
  <c r="C5" i="99"/>
  <c r="D5" i="99"/>
  <c r="E5" i="99"/>
  <c r="F5" i="99"/>
  <c r="G5" i="99"/>
  <c r="H5" i="99"/>
  <c r="I5" i="99"/>
  <c r="J5" i="99"/>
  <c r="K5" i="99"/>
  <c r="L5" i="99"/>
  <c r="M5" i="99"/>
  <c r="N5" i="99"/>
  <c r="O5" i="99"/>
  <c r="P5" i="99"/>
  <c r="Q5" i="99"/>
  <c r="R5" i="99"/>
  <c r="S5" i="99"/>
  <c r="B5" i="99"/>
  <c r="B4" i="99"/>
  <c r="D13" i="96" l="1"/>
  <c r="D13" i="95"/>
  <c r="D30" i="95" s="1"/>
  <c r="D16" i="106"/>
  <c r="D14" i="106"/>
  <c r="Z16" i="81"/>
  <c r="Z33" i="81" s="1"/>
  <c r="P11" i="81"/>
  <c r="P28" i="81" s="1"/>
  <c r="K13" i="81"/>
  <c r="K30" i="81" s="1"/>
  <c r="Y14" i="81"/>
  <c r="Y31" i="81" s="1"/>
  <c r="AA14" i="81"/>
  <c r="AA31" i="81" s="1"/>
  <c r="W11" i="81"/>
  <c r="W28" i="81" s="1"/>
  <c r="AJ14" i="81"/>
  <c r="AJ31" i="81" s="1"/>
  <c r="V11" i="81"/>
  <c r="V28" i="81" s="1"/>
  <c r="AK14" i="81"/>
  <c r="AK31" i="81" s="1"/>
  <c r="T11" i="81"/>
  <c r="T28" i="81" s="1"/>
  <c r="O11" i="81"/>
  <c r="O28" i="81" s="1"/>
  <c r="AJ16" i="81"/>
  <c r="AJ33" i="81" s="1"/>
  <c r="U11" i="81"/>
  <c r="U28" i="81" s="1"/>
  <c r="AK16" i="81"/>
  <c r="AK33" i="81" s="1"/>
  <c r="X16" i="81"/>
  <c r="X33" i="81" s="1"/>
  <c r="Y16" i="81"/>
  <c r="Y33" i="81" s="1"/>
  <c r="G11" i="81"/>
  <c r="G28" i="81" s="1"/>
  <c r="S13" i="81"/>
  <c r="S30" i="81" s="1"/>
  <c r="AL14" i="81"/>
  <c r="AL31" i="81" s="1"/>
  <c r="H11" i="81"/>
  <c r="H28" i="81" s="1"/>
  <c r="X14" i="81"/>
  <c r="X31" i="81" s="1"/>
  <c r="N11" i="81"/>
  <c r="N28" i="81" s="1"/>
  <c r="M11" i="81"/>
  <c r="M28" i="81" s="1"/>
  <c r="AB16" i="81"/>
  <c r="AB33" i="81" s="1"/>
  <c r="Z14" i="81"/>
  <c r="Z31" i="81" s="1"/>
  <c r="AA16" i="81"/>
  <c r="AA33" i="81" s="1"/>
  <c r="AL16" i="81"/>
  <c r="AL33" i="81" s="1"/>
  <c r="AB14" i="81"/>
  <c r="AB31" i="81" s="1"/>
  <c r="AC11" i="99"/>
  <c r="AC25" i="99" s="1"/>
  <c r="T11" i="99"/>
  <c r="T25" i="99" s="1"/>
  <c r="Z13" i="99"/>
  <c r="Z27" i="99" s="1"/>
  <c r="W11" i="99"/>
  <c r="W25" i="99" s="1"/>
  <c r="U13" i="99"/>
  <c r="U27" i="99" s="1"/>
  <c r="AB11" i="99"/>
  <c r="AB25" i="99" s="1"/>
  <c r="AA11" i="99"/>
  <c r="AA25" i="99" s="1"/>
  <c r="X11" i="99"/>
  <c r="X25" i="99" s="1"/>
  <c r="Y11" i="99"/>
  <c r="Y25" i="99" s="1"/>
  <c r="V11" i="99"/>
  <c r="V25" i="99" s="1"/>
  <c r="AD11" i="99"/>
  <c r="AD25" i="99" s="1"/>
  <c r="B7" i="99"/>
  <c r="B21" i="99" s="1"/>
  <c r="D7" i="99"/>
  <c r="D21" i="99" s="1"/>
  <c r="D16" i="96" l="1"/>
  <c r="D16" i="95"/>
  <c r="D33" i="95" s="1"/>
  <c r="D14" i="95"/>
  <c r="D31" i="95" s="1"/>
  <c r="D14" i="96"/>
  <c r="D17" i="106"/>
  <c r="M13" i="81"/>
  <c r="M30" i="81" s="1"/>
  <c r="K14" i="81"/>
  <c r="K31" i="81" s="1"/>
  <c r="W13" i="81"/>
  <c r="W30" i="81" s="1"/>
  <c r="P13" i="81"/>
  <c r="P30" i="81" s="1"/>
  <c r="S16" i="81"/>
  <c r="S33" i="81" s="1"/>
  <c r="AB17" i="81"/>
  <c r="AB34" i="81" s="1"/>
  <c r="T13" i="81"/>
  <c r="T30" i="81" s="1"/>
  <c r="X17" i="81"/>
  <c r="X34" i="81" s="1"/>
  <c r="G13" i="81"/>
  <c r="G30" i="81" s="1"/>
  <c r="Z17" i="81"/>
  <c r="Z34" i="81" s="1"/>
  <c r="AJ17" i="81"/>
  <c r="AJ34" i="81" s="1"/>
  <c r="N13" i="81"/>
  <c r="N30" i="81" s="1"/>
  <c r="V13" i="81"/>
  <c r="V30" i="81" s="1"/>
  <c r="O13" i="81"/>
  <c r="O30" i="81" s="1"/>
  <c r="AA17" i="81"/>
  <c r="AA34" i="81" s="1"/>
  <c r="K16" i="81"/>
  <c r="K33" i="81" s="1"/>
  <c r="AK17" i="81"/>
  <c r="AK34" i="81" s="1"/>
  <c r="U13" i="81"/>
  <c r="U30" i="81" s="1"/>
  <c r="H13" i="81"/>
  <c r="H30" i="81" s="1"/>
  <c r="AL17" i="81"/>
  <c r="AL34" i="81" s="1"/>
  <c r="Y17" i="81"/>
  <c r="Y34" i="81" s="1"/>
  <c r="S14" i="81"/>
  <c r="S31" i="81" s="1"/>
  <c r="U14" i="99"/>
  <c r="U28" i="99" s="1"/>
  <c r="AA13" i="99"/>
  <c r="AA27" i="99" s="1"/>
  <c r="Y13" i="99"/>
  <c r="Y27" i="99" s="1"/>
  <c r="AD13" i="99"/>
  <c r="AD27" i="99" s="1"/>
  <c r="Z14" i="99"/>
  <c r="Z28" i="99" s="1"/>
  <c r="T13" i="99"/>
  <c r="T27" i="99" s="1"/>
  <c r="AC13" i="99"/>
  <c r="AC27" i="99" s="1"/>
  <c r="AB13" i="99"/>
  <c r="AB27" i="99" s="1"/>
  <c r="V13" i="99"/>
  <c r="V27" i="99" s="1"/>
  <c r="W13" i="99"/>
  <c r="W27" i="99" s="1"/>
  <c r="X13" i="99"/>
  <c r="X27" i="99" s="1"/>
  <c r="B10" i="99"/>
  <c r="B24" i="99" s="1"/>
  <c r="D10" i="99"/>
  <c r="D24" i="99" s="1"/>
  <c r="D8" i="99"/>
  <c r="D22" i="99" s="1"/>
  <c r="B8" i="99"/>
  <c r="B22" i="99" s="1"/>
  <c r="D19" i="106" l="1"/>
  <c r="D17" i="95"/>
  <c r="D34" i="95" s="1"/>
  <c r="D17" i="96"/>
  <c r="V14" i="81"/>
  <c r="V31" i="81" s="1"/>
  <c r="AB19" i="81"/>
  <c r="AB36" i="81" s="1"/>
  <c r="H16" i="81"/>
  <c r="H33" i="81" s="1"/>
  <c r="M14" i="81"/>
  <c r="M31" i="81" s="1"/>
  <c r="P14" i="81"/>
  <c r="P31" i="81" s="1"/>
  <c r="K17" i="81"/>
  <c r="K34" i="81" s="1"/>
  <c r="AK19" i="81"/>
  <c r="AK36" i="81" s="1"/>
  <c r="N16" i="81"/>
  <c r="N33" i="81" s="1"/>
  <c r="N14" i="81"/>
  <c r="N31" i="81" s="1"/>
  <c r="M16" i="81"/>
  <c r="M33" i="81" s="1"/>
  <c r="X19" i="81"/>
  <c r="X36" i="81" s="1"/>
  <c r="S17" i="81"/>
  <c r="S34" i="81" s="1"/>
  <c r="T14" i="81"/>
  <c r="T31" i="81" s="1"/>
  <c r="H14" i="81"/>
  <c r="H31" i="81" s="1"/>
  <c r="P16" i="81"/>
  <c r="P33" i="81" s="1"/>
  <c r="U14" i="81"/>
  <c r="U31" i="81" s="1"/>
  <c r="O14" i="81"/>
  <c r="O31" i="81" s="1"/>
  <c r="G14" i="81"/>
  <c r="G31" i="81" s="1"/>
  <c r="V16" i="81"/>
  <c r="V33" i="81" s="1"/>
  <c r="AA19" i="81"/>
  <c r="AA36" i="81" s="1"/>
  <c r="G16" i="81"/>
  <c r="G33" i="81" s="1"/>
  <c r="Y19" i="81"/>
  <c r="Y36" i="81" s="1"/>
  <c r="Z19" i="81"/>
  <c r="Z36" i="81" s="1"/>
  <c r="W14" i="81"/>
  <c r="W31" i="81" s="1"/>
  <c r="W16" i="81"/>
  <c r="W33" i="81" s="1"/>
  <c r="U16" i="81"/>
  <c r="U33" i="81" s="1"/>
  <c r="O16" i="81"/>
  <c r="O33" i="81" s="1"/>
  <c r="AJ19" i="81"/>
  <c r="AJ36" i="81" s="1"/>
  <c r="AL19" i="81"/>
  <c r="AL36" i="81" s="1"/>
  <c r="T16" i="81"/>
  <c r="T33" i="81" s="1"/>
  <c r="AA14" i="99"/>
  <c r="AA28" i="99" s="1"/>
  <c r="T14" i="99"/>
  <c r="T28" i="99" s="1"/>
  <c r="AC14" i="99"/>
  <c r="AC28" i="99" s="1"/>
  <c r="X14" i="99"/>
  <c r="X28" i="99" s="1"/>
  <c r="AB14" i="99"/>
  <c r="AB28" i="99" s="1"/>
  <c r="AD14" i="99"/>
  <c r="AD28" i="99" s="1"/>
  <c r="W14" i="99"/>
  <c r="W28" i="99" s="1"/>
  <c r="V14" i="99"/>
  <c r="V28" i="99" s="1"/>
  <c r="Y14" i="99"/>
  <c r="Y28" i="99" s="1"/>
  <c r="I7" i="99"/>
  <c r="H7" i="99"/>
  <c r="D11" i="99"/>
  <c r="D25" i="99" s="1"/>
  <c r="K7" i="99"/>
  <c r="E7" i="99"/>
  <c r="C7" i="99"/>
  <c r="O7" i="99"/>
  <c r="B11" i="99"/>
  <c r="B25" i="99" s="1"/>
  <c r="F7" i="99"/>
  <c r="N7" i="99"/>
  <c r="S7" i="99"/>
  <c r="P7" i="99"/>
  <c r="M7" i="99"/>
  <c r="R7" i="99"/>
  <c r="J7" i="99"/>
  <c r="G7" i="99"/>
  <c r="L7" i="99"/>
  <c r="Q7" i="99"/>
  <c r="D19" i="96" l="1"/>
  <c r="D19" i="95"/>
  <c r="D36" i="95" s="1"/>
  <c r="O17" i="81"/>
  <c r="O34" i="81" s="1"/>
  <c r="K19" i="81"/>
  <c r="K36" i="81" s="1"/>
  <c r="V17" i="81"/>
  <c r="V34" i="81" s="1"/>
  <c r="S19" i="81"/>
  <c r="S36" i="81" s="1"/>
  <c r="P17" i="81"/>
  <c r="P34" i="81" s="1"/>
  <c r="H17" i="81"/>
  <c r="H34" i="81" s="1"/>
  <c r="G17" i="81"/>
  <c r="G34" i="81" s="1"/>
  <c r="M17" i="81"/>
  <c r="M34" i="81" s="1"/>
  <c r="W17" i="81"/>
  <c r="W34" i="81" s="1"/>
  <c r="N17" i="81"/>
  <c r="N34" i="81" s="1"/>
  <c r="T17" i="81"/>
  <c r="T34" i="81" s="1"/>
  <c r="U17" i="81"/>
  <c r="U34" i="81" s="1"/>
  <c r="B5" i="87"/>
  <c r="B5" i="86"/>
  <c r="B22" i="86" s="1"/>
  <c r="D13" i="99"/>
  <c r="D27" i="99" s="1"/>
  <c r="B13" i="99"/>
  <c r="B27" i="99" s="1"/>
  <c r="O19" i="81" l="1"/>
  <c r="O36" i="81" s="1"/>
  <c r="P19" i="81"/>
  <c r="P36" i="81" s="1"/>
  <c r="T19" i="81"/>
  <c r="T36" i="81" s="1"/>
  <c r="V19" i="81"/>
  <c r="V36" i="81" s="1"/>
  <c r="N19" i="81"/>
  <c r="N36" i="81" s="1"/>
  <c r="U19" i="81"/>
  <c r="U36" i="81" s="1"/>
  <c r="M19" i="81"/>
  <c r="M36" i="81" s="1"/>
  <c r="W19" i="81"/>
  <c r="W36" i="81" s="1"/>
  <c r="H19" i="81"/>
  <c r="H36" i="81" s="1"/>
  <c r="G19" i="81"/>
  <c r="G36" i="81" s="1"/>
  <c r="B14" i="99"/>
  <c r="B28" i="99" s="1"/>
  <c r="D14" i="99"/>
  <c r="D28" i="99" s="1"/>
  <c r="A15" i="86" l="1"/>
  <c r="A14" i="86"/>
  <c r="A12" i="86"/>
  <c r="A11" i="86"/>
  <c r="A9" i="86"/>
  <c r="A8" i="86"/>
  <c r="A15" i="87"/>
  <c r="A14" i="87"/>
  <c r="A12" i="87"/>
  <c r="A11" i="87"/>
  <c r="A9" i="87"/>
  <c r="A8" i="87"/>
  <c r="A32" i="86"/>
  <c r="A31" i="86"/>
  <c r="A29" i="86"/>
  <c r="A28" i="86"/>
  <c r="A26" i="86"/>
  <c r="A25" i="86"/>
  <c r="A42" i="76"/>
  <c r="A41" i="76"/>
  <c r="A21" i="76"/>
  <c r="A20" i="76"/>
  <c r="A17" i="76"/>
  <c r="A18" i="76"/>
  <c r="T4" i="121" l="1"/>
  <c r="T5" i="121"/>
  <c r="C4" i="121"/>
  <c r="D4" i="121"/>
  <c r="E4" i="121"/>
  <c r="F4" i="121"/>
  <c r="G4" i="121"/>
  <c r="H4" i="121"/>
  <c r="I4" i="121"/>
  <c r="J4" i="121"/>
  <c r="K4" i="121"/>
  <c r="L4" i="121"/>
  <c r="M4" i="121"/>
  <c r="N4" i="121"/>
  <c r="O4" i="121"/>
  <c r="P4" i="121"/>
  <c r="Q4" i="121"/>
  <c r="R4" i="121"/>
  <c r="S4" i="121"/>
  <c r="C5" i="121"/>
  <c r="D5" i="121"/>
  <c r="E5" i="121"/>
  <c r="F5" i="121"/>
  <c r="G5" i="121"/>
  <c r="H5" i="121"/>
  <c r="I5" i="121"/>
  <c r="J5" i="121"/>
  <c r="K5" i="121"/>
  <c r="L5" i="121"/>
  <c r="M5" i="121"/>
  <c r="N5" i="121"/>
  <c r="O5" i="121"/>
  <c r="P5" i="121"/>
  <c r="Q5" i="121"/>
  <c r="R5" i="121"/>
  <c r="S5" i="121"/>
  <c r="B5" i="121"/>
  <c r="B4" i="121"/>
  <c r="B5" i="119"/>
  <c r="B4" i="119"/>
  <c r="C4" i="118"/>
  <c r="D4" i="118"/>
  <c r="E4" i="118"/>
  <c r="F4" i="118"/>
  <c r="G4" i="118"/>
  <c r="H4" i="118"/>
  <c r="I4" i="118"/>
  <c r="J4" i="118"/>
  <c r="K4" i="118"/>
  <c r="L4" i="118"/>
  <c r="M4" i="118"/>
  <c r="N4" i="118"/>
  <c r="O4" i="118"/>
  <c r="P4" i="118"/>
  <c r="Q4" i="118"/>
  <c r="R4" i="118"/>
  <c r="S4" i="118"/>
  <c r="T4" i="118"/>
  <c r="U4" i="118"/>
  <c r="V4" i="118"/>
  <c r="W4" i="118"/>
  <c r="X4" i="118"/>
  <c r="Y4" i="118"/>
  <c r="Z4" i="118"/>
  <c r="AA4" i="118"/>
  <c r="AB4" i="118"/>
  <c r="AC4" i="118"/>
  <c r="AD4" i="118"/>
  <c r="AE4" i="118"/>
  <c r="AF4" i="118"/>
  <c r="AG4" i="118"/>
  <c r="AH4" i="118"/>
  <c r="AI4" i="118"/>
  <c r="AJ4" i="118"/>
  <c r="AK4" i="118"/>
  <c r="AL4" i="118"/>
  <c r="AM4" i="118"/>
  <c r="AN4" i="118"/>
  <c r="AO4" i="118"/>
  <c r="AP4" i="118"/>
  <c r="AQ4" i="118"/>
  <c r="AR4" i="118"/>
  <c r="C5" i="118"/>
  <c r="D5" i="118"/>
  <c r="E5" i="118"/>
  <c r="F5" i="118"/>
  <c r="G5" i="118"/>
  <c r="H5" i="118"/>
  <c r="I5" i="118"/>
  <c r="J5" i="118"/>
  <c r="K5" i="118"/>
  <c r="L5" i="118"/>
  <c r="M5" i="118"/>
  <c r="N5" i="118"/>
  <c r="O5" i="118"/>
  <c r="P5" i="118"/>
  <c r="Q5" i="118"/>
  <c r="R5" i="118"/>
  <c r="S5" i="118"/>
  <c r="T5" i="118"/>
  <c r="U5" i="118"/>
  <c r="V5" i="118"/>
  <c r="W5" i="118"/>
  <c r="X5" i="118"/>
  <c r="Y5" i="118"/>
  <c r="Z5" i="118"/>
  <c r="AA5" i="118"/>
  <c r="AB5" i="118"/>
  <c r="AC5" i="118"/>
  <c r="AD5" i="118"/>
  <c r="AE5" i="118"/>
  <c r="AF5" i="118"/>
  <c r="AG5" i="118"/>
  <c r="AH5" i="118"/>
  <c r="AI5" i="118"/>
  <c r="AJ5" i="118"/>
  <c r="AK5" i="118"/>
  <c r="AL5" i="118"/>
  <c r="AM5" i="118"/>
  <c r="AN5" i="118"/>
  <c r="AO5" i="118"/>
  <c r="AP5" i="118"/>
  <c r="AQ5" i="118"/>
  <c r="AR5" i="118"/>
  <c r="B5" i="118"/>
  <c r="B4" i="118"/>
  <c r="F22" i="122" l="1"/>
  <c r="G22" i="122"/>
  <c r="H22" i="122"/>
  <c r="I22" i="122"/>
  <c r="M22" i="122"/>
  <c r="O22" i="122"/>
  <c r="P22" i="122"/>
  <c r="Q22" i="122"/>
  <c r="E23" i="122"/>
  <c r="G23" i="122"/>
  <c r="H23" i="122"/>
  <c r="K23" i="122"/>
  <c r="M23" i="122"/>
  <c r="N23" i="122"/>
  <c r="O23" i="122"/>
  <c r="P23" i="122"/>
  <c r="C25" i="122"/>
  <c r="D25" i="122"/>
  <c r="E25" i="122"/>
  <c r="F25" i="122"/>
  <c r="G25" i="122"/>
  <c r="K25" i="122"/>
  <c r="L25" i="122"/>
  <c r="M25" i="122"/>
  <c r="N25" i="122"/>
  <c r="O25" i="122"/>
  <c r="B26" i="122"/>
  <c r="C26" i="122"/>
  <c r="D26" i="122"/>
  <c r="E26" i="122"/>
  <c r="F26" i="122"/>
  <c r="I26" i="122"/>
  <c r="J26" i="122"/>
  <c r="K26" i="122"/>
  <c r="L26" i="122"/>
  <c r="M26" i="122"/>
  <c r="N26" i="122"/>
  <c r="Q26" i="122"/>
  <c r="R26" i="122"/>
  <c r="A11" i="122"/>
  <c r="B28" i="122"/>
  <c r="C28" i="122"/>
  <c r="D28" i="122"/>
  <c r="F28" i="122"/>
  <c r="G28" i="122"/>
  <c r="J28" i="122"/>
  <c r="K28" i="122"/>
  <c r="L28" i="122"/>
  <c r="N28" i="122"/>
  <c r="O28" i="122"/>
  <c r="Q28" i="122"/>
  <c r="R28" i="122"/>
  <c r="A12" i="122"/>
  <c r="B29" i="122"/>
  <c r="C29" i="122"/>
  <c r="F29" i="122"/>
  <c r="G29" i="122"/>
  <c r="H29" i="122"/>
  <c r="I29" i="122"/>
  <c r="J29" i="122"/>
  <c r="K29" i="122"/>
  <c r="N29" i="122"/>
  <c r="O29" i="122"/>
  <c r="P29" i="122"/>
  <c r="Q29" i="122"/>
  <c r="R29" i="122"/>
  <c r="A14" i="122"/>
  <c r="C31" i="122"/>
  <c r="D31" i="122"/>
  <c r="E31" i="122"/>
  <c r="F31" i="122"/>
  <c r="G31" i="122"/>
  <c r="H31" i="122"/>
  <c r="K31" i="122"/>
  <c r="L31" i="122"/>
  <c r="M31" i="122"/>
  <c r="N31" i="122"/>
  <c r="O31" i="122"/>
  <c r="P31" i="122"/>
  <c r="A15" i="122"/>
  <c r="B32" i="122"/>
  <c r="C32" i="122"/>
  <c r="D32" i="122"/>
  <c r="E32" i="122"/>
  <c r="F32" i="122"/>
  <c r="I32" i="122"/>
  <c r="K32" i="122"/>
  <c r="L32" i="122"/>
  <c r="M32" i="122"/>
  <c r="N32" i="122"/>
  <c r="Q32" i="122"/>
  <c r="A17" i="122"/>
  <c r="B34" i="122"/>
  <c r="C34" i="122"/>
  <c r="D34" i="122"/>
  <c r="I34" i="122"/>
  <c r="J34" i="122"/>
  <c r="K34" i="122"/>
  <c r="L34" i="122"/>
  <c r="Q34" i="122"/>
  <c r="R34" i="122"/>
  <c r="A18" i="122"/>
  <c r="B35" i="122"/>
  <c r="F35" i="122"/>
  <c r="G35" i="122"/>
  <c r="H35" i="122"/>
  <c r="I35" i="122"/>
  <c r="J35" i="122"/>
  <c r="M35" i="122"/>
  <c r="O35" i="122"/>
  <c r="P35" i="122"/>
  <c r="Q35" i="122"/>
  <c r="R35" i="122"/>
  <c r="D37" i="122"/>
  <c r="E37" i="122"/>
  <c r="G37" i="122"/>
  <c r="H37" i="122"/>
  <c r="I37" i="122"/>
  <c r="L37" i="122"/>
  <c r="M37" i="122"/>
  <c r="N37" i="122"/>
  <c r="O37" i="122"/>
  <c r="P37" i="122"/>
  <c r="Q37" i="122"/>
  <c r="B22" i="122"/>
  <c r="C22" i="122"/>
  <c r="D22" i="122"/>
  <c r="E22" i="122"/>
  <c r="J22" i="122"/>
  <c r="K22" i="122"/>
  <c r="L22" i="122"/>
  <c r="N22" i="122"/>
  <c r="R22" i="122"/>
  <c r="B23" i="122"/>
  <c r="C23" i="122"/>
  <c r="D23" i="122"/>
  <c r="F23" i="122"/>
  <c r="I23" i="122"/>
  <c r="J23" i="122"/>
  <c r="L23" i="122"/>
  <c r="Q23" i="122"/>
  <c r="R23" i="122"/>
  <c r="B25" i="122"/>
  <c r="H25" i="122"/>
  <c r="I25" i="122"/>
  <c r="J25" i="122"/>
  <c r="P25" i="122"/>
  <c r="Q25" i="122"/>
  <c r="R25" i="122"/>
  <c r="G26" i="122"/>
  <c r="H26" i="122"/>
  <c r="O26" i="122"/>
  <c r="P26" i="122"/>
  <c r="A28" i="122"/>
  <c r="E28" i="122"/>
  <c r="H28" i="122"/>
  <c r="I28" i="122"/>
  <c r="M28" i="122"/>
  <c r="P28" i="122"/>
  <c r="A29" i="122"/>
  <c r="D29" i="122"/>
  <c r="E29" i="122"/>
  <c r="L29" i="122"/>
  <c r="M29" i="122"/>
  <c r="A31" i="122"/>
  <c r="B31" i="122"/>
  <c r="I31" i="122"/>
  <c r="J31" i="122"/>
  <c r="Q31" i="122"/>
  <c r="R31" i="122"/>
  <c r="A32" i="122"/>
  <c r="G32" i="122"/>
  <c r="H32" i="122"/>
  <c r="J32" i="122"/>
  <c r="O32" i="122"/>
  <c r="P32" i="122"/>
  <c r="R32" i="122"/>
  <c r="A34" i="122"/>
  <c r="E34" i="122"/>
  <c r="F34" i="122"/>
  <c r="G34" i="122"/>
  <c r="H34" i="122"/>
  <c r="M34" i="122"/>
  <c r="N34" i="122"/>
  <c r="O34" i="122"/>
  <c r="P34" i="122"/>
  <c r="A35" i="122"/>
  <c r="C35" i="122"/>
  <c r="D35" i="122"/>
  <c r="E35" i="122"/>
  <c r="K35" i="122"/>
  <c r="L35" i="122"/>
  <c r="N35" i="122"/>
  <c r="B37" i="122"/>
  <c r="C37" i="122"/>
  <c r="F37" i="122"/>
  <c r="J37" i="122"/>
  <c r="K37" i="122"/>
  <c r="R37" i="122"/>
  <c r="E21" i="121"/>
  <c r="F21" i="121"/>
  <c r="H21" i="121"/>
  <c r="M21" i="121"/>
  <c r="N21" i="121"/>
  <c r="P21" i="121"/>
  <c r="B22" i="121"/>
  <c r="D22" i="121"/>
  <c r="I22" i="121"/>
  <c r="J22" i="121"/>
  <c r="L22" i="121"/>
  <c r="Q22" i="121"/>
  <c r="R22" i="121"/>
  <c r="T22" i="121"/>
  <c r="A10" i="121"/>
  <c r="A11" i="121"/>
  <c r="A13" i="121"/>
  <c r="A14" i="121"/>
  <c r="A16" i="121"/>
  <c r="A17" i="121"/>
  <c r="B21" i="121"/>
  <c r="C21" i="121"/>
  <c r="D21" i="121"/>
  <c r="G21" i="121"/>
  <c r="I21" i="121"/>
  <c r="J21" i="121"/>
  <c r="K21" i="121"/>
  <c r="L21" i="121"/>
  <c r="O21" i="121"/>
  <c r="Q21" i="121"/>
  <c r="R21" i="121"/>
  <c r="S21" i="121"/>
  <c r="T21" i="121"/>
  <c r="C22" i="121"/>
  <c r="E22" i="121"/>
  <c r="F22" i="121"/>
  <c r="G22" i="121"/>
  <c r="H22" i="121"/>
  <c r="K22" i="121"/>
  <c r="M22" i="121"/>
  <c r="N22" i="121"/>
  <c r="O22" i="121"/>
  <c r="P22" i="121"/>
  <c r="S22" i="121"/>
  <c r="A27" i="121"/>
  <c r="A28" i="121"/>
  <c r="A30" i="121"/>
  <c r="A31" i="121"/>
  <c r="A33" i="121"/>
  <c r="A34" i="121"/>
  <c r="C21" i="120"/>
  <c r="D21" i="120"/>
  <c r="E21" i="120"/>
  <c r="F21" i="120"/>
  <c r="G21" i="120"/>
  <c r="I21" i="120"/>
  <c r="L21" i="120"/>
  <c r="M21" i="120"/>
  <c r="N21" i="120"/>
  <c r="O21" i="120"/>
  <c r="Q21" i="120"/>
  <c r="S21" i="120"/>
  <c r="T21" i="120"/>
  <c r="U21" i="120"/>
  <c r="V21" i="120"/>
  <c r="B22" i="120"/>
  <c r="D22" i="120"/>
  <c r="G22" i="120"/>
  <c r="H22" i="120"/>
  <c r="I22" i="120"/>
  <c r="J22" i="120"/>
  <c r="L22" i="120"/>
  <c r="N22" i="120"/>
  <c r="O22" i="120"/>
  <c r="P22" i="120"/>
  <c r="Q22" i="120"/>
  <c r="R22" i="120"/>
  <c r="T22" i="120"/>
  <c r="V22" i="120"/>
  <c r="B24" i="120"/>
  <c r="C24" i="120"/>
  <c r="D24" i="120"/>
  <c r="E24" i="120"/>
  <c r="G24" i="120"/>
  <c r="I24" i="120"/>
  <c r="J24" i="120"/>
  <c r="K24" i="120"/>
  <c r="L24" i="120"/>
  <c r="M24" i="120"/>
  <c r="O24" i="120"/>
  <c r="R24" i="120"/>
  <c r="S24" i="120"/>
  <c r="T24" i="120"/>
  <c r="U24" i="120"/>
  <c r="B25" i="120"/>
  <c r="D25" i="120"/>
  <c r="E25" i="120"/>
  <c r="F25" i="120"/>
  <c r="G25" i="120"/>
  <c r="H25" i="120"/>
  <c r="J25" i="120"/>
  <c r="M25" i="120"/>
  <c r="N25" i="120"/>
  <c r="O25" i="120"/>
  <c r="P25" i="120"/>
  <c r="R25" i="120"/>
  <c r="T25" i="120"/>
  <c r="U25" i="120"/>
  <c r="V25" i="120"/>
  <c r="A10" i="120"/>
  <c r="B27" i="120"/>
  <c r="D27" i="120"/>
  <c r="G27" i="120"/>
  <c r="H27" i="120"/>
  <c r="I27" i="120"/>
  <c r="J27" i="120"/>
  <c r="L27" i="120"/>
  <c r="N27" i="120"/>
  <c r="O27" i="120"/>
  <c r="P27" i="120"/>
  <c r="Q27" i="120"/>
  <c r="R27" i="120"/>
  <c r="T27" i="120"/>
  <c r="V27" i="120"/>
  <c r="A11" i="120"/>
  <c r="B28" i="120"/>
  <c r="D28" i="120"/>
  <c r="F28" i="120"/>
  <c r="I28" i="120"/>
  <c r="J28" i="120"/>
  <c r="K28" i="120"/>
  <c r="L28" i="120"/>
  <c r="N28" i="120"/>
  <c r="P28" i="120"/>
  <c r="Q28" i="120"/>
  <c r="R28" i="120"/>
  <c r="S28" i="120"/>
  <c r="T28" i="120"/>
  <c r="V28" i="120"/>
  <c r="A13" i="120"/>
  <c r="B30" i="120"/>
  <c r="C30" i="120"/>
  <c r="D30" i="120"/>
  <c r="E30" i="120"/>
  <c r="F30" i="120"/>
  <c r="H30" i="120"/>
  <c r="J30" i="120"/>
  <c r="K30" i="120"/>
  <c r="L30" i="120"/>
  <c r="M30" i="120"/>
  <c r="N30" i="120"/>
  <c r="P30" i="120"/>
  <c r="R30" i="120"/>
  <c r="S30" i="120"/>
  <c r="T30" i="120"/>
  <c r="U30" i="120"/>
  <c r="V30" i="120"/>
  <c r="A14" i="120"/>
  <c r="B31" i="120"/>
  <c r="D31" i="120"/>
  <c r="E31" i="120"/>
  <c r="F31" i="120"/>
  <c r="G31" i="120"/>
  <c r="H31" i="120"/>
  <c r="J31" i="120"/>
  <c r="M31" i="120"/>
  <c r="N31" i="120"/>
  <c r="O31" i="120"/>
  <c r="P31" i="120"/>
  <c r="R31" i="120"/>
  <c r="T31" i="120"/>
  <c r="U31" i="120"/>
  <c r="V31" i="120"/>
  <c r="A16" i="120"/>
  <c r="B33" i="120"/>
  <c r="D33" i="120"/>
  <c r="G33" i="120"/>
  <c r="H33" i="120"/>
  <c r="I33" i="120"/>
  <c r="J33" i="120"/>
  <c r="L33" i="120"/>
  <c r="N33" i="120"/>
  <c r="O33" i="120"/>
  <c r="P33" i="120"/>
  <c r="Q33" i="120"/>
  <c r="R33" i="120"/>
  <c r="T33" i="120"/>
  <c r="V33" i="120"/>
  <c r="A17" i="120"/>
  <c r="B34" i="120"/>
  <c r="C34" i="120"/>
  <c r="D34" i="120"/>
  <c r="F34" i="120"/>
  <c r="H34" i="120"/>
  <c r="I34" i="120"/>
  <c r="J34" i="120"/>
  <c r="K34" i="120"/>
  <c r="L34" i="120"/>
  <c r="N34" i="120"/>
  <c r="P34" i="120"/>
  <c r="Q34" i="120"/>
  <c r="R34" i="120"/>
  <c r="S34" i="120"/>
  <c r="T34" i="120"/>
  <c r="V34" i="120"/>
  <c r="C36" i="120"/>
  <c r="D36" i="120"/>
  <c r="E36" i="120"/>
  <c r="F36" i="120"/>
  <c r="G36" i="120"/>
  <c r="I36" i="120"/>
  <c r="K36" i="120"/>
  <c r="L36" i="120"/>
  <c r="M36" i="120"/>
  <c r="N36" i="120"/>
  <c r="O36" i="120"/>
  <c r="Q36" i="120"/>
  <c r="S36" i="120"/>
  <c r="T36" i="120"/>
  <c r="U36" i="120"/>
  <c r="V36" i="120"/>
  <c r="B21" i="120"/>
  <c r="H21" i="120"/>
  <c r="J21" i="120"/>
  <c r="K21" i="120"/>
  <c r="P21" i="120"/>
  <c r="R21" i="120"/>
  <c r="C22" i="120"/>
  <c r="E22" i="120"/>
  <c r="F22" i="120"/>
  <c r="K22" i="120"/>
  <c r="M22" i="120"/>
  <c r="S22" i="120"/>
  <c r="U22" i="120"/>
  <c r="F24" i="120"/>
  <c r="H24" i="120"/>
  <c r="N24" i="120"/>
  <c r="P24" i="120"/>
  <c r="Q24" i="120"/>
  <c r="V24" i="120"/>
  <c r="C25" i="120"/>
  <c r="I25" i="120"/>
  <c r="K25" i="120"/>
  <c r="L25" i="120"/>
  <c r="Q25" i="120"/>
  <c r="S25" i="120"/>
  <c r="A27" i="120"/>
  <c r="C27" i="120"/>
  <c r="E27" i="120"/>
  <c r="F27" i="120"/>
  <c r="K27" i="120"/>
  <c r="M27" i="120"/>
  <c r="S27" i="120"/>
  <c r="U27" i="120"/>
  <c r="A28" i="120"/>
  <c r="C28" i="120"/>
  <c r="E28" i="120"/>
  <c r="G28" i="120"/>
  <c r="H28" i="120"/>
  <c r="M28" i="120"/>
  <c r="O28" i="120"/>
  <c r="U28" i="120"/>
  <c r="A30" i="120"/>
  <c r="G30" i="120"/>
  <c r="I30" i="120"/>
  <c r="O30" i="120"/>
  <c r="Q30" i="120"/>
  <c r="A31" i="120"/>
  <c r="C31" i="120"/>
  <c r="I31" i="120"/>
  <c r="K31" i="120"/>
  <c r="L31" i="120"/>
  <c r="Q31" i="120"/>
  <c r="S31" i="120"/>
  <c r="A33" i="120"/>
  <c r="C33" i="120"/>
  <c r="E33" i="120"/>
  <c r="F33" i="120"/>
  <c r="K33" i="120"/>
  <c r="M33" i="120"/>
  <c r="S33" i="120"/>
  <c r="U33" i="120"/>
  <c r="A34" i="120"/>
  <c r="E34" i="120"/>
  <c r="G34" i="120"/>
  <c r="M34" i="120"/>
  <c r="O34" i="120"/>
  <c r="U34" i="120"/>
  <c r="B36" i="120"/>
  <c r="H36" i="120"/>
  <c r="J36" i="120"/>
  <c r="P36" i="120"/>
  <c r="R36" i="120"/>
  <c r="C21" i="119"/>
  <c r="D21" i="119"/>
  <c r="E21" i="119"/>
  <c r="F21" i="119"/>
  <c r="G21" i="119"/>
  <c r="H21" i="119"/>
  <c r="I21" i="119"/>
  <c r="J21" i="119"/>
  <c r="K21" i="119"/>
  <c r="L21" i="119"/>
  <c r="M21" i="119"/>
  <c r="N21" i="119"/>
  <c r="O21" i="119"/>
  <c r="P21" i="119"/>
  <c r="Q21" i="119"/>
  <c r="R21" i="119"/>
  <c r="S21" i="119"/>
  <c r="T21" i="119"/>
  <c r="C22" i="119"/>
  <c r="D22" i="119"/>
  <c r="E22" i="119"/>
  <c r="F22" i="119"/>
  <c r="G22" i="119"/>
  <c r="H22" i="119"/>
  <c r="I22" i="119"/>
  <c r="J22" i="119"/>
  <c r="K22" i="119"/>
  <c r="L22" i="119"/>
  <c r="M22" i="119"/>
  <c r="N22" i="119"/>
  <c r="O22" i="119"/>
  <c r="P22" i="119"/>
  <c r="Q22" i="119"/>
  <c r="R22" i="119"/>
  <c r="S22" i="119"/>
  <c r="T22" i="119"/>
  <c r="A10" i="119"/>
  <c r="A11" i="119"/>
  <c r="A13" i="119"/>
  <c r="A14" i="119"/>
  <c r="A16" i="119"/>
  <c r="A17" i="119"/>
  <c r="B21" i="119"/>
  <c r="B22" i="119"/>
  <c r="A27" i="119"/>
  <c r="A28" i="119"/>
  <c r="A30" i="119"/>
  <c r="A31" i="119"/>
  <c r="A33" i="119"/>
  <c r="A34" i="119"/>
  <c r="G21" i="118"/>
  <c r="H21" i="118"/>
  <c r="O21" i="118"/>
  <c r="P21" i="118"/>
  <c r="W21" i="118"/>
  <c r="X21" i="118"/>
  <c r="AE21" i="118"/>
  <c r="AF21" i="118"/>
  <c r="AM21" i="118"/>
  <c r="AN21" i="118"/>
  <c r="C22" i="118"/>
  <c r="D22" i="118"/>
  <c r="K22" i="118"/>
  <c r="L22" i="118"/>
  <c r="S22" i="118"/>
  <c r="T22" i="118"/>
  <c r="AA22" i="118"/>
  <c r="AB22" i="118"/>
  <c r="AI22" i="118"/>
  <c r="AJ22" i="118"/>
  <c r="AQ22" i="118"/>
  <c r="AR22" i="118"/>
  <c r="A10" i="118"/>
  <c r="A11" i="118"/>
  <c r="A13" i="118"/>
  <c r="A14" i="118"/>
  <c r="A16" i="118"/>
  <c r="A17" i="118"/>
  <c r="B21" i="118"/>
  <c r="C21" i="118"/>
  <c r="D21" i="118"/>
  <c r="E21" i="118"/>
  <c r="F21" i="118"/>
  <c r="I21" i="118"/>
  <c r="J21" i="118"/>
  <c r="K21" i="118"/>
  <c r="L21" i="118"/>
  <c r="M21" i="118"/>
  <c r="N21" i="118"/>
  <c r="Q21" i="118"/>
  <c r="R21" i="118"/>
  <c r="S21" i="118"/>
  <c r="T21" i="118"/>
  <c r="U21" i="118"/>
  <c r="V21" i="118"/>
  <c r="Y21" i="118"/>
  <c r="Z21" i="118"/>
  <c r="AA21" i="118"/>
  <c r="AB21" i="118"/>
  <c r="AC21" i="118"/>
  <c r="AD21" i="118"/>
  <c r="AG21" i="118"/>
  <c r="AH21" i="118"/>
  <c r="AI21" i="118"/>
  <c r="AJ21" i="118"/>
  <c r="AK21" i="118"/>
  <c r="AL21" i="118"/>
  <c r="AO21" i="118"/>
  <c r="AP21" i="118"/>
  <c r="AQ21" i="118"/>
  <c r="AR21" i="118"/>
  <c r="B22" i="118"/>
  <c r="E22" i="118"/>
  <c r="F22" i="118"/>
  <c r="G22" i="118"/>
  <c r="H22" i="118"/>
  <c r="I22" i="118"/>
  <c r="J22" i="118"/>
  <c r="M22" i="118"/>
  <c r="N22" i="118"/>
  <c r="O22" i="118"/>
  <c r="P22" i="118"/>
  <c r="Q22" i="118"/>
  <c r="R22" i="118"/>
  <c r="U22" i="118"/>
  <c r="V22" i="118"/>
  <c r="W22" i="118"/>
  <c r="X22" i="118"/>
  <c r="Y22" i="118"/>
  <c r="Z22" i="118"/>
  <c r="AC22" i="118"/>
  <c r="AD22" i="118"/>
  <c r="AE22" i="118"/>
  <c r="AF22" i="118"/>
  <c r="AG22" i="118"/>
  <c r="AH22" i="118"/>
  <c r="AK22" i="118"/>
  <c r="AL22" i="118"/>
  <c r="AM22" i="118"/>
  <c r="AN22" i="118"/>
  <c r="AO22" i="118"/>
  <c r="AP22" i="118"/>
  <c r="A27" i="118"/>
  <c r="A28" i="118"/>
  <c r="A30" i="118"/>
  <c r="A31" i="118"/>
  <c r="A33" i="118"/>
  <c r="A34" i="118"/>
  <c r="P7" i="121" l="1"/>
  <c r="P24" i="121" s="1"/>
  <c r="P7" i="119"/>
  <c r="P24" i="119" s="1"/>
  <c r="P7" i="118"/>
  <c r="P24" i="118" s="1"/>
  <c r="J7" i="121"/>
  <c r="J24" i="121" s="1"/>
  <c r="J7" i="119"/>
  <c r="J24" i="119" s="1"/>
  <c r="J7" i="118"/>
  <c r="J24" i="118" s="1"/>
  <c r="R7" i="121"/>
  <c r="R24" i="121" s="1"/>
  <c r="R7" i="119"/>
  <c r="R24" i="119" s="1"/>
  <c r="R7" i="118"/>
  <c r="R24" i="118" s="1"/>
  <c r="I7" i="121"/>
  <c r="I24" i="121" s="1"/>
  <c r="I7" i="119"/>
  <c r="I24" i="119" s="1"/>
  <c r="I7" i="118"/>
  <c r="I24" i="118" s="1"/>
  <c r="Q7" i="121"/>
  <c r="Q24" i="121" s="1"/>
  <c r="Q7" i="119"/>
  <c r="Q24" i="119" s="1"/>
  <c r="Q7" i="118"/>
  <c r="Q24" i="118" s="1"/>
  <c r="D7" i="118"/>
  <c r="D24" i="118" s="1"/>
  <c r="D7" i="121"/>
  <c r="D24" i="121" s="1"/>
  <c r="D7" i="119"/>
  <c r="D24" i="119" s="1"/>
  <c r="F7" i="118"/>
  <c r="F24" i="118" s="1"/>
  <c r="F7" i="119"/>
  <c r="F24" i="119" s="1"/>
  <c r="F7" i="121"/>
  <c r="F24" i="121" s="1"/>
  <c r="N7" i="118"/>
  <c r="N24" i="118" s="1"/>
  <c r="N7" i="119"/>
  <c r="N24" i="119" s="1"/>
  <c r="N7" i="121"/>
  <c r="N24" i="121" s="1"/>
  <c r="O7" i="121"/>
  <c r="O24" i="121" s="1"/>
  <c r="O7" i="119"/>
  <c r="O24" i="119" s="1"/>
  <c r="O7" i="118"/>
  <c r="O24" i="118" s="1"/>
  <c r="C7" i="121"/>
  <c r="C24" i="121" s="1"/>
  <c r="C7" i="119"/>
  <c r="C24" i="119" s="1"/>
  <c r="C7" i="118"/>
  <c r="C24" i="118" s="1"/>
  <c r="E7" i="118"/>
  <c r="E24" i="118" s="1"/>
  <c r="E7" i="121"/>
  <c r="E24" i="121" s="1"/>
  <c r="E7" i="119"/>
  <c r="E24" i="119" s="1"/>
  <c r="M7" i="118"/>
  <c r="M24" i="118" s="1"/>
  <c r="M7" i="121"/>
  <c r="M24" i="121" s="1"/>
  <c r="M7" i="119"/>
  <c r="M24" i="119" s="1"/>
  <c r="L7" i="118"/>
  <c r="L24" i="118" s="1"/>
  <c r="L7" i="121"/>
  <c r="L24" i="121" s="1"/>
  <c r="L7" i="119"/>
  <c r="L24" i="119" s="1"/>
  <c r="H7" i="121"/>
  <c r="H24" i="121" s="1"/>
  <c r="H7" i="119"/>
  <c r="H24" i="119" s="1"/>
  <c r="H7" i="118"/>
  <c r="H24" i="118" s="1"/>
  <c r="G7" i="121"/>
  <c r="G24" i="121" s="1"/>
  <c r="G7" i="119"/>
  <c r="G24" i="119" s="1"/>
  <c r="G7" i="118"/>
  <c r="G24" i="118" s="1"/>
  <c r="B7" i="121"/>
  <c r="B24" i="121" s="1"/>
  <c r="B7" i="119"/>
  <c r="B24" i="119" s="1"/>
  <c r="B7" i="118"/>
  <c r="B24" i="118" s="1"/>
  <c r="K7" i="121"/>
  <c r="K24" i="121" s="1"/>
  <c r="K7" i="119"/>
  <c r="K24" i="119" s="1"/>
  <c r="K7" i="118"/>
  <c r="K24" i="118" s="1"/>
  <c r="B5" i="111" l="1"/>
  <c r="C5" i="111"/>
  <c r="B6" i="111"/>
  <c r="C6" i="111"/>
  <c r="B5" i="110"/>
  <c r="B17" i="110" s="1"/>
  <c r="C5" i="110"/>
  <c r="C17" i="110" s="1"/>
  <c r="B6" i="110"/>
  <c r="B18" i="110" s="1"/>
  <c r="C6" i="110"/>
  <c r="C18" i="110" s="1"/>
  <c r="B8" i="110" l="1"/>
  <c r="B20" i="110" s="1"/>
  <c r="B8" i="111"/>
  <c r="B11" i="111" l="1"/>
  <c r="B11" i="110"/>
  <c r="B23" i="110" s="1"/>
  <c r="B9" i="110"/>
  <c r="B21" i="110" s="1"/>
  <c r="B9" i="111"/>
  <c r="B12" i="110" l="1"/>
  <c r="B24" i="110" s="1"/>
  <c r="B12" i="111"/>
  <c r="C8" i="110" l="1"/>
  <c r="C20" i="110" s="1"/>
  <c r="C8" i="111"/>
  <c r="B14" i="110"/>
  <c r="B26" i="110" s="1"/>
  <c r="B14" i="111"/>
  <c r="A41" i="75"/>
  <c r="A40" i="75"/>
  <c r="A38" i="75"/>
  <c r="A37" i="75"/>
  <c r="A35" i="75"/>
  <c r="A34" i="75"/>
  <c r="A21" i="75"/>
  <c r="A20" i="75"/>
  <c r="A18" i="75"/>
  <c r="A17" i="75"/>
  <c r="A15" i="75"/>
  <c r="A14" i="75"/>
  <c r="A17" i="114"/>
  <c r="A16" i="114"/>
  <c r="A14" i="114"/>
  <c r="A13" i="114"/>
  <c r="A11" i="114"/>
  <c r="A10" i="114"/>
  <c r="A34" i="113"/>
  <c r="A33" i="113"/>
  <c r="A31" i="113"/>
  <c r="A30" i="113"/>
  <c r="A28" i="113"/>
  <c r="A27" i="113"/>
  <c r="A17" i="113"/>
  <c r="A16" i="113"/>
  <c r="A14" i="113"/>
  <c r="A13" i="113"/>
  <c r="A11" i="113"/>
  <c r="A10" i="113"/>
  <c r="A34" i="112"/>
  <c r="A33" i="112"/>
  <c r="A31" i="112"/>
  <c r="A30" i="112"/>
  <c r="A28" i="112"/>
  <c r="A27" i="112"/>
  <c r="A17" i="112"/>
  <c r="A16" i="112"/>
  <c r="A14" i="112"/>
  <c r="A13" i="112"/>
  <c r="A11" i="112"/>
  <c r="A10" i="112"/>
  <c r="B15" i="111" l="1"/>
  <c r="B15" i="110"/>
  <c r="B27" i="110" s="1"/>
  <c r="A15" i="111" l="1"/>
  <c r="A14" i="111"/>
  <c r="A12" i="111"/>
  <c r="A11" i="111"/>
  <c r="A27" i="110"/>
  <c r="A26" i="110"/>
  <c r="A24" i="110"/>
  <c r="A23" i="110"/>
  <c r="A15" i="110"/>
  <c r="A14" i="110"/>
  <c r="A12" i="110"/>
  <c r="A11" i="110"/>
  <c r="A17" i="106" l="1"/>
  <c r="A16" i="106"/>
  <c r="A14" i="106"/>
  <c r="A13" i="106"/>
  <c r="A11" i="106"/>
  <c r="A10" i="106"/>
  <c r="O8" i="121" l="1"/>
  <c r="O25" i="121" s="1"/>
  <c r="O8" i="119"/>
  <c r="O25" i="119" s="1"/>
  <c r="O8" i="118"/>
  <c r="O25" i="118" s="1"/>
  <c r="M10" i="121"/>
  <c r="M27" i="121" s="1"/>
  <c r="M10" i="119"/>
  <c r="M27" i="119" s="1"/>
  <c r="M10" i="118"/>
  <c r="M27" i="118" s="1"/>
  <c r="Q8" i="121"/>
  <c r="Q25" i="121" s="1"/>
  <c r="Q8" i="119"/>
  <c r="Q25" i="119" s="1"/>
  <c r="Q8" i="118"/>
  <c r="Q25" i="118" s="1"/>
  <c r="K8" i="118"/>
  <c r="K25" i="118" s="1"/>
  <c r="K8" i="121"/>
  <c r="K25" i="121" s="1"/>
  <c r="K8" i="119"/>
  <c r="K25" i="119" s="1"/>
  <c r="P10" i="118"/>
  <c r="P27" i="118" s="1"/>
  <c r="P10" i="121"/>
  <c r="P27" i="121" s="1"/>
  <c r="P10" i="119"/>
  <c r="P27" i="119" s="1"/>
  <c r="L8" i="118"/>
  <c r="L25" i="118" s="1"/>
  <c r="L8" i="119"/>
  <c r="L25" i="119" s="1"/>
  <c r="L8" i="121"/>
  <c r="L25" i="121" s="1"/>
  <c r="L10" i="121"/>
  <c r="L27" i="121" s="1"/>
  <c r="L10" i="119"/>
  <c r="L27" i="119" s="1"/>
  <c r="L10" i="118"/>
  <c r="L27" i="118" s="1"/>
  <c r="P8" i="121"/>
  <c r="P25" i="121" s="1"/>
  <c r="P8" i="119"/>
  <c r="P25" i="119" s="1"/>
  <c r="P8" i="118"/>
  <c r="P25" i="118" s="1"/>
  <c r="N8" i="121"/>
  <c r="N25" i="121" s="1"/>
  <c r="N8" i="119"/>
  <c r="N25" i="119" s="1"/>
  <c r="N8" i="118"/>
  <c r="N25" i="118" s="1"/>
  <c r="Q10" i="118"/>
  <c r="Q27" i="118" s="1"/>
  <c r="Q10" i="121"/>
  <c r="Q27" i="121" s="1"/>
  <c r="Q10" i="119"/>
  <c r="Q27" i="119" s="1"/>
  <c r="M8" i="121"/>
  <c r="M25" i="121" s="1"/>
  <c r="M8" i="119"/>
  <c r="M25" i="119" s="1"/>
  <c r="M8" i="118"/>
  <c r="M25" i="118" s="1"/>
  <c r="K10" i="121"/>
  <c r="K27" i="121" s="1"/>
  <c r="K10" i="119"/>
  <c r="K27" i="119" s="1"/>
  <c r="K10" i="118"/>
  <c r="K27" i="118" s="1"/>
  <c r="O10" i="121"/>
  <c r="O27" i="121" s="1"/>
  <c r="O10" i="119"/>
  <c r="O27" i="119" s="1"/>
  <c r="O10" i="118"/>
  <c r="O27" i="118" s="1"/>
  <c r="N10" i="121"/>
  <c r="N27" i="121" s="1"/>
  <c r="N10" i="119"/>
  <c r="N27" i="119" s="1"/>
  <c r="N10" i="118"/>
  <c r="N27" i="118" s="1"/>
  <c r="O11" i="121" l="1"/>
  <c r="O28" i="121" s="1"/>
  <c r="O11" i="119"/>
  <c r="O28" i="119" s="1"/>
  <c r="O11" i="118"/>
  <c r="O28" i="118" s="1"/>
  <c r="L11" i="121"/>
  <c r="L28" i="121" s="1"/>
  <c r="L11" i="119"/>
  <c r="L28" i="119" s="1"/>
  <c r="L11" i="118"/>
  <c r="L28" i="118" s="1"/>
  <c r="P11" i="118"/>
  <c r="P28" i="118" s="1"/>
  <c r="P11" i="119"/>
  <c r="P28" i="119" s="1"/>
  <c r="P11" i="121"/>
  <c r="P28" i="121" s="1"/>
  <c r="Q11" i="121"/>
  <c r="Q28" i="121" s="1"/>
  <c r="Q11" i="119"/>
  <c r="Q28" i="119" s="1"/>
  <c r="Q11" i="118"/>
  <c r="Q28" i="118" s="1"/>
  <c r="M11" i="121"/>
  <c r="M28" i="121" s="1"/>
  <c r="M11" i="119"/>
  <c r="M28" i="119" s="1"/>
  <c r="M11" i="118"/>
  <c r="M28" i="118" s="1"/>
  <c r="N11" i="118"/>
  <c r="N28" i="118" s="1"/>
  <c r="N11" i="121"/>
  <c r="N28" i="121" s="1"/>
  <c r="N11" i="119"/>
  <c r="N28" i="119" s="1"/>
  <c r="K11" i="121"/>
  <c r="K28" i="121" s="1"/>
  <c r="K11" i="119"/>
  <c r="K28" i="119" s="1"/>
  <c r="K11" i="118"/>
  <c r="K28" i="118" s="1"/>
  <c r="L13" i="121" l="1"/>
  <c r="L30" i="121" s="1"/>
  <c r="L13" i="119"/>
  <c r="L30" i="119" s="1"/>
  <c r="L13" i="118"/>
  <c r="L30" i="118" s="1"/>
  <c r="Q13" i="121"/>
  <c r="Q30" i="121" s="1"/>
  <c r="Q13" i="119"/>
  <c r="Q30" i="119" s="1"/>
  <c r="Q13" i="118"/>
  <c r="Q30" i="118" s="1"/>
  <c r="K13" i="121"/>
  <c r="K30" i="121" s="1"/>
  <c r="K13" i="119"/>
  <c r="K30" i="119" s="1"/>
  <c r="K13" i="118"/>
  <c r="K30" i="118" s="1"/>
  <c r="N13" i="118"/>
  <c r="N30" i="118" s="1"/>
  <c r="N13" i="119"/>
  <c r="N30" i="119" s="1"/>
  <c r="N13" i="121"/>
  <c r="N30" i="121" s="1"/>
  <c r="M13" i="121"/>
  <c r="M30" i="121" s="1"/>
  <c r="M13" i="119"/>
  <c r="M30" i="119" s="1"/>
  <c r="M13" i="118"/>
  <c r="M30" i="118" s="1"/>
  <c r="P13" i="121"/>
  <c r="P30" i="121" s="1"/>
  <c r="P13" i="119"/>
  <c r="P30" i="119" s="1"/>
  <c r="P13" i="118"/>
  <c r="P30" i="118" s="1"/>
  <c r="O13" i="121"/>
  <c r="O30" i="121" s="1"/>
  <c r="O13" i="119"/>
  <c r="O30" i="119" s="1"/>
  <c r="O13" i="118"/>
  <c r="O30" i="118" s="1"/>
  <c r="Q14" i="121" l="1"/>
  <c r="Q31" i="121" s="1"/>
  <c r="Q14" i="119"/>
  <c r="Q31" i="119" s="1"/>
  <c r="Q14" i="118"/>
  <c r="Q31" i="118" s="1"/>
  <c r="B10" i="121"/>
  <c r="B27" i="121" s="1"/>
  <c r="B10" i="118"/>
  <c r="B27" i="118" s="1"/>
  <c r="B10" i="119"/>
  <c r="B27" i="119" s="1"/>
  <c r="H8" i="121"/>
  <c r="H25" i="121" s="1"/>
  <c r="H8" i="119"/>
  <c r="H25" i="119" s="1"/>
  <c r="H8" i="118"/>
  <c r="H25" i="118" s="1"/>
  <c r="J10" i="118"/>
  <c r="J27" i="118" s="1"/>
  <c r="J10" i="121"/>
  <c r="J27" i="121" s="1"/>
  <c r="J10" i="119"/>
  <c r="J27" i="119" s="1"/>
  <c r="C10" i="121"/>
  <c r="C27" i="121" s="1"/>
  <c r="C10" i="119"/>
  <c r="C27" i="119" s="1"/>
  <c r="C10" i="118"/>
  <c r="C27" i="118" s="1"/>
  <c r="B8" i="121"/>
  <c r="B25" i="121" s="1"/>
  <c r="B8" i="118"/>
  <c r="B25" i="118" s="1"/>
  <c r="B8" i="119"/>
  <c r="B25" i="119" s="1"/>
  <c r="P16" i="121"/>
  <c r="P33" i="121" s="1"/>
  <c r="P16" i="119"/>
  <c r="P33" i="119" s="1"/>
  <c r="P16" i="118"/>
  <c r="P33" i="118" s="1"/>
  <c r="C8" i="118"/>
  <c r="C25" i="118" s="1"/>
  <c r="C8" i="121"/>
  <c r="C25" i="121" s="1"/>
  <c r="C8" i="119"/>
  <c r="C25" i="119" s="1"/>
  <c r="Q16" i="121"/>
  <c r="Q33" i="121" s="1"/>
  <c r="Q16" i="119"/>
  <c r="Q33" i="119" s="1"/>
  <c r="Q16" i="118"/>
  <c r="Q33" i="118" s="1"/>
  <c r="G10" i="121"/>
  <c r="G27" i="121" s="1"/>
  <c r="G10" i="119"/>
  <c r="G27" i="119" s="1"/>
  <c r="G10" i="118"/>
  <c r="G27" i="118" s="1"/>
  <c r="N14" i="121"/>
  <c r="N31" i="121" s="1"/>
  <c r="N14" i="119"/>
  <c r="N31" i="119" s="1"/>
  <c r="N14" i="118"/>
  <c r="N31" i="118" s="1"/>
  <c r="D10" i="121"/>
  <c r="D27" i="121" s="1"/>
  <c r="D10" i="119"/>
  <c r="D27" i="119" s="1"/>
  <c r="D10" i="118"/>
  <c r="D27" i="118" s="1"/>
  <c r="O16" i="121"/>
  <c r="O33" i="121" s="1"/>
  <c r="O16" i="119"/>
  <c r="O33" i="119" s="1"/>
  <c r="O16" i="118"/>
  <c r="O33" i="118" s="1"/>
  <c r="N16" i="121"/>
  <c r="N33" i="121" s="1"/>
  <c r="N16" i="119"/>
  <c r="N33" i="119" s="1"/>
  <c r="N16" i="118"/>
  <c r="N33" i="118" s="1"/>
  <c r="P14" i="121"/>
  <c r="P31" i="121" s="1"/>
  <c r="P14" i="119"/>
  <c r="P31" i="119" s="1"/>
  <c r="P14" i="118"/>
  <c r="P31" i="118" s="1"/>
  <c r="I8" i="121"/>
  <c r="I25" i="121" s="1"/>
  <c r="I8" i="119"/>
  <c r="I25" i="119" s="1"/>
  <c r="I8" i="118"/>
  <c r="I25" i="118" s="1"/>
  <c r="O14" i="121"/>
  <c r="O31" i="121" s="1"/>
  <c r="O14" i="119"/>
  <c r="O31" i="119" s="1"/>
  <c r="O14" i="118"/>
  <c r="O31" i="118" s="1"/>
  <c r="E8" i="121"/>
  <c r="E25" i="121" s="1"/>
  <c r="E8" i="119"/>
  <c r="E25" i="119" s="1"/>
  <c r="E8" i="118"/>
  <c r="E25" i="118" s="1"/>
  <c r="J8" i="118"/>
  <c r="J25" i="118" s="1"/>
  <c r="J8" i="121"/>
  <c r="J25" i="121" s="1"/>
  <c r="J8" i="119"/>
  <c r="J25" i="119" s="1"/>
  <c r="K14" i="121"/>
  <c r="K31" i="121" s="1"/>
  <c r="K14" i="119"/>
  <c r="K31" i="119" s="1"/>
  <c r="K14" i="118"/>
  <c r="K31" i="118" s="1"/>
  <c r="E10" i="121"/>
  <c r="E27" i="121" s="1"/>
  <c r="E10" i="119"/>
  <c r="E27" i="119" s="1"/>
  <c r="E10" i="118"/>
  <c r="E27" i="118" s="1"/>
  <c r="F10" i="121"/>
  <c r="F27" i="121" s="1"/>
  <c r="F10" i="119"/>
  <c r="F27" i="119" s="1"/>
  <c r="F10" i="118"/>
  <c r="F27" i="118" s="1"/>
  <c r="M14" i="121"/>
  <c r="M31" i="121" s="1"/>
  <c r="M14" i="119"/>
  <c r="M31" i="119" s="1"/>
  <c r="M14" i="118"/>
  <c r="M31" i="118" s="1"/>
  <c r="F8" i="121"/>
  <c r="F25" i="121" s="1"/>
  <c r="F8" i="119"/>
  <c r="F25" i="119" s="1"/>
  <c r="F8" i="118"/>
  <c r="F25" i="118" s="1"/>
  <c r="I10" i="118"/>
  <c r="I27" i="118" s="1"/>
  <c r="I10" i="121"/>
  <c r="I27" i="121" s="1"/>
  <c r="I10" i="119"/>
  <c r="I27" i="119" s="1"/>
  <c r="G8" i="121"/>
  <c r="G25" i="121" s="1"/>
  <c r="G8" i="119"/>
  <c r="G25" i="119" s="1"/>
  <c r="G8" i="118"/>
  <c r="G25" i="118" s="1"/>
  <c r="M16" i="121"/>
  <c r="M33" i="121" s="1"/>
  <c r="M16" i="119"/>
  <c r="M33" i="119" s="1"/>
  <c r="M16" i="118"/>
  <c r="M33" i="118" s="1"/>
  <c r="L16" i="121"/>
  <c r="L33" i="121" s="1"/>
  <c r="L16" i="119"/>
  <c r="L33" i="119" s="1"/>
  <c r="L16" i="118"/>
  <c r="L33" i="118" s="1"/>
  <c r="H10" i="118"/>
  <c r="H27" i="118" s="1"/>
  <c r="H10" i="121"/>
  <c r="H27" i="121" s="1"/>
  <c r="H10" i="119"/>
  <c r="H27" i="119" s="1"/>
  <c r="K16" i="121"/>
  <c r="K33" i="121" s="1"/>
  <c r="K16" i="119"/>
  <c r="K33" i="119" s="1"/>
  <c r="K16" i="118"/>
  <c r="K33" i="118" s="1"/>
  <c r="D8" i="118"/>
  <c r="D25" i="118" s="1"/>
  <c r="D8" i="119"/>
  <c r="D25" i="119" s="1"/>
  <c r="D8" i="121"/>
  <c r="D25" i="121" s="1"/>
  <c r="L14" i="121"/>
  <c r="L31" i="121" s="1"/>
  <c r="L14" i="118"/>
  <c r="L31" i="118" s="1"/>
  <c r="L14" i="119"/>
  <c r="L31" i="119" s="1"/>
  <c r="C11" i="111"/>
  <c r="C11" i="110"/>
  <c r="C23" i="110" s="1"/>
  <c r="C9" i="110"/>
  <c r="C21" i="110" s="1"/>
  <c r="C9" i="111"/>
  <c r="O17" i="121" l="1"/>
  <c r="O34" i="121" s="1"/>
  <c r="O17" i="119"/>
  <c r="O34" i="119" s="1"/>
  <c r="O17" i="118"/>
  <c r="O34" i="118" s="1"/>
  <c r="F11" i="118"/>
  <c r="F28" i="118" s="1"/>
  <c r="F11" i="121"/>
  <c r="F28" i="121" s="1"/>
  <c r="F11" i="119"/>
  <c r="F28" i="119" s="1"/>
  <c r="I11" i="121"/>
  <c r="I28" i="121" s="1"/>
  <c r="I11" i="119"/>
  <c r="I28" i="119" s="1"/>
  <c r="I11" i="118"/>
  <c r="I28" i="118" s="1"/>
  <c r="D11" i="121"/>
  <c r="D28" i="121" s="1"/>
  <c r="D11" i="119"/>
  <c r="D28" i="119" s="1"/>
  <c r="D11" i="118"/>
  <c r="D28" i="118" s="1"/>
  <c r="L17" i="121"/>
  <c r="L34" i="121" s="1"/>
  <c r="L17" i="119"/>
  <c r="L34" i="119" s="1"/>
  <c r="L17" i="118"/>
  <c r="L34" i="118" s="1"/>
  <c r="B11" i="121"/>
  <c r="B28" i="121" s="1"/>
  <c r="B11" i="119"/>
  <c r="B28" i="119" s="1"/>
  <c r="B11" i="118"/>
  <c r="B28" i="118" s="1"/>
  <c r="K17" i="121"/>
  <c r="K34" i="121" s="1"/>
  <c r="K17" i="119"/>
  <c r="K34" i="119" s="1"/>
  <c r="K17" i="118"/>
  <c r="K34" i="118" s="1"/>
  <c r="N17" i="121"/>
  <c r="N34" i="121" s="1"/>
  <c r="N17" i="119"/>
  <c r="N34" i="119" s="1"/>
  <c r="N17" i="118"/>
  <c r="N34" i="118" s="1"/>
  <c r="J11" i="121"/>
  <c r="J28" i="121" s="1"/>
  <c r="J11" i="119"/>
  <c r="J28" i="119" s="1"/>
  <c r="J11" i="118"/>
  <c r="J28" i="118" s="1"/>
  <c r="E11" i="121"/>
  <c r="E28" i="121" s="1"/>
  <c r="E11" i="119"/>
  <c r="E28" i="119" s="1"/>
  <c r="E11" i="118"/>
  <c r="E28" i="118" s="1"/>
  <c r="M17" i="121"/>
  <c r="M34" i="121" s="1"/>
  <c r="M17" i="119"/>
  <c r="M34" i="119" s="1"/>
  <c r="M17" i="118"/>
  <c r="M34" i="118" s="1"/>
  <c r="Q17" i="121"/>
  <c r="Q34" i="121" s="1"/>
  <c r="Q17" i="119"/>
  <c r="Q34" i="119" s="1"/>
  <c r="Q17" i="118"/>
  <c r="Q34" i="118" s="1"/>
  <c r="P17" i="118"/>
  <c r="P34" i="118" s="1"/>
  <c r="P17" i="119"/>
  <c r="P34" i="119" s="1"/>
  <c r="P17" i="121"/>
  <c r="P34" i="121" s="1"/>
  <c r="C11" i="121"/>
  <c r="C28" i="121" s="1"/>
  <c r="C11" i="119"/>
  <c r="C28" i="119" s="1"/>
  <c r="C11" i="118"/>
  <c r="C28" i="118" s="1"/>
  <c r="H11" i="118"/>
  <c r="H28" i="118" s="1"/>
  <c r="H11" i="121"/>
  <c r="H28" i="121" s="1"/>
  <c r="H11" i="119"/>
  <c r="H28" i="119" s="1"/>
  <c r="G11" i="121"/>
  <c r="G28" i="121" s="1"/>
  <c r="G11" i="119"/>
  <c r="G28" i="119" s="1"/>
  <c r="G11" i="118"/>
  <c r="G28" i="118" s="1"/>
  <c r="C12" i="110"/>
  <c r="C24" i="110" s="1"/>
  <c r="C12" i="111"/>
  <c r="G18" i="99"/>
  <c r="I18" i="99"/>
  <c r="J18" i="99"/>
  <c r="M18" i="99"/>
  <c r="E19" i="99"/>
  <c r="AJ4" i="83"/>
  <c r="AK4" i="83"/>
  <c r="AL4" i="83"/>
  <c r="AM4" i="83"/>
  <c r="AN4" i="83"/>
  <c r="AO4" i="83"/>
  <c r="AJ5" i="83"/>
  <c r="AK5" i="83"/>
  <c r="AL5" i="83"/>
  <c r="AM5" i="83"/>
  <c r="AN5" i="83"/>
  <c r="AO5" i="83"/>
  <c r="AJ4" i="82"/>
  <c r="AJ21" i="82" s="1"/>
  <c r="AK4" i="82"/>
  <c r="AK21" i="82" s="1"/>
  <c r="AL4" i="82"/>
  <c r="AL21" i="82" s="1"/>
  <c r="AM4" i="82"/>
  <c r="AM21" i="82" s="1"/>
  <c r="AN4" i="82"/>
  <c r="AN21" i="82" s="1"/>
  <c r="AO4" i="82"/>
  <c r="AO21" i="82" s="1"/>
  <c r="AJ5" i="82"/>
  <c r="AJ22" i="82" s="1"/>
  <c r="AK5" i="82"/>
  <c r="AK22" i="82" s="1"/>
  <c r="AL5" i="82"/>
  <c r="AL22" i="82" s="1"/>
  <c r="AM5" i="82"/>
  <c r="AM22" i="82" s="1"/>
  <c r="AN5" i="82"/>
  <c r="AN22" i="82" s="1"/>
  <c r="AO5" i="82"/>
  <c r="AO22" i="82" s="1"/>
  <c r="AJ4" i="78"/>
  <c r="AJ21" i="78" s="1"/>
  <c r="AK4" i="78"/>
  <c r="AK21" i="78" s="1"/>
  <c r="AL4" i="78"/>
  <c r="AL21" i="78" s="1"/>
  <c r="AM4" i="78"/>
  <c r="AM21" i="78" s="1"/>
  <c r="AN4" i="78"/>
  <c r="AN21" i="78" s="1"/>
  <c r="AO4" i="78"/>
  <c r="AO21" i="78" s="1"/>
  <c r="AJ5" i="78"/>
  <c r="AJ22" i="78" s="1"/>
  <c r="AK5" i="78"/>
  <c r="AK22" i="78" s="1"/>
  <c r="AL5" i="78"/>
  <c r="AL22" i="78" s="1"/>
  <c r="AM5" i="78"/>
  <c r="AM22" i="78" s="1"/>
  <c r="AN5" i="78"/>
  <c r="AN22" i="78" s="1"/>
  <c r="AO5" i="78"/>
  <c r="AO22" i="78" s="1"/>
  <c r="AJ7" i="78"/>
  <c r="AJ24" i="78" s="1"/>
  <c r="J13" i="121" l="1"/>
  <c r="J30" i="121" s="1"/>
  <c r="J13" i="119"/>
  <c r="J30" i="119" s="1"/>
  <c r="J13" i="118"/>
  <c r="J30" i="118" s="1"/>
  <c r="H13" i="121"/>
  <c r="H30" i="121" s="1"/>
  <c r="H13" i="119"/>
  <c r="H30" i="119" s="1"/>
  <c r="H13" i="118"/>
  <c r="H30" i="118" s="1"/>
  <c r="N19" i="118"/>
  <c r="N36" i="118" s="1"/>
  <c r="N19" i="119"/>
  <c r="N36" i="119" s="1"/>
  <c r="N19" i="121"/>
  <c r="N36" i="121" s="1"/>
  <c r="P19" i="121"/>
  <c r="P36" i="121" s="1"/>
  <c r="P19" i="119"/>
  <c r="P36" i="119" s="1"/>
  <c r="P19" i="118"/>
  <c r="P36" i="118" s="1"/>
  <c r="D13" i="121"/>
  <c r="D30" i="121" s="1"/>
  <c r="D13" i="119"/>
  <c r="D30" i="119" s="1"/>
  <c r="D13" i="118"/>
  <c r="D30" i="118" s="1"/>
  <c r="K19" i="121"/>
  <c r="K36" i="121" s="1"/>
  <c r="K19" i="119"/>
  <c r="K36" i="119" s="1"/>
  <c r="K19" i="118"/>
  <c r="K36" i="118" s="1"/>
  <c r="Q19" i="121"/>
  <c r="Q36" i="121" s="1"/>
  <c r="Q19" i="119"/>
  <c r="Q36" i="119" s="1"/>
  <c r="Q19" i="118"/>
  <c r="Q36" i="118" s="1"/>
  <c r="G13" i="121"/>
  <c r="G30" i="121" s="1"/>
  <c r="G13" i="119"/>
  <c r="G30" i="119" s="1"/>
  <c r="G13" i="118"/>
  <c r="G30" i="118" s="1"/>
  <c r="F13" i="118"/>
  <c r="F30" i="118" s="1"/>
  <c r="F13" i="119"/>
  <c r="F30" i="119" s="1"/>
  <c r="F13" i="121"/>
  <c r="F30" i="121" s="1"/>
  <c r="O19" i="121"/>
  <c r="O36" i="121" s="1"/>
  <c r="O19" i="119"/>
  <c r="O36" i="119" s="1"/>
  <c r="O19" i="118"/>
  <c r="O36" i="118" s="1"/>
  <c r="I13" i="121"/>
  <c r="I30" i="121" s="1"/>
  <c r="I13" i="119"/>
  <c r="I30" i="119" s="1"/>
  <c r="I13" i="118"/>
  <c r="I30" i="118" s="1"/>
  <c r="B13" i="121"/>
  <c r="B30" i="121" s="1"/>
  <c r="B13" i="119"/>
  <c r="B30" i="119" s="1"/>
  <c r="B13" i="118"/>
  <c r="B30" i="118" s="1"/>
  <c r="E13" i="121"/>
  <c r="E30" i="121" s="1"/>
  <c r="E13" i="119"/>
  <c r="E30" i="119" s="1"/>
  <c r="E13" i="118"/>
  <c r="E30" i="118" s="1"/>
  <c r="L19" i="121"/>
  <c r="L36" i="121" s="1"/>
  <c r="L19" i="119"/>
  <c r="L36" i="119" s="1"/>
  <c r="L19" i="118"/>
  <c r="L36" i="118" s="1"/>
  <c r="M19" i="121"/>
  <c r="M36" i="121" s="1"/>
  <c r="M19" i="119"/>
  <c r="M36" i="119" s="1"/>
  <c r="M19" i="118"/>
  <c r="M36" i="118" s="1"/>
  <c r="C13" i="121"/>
  <c r="C30" i="121" s="1"/>
  <c r="C13" i="119"/>
  <c r="C30" i="119" s="1"/>
  <c r="C13" i="118"/>
  <c r="C30" i="118" s="1"/>
  <c r="C14" i="111"/>
  <c r="C14" i="110"/>
  <c r="C26" i="110" s="1"/>
  <c r="E18" i="99"/>
  <c r="R19" i="99"/>
  <c r="C19" i="99"/>
  <c r="G19" i="99"/>
  <c r="N18" i="99"/>
  <c r="K19" i="99"/>
  <c r="S19" i="99"/>
  <c r="Q19" i="99"/>
  <c r="I19" i="99"/>
  <c r="O18" i="99"/>
  <c r="K18" i="99"/>
  <c r="C18" i="99"/>
  <c r="M19" i="99"/>
  <c r="P19" i="99"/>
  <c r="H19" i="99"/>
  <c r="R18" i="99"/>
  <c r="F18" i="99"/>
  <c r="S18" i="99"/>
  <c r="J19" i="99"/>
  <c r="F19" i="99"/>
  <c r="H18" i="99"/>
  <c r="N19" i="99"/>
  <c r="Q18" i="99"/>
  <c r="P18" i="99"/>
  <c r="O19" i="99"/>
  <c r="E21" i="99"/>
  <c r="AM7" i="83"/>
  <c r="AM7" i="78"/>
  <c r="AM24" i="78" s="1"/>
  <c r="AM7" i="82"/>
  <c r="AM24" i="82" s="1"/>
  <c r="AK7" i="82"/>
  <c r="AK24" i="82" s="1"/>
  <c r="AK7" i="78"/>
  <c r="AK24" i="78" s="1"/>
  <c r="AK7" i="83"/>
  <c r="C21" i="99"/>
  <c r="O21" i="99"/>
  <c r="G21" i="99"/>
  <c r="AO7" i="82"/>
  <c r="AO24" i="82" s="1"/>
  <c r="AO7" i="83"/>
  <c r="AO7" i="78"/>
  <c r="AO24" i="78" s="1"/>
  <c r="F21" i="99"/>
  <c r="AN7" i="82"/>
  <c r="AN24" i="82" s="1"/>
  <c r="AN7" i="78"/>
  <c r="AN24" i="78" s="1"/>
  <c r="AN7" i="83"/>
  <c r="AL7" i="78"/>
  <c r="AL24" i="78" s="1"/>
  <c r="AL7" i="83"/>
  <c r="AL7" i="82"/>
  <c r="AL24" i="82" s="1"/>
  <c r="AJ7" i="83"/>
  <c r="AJ7" i="82"/>
  <c r="AJ24" i="82" s="1"/>
  <c r="D18" i="99"/>
  <c r="L18" i="99"/>
  <c r="W5" i="77"/>
  <c r="W17" i="77" s="1"/>
  <c r="W6" i="77"/>
  <c r="W18" i="77" s="1"/>
  <c r="I16" i="121" l="1"/>
  <c r="I33" i="121" s="1"/>
  <c r="I16" i="119"/>
  <c r="I33" i="119" s="1"/>
  <c r="I16" i="118"/>
  <c r="I33" i="118" s="1"/>
  <c r="C16" i="121"/>
  <c r="C33" i="121" s="1"/>
  <c r="C16" i="119"/>
  <c r="C33" i="119" s="1"/>
  <c r="C16" i="118"/>
  <c r="C33" i="118" s="1"/>
  <c r="E14" i="121"/>
  <c r="E31" i="121" s="1"/>
  <c r="E14" i="119"/>
  <c r="E31" i="119" s="1"/>
  <c r="E14" i="118"/>
  <c r="E31" i="118" s="1"/>
  <c r="H14" i="121"/>
  <c r="H31" i="121" s="1"/>
  <c r="H14" i="119"/>
  <c r="H31" i="119" s="1"/>
  <c r="H14" i="118"/>
  <c r="H31" i="118" s="1"/>
  <c r="H16" i="121"/>
  <c r="H33" i="121" s="1"/>
  <c r="H16" i="119"/>
  <c r="H33" i="119" s="1"/>
  <c r="H16" i="118"/>
  <c r="H33" i="118" s="1"/>
  <c r="E16" i="121"/>
  <c r="E33" i="121" s="1"/>
  <c r="E16" i="119"/>
  <c r="E33" i="119" s="1"/>
  <c r="E16" i="118"/>
  <c r="E33" i="118" s="1"/>
  <c r="D14" i="118"/>
  <c r="D31" i="118" s="1"/>
  <c r="D14" i="119"/>
  <c r="D31" i="119" s="1"/>
  <c r="D14" i="121"/>
  <c r="D31" i="121" s="1"/>
  <c r="F14" i="121"/>
  <c r="F31" i="121" s="1"/>
  <c r="F14" i="119"/>
  <c r="F31" i="119" s="1"/>
  <c r="F14" i="118"/>
  <c r="F31" i="118" s="1"/>
  <c r="B16" i="121"/>
  <c r="B33" i="121" s="1"/>
  <c r="B16" i="119"/>
  <c r="B33" i="119" s="1"/>
  <c r="B16" i="118"/>
  <c r="B33" i="118" s="1"/>
  <c r="G14" i="121"/>
  <c r="G31" i="121" s="1"/>
  <c r="G14" i="119"/>
  <c r="G31" i="119" s="1"/>
  <c r="G14" i="118"/>
  <c r="G31" i="118" s="1"/>
  <c r="C14" i="121"/>
  <c r="C31" i="121" s="1"/>
  <c r="C14" i="119"/>
  <c r="C31" i="119" s="1"/>
  <c r="C14" i="118"/>
  <c r="C31" i="118" s="1"/>
  <c r="D16" i="121"/>
  <c r="D33" i="121" s="1"/>
  <c r="D16" i="119"/>
  <c r="D33" i="119" s="1"/>
  <c r="D16" i="118"/>
  <c r="D33" i="118" s="1"/>
  <c r="F16" i="121"/>
  <c r="F33" i="121" s="1"/>
  <c r="F16" i="119"/>
  <c r="F33" i="119" s="1"/>
  <c r="F16" i="118"/>
  <c r="F33" i="118" s="1"/>
  <c r="B14" i="121"/>
  <c r="B31" i="121" s="1"/>
  <c r="B14" i="119"/>
  <c r="B31" i="119" s="1"/>
  <c r="B14" i="118"/>
  <c r="B31" i="118" s="1"/>
  <c r="G16" i="121"/>
  <c r="G33" i="121" s="1"/>
  <c r="G16" i="119"/>
  <c r="G33" i="119" s="1"/>
  <c r="G16" i="118"/>
  <c r="G33" i="118" s="1"/>
  <c r="J16" i="118"/>
  <c r="J33" i="118" s="1"/>
  <c r="J16" i="121"/>
  <c r="J33" i="121" s="1"/>
  <c r="J16" i="119"/>
  <c r="J33" i="119" s="1"/>
  <c r="I14" i="121"/>
  <c r="I31" i="121" s="1"/>
  <c r="I14" i="119"/>
  <c r="I31" i="119" s="1"/>
  <c r="I14" i="118"/>
  <c r="I31" i="118" s="1"/>
  <c r="J14" i="121"/>
  <c r="J31" i="121" s="1"/>
  <c r="J14" i="119"/>
  <c r="J31" i="119" s="1"/>
  <c r="J14" i="118"/>
  <c r="J31" i="118" s="1"/>
  <c r="C15" i="111"/>
  <c r="C15" i="110"/>
  <c r="C27" i="110" s="1"/>
  <c r="AM16" i="83"/>
  <c r="AM16" i="82"/>
  <c r="AM33" i="82" s="1"/>
  <c r="AM16" i="78"/>
  <c r="AM33" i="78" s="1"/>
  <c r="AL16" i="83"/>
  <c r="AL16" i="82"/>
  <c r="AL33" i="82" s="1"/>
  <c r="AL16" i="78"/>
  <c r="AL33" i="78" s="1"/>
  <c r="AM13" i="83"/>
  <c r="AM13" i="82"/>
  <c r="AM30" i="82" s="1"/>
  <c r="AM13" i="78"/>
  <c r="AM30" i="78" s="1"/>
  <c r="AM10" i="83"/>
  <c r="AM10" i="82"/>
  <c r="AM27" i="82" s="1"/>
  <c r="AM10" i="78"/>
  <c r="AM27" i="78" s="1"/>
  <c r="AL10" i="78"/>
  <c r="AL27" i="78" s="1"/>
  <c r="AL10" i="83"/>
  <c r="AL10" i="82"/>
  <c r="AL27" i="82" s="1"/>
  <c r="AL13" i="78"/>
  <c r="AL30" i="78" s="1"/>
  <c r="AL13" i="83"/>
  <c r="AL13" i="82"/>
  <c r="AL30" i="82" s="1"/>
  <c r="AM19" i="83"/>
  <c r="AM19" i="78"/>
  <c r="AM36" i="78" s="1"/>
  <c r="AM19" i="82"/>
  <c r="AM36" i="82" s="1"/>
  <c r="AL19" i="78"/>
  <c r="AL36" i="78" s="1"/>
  <c r="AL19" i="83"/>
  <c r="AL19" i="82"/>
  <c r="AL36" i="82" s="1"/>
  <c r="AL8" i="78"/>
  <c r="AL25" i="78" s="1"/>
  <c r="AL8" i="83"/>
  <c r="AL8" i="82"/>
  <c r="AL25" i="82" s="1"/>
  <c r="AM8" i="82"/>
  <c r="AM25" i="82" s="1"/>
  <c r="AM8" i="78"/>
  <c r="AM25" i="78" s="1"/>
  <c r="AM8" i="83"/>
  <c r="L19" i="99"/>
  <c r="D19" i="99"/>
  <c r="U5" i="89"/>
  <c r="V5" i="89"/>
  <c r="W5" i="89"/>
  <c r="U6" i="89"/>
  <c r="V6" i="89"/>
  <c r="W6" i="89"/>
  <c r="U5" i="88"/>
  <c r="U17" i="88" s="1"/>
  <c r="V5" i="88"/>
  <c r="V17" i="88" s="1"/>
  <c r="W5" i="88"/>
  <c r="W17" i="88" s="1"/>
  <c r="U6" i="88"/>
  <c r="U18" i="88" s="1"/>
  <c r="V6" i="88"/>
  <c r="V18" i="88" s="1"/>
  <c r="W6" i="88"/>
  <c r="W18" i="88" s="1"/>
  <c r="U5" i="77"/>
  <c r="U17" i="77" s="1"/>
  <c r="V5" i="77"/>
  <c r="V17" i="77" s="1"/>
  <c r="U6" i="77"/>
  <c r="U18" i="77" s="1"/>
  <c r="V6" i="77"/>
  <c r="V18" i="77" s="1"/>
  <c r="AG4" i="83"/>
  <c r="AH4" i="83"/>
  <c r="AI4" i="83"/>
  <c r="AG5" i="83"/>
  <c r="AH5" i="83"/>
  <c r="AI5" i="83"/>
  <c r="AG4" i="82"/>
  <c r="AG21" i="82" s="1"/>
  <c r="AH4" i="82"/>
  <c r="AH21" i="82" s="1"/>
  <c r="AI4" i="82"/>
  <c r="AI21" i="82" s="1"/>
  <c r="AG5" i="82"/>
  <c r="AG22" i="82" s="1"/>
  <c r="AH5" i="82"/>
  <c r="AH22" i="82" s="1"/>
  <c r="AI5" i="82"/>
  <c r="AI22" i="82" s="1"/>
  <c r="AG4" i="78"/>
  <c r="AG21" i="78" s="1"/>
  <c r="AH4" i="78"/>
  <c r="AH21" i="78" s="1"/>
  <c r="AI4" i="78"/>
  <c r="AI21" i="78" s="1"/>
  <c r="AG5" i="78"/>
  <c r="AG22" i="78" s="1"/>
  <c r="AH5" i="78"/>
  <c r="AH22" i="78" s="1"/>
  <c r="AI5" i="78"/>
  <c r="AI22" i="78" s="1"/>
  <c r="E17" i="121" l="1"/>
  <c r="E34" i="121" s="1"/>
  <c r="E17" i="119"/>
  <c r="E34" i="119" s="1"/>
  <c r="E17" i="118"/>
  <c r="E34" i="118" s="1"/>
  <c r="D17" i="121"/>
  <c r="D34" i="121" s="1"/>
  <c r="D17" i="119"/>
  <c r="D34" i="119" s="1"/>
  <c r="D17" i="118"/>
  <c r="D34" i="118" s="1"/>
  <c r="B17" i="121"/>
  <c r="B34" i="121" s="1"/>
  <c r="B17" i="119"/>
  <c r="B34" i="119" s="1"/>
  <c r="B17" i="118"/>
  <c r="B34" i="118" s="1"/>
  <c r="F17" i="121"/>
  <c r="F34" i="121" s="1"/>
  <c r="F17" i="119"/>
  <c r="F34" i="119" s="1"/>
  <c r="F17" i="118"/>
  <c r="F34" i="118" s="1"/>
  <c r="I17" i="121"/>
  <c r="I34" i="121" s="1"/>
  <c r="I17" i="119"/>
  <c r="I34" i="119" s="1"/>
  <c r="I17" i="118"/>
  <c r="I34" i="118" s="1"/>
  <c r="H17" i="119"/>
  <c r="H34" i="119" s="1"/>
  <c r="H17" i="118"/>
  <c r="H34" i="118" s="1"/>
  <c r="H17" i="121"/>
  <c r="H34" i="121" s="1"/>
  <c r="G17" i="121"/>
  <c r="G34" i="121" s="1"/>
  <c r="G17" i="119"/>
  <c r="G34" i="119" s="1"/>
  <c r="G17" i="118"/>
  <c r="G34" i="118" s="1"/>
  <c r="C17" i="121"/>
  <c r="C34" i="121" s="1"/>
  <c r="C17" i="119"/>
  <c r="C34" i="119" s="1"/>
  <c r="C17" i="118"/>
  <c r="C34" i="118" s="1"/>
  <c r="J17" i="121"/>
  <c r="J34" i="121" s="1"/>
  <c r="J17" i="119"/>
  <c r="J34" i="119" s="1"/>
  <c r="J17" i="118"/>
  <c r="J34" i="118" s="1"/>
  <c r="AM17" i="82"/>
  <c r="AM34" i="82" s="1"/>
  <c r="AM17" i="78"/>
  <c r="AM34" i="78" s="1"/>
  <c r="AM17" i="83"/>
  <c r="AM14" i="82"/>
  <c r="AM31" i="82" s="1"/>
  <c r="AM14" i="78"/>
  <c r="AM31" i="78" s="1"/>
  <c r="AM14" i="83"/>
  <c r="AL14" i="83"/>
  <c r="AL14" i="82"/>
  <c r="AL31" i="82" s="1"/>
  <c r="AL14" i="78"/>
  <c r="AL31" i="78" s="1"/>
  <c r="AM11" i="82"/>
  <c r="AM28" i="82" s="1"/>
  <c r="AM11" i="83"/>
  <c r="AM11" i="78"/>
  <c r="AM28" i="78" s="1"/>
  <c r="AL17" i="83"/>
  <c r="AL17" i="82"/>
  <c r="AL34" i="82" s="1"/>
  <c r="AL17" i="78"/>
  <c r="AL34" i="78" s="1"/>
  <c r="AL11" i="82"/>
  <c r="AL28" i="82" s="1"/>
  <c r="AL11" i="78"/>
  <c r="AL28" i="78" s="1"/>
  <c r="AL11" i="83"/>
  <c r="AE4" i="78"/>
  <c r="AE21" i="78" s="1"/>
  <c r="AF4" i="78"/>
  <c r="AF21" i="78" s="1"/>
  <c r="AE5" i="78"/>
  <c r="AE22" i="78" s="1"/>
  <c r="AF5" i="78"/>
  <c r="AF22" i="78" s="1"/>
  <c r="AE7" i="78"/>
  <c r="AE24" i="78" s="1"/>
  <c r="H19" i="121" l="1"/>
  <c r="H36" i="121" s="1"/>
  <c r="H19" i="119"/>
  <c r="H36" i="119" s="1"/>
  <c r="H19" i="118"/>
  <c r="H36" i="118" s="1"/>
  <c r="C19" i="121"/>
  <c r="C36" i="121" s="1"/>
  <c r="C19" i="119"/>
  <c r="C36" i="119" s="1"/>
  <c r="C19" i="118"/>
  <c r="C36" i="118" s="1"/>
  <c r="E19" i="121"/>
  <c r="E36" i="121" s="1"/>
  <c r="E19" i="119"/>
  <c r="E36" i="119" s="1"/>
  <c r="E19" i="118"/>
  <c r="E36" i="118" s="1"/>
  <c r="G19" i="121"/>
  <c r="G36" i="121" s="1"/>
  <c r="G19" i="119"/>
  <c r="G36" i="119" s="1"/>
  <c r="G19" i="118"/>
  <c r="G36" i="118" s="1"/>
  <c r="I19" i="121"/>
  <c r="I36" i="121" s="1"/>
  <c r="I19" i="119"/>
  <c r="I36" i="119" s="1"/>
  <c r="I19" i="118"/>
  <c r="I36" i="118" s="1"/>
  <c r="B19" i="121"/>
  <c r="B36" i="121" s="1"/>
  <c r="B19" i="119"/>
  <c r="B36" i="119" s="1"/>
  <c r="B19" i="118"/>
  <c r="B36" i="118" s="1"/>
  <c r="D19" i="121"/>
  <c r="D36" i="121" s="1"/>
  <c r="D19" i="119"/>
  <c r="D36" i="119" s="1"/>
  <c r="D19" i="118"/>
  <c r="D36" i="118" s="1"/>
  <c r="J19" i="121"/>
  <c r="J36" i="121" s="1"/>
  <c r="J19" i="119"/>
  <c r="J36" i="119" s="1"/>
  <c r="J19" i="118"/>
  <c r="J36" i="118" s="1"/>
  <c r="F19" i="118"/>
  <c r="F36" i="118" s="1"/>
  <c r="F19" i="121"/>
  <c r="F36" i="121" s="1"/>
  <c r="F19" i="119"/>
  <c r="F36" i="119" s="1"/>
  <c r="W4" i="83" l="1"/>
  <c r="Y4" i="83"/>
  <c r="Z4" i="83"/>
  <c r="AA4" i="83"/>
  <c r="AB4" i="83"/>
  <c r="AC4" i="83"/>
  <c r="AD4" i="83"/>
  <c r="AE4" i="83"/>
  <c r="AF4" i="83"/>
  <c r="W5" i="83"/>
  <c r="X5" i="83"/>
  <c r="Y5" i="83"/>
  <c r="Z5" i="83"/>
  <c r="AA5" i="83"/>
  <c r="AB5" i="83"/>
  <c r="AC5" i="83"/>
  <c r="AD5" i="83"/>
  <c r="AE5" i="83"/>
  <c r="AF5" i="83"/>
  <c r="W4" i="82"/>
  <c r="W21" i="82" s="1"/>
  <c r="Y4" i="82"/>
  <c r="Y21" i="82" s="1"/>
  <c r="Z4" i="82"/>
  <c r="Z21" i="82" s="1"/>
  <c r="AA4" i="82"/>
  <c r="AA21" i="82" s="1"/>
  <c r="AB4" i="82"/>
  <c r="AB21" i="82" s="1"/>
  <c r="AC4" i="82"/>
  <c r="AC21" i="82" s="1"/>
  <c r="AD4" i="82"/>
  <c r="AD21" i="82" s="1"/>
  <c r="AE4" i="82"/>
  <c r="AE21" i="82" s="1"/>
  <c r="AF4" i="82"/>
  <c r="AF21" i="82" s="1"/>
  <c r="W5" i="82"/>
  <c r="W22" i="82" s="1"/>
  <c r="X5" i="82"/>
  <c r="X22" i="82" s="1"/>
  <c r="Y5" i="82"/>
  <c r="Y22" i="82" s="1"/>
  <c r="Z5" i="82"/>
  <c r="Z22" i="82" s="1"/>
  <c r="AA5" i="82"/>
  <c r="AA22" i="82" s="1"/>
  <c r="AB5" i="82"/>
  <c r="AB22" i="82" s="1"/>
  <c r="AC5" i="82"/>
  <c r="AC22" i="82" s="1"/>
  <c r="AD5" i="82"/>
  <c r="AD22" i="82" s="1"/>
  <c r="AE5" i="82"/>
  <c r="AE22" i="82" s="1"/>
  <c r="AF5" i="82"/>
  <c r="AF22" i="82" s="1"/>
  <c r="W4" i="78"/>
  <c r="W21" i="78" s="1"/>
  <c r="Y4" i="78"/>
  <c r="Y21" i="78" s="1"/>
  <c r="Z4" i="78"/>
  <c r="Z21" i="78" s="1"/>
  <c r="AA4" i="78"/>
  <c r="AA21" i="78" s="1"/>
  <c r="AB4" i="78"/>
  <c r="AB21" i="78" s="1"/>
  <c r="AC4" i="78"/>
  <c r="AC21" i="78" s="1"/>
  <c r="AD4" i="78"/>
  <c r="AD21" i="78" s="1"/>
  <c r="W5" i="78"/>
  <c r="W22" i="78" s="1"/>
  <c r="X5" i="78"/>
  <c r="X22" i="78" s="1"/>
  <c r="Y5" i="78"/>
  <c r="Y22" i="78" s="1"/>
  <c r="Z5" i="78"/>
  <c r="Z22" i="78" s="1"/>
  <c r="AA5" i="78"/>
  <c r="AA22" i="78" s="1"/>
  <c r="AB5" i="78"/>
  <c r="AB22" i="78" s="1"/>
  <c r="AC5" i="78"/>
  <c r="AC22" i="78" s="1"/>
  <c r="AD5" i="78"/>
  <c r="AD22" i="78" s="1"/>
  <c r="J5" i="77" l="1"/>
  <c r="J17" i="77" s="1"/>
  <c r="K5" i="77"/>
  <c r="K17" i="77" s="1"/>
  <c r="M5" i="77"/>
  <c r="M17" i="77" s="1"/>
  <c r="N5" i="77"/>
  <c r="N17" i="77" s="1"/>
  <c r="O5" i="77"/>
  <c r="O17" i="77" s="1"/>
  <c r="P5" i="77"/>
  <c r="P17" i="77" s="1"/>
  <c r="Q5" i="77"/>
  <c r="Q17" i="77" s="1"/>
  <c r="R5" i="77"/>
  <c r="R17" i="77" s="1"/>
  <c r="S5" i="77"/>
  <c r="S17" i="77" s="1"/>
  <c r="T5" i="77"/>
  <c r="T17" i="77" s="1"/>
  <c r="J6" i="77"/>
  <c r="J18" i="77" s="1"/>
  <c r="K6" i="77"/>
  <c r="K18" i="77" s="1"/>
  <c r="L6" i="77"/>
  <c r="L18" i="77" s="1"/>
  <c r="M6" i="77"/>
  <c r="M18" i="77" s="1"/>
  <c r="N6" i="77"/>
  <c r="N18" i="77" s="1"/>
  <c r="O6" i="77"/>
  <c r="O18" i="77" s="1"/>
  <c r="P6" i="77"/>
  <c r="P18" i="77" s="1"/>
  <c r="Q6" i="77"/>
  <c r="Q18" i="77" s="1"/>
  <c r="R6" i="77"/>
  <c r="R18" i="77" s="1"/>
  <c r="S6" i="77"/>
  <c r="S18" i="77" s="1"/>
  <c r="T6" i="77"/>
  <c r="T18" i="77" s="1"/>
  <c r="V4" i="78"/>
  <c r="V21" i="78" s="1"/>
  <c r="V5" i="78"/>
  <c r="V22" i="78" s="1"/>
  <c r="V4" i="83" l="1"/>
  <c r="V5" i="83"/>
  <c r="U4" i="82"/>
  <c r="U21" i="82" s="1"/>
  <c r="V4" i="82"/>
  <c r="V21" i="82" s="1"/>
  <c r="U5" i="82"/>
  <c r="U22" i="82" s="1"/>
  <c r="V5" i="82"/>
  <c r="V22" i="82" s="1"/>
  <c r="I5" i="89" l="1"/>
  <c r="J5" i="89"/>
  <c r="K5" i="89"/>
  <c r="M5" i="89"/>
  <c r="N5" i="89"/>
  <c r="O5" i="89"/>
  <c r="P5" i="89"/>
  <c r="Q5" i="89"/>
  <c r="R5" i="89"/>
  <c r="S5" i="89"/>
  <c r="T5" i="89"/>
  <c r="I6" i="89"/>
  <c r="J6" i="89"/>
  <c r="K6" i="89"/>
  <c r="L6" i="89"/>
  <c r="M6" i="89"/>
  <c r="N6" i="89"/>
  <c r="O6" i="89"/>
  <c r="P6" i="89"/>
  <c r="Q6" i="89"/>
  <c r="R6" i="89"/>
  <c r="S6" i="89"/>
  <c r="T6" i="89"/>
  <c r="I5" i="88"/>
  <c r="I17" i="88" s="1"/>
  <c r="J5" i="88"/>
  <c r="J17" i="88" s="1"/>
  <c r="K5" i="88"/>
  <c r="K17" i="88" s="1"/>
  <c r="M5" i="88"/>
  <c r="M17" i="88" s="1"/>
  <c r="N5" i="88"/>
  <c r="N17" i="88" s="1"/>
  <c r="O5" i="88"/>
  <c r="O17" i="88" s="1"/>
  <c r="P5" i="88"/>
  <c r="P17" i="88" s="1"/>
  <c r="Q5" i="88"/>
  <c r="Q17" i="88" s="1"/>
  <c r="R5" i="88"/>
  <c r="R17" i="88" s="1"/>
  <c r="S5" i="88"/>
  <c r="S17" i="88" s="1"/>
  <c r="T5" i="88"/>
  <c r="T17" i="88" s="1"/>
  <c r="I6" i="88"/>
  <c r="I18" i="88" s="1"/>
  <c r="J6" i="88"/>
  <c r="J18" i="88" s="1"/>
  <c r="K6" i="88"/>
  <c r="K18" i="88" s="1"/>
  <c r="L6" i="88"/>
  <c r="L18" i="88" s="1"/>
  <c r="M6" i="88"/>
  <c r="M18" i="88" s="1"/>
  <c r="N6" i="88"/>
  <c r="N18" i="88" s="1"/>
  <c r="O6" i="88"/>
  <c r="O18" i="88" s="1"/>
  <c r="P6" i="88"/>
  <c r="P18" i="88" s="1"/>
  <c r="Q6" i="88"/>
  <c r="Q18" i="88" s="1"/>
  <c r="R6" i="88"/>
  <c r="R18" i="88" s="1"/>
  <c r="S6" i="88"/>
  <c r="S18" i="88" s="1"/>
  <c r="T6" i="88"/>
  <c r="T18" i="88" s="1"/>
  <c r="I5" i="77"/>
  <c r="I17" i="77" s="1"/>
  <c r="I6" i="77"/>
  <c r="I18" i="77" s="1"/>
  <c r="A17" i="105"/>
  <c r="A16" i="105"/>
  <c r="A14" i="105"/>
  <c r="A13" i="105"/>
  <c r="A11" i="105"/>
  <c r="A10" i="105"/>
  <c r="A34" i="104"/>
  <c r="A33" i="104"/>
  <c r="A31" i="104"/>
  <c r="A30" i="104"/>
  <c r="A28" i="104"/>
  <c r="A27" i="104"/>
  <c r="A17" i="104"/>
  <c r="A16" i="104"/>
  <c r="A14" i="104"/>
  <c r="A13" i="104"/>
  <c r="A11" i="104"/>
  <c r="A10" i="104"/>
  <c r="A34" i="103"/>
  <c r="A33" i="103"/>
  <c r="A31" i="103"/>
  <c r="A30" i="103"/>
  <c r="A28" i="103"/>
  <c r="A27" i="103"/>
  <c r="A17" i="103"/>
  <c r="A16" i="103"/>
  <c r="A14" i="103"/>
  <c r="A13" i="103"/>
  <c r="A11" i="103"/>
  <c r="A10" i="103"/>
  <c r="U7" i="82" l="1"/>
  <c r="U24" i="82" s="1"/>
  <c r="I8" i="89"/>
  <c r="I8" i="88"/>
  <c r="I20" i="88" s="1"/>
  <c r="I8" i="77"/>
  <c r="I20" i="77" s="1"/>
  <c r="A18" i="100"/>
  <c r="A17" i="100"/>
  <c r="A15" i="100"/>
  <c r="A14" i="100"/>
  <c r="U8" i="82" l="1"/>
  <c r="U25" i="82" s="1"/>
  <c r="I9" i="89"/>
  <c r="I9" i="88"/>
  <c r="I21" i="88" s="1"/>
  <c r="I9" i="77"/>
  <c r="I21" i="77" s="1"/>
  <c r="S4" i="83"/>
  <c r="T4" i="83"/>
  <c r="U4" i="83"/>
  <c r="S5" i="83"/>
  <c r="T5" i="83"/>
  <c r="U5" i="83"/>
  <c r="S7" i="83"/>
  <c r="T7" i="83"/>
  <c r="U7" i="83"/>
  <c r="T8" i="83"/>
  <c r="U8" i="83"/>
  <c r="T10" i="83"/>
  <c r="S13" i="83"/>
  <c r="T13" i="83"/>
  <c r="T14" i="83"/>
  <c r="T16" i="83"/>
  <c r="T19" i="83"/>
  <c r="S4" i="82"/>
  <c r="S21" i="82" s="1"/>
  <c r="T4" i="82"/>
  <c r="T21" i="82" s="1"/>
  <c r="S5" i="82"/>
  <c r="S22" i="82" s="1"/>
  <c r="T5" i="82"/>
  <c r="T22" i="82" s="1"/>
  <c r="S7" i="82"/>
  <c r="S24" i="82" s="1"/>
  <c r="T7" i="82"/>
  <c r="T24" i="82" s="1"/>
  <c r="T8" i="82"/>
  <c r="T25" i="82" s="1"/>
  <c r="T10" i="82"/>
  <c r="T27" i="82" s="1"/>
  <c r="S13" i="82"/>
  <c r="S30" i="82" s="1"/>
  <c r="T13" i="82"/>
  <c r="T30" i="82" s="1"/>
  <c r="T14" i="82"/>
  <c r="T31" i="82" s="1"/>
  <c r="T16" i="82"/>
  <c r="T33" i="82" s="1"/>
  <c r="T19" i="82"/>
  <c r="T36" i="82" s="1"/>
  <c r="S4" i="78"/>
  <c r="S21" i="78" s="1"/>
  <c r="T4" i="78"/>
  <c r="T21" i="78" s="1"/>
  <c r="U4" i="78"/>
  <c r="U21" i="78" s="1"/>
  <c r="S5" i="78"/>
  <c r="S22" i="78" s="1"/>
  <c r="T5" i="78"/>
  <c r="T22" i="78" s="1"/>
  <c r="U5" i="78"/>
  <c r="U22" i="78" s="1"/>
  <c r="S7" i="78"/>
  <c r="S24" i="78" s="1"/>
  <c r="T7" i="78"/>
  <c r="T24" i="78" s="1"/>
  <c r="U7" i="78"/>
  <c r="U24" i="78" s="1"/>
  <c r="T8" i="78"/>
  <c r="T25" i="78" s="1"/>
  <c r="U8" i="78"/>
  <c r="U25" i="78" s="1"/>
  <c r="T10" i="78"/>
  <c r="T27" i="78" s="1"/>
  <c r="S13" i="78"/>
  <c r="S30" i="78" s="1"/>
  <c r="T13" i="78"/>
  <c r="T30" i="78" s="1"/>
  <c r="T14" i="78"/>
  <c r="T31" i="78" s="1"/>
  <c r="S16" i="78"/>
  <c r="S33" i="78" s="1"/>
  <c r="T16" i="78"/>
  <c r="T33" i="78" s="1"/>
  <c r="T19" i="78"/>
  <c r="T36" i="78" s="1"/>
  <c r="T17" i="83" l="1"/>
  <c r="T17" i="78"/>
  <c r="T34" i="78" s="1"/>
  <c r="T17" i="82"/>
  <c r="T34" i="82" s="1"/>
  <c r="T11" i="83"/>
  <c r="T11" i="82"/>
  <c r="T28" i="82" s="1"/>
  <c r="T11" i="78"/>
  <c r="T28" i="78" s="1"/>
  <c r="S14" i="82"/>
  <c r="S31" i="82" s="1"/>
  <c r="S14" i="83"/>
  <c r="S14" i="78"/>
  <c r="S31" i="78" s="1"/>
  <c r="U16" i="83"/>
  <c r="S16" i="83"/>
  <c r="U10" i="78"/>
  <c r="U27" i="78" s="1"/>
  <c r="S8" i="82"/>
  <c r="S25" i="82" s="1"/>
  <c r="U10" i="83"/>
  <c r="S10" i="78"/>
  <c r="S27" i="78" s="1"/>
  <c r="S10" i="83"/>
  <c r="U16" i="78"/>
  <c r="U33" i="78" s="1"/>
  <c r="S16" i="82"/>
  <c r="S33" i="82" s="1"/>
  <c r="S10" i="82"/>
  <c r="S27" i="82" s="1"/>
  <c r="S11" i="83"/>
  <c r="U13" i="82"/>
  <c r="U30" i="82" s="1"/>
  <c r="U19" i="82"/>
  <c r="U36" i="82" s="1"/>
  <c r="U10" i="82"/>
  <c r="U27" i="82" s="1"/>
  <c r="U16" i="82"/>
  <c r="U33" i="82" s="1"/>
  <c r="I14" i="89"/>
  <c r="I14" i="88"/>
  <c r="I26" i="88" s="1"/>
  <c r="I14" i="77"/>
  <c r="I26" i="77" s="1"/>
  <c r="I11" i="89"/>
  <c r="I11" i="88"/>
  <c r="I23" i="88" s="1"/>
  <c r="I11" i="77"/>
  <c r="I23" i="77" s="1"/>
  <c r="U13" i="83"/>
  <c r="S19" i="82"/>
  <c r="S36" i="82" s="1"/>
  <c r="U13" i="78"/>
  <c r="U30" i="78" s="1"/>
  <c r="S8" i="83"/>
  <c r="S8" i="78"/>
  <c r="S25" i="78" s="1"/>
  <c r="S19" i="78"/>
  <c r="S36" i="78" s="1"/>
  <c r="S19" i="83"/>
  <c r="U19" i="78"/>
  <c r="U36" i="78" s="1"/>
  <c r="U19" i="83"/>
  <c r="S17" i="83" l="1"/>
  <c r="S17" i="78"/>
  <c r="S34" i="78" s="1"/>
  <c r="S11" i="78"/>
  <c r="S28" i="78" s="1"/>
  <c r="S17" i="82"/>
  <c r="S34" i="82" s="1"/>
  <c r="U14" i="83"/>
  <c r="S11" i="82"/>
  <c r="S28" i="82" s="1"/>
  <c r="U11" i="82"/>
  <c r="U28" i="82" s="1"/>
  <c r="U17" i="82"/>
  <c r="U34" i="82" s="1"/>
  <c r="U14" i="82"/>
  <c r="U31" i="82" s="1"/>
  <c r="U14" i="78"/>
  <c r="U31" i="78" s="1"/>
  <c r="I15" i="89"/>
  <c r="I15" i="88"/>
  <c r="I27" i="88" s="1"/>
  <c r="I15" i="77"/>
  <c r="I27" i="77" s="1"/>
  <c r="U17" i="83"/>
  <c r="U17" i="78"/>
  <c r="U34" i="78" s="1"/>
  <c r="I12" i="89"/>
  <c r="I12" i="88"/>
  <c r="I24" i="88" s="1"/>
  <c r="I12" i="77"/>
  <c r="I24" i="77" s="1"/>
  <c r="U11" i="83"/>
  <c r="U11" i="78"/>
  <c r="U28" i="78" s="1"/>
  <c r="A28" i="99"/>
  <c r="A27" i="99"/>
  <c r="A25" i="99"/>
  <c r="A24" i="99"/>
  <c r="A14" i="99"/>
  <c r="A13" i="99"/>
  <c r="A11" i="99"/>
  <c r="A10" i="99"/>
  <c r="B18" i="99" l="1"/>
  <c r="B19" i="99"/>
  <c r="A23" i="97" l="1"/>
  <c r="A22" i="97"/>
  <c r="A20" i="97"/>
  <c r="A19" i="97"/>
  <c r="A17" i="96"/>
  <c r="A16" i="96"/>
  <c r="A14" i="96"/>
  <c r="A13" i="96"/>
  <c r="A11" i="96"/>
  <c r="A10" i="96"/>
  <c r="A34" i="95"/>
  <c r="A33" i="95"/>
  <c r="A31" i="95"/>
  <c r="A30" i="95"/>
  <c r="A28" i="95"/>
  <c r="A27" i="95"/>
  <c r="A17" i="95"/>
  <c r="A16" i="95"/>
  <c r="A14" i="95"/>
  <c r="A13" i="95"/>
  <c r="A11" i="95"/>
  <c r="A10" i="95"/>
  <c r="A15" i="89"/>
  <c r="D14" i="89"/>
  <c r="D15" i="89" s="1"/>
  <c r="C14" i="89"/>
  <c r="C15" i="89" s="1"/>
  <c r="B14" i="89"/>
  <c r="B15" i="89" s="1"/>
  <c r="A14" i="89"/>
  <c r="A12" i="89"/>
  <c r="D11" i="89"/>
  <c r="C11" i="89"/>
  <c r="B11" i="89"/>
  <c r="A11" i="89"/>
  <c r="D9" i="89"/>
  <c r="D12" i="89" s="1"/>
  <c r="C9" i="89"/>
  <c r="C12" i="89" s="1"/>
  <c r="B9" i="89"/>
  <c r="B12" i="89" s="1"/>
  <c r="H6" i="89"/>
  <c r="G6" i="89"/>
  <c r="F6" i="89"/>
  <c r="E6" i="89"/>
  <c r="H5" i="89"/>
  <c r="G5" i="89"/>
  <c r="F5" i="89"/>
  <c r="E5" i="89"/>
  <c r="A27" i="88"/>
  <c r="A26" i="88"/>
  <c r="A24" i="88"/>
  <c r="A23" i="88"/>
  <c r="D20" i="88"/>
  <c r="C20" i="88"/>
  <c r="B20" i="88"/>
  <c r="A15" i="88"/>
  <c r="D14" i="88"/>
  <c r="D15" i="88" s="1"/>
  <c r="D27" i="88" s="1"/>
  <c r="C14" i="88"/>
  <c r="C15" i="88" s="1"/>
  <c r="C27" i="88" s="1"/>
  <c r="B14" i="88"/>
  <c r="A14" i="88"/>
  <c r="A12" i="88"/>
  <c r="D11" i="88"/>
  <c r="D23" i="88" s="1"/>
  <c r="C11" i="88"/>
  <c r="C23" i="88" s="1"/>
  <c r="B11" i="88"/>
  <c r="B23" i="88" s="1"/>
  <c r="A11" i="88"/>
  <c r="D9" i="88"/>
  <c r="D21" i="88" s="1"/>
  <c r="C9" i="88"/>
  <c r="C21" i="88" s="1"/>
  <c r="B9" i="88"/>
  <c r="B12" i="88" s="1"/>
  <c r="B24" i="88" s="1"/>
  <c r="H6" i="88"/>
  <c r="H18" i="88" s="1"/>
  <c r="G6" i="88"/>
  <c r="G18" i="88" s="1"/>
  <c r="F6" i="88"/>
  <c r="F18" i="88" s="1"/>
  <c r="E6" i="88"/>
  <c r="E18" i="88" s="1"/>
  <c r="H5" i="88"/>
  <c r="H17" i="88" s="1"/>
  <c r="G5" i="88"/>
  <c r="G17" i="88" s="1"/>
  <c r="F5" i="88"/>
  <c r="F17" i="88" s="1"/>
  <c r="E5" i="88"/>
  <c r="E17" i="88" s="1"/>
  <c r="F5" i="77"/>
  <c r="F17" i="77" s="1"/>
  <c r="G5" i="77"/>
  <c r="G17" i="77" s="1"/>
  <c r="H5" i="77"/>
  <c r="H17" i="77" s="1"/>
  <c r="F6" i="77"/>
  <c r="F18" i="77" s="1"/>
  <c r="G6" i="77"/>
  <c r="G18" i="77" s="1"/>
  <c r="H6" i="77"/>
  <c r="H18" i="77" s="1"/>
  <c r="E6" i="77"/>
  <c r="E18" i="77" s="1"/>
  <c r="E5" i="77"/>
  <c r="E17" i="77" s="1"/>
  <c r="A27" i="77"/>
  <c r="A26" i="77"/>
  <c r="A24" i="77"/>
  <c r="A23" i="77"/>
  <c r="A15" i="77"/>
  <c r="A14" i="77"/>
  <c r="A12" i="77"/>
  <c r="A11" i="77"/>
  <c r="L4" i="83"/>
  <c r="M4" i="83"/>
  <c r="N4" i="83"/>
  <c r="O4" i="83"/>
  <c r="P4" i="83"/>
  <c r="Q4" i="83"/>
  <c r="R4" i="83"/>
  <c r="L5" i="83"/>
  <c r="M5" i="83"/>
  <c r="N5" i="83"/>
  <c r="O5" i="83"/>
  <c r="P5" i="83"/>
  <c r="Q5" i="83"/>
  <c r="R5" i="83"/>
  <c r="L4" i="82"/>
  <c r="L21" i="82" s="1"/>
  <c r="M4" i="82"/>
  <c r="M21" i="82" s="1"/>
  <c r="N4" i="82"/>
  <c r="N21" i="82" s="1"/>
  <c r="O4" i="82"/>
  <c r="O21" i="82" s="1"/>
  <c r="P4" i="82"/>
  <c r="P21" i="82" s="1"/>
  <c r="Q4" i="82"/>
  <c r="Q21" i="82" s="1"/>
  <c r="R4" i="82"/>
  <c r="R21" i="82" s="1"/>
  <c r="L5" i="82"/>
  <c r="L22" i="82" s="1"/>
  <c r="M5" i="82"/>
  <c r="M22" i="82" s="1"/>
  <c r="N5" i="82"/>
  <c r="N22" i="82" s="1"/>
  <c r="O5" i="82"/>
  <c r="O22" i="82" s="1"/>
  <c r="P5" i="82"/>
  <c r="P22" i="82" s="1"/>
  <c r="Q5" i="82"/>
  <c r="Q22" i="82" s="1"/>
  <c r="R5" i="82"/>
  <c r="R22" i="82" s="1"/>
  <c r="L4" i="78"/>
  <c r="L21" i="78" s="1"/>
  <c r="M4" i="78"/>
  <c r="M21" i="78" s="1"/>
  <c r="N4" i="78"/>
  <c r="N21" i="78" s="1"/>
  <c r="O4" i="78"/>
  <c r="O21" i="78" s="1"/>
  <c r="P4" i="78"/>
  <c r="P21" i="78" s="1"/>
  <c r="Q4" i="78"/>
  <c r="Q21" i="78" s="1"/>
  <c r="R4" i="78"/>
  <c r="R21" i="78" s="1"/>
  <c r="L5" i="78"/>
  <c r="L22" i="78" s="1"/>
  <c r="M5" i="78"/>
  <c r="M22" i="78" s="1"/>
  <c r="N5" i="78"/>
  <c r="N22" i="78" s="1"/>
  <c r="O5" i="78"/>
  <c r="O22" i="78" s="1"/>
  <c r="P5" i="78"/>
  <c r="P22" i="78" s="1"/>
  <c r="Q5" i="78"/>
  <c r="Q22" i="78" s="1"/>
  <c r="R5" i="78"/>
  <c r="R22" i="78" s="1"/>
  <c r="A39" i="76"/>
  <c r="A38" i="76"/>
  <c r="A36" i="76"/>
  <c r="A35" i="76"/>
  <c r="A15" i="76"/>
  <c r="A14" i="76"/>
  <c r="H19" i="83"/>
  <c r="G19" i="83"/>
  <c r="F19" i="83"/>
  <c r="E19" i="83"/>
  <c r="D19" i="83"/>
  <c r="C19" i="83"/>
  <c r="B19" i="83"/>
  <c r="A17" i="83"/>
  <c r="H16" i="83"/>
  <c r="G16" i="83"/>
  <c r="G17" i="83" s="1"/>
  <c r="F16" i="83"/>
  <c r="F17" i="83" s="1"/>
  <c r="E16" i="83"/>
  <c r="D16" i="83"/>
  <c r="D17" i="83" s="1"/>
  <c r="C16" i="83"/>
  <c r="C17" i="83" s="1"/>
  <c r="B16" i="83"/>
  <c r="B17" i="83" s="1"/>
  <c r="A16" i="83"/>
  <c r="A14" i="83"/>
  <c r="H13" i="83"/>
  <c r="H14" i="83" s="1"/>
  <c r="G13" i="83"/>
  <c r="G14" i="83" s="1"/>
  <c r="F13" i="83"/>
  <c r="F14" i="83" s="1"/>
  <c r="E13" i="83"/>
  <c r="E14" i="83" s="1"/>
  <c r="D13" i="83"/>
  <c r="D14" i="83" s="1"/>
  <c r="C13" i="83"/>
  <c r="C14" i="83" s="1"/>
  <c r="B13" i="83"/>
  <c r="B14" i="83" s="1"/>
  <c r="A13" i="83"/>
  <c r="A11" i="83"/>
  <c r="H10" i="83"/>
  <c r="G10" i="83"/>
  <c r="F10" i="83"/>
  <c r="E10" i="83"/>
  <c r="D10" i="83"/>
  <c r="C10" i="83"/>
  <c r="B10" i="83"/>
  <c r="A10" i="83"/>
  <c r="H8" i="83"/>
  <c r="H11" i="83" s="1"/>
  <c r="G8" i="83"/>
  <c r="G11" i="83" s="1"/>
  <c r="F8" i="83"/>
  <c r="F11" i="83" s="1"/>
  <c r="E8" i="83"/>
  <c r="E11" i="83" s="1"/>
  <c r="D8" i="83"/>
  <c r="D11" i="83" s="1"/>
  <c r="C8" i="83"/>
  <c r="B8" i="83"/>
  <c r="J7" i="83"/>
  <c r="I7" i="83"/>
  <c r="K5" i="83"/>
  <c r="K4" i="83"/>
  <c r="A34" i="82"/>
  <c r="A33" i="82"/>
  <c r="A31" i="82"/>
  <c r="A30" i="82"/>
  <c r="A28" i="82"/>
  <c r="A27" i="82"/>
  <c r="H24" i="82"/>
  <c r="G24" i="82"/>
  <c r="F24" i="82"/>
  <c r="E24" i="82"/>
  <c r="D24" i="82"/>
  <c r="C24" i="82"/>
  <c r="B24" i="82"/>
  <c r="J22" i="82"/>
  <c r="I22" i="82"/>
  <c r="H22" i="82"/>
  <c r="G22" i="82"/>
  <c r="F22" i="82"/>
  <c r="E22" i="82"/>
  <c r="J21" i="82"/>
  <c r="I21" i="82"/>
  <c r="H21" i="82"/>
  <c r="G21" i="82"/>
  <c r="F21" i="82"/>
  <c r="E21" i="82"/>
  <c r="H19" i="82"/>
  <c r="H36" i="82" s="1"/>
  <c r="G19" i="82"/>
  <c r="G36" i="82" s="1"/>
  <c r="F19" i="82"/>
  <c r="F36" i="82" s="1"/>
  <c r="E19" i="82"/>
  <c r="E36" i="82" s="1"/>
  <c r="D19" i="82"/>
  <c r="D36" i="82" s="1"/>
  <c r="C19" i="82"/>
  <c r="C36" i="82" s="1"/>
  <c r="B19" i="82"/>
  <c r="B36" i="82" s="1"/>
  <c r="A17" i="82"/>
  <c r="H16" i="82"/>
  <c r="H17" i="82" s="1"/>
  <c r="H34" i="82" s="1"/>
  <c r="G16" i="82"/>
  <c r="G33" i="82" s="1"/>
  <c r="F16" i="82"/>
  <c r="F17" i="82" s="1"/>
  <c r="F34" i="82" s="1"/>
  <c r="E16" i="82"/>
  <c r="E33" i="82" s="1"/>
  <c r="D16" i="82"/>
  <c r="D33" i="82" s="1"/>
  <c r="C16" i="82"/>
  <c r="C33" i="82" s="1"/>
  <c r="B16" i="82"/>
  <c r="B17" i="82" s="1"/>
  <c r="B34" i="82" s="1"/>
  <c r="A16" i="82"/>
  <c r="A14" i="82"/>
  <c r="H13" i="82"/>
  <c r="H30" i="82" s="1"/>
  <c r="G13" i="82"/>
  <c r="G30" i="82" s="1"/>
  <c r="F13" i="82"/>
  <c r="F30" i="82" s="1"/>
  <c r="E13" i="82"/>
  <c r="E30" i="82" s="1"/>
  <c r="D13" i="82"/>
  <c r="D30" i="82" s="1"/>
  <c r="C13" i="82"/>
  <c r="C30" i="82" s="1"/>
  <c r="B13" i="82"/>
  <c r="B30" i="82" s="1"/>
  <c r="B14" i="82"/>
  <c r="B31" i="82" s="1"/>
  <c r="A13" i="82"/>
  <c r="A11" i="82"/>
  <c r="H10" i="82"/>
  <c r="H27" i="82" s="1"/>
  <c r="G10" i="82"/>
  <c r="G27" i="82" s="1"/>
  <c r="F10" i="82"/>
  <c r="F27" i="82" s="1"/>
  <c r="E10" i="82"/>
  <c r="E27" i="82" s="1"/>
  <c r="D10" i="82"/>
  <c r="D27" i="82" s="1"/>
  <c r="C10" i="82"/>
  <c r="C27" i="82" s="1"/>
  <c r="B10" i="82"/>
  <c r="B27" i="82" s="1"/>
  <c r="A10" i="82"/>
  <c r="H8" i="82"/>
  <c r="H11" i="82" s="1"/>
  <c r="H28" i="82" s="1"/>
  <c r="G8" i="82"/>
  <c r="G25" i="82" s="1"/>
  <c r="F8" i="82"/>
  <c r="F25" i="82" s="1"/>
  <c r="E8" i="82"/>
  <c r="E25" i="82" s="1"/>
  <c r="D8" i="82"/>
  <c r="D25" i="82" s="1"/>
  <c r="C8" i="82"/>
  <c r="C11" i="82" s="1"/>
  <c r="C28" i="82" s="1"/>
  <c r="B8" i="82"/>
  <c r="B25" i="82" s="1"/>
  <c r="J7" i="82"/>
  <c r="J24" i="82" s="1"/>
  <c r="I7" i="82"/>
  <c r="I24" i="82" s="1"/>
  <c r="K5" i="82"/>
  <c r="K22" i="82" s="1"/>
  <c r="K4" i="82"/>
  <c r="K21" i="82" s="1"/>
  <c r="K5" i="78"/>
  <c r="K22" i="78" s="1"/>
  <c r="K4" i="78"/>
  <c r="K21" i="78" s="1"/>
  <c r="A34" i="78"/>
  <c r="A33" i="78"/>
  <c r="A31" i="78"/>
  <c r="A30" i="78"/>
  <c r="A28" i="78"/>
  <c r="A27" i="78"/>
  <c r="A17" i="78"/>
  <c r="A16" i="78"/>
  <c r="A14" i="78"/>
  <c r="A13" i="78"/>
  <c r="A11" i="78"/>
  <c r="A10" i="78"/>
  <c r="A34" i="81"/>
  <c r="A33" i="81"/>
  <c r="A31" i="81"/>
  <c r="A30" i="81"/>
  <c r="A28" i="81"/>
  <c r="A27" i="81"/>
  <c r="A17" i="81"/>
  <c r="A16" i="81"/>
  <c r="A14" i="81"/>
  <c r="A13" i="81"/>
  <c r="A11" i="81"/>
  <c r="A10" i="81"/>
  <c r="A48" i="80"/>
  <c r="A47" i="80"/>
  <c r="A45" i="80"/>
  <c r="A44" i="80"/>
  <c r="A42" i="80"/>
  <c r="A41" i="80"/>
  <c r="A24" i="80"/>
  <c r="A23" i="80"/>
  <c r="A21" i="80"/>
  <c r="A20" i="80"/>
  <c r="A18" i="80"/>
  <c r="A17" i="80"/>
  <c r="A25" i="54"/>
  <c r="A24" i="54"/>
  <c r="A22" i="54"/>
  <c r="A21" i="54"/>
  <c r="A19" i="54"/>
  <c r="A18" i="54"/>
  <c r="J7" i="78"/>
  <c r="J24" i="78" s="1"/>
  <c r="I7" i="78"/>
  <c r="I24" i="78" s="1"/>
  <c r="B11" i="63"/>
  <c r="B12" i="63"/>
  <c r="B6" i="62"/>
  <c r="B5" i="62" s="1"/>
  <c r="B17" i="62" s="1"/>
  <c r="C6" i="62"/>
  <c r="C5" i="62" s="1"/>
  <c r="C17" i="62" s="1"/>
  <c r="D6" i="62"/>
  <c r="D5" i="62" s="1"/>
  <c r="D17" i="62" s="1"/>
  <c r="E6" i="62"/>
  <c r="E18" i="62" s="1"/>
  <c r="F6" i="62"/>
  <c r="F18" i="62" s="1"/>
  <c r="G6" i="62"/>
  <c r="G5" i="62" s="1"/>
  <c r="G17" i="62" s="1"/>
  <c r="H6" i="62"/>
  <c r="H5" i="62" s="1"/>
  <c r="H17" i="62" s="1"/>
  <c r="I6" i="62"/>
  <c r="I18" i="62" s="1"/>
  <c r="J6" i="62"/>
  <c r="J5" i="62" s="1"/>
  <c r="J17" i="62" s="1"/>
  <c r="B9" i="62"/>
  <c r="B8" i="62" s="1"/>
  <c r="B20" i="62" s="1"/>
  <c r="C9" i="62"/>
  <c r="C21" i="62" s="1"/>
  <c r="D9" i="62"/>
  <c r="D8" i="62" s="1"/>
  <c r="D20" i="62" s="1"/>
  <c r="E9" i="62"/>
  <c r="E21" i="62" s="1"/>
  <c r="F9" i="62"/>
  <c r="F8" i="62" s="1"/>
  <c r="F20" i="62" s="1"/>
  <c r="G9" i="62"/>
  <c r="G8" i="62" s="1"/>
  <c r="G20" i="62" s="1"/>
  <c r="H9" i="62"/>
  <c r="H8" i="62" s="1"/>
  <c r="H20" i="62" s="1"/>
  <c r="I9" i="62"/>
  <c r="I8" i="62" s="1"/>
  <c r="I20" i="62" s="1"/>
  <c r="J9" i="62"/>
  <c r="J8" i="62" s="1"/>
  <c r="J20" i="62" s="1"/>
  <c r="B12" i="62"/>
  <c r="B11" i="62" s="1"/>
  <c r="B23" i="62" s="1"/>
  <c r="C12" i="62"/>
  <c r="C11" i="62" s="1"/>
  <c r="C23" i="62" s="1"/>
  <c r="D12" i="62"/>
  <c r="D11" i="62" s="1"/>
  <c r="D23" i="62" s="1"/>
  <c r="E12" i="62"/>
  <c r="E24" i="62" s="1"/>
  <c r="F12" i="62"/>
  <c r="F11" i="62" s="1"/>
  <c r="F23" i="62" s="1"/>
  <c r="G12" i="62"/>
  <c r="G11" i="62" s="1"/>
  <c r="G23" i="62" s="1"/>
  <c r="H12" i="62"/>
  <c r="H24" i="62" s="1"/>
  <c r="I12" i="62"/>
  <c r="I24" i="62" s="1"/>
  <c r="J12" i="62"/>
  <c r="J24" i="62" s="1"/>
  <c r="B15" i="62"/>
  <c r="C15" i="62"/>
  <c r="J15" i="62"/>
  <c r="B5" i="59"/>
  <c r="B21" i="59" s="1"/>
  <c r="C5" i="59"/>
  <c r="C21" i="59" s="1"/>
  <c r="D5" i="59"/>
  <c r="D21" i="59" s="1"/>
  <c r="E5" i="59"/>
  <c r="E21" i="59" s="1"/>
  <c r="F5" i="59"/>
  <c r="F21" i="59" s="1"/>
  <c r="G5" i="59"/>
  <c r="G21" i="59" s="1"/>
  <c r="H5" i="59"/>
  <c r="H21" i="59" s="1"/>
  <c r="I5" i="59"/>
  <c r="I21" i="59" s="1"/>
  <c r="B6" i="59"/>
  <c r="B22" i="59" s="1"/>
  <c r="C6" i="59"/>
  <c r="C22" i="59" s="1"/>
  <c r="D6" i="59"/>
  <c r="D22" i="59" s="1"/>
  <c r="E6" i="59"/>
  <c r="E22" i="59" s="1"/>
  <c r="F6" i="59"/>
  <c r="F22" i="59" s="1"/>
  <c r="G6" i="59"/>
  <c r="G22" i="59" s="1"/>
  <c r="H6" i="59"/>
  <c r="H22" i="59" s="1"/>
  <c r="I6" i="59"/>
  <c r="I22" i="59" s="1"/>
  <c r="B8" i="59"/>
  <c r="B24" i="59" s="1"/>
  <c r="C8" i="59"/>
  <c r="C24" i="59" s="1"/>
  <c r="D8" i="59"/>
  <c r="D24" i="59" s="1"/>
  <c r="E8" i="59"/>
  <c r="E24" i="59" s="1"/>
  <c r="F8" i="59"/>
  <c r="F24" i="59" s="1"/>
  <c r="G8" i="59"/>
  <c r="G24" i="59" s="1"/>
  <c r="H8" i="59"/>
  <c r="H24" i="59" s="1"/>
  <c r="I8" i="59"/>
  <c r="I24" i="59" s="1"/>
  <c r="B9" i="59"/>
  <c r="B25" i="59" s="1"/>
  <c r="C9" i="59"/>
  <c r="C25" i="59" s="1"/>
  <c r="D9" i="59"/>
  <c r="D25" i="59" s="1"/>
  <c r="E9" i="59"/>
  <c r="E25" i="59" s="1"/>
  <c r="F9" i="59"/>
  <c r="F25" i="59" s="1"/>
  <c r="G9" i="59"/>
  <c r="G25" i="59" s="1"/>
  <c r="H9" i="59"/>
  <c r="H25" i="59" s="1"/>
  <c r="I9" i="59"/>
  <c r="I25" i="59" s="1"/>
  <c r="B11" i="59"/>
  <c r="B27" i="59" s="1"/>
  <c r="C11" i="59"/>
  <c r="C27" i="59" s="1"/>
  <c r="D11" i="59"/>
  <c r="D27" i="59" s="1"/>
  <c r="E11" i="59"/>
  <c r="E27" i="59" s="1"/>
  <c r="F11" i="59"/>
  <c r="F27" i="59" s="1"/>
  <c r="G11" i="59"/>
  <c r="G27" i="59" s="1"/>
  <c r="H11" i="59"/>
  <c r="H27" i="59" s="1"/>
  <c r="I11" i="59"/>
  <c r="I27" i="59" s="1"/>
  <c r="B12" i="59"/>
  <c r="B28" i="59" s="1"/>
  <c r="C12" i="59"/>
  <c r="C28" i="59" s="1"/>
  <c r="D12" i="59"/>
  <c r="D28" i="59" s="1"/>
  <c r="E12" i="59"/>
  <c r="E28" i="59" s="1"/>
  <c r="F12" i="59"/>
  <c r="F28" i="59" s="1"/>
  <c r="G12" i="59"/>
  <c r="G28" i="59" s="1"/>
  <c r="H12" i="59"/>
  <c r="H28" i="59" s="1"/>
  <c r="I12" i="59"/>
  <c r="I28" i="59" s="1"/>
  <c r="B14" i="59"/>
  <c r="B30" i="59" s="1"/>
  <c r="C14" i="59"/>
  <c r="C30" i="59" s="1"/>
  <c r="D14" i="59"/>
  <c r="D30" i="59" s="1"/>
  <c r="E14" i="59"/>
  <c r="E30" i="59" s="1"/>
  <c r="F14" i="59"/>
  <c r="F30" i="59" s="1"/>
  <c r="G14" i="59"/>
  <c r="G30" i="59" s="1"/>
  <c r="H14" i="59"/>
  <c r="H30" i="59" s="1"/>
  <c r="I14" i="59"/>
  <c r="I30" i="59" s="1"/>
  <c r="B16" i="59"/>
  <c r="B32" i="59" s="1"/>
  <c r="C16" i="59"/>
  <c r="C32" i="59" s="1"/>
  <c r="D16" i="59"/>
  <c r="D32" i="59" s="1"/>
  <c r="E16" i="59"/>
  <c r="E32" i="59" s="1"/>
  <c r="F16" i="59"/>
  <c r="F32" i="59" s="1"/>
  <c r="G16" i="59"/>
  <c r="G32" i="59" s="1"/>
  <c r="H16" i="59"/>
  <c r="H32" i="59" s="1"/>
  <c r="I16" i="59"/>
  <c r="I32" i="59" s="1"/>
  <c r="B19" i="59"/>
  <c r="C19" i="59"/>
  <c r="D19" i="59"/>
  <c r="E19" i="59"/>
  <c r="F19" i="59"/>
  <c r="G19" i="59"/>
  <c r="H19" i="59"/>
  <c r="I19" i="59"/>
  <c r="B9" i="77"/>
  <c r="C9" i="77"/>
  <c r="C21" i="77" s="1"/>
  <c r="D9" i="77"/>
  <c r="D21" i="77" s="1"/>
  <c r="B11" i="77"/>
  <c r="B23" i="77" s="1"/>
  <c r="C11" i="77"/>
  <c r="C23" i="77" s="1"/>
  <c r="D11" i="77"/>
  <c r="D23" i="77" s="1"/>
  <c r="B14" i="77"/>
  <c r="B15" i="77" s="1"/>
  <c r="B27" i="77" s="1"/>
  <c r="C14" i="77"/>
  <c r="D14" i="77"/>
  <c r="D15" i="77" s="1"/>
  <c r="D27" i="77" s="1"/>
  <c r="B20" i="77"/>
  <c r="C20" i="77"/>
  <c r="D20" i="77"/>
  <c r="B8" i="78"/>
  <c r="B11" i="78" s="1"/>
  <c r="B28" i="78" s="1"/>
  <c r="C8" i="78"/>
  <c r="C25" i="78" s="1"/>
  <c r="D8" i="78"/>
  <c r="D25" i="78" s="1"/>
  <c r="E8" i="78"/>
  <c r="E25" i="78" s="1"/>
  <c r="F8" i="78"/>
  <c r="F25" i="78" s="1"/>
  <c r="G8" i="78"/>
  <c r="G11" i="78" s="1"/>
  <c r="G28" i="78" s="1"/>
  <c r="H8" i="78"/>
  <c r="H25" i="78" s="1"/>
  <c r="B10" i="78"/>
  <c r="B27" i="78" s="1"/>
  <c r="C10" i="78"/>
  <c r="C27" i="78" s="1"/>
  <c r="D10" i="78"/>
  <c r="D27" i="78" s="1"/>
  <c r="E10" i="78"/>
  <c r="E27" i="78" s="1"/>
  <c r="F10" i="78"/>
  <c r="F27" i="78" s="1"/>
  <c r="G10" i="78"/>
  <c r="G27" i="78" s="1"/>
  <c r="H10" i="78"/>
  <c r="H27" i="78" s="1"/>
  <c r="B13" i="78"/>
  <c r="B14" i="78" s="1"/>
  <c r="B31" i="78" s="1"/>
  <c r="C13" i="78"/>
  <c r="C14" i="78" s="1"/>
  <c r="C31" i="78" s="1"/>
  <c r="D13" i="78"/>
  <c r="D30" i="78" s="1"/>
  <c r="E13" i="78"/>
  <c r="E30" i="78" s="1"/>
  <c r="F13" i="78"/>
  <c r="F30" i="78" s="1"/>
  <c r="G13" i="78"/>
  <c r="G30" i="78" s="1"/>
  <c r="H13" i="78"/>
  <c r="H14" i="78" s="1"/>
  <c r="H31" i="78" s="1"/>
  <c r="B16" i="78"/>
  <c r="C16" i="78"/>
  <c r="C17" i="78" s="1"/>
  <c r="C34" i="78" s="1"/>
  <c r="D16" i="78"/>
  <c r="D33" i="78" s="1"/>
  <c r="E16" i="78"/>
  <c r="E17" i="78" s="1"/>
  <c r="E34" i="78" s="1"/>
  <c r="F16" i="78"/>
  <c r="F33" i="78" s="1"/>
  <c r="G16" i="78"/>
  <c r="G33" i="78" s="1"/>
  <c r="H16" i="78"/>
  <c r="H17" i="78" s="1"/>
  <c r="H34" i="78" s="1"/>
  <c r="B17" i="78"/>
  <c r="B34" i="78" s="1"/>
  <c r="B19" i="78"/>
  <c r="B36" i="78" s="1"/>
  <c r="C19" i="78"/>
  <c r="D19" i="78"/>
  <c r="D36" i="78" s="1"/>
  <c r="E19" i="78"/>
  <c r="E36" i="78" s="1"/>
  <c r="F19" i="78"/>
  <c r="F36" i="78" s="1"/>
  <c r="G19" i="78"/>
  <c r="G36" i="78" s="1"/>
  <c r="H19" i="78"/>
  <c r="H36" i="78" s="1"/>
  <c r="E21" i="78"/>
  <c r="F21" i="78"/>
  <c r="G21" i="78"/>
  <c r="H21" i="78"/>
  <c r="I21" i="78"/>
  <c r="J21" i="78"/>
  <c r="E22" i="78"/>
  <c r="F22" i="78"/>
  <c r="G22" i="78"/>
  <c r="H22" i="78"/>
  <c r="I22" i="78"/>
  <c r="J22" i="78"/>
  <c r="B24" i="78"/>
  <c r="C24" i="78"/>
  <c r="D24" i="78"/>
  <c r="E24" i="78"/>
  <c r="F24" i="78"/>
  <c r="G24" i="78"/>
  <c r="H24" i="78"/>
  <c r="B33" i="78"/>
  <c r="C36" i="78"/>
  <c r="C30" i="78"/>
  <c r="D14" i="82"/>
  <c r="D31" i="82" s="1"/>
  <c r="C11" i="83"/>
  <c r="H17" i="83"/>
  <c r="E17" i="83"/>
  <c r="B11" i="83"/>
  <c r="E17" i="82"/>
  <c r="E34" i="82" s="1"/>
  <c r="F33" i="82"/>
  <c r="B11" i="82"/>
  <c r="B28" i="82" s="1"/>
  <c r="G14" i="82"/>
  <c r="G31" i="82" s="1"/>
  <c r="C17" i="82"/>
  <c r="C34" i="82" s="1"/>
  <c r="F11" i="78"/>
  <c r="F28" i="78" s="1"/>
  <c r="P7" i="83"/>
  <c r="P7" i="82"/>
  <c r="P24" i="82" s="1"/>
  <c r="P7" i="78"/>
  <c r="P24" i="78" s="1"/>
  <c r="C14" i="82" l="1"/>
  <c r="C31" i="82" s="1"/>
  <c r="H33" i="78"/>
  <c r="C12" i="77"/>
  <c r="C24" i="77" s="1"/>
  <c r="B33" i="82"/>
  <c r="D12" i="88"/>
  <c r="D24" i="88" s="1"/>
  <c r="C12" i="88"/>
  <c r="C24" i="88" s="1"/>
  <c r="H25" i="82"/>
  <c r="G14" i="78"/>
  <c r="G31" i="78" s="1"/>
  <c r="C11" i="78"/>
  <c r="C28" i="78" s="1"/>
  <c r="C25" i="82"/>
  <c r="I13" i="78"/>
  <c r="I30" i="78" s="1"/>
  <c r="P10" i="83"/>
  <c r="J10" i="78"/>
  <c r="J27" i="78" s="1"/>
  <c r="I10" i="78"/>
  <c r="I27" i="78" s="1"/>
  <c r="J19" i="78"/>
  <c r="J36" i="78" s="1"/>
  <c r="J13" i="78"/>
  <c r="J30" i="78" s="1"/>
  <c r="I19" i="78"/>
  <c r="I36" i="78" s="1"/>
  <c r="G18" i="62"/>
  <c r="I11" i="62"/>
  <c r="I23" i="62" s="1"/>
  <c r="J11" i="62"/>
  <c r="J23" i="62" s="1"/>
  <c r="G21" i="62"/>
  <c r="D11" i="82"/>
  <c r="D28" i="82" s="1"/>
  <c r="C18" i="62"/>
  <c r="C8" i="62"/>
  <c r="C20" i="62" s="1"/>
  <c r="E8" i="62"/>
  <c r="E20" i="62" s="1"/>
  <c r="D24" i="62"/>
  <c r="F17" i="78"/>
  <c r="F34" i="78" s="1"/>
  <c r="E11" i="78"/>
  <c r="E28" i="78" s="1"/>
  <c r="B26" i="77"/>
  <c r="D11" i="78"/>
  <c r="D28" i="78" s="1"/>
  <c r="E33" i="78"/>
  <c r="D12" i="77"/>
  <c r="D24" i="77" s="1"/>
  <c r="C33" i="78"/>
  <c r="G11" i="82"/>
  <c r="G28" i="82" s="1"/>
  <c r="E14" i="82"/>
  <c r="E31" i="82" s="1"/>
  <c r="D26" i="77"/>
  <c r="B18" i="62"/>
  <c r="B25" i="78"/>
  <c r="F11" i="82"/>
  <c r="F28" i="82" s="1"/>
  <c r="H14" i="82"/>
  <c r="H31" i="82" s="1"/>
  <c r="F14" i="78"/>
  <c r="F31" i="78" s="1"/>
  <c r="B21" i="62"/>
  <c r="G24" i="62"/>
  <c r="E11" i="62"/>
  <c r="E23" i="62" s="1"/>
  <c r="F21" i="62"/>
  <c r="I21" i="62"/>
  <c r="H21" i="62"/>
  <c r="M7" i="83"/>
  <c r="J18" i="62"/>
  <c r="F5" i="62"/>
  <c r="F17" i="62" s="1"/>
  <c r="H11" i="62"/>
  <c r="H23" i="62" s="1"/>
  <c r="I5" i="62"/>
  <c r="I17" i="62" s="1"/>
  <c r="H11" i="78"/>
  <c r="H28" i="78" s="1"/>
  <c r="G17" i="78"/>
  <c r="G34" i="78" s="1"/>
  <c r="E14" i="78"/>
  <c r="E31" i="78" s="1"/>
  <c r="H30" i="78"/>
  <c r="B24" i="62"/>
  <c r="E5" i="62"/>
  <c r="E17" i="62" s="1"/>
  <c r="D18" i="62"/>
  <c r="D21" i="62"/>
  <c r="H18" i="62"/>
  <c r="J21" i="62"/>
  <c r="C15" i="77"/>
  <c r="C27" i="77" s="1"/>
  <c r="C26" i="77"/>
  <c r="F24" i="62"/>
  <c r="C24" i="62"/>
  <c r="D17" i="78"/>
  <c r="D34" i="78" s="1"/>
  <c r="B12" i="77"/>
  <c r="B24" i="77" s="1"/>
  <c r="B21" i="77"/>
  <c r="B26" i="88"/>
  <c r="B15" i="88"/>
  <c r="B27" i="88" s="1"/>
  <c r="G17" i="82"/>
  <c r="G34" i="82" s="1"/>
  <c r="F14" i="82"/>
  <c r="F31" i="82" s="1"/>
  <c r="E11" i="82"/>
  <c r="E28" i="82" s="1"/>
  <c r="D17" i="82"/>
  <c r="D34" i="82" s="1"/>
  <c r="P10" i="82"/>
  <c r="P27" i="82" s="1"/>
  <c r="I19" i="83"/>
  <c r="I19" i="82"/>
  <c r="I36" i="82" s="1"/>
  <c r="J13" i="83"/>
  <c r="J13" i="82"/>
  <c r="J30" i="82" s="1"/>
  <c r="J10" i="82"/>
  <c r="J27" i="82" s="1"/>
  <c r="J10" i="83"/>
  <c r="J19" i="82"/>
  <c r="J36" i="82" s="1"/>
  <c r="J19" i="83"/>
  <c r="I13" i="82"/>
  <c r="I30" i="82" s="1"/>
  <c r="I13" i="83"/>
  <c r="I10" i="83"/>
  <c r="I10" i="82"/>
  <c r="I27" i="82" s="1"/>
  <c r="H33" i="82"/>
  <c r="D26" i="88"/>
  <c r="B21" i="88"/>
  <c r="C26" i="88"/>
  <c r="I8" i="83"/>
  <c r="M7" i="82"/>
  <c r="M24" i="82" s="1"/>
  <c r="P10" i="78"/>
  <c r="P27" i="78" s="1"/>
  <c r="G25" i="78"/>
  <c r="B30" i="78"/>
  <c r="D14" i="78"/>
  <c r="D31" i="78" s="1"/>
  <c r="P13" i="82"/>
  <c r="P30" i="82" s="1"/>
  <c r="N7" i="83"/>
  <c r="N7" i="82"/>
  <c r="N24" i="82" s="1"/>
  <c r="N7" i="78"/>
  <c r="N24" i="78" s="1"/>
  <c r="L7" i="78"/>
  <c r="L24" i="78" s="1"/>
  <c r="L7" i="83"/>
  <c r="J16" i="82"/>
  <c r="J33" i="82" s="1"/>
  <c r="J16" i="78"/>
  <c r="J33" i="78" s="1"/>
  <c r="L7" i="82"/>
  <c r="L24" i="82" s="1"/>
  <c r="P11" i="78"/>
  <c r="P28" i="78" s="1"/>
  <c r="I16" i="83"/>
  <c r="I16" i="82"/>
  <c r="I33" i="82" s="1"/>
  <c r="P13" i="83"/>
  <c r="P8" i="78"/>
  <c r="P25" i="78" s="1"/>
  <c r="P8" i="82"/>
  <c r="P25" i="82" s="1"/>
  <c r="P13" i="78"/>
  <c r="P30" i="78" s="1"/>
  <c r="P8" i="83"/>
  <c r="O7" i="82"/>
  <c r="O24" i="82" s="1"/>
  <c r="O7" i="83"/>
  <c r="O7" i="78"/>
  <c r="O24" i="78" s="1"/>
  <c r="K7" i="78"/>
  <c r="K24" i="78" s="1"/>
  <c r="K7" i="83"/>
  <c r="J8" i="82"/>
  <c r="J25" i="82" s="1"/>
  <c r="P19" i="82"/>
  <c r="P36" i="82" s="1"/>
  <c r="M7" i="78"/>
  <c r="M24" i="78" s="1"/>
  <c r="P19" i="83"/>
  <c r="J8" i="78"/>
  <c r="J25" i="78" s="1"/>
  <c r="I16" i="78"/>
  <c r="I33" i="78" s="1"/>
  <c r="K7" i="82"/>
  <c r="K24" i="82" s="1"/>
  <c r="P19" i="78"/>
  <c r="P36" i="78" s="1"/>
  <c r="I8" i="78"/>
  <c r="I25" i="78" s="1"/>
  <c r="I8" i="82"/>
  <c r="I25" i="82" s="1"/>
  <c r="J8" i="83"/>
  <c r="J16" i="83"/>
  <c r="I14" i="82" l="1"/>
  <c r="I31" i="82" s="1"/>
  <c r="I14" i="83"/>
  <c r="J14" i="83"/>
  <c r="I14" i="78"/>
  <c r="I31" i="78" s="1"/>
  <c r="M10" i="78"/>
  <c r="M27" i="78" s="1"/>
  <c r="I17" i="78"/>
  <c r="I34" i="78" s="1"/>
  <c r="J17" i="83"/>
  <c r="J11" i="78"/>
  <c r="J28" i="78" s="1"/>
  <c r="I17" i="83"/>
  <c r="J17" i="82"/>
  <c r="J34" i="82" s="1"/>
  <c r="J14" i="78"/>
  <c r="J31" i="78" s="1"/>
  <c r="M10" i="83"/>
  <c r="M10" i="82"/>
  <c r="M27" i="82" s="1"/>
  <c r="J17" i="78"/>
  <c r="J34" i="78" s="1"/>
  <c r="J11" i="82"/>
  <c r="J28" i="82" s="1"/>
  <c r="M19" i="83"/>
  <c r="M19" i="78"/>
  <c r="M36" i="78" s="1"/>
  <c r="J11" i="83"/>
  <c r="J14" i="82"/>
  <c r="J31" i="82" s="1"/>
  <c r="M8" i="82"/>
  <c r="M25" i="82" s="1"/>
  <c r="M11" i="78"/>
  <c r="M28" i="78" s="1"/>
  <c r="M8" i="83"/>
  <c r="M8" i="78"/>
  <c r="M25" i="78" s="1"/>
  <c r="I17" i="82"/>
  <c r="I34" i="82" s="1"/>
  <c r="M16" i="78"/>
  <c r="M33" i="78" s="1"/>
  <c r="M19" i="82"/>
  <c r="M36" i="82" s="1"/>
  <c r="K13" i="82"/>
  <c r="K30" i="82" s="1"/>
  <c r="N8" i="78"/>
  <c r="N25" i="78" s="1"/>
  <c r="L13" i="83"/>
  <c r="K13" i="78"/>
  <c r="K30" i="78" s="1"/>
  <c r="N13" i="82"/>
  <c r="N30" i="82" s="1"/>
  <c r="L13" i="78"/>
  <c r="L30" i="78" s="1"/>
  <c r="N16" i="83"/>
  <c r="N16" i="78"/>
  <c r="N33" i="78" s="1"/>
  <c r="M16" i="83"/>
  <c r="M16" i="82"/>
  <c r="M33" i="82" s="1"/>
  <c r="N16" i="82"/>
  <c r="N33" i="82" s="1"/>
  <c r="M13" i="83"/>
  <c r="M13" i="78"/>
  <c r="M30" i="78" s="1"/>
  <c r="M13" i="82"/>
  <c r="M30" i="82" s="1"/>
  <c r="P11" i="82"/>
  <c r="P28" i="82" s="1"/>
  <c r="P11" i="83"/>
  <c r="L19" i="78"/>
  <c r="L36" i="78" s="1"/>
  <c r="L19" i="83"/>
  <c r="L19" i="82"/>
  <c r="L36" i="82" s="1"/>
  <c r="L10" i="78"/>
  <c r="L27" i="78" s="1"/>
  <c r="L10" i="83"/>
  <c r="L10" i="82"/>
  <c r="L27" i="82" s="1"/>
  <c r="L13" i="82"/>
  <c r="L30" i="82" s="1"/>
  <c r="L16" i="83"/>
  <c r="L16" i="78"/>
  <c r="L33" i="78" s="1"/>
  <c r="L16" i="82"/>
  <c r="L33" i="82" s="1"/>
  <c r="L8" i="78"/>
  <c r="L25" i="78" s="1"/>
  <c r="L8" i="83"/>
  <c r="L8" i="82"/>
  <c r="L25" i="82" s="1"/>
  <c r="N10" i="82"/>
  <c r="N27" i="82" s="1"/>
  <c r="N10" i="78"/>
  <c r="N27" i="78" s="1"/>
  <c r="N10" i="83"/>
  <c r="N8" i="83"/>
  <c r="N8" i="82"/>
  <c r="N25" i="82" s="1"/>
  <c r="N19" i="83"/>
  <c r="N19" i="78"/>
  <c r="N36" i="78" s="1"/>
  <c r="N19" i="82"/>
  <c r="N36" i="82" s="1"/>
  <c r="N13" i="78"/>
  <c r="N30" i="78" s="1"/>
  <c r="N13" i="83"/>
  <c r="P14" i="78"/>
  <c r="P31" i="78" s="1"/>
  <c r="P14" i="83"/>
  <c r="P14" i="82"/>
  <c r="P31" i="82" s="1"/>
  <c r="K13" i="83"/>
  <c r="K16" i="82"/>
  <c r="K33" i="82" s="1"/>
  <c r="K16" i="78"/>
  <c r="K33" i="78" s="1"/>
  <c r="K16" i="83"/>
  <c r="O10" i="82"/>
  <c r="O27" i="82" s="1"/>
  <c r="O10" i="83"/>
  <c r="O10" i="78"/>
  <c r="O27" i="78" s="1"/>
  <c r="K10" i="82"/>
  <c r="K27" i="82" s="1"/>
  <c r="K10" i="83"/>
  <c r="K10" i="78"/>
  <c r="K27" i="78" s="1"/>
  <c r="K19" i="83"/>
  <c r="K19" i="78"/>
  <c r="K36" i="78" s="1"/>
  <c r="K19" i="82"/>
  <c r="K36" i="82" s="1"/>
  <c r="K8" i="83"/>
  <c r="K8" i="78"/>
  <c r="K25" i="78" s="1"/>
  <c r="K8" i="82"/>
  <c r="K25" i="82" s="1"/>
  <c r="O16" i="83"/>
  <c r="O16" i="78"/>
  <c r="O33" i="78" s="1"/>
  <c r="O16" i="82"/>
  <c r="O33" i="82" s="1"/>
  <c r="O8" i="78"/>
  <c r="O25" i="78" s="1"/>
  <c r="O8" i="82"/>
  <c r="O25" i="82" s="1"/>
  <c r="O8" i="83"/>
  <c r="O19" i="83"/>
  <c r="O19" i="78"/>
  <c r="O36" i="78" s="1"/>
  <c r="O19" i="82"/>
  <c r="O36" i="82" s="1"/>
  <c r="O13" i="78"/>
  <c r="O30" i="78" s="1"/>
  <c r="O13" i="83"/>
  <c r="O13" i="82"/>
  <c r="O30" i="82" s="1"/>
  <c r="P16" i="78"/>
  <c r="P33" i="78" s="1"/>
  <c r="P16" i="83"/>
  <c r="P16" i="82"/>
  <c r="P33" i="82" s="1"/>
  <c r="I11" i="83"/>
  <c r="I11" i="78"/>
  <c r="I28" i="78" s="1"/>
  <c r="I11" i="82"/>
  <c r="I28" i="82" s="1"/>
  <c r="N17" i="78" l="1"/>
  <c r="N34" i="78" s="1"/>
  <c r="M14" i="82"/>
  <c r="M31" i="82" s="1"/>
  <c r="M17" i="78"/>
  <c r="M34" i="78" s="1"/>
  <c r="L11" i="83"/>
  <c r="M17" i="83"/>
  <c r="M11" i="83"/>
  <c r="M11" i="82"/>
  <c r="M28" i="82" s="1"/>
  <c r="L11" i="82"/>
  <c r="L28" i="82" s="1"/>
  <c r="L11" i="78"/>
  <c r="L28" i="78" s="1"/>
  <c r="N17" i="82"/>
  <c r="N34" i="82" s="1"/>
  <c r="N11" i="82"/>
  <c r="N28" i="82" s="1"/>
  <c r="N11" i="83"/>
  <c r="N11" i="78"/>
  <c r="N28" i="78" s="1"/>
  <c r="M14" i="83"/>
  <c r="N17" i="83"/>
  <c r="M17" i="82"/>
  <c r="M34" i="82" s="1"/>
  <c r="M14" i="78"/>
  <c r="M31" i="78" s="1"/>
  <c r="K14" i="78"/>
  <c r="K31" i="78" s="1"/>
  <c r="K14" i="83"/>
  <c r="K14" i="82"/>
  <c r="K31" i="82" s="1"/>
  <c r="L14" i="82"/>
  <c r="L31" i="82" s="1"/>
  <c r="L14" i="78"/>
  <c r="L31" i="78" s="1"/>
  <c r="L14" i="83"/>
  <c r="L17" i="78"/>
  <c r="L34" i="78" s="1"/>
  <c r="L17" i="82"/>
  <c r="L34" i="82" s="1"/>
  <c r="L17" i="83"/>
  <c r="O14" i="83"/>
  <c r="N14" i="82"/>
  <c r="N31" i="82" s="1"/>
  <c r="N14" i="78"/>
  <c r="N31" i="78" s="1"/>
  <c r="N14" i="83"/>
  <c r="K11" i="82"/>
  <c r="K28" i="82" s="1"/>
  <c r="K11" i="78"/>
  <c r="K28" i="78" s="1"/>
  <c r="K11" i="83"/>
  <c r="O14" i="78"/>
  <c r="O31" i="78" s="1"/>
  <c r="K17" i="78"/>
  <c r="K34" i="78" s="1"/>
  <c r="K17" i="83"/>
  <c r="K17" i="82"/>
  <c r="K34" i="82" s="1"/>
  <c r="O17" i="78"/>
  <c r="O34" i="78" s="1"/>
  <c r="O17" i="83"/>
  <c r="O17" i="82"/>
  <c r="O34" i="82" s="1"/>
  <c r="O14" i="82"/>
  <c r="O31" i="82" s="1"/>
  <c r="O11" i="78"/>
  <c r="O28" i="78" s="1"/>
  <c r="O11" i="83"/>
  <c r="O11" i="82"/>
  <c r="O28" i="82" s="1"/>
  <c r="P17" i="78"/>
  <c r="P34" i="78" s="1"/>
  <c r="P17" i="83"/>
  <c r="P17" i="82"/>
  <c r="P34" i="82" s="1"/>
  <c r="Q7" i="78" l="1"/>
  <c r="Q24" i="78" s="1"/>
  <c r="Q7" i="82"/>
  <c r="Q24" i="82" s="1"/>
  <c r="E8" i="77"/>
  <c r="E20" i="77" s="1"/>
  <c r="E8" i="88"/>
  <c r="E20" i="88" s="1"/>
  <c r="Q7" i="83"/>
  <c r="E8" i="89"/>
  <c r="Q8" i="82" l="1"/>
  <c r="Q25" i="82" s="1"/>
  <c r="Q8" i="78"/>
  <c r="Q25" i="78" s="1"/>
  <c r="Q8" i="83"/>
  <c r="E9" i="88"/>
  <c r="E21" i="88" s="1"/>
  <c r="E9" i="89"/>
  <c r="E9" i="77"/>
  <c r="E21" i="77" s="1"/>
  <c r="Q10" i="78"/>
  <c r="Q27" i="78" s="1"/>
  <c r="Q10" i="82"/>
  <c r="Q27" i="82" s="1"/>
  <c r="E11" i="89"/>
  <c r="E11" i="88"/>
  <c r="E23" i="88" s="1"/>
  <c r="E11" i="77"/>
  <c r="E23" i="77" s="1"/>
  <c r="Q10" i="83"/>
  <c r="Q19" i="78"/>
  <c r="Q36" i="78" s="1"/>
  <c r="Q19" i="83"/>
  <c r="Q19" i="82"/>
  <c r="Q36" i="82" s="1"/>
  <c r="Q16" i="82"/>
  <c r="Q33" i="82" s="1"/>
  <c r="Q16" i="83"/>
  <c r="Q16" i="78"/>
  <c r="Q33" i="78" s="1"/>
  <c r="Q13" i="83"/>
  <c r="E14" i="88"/>
  <c r="E26" i="88" s="1"/>
  <c r="E14" i="89"/>
  <c r="E14" i="77"/>
  <c r="E26" i="77" s="1"/>
  <c r="Q13" i="78"/>
  <c r="Q30" i="78" s="1"/>
  <c r="Q13" i="82"/>
  <c r="Q30" i="82" s="1"/>
  <c r="E15" i="89" l="1"/>
  <c r="E15" i="77"/>
  <c r="E27" i="77" s="1"/>
  <c r="Q14" i="78"/>
  <c r="Q31" i="78" s="1"/>
  <c r="E15" i="88"/>
  <c r="E27" i="88" s="1"/>
  <c r="Q14" i="83"/>
  <c r="Q14" i="82"/>
  <c r="Q31" i="82" s="1"/>
  <c r="E12" i="89"/>
  <c r="E12" i="77"/>
  <c r="E24" i="77" s="1"/>
  <c r="Q11" i="83"/>
  <c r="Q11" i="82"/>
  <c r="Q28" i="82" s="1"/>
  <c r="Q11" i="78"/>
  <c r="Q28" i="78" s="1"/>
  <c r="E12" i="88"/>
  <c r="E24" i="88" s="1"/>
  <c r="Q17" i="83"/>
  <c r="Q17" i="78"/>
  <c r="Q34" i="78" s="1"/>
  <c r="Q17" i="82"/>
  <c r="Q34" i="82" s="1"/>
  <c r="F8" i="88" l="1"/>
  <c r="F20" i="88" s="1"/>
  <c r="R7" i="83"/>
  <c r="R7" i="78"/>
  <c r="R24" i="78" s="1"/>
  <c r="F8" i="77"/>
  <c r="F20" i="77" s="1"/>
  <c r="F8" i="89"/>
  <c r="R7" i="82"/>
  <c r="R24" i="82" s="1"/>
  <c r="H8" i="77"/>
  <c r="H20" i="77" s="1"/>
  <c r="H8" i="88"/>
  <c r="H20" i="88" s="1"/>
  <c r="H8" i="89"/>
  <c r="G8" i="77"/>
  <c r="G20" i="77" s="1"/>
  <c r="G8" i="88"/>
  <c r="G20" i="88" s="1"/>
  <c r="G8" i="89"/>
  <c r="F9" i="89" l="1"/>
  <c r="F9" i="77"/>
  <c r="F21" i="77" s="1"/>
  <c r="R8" i="78"/>
  <c r="R25" i="78" s="1"/>
  <c r="R8" i="83"/>
  <c r="F9" i="88"/>
  <c r="F21" i="88" s="1"/>
  <c r="R8" i="82"/>
  <c r="R25" i="82" s="1"/>
  <c r="R13" i="78"/>
  <c r="R30" i="78" s="1"/>
  <c r="R13" i="82"/>
  <c r="R30" i="82" s="1"/>
  <c r="F14" i="88"/>
  <c r="F26" i="88" s="1"/>
  <c r="R13" i="83"/>
  <c r="F14" i="77"/>
  <c r="F26" i="77" s="1"/>
  <c r="F14" i="89"/>
  <c r="R10" i="78"/>
  <c r="R27" i="78" s="1"/>
  <c r="R10" i="82"/>
  <c r="R27" i="82" s="1"/>
  <c r="F11" i="77"/>
  <c r="F23" i="77" s="1"/>
  <c r="F11" i="89"/>
  <c r="F11" i="88"/>
  <c r="F23" i="88" s="1"/>
  <c r="R10" i="83"/>
  <c r="G11" i="89"/>
  <c r="G11" i="88"/>
  <c r="G23" i="88" s="1"/>
  <c r="G11" i="77"/>
  <c r="G23" i="77" s="1"/>
  <c r="H9" i="88"/>
  <c r="H21" i="88" s="1"/>
  <c r="H9" i="77"/>
  <c r="H21" i="77" s="1"/>
  <c r="H9" i="89"/>
  <c r="G9" i="77"/>
  <c r="G21" i="77" s="1"/>
  <c r="G9" i="89"/>
  <c r="G9" i="88"/>
  <c r="G21" i="88" s="1"/>
  <c r="G14" i="88"/>
  <c r="G26" i="88" s="1"/>
  <c r="G14" i="77"/>
  <c r="G26" i="77" s="1"/>
  <c r="G14" i="89"/>
  <c r="H11" i="77"/>
  <c r="H23" i="77" s="1"/>
  <c r="H11" i="88"/>
  <c r="H23" i="88" s="1"/>
  <c r="H11" i="89"/>
  <c r="R19" i="83"/>
  <c r="R19" i="78"/>
  <c r="R36" i="78" s="1"/>
  <c r="R19" i="82"/>
  <c r="R36" i="82" s="1"/>
  <c r="H14" i="88"/>
  <c r="H26" i="88" s="1"/>
  <c r="H14" i="89"/>
  <c r="H14" i="77"/>
  <c r="H26" i="77" s="1"/>
  <c r="R16" i="82"/>
  <c r="R33" i="82" s="1"/>
  <c r="R16" i="78"/>
  <c r="R33" i="78" s="1"/>
  <c r="R16" i="83"/>
  <c r="R17" i="78" l="1"/>
  <c r="R34" i="78" s="1"/>
  <c r="R17" i="82"/>
  <c r="R34" i="82" s="1"/>
  <c r="R17" i="83"/>
  <c r="R11" i="82"/>
  <c r="R28" i="82" s="1"/>
  <c r="F12" i="88"/>
  <c r="F24" i="88" s="1"/>
  <c r="R11" i="78"/>
  <c r="R28" i="78" s="1"/>
  <c r="R11" i="83"/>
  <c r="F12" i="89"/>
  <c r="F12" i="77"/>
  <c r="F24" i="77" s="1"/>
  <c r="G12" i="89"/>
  <c r="G12" i="88"/>
  <c r="G24" i="88" s="1"/>
  <c r="G12" i="77"/>
  <c r="G24" i="77" s="1"/>
  <c r="H15" i="77"/>
  <c r="H27" i="77" s="1"/>
  <c r="H15" i="89"/>
  <c r="H15" i="88"/>
  <c r="H27" i="88" s="1"/>
  <c r="H12" i="77"/>
  <c r="H24" i="77" s="1"/>
  <c r="H12" i="89"/>
  <c r="H12" i="88"/>
  <c r="H24" i="88" s="1"/>
  <c r="G15" i="89"/>
  <c r="G15" i="88"/>
  <c r="G27" i="88" s="1"/>
  <c r="G15" i="77"/>
  <c r="G27" i="77" s="1"/>
  <c r="R14" i="83"/>
  <c r="R14" i="78"/>
  <c r="R31" i="78" s="1"/>
  <c r="F15" i="89"/>
  <c r="F15" i="77"/>
  <c r="F27" i="77" s="1"/>
  <c r="R14" i="82"/>
  <c r="R31" i="82" s="1"/>
  <c r="F15" i="88"/>
  <c r="F27" i="88" s="1"/>
  <c r="V7" i="78" l="1"/>
  <c r="V24" i="78" s="1"/>
  <c r="V7" i="82"/>
  <c r="V24" i="82" s="1"/>
  <c r="V7" i="83"/>
  <c r="J8" i="88"/>
  <c r="J20" i="88" s="1"/>
  <c r="J8" i="77"/>
  <c r="J20" i="77" s="1"/>
  <c r="J8" i="89"/>
  <c r="J11" i="77" l="1"/>
  <c r="J23" i="77" s="1"/>
  <c r="V10" i="82"/>
  <c r="V27" i="82" s="1"/>
  <c r="V10" i="83"/>
  <c r="J11" i="89"/>
  <c r="V10" i="78"/>
  <c r="V27" i="78" s="1"/>
  <c r="J11" i="88"/>
  <c r="J23" i="88" s="1"/>
  <c r="V19" i="78"/>
  <c r="V36" i="78" s="1"/>
  <c r="V19" i="83"/>
  <c r="V19" i="82"/>
  <c r="V36" i="82" s="1"/>
  <c r="V8" i="78"/>
  <c r="V25" i="78" s="1"/>
  <c r="J9" i="89"/>
  <c r="J9" i="88"/>
  <c r="J21" i="88" s="1"/>
  <c r="J9" i="77"/>
  <c r="J21" i="77" s="1"/>
  <c r="V8" i="82"/>
  <c r="V25" i="82" s="1"/>
  <c r="V8" i="83"/>
  <c r="V16" i="83"/>
  <c r="V16" i="78"/>
  <c r="V33" i="78" s="1"/>
  <c r="V16" i="82"/>
  <c r="V33" i="82" s="1"/>
  <c r="J14" i="77"/>
  <c r="J26" i="77" s="1"/>
  <c r="V13" i="78"/>
  <c r="V30" i="78" s="1"/>
  <c r="J14" i="88"/>
  <c r="J26" i="88" s="1"/>
  <c r="V13" i="82"/>
  <c r="V30" i="82" s="1"/>
  <c r="J14" i="89"/>
  <c r="V13" i="83"/>
  <c r="J12" i="88" l="1"/>
  <c r="J24" i="88" s="1"/>
  <c r="V11" i="78"/>
  <c r="V28" i="78" s="1"/>
  <c r="J12" i="77"/>
  <c r="J24" i="77" s="1"/>
  <c r="V11" i="83"/>
  <c r="J12" i="89"/>
  <c r="V11" i="82"/>
  <c r="V28" i="82" s="1"/>
  <c r="V17" i="83"/>
  <c r="V17" i="82"/>
  <c r="V34" i="82" s="1"/>
  <c r="V17" i="78"/>
  <c r="V34" i="78" s="1"/>
  <c r="J15" i="88"/>
  <c r="J27" i="88" s="1"/>
  <c r="V14" i="83"/>
  <c r="J15" i="77"/>
  <c r="J27" i="77" s="1"/>
  <c r="J15" i="89"/>
  <c r="V14" i="78"/>
  <c r="V31" i="78" s="1"/>
  <c r="V14" i="82"/>
  <c r="V31" i="82" s="1"/>
  <c r="W7" i="83" l="1"/>
  <c r="W7" i="82"/>
  <c r="W24" i="82" s="1"/>
  <c r="W7" i="78"/>
  <c r="W24" i="78" s="1"/>
  <c r="X7" i="83"/>
  <c r="X7" i="82"/>
  <c r="X24" i="82" s="1"/>
  <c r="X7" i="78"/>
  <c r="X24" i="78" s="1"/>
  <c r="AB7" i="83"/>
  <c r="AB7" i="82"/>
  <c r="AB24" i="82" s="1"/>
  <c r="AB7" i="78"/>
  <c r="AB24" i="78" s="1"/>
  <c r="AC7" i="78"/>
  <c r="AC24" i="78" s="1"/>
  <c r="AC7" i="83"/>
  <c r="AC7" i="82"/>
  <c r="AC24" i="82" s="1"/>
  <c r="Z7" i="83"/>
  <c r="Z7" i="82"/>
  <c r="Z24" i="82" s="1"/>
  <c r="Z7" i="78"/>
  <c r="Z24" i="78" s="1"/>
  <c r="AE7" i="83"/>
  <c r="AE7" i="82"/>
  <c r="AE24" i="82" s="1"/>
  <c r="AD7" i="78"/>
  <c r="AD24" i="78" s="1"/>
  <c r="AD7" i="83"/>
  <c r="AD7" i="82"/>
  <c r="AD24" i="82" s="1"/>
  <c r="AA7" i="83"/>
  <c r="AA7" i="82"/>
  <c r="AA24" i="82" s="1"/>
  <c r="AA7" i="78"/>
  <c r="AA24" i="78" s="1"/>
  <c r="Y7" i="83"/>
  <c r="Y7" i="82"/>
  <c r="Y24" i="82" s="1"/>
  <c r="Y7" i="78"/>
  <c r="Y24" i="78" s="1"/>
  <c r="N8" i="89"/>
  <c r="N8" i="77"/>
  <c r="N20" i="77" s="1"/>
  <c r="N8" i="88"/>
  <c r="N20" i="88" s="1"/>
  <c r="K8" i="77"/>
  <c r="K20" i="77" s="1"/>
  <c r="K8" i="89"/>
  <c r="K8" i="88"/>
  <c r="K20" i="88" s="1"/>
  <c r="L8" i="89"/>
  <c r="L8" i="77"/>
  <c r="L20" i="77" s="1"/>
  <c r="L8" i="88"/>
  <c r="L20" i="88" s="1"/>
  <c r="Q8" i="77"/>
  <c r="Q20" i="77" s="1"/>
  <c r="Q8" i="89"/>
  <c r="Q8" i="88"/>
  <c r="Q20" i="88" s="1"/>
  <c r="M8" i="77"/>
  <c r="M20" i="77" s="1"/>
  <c r="M8" i="88"/>
  <c r="M20" i="88" s="1"/>
  <c r="M8" i="89"/>
  <c r="O8" i="88"/>
  <c r="O20" i="88" s="1"/>
  <c r="O8" i="77"/>
  <c r="O20" i="77" s="1"/>
  <c r="O8" i="89"/>
  <c r="P8" i="89"/>
  <c r="P8" i="88"/>
  <c r="P20" i="88" s="1"/>
  <c r="P8" i="77"/>
  <c r="P20" i="77" s="1"/>
  <c r="S8" i="77"/>
  <c r="S20" i="77" s="1"/>
  <c r="S8" i="88"/>
  <c r="S20" i="88" s="1"/>
  <c r="S8" i="89"/>
  <c r="R8" i="89"/>
  <c r="R8" i="88"/>
  <c r="R20" i="88" s="1"/>
  <c r="R8" i="77"/>
  <c r="R20" i="77" s="1"/>
  <c r="AE13" i="78" l="1"/>
  <c r="AE30" i="78" s="1"/>
  <c r="AE8" i="78"/>
  <c r="AE25" i="78" s="1"/>
  <c r="AE19" i="78"/>
  <c r="AE36" i="78" s="1"/>
  <c r="AE16" i="78"/>
  <c r="AE33" i="78" s="1"/>
  <c r="AE10" i="78"/>
  <c r="AE27" i="78" s="1"/>
  <c r="AD19" i="78"/>
  <c r="AD36" i="78" s="1"/>
  <c r="AD19" i="83"/>
  <c r="AD19" i="82"/>
  <c r="AD36" i="82" s="1"/>
  <c r="Y16" i="83"/>
  <c r="Y16" i="82"/>
  <c r="Y33" i="82" s="1"/>
  <c r="Y16" i="78"/>
  <c r="Y33" i="78" s="1"/>
  <c r="AC8" i="78"/>
  <c r="AC25" i="78" s="1"/>
  <c r="AC8" i="83"/>
  <c r="AC8" i="82"/>
  <c r="AC25" i="82" s="1"/>
  <c r="AD8" i="78"/>
  <c r="AD25" i="78" s="1"/>
  <c r="AD8" i="83"/>
  <c r="AD8" i="82"/>
  <c r="AD25" i="82" s="1"/>
  <c r="AD10" i="78"/>
  <c r="AD27" i="78" s="1"/>
  <c r="AD10" i="83"/>
  <c r="AD10" i="82"/>
  <c r="AD27" i="82" s="1"/>
  <c r="AE13" i="83"/>
  <c r="AE13" i="82"/>
  <c r="AE30" i="82" s="1"/>
  <c r="AB10" i="83"/>
  <c r="AB10" i="82"/>
  <c r="AB27" i="82" s="1"/>
  <c r="AB10" i="78"/>
  <c r="AB27" i="78" s="1"/>
  <c r="AB8" i="83"/>
  <c r="AB8" i="82"/>
  <c r="AB25" i="82" s="1"/>
  <c r="AB8" i="78"/>
  <c r="AB25" i="78" s="1"/>
  <c r="AA19" i="83"/>
  <c r="AA19" i="82"/>
  <c r="AA36" i="82" s="1"/>
  <c r="AA19" i="78"/>
  <c r="AA36" i="78" s="1"/>
  <c r="AA16" i="83"/>
  <c r="AA16" i="82"/>
  <c r="AA33" i="82" s="1"/>
  <c r="AA16" i="78"/>
  <c r="AA33" i="78" s="1"/>
  <c r="Y19" i="83"/>
  <c r="Y19" i="82"/>
  <c r="Y36" i="82" s="1"/>
  <c r="Y19" i="78"/>
  <c r="Y36" i="78" s="1"/>
  <c r="Y13" i="83"/>
  <c r="Y13" i="82"/>
  <c r="Y30" i="82" s="1"/>
  <c r="Y13" i="78"/>
  <c r="Y30" i="78" s="1"/>
  <c r="AC13" i="78"/>
  <c r="AC30" i="78" s="1"/>
  <c r="AC13" i="83"/>
  <c r="AC13" i="82"/>
  <c r="AC30" i="82" s="1"/>
  <c r="AC10" i="78"/>
  <c r="AC27" i="78" s="1"/>
  <c r="AC10" i="83"/>
  <c r="AC10" i="82"/>
  <c r="AC27" i="82" s="1"/>
  <c r="X16" i="83"/>
  <c r="X16" i="82"/>
  <c r="X33" i="82" s="1"/>
  <c r="X16" i="78"/>
  <c r="X33" i="78" s="1"/>
  <c r="X8" i="83"/>
  <c r="X8" i="82"/>
  <c r="X25" i="82" s="1"/>
  <c r="X8" i="78"/>
  <c r="X25" i="78" s="1"/>
  <c r="W16" i="83"/>
  <c r="W16" i="82"/>
  <c r="W33" i="82" s="1"/>
  <c r="W16" i="78"/>
  <c r="W33" i="78" s="1"/>
  <c r="AB19" i="83"/>
  <c r="AB19" i="82"/>
  <c r="AB36" i="82" s="1"/>
  <c r="AB19" i="78"/>
  <c r="AB36" i="78" s="1"/>
  <c r="Y10" i="83"/>
  <c r="Y10" i="82"/>
  <c r="Y27" i="82" s="1"/>
  <c r="Y10" i="78"/>
  <c r="Y27" i="78" s="1"/>
  <c r="AC16" i="78"/>
  <c r="AC33" i="78" s="1"/>
  <c r="AC16" i="83"/>
  <c r="AC16" i="82"/>
  <c r="AC33" i="82" s="1"/>
  <c r="X10" i="83"/>
  <c r="X10" i="82"/>
  <c r="X27" i="82" s="1"/>
  <c r="X10" i="78"/>
  <c r="X27" i="78" s="1"/>
  <c r="Z13" i="83"/>
  <c r="Z13" i="82"/>
  <c r="Z30" i="82" s="1"/>
  <c r="Z13" i="78"/>
  <c r="Z30" i="78" s="1"/>
  <c r="Z8" i="83"/>
  <c r="Z8" i="82"/>
  <c r="Z25" i="82" s="1"/>
  <c r="Z8" i="78"/>
  <c r="Z25" i="78" s="1"/>
  <c r="AE19" i="83"/>
  <c r="AE19" i="82"/>
  <c r="AE36" i="82" s="1"/>
  <c r="AE16" i="83"/>
  <c r="AE16" i="82"/>
  <c r="AE33" i="82" s="1"/>
  <c r="AB13" i="83"/>
  <c r="AB13" i="82"/>
  <c r="AB30" i="82" s="1"/>
  <c r="AB13" i="78"/>
  <c r="AB30" i="78" s="1"/>
  <c r="AA8" i="83"/>
  <c r="AA8" i="82"/>
  <c r="AA25" i="82" s="1"/>
  <c r="AA8" i="78"/>
  <c r="AA25" i="78" s="1"/>
  <c r="AA10" i="83"/>
  <c r="AA10" i="82"/>
  <c r="AA27" i="82" s="1"/>
  <c r="AA10" i="78"/>
  <c r="AA27" i="78" s="1"/>
  <c r="Y8" i="83"/>
  <c r="Y8" i="82"/>
  <c r="Y25" i="82" s="1"/>
  <c r="Y8" i="78"/>
  <c r="Y25" i="78" s="1"/>
  <c r="AC19" i="78"/>
  <c r="AC36" i="78" s="1"/>
  <c r="AC19" i="83"/>
  <c r="AC19" i="82"/>
  <c r="AC36" i="82" s="1"/>
  <c r="X13" i="83"/>
  <c r="X13" i="82"/>
  <c r="X30" i="82" s="1"/>
  <c r="X13" i="78"/>
  <c r="X30" i="78" s="1"/>
  <c r="Z19" i="83"/>
  <c r="Z19" i="82"/>
  <c r="Z36" i="82" s="1"/>
  <c r="Z19" i="78"/>
  <c r="Z36" i="78" s="1"/>
  <c r="Z10" i="83"/>
  <c r="Z10" i="82"/>
  <c r="Z27" i="82" s="1"/>
  <c r="Z10" i="78"/>
  <c r="Z27" i="78" s="1"/>
  <c r="AD16" i="78"/>
  <c r="AD33" i="78" s="1"/>
  <c r="AD16" i="83"/>
  <c r="AD16" i="82"/>
  <c r="AD33" i="82" s="1"/>
  <c r="AE8" i="83"/>
  <c r="AE8" i="82"/>
  <c r="AE25" i="82" s="1"/>
  <c r="W13" i="83"/>
  <c r="W13" i="82"/>
  <c r="W30" i="82" s="1"/>
  <c r="W13" i="78"/>
  <c r="W30" i="78" s="1"/>
  <c r="AD13" i="78"/>
  <c r="AD30" i="78" s="1"/>
  <c r="AD13" i="83"/>
  <c r="AD13" i="82"/>
  <c r="AD30" i="82" s="1"/>
  <c r="AE10" i="83"/>
  <c r="AE10" i="82"/>
  <c r="AE27" i="82" s="1"/>
  <c r="AB16" i="83"/>
  <c r="AB16" i="82"/>
  <c r="AB33" i="82" s="1"/>
  <c r="AB16" i="78"/>
  <c r="AB33" i="78" s="1"/>
  <c r="AA13" i="83"/>
  <c r="AA13" i="82"/>
  <c r="AA30" i="82" s="1"/>
  <c r="AA13" i="78"/>
  <c r="AA30" i="78" s="1"/>
  <c r="X19" i="83"/>
  <c r="X19" i="82"/>
  <c r="X36" i="82" s="1"/>
  <c r="X19" i="78"/>
  <c r="X36" i="78" s="1"/>
  <c r="W10" i="83"/>
  <c r="W10" i="82"/>
  <c r="W27" i="82" s="1"/>
  <c r="W10" i="78"/>
  <c r="W27" i="78" s="1"/>
  <c r="W8" i="83"/>
  <c r="W8" i="82"/>
  <c r="W25" i="82" s="1"/>
  <c r="W8" i="78"/>
  <c r="W25" i="78" s="1"/>
  <c r="W19" i="83"/>
  <c r="W19" i="82"/>
  <c r="W36" i="82" s="1"/>
  <c r="W19" i="78"/>
  <c r="W36" i="78" s="1"/>
  <c r="Z16" i="83"/>
  <c r="Z16" i="82"/>
  <c r="Z33" i="82" s="1"/>
  <c r="Z16" i="78"/>
  <c r="Z33" i="78" s="1"/>
  <c r="R14" i="77"/>
  <c r="R26" i="77" s="1"/>
  <c r="R14" i="88"/>
  <c r="R26" i="88" s="1"/>
  <c r="R14" i="89"/>
  <c r="S14" i="77"/>
  <c r="S26" i="77" s="1"/>
  <c r="S14" i="89"/>
  <c r="S14" i="88"/>
  <c r="S26" i="88" s="1"/>
  <c r="P14" i="77"/>
  <c r="P26" i="77" s="1"/>
  <c r="P14" i="88"/>
  <c r="P26" i="88" s="1"/>
  <c r="P14" i="89"/>
  <c r="O14" i="77"/>
  <c r="O26" i="77" s="1"/>
  <c r="O14" i="89"/>
  <c r="O14" i="88"/>
  <c r="O26" i="88" s="1"/>
  <c r="M14" i="77"/>
  <c r="M26" i="77" s="1"/>
  <c r="M14" i="89"/>
  <c r="M14" i="88"/>
  <c r="M26" i="88" s="1"/>
  <c r="Q14" i="77"/>
  <c r="Q26" i="77" s="1"/>
  <c r="Q14" i="88"/>
  <c r="Q26" i="88" s="1"/>
  <c r="Q14" i="89"/>
  <c r="Q11" i="77"/>
  <c r="Q23" i="77" s="1"/>
  <c r="Q11" i="89"/>
  <c r="Q11" i="88"/>
  <c r="Q23" i="88" s="1"/>
  <c r="L9" i="77"/>
  <c r="L21" i="77" s="1"/>
  <c r="L9" i="88"/>
  <c r="L21" i="88" s="1"/>
  <c r="L9" i="89"/>
  <c r="R9" i="77"/>
  <c r="R21" i="77" s="1"/>
  <c r="R9" i="89"/>
  <c r="R9" i="88"/>
  <c r="R21" i="88" s="1"/>
  <c r="S9" i="77"/>
  <c r="S21" i="77" s="1"/>
  <c r="S9" i="89"/>
  <c r="S9" i="88"/>
  <c r="S21" i="88" s="1"/>
  <c r="O11" i="77"/>
  <c r="O23" i="77" s="1"/>
  <c r="O11" i="89"/>
  <c r="O11" i="88"/>
  <c r="O23" i="88" s="1"/>
  <c r="M11" i="77"/>
  <c r="M23" i="77" s="1"/>
  <c r="M11" i="88"/>
  <c r="M23" i="88" s="1"/>
  <c r="M11" i="89"/>
  <c r="L11" i="77"/>
  <c r="L23" i="77" s="1"/>
  <c r="L11" i="88"/>
  <c r="L23" i="88" s="1"/>
  <c r="L11" i="89"/>
  <c r="P9" i="77"/>
  <c r="P21" i="77" s="1"/>
  <c r="P9" i="89"/>
  <c r="P9" i="88"/>
  <c r="P21" i="88" s="1"/>
  <c r="L14" i="77"/>
  <c r="L26" i="77" s="1"/>
  <c r="L14" i="89"/>
  <c r="L14" i="88"/>
  <c r="L26" i="88" s="1"/>
  <c r="K11" i="77"/>
  <c r="K23" i="77" s="1"/>
  <c r="K11" i="89"/>
  <c r="K11" i="88"/>
  <c r="K23" i="88" s="1"/>
  <c r="K9" i="77"/>
  <c r="K21" i="77" s="1"/>
  <c r="K9" i="88"/>
  <c r="K21" i="88" s="1"/>
  <c r="K9" i="89"/>
  <c r="N14" i="77"/>
  <c r="N26" i="77" s="1"/>
  <c r="N14" i="88"/>
  <c r="N26" i="88" s="1"/>
  <c r="N14" i="89"/>
  <c r="N11" i="77"/>
  <c r="N23" i="77" s="1"/>
  <c r="N11" i="88"/>
  <c r="N23" i="88" s="1"/>
  <c r="N11" i="89"/>
  <c r="N9" i="77"/>
  <c r="N21" i="77" s="1"/>
  <c r="N9" i="89"/>
  <c r="N9" i="88"/>
  <c r="N21" i="88" s="1"/>
  <c r="R11" i="77"/>
  <c r="R23" i="77" s="1"/>
  <c r="R11" i="89"/>
  <c r="R11" i="88"/>
  <c r="R23" i="88" s="1"/>
  <c r="S11" i="77"/>
  <c r="S23" i="77" s="1"/>
  <c r="S11" i="89"/>
  <c r="S11" i="88"/>
  <c r="S23" i="88" s="1"/>
  <c r="P11" i="77"/>
  <c r="P23" i="77" s="1"/>
  <c r="P11" i="88"/>
  <c r="P23" i="88" s="1"/>
  <c r="P11" i="89"/>
  <c r="O9" i="77"/>
  <c r="O21" i="77" s="1"/>
  <c r="O9" i="88"/>
  <c r="O21" i="88" s="1"/>
  <c r="O9" i="89"/>
  <c r="M9" i="77"/>
  <c r="M21" i="77" s="1"/>
  <c r="M9" i="89"/>
  <c r="M9" i="88"/>
  <c r="M21" i="88" s="1"/>
  <c r="Q9" i="77"/>
  <c r="Q21" i="77" s="1"/>
  <c r="Q9" i="89"/>
  <c r="Q9" i="88"/>
  <c r="Q21" i="88" s="1"/>
  <c r="K14" i="77"/>
  <c r="K26" i="77" s="1"/>
  <c r="K14" i="89"/>
  <c r="K14" i="88"/>
  <c r="K26" i="88" s="1"/>
  <c r="AE14" i="78" l="1"/>
  <c r="AE31" i="78" s="1"/>
  <c r="AE11" i="78"/>
  <c r="AE28" i="78" s="1"/>
  <c r="AE17" i="78"/>
  <c r="AE34" i="78" s="1"/>
  <c r="W14" i="83"/>
  <c r="W14" i="82"/>
  <c r="W31" i="82" s="1"/>
  <c r="W14" i="78"/>
  <c r="W31" i="78" s="1"/>
  <c r="AD11" i="78"/>
  <c r="AD28" i="78" s="1"/>
  <c r="AD11" i="83"/>
  <c r="AD11" i="82"/>
  <c r="AD28" i="82" s="1"/>
  <c r="Z14" i="83"/>
  <c r="Z14" i="82"/>
  <c r="Z31" i="82" s="1"/>
  <c r="Z14" i="78"/>
  <c r="Z31" i="78" s="1"/>
  <c r="Z11" i="83"/>
  <c r="Z11" i="82"/>
  <c r="Z28" i="82" s="1"/>
  <c r="Z11" i="78"/>
  <c r="Z28" i="78" s="1"/>
  <c r="W11" i="83"/>
  <c r="W11" i="82"/>
  <c r="W28" i="82" s="1"/>
  <c r="W11" i="78"/>
  <c r="W28" i="78" s="1"/>
  <c r="AA17" i="83"/>
  <c r="AA17" i="82"/>
  <c r="AA34" i="82" s="1"/>
  <c r="AA17" i="78"/>
  <c r="AA34" i="78" s="1"/>
  <c r="AA11" i="83"/>
  <c r="AA11" i="82"/>
  <c r="AA28" i="82" s="1"/>
  <c r="AA11" i="78"/>
  <c r="AA28" i="78" s="1"/>
  <c r="AC11" i="78"/>
  <c r="AC28" i="78" s="1"/>
  <c r="AC11" i="83"/>
  <c r="AC11" i="82"/>
  <c r="AC28" i="82" s="1"/>
  <c r="AC14" i="78"/>
  <c r="AC31" i="78" s="1"/>
  <c r="AC14" i="83"/>
  <c r="AC14" i="82"/>
  <c r="AC31" i="82" s="1"/>
  <c r="AA14" i="83"/>
  <c r="AA14" i="82"/>
  <c r="AA31" i="82" s="1"/>
  <c r="AA14" i="78"/>
  <c r="AA31" i="78" s="1"/>
  <c r="AB14" i="83"/>
  <c r="AB14" i="82"/>
  <c r="AB31" i="82" s="1"/>
  <c r="AB14" i="78"/>
  <c r="AB31" i="78" s="1"/>
  <c r="AE17" i="83"/>
  <c r="AE17" i="82"/>
  <c r="AE34" i="82" s="1"/>
  <c r="AB11" i="83"/>
  <c r="AB11" i="82"/>
  <c r="AB28" i="82" s="1"/>
  <c r="AB11" i="78"/>
  <c r="AB28" i="78" s="1"/>
  <c r="AE11" i="83"/>
  <c r="AE11" i="82"/>
  <c r="AE28" i="82" s="1"/>
  <c r="X14" i="83"/>
  <c r="X14" i="82"/>
  <c r="X31" i="82" s="1"/>
  <c r="X14" i="78"/>
  <c r="X31" i="78" s="1"/>
  <c r="AB17" i="83"/>
  <c r="AB17" i="82"/>
  <c r="AB34" i="82" s="1"/>
  <c r="AB17" i="78"/>
  <c r="AB34" i="78" s="1"/>
  <c r="AD14" i="78"/>
  <c r="AD31" i="78" s="1"/>
  <c r="AD14" i="83"/>
  <c r="AD14" i="82"/>
  <c r="AD31" i="82" s="1"/>
  <c r="X11" i="83"/>
  <c r="X11" i="82"/>
  <c r="X28" i="82" s="1"/>
  <c r="X11" i="78"/>
  <c r="X28" i="78" s="1"/>
  <c r="X17" i="83"/>
  <c r="X17" i="82"/>
  <c r="X34" i="82" s="1"/>
  <c r="X17" i="78"/>
  <c r="X34" i="78" s="1"/>
  <c r="AD17" i="78"/>
  <c r="AD34" i="78" s="1"/>
  <c r="AD17" i="83"/>
  <c r="AD17" i="82"/>
  <c r="AD34" i="82" s="1"/>
  <c r="Y17" i="83"/>
  <c r="Y17" i="82"/>
  <c r="Y34" i="82" s="1"/>
  <c r="Y17" i="78"/>
  <c r="Y34" i="78" s="1"/>
  <c r="W17" i="83"/>
  <c r="W17" i="82"/>
  <c r="W34" i="82" s="1"/>
  <c r="W17" i="78"/>
  <c r="W34" i="78" s="1"/>
  <c r="Y11" i="83"/>
  <c r="Y11" i="82"/>
  <c r="Y28" i="82" s="1"/>
  <c r="Y11" i="78"/>
  <c r="Y28" i="78" s="1"/>
  <c r="AE14" i="83"/>
  <c r="AE14" i="82"/>
  <c r="AE31" i="82" s="1"/>
  <c r="AC17" i="78"/>
  <c r="AC34" i="78" s="1"/>
  <c r="AC17" i="83"/>
  <c r="AC17" i="82"/>
  <c r="AC34" i="82" s="1"/>
  <c r="Z17" i="83"/>
  <c r="Z17" i="82"/>
  <c r="Z34" i="82" s="1"/>
  <c r="Z17" i="78"/>
  <c r="Z34" i="78" s="1"/>
  <c r="Y14" i="83"/>
  <c r="Y14" i="82"/>
  <c r="Y31" i="82" s="1"/>
  <c r="Y14" i="78"/>
  <c r="Y31" i="78" s="1"/>
  <c r="N12" i="89"/>
  <c r="N12" i="77"/>
  <c r="N24" i="77" s="1"/>
  <c r="N12" i="88"/>
  <c r="N24" i="88" s="1"/>
  <c r="N15" i="77"/>
  <c r="N27" i="77" s="1"/>
  <c r="N15" i="88"/>
  <c r="N27" i="88" s="1"/>
  <c r="N15" i="89"/>
  <c r="K12" i="89"/>
  <c r="K12" i="77"/>
  <c r="K24" i="77" s="1"/>
  <c r="K12" i="88"/>
  <c r="K24" i="88" s="1"/>
  <c r="O12" i="77"/>
  <c r="O24" i="77" s="1"/>
  <c r="O12" i="89"/>
  <c r="O12" i="88"/>
  <c r="O24" i="88" s="1"/>
  <c r="Q12" i="89"/>
  <c r="Q12" i="77"/>
  <c r="Q24" i="77" s="1"/>
  <c r="Q12" i="88"/>
  <c r="Q24" i="88" s="1"/>
  <c r="S15" i="89"/>
  <c r="S15" i="88"/>
  <c r="S27" i="88" s="1"/>
  <c r="S15" i="77"/>
  <c r="S27" i="77" s="1"/>
  <c r="K15" i="89"/>
  <c r="K15" i="88"/>
  <c r="K27" i="88" s="1"/>
  <c r="K15" i="77"/>
  <c r="K27" i="77" s="1"/>
  <c r="S12" i="77"/>
  <c r="S24" i="77" s="1"/>
  <c r="S12" i="88"/>
  <c r="S24" i="88" s="1"/>
  <c r="S12" i="89"/>
  <c r="M15" i="77"/>
  <c r="M27" i="77" s="1"/>
  <c r="M15" i="88"/>
  <c r="M27" i="88" s="1"/>
  <c r="M15" i="89"/>
  <c r="P15" i="77"/>
  <c r="P27" i="77" s="1"/>
  <c r="P15" i="88"/>
  <c r="P27" i="88" s="1"/>
  <c r="P15" i="89"/>
  <c r="P12" i="89"/>
  <c r="P12" i="77"/>
  <c r="P24" i="77" s="1"/>
  <c r="P12" i="88"/>
  <c r="P24" i="88" s="1"/>
  <c r="R12" i="89"/>
  <c r="R12" i="77"/>
  <c r="R24" i="77" s="1"/>
  <c r="R12" i="88"/>
  <c r="R24" i="88" s="1"/>
  <c r="L15" i="88"/>
  <c r="L27" i="88" s="1"/>
  <c r="L15" i="77"/>
  <c r="L27" i="77" s="1"/>
  <c r="L15" i="89"/>
  <c r="O15" i="77"/>
  <c r="O27" i="77" s="1"/>
  <c r="O15" i="89"/>
  <c r="O15" i="88"/>
  <c r="O27" i="88" s="1"/>
  <c r="R15" i="89"/>
  <c r="R15" i="77"/>
  <c r="R27" i="77" s="1"/>
  <c r="R15" i="88"/>
  <c r="R27" i="88" s="1"/>
  <c r="L12" i="89"/>
  <c r="L12" i="88"/>
  <c r="L24" i="88" s="1"/>
  <c r="L12" i="77"/>
  <c r="L24" i="77" s="1"/>
  <c r="M12" i="88"/>
  <c r="M24" i="88" s="1"/>
  <c r="M12" i="77"/>
  <c r="M24" i="77" s="1"/>
  <c r="M12" i="89"/>
  <c r="Q15" i="89"/>
  <c r="Q15" i="77"/>
  <c r="Q27" i="77" s="1"/>
  <c r="Q15" i="88"/>
  <c r="Q27" i="88" s="1"/>
  <c r="H21" i="99" l="1"/>
  <c r="M21" i="99" l="1"/>
  <c r="S21" i="99"/>
  <c r="J21" i="99"/>
  <c r="K21" i="99"/>
  <c r="P21" i="99"/>
  <c r="N21" i="99"/>
  <c r="R21" i="99"/>
  <c r="I21" i="99"/>
  <c r="L21" i="99"/>
  <c r="Q21" i="99"/>
  <c r="AF7" i="78" l="1"/>
  <c r="AF24" i="78" s="1"/>
  <c r="AF7" i="83"/>
  <c r="T8" i="88"/>
  <c r="T20" i="88" s="1"/>
  <c r="AF7" i="82"/>
  <c r="AF24" i="82" s="1"/>
  <c r="T8" i="77"/>
  <c r="T20" i="77" s="1"/>
  <c r="T8" i="89"/>
  <c r="W8" i="77"/>
  <c r="W20" i="77" s="1"/>
  <c r="W8" i="88"/>
  <c r="W20" i="88" s="1"/>
  <c r="AI7" i="78"/>
  <c r="AI24" i="78" s="1"/>
  <c r="AI7" i="83"/>
  <c r="W8" i="89"/>
  <c r="AI7" i="82"/>
  <c r="AI24" i="82" s="1"/>
  <c r="U8" i="88"/>
  <c r="U20" i="88" s="1"/>
  <c r="AG7" i="78"/>
  <c r="AG24" i="78" s="1"/>
  <c r="AG7" i="82"/>
  <c r="AG24" i="82" s="1"/>
  <c r="AG7" i="83"/>
  <c r="U8" i="77"/>
  <c r="U20" i="77" s="1"/>
  <c r="U8" i="89"/>
  <c r="V8" i="89"/>
  <c r="AH7" i="83"/>
  <c r="V8" i="77"/>
  <c r="V20" i="77" s="1"/>
  <c r="AH7" i="82"/>
  <c r="AH24" i="82" s="1"/>
  <c r="V8" i="88"/>
  <c r="V20" i="88" s="1"/>
  <c r="AH7" i="78"/>
  <c r="AH24" i="78" s="1"/>
  <c r="AO19" i="82" l="1"/>
  <c r="AO36" i="82" s="1"/>
  <c r="AO19" i="83"/>
  <c r="AO19" i="78"/>
  <c r="AO36" i="78" s="1"/>
  <c r="AO10" i="82"/>
  <c r="AO27" i="82" s="1"/>
  <c r="AO10" i="78"/>
  <c r="AO27" i="78" s="1"/>
  <c r="AO10" i="83"/>
  <c r="AN10" i="83"/>
  <c r="AN10" i="82"/>
  <c r="AN27" i="82" s="1"/>
  <c r="AN10" i="78"/>
  <c r="AN27" i="78" s="1"/>
  <c r="AK16" i="82"/>
  <c r="AK33" i="82" s="1"/>
  <c r="AK16" i="83"/>
  <c r="AK16" i="78"/>
  <c r="AK33" i="78" s="1"/>
  <c r="AJ8" i="78"/>
  <c r="AJ25" i="78" s="1"/>
  <c r="AJ8" i="83"/>
  <c r="AJ8" i="82"/>
  <c r="AJ25" i="82" s="1"/>
  <c r="AO8" i="83"/>
  <c r="AO8" i="82"/>
  <c r="AO25" i="82" s="1"/>
  <c r="AO8" i="78"/>
  <c r="AO25" i="78" s="1"/>
  <c r="AN16" i="83"/>
  <c r="AN16" i="82"/>
  <c r="AN33" i="82" s="1"/>
  <c r="AN16" i="78"/>
  <c r="AN33" i="78" s="1"/>
  <c r="AN8" i="78"/>
  <c r="AN25" i="78" s="1"/>
  <c r="AN8" i="83"/>
  <c r="AN8" i="82"/>
  <c r="AN25" i="82" s="1"/>
  <c r="AK13" i="82"/>
  <c r="AK30" i="82" s="1"/>
  <c r="AK13" i="78"/>
  <c r="AK30" i="78" s="1"/>
  <c r="AK13" i="83"/>
  <c r="AJ10" i="78"/>
  <c r="AJ27" i="78" s="1"/>
  <c r="AJ10" i="83"/>
  <c r="AJ10" i="82"/>
  <c r="AJ27" i="82" s="1"/>
  <c r="AO16" i="82"/>
  <c r="AO33" i="82" s="1"/>
  <c r="AO16" i="78"/>
  <c r="AO33" i="78" s="1"/>
  <c r="AO16" i="83"/>
  <c r="AN13" i="78"/>
  <c r="AN30" i="78" s="1"/>
  <c r="AN13" i="83"/>
  <c r="AN13" i="82"/>
  <c r="AN30" i="82" s="1"/>
  <c r="AK19" i="82"/>
  <c r="AK36" i="82" s="1"/>
  <c r="AK19" i="78"/>
  <c r="AK36" i="78" s="1"/>
  <c r="AK19" i="83"/>
  <c r="AJ19" i="83"/>
  <c r="AJ19" i="82"/>
  <c r="AJ36" i="82" s="1"/>
  <c r="AJ19" i="78"/>
  <c r="AJ36" i="78" s="1"/>
  <c r="AJ16" i="82"/>
  <c r="AJ33" i="82" s="1"/>
  <c r="AJ16" i="83"/>
  <c r="AJ16" i="78"/>
  <c r="AJ33" i="78" s="1"/>
  <c r="AJ13" i="78"/>
  <c r="AJ30" i="78" s="1"/>
  <c r="AJ13" i="83"/>
  <c r="AJ13" i="82"/>
  <c r="AJ30" i="82" s="1"/>
  <c r="AO13" i="82"/>
  <c r="AO30" i="82" s="1"/>
  <c r="AO13" i="78"/>
  <c r="AO30" i="78" s="1"/>
  <c r="AO13" i="83"/>
  <c r="AN19" i="82"/>
  <c r="AN36" i="82" s="1"/>
  <c r="AN19" i="83"/>
  <c r="AN19" i="78"/>
  <c r="AN36" i="78" s="1"/>
  <c r="AK10" i="82"/>
  <c r="AK27" i="82" s="1"/>
  <c r="AK10" i="78"/>
  <c r="AK27" i="78" s="1"/>
  <c r="AK10" i="83"/>
  <c r="AK8" i="83"/>
  <c r="AK8" i="78"/>
  <c r="AK25" i="78" s="1"/>
  <c r="AK8" i="82"/>
  <c r="AK25" i="82" s="1"/>
  <c r="AF16" i="82"/>
  <c r="AF33" i="82" s="1"/>
  <c r="AF16" i="83"/>
  <c r="AF16" i="78"/>
  <c r="AF33" i="78" s="1"/>
  <c r="AF10" i="78"/>
  <c r="AF27" i="78" s="1"/>
  <c r="AF10" i="82"/>
  <c r="AF27" i="82" s="1"/>
  <c r="T11" i="77"/>
  <c r="T23" i="77" s="1"/>
  <c r="AF10" i="83"/>
  <c r="T11" i="89"/>
  <c r="T11" i="88"/>
  <c r="T23" i="88" s="1"/>
  <c r="AF19" i="83"/>
  <c r="AF19" i="78"/>
  <c r="AF36" i="78" s="1"/>
  <c r="AF19" i="82"/>
  <c r="AF36" i="82" s="1"/>
  <c r="AF13" i="83"/>
  <c r="T14" i="77"/>
  <c r="T26" i="77" s="1"/>
  <c r="AF13" i="82"/>
  <c r="AF30" i="82" s="1"/>
  <c r="T14" i="89"/>
  <c r="AF13" i="78"/>
  <c r="AF30" i="78" s="1"/>
  <c r="T14" i="88"/>
  <c r="T26" i="88" s="1"/>
  <c r="T9" i="88"/>
  <c r="T21" i="88" s="1"/>
  <c r="AF8" i="78"/>
  <c r="AF25" i="78" s="1"/>
  <c r="T9" i="89"/>
  <c r="AF8" i="83"/>
  <c r="T9" i="77"/>
  <c r="T21" i="77" s="1"/>
  <c r="AF8" i="82"/>
  <c r="AF25" i="82" s="1"/>
  <c r="AH19" i="83"/>
  <c r="AH19" i="82"/>
  <c r="AH36" i="82" s="1"/>
  <c r="AH19" i="78"/>
  <c r="AH36" i="78" s="1"/>
  <c r="U14" i="88"/>
  <c r="U26" i="88" s="1"/>
  <c r="AG13" i="82"/>
  <c r="AG30" i="82" s="1"/>
  <c r="AG13" i="83"/>
  <c r="U14" i="77"/>
  <c r="U26" i="77" s="1"/>
  <c r="AG13" i="78"/>
  <c r="AG30" i="78" s="1"/>
  <c r="U14" i="89"/>
  <c r="W11" i="77"/>
  <c r="W23" i="77" s="1"/>
  <c r="W11" i="89"/>
  <c r="AI10" i="78"/>
  <c r="AI27" i="78" s="1"/>
  <c r="AI10" i="82"/>
  <c r="AI27" i="82" s="1"/>
  <c r="W11" i="88"/>
  <c r="W23" i="88" s="1"/>
  <c r="AI10" i="83"/>
  <c r="V14" i="77"/>
  <c r="V26" i="77" s="1"/>
  <c r="V14" i="88"/>
  <c r="V26" i="88" s="1"/>
  <c r="AH13" i="82"/>
  <c r="AH30" i="82" s="1"/>
  <c r="V14" i="89"/>
  <c r="AH13" i="78"/>
  <c r="AH30" i="78" s="1"/>
  <c r="AH13" i="83"/>
  <c r="V9" i="89"/>
  <c r="V9" i="77"/>
  <c r="V21" i="77" s="1"/>
  <c r="V9" i="88"/>
  <c r="V21" i="88" s="1"/>
  <c r="AH8" i="78"/>
  <c r="AH25" i="78" s="1"/>
  <c r="AH8" i="82"/>
  <c r="AH25" i="82" s="1"/>
  <c r="AH8" i="83"/>
  <c r="AG19" i="78"/>
  <c r="AG36" i="78" s="1"/>
  <c r="AG19" i="82"/>
  <c r="AG36" i="82" s="1"/>
  <c r="AG19" i="83"/>
  <c r="AI19" i="78"/>
  <c r="AI36" i="78" s="1"/>
  <c r="AI19" i="82"/>
  <c r="AI36" i="82" s="1"/>
  <c r="AI19" i="83"/>
  <c r="AH10" i="78"/>
  <c r="AH27" i="78" s="1"/>
  <c r="V11" i="77"/>
  <c r="V23" i="77" s="1"/>
  <c r="V11" i="89"/>
  <c r="AH10" i="83"/>
  <c r="V11" i="88"/>
  <c r="V23" i="88" s="1"/>
  <c r="AH10" i="82"/>
  <c r="AH27" i="82" s="1"/>
  <c r="U9" i="89"/>
  <c r="U9" i="88"/>
  <c r="U21" i="88" s="1"/>
  <c r="AG8" i="83"/>
  <c r="AG8" i="82"/>
  <c r="AG25" i="82" s="1"/>
  <c r="AG8" i="78"/>
  <c r="AG25" i="78" s="1"/>
  <c r="U9" i="77"/>
  <c r="U21" i="77" s="1"/>
  <c r="U11" i="88"/>
  <c r="U23" i="88" s="1"/>
  <c r="AG10" i="82"/>
  <c r="AG27" i="82" s="1"/>
  <c r="U11" i="77"/>
  <c r="U23" i="77" s="1"/>
  <c r="U11" i="89"/>
  <c r="AG10" i="83"/>
  <c r="AG10" i="78"/>
  <c r="AG27" i="78" s="1"/>
  <c r="W9" i="77"/>
  <c r="W21" i="77" s="1"/>
  <c r="W9" i="89"/>
  <c r="AI8" i="78"/>
  <c r="AI25" i="78" s="1"/>
  <c r="AI8" i="83"/>
  <c r="AI8" i="82"/>
  <c r="AI25" i="82" s="1"/>
  <c r="W9" i="88"/>
  <c r="W21" i="88" s="1"/>
  <c r="AH16" i="83"/>
  <c r="AH16" i="82"/>
  <c r="AH33" i="82" s="1"/>
  <c r="AH16" i="78"/>
  <c r="AH33" i="78" s="1"/>
  <c r="AG16" i="83"/>
  <c r="AG16" i="78"/>
  <c r="AG33" i="78" s="1"/>
  <c r="AG16" i="82"/>
  <c r="AG33" i="82" s="1"/>
  <c r="W14" i="77"/>
  <c r="W26" i="77" s="1"/>
  <c r="W14" i="89"/>
  <c r="AI13" i="82"/>
  <c r="AI30" i="82" s="1"/>
  <c r="W14" i="88"/>
  <c r="W26" i="88" s="1"/>
  <c r="AI13" i="78"/>
  <c r="AI30" i="78" s="1"/>
  <c r="AI13" i="83"/>
  <c r="AI16" i="78"/>
  <c r="AI33" i="78" s="1"/>
  <c r="AI16" i="82"/>
  <c r="AI33" i="82" s="1"/>
  <c r="AI16" i="83"/>
  <c r="AJ11" i="78" l="1"/>
  <c r="AJ28" i="78" s="1"/>
  <c r="AJ11" i="83"/>
  <c r="AJ11" i="82"/>
  <c r="AJ28" i="82" s="1"/>
  <c r="AN14" i="78"/>
  <c r="AN31" i="78" s="1"/>
  <c r="AN14" i="83"/>
  <c r="AN14" i="82"/>
  <c r="AN31" i="82" s="1"/>
  <c r="AN17" i="78"/>
  <c r="AN34" i="78" s="1"/>
  <c r="AN17" i="82"/>
  <c r="AN34" i="82" s="1"/>
  <c r="AN17" i="83"/>
  <c r="AJ14" i="78"/>
  <c r="AJ31" i="78" s="1"/>
  <c r="AJ14" i="83"/>
  <c r="AJ14" i="82"/>
  <c r="AJ31" i="82" s="1"/>
  <c r="AK14" i="83"/>
  <c r="AK14" i="82"/>
  <c r="AK31" i="82" s="1"/>
  <c r="AK14" i="78"/>
  <c r="AK31" i="78" s="1"/>
  <c r="AO11" i="83"/>
  <c r="AO11" i="78"/>
  <c r="AO28" i="78" s="1"/>
  <c r="AO11" i="82"/>
  <c r="AO28" i="82" s="1"/>
  <c r="AO14" i="83"/>
  <c r="AO14" i="78"/>
  <c r="AO31" i="78" s="1"/>
  <c r="AO14" i="82"/>
  <c r="AO31" i="82" s="1"/>
  <c r="AK11" i="83"/>
  <c r="AK11" i="78"/>
  <c r="AK28" i="78" s="1"/>
  <c r="AK11" i="82"/>
  <c r="AK28" i="82" s="1"/>
  <c r="AO17" i="83"/>
  <c r="AO17" i="82"/>
  <c r="AO34" i="82" s="1"/>
  <c r="AO17" i="78"/>
  <c r="AO34" i="78" s="1"/>
  <c r="AN11" i="78"/>
  <c r="AN28" i="78" s="1"/>
  <c r="AN11" i="83"/>
  <c r="AN11" i="82"/>
  <c r="AN28" i="82" s="1"/>
  <c r="AJ17" i="83"/>
  <c r="AJ17" i="82"/>
  <c r="AJ34" i="82" s="1"/>
  <c r="AJ17" i="78"/>
  <c r="AJ34" i="78" s="1"/>
  <c r="AK17" i="83"/>
  <c r="AK17" i="82"/>
  <c r="AK34" i="82" s="1"/>
  <c r="AK17" i="78"/>
  <c r="AK34" i="78" s="1"/>
  <c r="AF17" i="78"/>
  <c r="AF34" i="78" s="1"/>
  <c r="AF17" i="83"/>
  <c r="AF17" i="82"/>
  <c r="AF34" i="82" s="1"/>
  <c r="AF11" i="78"/>
  <c r="AF28" i="78" s="1"/>
  <c r="T12" i="77"/>
  <c r="T24" i="77" s="1"/>
  <c r="AF11" i="83"/>
  <c r="T12" i="89"/>
  <c r="AF11" i="82"/>
  <c r="AF28" i="82" s="1"/>
  <c r="T12" i="88"/>
  <c r="T24" i="88" s="1"/>
  <c r="AF14" i="83"/>
  <c r="T15" i="89"/>
  <c r="T15" i="88"/>
  <c r="T27" i="88" s="1"/>
  <c r="AF14" i="82"/>
  <c r="AF31" i="82" s="1"/>
  <c r="T15" i="77"/>
  <c r="T27" i="77" s="1"/>
  <c r="AF14" i="78"/>
  <c r="AF31" i="78" s="1"/>
  <c r="AH11" i="83"/>
  <c r="AH11" i="78"/>
  <c r="AH28" i="78" s="1"/>
  <c r="V12" i="89"/>
  <c r="V12" i="88"/>
  <c r="V24" i="88" s="1"/>
  <c r="AH11" i="82"/>
  <c r="AH28" i="82" s="1"/>
  <c r="V12" i="77"/>
  <c r="V24" i="77" s="1"/>
  <c r="W15" i="77"/>
  <c r="W27" i="77" s="1"/>
  <c r="AI14" i="83"/>
  <c r="AI14" i="82"/>
  <c r="AI31" i="82" s="1"/>
  <c r="W15" i="88"/>
  <c r="W27" i="88" s="1"/>
  <c r="AI14" i="78"/>
  <c r="AI31" i="78" s="1"/>
  <c r="W15" i="89"/>
  <c r="AG17" i="83"/>
  <c r="AG17" i="82"/>
  <c r="AG34" i="82" s="1"/>
  <c r="AG17" i="78"/>
  <c r="AG34" i="78" s="1"/>
  <c r="AH17" i="83"/>
  <c r="AH17" i="78"/>
  <c r="AH34" i="78" s="1"/>
  <c r="AH17" i="82"/>
  <c r="AH34" i="82" s="1"/>
  <c r="V15" i="77"/>
  <c r="V27" i="77" s="1"/>
  <c r="AH14" i="78"/>
  <c r="AH31" i="78" s="1"/>
  <c r="AH14" i="82"/>
  <c r="AH31" i="82" s="1"/>
  <c r="V15" i="89"/>
  <c r="V15" i="88"/>
  <c r="V27" i="88" s="1"/>
  <c r="AH14" i="83"/>
  <c r="AI17" i="82"/>
  <c r="AI34" i="82" s="1"/>
  <c r="AI17" i="83"/>
  <c r="AI17" i="78"/>
  <c r="AI34" i="78" s="1"/>
  <c r="U12" i="77"/>
  <c r="U24" i="77" s="1"/>
  <c r="AG11" i="82"/>
  <c r="AG28" i="82" s="1"/>
  <c r="U12" i="88"/>
  <c r="U24" i="88" s="1"/>
  <c r="AG11" i="83"/>
  <c r="AG11" i="78"/>
  <c r="AG28" i="78" s="1"/>
  <c r="U12" i="89"/>
  <c r="W12" i="77"/>
  <c r="W24" i="77" s="1"/>
  <c r="AI11" i="83"/>
  <c r="W12" i="89"/>
  <c r="W12" i="88"/>
  <c r="W24" i="88" s="1"/>
  <c r="AI11" i="82"/>
  <c r="AI28" i="82" s="1"/>
  <c r="AI11" i="78"/>
  <c r="AI28" i="78" s="1"/>
  <c r="U15" i="77"/>
  <c r="U27" i="77" s="1"/>
  <c r="AG14" i="83"/>
  <c r="AG14" i="78"/>
  <c r="AG31" i="78" s="1"/>
  <c r="AG14" i="82"/>
  <c r="AG31" i="82" s="1"/>
  <c r="U15" i="89"/>
  <c r="U15" i="88"/>
  <c r="U27" i="88" s="1"/>
  <c r="R8" i="118" l="1"/>
  <c r="R25" i="118" s="1"/>
  <c r="R8" i="121"/>
  <c r="R25" i="121" s="1"/>
  <c r="R8" i="119"/>
  <c r="R25" i="119" s="1"/>
  <c r="R10" i="118"/>
  <c r="R27" i="118" s="1"/>
  <c r="R10" i="121"/>
  <c r="R27" i="121" s="1"/>
  <c r="R10" i="119"/>
  <c r="R27" i="119" s="1"/>
  <c r="R11" i="121" l="1"/>
  <c r="R28" i="121" s="1"/>
  <c r="R11" i="119"/>
  <c r="R28" i="119" s="1"/>
  <c r="R11" i="118"/>
  <c r="R28" i="118" s="1"/>
  <c r="R13" i="121" l="1"/>
  <c r="R30" i="121" s="1"/>
  <c r="R13" i="119"/>
  <c r="R30" i="119" s="1"/>
  <c r="R13" i="118"/>
  <c r="R30" i="118" s="1"/>
  <c r="R16" i="118" l="1"/>
  <c r="R33" i="118" s="1"/>
  <c r="R16" i="121"/>
  <c r="R33" i="121" s="1"/>
  <c r="R16" i="119"/>
  <c r="R33" i="119" s="1"/>
  <c r="R14" i="121"/>
  <c r="R31" i="121" s="1"/>
  <c r="R14" i="119"/>
  <c r="R31" i="119" s="1"/>
  <c r="R14" i="118"/>
  <c r="R31" i="118" s="1"/>
  <c r="R17" i="121" l="1"/>
  <c r="R34" i="121" s="1"/>
  <c r="R17" i="119"/>
  <c r="R34" i="119" s="1"/>
  <c r="R17" i="118"/>
  <c r="R34" i="118" s="1"/>
  <c r="R19" i="121" l="1"/>
  <c r="R36" i="121" s="1"/>
  <c r="R19" i="119"/>
  <c r="R36" i="119" s="1"/>
  <c r="R19" i="118"/>
  <c r="R36" i="118" s="1"/>
  <c r="U7" i="118" l="1"/>
  <c r="U24" i="118" s="1"/>
  <c r="E10" i="99" l="1"/>
  <c r="E24" i="99" s="1"/>
  <c r="C10" i="99"/>
  <c r="C24" i="99" s="1"/>
  <c r="C8" i="99"/>
  <c r="C22" i="99" s="1"/>
  <c r="E8" i="99"/>
  <c r="E22" i="99" s="1"/>
  <c r="U10" i="118"/>
  <c r="U27" i="118" s="1"/>
  <c r="U8" i="118"/>
  <c r="U25" i="118" s="1"/>
  <c r="E11" i="99" l="1"/>
  <c r="E25" i="99" s="1"/>
  <c r="C11" i="99"/>
  <c r="C25" i="99" s="1"/>
  <c r="AR7" i="118"/>
  <c r="AR24" i="118" s="1"/>
  <c r="AM7" i="118"/>
  <c r="AM24" i="118" s="1"/>
  <c r="AP7" i="118"/>
  <c r="AP24" i="118" s="1"/>
  <c r="U11" i="118"/>
  <c r="U28" i="118" s="1"/>
  <c r="AO7" i="118"/>
  <c r="AO24" i="118" s="1"/>
  <c r="AN7" i="118"/>
  <c r="AN24" i="118" s="1"/>
  <c r="AQ7" i="118"/>
  <c r="AQ24" i="118" s="1"/>
  <c r="W7" i="118"/>
  <c r="W24" i="118" s="1"/>
  <c r="Z7" i="118"/>
  <c r="Z24" i="118" s="1"/>
  <c r="AC7" i="118"/>
  <c r="AC24" i="118" s="1"/>
  <c r="AD7" i="118"/>
  <c r="AD24" i="118" s="1"/>
  <c r="X7" i="118"/>
  <c r="X24" i="118" s="1"/>
  <c r="AA7" i="118"/>
  <c r="AA24" i="118" s="1"/>
  <c r="Y7" i="118"/>
  <c r="Y24" i="118" s="1"/>
  <c r="V7" i="118"/>
  <c r="V24" i="118" s="1"/>
  <c r="AB7" i="118"/>
  <c r="AB24" i="118" s="1"/>
  <c r="AJ7" i="118"/>
  <c r="AJ24" i="118" s="1"/>
  <c r="AL7" i="118"/>
  <c r="AL24" i="118" s="1"/>
  <c r="AF7" i="118"/>
  <c r="AF24" i="118" s="1"/>
  <c r="AK7" i="118"/>
  <c r="AK24" i="118" s="1"/>
  <c r="AI7" i="118"/>
  <c r="AI24" i="118" s="1"/>
  <c r="AG7" i="118"/>
  <c r="AG24" i="118" s="1"/>
  <c r="AH7" i="118"/>
  <c r="AH24" i="118" s="1"/>
  <c r="Q8" i="99" l="1"/>
  <c r="Q22" i="99" s="1"/>
  <c r="H10" i="99"/>
  <c r="H24" i="99" s="1"/>
  <c r="I10" i="99"/>
  <c r="I24" i="99" s="1"/>
  <c r="C13" i="99"/>
  <c r="C27" i="99" s="1"/>
  <c r="Q10" i="99"/>
  <c r="Q24" i="99" s="1"/>
  <c r="E13" i="99"/>
  <c r="E27" i="99" s="1"/>
  <c r="H8" i="99"/>
  <c r="H22" i="99" s="1"/>
  <c r="M10" i="99"/>
  <c r="M24" i="99" s="1"/>
  <c r="G8" i="99"/>
  <c r="G22" i="99" s="1"/>
  <c r="L10" i="99"/>
  <c r="L24" i="99" s="1"/>
  <c r="S8" i="99"/>
  <c r="S22" i="99" s="1"/>
  <c r="S10" i="99"/>
  <c r="S24" i="99" s="1"/>
  <c r="F8" i="99"/>
  <c r="F22" i="99" s="1"/>
  <c r="K8" i="99"/>
  <c r="K22" i="99" s="1"/>
  <c r="N10" i="99"/>
  <c r="N24" i="99" s="1"/>
  <c r="J10" i="99"/>
  <c r="J24" i="99" s="1"/>
  <c r="I8" i="99"/>
  <c r="I22" i="99" s="1"/>
  <c r="P8" i="99"/>
  <c r="P22" i="99" s="1"/>
  <c r="N8" i="99"/>
  <c r="N22" i="99" s="1"/>
  <c r="J8" i="99"/>
  <c r="J22" i="99" s="1"/>
  <c r="L8" i="99"/>
  <c r="L22" i="99" s="1"/>
  <c r="G10" i="99"/>
  <c r="G24" i="99" s="1"/>
  <c r="O8" i="99"/>
  <c r="O22" i="99" s="1"/>
  <c r="M8" i="99"/>
  <c r="M22" i="99" s="1"/>
  <c r="F10" i="99"/>
  <c r="F24" i="99" s="1"/>
  <c r="R8" i="99"/>
  <c r="R22" i="99" s="1"/>
  <c r="R10" i="99"/>
  <c r="R24" i="99" s="1"/>
  <c r="P10" i="99"/>
  <c r="P24" i="99" s="1"/>
  <c r="K10" i="99"/>
  <c r="K24" i="99" s="1"/>
  <c r="AE7" i="118"/>
  <c r="AE24" i="118" s="1"/>
  <c r="AO10" i="118"/>
  <c r="AO27" i="118" s="1"/>
  <c r="AM8" i="118"/>
  <c r="AM25" i="118" s="1"/>
  <c r="AP10" i="118"/>
  <c r="AP27" i="118" s="1"/>
  <c r="AN10" i="118"/>
  <c r="AN27" i="118" s="1"/>
  <c r="U13" i="118"/>
  <c r="U30" i="118" s="1"/>
  <c r="AO8" i="118"/>
  <c r="AO25" i="118" s="1"/>
  <c r="AR8" i="118"/>
  <c r="AR25" i="118" s="1"/>
  <c r="AP8" i="118"/>
  <c r="AP25" i="118" s="1"/>
  <c r="AM10" i="118"/>
  <c r="AM27" i="118" s="1"/>
  <c r="AN8" i="118"/>
  <c r="AN25" i="118" s="1"/>
  <c r="AQ8" i="118"/>
  <c r="AQ25" i="118" s="1"/>
  <c r="AQ10" i="118"/>
  <c r="AQ27" i="118" s="1"/>
  <c r="AR10" i="118"/>
  <c r="AR27" i="118" s="1"/>
  <c r="AD10" i="118"/>
  <c r="AD27" i="118" s="1"/>
  <c r="V10" i="118"/>
  <c r="V27" i="118" s="1"/>
  <c r="AA10" i="118"/>
  <c r="AA27" i="118" s="1"/>
  <c r="Y8" i="118"/>
  <c r="Y25" i="118" s="1"/>
  <c r="X10" i="118"/>
  <c r="X27" i="118" s="1"/>
  <c r="AD8" i="118"/>
  <c r="AD25" i="118" s="1"/>
  <c r="AC10" i="118"/>
  <c r="AC27" i="118" s="1"/>
  <c r="AB8" i="118"/>
  <c r="AB25" i="118" s="1"/>
  <c r="Z10" i="118"/>
  <c r="Z27" i="118" s="1"/>
  <c r="Y10" i="118"/>
  <c r="Y27" i="118" s="1"/>
  <c r="AB10" i="118"/>
  <c r="AB27" i="118" s="1"/>
  <c r="AC8" i="118"/>
  <c r="AC25" i="118" s="1"/>
  <c r="W10" i="118"/>
  <c r="W27" i="118" s="1"/>
  <c r="V8" i="118"/>
  <c r="V25" i="118" s="1"/>
  <c r="AA8" i="118"/>
  <c r="AA25" i="118" s="1"/>
  <c r="X8" i="118"/>
  <c r="X25" i="118" s="1"/>
  <c r="Z8" i="118"/>
  <c r="Z25" i="118" s="1"/>
  <c r="W8" i="118"/>
  <c r="W25" i="118" s="1"/>
  <c r="AG8" i="118"/>
  <c r="AG25" i="118" s="1"/>
  <c r="AL8" i="118"/>
  <c r="AL25" i="118" s="1"/>
  <c r="AF8" i="118"/>
  <c r="AF25" i="118" s="1"/>
  <c r="AH8" i="118"/>
  <c r="AH25" i="118" s="1"/>
  <c r="AE8" i="118"/>
  <c r="AE25" i="118" s="1"/>
  <c r="AI8" i="118"/>
  <c r="AI25" i="118" s="1"/>
  <c r="AF10" i="118"/>
  <c r="AF27" i="118" s="1"/>
  <c r="AI10" i="118"/>
  <c r="AI27" i="118" s="1"/>
  <c r="AL10" i="118"/>
  <c r="AL27" i="118" s="1"/>
  <c r="AJ8" i="118"/>
  <c r="AJ25" i="118" s="1"/>
  <c r="AK10" i="118"/>
  <c r="AK27" i="118" s="1"/>
  <c r="AH10" i="118"/>
  <c r="AH27" i="118" s="1"/>
  <c r="AK8" i="118"/>
  <c r="AK25" i="118" s="1"/>
  <c r="AG10" i="118"/>
  <c r="AG27" i="118" s="1"/>
  <c r="AJ10" i="118"/>
  <c r="AJ27" i="118" s="1"/>
  <c r="AE10" i="118" l="1"/>
  <c r="AE27" i="118" s="1"/>
  <c r="C14" i="99"/>
  <c r="C28" i="99" s="1"/>
  <c r="J11" i="99"/>
  <c r="J25" i="99" s="1"/>
  <c r="G11" i="99"/>
  <c r="G25" i="99" s="1"/>
  <c r="R11" i="99"/>
  <c r="R25" i="99" s="1"/>
  <c r="S11" i="99"/>
  <c r="S25" i="99" s="1"/>
  <c r="K11" i="99"/>
  <c r="K25" i="99" s="1"/>
  <c r="N11" i="99"/>
  <c r="N25" i="99" s="1"/>
  <c r="H11" i="99"/>
  <c r="H25" i="99" s="1"/>
  <c r="M11" i="99"/>
  <c r="M25" i="99" s="1"/>
  <c r="O10" i="99"/>
  <c r="O24" i="99" s="1"/>
  <c r="O11" i="99"/>
  <c r="O25" i="99" s="1"/>
  <c r="Q11" i="99"/>
  <c r="Q25" i="99" s="1"/>
  <c r="P11" i="99"/>
  <c r="P25" i="99" s="1"/>
  <c r="L11" i="99"/>
  <c r="L25" i="99" s="1"/>
  <c r="I11" i="99"/>
  <c r="I25" i="99" s="1"/>
  <c r="F11" i="99"/>
  <c r="F25" i="99" s="1"/>
  <c r="E14" i="99"/>
  <c r="E28" i="99" s="1"/>
  <c r="AN11" i="118"/>
  <c r="AN28" i="118" s="1"/>
  <c r="U16" i="118"/>
  <c r="U33" i="118" s="1"/>
  <c r="U14" i="118"/>
  <c r="U31" i="118" s="1"/>
  <c r="AP11" i="118"/>
  <c r="AP28" i="118" s="1"/>
  <c r="AM11" i="118"/>
  <c r="AM28" i="118" s="1"/>
  <c r="AO11" i="118"/>
  <c r="AO28" i="118" s="1"/>
  <c r="AR11" i="118"/>
  <c r="AR28" i="118" s="1"/>
  <c r="AQ11" i="118"/>
  <c r="AQ28" i="118" s="1"/>
  <c r="Z11" i="118"/>
  <c r="Z28" i="118" s="1"/>
  <c r="V11" i="118"/>
  <c r="V28" i="118" s="1"/>
  <c r="Y11" i="118"/>
  <c r="Y28" i="118" s="1"/>
  <c r="AD11" i="118"/>
  <c r="AD28" i="118" s="1"/>
  <c r="W11" i="118"/>
  <c r="W28" i="118" s="1"/>
  <c r="AC11" i="118"/>
  <c r="AC28" i="118" s="1"/>
  <c r="X11" i="118"/>
  <c r="X28" i="118" s="1"/>
  <c r="AA11" i="118"/>
  <c r="AA28" i="118" s="1"/>
  <c r="AB11" i="118"/>
  <c r="AB28" i="118" s="1"/>
  <c r="AF11" i="118"/>
  <c r="AF28" i="118" s="1"/>
  <c r="AH11" i="118"/>
  <c r="AH28" i="118" s="1"/>
  <c r="AE11" i="118"/>
  <c r="AE28" i="118" s="1"/>
  <c r="AG11" i="118"/>
  <c r="AG28" i="118" s="1"/>
  <c r="AK11" i="118"/>
  <c r="AK28" i="118" s="1"/>
  <c r="AL11" i="118"/>
  <c r="AL28" i="118" s="1"/>
  <c r="AJ11" i="118"/>
  <c r="AJ28" i="118" s="1"/>
  <c r="AI11" i="118"/>
  <c r="AI28" i="118" s="1"/>
  <c r="P13" i="99" l="1"/>
  <c r="P27" i="99" s="1"/>
  <c r="K13" i="99"/>
  <c r="K27" i="99" s="1"/>
  <c r="G13" i="99"/>
  <c r="G27" i="99" s="1"/>
  <c r="I13" i="99"/>
  <c r="I27" i="99" s="1"/>
  <c r="F13" i="99"/>
  <c r="F27" i="99" s="1"/>
  <c r="J13" i="99"/>
  <c r="J27" i="99" s="1"/>
  <c r="O13" i="99"/>
  <c r="O27" i="99" s="1"/>
  <c r="M13" i="99"/>
  <c r="M27" i="99" s="1"/>
  <c r="R13" i="99"/>
  <c r="R27" i="99" s="1"/>
  <c r="H13" i="99"/>
  <c r="H27" i="99" s="1"/>
  <c r="N13" i="99"/>
  <c r="N27" i="99" s="1"/>
  <c r="S13" i="99"/>
  <c r="S27" i="99" s="1"/>
  <c r="Q13" i="99"/>
  <c r="Q27" i="99" s="1"/>
  <c r="L13" i="99"/>
  <c r="L27" i="99" s="1"/>
  <c r="AM13" i="118"/>
  <c r="AM30" i="118" s="1"/>
  <c r="AN13" i="118"/>
  <c r="AN30" i="118" s="1"/>
  <c r="AO13" i="118"/>
  <c r="AO30" i="118" s="1"/>
  <c r="AQ13" i="118"/>
  <c r="AQ30" i="118" s="1"/>
  <c r="AR13" i="118"/>
  <c r="AR30" i="118" s="1"/>
  <c r="AP13" i="118"/>
  <c r="AP30" i="118" s="1"/>
  <c r="U17" i="118"/>
  <c r="U34" i="118" s="1"/>
  <c r="Y13" i="118"/>
  <c r="Y30" i="118" s="1"/>
  <c r="Z13" i="118"/>
  <c r="Z30" i="118" s="1"/>
  <c r="AB13" i="118"/>
  <c r="AB30" i="118" s="1"/>
  <c r="X13" i="118"/>
  <c r="X30" i="118" s="1"/>
  <c r="W13" i="118"/>
  <c r="W30" i="118" s="1"/>
  <c r="AA13" i="118"/>
  <c r="AA30" i="118" s="1"/>
  <c r="AC13" i="118"/>
  <c r="AC30" i="118" s="1"/>
  <c r="AD13" i="118"/>
  <c r="AD30" i="118" s="1"/>
  <c r="V13" i="118"/>
  <c r="V30" i="118" s="1"/>
  <c r="AJ13" i="118"/>
  <c r="AJ30" i="118" s="1"/>
  <c r="AK13" i="118"/>
  <c r="AK30" i="118" s="1"/>
  <c r="AF13" i="118"/>
  <c r="AF30" i="118" s="1"/>
  <c r="AG13" i="118"/>
  <c r="AG30" i="118" s="1"/>
  <c r="AH13" i="118"/>
  <c r="AH30" i="118" s="1"/>
  <c r="AE13" i="118"/>
  <c r="AE30" i="118" s="1"/>
  <c r="AI13" i="118"/>
  <c r="AI30" i="118" s="1"/>
  <c r="AL13" i="118"/>
  <c r="AL30" i="118" s="1"/>
  <c r="G14" i="99" l="1"/>
  <c r="G28" i="99" s="1"/>
  <c r="J14" i="99"/>
  <c r="J28" i="99" s="1"/>
  <c r="N14" i="99"/>
  <c r="N28" i="99" s="1"/>
  <c r="F14" i="99"/>
  <c r="F28" i="99" s="1"/>
  <c r="M14" i="99"/>
  <c r="M28" i="99" s="1"/>
  <c r="L14" i="99"/>
  <c r="L28" i="99" s="1"/>
  <c r="Q14" i="99"/>
  <c r="Q28" i="99" s="1"/>
  <c r="R14" i="99"/>
  <c r="R28" i="99" s="1"/>
  <c r="K14" i="99"/>
  <c r="K28" i="99" s="1"/>
  <c r="H14" i="99"/>
  <c r="H28" i="99" s="1"/>
  <c r="S14" i="99"/>
  <c r="S28" i="99" s="1"/>
  <c r="I14" i="99"/>
  <c r="I28" i="99" s="1"/>
  <c r="O14" i="99"/>
  <c r="O28" i="99" s="1"/>
  <c r="P14" i="99"/>
  <c r="P28" i="99" s="1"/>
  <c r="S7" i="118"/>
  <c r="S24" i="118" s="1"/>
  <c r="S7" i="121"/>
  <c r="S24" i="121" s="1"/>
  <c r="S7" i="119"/>
  <c r="S24" i="119" s="1"/>
  <c r="U19" i="118"/>
  <c r="U36" i="118" s="1"/>
  <c r="AP16" i="118"/>
  <c r="AP33" i="118" s="1"/>
  <c r="AN14" i="118"/>
  <c r="AN31" i="118" s="1"/>
  <c r="AR14" i="118"/>
  <c r="AR31" i="118" s="1"/>
  <c r="AR16" i="118"/>
  <c r="AR33" i="118" s="1"/>
  <c r="AQ16" i="118"/>
  <c r="AQ33" i="118" s="1"/>
  <c r="AM14" i="118"/>
  <c r="AM31" i="118" s="1"/>
  <c r="AP14" i="118"/>
  <c r="AP31" i="118" s="1"/>
  <c r="AQ14" i="118"/>
  <c r="AQ31" i="118" s="1"/>
  <c r="AM16" i="118"/>
  <c r="AM33" i="118" s="1"/>
  <c r="AO14" i="118"/>
  <c r="AO31" i="118" s="1"/>
  <c r="AN16" i="118"/>
  <c r="AN33" i="118" s="1"/>
  <c r="AO16" i="118"/>
  <c r="AO33" i="118" s="1"/>
  <c r="T7" i="118"/>
  <c r="T24" i="118" s="1"/>
  <c r="T7" i="121"/>
  <c r="T24" i="121" s="1"/>
  <c r="T7" i="119"/>
  <c r="T24" i="119" s="1"/>
  <c r="AB16" i="118"/>
  <c r="AB33" i="118" s="1"/>
  <c r="AB14" i="118"/>
  <c r="AB31" i="118" s="1"/>
  <c r="V14" i="118"/>
  <c r="V31" i="118" s="1"/>
  <c r="AD16" i="118"/>
  <c r="AD33" i="118" s="1"/>
  <c r="Z14" i="118"/>
  <c r="Z31" i="118" s="1"/>
  <c r="Y16" i="118"/>
  <c r="Y33" i="118" s="1"/>
  <c r="V16" i="118"/>
  <c r="V33" i="118" s="1"/>
  <c r="X14" i="118"/>
  <c r="X31" i="118" s="1"/>
  <c r="AA16" i="118"/>
  <c r="AA33" i="118" s="1"/>
  <c r="Z16" i="118"/>
  <c r="Z33" i="118" s="1"/>
  <c r="AA14" i="118"/>
  <c r="AA31" i="118" s="1"/>
  <c r="W14" i="118"/>
  <c r="W31" i="118" s="1"/>
  <c r="Y14" i="118"/>
  <c r="Y31" i="118" s="1"/>
  <c r="AC14" i="118"/>
  <c r="AC31" i="118" s="1"/>
  <c r="AC16" i="118"/>
  <c r="AC33" i="118" s="1"/>
  <c r="W16" i="118"/>
  <c r="W33" i="118" s="1"/>
  <c r="AD14" i="118"/>
  <c r="AD31" i="118" s="1"/>
  <c r="X16" i="118"/>
  <c r="X33" i="118" s="1"/>
  <c r="AG16" i="118"/>
  <c r="AG33" i="118" s="1"/>
  <c r="AI14" i="118"/>
  <c r="AI31" i="118" s="1"/>
  <c r="AE16" i="118"/>
  <c r="AE33" i="118" s="1"/>
  <c r="AH14" i="118"/>
  <c r="AH31" i="118" s="1"/>
  <c r="AG14" i="118"/>
  <c r="AG31" i="118" s="1"/>
  <c r="AK14" i="118"/>
  <c r="AK31" i="118" s="1"/>
  <c r="AJ14" i="118"/>
  <c r="AJ31" i="118" s="1"/>
  <c r="AJ16" i="118"/>
  <c r="AJ33" i="118" s="1"/>
  <c r="AL14" i="118"/>
  <c r="AL31" i="118" s="1"/>
  <c r="AE14" i="118"/>
  <c r="AE31" i="118" s="1"/>
  <c r="AF16" i="118"/>
  <c r="AF33" i="118" s="1"/>
  <c r="AK16" i="118"/>
  <c r="AK33" i="118" s="1"/>
  <c r="AH16" i="118"/>
  <c r="AH33" i="118" s="1"/>
  <c r="AI16" i="118"/>
  <c r="AI33" i="118" s="1"/>
  <c r="AF14" i="118"/>
  <c r="AF31" i="118" s="1"/>
  <c r="AL16" i="118"/>
  <c r="AL33" i="118" s="1"/>
  <c r="AM17" i="118" l="1"/>
  <c r="AM34" i="118" s="1"/>
  <c r="AO17" i="118"/>
  <c r="AO34" i="118" s="1"/>
  <c r="AR17" i="118"/>
  <c r="AR34" i="118" s="1"/>
  <c r="AQ17" i="118"/>
  <c r="AQ34" i="118" s="1"/>
  <c r="AP17" i="118"/>
  <c r="AP34" i="118" s="1"/>
  <c r="T10" i="118"/>
  <c r="T27" i="118" s="1"/>
  <c r="T10" i="121"/>
  <c r="T27" i="121" s="1"/>
  <c r="T10" i="119"/>
  <c r="T27" i="119" s="1"/>
  <c r="AN17" i="118"/>
  <c r="AN34" i="118" s="1"/>
  <c r="S8" i="121"/>
  <c r="S25" i="121" s="1"/>
  <c r="S8" i="119"/>
  <c r="S25" i="119" s="1"/>
  <c r="S8" i="118"/>
  <c r="S25" i="118" s="1"/>
  <c r="T8" i="118"/>
  <c r="T25" i="118" s="1"/>
  <c r="T8" i="121"/>
  <c r="T25" i="121" s="1"/>
  <c r="T8" i="119"/>
  <c r="T25" i="119" s="1"/>
  <c r="S10" i="119"/>
  <c r="S27" i="119" s="1"/>
  <c r="S10" i="118"/>
  <c r="S27" i="118" s="1"/>
  <c r="S10" i="121"/>
  <c r="S27" i="121" s="1"/>
  <c r="X17" i="118"/>
  <c r="X34" i="118" s="1"/>
  <c r="Y17" i="118"/>
  <c r="Y34" i="118" s="1"/>
  <c r="AC17" i="118"/>
  <c r="AC34" i="118" s="1"/>
  <c r="AA17" i="118"/>
  <c r="AA34" i="118" s="1"/>
  <c r="AB17" i="118"/>
  <c r="AB34" i="118" s="1"/>
  <c r="V17" i="118"/>
  <c r="V34" i="118" s="1"/>
  <c r="W17" i="118"/>
  <c r="W34" i="118" s="1"/>
  <c r="AD17" i="118"/>
  <c r="AD34" i="118" s="1"/>
  <c r="Z17" i="118"/>
  <c r="Z34" i="118" s="1"/>
  <c r="AF17" i="118"/>
  <c r="AF34" i="118" s="1"/>
  <c r="AG17" i="118"/>
  <c r="AG34" i="118" s="1"/>
  <c r="AH17" i="118"/>
  <c r="AH34" i="118" s="1"/>
  <c r="AE17" i="118"/>
  <c r="AE34" i="118" s="1"/>
  <c r="AI17" i="118"/>
  <c r="AI34" i="118" s="1"/>
  <c r="AL17" i="118"/>
  <c r="AL34" i="118" s="1"/>
  <c r="AK17" i="118"/>
  <c r="AK34" i="118" s="1"/>
  <c r="AJ17" i="118"/>
  <c r="AJ34" i="118" s="1"/>
  <c r="B6" i="86" l="1"/>
  <c r="B23" i="86" s="1"/>
  <c r="B6" i="87"/>
  <c r="B8" i="87"/>
  <c r="B8" i="86"/>
  <c r="B25" i="86" s="1"/>
  <c r="AN19" i="118"/>
  <c r="AN36" i="118" s="1"/>
  <c r="AR19" i="118"/>
  <c r="AR36" i="118" s="1"/>
  <c r="AQ19" i="118"/>
  <c r="AQ36" i="118" s="1"/>
  <c r="T11" i="121"/>
  <c r="T28" i="121" s="1"/>
  <c r="T11" i="119"/>
  <c r="T28" i="119" s="1"/>
  <c r="T11" i="118"/>
  <c r="T28" i="118" s="1"/>
  <c r="AO19" i="118"/>
  <c r="AO36" i="118" s="1"/>
  <c r="S11" i="121"/>
  <c r="S28" i="121" s="1"/>
  <c r="S11" i="119"/>
  <c r="S28" i="119" s="1"/>
  <c r="S11" i="118"/>
  <c r="S28" i="118" s="1"/>
  <c r="AP19" i="118"/>
  <c r="AP36" i="118" s="1"/>
  <c r="AM19" i="118"/>
  <c r="AM36" i="118" s="1"/>
  <c r="AD19" i="118"/>
  <c r="AD36" i="118" s="1"/>
  <c r="V19" i="118"/>
  <c r="V36" i="118" s="1"/>
  <c r="AC19" i="118"/>
  <c r="AC36" i="118" s="1"/>
  <c r="AB19" i="118"/>
  <c r="AB36" i="118" s="1"/>
  <c r="W19" i="118"/>
  <c r="W36" i="118" s="1"/>
  <c r="Z19" i="118"/>
  <c r="Z36" i="118" s="1"/>
  <c r="AA19" i="118"/>
  <c r="AA36" i="118" s="1"/>
  <c r="Y19" i="118"/>
  <c r="Y36" i="118" s="1"/>
  <c r="X19" i="118"/>
  <c r="X36" i="118" s="1"/>
  <c r="AH19" i="118"/>
  <c r="AH36" i="118" s="1"/>
  <c r="AJ19" i="118"/>
  <c r="AJ36" i="118" s="1"/>
  <c r="AI19" i="118"/>
  <c r="AI36" i="118" s="1"/>
  <c r="AF19" i="118"/>
  <c r="AF36" i="118" s="1"/>
  <c r="AE19" i="118"/>
  <c r="AE36" i="118" s="1"/>
  <c r="AG19" i="118"/>
  <c r="AG36" i="118" s="1"/>
  <c r="AL19" i="118"/>
  <c r="AL36" i="118" s="1"/>
  <c r="AK19" i="118"/>
  <c r="AK36" i="118" s="1"/>
  <c r="B9" i="86" l="1"/>
  <c r="B26" i="86" s="1"/>
  <c r="B9" i="87"/>
  <c r="T13" i="121"/>
  <c r="T30" i="121" s="1"/>
  <c r="T13" i="119"/>
  <c r="T30" i="119" s="1"/>
  <c r="T13" i="118"/>
  <c r="T30" i="118" s="1"/>
  <c r="S13" i="118"/>
  <c r="S30" i="118" s="1"/>
  <c r="S13" i="121"/>
  <c r="S30" i="121" s="1"/>
  <c r="S13" i="119"/>
  <c r="S30" i="119" s="1"/>
  <c r="B11" i="87" l="1"/>
  <c r="B11" i="86"/>
  <c r="B28" i="86" s="1"/>
  <c r="S14" i="121"/>
  <c r="S31" i="121" s="1"/>
  <c r="S14" i="119"/>
  <c r="S31" i="119" s="1"/>
  <c r="S14" i="118"/>
  <c r="S31" i="118" s="1"/>
  <c r="S16" i="121"/>
  <c r="S33" i="121" s="1"/>
  <c r="S16" i="119"/>
  <c r="S33" i="119" s="1"/>
  <c r="S16" i="118"/>
  <c r="S33" i="118" s="1"/>
  <c r="T16" i="118"/>
  <c r="T33" i="118" s="1"/>
  <c r="T16" i="121"/>
  <c r="T33" i="121" s="1"/>
  <c r="T16" i="119"/>
  <c r="T33" i="119" s="1"/>
  <c r="T14" i="121"/>
  <c r="T31" i="121" s="1"/>
  <c r="T14" i="119"/>
  <c r="T31" i="119" s="1"/>
  <c r="T14" i="118"/>
  <c r="T31" i="118" s="1"/>
  <c r="B12" i="87" l="1"/>
  <c r="B12" i="86"/>
  <c r="B29" i="86" s="1"/>
  <c r="B14" i="87"/>
  <c r="B14" i="86"/>
  <c r="B31" i="86" s="1"/>
  <c r="S17" i="118"/>
  <c r="S34" i="118" s="1"/>
  <c r="S17" i="121"/>
  <c r="S34" i="121" s="1"/>
  <c r="S17" i="119"/>
  <c r="S34" i="119" s="1"/>
  <c r="T17" i="121"/>
  <c r="T34" i="121" s="1"/>
  <c r="T17" i="118"/>
  <c r="T34" i="118" s="1"/>
  <c r="T17" i="119"/>
  <c r="T34" i="119" s="1"/>
  <c r="B15" i="87" l="1"/>
  <c r="B15" i="86"/>
  <c r="B32" i="86" s="1"/>
  <c r="T19" i="121"/>
  <c r="T36" i="121" s="1"/>
  <c r="T19" i="119"/>
  <c r="T36" i="119" s="1"/>
  <c r="T19" i="118"/>
  <c r="T36" i="118" s="1"/>
  <c r="S19" i="118"/>
  <c r="S36" i="118" s="1"/>
  <c r="S19" i="121"/>
  <c r="S36" i="121" s="1"/>
  <c r="S19" i="119"/>
  <c r="S36" i="119" s="1"/>
  <c r="B17" i="87" l="1"/>
  <c r="B17" i="86"/>
  <c r="B34" i="86" s="1"/>
  <c r="AM7" i="81" l="1"/>
  <c r="AM24" i="81" s="1"/>
  <c r="AM10" i="81" l="1"/>
  <c r="AM27" i="81" s="1"/>
  <c r="AM8" i="81"/>
  <c r="AM25" i="81" s="1"/>
  <c r="AM11" i="81" l="1"/>
  <c r="AM28" i="81" s="1"/>
  <c r="AM13" i="81" l="1"/>
  <c r="AM30" i="81" s="1"/>
  <c r="AM16" i="81" l="1"/>
  <c r="AM33" i="81" s="1"/>
  <c r="AM14" i="81"/>
  <c r="AM31" i="81" s="1"/>
  <c r="AM17" i="81" l="1"/>
  <c r="AM34" i="81" s="1"/>
  <c r="AM19" i="81" l="1"/>
  <c r="AM36" i="81" s="1"/>
  <c r="AH7" i="81" l="1"/>
  <c r="AH24" i="81" s="1"/>
  <c r="AE7" i="81"/>
  <c r="AE24" i="81" s="1"/>
  <c r="AF7" i="81"/>
  <c r="AF24" i="81" s="1"/>
  <c r="AG7" i="81"/>
  <c r="AG24" i="81" s="1"/>
  <c r="C8" i="129" l="1"/>
  <c r="C25" i="129" s="1"/>
  <c r="C10" i="129"/>
  <c r="C27" i="129" s="1"/>
  <c r="K8" i="106"/>
  <c r="M8" i="106"/>
  <c r="O8" i="106"/>
  <c r="V8" i="106"/>
  <c r="L10" i="106"/>
  <c r="V10" i="106"/>
  <c r="Q10" i="106"/>
  <c r="M10" i="106"/>
  <c r="P10" i="106"/>
  <c r="Q8" i="106"/>
  <c r="L8" i="106"/>
  <c r="O10" i="106"/>
  <c r="P8" i="106"/>
  <c r="K10" i="106"/>
  <c r="AF10" i="81"/>
  <c r="AF27" i="81" s="1"/>
  <c r="AF8" i="81"/>
  <c r="AF25" i="81" s="1"/>
  <c r="AE8" i="81"/>
  <c r="AE25" i="81" s="1"/>
  <c r="AG8" i="81"/>
  <c r="AG25" i="81" s="1"/>
  <c r="AH8" i="81"/>
  <c r="AH25" i="81" s="1"/>
  <c r="AG10" i="81"/>
  <c r="AG27" i="81" s="1"/>
  <c r="AE10" i="81"/>
  <c r="AE27" i="81" s="1"/>
  <c r="AH10" i="81"/>
  <c r="AH27" i="81" s="1"/>
  <c r="C11" i="129" l="1"/>
  <c r="C28" i="129" s="1"/>
  <c r="C19" i="129"/>
  <c r="C36" i="129" s="1"/>
  <c r="K10" i="96"/>
  <c r="K10" i="95"/>
  <c r="K27" i="95" s="1"/>
  <c r="O10" i="96"/>
  <c r="O10" i="95"/>
  <c r="O27" i="95" s="1"/>
  <c r="K11" i="106"/>
  <c r="M11" i="106"/>
  <c r="M10" i="96"/>
  <c r="M10" i="95"/>
  <c r="M27" i="95" s="1"/>
  <c r="Q10" i="96"/>
  <c r="Q10" i="95"/>
  <c r="Q27" i="95" s="1"/>
  <c r="L11" i="106"/>
  <c r="P11" i="106"/>
  <c r="Q11" i="106"/>
  <c r="V8" i="96"/>
  <c r="V8" i="95"/>
  <c r="V25" i="95" s="1"/>
  <c r="O11" i="106"/>
  <c r="L8" i="96"/>
  <c r="L8" i="95"/>
  <c r="L25" i="95" s="1"/>
  <c r="O8" i="96"/>
  <c r="O8" i="95"/>
  <c r="O25" i="95" s="1"/>
  <c r="Q8" i="96"/>
  <c r="Q8" i="95"/>
  <c r="Q25" i="95" s="1"/>
  <c r="V10" i="96"/>
  <c r="V10" i="95"/>
  <c r="V27" i="95" s="1"/>
  <c r="M8" i="96"/>
  <c r="M8" i="95"/>
  <c r="M25" i="95" s="1"/>
  <c r="V11" i="106"/>
  <c r="P10" i="96"/>
  <c r="P10" i="95"/>
  <c r="P27" i="95" s="1"/>
  <c r="P8" i="96"/>
  <c r="P8" i="95"/>
  <c r="P25" i="95" s="1"/>
  <c r="L10" i="96"/>
  <c r="L10" i="95"/>
  <c r="L27" i="95" s="1"/>
  <c r="K8" i="96"/>
  <c r="K8" i="95"/>
  <c r="K25" i="95" s="1"/>
  <c r="AE11" i="81"/>
  <c r="AE28" i="81" s="1"/>
  <c r="AF11" i="81"/>
  <c r="AF28" i="81" s="1"/>
  <c r="AH11" i="81"/>
  <c r="AH28" i="81" s="1"/>
  <c r="AG11" i="81"/>
  <c r="AG28" i="81" s="1"/>
  <c r="C13" i="129" l="1"/>
  <c r="C30" i="129" s="1"/>
  <c r="V13" i="106"/>
  <c r="P11" i="96"/>
  <c r="P11" i="95"/>
  <c r="P28" i="95" s="1"/>
  <c r="K11" i="95"/>
  <c r="K28" i="95" s="1"/>
  <c r="K11" i="96"/>
  <c r="O13" i="106"/>
  <c r="L13" i="106"/>
  <c r="Q11" i="96"/>
  <c r="Q11" i="95"/>
  <c r="Q28" i="95" s="1"/>
  <c r="K13" i="106"/>
  <c r="V11" i="96"/>
  <c r="V11" i="95"/>
  <c r="V28" i="95" s="1"/>
  <c r="P13" i="106"/>
  <c r="O11" i="96"/>
  <c r="O11" i="95"/>
  <c r="O28" i="95" s="1"/>
  <c r="M11" i="95"/>
  <c r="M28" i="95" s="1"/>
  <c r="M11" i="96"/>
  <c r="L11" i="95"/>
  <c r="L28" i="95" s="1"/>
  <c r="L11" i="96"/>
  <c r="M13" i="106"/>
  <c r="Q13" i="106"/>
  <c r="AE13" i="81"/>
  <c r="AE30" i="81" s="1"/>
  <c r="AF13" i="81"/>
  <c r="AF30" i="81" s="1"/>
  <c r="AH13" i="81"/>
  <c r="AH30" i="81" s="1"/>
  <c r="AG13" i="81"/>
  <c r="AG30" i="81" s="1"/>
  <c r="C14" i="129" l="1"/>
  <c r="C31" i="129" s="1"/>
  <c r="C16" i="129"/>
  <c r="C33" i="129" s="1"/>
  <c r="L13" i="96"/>
  <c r="L13" i="95"/>
  <c r="L30" i="95" s="1"/>
  <c r="V14" i="106"/>
  <c r="L16" i="106"/>
  <c r="P16" i="106"/>
  <c r="P13" i="95"/>
  <c r="P30" i="95" s="1"/>
  <c r="P13" i="96"/>
  <c r="Q14" i="106"/>
  <c r="L14" i="106"/>
  <c r="O16" i="106"/>
  <c r="M14" i="106"/>
  <c r="O13" i="95"/>
  <c r="O30" i="95" s="1"/>
  <c r="O13" i="96"/>
  <c r="V13" i="95"/>
  <c r="V30" i="95" s="1"/>
  <c r="V13" i="96"/>
  <c r="V16" i="106"/>
  <c r="P14" i="106"/>
  <c r="K16" i="106"/>
  <c r="O14" i="106"/>
  <c r="M16" i="106"/>
  <c r="K14" i="106"/>
  <c r="Q13" i="95"/>
  <c r="Q30" i="95" s="1"/>
  <c r="Q13" i="96"/>
  <c r="M13" i="96"/>
  <c r="M13" i="95"/>
  <c r="M30" i="95" s="1"/>
  <c r="Q16" i="106"/>
  <c r="K13" i="96"/>
  <c r="K13" i="95"/>
  <c r="K30" i="95" s="1"/>
  <c r="AE16" i="81"/>
  <c r="AE33" i="81" s="1"/>
  <c r="AG14" i="81"/>
  <c r="AG31" i="81" s="1"/>
  <c r="AH16" i="81"/>
  <c r="AH33" i="81" s="1"/>
  <c r="AF14" i="81"/>
  <c r="AF31" i="81" s="1"/>
  <c r="AE14" i="81"/>
  <c r="AE31" i="81" s="1"/>
  <c r="AF16" i="81"/>
  <c r="AF33" i="81" s="1"/>
  <c r="AG16" i="81"/>
  <c r="AG33" i="81" s="1"/>
  <c r="AH14" i="81"/>
  <c r="AH31" i="81" s="1"/>
  <c r="C17" i="129" l="1"/>
  <c r="C34" i="129" s="1"/>
  <c r="K16" i="96"/>
  <c r="K16" i="95"/>
  <c r="K33" i="95" s="1"/>
  <c r="V14" i="96"/>
  <c r="V14" i="95"/>
  <c r="V31" i="95" s="1"/>
  <c r="M17" i="106"/>
  <c r="M14" i="95"/>
  <c r="M31" i="95" s="1"/>
  <c r="M14" i="96"/>
  <c r="V16" i="95"/>
  <c r="V33" i="95" s="1"/>
  <c r="V16" i="96"/>
  <c r="K17" i="106"/>
  <c r="M16" i="96"/>
  <c r="M16" i="95"/>
  <c r="M33" i="95" s="1"/>
  <c r="L17" i="106"/>
  <c r="Q17" i="106"/>
  <c r="O16" i="95"/>
  <c r="O33" i="95" s="1"/>
  <c r="O16" i="96"/>
  <c r="L16" i="96"/>
  <c r="L16" i="95"/>
  <c r="L33" i="95" s="1"/>
  <c r="O17" i="106"/>
  <c r="Q16" i="95"/>
  <c r="Q33" i="95" s="1"/>
  <c r="Q16" i="96"/>
  <c r="P16" i="95"/>
  <c r="P33" i="95" s="1"/>
  <c r="P16" i="96"/>
  <c r="P17" i="106"/>
  <c r="L14" i="95"/>
  <c r="L31" i="95" s="1"/>
  <c r="L14" i="96"/>
  <c r="K14" i="95"/>
  <c r="K31" i="95" s="1"/>
  <c r="K14" i="96"/>
  <c r="O14" i="96"/>
  <c r="O14" i="95"/>
  <c r="O31" i="95" s="1"/>
  <c r="V17" i="106"/>
  <c r="P14" i="96"/>
  <c r="P14" i="95"/>
  <c r="P31" i="95" s="1"/>
  <c r="Q14" i="96"/>
  <c r="Q14" i="95"/>
  <c r="Q31" i="95" s="1"/>
  <c r="AF17" i="81"/>
  <c r="AF34" i="81" s="1"/>
  <c r="AH17" i="81"/>
  <c r="AH34" i="81" s="1"/>
  <c r="AG17" i="81"/>
  <c r="AG34" i="81" s="1"/>
  <c r="AE17" i="81"/>
  <c r="AE34" i="81" s="1"/>
  <c r="Q17" i="96" l="1"/>
  <c r="Q17" i="95"/>
  <c r="Q34" i="95" s="1"/>
  <c r="K19" i="106"/>
  <c r="Q19" i="106"/>
  <c r="P17" i="96"/>
  <c r="P17" i="95"/>
  <c r="P34" i="95" s="1"/>
  <c r="O17" i="96"/>
  <c r="O17" i="95"/>
  <c r="O34" i="95" s="1"/>
  <c r="K17" i="95"/>
  <c r="K34" i="95" s="1"/>
  <c r="K17" i="96"/>
  <c r="V19" i="106"/>
  <c r="L17" i="95"/>
  <c r="L34" i="95" s="1"/>
  <c r="L17" i="96"/>
  <c r="L19" i="106"/>
  <c r="O19" i="106"/>
  <c r="M17" i="95"/>
  <c r="M34" i="95" s="1"/>
  <c r="M17" i="96"/>
  <c r="V17" i="96"/>
  <c r="V17" i="95"/>
  <c r="V34" i="95" s="1"/>
  <c r="M19" i="106"/>
  <c r="P19" i="106"/>
  <c r="AG19" i="81"/>
  <c r="AG36" i="81" s="1"/>
  <c r="AE19" i="81"/>
  <c r="AE36" i="81" s="1"/>
  <c r="AH19" i="81"/>
  <c r="AH36" i="81" s="1"/>
  <c r="AF19" i="81"/>
  <c r="AF36" i="81" s="1"/>
  <c r="O19" i="95" l="1"/>
  <c r="O36" i="95" s="1"/>
  <c r="O19" i="96"/>
  <c r="L19" i="96"/>
  <c r="L19" i="95"/>
  <c r="L36" i="95" s="1"/>
  <c r="Q19" i="95"/>
  <c r="Q36" i="95" s="1"/>
  <c r="Q19" i="96"/>
  <c r="K19" i="96"/>
  <c r="K19" i="95"/>
  <c r="K36" i="95" s="1"/>
  <c r="P19" i="95"/>
  <c r="P36" i="95" s="1"/>
  <c r="P19" i="96"/>
  <c r="M19" i="96"/>
  <c r="M19" i="95"/>
  <c r="M36" i="95" s="1"/>
  <c r="V19" i="95"/>
  <c r="V36" i="95" s="1"/>
  <c r="V19" i="96"/>
  <c r="C5" i="86" l="1"/>
  <c r="C22" i="86" s="1"/>
  <c r="C5" i="87"/>
  <c r="C6" i="86" l="1"/>
  <c r="C23" i="86" s="1"/>
  <c r="C6" i="87"/>
  <c r="C8" i="87"/>
  <c r="C8" i="86"/>
  <c r="C25" i="86" s="1"/>
  <c r="C9" i="87" l="1"/>
  <c r="C9" i="86"/>
  <c r="C26" i="86" s="1"/>
  <c r="C17" i="86"/>
  <c r="C34" i="86" s="1"/>
  <c r="C17" i="87"/>
  <c r="C11" i="86" l="1"/>
  <c r="C28" i="86" s="1"/>
  <c r="C11" i="87"/>
  <c r="C14" i="86" l="1"/>
  <c r="C31" i="86" s="1"/>
  <c r="C14" i="87"/>
  <c r="C12" i="87"/>
  <c r="C12" i="86"/>
  <c r="C29" i="86" s="1"/>
  <c r="C15" i="87" l="1"/>
  <c r="C15" i="86"/>
  <c r="C32" i="86" s="1"/>
  <c r="B7" i="149" l="1"/>
  <c r="B27" i="149" s="1"/>
  <c r="B7" i="142"/>
  <c r="B27" i="142" s="1"/>
  <c r="B6" i="148" s="1"/>
  <c r="B7" i="143"/>
  <c r="B7" i="141"/>
  <c r="B27" i="141" s="1"/>
  <c r="X7" i="141"/>
  <c r="X27" i="141" s="1"/>
  <c r="X7" i="142"/>
  <c r="X27" i="142" s="1"/>
  <c r="X6" i="148" s="1"/>
  <c r="X7" i="143"/>
  <c r="X7" i="149"/>
  <c r="X27" i="149" s="1"/>
  <c r="M7" i="141" l="1"/>
  <c r="M27" i="141" s="1"/>
  <c r="M7" i="149"/>
  <c r="M27" i="149" s="1"/>
  <c r="M7" i="142"/>
  <c r="M27" i="142" s="1"/>
  <c r="M6" i="148" s="1"/>
  <c r="M7" i="143"/>
  <c r="E7" i="141"/>
  <c r="E27" i="141" s="1"/>
  <c r="E7" i="149"/>
  <c r="E27" i="149" s="1"/>
  <c r="E7" i="142"/>
  <c r="E27" i="142" s="1"/>
  <c r="E6" i="148" s="1"/>
  <c r="E7" i="143"/>
  <c r="P7" i="141"/>
  <c r="P27" i="141" s="1"/>
  <c r="P7" i="142"/>
  <c r="P27" i="142" s="1"/>
  <c r="P6" i="148" s="1"/>
  <c r="P7" i="143"/>
  <c r="P7" i="149"/>
  <c r="P27" i="149" s="1"/>
  <c r="V7" i="141"/>
  <c r="V27" i="141" s="1"/>
  <c r="V7" i="149"/>
  <c r="V27" i="149" s="1"/>
  <c r="V7" i="142"/>
  <c r="V27" i="142" s="1"/>
  <c r="V6" i="148" s="1"/>
  <c r="V7" i="143"/>
  <c r="AF7" i="141"/>
  <c r="AF27" i="141" s="1"/>
  <c r="AF7" i="142"/>
  <c r="AF27" i="142" s="1"/>
  <c r="AF6" i="148" s="1"/>
  <c r="AF7" i="143"/>
  <c r="AF7" i="149"/>
  <c r="AF27" i="149" s="1"/>
  <c r="AD7" i="141"/>
  <c r="AD27" i="141" s="1"/>
  <c r="AD7" i="149"/>
  <c r="AD27" i="149" s="1"/>
  <c r="AD7" i="142"/>
  <c r="AD27" i="142" s="1"/>
  <c r="AD6" i="148" s="1"/>
  <c r="AD7" i="143"/>
  <c r="X8" i="142"/>
  <c r="X28" i="142" s="1"/>
  <c r="X7" i="148" s="1"/>
  <c r="X8" i="141"/>
  <c r="X28" i="141" s="1"/>
  <c r="X8" i="143"/>
  <c r="X8" i="149"/>
  <c r="X28" i="149" s="1"/>
  <c r="C7" i="141"/>
  <c r="C27" i="141" s="1"/>
  <c r="C7" i="149"/>
  <c r="C27" i="149" s="1"/>
  <c r="C7" i="142"/>
  <c r="C27" i="142" s="1"/>
  <c r="C6" i="148" s="1"/>
  <c r="C7" i="143"/>
  <c r="S7" i="141"/>
  <c r="S27" i="141" s="1"/>
  <c r="S7" i="149"/>
  <c r="S27" i="149" s="1"/>
  <c r="S7" i="142"/>
  <c r="S27" i="142" s="1"/>
  <c r="S6" i="148" s="1"/>
  <c r="S7" i="143"/>
  <c r="N7" i="141"/>
  <c r="N27" i="141" s="1"/>
  <c r="N7" i="149"/>
  <c r="N27" i="149" s="1"/>
  <c r="N7" i="142"/>
  <c r="N27" i="142" s="1"/>
  <c r="N6" i="148" s="1"/>
  <c r="N7" i="143"/>
  <c r="Y7" i="141"/>
  <c r="Y27" i="141" s="1"/>
  <c r="Y7" i="149"/>
  <c r="Y27" i="149" s="1"/>
  <c r="Y7" i="142"/>
  <c r="Y27" i="142" s="1"/>
  <c r="Y6" i="148" s="1"/>
  <c r="Y7" i="143"/>
  <c r="AA7" i="141"/>
  <c r="AA27" i="141" s="1"/>
  <c r="AA7" i="149"/>
  <c r="AA27" i="149" s="1"/>
  <c r="AA7" i="142"/>
  <c r="AA27" i="142" s="1"/>
  <c r="AA6" i="148" s="1"/>
  <c r="AA7" i="143"/>
  <c r="X10" i="143"/>
  <c r="X10" i="141"/>
  <c r="X30" i="141" s="1"/>
  <c r="X10" i="149"/>
  <c r="X30" i="149" s="1"/>
  <c r="X10" i="142"/>
  <c r="X30" i="142" s="1"/>
  <c r="X9" i="148" s="1"/>
  <c r="J7" i="141"/>
  <c r="J27" i="141" s="1"/>
  <c r="J7" i="149"/>
  <c r="J27" i="149" s="1"/>
  <c r="J7" i="142"/>
  <c r="J27" i="142" s="1"/>
  <c r="J6" i="148" s="1"/>
  <c r="J7" i="143"/>
  <c r="U7" i="141"/>
  <c r="U27" i="141" s="1"/>
  <c r="U7" i="149"/>
  <c r="U27" i="149" s="1"/>
  <c r="U7" i="142"/>
  <c r="U27" i="142" s="1"/>
  <c r="U6" i="148" s="1"/>
  <c r="U7" i="143"/>
  <c r="W7" i="141"/>
  <c r="W27" i="141" s="1"/>
  <c r="W7" i="143"/>
  <c r="W7" i="149"/>
  <c r="W27" i="149" s="1"/>
  <c r="W7" i="142"/>
  <c r="W27" i="142" s="1"/>
  <c r="W6" i="148" s="1"/>
  <c r="AE7" i="141"/>
  <c r="AE27" i="141" s="1"/>
  <c r="AE7" i="143"/>
  <c r="AE7" i="149"/>
  <c r="AE27" i="149" s="1"/>
  <c r="AE7" i="142"/>
  <c r="AE27" i="142" s="1"/>
  <c r="AE6" i="148" s="1"/>
  <c r="AB7" i="141"/>
  <c r="AB27" i="141" s="1"/>
  <c r="AB7" i="149"/>
  <c r="AB27" i="149" s="1"/>
  <c r="AB7" i="142"/>
  <c r="AB27" i="142" s="1"/>
  <c r="AB6" i="148" s="1"/>
  <c r="AB7" i="143"/>
  <c r="F7" i="141"/>
  <c r="F27" i="141" s="1"/>
  <c r="F7" i="149"/>
  <c r="F27" i="149" s="1"/>
  <c r="F7" i="142"/>
  <c r="F27" i="142" s="1"/>
  <c r="F6" i="148" s="1"/>
  <c r="F7" i="143"/>
  <c r="B8" i="141"/>
  <c r="B28" i="141" s="1"/>
  <c r="B8" i="149"/>
  <c r="B28" i="149" s="1"/>
  <c r="B8" i="143"/>
  <c r="B8" i="142"/>
  <c r="B28" i="142" s="1"/>
  <c r="B7" i="148" s="1"/>
  <c r="K7" i="141"/>
  <c r="K27" i="141" s="1"/>
  <c r="K7" i="149"/>
  <c r="K27" i="149" s="1"/>
  <c r="K7" i="142"/>
  <c r="K27" i="142" s="1"/>
  <c r="K6" i="148" s="1"/>
  <c r="K7" i="143"/>
  <c r="Q7" i="141"/>
  <c r="Q27" i="141" s="1"/>
  <c r="Q7" i="149"/>
  <c r="Q27" i="149" s="1"/>
  <c r="Q7" i="142"/>
  <c r="Q27" i="142" s="1"/>
  <c r="Q6" i="148" s="1"/>
  <c r="Q7" i="143"/>
  <c r="O7" i="141"/>
  <c r="O27" i="141" s="1"/>
  <c r="O7" i="143"/>
  <c r="O7" i="149"/>
  <c r="O27" i="149" s="1"/>
  <c r="O7" i="142"/>
  <c r="O27" i="142" s="1"/>
  <c r="O6" i="148" s="1"/>
  <c r="AC7" i="141"/>
  <c r="AC27" i="141" s="1"/>
  <c r="AC7" i="149"/>
  <c r="AC27" i="149" s="1"/>
  <c r="AC7" i="142"/>
  <c r="AC27" i="142" s="1"/>
  <c r="AC6" i="148" s="1"/>
  <c r="AC7" i="143"/>
  <c r="D7" i="141"/>
  <c r="D27" i="141" s="1"/>
  <c r="D7" i="149"/>
  <c r="D27" i="149" s="1"/>
  <c r="D7" i="142"/>
  <c r="D27" i="142" s="1"/>
  <c r="D6" i="148" s="1"/>
  <c r="D7" i="143"/>
  <c r="G7" i="141"/>
  <c r="G27" i="141" s="1"/>
  <c r="G7" i="143"/>
  <c r="G7" i="149"/>
  <c r="G27" i="149" s="1"/>
  <c r="G7" i="142"/>
  <c r="G27" i="142" s="1"/>
  <c r="G6" i="148" s="1"/>
  <c r="I7" i="141"/>
  <c r="I27" i="141" s="1"/>
  <c r="I7" i="149"/>
  <c r="I27" i="149" s="1"/>
  <c r="I7" i="142"/>
  <c r="I27" i="142" s="1"/>
  <c r="I6" i="148" s="1"/>
  <c r="I7" i="143"/>
  <c r="L7" i="141"/>
  <c r="L27" i="141" s="1"/>
  <c r="L7" i="149"/>
  <c r="L27" i="149" s="1"/>
  <c r="L7" i="142"/>
  <c r="L27" i="142" s="1"/>
  <c r="L6" i="148" s="1"/>
  <c r="L7" i="143"/>
  <c r="T7" i="141"/>
  <c r="T27" i="141" s="1"/>
  <c r="T7" i="149"/>
  <c r="T27" i="149" s="1"/>
  <c r="T7" i="142"/>
  <c r="T27" i="142" s="1"/>
  <c r="T6" i="148" s="1"/>
  <c r="T7" i="143"/>
  <c r="Z7" i="141"/>
  <c r="Z27" i="141" s="1"/>
  <c r="Z7" i="149"/>
  <c r="Z27" i="149" s="1"/>
  <c r="Z7" i="142"/>
  <c r="Z27" i="142" s="1"/>
  <c r="Z6" i="148" s="1"/>
  <c r="Z7" i="143"/>
  <c r="B10" i="142"/>
  <c r="B30" i="142" s="1"/>
  <c r="B9" i="148" s="1"/>
  <c r="B10" i="149"/>
  <c r="B30" i="149" s="1"/>
  <c r="B10" i="143"/>
  <c r="B10" i="141"/>
  <c r="B30" i="141" s="1"/>
  <c r="H7" i="141"/>
  <c r="H27" i="141" s="1"/>
  <c r="H7" i="142"/>
  <c r="H27" i="142" s="1"/>
  <c r="H6" i="148" s="1"/>
  <c r="H7" i="143"/>
  <c r="H7" i="149"/>
  <c r="H27" i="149" s="1"/>
  <c r="X13" i="141"/>
  <c r="X33" i="141" s="1"/>
  <c r="X13" i="143"/>
  <c r="X13" i="149"/>
  <c r="X33" i="149" s="1"/>
  <c r="X13" i="142"/>
  <c r="X33" i="142" s="1"/>
  <c r="X12" i="148" s="1"/>
  <c r="R7" i="141"/>
  <c r="R27" i="141" s="1"/>
  <c r="R7" i="149"/>
  <c r="R27" i="149" s="1"/>
  <c r="R7" i="142"/>
  <c r="R27" i="142" s="1"/>
  <c r="R6" i="148" s="1"/>
  <c r="R7" i="143"/>
  <c r="B13" i="149"/>
  <c r="B33" i="149" s="1"/>
  <c r="B13" i="143"/>
  <c r="B13" i="141"/>
  <c r="B33" i="141" s="1"/>
  <c r="B13" i="142"/>
  <c r="B33" i="142" s="1"/>
  <c r="B12" i="148" s="1"/>
  <c r="B14" i="142" l="1"/>
  <c r="B34" i="142" s="1"/>
  <c r="B13" i="148" s="1"/>
  <c r="B14" i="149"/>
  <c r="B34" i="149" s="1"/>
  <c r="B14" i="141"/>
  <c r="B34" i="141" s="1"/>
  <c r="B14" i="143"/>
  <c r="G8" i="141"/>
  <c r="G28" i="141" s="1"/>
  <c r="G8" i="143"/>
  <c r="G8" i="149"/>
  <c r="G28" i="149" s="1"/>
  <c r="G8" i="142"/>
  <c r="G28" i="142" s="1"/>
  <c r="G7" i="148" s="1"/>
  <c r="Q10" i="149"/>
  <c r="Q30" i="149" s="1"/>
  <c r="Q10" i="141"/>
  <c r="Q30" i="141" s="1"/>
  <c r="Q10" i="143"/>
  <c r="Q10" i="142"/>
  <c r="Q30" i="142" s="1"/>
  <c r="Q9" i="148" s="1"/>
  <c r="K10" i="141"/>
  <c r="K30" i="141" s="1"/>
  <c r="K10" i="142"/>
  <c r="K30" i="142" s="1"/>
  <c r="K9" i="148" s="1"/>
  <c r="K10" i="143"/>
  <c r="K10" i="149"/>
  <c r="K30" i="149" s="1"/>
  <c r="W13" i="141"/>
  <c r="W33" i="141" s="1"/>
  <c r="W13" i="143"/>
  <c r="W13" i="149"/>
  <c r="W33" i="149" s="1"/>
  <c r="W13" i="142"/>
  <c r="W33" i="142" s="1"/>
  <c r="W12" i="148" s="1"/>
  <c r="U10" i="141"/>
  <c r="U30" i="141" s="1"/>
  <c r="U10" i="149"/>
  <c r="U30" i="149" s="1"/>
  <c r="U10" i="142"/>
  <c r="U30" i="142" s="1"/>
  <c r="U9" i="148" s="1"/>
  <c r="U10" i="143"/>
  <c r="J10" i="141"/>
  <c r="J30" i="141" s="1"/>
  <c r="J10" i="143"/>
  <c r="J10" i="149"/>
  <c r="J30" i="149" s="1"/>
  <c r="J10" i="142"/>
  <c r="J30" i="142" s="1"/>
  <c r="J9" i="148" s="1"/>
  <c r="AA13" i="141"/>
  <c r="AA33" i="141" s="1"/>
  <c r="AA13" i="143"/>
  <c r="AA13" i="149"/>
  <c r="AA33" i="149" s="1"/>
  <c r="AA13" i="142"/>
  <c r="AA33" i="142" s="1"/>
  <c r="AA12" i="148" s="1"/>
  <c r="C8" i="142"/>
  <c r="C28" i="142" s="1"/>
  <c r="C7" i="148" s="1"/>
  <c r="C8" i="141"/>
  <c r="C28" i="141" s="1"/>
  <c r="C8" i="149"/>
  <c r="C28" i="149" s="1"/>
  <c r="C8" i="143"/>
  <c r="V8" i="141"/>
  <c r="V28" i="141" s="1"/>
  <c r="V8" i="143"/>
  <c r="V8" i="149"/>
  <c r="V28" i="149" s="1"/>
  <c r="V8" i="142"/>
  <c r="V28" i="142" s="1"/>
  <c r="V7" i="148" s="1"/>
  <c r="M10" i="141"/>
  <c r="M30" i="141" s="1"/>
  <c r="M10" i="143"/>
  <c r="M10" i="149"/>
  <c r="M30" i="149" s="1"/>
  <c r="M10" i="142"/>
  <c r="M30" i="142" s="1"/>
  <c r="M9" i="148" s="1"/>
  <c r="H10" i="141"/>
  <c r="H30" i="141" s="1"/>
  <c r="H10" i="149"/>
  <c r="H30" i="149" s="1"/>
  <c r="H10" i="142"/>
  <c r="H30" i="142" s="1"/>
  <c r="H9" i="148" s="1"/>
  <c r="H10" i="143"/>
  <c r="B11" i="143"/>
  <c r="B11" i="142"/>
  <c r="B31" i="142" s="1"/>
  <c r="B10" i="148" s="1"/>
  <c r="B11" i="141"/>
  <c r="B31" i="141" s="1"/>
  <c r="B11" i="149"/>
  <c r="B31" i="149" s="1"/>
  <c r="T8" i="141"/>
  <c r="T28" i="141" s="1"/>
  <c r="T8" i="149"/>
  <c r="T28" i="149" s="1"/>
  <c r="T8" i="143"/>
  <c r="T8" i="142"/>
  <c r="T28" i="142" s="1"/>
  <c r="T7" i="148" s="1"/>
  <c r="G13" i="141"/>
  <c r="G33" i="141" s="1"/>
  <c r="G13" i="142"/>
  <c r="G33" i="142" s="1"/>
  <c r="G12" i="148" s="1"/>
  <c r="G13" i="143"/>
  <c r="G13" i="149"/>
  <c r="G33" i="149" s="1"/>
  <c r="D13" i="141"/>
  <c r="D33" i="141" s="1"/>
  <c r="D13" i="149"/>
  <c r="D33" i="149" s="1"/>
  <c r="D13" i="143"/>
  <c r="D13" i="142"/>
  <c r="D33" i="142" s="1"/>
  <c r="D12" i="148" s="1"/>
  <c r="Q13" i="143"/>
  <c r="Q13" i="149"/>
  <c r="Q33" i="149" s="1"/>
  <c r="Q13" i="141"/>
  <c r="Q33" i="141" s="1"/>
  <c r="Q13" i="142"/>
  <c r="Q33" i="142" s="1"/>
  <c r="Q12" i="148" s="1"/>
  <c r="K8" i="141"/>
  <c r="K28" i="141" s="1"/>
  <c r="K8" i="143"/>
  <c r="K8" i="149"/>
  <c r="K28" i="149" s="1"/>
  <c r="K8" i="142"/>
  <c r="K28" i="142" s="1"/>
  <c r="K7" i="148" s="1"/>
  <c r="W8" i="141"/>
  <c r="W28" i="141" s="1"/>
  <c r="W8" i="142"/>
  <c r="W28" i="142" s="1"/>
  <c r="W7" i="148" s="1"/>
  <c r="W8" i="143"/>
  <c r="W8" i="149"/>
  <c r="W28" i="149" s="1"/>
  <c r="J13" i="141"/>
  <c r="J33" i="141" s="1"/>
  <c r="J13" i="143"/>
  <c r="J13" i="149"/>
  <c r="J33" i="149" s="1"/>
  <c r="J13" i="142"/>
  <c r="J33" i="142" s="1"/>
  <c r="J12" i="148" s="1"/>
  <c r="V10" i="141"/>
  <c r="V30" i="141" s="1"/>
  <c r="V10" i="143"/>
  <c r="V10" i="149"/>
  <c r="V30" i="149" s="1"/>
  <c r="V10" i="142"/>
  <c r="V30" i="142" s="1"/>
  <c r="V9" i="148" s="1"/>
  <c r="H8" i="141"/>
  <c r="H28" i="141" s="1"/>
  <c r="H8" i="149"/>
  <c r="H28" i="149" s="1"/>
  <c r="H8" i="142"/>
  <c r="H28" i="142" s="1"/>
  <c r="H7" i="148" s="1"/>
  <c r="H8" i="143"/>
  <c r="T10" i="141"/>
  <c r="T30" i="141" s="1"/>
  <c r="T10" i="149"/>
  <c r="T30" i="149" s="1"/>
  <c r="T10" i="142"/>
  <c r="T30" i="142" s="1"/>
  <c r="T9" i="148" s="1"/>
  <c r="T10" i="143"/>
  <c r="D10" i="141"/>
  <c r="D30" i="141" s="1"/>
  <c r="D10" i="143"/>
  <c r="D10" i="149"/>
  <c r="D30" i="149" s="1"/>
  <c r="D10" i="142"/>
  <c r="D30" i="142" s="1"/>
  <c r="D9" i="148" s="1"/>
  <c r="K13" i="141"/>
  <c r="K33" i="141" s="1"/>
  <c r="K13" i="143"/>
  <c r="K13" i="149"/>
  <c r="K33" i="149" s="1"/>
  <c r="K13" i="142"/>
  <c r="K33" i="142" s="1"/>
  <c r="K12" i="148" s="1"/>
  <c r="B22" i="141"/>
  <c r="B42" i="141" s="1"/>
  <c r="B22" i="149"/>
  <c r="B42" i="149" s="1"/>
  <c r="B22" i="143"/>
  <c r="B22" i="142"/>
  <c r="B42" i="142" s="1"/>
  <c r="B21" i="148" s="1"/>
  <c r="F8" i="141"/>
  <c r="F28" i="141" s="1"/>
  <c r="F8" i="143"/>
  <c r="F8" i="149"/>
  <c r="F28" i="149" s="1"/>
  <c r="F8" i="142"/>
  <c r="F28" i="142" s="1"/>
  <c r="F7" i="148" s="1"/>
  <c r="AE10" i="141"/>
  <c r="AE30" i="141" s="1"/>
  <c r="AE10" i="143"/>
  <c r="AE10" i="149"/>
  <c r="AE30" i="149" s="1"/>
  <c r="AE10" i="142"/>
  <c r="AE30" i="142" s="1"/>
  <c r="AE9" i="148" s="1"/>
  <c r="W10" i="141"/>
  <c r="W30" i="141" s="1"/>
  <c r="W10" i="143"/>
  <c r="W10" i="149"/>
  <c r="W30" i="149" s="1"/>
  <c r="W10" i="142"/>
  <c r="W30" i="142" s="1"/>
  <c r="W9" i="148" s="1"/>
  <c r="J8" i="141"/>
  <c r="J28" i="141" s="1"/>
  <c r="J8" i="143"/>
  <c r="J8" i="149"/>
  <c r="J28" i="149" s="1"/>
  <c r="J8" i="142"/>
  <c r="J28" i="142" s="1"/>
  <c r="J7" i="148" s="1"/>
  <c r="N13" i="141"/>
  <c r="N33" i="141" s="1"/>
  <c r="N13" i="149"/>
  <c r="N33" i="149" s="1"/>
  <c r="N13" i="142"/>
  <c r="N33" i="142" s="1"/>
  <c r="N12" i="148" s="1"/>
  <c r="N13" i="143"/>
  <c r="X22" i="141"/>
  <c r="X42" i="141" s="1"/>
  <c r="X22" i="143"/>
  <c r="X22" i="149"/>
  <c r="X42" i="149" s="1"/>
  <c r="X22" i="142"/>
  <c r="X42" i="142" s="1"/>
  <c r="X21" i="148" s="1"/>
  <c r="AF13" i="141"/>
  <c r="AF33" i="141" s="1"/>
  <c r="AF13" i="142"/>
  <c r="AF33" i="142" s="1"/>
  <c r="AF12" i="148" s="1"/>
  <c r="AF13" i="143"/>
  <c r="AF13" i="149"/>
  <c r="AF33" i="149" s="1"/>
  <c r="V13" i="141"/>
  <c r="V33" i="141" s="1"/>
  <c r="V13" i="149"/>
  <c r="V33" i="149" s="1"/>
  <c r="V13" i="143"/>
  <c r="V13" i="142"/>
  <c r="V33" i="142" s="1"/>
  <c r="V12" i="148" s="1"/>
  <c r="P10" i="141"/>
  <c r="P30" i="141" s="1"/>
  <c r="P10" i="149"/>
  <c r="P30" i="149" s="1"/>
  <c r="P10" i="143"/>
  <c r="P10" i="142"/>
  <c r="P30" i="142" s="1"/>
  <c r="P9" i="148" s="1"/>
  <c r="R13" i="141"/>
  <c r="R33" i="141" s="1"/>
  <c r="R13" i="143"/>
  <c r="R13" i="149"/>
  <c r="R33" i="149" s="1"/>
  <c r="R13" i="142"/>
  <c r="R33" i="142" s="1"/>
  <c r="R12" i="148" s="1"/>
  <c r="H13" i="141"/>
  <c r="H33" i="141" s="1"/>
  <c r="H13" i="143"/>
  <c r="H13" i="149"/>
  <c r="H33" i="149" s="1"/>
  <c r="H13" i="142"/>
  <c r="H33" i="142" s="1"/>
  <c r="H12" i="148" s="1"/>
  <c r="Z8" i="141"/>
  <c r="Z28" i="141" s="1"/>
  <c r="Z8" i="143"/>
  <c r="Z8" i="149"/>
  <c r="Z28" i="149" s="1"/>
  <c r="Z8" i="142"/>
  <c r="Z28" i="142" s="1"/>
  <c r="Z7" i="148" s="1"/>
  <c r="T13" i="141"/>
  <c r="T33" i="141" s="1"/>
  <c r="T13" i="142"/>
  <c r="T33" i="142" s="1"/>
  <c r="T12" i="148" s="1"/>
  <c r="T13" i="149"/>
  <c r="T33" i="149" s="1"/>
  <c r="T13" i="143"/>
  <c r="L8" i="141"/>
  <c r="L28" i="141" s="1"/>
  <c r="L8" i="143"/>
  <c r="L8" i="149"/>
  <c r="L28" i="149" s="1"/>
  <c r="L8" i="142"/>
  <c r="L28" i="142" s="1"/>
  <c r="L7" i="148" s="1"/>
  <c r="D8" i="141"/>
  <c r="D28" i="141" s="1"/>
  <c r="D8" i="143"/>
  <c r="D8" i="149"/>
  <c r="D28" i="149" s="1"/>
  <c r="D8" i="142"/>
  <c r="D28" i="142" s="1"/>
  <c r="D7" i="148" s="1"/>
  <c r="AC13" i="141"/>
  <c r="AC33" i="141" s="1"/>
  <c r="AC13" i="143"/>
  <c r="AC13" i="149"/>
  <c r="AC33" i="149" s="1"/>
  <c r="AC13" i="142"/>
  <c r="AC33" i="142" s="1"/>
  <c r="AC12" i="148" s="1"/>
  <c r="F13" i="143"/>
  <c r="F13" i="149"/>
  <c r="F33" i="149" s="1"/>
  <c r="F13" i="142"/>
  <c r="F33" i="142" s="1"/>
  <c r="F12" i="148" s="1"/>
  <c r="F13" i="141"/>
  <c r="F33" i="141" s="1"/>
  <c r="AE13" i="141"/>
  <c r="AE33" i="141" s="1"/>
  <c r="AE13" i="143"/>
  <c r="AE13" i="149"/>
  <c r="AE33" i="149" s="1"/>
  <c r="AE13" i="142"/>
  <c r="AE33" i="142" s="1"/>
  <c r="AE12" i="148" s="1"/>
  <c r="X11" i="141"/>
  <c r="X31" i="141" s="1"/>
  <c r="X11" i="149"/>
  <c r="X31" i="149" s="1"/>
  <c r="X11" i="142"/>
  <c r="X31" i="142" s="1"/>
  <c r="X10" i="148" s="1"/>
  <c r="X11" i="143"/>
  <c r="N8" i="141"/>
  <c r="N28" i="141" s="1"/>
  <c r="N8" i="143"/>
  <c r="N8" i="149"/>
  <c r="N28" i="149" s="1"/>
  <c r="N8" i="142"/>
  <c r="N28" i="142" s="1"/>
  <c r="N7" i="148" s="1"/>
  <c r="AF10" i="141"/>
  <c r="AF30" i="141" s="1"/>
  <c r="AF10" i="149"/>
  <c r="AF30" i="149" s="1"/>
  <c r="AF10" i="143"/>
  <c r="AF10" i="142"/>
  <c r="AF30" i="142" s="1"/>
  <c r="AF9" i="148" s="1"/>
  <c r="P8" i="141"/>
  <c r="P28" i="141" s="1"/>
  <c r="P8" i="143"/>
  <c r="P8" i="149"/>
  <c r="P28" i="149" s="1"/>
  <c r="P8" i="142"/>
  <c r="P28" i="142" s="1"/>
  <c r="P7" i="148" s="1"/>
  <c r="R8" i="141"/>
  <c r="R28" i="141" s="1"/>
  <c r="R8" i="149"/>
  <c r="R28" i="149" s="1"/>
  <c r="R8" i="143"/>
  <c r="R8" i="142"/>
  <c r="R28" i="142" s="1"/>
  <c r="R7" i="148" s="1"/>
  <c r="Z10" i="141"/>
  <c r="Z30" i="141" s="1"/>
  <c r="Z10" i="142"/>
  <c r="Z30" i="142" s="1"/>
  <c r="Z9" i="148" s="1"/>
  <c r="Z10" i="143"/>
  <c r="Z10" i="149"/>
  <c r="Z30" i="149" s="1"/>
  <c r="L10" i="142"/>
  <c r="L30" i="142" s="1"/>
  <c r="L9" i="148" s="1"/>
  <c r="L10" i="143"/>
  <c r="L10" i="141"/>
  <c r="L30" i="141" s="1"/>
  <c r="L10" i="149"/>
  <c r="L30" i="149" s="1"/>
  <c r="AC10" i="141"/>
  <c r="AC30" i="141" s="1"/>
  <c r="AC10" i="143"/>
  <c r="AC10" i="149"/>
  <c r="AC30" i="149" s="1"/>
  <c r="AC10" i="142"/>
  <c r="AC30" i="142" s="1"/>
  <c r="AC9" i="148" s="1"/>
  <c r="O13" i="143"/>
  <c r="O13" i="149"/>
  <c r="O33" i="149" s="1"/>
  <c r="O13" i="141"/>
  <c r="O33" i="141" s="1"/>
  <c r="O13" i="142"/>
  <c r="O33" i="142" s="1"/>
  <c r="O12" i="148" s="1"/>
  <c r="F10" i="141"/>
  <c r="F30" i="141" s="1"/>
  <c r="F10" i="142"/>
  <c r="F30" i="142" s="1"/>
  <c r="F9" i="148" s="1"/>
  <c r="F10" i="143"/>
  <c r="F10" i="149"/>
  <c r="F30" i="149" s="1"/>
  <c r="AB8" i="141"/>
  <c r="AB28" i="141" s="1"/>
  <c r="AB8" i="143"/>
  <c r="AB8" i="149"/>
  <c r="AB28" i="149" s="1"/>
  <c r="AB8" i="142"/>
  <c r="AB28" i="142" s="1"/>
  <c r="AB7" i="148" s="1"/>
  <c r="AE8" i="141"/>
  <c r="AE28" i="141" s="1"/>
  <c r="AE8" i="143"/>
  <c r="AE8" i="149"/>
  <c r="AE28" i="149" s="1"/>
  <c r="AE8" i="142"/>
  <c r="AE28" i="142" s="1"/>
  <c r="AE7" i="148" s="1"/>
  <c r="Y8" i="141"/>
  <c r="Y28" i="141" s="1"/>
  <c r="Y8" i="143"/>
  <c r="Y8" i="149"/>
  <c r="Y28" i="149" s="1"/>
  <c r="Y8" i="142"/>
  <c r="Y28" i="142" s="1"/>
  <c r="Y7" i="148" s="1"/>
  <c r="N10" i="141"/>
  <c r="N30" i="141" s="1"/>
  <c r="N10" i="143"/>
  <c r="N10" i="149"/>
  <c r="N30" i="149" s="1"/>
  <c r="N10" i="142"/>
  <c r="N30" i="142" s="1"/>
  <c r="N9" i="148" s="1"/>
  <c r="S13" i="141"/>
  <c r="S33" i="141" s="1"/>
  <c r="S13" i="143"/>
  <c r="S13" i="149"/>
  <c r="S33" i="149" s="1"/>
  <c r="S13" i="142"/>
  <c r="S33" i="142" s="1"/>
  <c r="S12" i="148" s="1"/>
  <c r="AD13" i="141"/>
  <c r="AD33" i="141" s="1"/>
  <c r="AD13" i="143"/>
  <c r="AD13" i="149"/>
  <c r="AD33" i="149" s="1"/>
  <c r="AD13" i="142"/>
  <c r="AD33" i="142" s="1"/>
  <c r="AD12" i="148" s="1"/>
  <c r="AF8" i="141"/>
  <c r="AF28" i="141" s="1"/>
  <c r="AF8" i="149"/>
  <c r="AF28" i="149" s="1"/>
  <c r="AF8" i="142"/>
  <c r="AF28" i="142" s="1"/>
  <c r="AF7" i="148" s="1"/>
  <c r="AF8" i="143"/>
  <c r="P13" i="141"/>
  <c r="P33" i="141" s="1"/>
  <c r="P13" i="143"/>
  <c r="P13" i="149"/>
  <c r="P33" i="149" s="1"/>
  <c r="P13" i="142"/>
  <c r="P33" i="142" s="1"/>
  <c r="P12" i="148" s="1"/>
  <c r="E8" i="141"/>
  <c r="E28" i="141" s="1"/>
  <c r="E8" i="143"/>
  <c r="E8" i="149"/>
  <c r="E28" i="149" s="1"/>
  <c r="E8" i="142"/>
  <c r="E28" i="142" s="1"/>
  <c r="E7" i="148" s="1"/>
  <c r="R10" i="141"/>
  <c r="R30" i="141" s="1"/>
  <c r="R10" i="142"/>
  <c r="R30" i="142" s="1"/>
  <c r="R9" i="148" s="1"/>
  <c r="R10" i="149"/>
  <c r="R30" i="149" s="1"/>
  <c r="R10" i="143"/>
  <c r="X14" i="141"/>
  <c r="X34" i="141" s="1"/>
  <c r="X14" i="143"/>
  <c r="X14" i="149"/>
  <c r="X34" i="149" s="1"/>
  <c r="X14" i="142"/>
  <c r="X34" i="142" s="1"/>
  <c r="X13" i="148" s="1"/>
  <c r="Z13" i="141"/>
  <c r="Z33" i="141" s="1"/>
  <c r="Z13" i="143"/>
  <c r="Z13" i="149"/>
  <c r="Z33" i="149" s="1"/>
  <c r="Z13" i="142"/>
  <c r="Z33" i="142" s="1"/>
  <c r="Z12" i="148" s="1"/>
  <c r="L13" i="141"/>
  <c r="L33" i="141" s="1"/>
  <c r="L13" i="143"/>
  <c r="L13" i="149"/>
  <c r="L33" i="149" s="1"/>
  <c r="L13" i="142"/>
  <c r="L33" i="142" s="1"/>
  <c r="L12" i="148" s="1"/>
  <c r="I8" i="143"/>
  <c r="I8" i="142"/>
  <c r="I28" i="142" s="1"/>
  <c r="I7" i="148" s="1"/>
  <c r="I8" i="149"/>
  <c r="I28" i="149" s="1"/>
  <c r="I8" i="141"/>
  <c r="I28" i="141" s="1"/>
  <c r="AC8" i="141"/>
  <c r="AC28" i="141" s="1"/>
  <c r="AC8" i="143"/>
  <c r="AC8" i="149"/>
  <c r="AC28" i="149" s="1"/>
  <c r="AC8" i="142"/>
  <c r="AC28" i="142" s="1"/>
  <c r="AC7" i="148" s="1"/>
  <c r="O8" i="141"/>
  <c r="O28" i="141" s="1"/>
  <c r="O8" i="149"/>
  <c r="O28" i="149" s="1"/>
  <c r="O8" i="142"/>
  <c r="O28" i="142" s="1"/>
  <c r="O7" i="148" s="1"/>
  <c r="O8" i="143"/>
  <c r="Q8" i="143"/>
  <c r="Q8" i="149"/>
  <c r="Q28" i="149" s="1"/>
  <c r="Q8" i="142"/>
  <c r="Q28" i="142" s="1"/>
  <c r="Q7" i="148" s="1"/>
  <c r="Q8" i="141"/>
  <c r="Q28" i="141" s="1"/>
  <c r="AB13" i="141"/>
  <c r="AB33" i="141" s="1"/>
  <c r="AB13" i="143"/>
  <c r="AB13" i="149"/>
  <c r="AB33" i="149" s="1"/>
  <c r="AB13" i="142"/>
  <c r="AB33" i="142" s="1"/>
  <c r="AB12" i="148" s="1"/>
  <c r="Y10" i="141"/>
  <c r="Y30" i="141" s="1"/>
  <c r="Y10" i="149"/>
  <c r="Y30" i="149" s="1"/>
  <c r="Y10" i="142"/>
  <c r="Y30" i="142" s="1"/>
  <c r="Y9" i="148" s="1"/>
  <c r="Y10" i="143"/>
  <c r="S10" i="141"/>
  <c r="S30" i="141" s="1"/>
  <c r="S10" i="149"/>
  <c r="S30" i="149" s="1"/>
  <c r="S10" i="142"/>
  <c r="S30" i="142" s="1"/>
  <c r="S9" i="148" s="1"/>
  <c r="S10" i="143"/>
  <c r="AD8" i="141"/>
  <c r="AD28" i="141" s="1"/>
  <c r="AD8" i="142"/>
  <c r="AD28" i="142" s="1"/>
  <c r="AD7" i="148" s="1"/>
  <c r="AD8" i="143"/>
  <c r="AD8" i="149"/>
  <c r="AD28" i="149" s="1"/>
  <c r="E13" i="141"/>
  <c r="E33" i="141" s="1"/>
  <c r="E13" i="149"/>
  <c r="E33" i="149" s="1"/>
  <c r="E13" i="143"/>
  <c r="E13" i="142"/>
  <c r="E33" i="142" s="1"/>
  <c r="E12" i="148" s="1"/>
  <c r="I10" i="141"/>
  <c r="I30" i="141" s="1"/>
  <c r="I10" i="143"/>
  <c r="I10" i="142"/>
  <c r="I30" i="142" s="1"/>
  <c r="I9" i="148" s="1"/>
  <c r="I10" i="149"/>
  <c r="I30" i="149" s="1"/>
  <c r="O10" i="142"/>
  <c r="O30" i="142" s="1"/>
  <c r="O9" i="148" s="1"/>
  <c r="O10" i="141"/>
  <c r="O30" i="141" s="1"/>
  <c r="O10" i="143"/>
  <c r="O10" i="149"/>
  <c r="O30" i="149" s="1"/>
  <c r="AB10" i="141"/>
  <c r="AB30" i="141" s="1"/>
  <c r="AB10" i="143"/>
  <c r="AB10" i="149"/>
  <c r="AB30" i="149" s="1"/>
  <c r="AB10" i="142"/>
  <c r="AB30" i="142" s="1"/>
  <c r="AB9" i="148" s="1"/>
  <c r="U8" i="141"/>
  <c r="U28" i="141" s="1"/>
  <c r="U8" i="142"/>
  <c r="U28" i="142" s="1"/>
  <c r="U7" i="148" s="1"/>
  <c r="U8" i="143"/>
  <c r="U8" i="149"/>
  <c r="U28" i="149" s="1"/>
  <c r="AA8" i="141"/>
  <c r="AA28" i="141" s="1"/>
  <c r="AA8" i="142"/>
  <c r="AA28" i="142" s="1"/>
  <c r="AA7" i="148" s="1"/>
  <c r="AA8" i="143"/>
  <c r="AA8" i="149"/>
  <c r="AA28" i="149" s="1"/>
  <c r="Y13" i="141"/>
  <c r="Y33" i="141" s="1"/>
  <c r="Y13" i="143"/>
  <c r="Y13" i="149"/>
  <c r="Y33" i="149" s="1"/>
  <c r="Y13" i="142"/>
  <c r="Y33" i="142" s="1"/>
  <c r="Y12" i="148" s="1"/>
  <c r="S8" i="141"/>
  <c r="S28" i="141" s="1"/>
  <c r="S8" i="142"/>
  <c r="S28" i="142" s="1"/>
  <c r="S7" i="148" s="1"/>
  <c r="S8" i="149"/>
  <c r="S28" i="149" s="1"/>
  <c r="S8" i="143"/>
  <c r="C10" i="141"/>
  <c r="C30" i="141" s="1"/>
  <c r="C10" i="143"/>
  <c r="C10" i="149"/>
  <c r="C30" i="149" s="1"/>
  <c r="C10" i="142"/>
  <c r="C30" i="142" s="1"/>
  <c r="C9" i="148" s="1"/>
  <c r="AD10" i="141"/>
  <c r="AD30" i="141" s="1"/>
  <c r="AD10" i="143"/>
  <c r="AD10" i="149"/>
  <c r="AD30" i="149" s="1"/>
  <c r="AD10" i="142"/>
  <c r="AD30" i="142" s="1"/>
  <c r="AD9" i="148" s="1"/>
  <c r="E10" i="141"/>
  <c r="E30" i="141" s="1"/>
  <c r="E10" i="142"/>
  <c r="E30" i="142" s="1"/>
  <c r="E9" i="148" s="1"/>
  <c r="E10" i="143"/>
  <c r="E10" i="149"/>
  <c r="E30" i="149" s="1"/>
  <c r="M13" i="141"/>
  <c r="M33" i="141" s="1"/>
  <c r="M13" i="143"/>
  <c r="M13" i="149"/>
  <c r="M33" i="149" s="1"/>
  <c r="M13" i="142"/>
  <c r="M33" i="142" s="1"/>
  <c r="M12" i="148" s="1"/>
  <c r="I13" i="142"/>
  <c r="I33" i="142" s="1"/>
  <c r="I12" i="148" s="1"/>
  <c r="I13" i="141"/>
  <c r="I33" i="141" s="1"/>
  <c r="I13" i="143"/>
  <c r="I13" i="149"/>
  <c r="I33" i="149" s="1"/>
  <c r="G10" i="141"/>
  <c r="G30" i="141" s="1"/>
  <c r="G10" i="143"/>
  <c r="G10" i="149"/>
  <c r="G30" i="149" s="1"/>
  <c r="G10" i="142"/>
  <c r="G30" i="142" s="1"/>
  <c r="G9" i="148" s="1"/>
  <c r="U13" i="141"/>
  <c r="U33" i="141" s="1"/>
  <c r="U13" i="149"/>
  <c r="U33" i="149" s="1"/>
  <c r="U13" i="143"/>
  <c r="U13" i="142"/>
  <c r="U33" i="142" s="1"/>
  <c r="U12" i="148" s="1"/>
  <c r="AA10" i="141"/>
  <c r="AA30" i="141" s="1"/>
  <c r="AA10" i="143"/>
  <c r="AA10" i="149"/>
  <c r="AA30" i="149" s="1"/>
  <c r="AA10" i="142"/>
  <c r="AA30" i="142" s="1"/>
  <c r="AA9" i="148" s="1"/>
  <c r="C13" i="143"/>
  <c r="C13" i="149"/>
  <c r="C33" i="149" s="1"/>
  <c r="C13" i="142"/>
  <c r="C33" i="142" s="1"/>
  <c r="C12" i="148" s="1"/>
  <c r="C13" i="141"/>
  <c r="C33" i="141" s="1"/>
  <c r="M8" i="141"/>
  <c r="M28" i="141" s="1"/>
  <c r="M8" i="143"/>
  <c r="M8" i="149"/>
  <c r="M28" i="149" s="1"/>
  <c r="M8" i="142"/>
  <c r="M28" i="142" s="1"/>
  <c r="M7" i="148" s="1"/>
  <c r="G11" i="141" l="1"/>
  <c r="G31" i="141" s="1"/>
  <c r="G11" i="143"/>
  <c r="G11" i="142"/>
  <c r="G31" i="142" s="1"/>
  <c r="G10" i="148" s="1"/>
  <c r="G11" i="149"/>
  <c r="G31" i="149" s="1"/>
  <c r="E11" i="141"/>
  <c r="E31" i="141" s="1"/>
  <c r="E11" i="143"/>
  <c r="E11" i="149"/>
  <c r="E31" i="149" s="1"/>
  <c r="E11" i="142"/>
  <c r="E31" i="142" s="1"/>
  <c r="E10" i="148" s="1"/>
  <c r="AB11" i="141"/>
  <c r="AB31" i="141" s="1"/>
  <c r="AB11" i="143"/>
  <c r="AB11" i="149"/>
  <c r="AB31" i="149" s="1"/>
  <c r="AB11" i="142"/>
  <c r="AB31" i="142" s="1"/>
  <c r="AB10" i="148" s="1"/>
  <c r="AC22" i="141"/>
  <c r="AC42" i="141" s="1"/>
  <c r="AC22" i="143"/>
  <c r="AC22" i="149"/>
  <c r="AC42" i="149" s="1"/>
  <c r="AC22" i="142"/>
  <c r="AC42" i="142" s="1"/>
  <c r="AC21" i="148" s="1"/>
  <c r="L14" i="141"/>
  <c r="L34" i="141" s="1"/>
  <c r="L14" i="142"/>
  <c r="L34" i="142" s="1"/>
  <c r="L13" i="148" s="1"/>
  <c r="L14" i="149"/>
  <c r="L34" i="149" s="1"/>
  <c r="L14" i="143"/>
  <c r="X16" i="141"/>
  <c r="X36" i="141" s="1"/>
  <c r="X16" i="143"/>
  <c r="X16" i="142"/>
  <c r="X36" i="142" s="1"/>
  <c r="X15" i="148" s="1"/>
  <c r="X16" i="149"/>
  <c r="X36" i="149" s="1"/>
  <c r="P14" i="141"/>
  <c r="P34" i="141" s="1"/>
  <c r="P14" i="149"/>
  <c r="P34" i="149" s="1"/>
  <c r="P14" i="142"/>
  <c r="P34" i="142" s="1"/>
  <c r="P13" i="148" s="1"/>
  <c r="P14" i="143"/>
  <c r="AD14" i="141"/>
  <c r="AD34" i="141" s="1"/>
  <c r="AD14" i="143"/>
  <c r="AD14" i="149"/>
  <c r="AD34" i="149" s="1"/>
  <c r="AD14" i="142"/>
  <c r="AD34" i="142" s="1"/>
  <c r="AD13" i="148" s="1"/>
  <c r="AE22" i="141"/>
  <c r="AE42" i="141" s="1"/>
  <c r="AE22" i="142"/>
  <c r="AE42" i="142" s="1"/>
  <c r="AE21" i="148" s="1"/>
  <c r="AE22" i="143"/>
  <c r="AE22" i="149"/>
  <c r="AE42" i="149" s="1"/>
  <c r="AC11" i="141"/>
  <c r="AC31" i="141" s="1"/>
  <c r="AC11" i="142"/>
  <c r="AC31" i="142" s="1"/>
  <c r="AC10" i="148" s="1"/>
  <c r="AC11" i="143"/>
  <c r="AC11" i="149"/>
  <c r="AC31" i="149" s="1"/>
  <c r="N22" i="141"/>
  <c r="N42" i="141" s="1"/>
  <c r="N22" i="143"/>
  <c r="N22" i="149"/>
  <c r="N42" i="149" s="1"/>
  <c r="N22" i="142"/>
  <c r="N42" i="142" s="1"/>
  <c r="N21" i="148" s="1"/>
  <c r="AA14" i="141"/>
  <c r="AA34" i="141" s="1"/>
  <c r="AA14" i="143"/>
  <c r="AA14" i="149"/>
  <c r="AA34" i="149" s="1"/>
  <c r="AA14" i="142"/>
  <c r="AA34" i="142" s="1"/>
  <c r="AA13" i="148" s="1"/>
  <c r="J11" i="141"/>
  <c r="J31" i="141" s="1"/>
  <c r="J11" i="143"/>
  <c r="J11" i="149"/>
  <c r="J31" i="149" s="1"/>
  <c r="J11" i="142"/>
  <c r="J31" i="142" s="1"/>
  <c r="J10" i="148" s="1"/>
  <c r="C14" i="143"/>
  <c r="C14" i="149"/>
  <c r="C34" i="149" s="1"/>
  <c r="C14" i="142"/>
  <c r="C34" i="142" s="1"/>
  <c r="C13" i="148" s="1"/>
  <c r="C14" i="141"/>
  <c r="C34" i="141" s="1"/>
  <c r="I14" i="149"/>
  <c r="I34" i="149" s="1"/>
  <c r="I14" i="143"/>
  <c r="I14" i="141"/>
  <c r="I34" i="141" s="1"/>
  <c r="I14" i="142"/>
  <c r="I34" i="142" s="1"/>
  <c r="I13" i="148" s="1"/>
  <c r="C11" i="141"/>
  <c r="C31" i="141" s="1"/>
  <c r="C11" i="143"/>
  <c r="C11" i="149"/>
  <c r="C31" i="149" s="1"/>
  <c r="C11" i="142"/>
  <c r="C31" i="142" s="1"/>
  <c r="C10" i="148" s="1"/>
  <c r="O11" i="143"/>
  <c r="O11" i="149"/>
  <c r="O31" i="149" s="1"/>
  <c r="O11" i="142"/>
  <c r="O31" i="142" s="1"/>
  <c r="O10" i="148" s="1"/>
  <c r="O11" i="141"/>
  <c r="O31" i="141" s="1"/>
  <c r="Y11" i="141"/>
  <c r="Y31" i="141" s="1"/>
  <c r="Y11" i="142"/>
  <c r="Y31" i="142" s="1"/>
  <c r="Y10" i="148" s="1"/>
  <c r="Y11" i="143"/>
  <c r="Y11" i="149"/>
  <c r="Y31" i="149" s="1"/>
  <c r="N11" i="141"/>
  <c r="N31" i="141" s="1"/>
  <c r="N11" i="149"/>
  <c r="N31" i="149" s="1"/>
  <c r="N11" i="143"/>
  <c r="N11" i="142"/>
  <c r="N31" i="142" s="1"/>
  <c r="N10" i="148" s="1"/>
  <c r="O14" i="143"/>
  <c r="O14" i="149"/>
  <c r="O34" i="149" s="1"/>
  <c r="O14" i="142"/>
  <c r="O34" i="142" s="1"/>
  <c r="O13" i="148" s="1"/>
  <c r="O14" i="141"/>
  <c r="O34" i="141" s="1"/>
  <c r="P11" i="141"/>
  <c r="P31" i="141" s="1"/>
  <c r="P11" i="143"/>
  <c r="P11" i="149"/>
  <c r="P31" i="149" s="1"/>
  <c r="P11" i="142"/>
  <c r="P31" i="142" s="1"/>
  <c r="P10" i="148" s="1"/>
  <c r="V14" i="141"/>
  <c r="V34" i="141" s="1"/>
  <c r="V14" i="143"/>
  <c r="V14" i="142"/>
  <c r="V34" i="142" s="1"/>
  <c r="V13" i="148" s="1"/>
  <c r="V14" i="149"/>
  <c r="V34" i="149" s="1"/>
  <c r="H22" i="141"/>
  <c r="H42" i="141" s="1"/>
  <c r="H22" i="142"/>
  <c r="H42" i="142" s="1"/>
  <c r="H21" i="148" s="1"/>
  <c r="H22" i="143"/>
  <c r="H22" i="149"/>
  <c r="H42" i="149" s="1"/>
  <c r="Q14" i="141"/>
  <c r="Q34" i="141" s="1"/>
  <c r="Q14" i="149"/>
  <c r="Q34" i="149" s="1"/>
  <c r="Q14" i="143"/>
  <c r="Q14" i="142"/>
  <c r="Q34" i="142" s="1"/>
  <c r="Q13" i="148" s="1"/>
  <c r="V22" i="143"/>
  <c r="V22" i="141"/>
  <c r="V42" i="141" s="1"/>
  <c r="V22" i="149"/>
  <c r="V42" i="149" s="1"/>
  <c r="V22" i="142"/>
  <c r="V42" i="142" s="1"/>
  <c r="V21" i="148" s="1"/>
  <c r="U14" i="141"/>
  <c r="U34" i="141" s="1"/>
  <c r="U14" i="149"/>
  <c r="U34" i="149" s="1"/>
  <c r="U14" i="142"/>
  <c r="U34" i="142" s="1"/>
  <c r="U13" i="148" s="1"/>
  <c r="U14" i="143"/>
  <c r="S22" i="141"/>
  <c r="S42" i="141" s="1"/>
  <c r="S22" i="143"/>
  <c r="S22" i="149"/>
  <c r="S42" i="149" s="1"/>
  <c r="S22" i="142"/>
  <c r="S42" i="142" s="1"/>
  <c r="S21" i="148" s="1"/>
  <c r="Y14" i="141"/>
  <c r="Y34" i="141" s="1"/>
  <c r="Y14" i="142"/>
  <c r="Y34" i="142" s="1"/>
  <c r="Y13" i="148" s="1"/>
  <c r="Y14" i="143"/>
  <c r="Y14" i="149"/>
  <c r="Y34" i="149" s="1"/>
  <c r="U22" i="141"/>
  <c r="U42" i="141" s="1"/>
  <c r="U22" i="149"/>
  <c r="U42" i="149" s="1"/>
  <c r="U22" i="142"/>
  <c r="U42" i="142" s="1"/>
  <c r="U21" i="148" s="1"/>
  <c r="U22" i="143"/>
  <c r="S11" i="141"/>
  <c r="S31" i="141" s="1"/>
  <c r="S11" i="143"/>
  <c r="S11" i="149"/>
  <c r="S31" i="149" s="1"/>
  <c r="S11" i="142"/>
  <c r="S31" i="142" s="1"/>
  <c r="S10" i="148" s="1"/>
  <c r="F11" i="141"/>
  <c r="F31" i="141" s="1"/>
  <c r="F11" i="149"/>
  <c r="F31" i="149" s="1"/>
  <c r="F11" i="143"/>
  <c r="F11" i="142"/>
  <c r="F31" i="142" s="1"/>
  <c r="F10" i="148" s="1"/>
  <c r="R22" i="141"/>
  <c r="R42" i="141" s="1"/>
  <c r="R22" i="149"/>
  <c r="R42" i="149" s="1"/>
  <c r="R22" i="142"/>
  <c r="R42" i="142" s="1"/>
  <c r="R21" i="148" s="1"/>
  <c r="R22" i="143"/>
  <c r="P22" i="141"/>
  <c r="P42" i="141" s="1"/>
  <c r="P22" i="149"/>
  <c r="P42" i="149" s="1"/>
  <c r="P22" i="143"/>
  <c r="P22" i="142"/>
  <c r="P42" i="142" s="1"/>
  <c r="P21" i="148" s="1"/>
  <c r="AE14" i="141"/>
  <c r="AE34" i="141" s="1"/>
  <c r="AE14" i="143"/>
  <c r="AE14" i="149"/>
  <c r="AE34" i="149" s="1"/>
  <c r="AE14" i="142"/>
  <c r="AE34" i="142" s="1"/>
  <c r="AE13" i="148" s="1"/>
  <c r="J22" i="141"/>
  <c r="J42" i="141" s="1"/>
  <c r="J22" i="143"/>
  <c r="J22" i="149"/>
  <c r="J42" i="149" s="1"/>
  <c r="J22" i="142"/>
  <c r="J42" i="142" s="1"/>
  <c r="J21" i="148" s="1"/>
  <c r="G14" i="141"/>
  <c r="G34" i="141" s="1"/>
  <c r="G14" i="143"/>
  <c r="G14" i="149"/>
  <c r="G34" i="149" s="1"/>
  <c r="G14" i="142"/>
  <c r="G34" i="142" s="1"/>
  <c r="G13" i="148" s="1"/>
  <c r="U11" i="141"/>
  <c r="U31" i="141" s="1"/>
  <c r="U11" i="143"/>
  <c r="U11" i="149"/>
  <c r="U31" i="149" s="1"/>
  <c r="U11" i="142"/>
  <c r="U31" i="142" s="1"/>
  <c r="U10" i="148" s="1"/>
  <c r="K11" i="141"/>
  <c r="K31" i="141" s="1"/>
  <c r="K11" i="149"/>
  <c r="K31" i="149" s="1"/>
  <c r="K11" i="142"/>
  <c r="K31" i="142" s="1"/>
  <c r="K10" i="148" s="1"/>
  <c r="K11" i="143"/>
  <c r="AA11" i="141"/>
  <c r="AA31" i="141" s="1"/>
  <c r="AA11" i="143"/>
  <c r="AA11" i="149"/>
  <c r="AA31" i="149" s="1"/>
  <c r="AA11" i="142"/>
  <c r="AA31" i="142" s="1"/>
  <c r="AA10" i="148" s="1"/>
  <c r="AF11" i="149"/>
  <c r="AF31" i="149" s="1"/>
  <c r="AF11" i="143"/>
  <c r="AF11" i="142"/>
  <c r="AF31" i="142" s="1"/>
  <c r="AF10" i="148" s="1"/>
  <c r="AF11" i="141"/>
  <c r="AF31" i="141" s="1"/>
  <c r="F14" i="141"/>
  <c r="F34" i="141" s="1"/>
  <c r="F14" i="143"/>
  <c r="F14" i="142"/>
  <c r="F34" i="142" s="1"/>
  <c r="F13" i="148" s="1"/>
  <c r="F14" i="149"/>
  <c r="F34" i="149" s="1"/>
  <c r="L22" i="141"/>
  <c r="L42" i="141" s="1"/>
  <c r="L22" i="149"/>
  <c r="L42" i="149" s="1"/>
  <c r="L22" i="143"/>
  <c r="L22" i="142"/>
  <c r="L42" i="142" s="1"/>
  <c r="L21" i="148" s="1"/>
  <c r="N14" i="141"/>
  <c r="N34" i="141" s="1"/>
  <c r="N14" i="142"/>
  <c r="N34" i="142" s="1"/>
  <c r="N13" i="148" s="1"/>
  <c r="N14" i="143"/>
  <c r="N14" i="149"/>
  <c r="N34" i="149" s="1"/>
  <c r="F22" i="143"/>
  <c r="F22" i="149"/>
  <c r="F42" i="149" s="1"/>
  <c r="F22" i="142"/>
  <c r="F42" i="142" s="1"/>
  <c r="F21" i="148" s="1"/>
  <c r="F22" i="141"/>
  <c r="F42" i="141" s="1"/>
  <c r="J14" i="141"/>
  <c r="J34" i="141" s="1"/>
  <c r="J14" i="149"/>
  <c r="J34" i="149" s="1"/>
  <c r="J14" i="143"/>
  <c r="J14" i="142"/>
  <c r="J34" i="142" s="1"/>
  <c r="J13" i="148" s="1"/>
  <c r="C22" i="141"/>
  <c r="C42" i="141" s="1"/>
  <c r="C22" i="143"/>
  <c r="C22" i="149"/>
  <c r="C42" i="149" s="1"/>
  <c r="C22" i="142"/>
  <c r="C42" i="142" s="1"/>
  <c r="C21" i="148" s="1"/>
  <c r="O22" i="149"/>
  <c r="O42" i="149" s="1"/>
  <c r="O22" i="143"/>
  <c r="O22" i="141"/>
  <c r="O42" i="141" s="1"/>
  <c r="O22" i="142"/>
  <c r="O42" i="142" s="1"/>
  <c r="O21" i="148" s="1"/>
  <c r="Y22" i="141"/>
  <c r="Y42" i="141" s="1"/>
  <c r="Y22" i="143"/>
  <c r="Y22" i="149"/>
  <c r="Y42" i="149" s="1"/>
  <c r="Y22" i="142"/>
  <c r="Y42" i="142" s="1"/>
  <c r="Y21" i="148" s="1"/>
  <c r="L11" i="141"/>
  <c r="L31" i="141" s="1"/>
  <c r="L11" i="143"/>
  <c r="L11" i="149"/>
  <c r="L31" i="149" s="1"/>
  <c r="L11" i="142"/>
  <c r="L31" i="142" s="1"/>
  <c r="L10" i="148" s="1"/>
  <c r="T14" i="141"/>
  <c r="T34" i="141" s="1"/>
  <c r="T14" i="142"/>
  <c r="T34" i="142" s="1"/>
  <c r="T13" i="148" s="1"/>
  <c r="T14" i="143"/>
  <c r="T14" i="149"/>
  <c r="T34" i="149" s="1"/>
  <c r="W11" i="141"/>
  <c r="W31" i="141" s="1"/>
  <c r="W11" i="143"/>
  <c r="W11" i="149"/>
  <c r="W31" i="149" s="1"/>
  <c r="W11" i="142"/>
  <c r="W31" i="142" s="1"/>
  <c r="W10" i="148" s="1"/>
  <c r="K14" i="141"/>
  <c r="K34" i="141" s="1"/>
  <c r="K14" i="149"/>
  <c r="K34" i="149" s="1"/>
  <c r="K14" i="143"/>
  <c r="K14" i="142"/>
  <c r="K34" i="142" s="1"/>
  <c r="K13" i="148" s="1"/>
  <c r="D11" i="149"/>
  <c r="D31" i="149" s="1"/>
  <c r="D11" i="141"/>
  <c r="D31" i="141" s="1"/>
  <c r="D11" i="143"/>
  <c r="D11" i="142"/>
  <c r="D31" i="142" s="1"/>
  <c r="D10" i="148" s="1"/>
  <c r="T22" i="141"/>
  <c r="T42" i="141" s="1"/>
  <c r="T22" i="143"/>
  <c r="T22" i="149"/>
  <c r="T42" i="149" s="1"/>
  <c r="T22" i="142"/>
  <c r="T42" i="142" s="1"/>
  <c r="T21" i="148" s="1"/>
  <c r="H11" i="141"/>
  <c r="H31" i="141" s="1"/>
  <c r="H11" i="149"/>
  <c r="H31" i="149" s="1"/>
  <c r="H11" i="143"/>
  <c r="H11" i="142"/>
  <c r="H31" i="142" s="1"/>
  <c r="H10" i="148" s="1"/>
  <c r="M11" i="141"/>
  <c r="M31" i="141" s="1"/>
  <c r="M11" i="143"/>
  <c r="M11" i="149"/>
  <c r="M31" i="149" s="1"/>
  <c r="M11" i="142"/>
  <c r="M31" i="142" s="1"/>
  <c r="M10" i="148" s="1"/>
  <c r="G22" i="141"/>
  <c r="G42" i="141" s="1"/>
  <c r="G22" i="143"/>
  <c r="G22" i="149"/>
  <c r="G42" i="149" s="1"/>
  <c r="G22" i="142"/>
  <c r="G42" i="142" s="1"/>
  <c r="G21" i="148" s="1"/>
  <c r="I11" i="142"/>
  <c r="I31" i="142" s="1"/>
  <c r="I10" i="148" s="1"/>
  <c r="I11" i="143"/>
  <c r="I11" i="141"/>
  <c r="I31" i="141" s="1"/>
  <c r="I11" i="149"/>
  <c r="I31" i="149" s="1"/>
  <c r="E22" i="143"/>
  <c r="E22" i="149"/>
  <c r="E42" i="149" s="1"/>
  <c r="E22" i="142"/>
  <c r="E42" i="142" s="1"/>
  <c r="E21" i="148" s="1"/>
  <c r="E22" i="141"/>
  <c r="E42" i="141" s="1"/>
  <c r="AF22" i="141"/>
  <c r="AF42" i="141" s="1"/>
  <c r="AF22" i="149"/>
  <c r="AF42" i="149" s="1"/>
  <c r="AF22" i="143"/>
  <c r="AF22" i="142"/>
  <c r="AF42" i="142" s="1"/>
  <c r="AF21" i="148" s="1"/>
  <c r="AC14" i="141"/>
  <c r="AC34" i="141" s="1"/>
  <c r="AC14" i="149"/>
  <c r="AC34" i="149" s="1"/>
  <c r="AC14" i="143"/>
  <c r="AC14" i="142"/>
  <c r="AC34" i="142" s="1"/>
  <c r="AC13" i="148" s="1"/>
  <c r="AF14" i="141"/>
  <c r="AF34" i="141" s="1"/>
  <c r="AF14" i="143"/>
  <c r="AF14" i="149"/>
  <c r="AF34" i="149" s="1"/>
  <c r="AF14" i="142"/>
  <c r="AF34" i="142" s="1"/>
  <c r="AF13" i="148" s="1"/>
  <c r="T11" i="141"/>
  <c r="T31" i="141" s="1"/>
  <c r="T11" i="143"/>
  <c r="T11" i="149"/>
  <c r="T31" i="149" s="1"/>
  <c r="T11" i="142"/>
  <c r="T31" i="142" s="1"/>
  <c r="T10" i="148" s="1"/>
  <c r="W22" i="141"/>
  <c r="W42" i="141" s="1"/>
  <c r="W22" i="143"/>
  <c r="W22" i="149"/>
  <c r="W42" i="149" s="1"/>
  <c r="W22" i="142"/>
  <c r="W42" i="142" s="1"/>
  <c r="W21" i="148" s="1"/>
  <c r="M14" i="141"/>
  <c r="M34" i="141" s="1"/>
  <c r="M14" i="149"/>
  <c r="M34" i="149" s="1"/>
  <c r="M14" i="142"/>
  <c r="M34" i="142" s="1"/>
  <c r="M13" i="148" s="1"/>
  <c r="M14" i="143"/>
  <c r="AA22" i="141"/>
  <c r="AA42" i="141" s="1"/>
  <c r="AA22" i="143"/>
  <c r="AA22" i="142"/>
  <c r="AA42" i="142" s="1"/>
  <c r="AA21" i="148" s="1"/>
  <c r="AA22" i="149"/>
  <c r="AA42" i="149" s="1"/>
  <c r="AD22" i="141"/>
  <c r="AD42" i="141" s="1"/>
  <c r="AD22" i="143"/>
  <c r="AD22" i="149"/>
  <c r="AD42" i="149" s="1"/>
  <c r="AD22" i="142"/>
  <c r="AD42" i="142" s="1"/>
  <c r="AD21" i="148" s="1"/>
  <c r="R11" i="141"/>
  <c r="R31" i="141" s="1"/>
  <c r="R11" i="143"/>
  <c r="R11" i="149"/>
  <c r="R31" i="149" s="1"/>
  <c r="R11" i="142"/>
  <c r="R31" i="142" s="1"/>
  <c r="R10" i="148" s="1"/>
  <c r="S14" i="141"/>
  <c r="S34" i="141" s="1"/>
  <c r="S14" i="149"/>
  <c r="S34" i="149" s="1"/>
  <c r="S14" i="143"/>
  <c r="S14" i="142"/>
  <c r="S34" i="142" s="1"/>
  <c r="S13" i="148" s="1"/>
  <c r="AB22" i="141"/>
  <c r="AB42" i="141" s="1"/>
  <c r="AB22" i="142"/>
  <c r="AB42" i="142" s="1"/>
  <c r="AB21" i="148" s="1"/>
  <c r="AB22" i="149"/>
  <c r="AB42" i="149" s="1"/>
  <c r="AB22" i="143"/>
  <c r="Z11" i="141"/>
  <c r="Z31" i="141" s="1"/>
  <c r="Z11" i="149"/>
  <c r="Z31" i="149" s="1"/>
  <c r="Z11" i="142"/>
  <c r="Z31" i="142" s="1"/>
  <c r="Z10" i="148" s="1"/>
  <c r="Z11" i="143"/>
  <c r="H14" i="141"/>
  <c r="H34" i="141" s="1"/>
  <c r="H14" i="143"/>
  <c r="H14" i="149"/>
  <c r="H34" i="149" s="1"/>
  <c r="H14" i="142"/>
  <c r="H34" i="142" s="1"/>
  <c r="H13" i="148" s="1"/>
  <c r="AE11" i="141"/>
  <c r="AE31" i="141" s="1"/>
  <c r="AE11" i="143"/>
  <c r="AE11" i="142"/>
  <c r="AE31" i="142" s="1"/>
  <c r="AE10" i="148" s="1"/>
  <c r="AE11" i="149"/>
  <c r="AE31" i="149" s="1"/>
  <c r="M22" i="141"/>
  <c r="M42" i="141" s="1"/>
  <c r="M22" i="143"/>
  <c r="M22" i="149"/>
  <c r="M42" i="149" s="1"/>
  <c r="M22" i="142"/>
  <c r="M42" i="142" s="1"/>
  <c r="M21" i="148" s="1"/>
  <c r="AD11" i="141"/>
  <c r="AD31" i="141" s="1"/>
  <c r="AD11" i="149"/>
  <c r="AD31" i="149" s="1"/>
  <c r="AD11" i="143"/>
  <c r="AD11" i="142"/>
  <c r="AD31" i="142" s="1"/>
  <c r="AD10" i="148" s="1"/>
  <c r="E14" i="141"/>
  <c r="E34" i="141" s="1"/>
  <c r="E14" i="142"/>
  <c r="E34" i="142" s="1"/>
  <c r="E13" i="148" s="1"/>
  <c r="E14" i="143"/>
  <c r="E14" i="149"/>
  <c r="E34" i="149" s="1"/>
  <c r="AB14" i="141"/>
  <c r="AB34" i="141" s="1"/>
  <c r="AB14" i="143"/>
  <c r="AB14" i="149"/>
  <c r="AB34" i="149" s="1"/>
  <c r="AB14" i="142"/>
  <c r="AB34" i="142" s="1"/>
  <c r="AB13" i="148" s="1"/>
  <c r="Q22" i="141"/>
  <c r="Q42" i="141" s="1"/>
  <c r="Q22" i="142"/>
  <c r="Q42" i="142" s="1"/>
  <c r="Q21" i="148" s="1"/>
  <c r="Q22" i="149"/>
  <c r="Q42" i="149" s="1"/>
  <c r="Q22" i="143"/>
  <c r="I22" i="141"/>
  <c r="I42" i="141" s="1"/>
  <c r="I22" i="143"/>
  <c r="I22" i="149"/>
  <c r="I42" i="149" s="1"/>
  <c r="I22" i="142"/>
  <c r="I42" i="142" s="1"/>
  <c r="I21" i="148" s="1"/>
  <c r="Z14" i="141"/>
  <c r="Z34" i="141" s="1"/>
  <c r="Z14" i="143"/>
  <c r="Z14" i="149"/>
  <c r="Z34" i="149" s="1"/>
  <c r="Z14" i="142"/>
  <c r="Z34" i="142" s="1"/>
  <c r="Z13" i="148" s="1"/>
  <c r="D22" i="141"/>
  <c r="D42" i="141" s="1"/>
  <c r="D22" i="143"/>
  <c r="D22" i="149"/>
  <c r="D42" i="149" s="1"/>
  <c r="D22" i="142"/>
  <c r="D42" i="142" s="1"/>
  <c r="D21" i="148" s="1"/>
  <c r="Z22" i="141"/>
  <c r="Z42" i="141" s="1"/>
  <c r="Z22" i="143"/>
  <c r="Z22" i="149"/>
  <c r="Z42" i="149" s="1"/>
  <c r="Z22" i="142"/>
  <c r="Z42" i="142" s="1"/>
  <c r="Z21" i="148" s="1"/>
  <c r="R14" i="141"/>
  <c r="R34" i="141" s="1"/>
  <c r="R14" i="142"/>
  <c r="R34" i="142" s="1"/>
  <c r="R13" i="148" s="1"/>
  <c r="R14" i="149"/>
  <c r="R34" i="149" s="1"/>
  <c r="R14" i="143"/>
  <c r="V11" i="141"/>
  <c r="V31" i="141" s="1"/>
  <c r="V11" i="143"/>
  <c r="V11" i="149"/>
  <c r="V31" i="149" s="1"/>
  <c r="V11" i="142"/>
  <c r="V31" i="142" s="1"/>
  <c r="V10" i="148" s="1"/>
  <c r="K22" i="141"/>
  <c r="K42" i="141" s="1"/>
  <c r="K22" i="143"/>
  <c r="K22" i="149"/>
  <c r="K42" i="149" s="1"/>
  <c r="K22" i="142"/>
  <c r="K42" i="142" s="1"/>
  <c r="K21" i="148" s="1"/>
  <c r="D14" i="143"/>
  <c r="D14" i="149"/>
  <c r="D34" i="149" s="1"/>
  <c r="D14" i="141"/>
  <c r="D34" i="141" s="1"/>
  <c r="D14" i="142"/>
  <c r="D34" i="142" s="1"/>
  <c r="D13" i="148" s="1"/>
  <c r="W14" i="141"/>
  <c r="W34" i="141" s="1"/>
  <c r="W14" i="143"/>
  <c r="W14" i="142"/>
  <c r="W34" i="142" s="1"/>
  <c r="W13" i="148" s="1"/>
  <c r="W14" i="149"/>
  <c r="W34" i="149" s="1"/>
  <c r="Q11" i="141"/>
  <c r="Q31" i="141" s="1"/>
  <c r="Q11" i="143"/>
  <c r="Q11" i="149"/>
  <c r="Q31" i="149" s="1"/>
  <c r="Q11" i="142"/>
  <c r="Q31" i="142" s="1"/>
  <c r="Q10" i="148" s="1"/>
  <c r="B16" i="142"/>
  <c r="B36" i="142" s="1"/>
  <c r="B15" i="148" s="1"/>
  <c r="B16" i="141"/>
  <c r="B36" i="141" s="1"/>
  <c r="B16" i="149"/>
  <c r="B36" i="149" s="1"/>
  <c r="B16" i="143"/>
  <c r="B19" i="149" l="1"/>
  <c r="B39" i="149" s="1"/>
  <c r="B19" i="141"/>
  <c r="B39" i="141" s="1"/>
  <c r="B19" i="143"/>
  <c r="B19" i="142"/>
  <c r="B39" i="142" s="1"/>
  <c r="B18" i="148" s="1"/>
  <c r="W16" i="143"/>
  <c r="W16" i="149"/>
  <c r="W36" i="149" s="1"/>
  <c r="W16" i="141"/>
  <c r="W36" i="141" s="1"/>
  <c r="W16" i="142"/>
  <c r="W36" i="142" s="1"/>
  <c r="W15" i="148" s="1"/>
  <c r="E16" i="143"/>
  <c r="E16" i="149"/>
  <c r="E36" i="149" s="1"/>
  <c r="E16" i="142"/>
  <c r="E36" i="142" s="1"/>
  <c r="E15" i="148" s="1"/>
  <c r="E16" i="141"/>
  <c r="E36" i="141" s="1"/>
  <c r="F16" i="143"/>
  <c r="F16" i="149"/>
  <c r="F36" i="149" s="1"/>
  <c r="F16" i="142"/>
  <c r="F36" i="142" s="1"/>
  <c r="F15" i="148" s="1"/>
  <c r="F16" i="141"/>
  <c r="F36" i="141" s="1"/>
  <c r="O16" i="143"/>
  <c r="O16" i="141"/>
  <c r="O36" i="141" s="1"/>
  <c r="O16" i="149"/>
  <c r="O36" i="149" s="1"/>
  <c r="O16" i="142"/>
  <c r="O36" i="142" s="1"/>
  <c r="O15" i="148" s="1"/>
  <c r="X17" i="143"/>
  <c r="X17" i="142"/>
  <c r="X37" i="142" s="1"/>
  <c r="X16" i="148" s="1"/>
  <c r="X17" i="141"/>
  <c r="X37" i="141" s="1"/>
  <c r="X17" i="149"/>
  <c r="X37" i="149" s="1"/>
  <c r="X19" i="142"/>
  <c r="X39" i="142" s="1"/>
  <c r="X18" i="148" s="1"/>
  <c r="X19" i="149"/>
  <c r="X39" i="149" s="1"/>
  <c r="X19" i="141"/>
  <c r="X39" i="141" s="1"/>
  <c r="X19" i="143"/>
  <c r="AC16" i="141"/>
  <c r="AC36" i="141" s="1"/>
  <c r="AC16" i="143"/>
  <c r="AC16" i="149"/>
  <c r="AC36" i="149" s="1"/>
  <c r="AC16" i="142"/>
  <c r="AC36" i="142" s="1"/>
  <c r="AC15" i="148" s="1"/>
  <c r="J16" i="141"/>
  <c r="J36" i="141" s="1"/>
  <c r="J16" i="149"/>
  <c r="J36" i="149" s="1"/>
  <c r="J16" i="143"/>
  <c r="J16" i="142"/>
  <c r="J36" i="142" s="1"/>
  <c r="J15" i="148" s="1"/>
  <c r="P16" i="141"/>
  <c r="P36" i="141" s="1"/>
  <c r="P16" i="143"/>
  <c r="P16" i="149"/>
  <c r="P36" i="149" s="1"/>
  <c r="P16" i="142"/>
  <c r="P36" i="142" s="1"/>
  <c r="P15" i="148" s="1"/>
  <c r="S16" i="141"/>
  <c r="S36" i="141" s="1"/>
  <c r="S16" i="143"/>
  <c r="S16" i="149"/>
  <c r="S36" i="149" s="1"/>
  <c r="S16" i="142"/>
  <c r="S36" i="142" s="1"/>
  <c r="S15" i="148" s="1"/>
  <c r="Y16" i="149"/>
  <c r="Y36" i="149" s="1"/>
  <c r="Y16" i="143"/>
  <c r="Y16" i="142"/>
  <c r="Y36" i="142" s="1"/>
  <c r="Y15" i="148" s="1"/>
  <c r="Y16" i="141"/>
  <c r="Y36" i="141" s="1"/>
  <c r="AA16" i="143"/>
  <c r="AA16" i="149"/>
  <c r="AA36" i="149" s="1"/>
  <c r="AA16" i="142"/>
  <c r="AA36" i="142" s="1"/>
  <c r="AA15" i="148" s="1"/>
  <c r="AA16" i="141"/>
  <c r="AA36" i="141" s="1"/>
  <c r="AD16" i="143"/>
  <c r="AD16" i="149"/>
  <c r="AD36" i="149" s="1"/>
  <c r="AD16" i="142"/>
  <c r="AD36" i="142" s="1"/>
  <c r="AD15" i="148" s="1"/>
  <c r="AD16" i="141"/>
  <c r="AD36" i="141" s="1"/>
  <c r="D16" i="141"/>
  <c r="D36" i="141" s="1"/>
  <c r="D16" i="143"/>
  <c r="D16" i="149"/>
  <c r="D36" i="149" s="1"/>
  <c r="D16" i="142"/>
  <c r="D36" i="142" s="1"/>
  <c r="D15" i="148" s="1"/>
  <c r="K16" i="143"/>
  <c r="K16" i="141"/>
  <c r="K36" i="141" s="1"/>
  <c r="K16" i="149"/>
  <c r="K36" i="149" s="1"/>
  <c r="K16" i="142"/>
  <c r="K36" i="142" s="1"/>
  <c r="K15" i="148" s="1"/>
  <c r="AE16" i="141"/>
  <c r="AE36" i="141" s="1"/>
  <c r="AE16" i="143"/>
  <c r="AE16" i="149"/>
  <c r="AE36" i="149" s="1"/>
  <c r="AE16" i="142"/>
  <c r="AE36" i="142" s="1"/>
  <c r="AE15" i="148" s="1"/>
  <c r="U16" i="141"/>
  <c r="U36" i="141" s="1"/>
  <c r="U16" i="143"/>
  <c r="U16" i="149"/>
  <c r="U36" i="149" s="1"/>
  <c r="U16" i="142"/>
  <c r="U36" i="142" s="1"/>
  <c r="U15" i="148" s="1"/>
  <c r="Q16" i="149"/>
  <c r="Q36" i="149" s="1"/>
  <c r="Q16" i="142"/>
  <c r="Q36" i="142" s="1"/>
  <c r="Q15" i="148" s="1"/>
  <c r="Q16" i="143"/>
  <c r="Q16" i="141"/>
  <c r="Q36" i="141" s="1"/>
  <c r="V16" i="142"/>
  <c r="V36" i="142" s="1"/>
  <c r="V15" i="148" s="1"/>
  <c r="V16" i="141"/>
  <c r="V36" i="141" s="1"/>
  <c r="V16" i="143"/>
  <c r="V16" i="149"/>
  <c r="V36" i="149" s="1"/>
  <c r="I16" i="149"/>
  <c r="I36" i="149" s="1"/>
  <c r="I16" i="143"/>
  <c r="I16" i="141"/>
  <c r="I36" i="141" s="1"/>
  <c r="I16" i="142"/>
  <c r="I36" i="142" s="1"/>
  <c r="I15" i="148" s="1"/>
  <c r="L16" i="143"/>
  <c r="L16" i="141"/>
  <c r="L36" i="141" s="1"/>
  <c r="L16" i="149"/>
  <c r="L36" i="149" s="1"/>
  <c r="L16" i="142"/>
  <c r="L36" i="142" s="1"/>
  <c r="L15" i="148" s="1"/>
  <c r="M16" i="143"/>
  <c r="M16" i="141"/>
  <c r="M36" i="141" s="1"/>
  <c r="M16" i="149"/>
  <c r="M36" i="149" s="1"/>
  <c r="M16" i="142"/>
  <c r="M36" i="142" s="1"/>
  <c r="M15" i="148" s="1"/>
  <c r="C16" i="143"/>
  <c r="C16" i="142"/>
  <c r="C36" i="142" s="1"/>
  <c r="C15" i="148" s="1"/>
  <c r="C16" i="149"/>
  <c r="C36" i="149" s="1"/>
  <c r="C16" i="141"/>
  <c r="C36" i="141" s="1"/>
  <c r="B17" i="149"/>
  <c r="B37" i="149" s="1"/>
  <c r="B17" i="143"/>
  <c r="B17" i="142"/>
  <c r="B37" i="142" s="1"/>
  <c r="B16" i="148" s="1"/>
  <c r="B17" i="141"/>
  <c r="B37" i="141" s="1"/>
  <c r="AB16" i="143"/>
  <c r="AB16" i="149"/>
  <c r="AB36" i="149" s="1"/>
  <c r="AB16" i="141"/>
  <c r="AB36" i="141" s="1"/>
  <c r="AB16" i="142"/>
  <c r="AB36" i="142" s="1"/>
  <c r="AB15" i="148" s="1"/>
  <c r="R16" i="142"/>
  <c r="R36" i="142" s="1"/>
  <c r="R15" i="148" s="1"/>
  <c r="R16" i="141"/>
  <c r="R36" i="141" s="1"/>
  <c r="R16" i="143"/>
  <c r="R16" i="149"/>
  <c r="R36" i="149" s="1"/>
  <c r="Z16" i="141"/>
  <c r="Z36" i="141" s="1"/>
  <c r="Z16" i="149"/>
  <c r="Z36" i="149" s="1"/>
  <c r="Z16" i="143"/>
  <c r="Z16" i="142"/>
  <c r="Z36" i="142" s="1"/>
  <c r="Z15" i="148" s="1"/>
  <c r="H16" i="149"/>
  <c r="H36" i="149" s="1"/>
  <c r="H16" i="141"/>
  <c r="H36" i="141" s="1"/>
  <c r="H16" i="143"/>
  <c r="H16" i="142"/>
  <c r="H36" i="142" s="1"/>
  <c r="H15" i="148" s="1"/>
  <c r="AF16" i="141"/>
  <c r="AF36" i="141" s="1"/>
  <c r="AF16" i="149"/>
  <c r="AF36" i="149" s="1"/>
  <c r="AF16" i="143"/>
  <c r="AF16" i="142"/>
  <c r="AF36" i="142" s="1"/>
  <c r="AF15" i="148" s="1"/>
  <c r="T16" i="141"/>
  <c r="T36" i="141" s="1"/>
  <c r="T16" i="143"/>
  <c r="T16" i="142"/>
  <c r="T36" i="142" s="1"/>
  <c r="T15" i="148" s="1"/>
  <c r="T16" i="149"/>
  <c r="T36" i="149" s="1"/>
  <c r="N16" i="141"/>
  <c r="N36" i="141" s="1"/>
  <c r="N16" i="143"/>
  <c r="N16" i="149"/>
  <c r="N36" i="149" s="1"/>
  <c r="N16" i="142"/>
  <c r="N36" i="142" s="1"/>
  <c r="N15" i="148" s="1"/>
  <c r="G16" i="143"/>
  <c r="G16" i="149"/>
  <c r="G36" i="149" s="1"/>
  <c r="G16" i="142"/>
  <c r="G36" i="142" s="1"/>
  <c r="G15" i="148" s="1"/>
  <c r="G16" i="141"/>
  <c r="G36" i="141" s="1"/>
  <c r="AB19" i="143" l="1"/>
  <c r="AB19" i="149"/>
  <c r="AB39" i="149" s="1"/>
  <c r="AB19" i="141"/>
  <c r="AB39" i="141" s="1"/>
  <c r="AB19" i="142"/>
  <c r="AB39" i="142" s="1"/>
  <c r="AB18" i="148" s="1"/>
  <c r="Y19" i="141"/>
  <c r="Y39" i="141" s="1"/>
  <c r="Y19" i="143"/>
  <c r="Y19" i="149"/>
  <c r="Y39" i="149" s="1"/>
  <c r="Y19" i="142"/>
  <c r="Y39" i="142" s="1"/>
  <c r="Y18" i="148" s="1"/>
  <c r="O19" i="141"/>
  <c r="O39" i="141" s="1"/>
  <c r="O19" i="142"/>
  <c r="O39" i="142" s="1"/>
  <c r="O18" i="148" s="1"/>
  <c r="O19" i="143"/>
  <c r="O19" i="149"/>
  <c r="O39" i="149" s="1"/>
  <c r="N17" i="143"/>
  <c r="N17" i="149"/>
  <c r="N37" i="149" s="1"/>
  <c r="N17" i="142"/>
  <c r="N37" i="142" s="1"/>
  <c r="N16" i="148" s="1"/>
  <c r="N17" i="141"/>
  <c r="N37" i="141" s="1"/>
  <c r="G19" i="141"/>
  <c r="G39" i="141" s="1"/>
  <c r="G19" i="143"/>
  <c r="G19" i="149"/>
  <c r="G39" i="149" s="1"/>
  <c r="G19" i="142"/>
  <c r="G39" i="142" s="1"/>
  <c r="G18" i="148" s="1"/>
  <c r="T17" i="143"/>
  <c r="T17" i="149"/>
  <c r="T37" i="149" s="1"/>
  <c r="T17" i="142"/>
  <c r="T37" i="142" s="1"/>
  <c r="T16" i="148" s="1"/>
  <c r="T17" i="141"/>
  <c r="T37" i="141" s="1"/>
  <c r="AF19" i="141"/>
  <c r="AF39" i="141" s="1"/>
  <c r="AF19" i="143"/>
  <c r="AF19" i="149"/>
  <c r="AF39" i="149" s="1"/>
  <c r="AF19" i="142"/>
  <c r="AF39" i="142" s="1"/>
  <c r="AF18" i="148" s="1"/>
  <c r="Z17" i="141"/>
  <c r="Z37" i="141" s="1"/>
  <c r="Z17" i="142"/>
  <c r="Z37" i="142" s="1"/>
  <c r="Z16" i="148" s="1"/>
  <c r="Z17" i="143"/>
  <c r="Z17" i="149"/>
  <c r="Z37" i="149" s="1"/>
  <c r="R19" i="143"/>
  <c r="R19" i="141"/>
  <c r="R39" i="141" s="1"/>
  <c r="R19" i="149"/>
  <c r="R39" i="149" s="1"/>
  <c r="R19" i="142"/>
  <c r="R39" i="142" s="1"/>
  <c r="R18" i="148" s="1"/>
  <c r="Q19" i="141"/>
  <c r="Q39" i="141" s="1"/>
  <c r="Q19" i="143"/>
  <c r="Q19" i="149"/>
  <c r="Q39" i="149" s="1"/>
  <c r="Q19" i="142"/>
  <c r="Q39" i="142" s="1"/>
  <c r="Q18" i="148" s="1"/>
  <c r="U17" i="141"/>
  <c r="U37" i="141" s="1"/>
  <c r="U17" i="143"/>
  <c r="U17" i="149"/>
  <c r="U37" i="149" s="1"/>
  <c r="U17" i="142"/>
  <c r="U37" i="142" s="1"/>
  <c r="U16" i="148" s="1"/>
  <c r="D17" i="149"/>
  <c r="D37" i="149" s="1"/>
  <c r="D17" i="142"/>
  <c r="D37" i="142" s="1"/>
  <c r="D16" i="148" s="1"/>
  <c r="D17" i="141"/>
  <c r="D37" i="141" s="1"/>
  <c r="D17" i="143"/>
  <c r="AA19" i="143"/>
  <c r="AA19" i="141"/>
  <c r="AA39" i="141" s="1"/>
  <c r="AA19" i="149"/>
  <c r="AA39" i="149" s="1"/>
  <c r="AA19" i="142"/>
  <c r="AA39" i="142" s="1"/>
  <c r="AA18" i="148" s="1"/>
  <c r="S19" i="141"/>
  <c r="S39" i="141" s="1"/>
  <c r="S19" i="143"/>
  <c r="S19" i="149"/>
  <c r="S39" i="149" s="1"/>
  <c r="S19" i="142"/>
  <c r="S39" i="142" s="1"/>
  <c r="S18" i="148" s="1"/>
  <c r="AC17" i="142"/>
  <c r="AC37" i="142" s="1"/>
  <c r="AC16" i="148" s="1"/>
  <c r="AC17" i="141"/>
  <c r="AC37" i="141" s="1"/>
  <c r="AC17" i="143"/>
  <c r="AC17" i="149"/>
  <c r="AC37" i="149" s="1"/>
  <c r="O17" i="142"/>
  <c r="O37" i="142" s="1"/>
  <c r="O16" i="148" s="1"/>
  <c r="O17" i="143"/>
  <c r="O17" i="149"/>
  <c r="O37" i="149" s="1"/>
  <c r="O17" i="141"/>
  <c r="O37" i="141" s="1"/>
  <c r="M19" i="149"/>
  <c r="M39" i="149" s="1"/>
  <c r="M19" i="141"/>
  <c r="M39" i="141" s="1"/>
  <c r="M19" i="143"/>
  <c r="M19" i="142"/>
  <c r="M39" i="142" s="1"/>
  <c r="M18" i="148" s="1"/>
  <c r="I19" i="142"/>
  <c r="I39" i="142" s="1"/>
  <c r="I18" i="148" s="1"/>
  <c r="I19" i="143"/>
  <c r="I19" i="149"/>
  <c r="I39" i="149" s="1"/>
  <c r="I19" i="141"/>
  <c r="I39" i="141" s="1"/>
  <c r="V19" i="142"/>
  <c r="V39" i="142" s="1"/>
  <c r="V18" i="148" s="1"/>
  <c r="V19" i="141"/>
  <c r="V39" i="141" s="1"/>
  <c r="V19" i="143"/>
  <c r="V19" i="149"/>
  <c r="V39" i="149" s="1"/>
  <c r="K17" i="141"/>
  <c r="K37" i="141" s="1"/>
  <c r="K17" i="143"/>
  <c r="K17" i="149"/>
  <c r="K37" i="149" s="1"/>
  <c r="K17" i="142"/>
  <c r="K37" i="142" s="1"/>
  <c r="K16" i="148" s="1"/>
  <c r="P17" i="143"/>
  <c r="P17" i="149"/>
  <c r="P37" i="149" s="1"/>
  <c r="P17" i="142"/>
  <c r="P37" i="142" s="1"/>
  <c r="P16" i="148" s="1"/>
  <c r="P17" i="141"/>
  <c r="P37" i="141" s="1"/>
  <c r="AC19" i="141"/>
  <c r="AC39" i="141" s="1"/>
  <c r="AC19" i="143"/>
  <c r="AC19" i="149"/>
  <c r="AC39" i="149" s="1"/>
  <c r="AC19" i="142"/>
  <c r="AC39" i="142" s="1"/>
  <c r="AC18" i="148" s="1"/>
  <c r="C19" i="143"/>
  <c r="C19" i="141"/>
  <c r="C39" i="141" s="1"/>
  <c r="C19" i="142"/>
  <c r="C39" i="142" s="1"/>
  <c r="C18" i="148" s="1"/>
  <c r="C19" i="149"/>
  <c r="C39" i="149" s="1"/>
  <c r="AD19" i="149"/>
  <c r="AD39" i="149" s="1"/>
  <c r="AD19" i="142"/>
  <c r="AD39" i="142" s="1"/>
  <c r="AD18" i="148" s="1"/>
  <c r="AD19" i="141"/>
  <c r="AD39" i="141" s="1"/>
  <c r="AD19" i="143"/>
  <c r="AA17" i="149"/>
  <c r="AA37" i="149" s="1"/>
  <c r="AA17" i="142"/>
  <c r="AA37" i="142" s="1"/>
  <c r="AA16" i="148" s="1"/>
  <c r="AA17" i="141"/>
  <c r="AA37" i="141" s="1"/>
  <c r="AA17" i="143"/>
  <c r="S17" i="141"/>
  <c r="S37" i="141" s="1"/>
  <c r="S17" i="143"/>
  <c r="S17" i="149"/>
  <c r="S37" i="149" s="1"/>
  <c r="S17" i="142"/>
  <c r="S37" i="142" s="1"/>
  <c r="S16" i="148" s="1"/>
  <c r="X20" i="143"/>
  <c r="X20" i="142"/>
  <c r="X40" i="142" s="1"/>
  <c r="X19" i="148" s="1"/>
  <c r="X20" i="149"/>
  <c r="X40" i="149" s="1"/>
  <c r="X20" i="141"/>
  <c r="X40" i="141" s="1"/>
  <c r="F17" i="149"/>
  <c r="F37" i="149" s="1"/>
  <c r="F17" i="141"/>
  <c r="F37" i="141" s="1"/>
  <c r="F17" i="143"/>
  <c r="F17" i="142"/>
  <c r="F37" i="142" s="1"/>
  <c r="F16" i="148" s="1"/>
  <c r="W17" i="141"/>
  <c r="W37" i="141" s="1"/>
  <c r="W17" i="149"/>
  <c r="W37" i="149" s="1"/>
  <c r="W17" i="143"/>
  <c r="W17" i="142"/>
  <c r="W37" i="142" s="1"/>
  <c r="W16" i="148" s="1"/>
  <c r="B20" i="149"/>
  <c r="B40" i="149" s="1"/>
  <c r="B20" i="142"/>
  <c r="B40" i="142" s="1"/>
  <c r="B19" i="148" s="1"/>
  <c r="B20" i="141"/>
  <c r="B40" i="141" s="1"/>
  <c r="B20" i="143"/>
  <c r="AF17" i="141"/>
  <c r="AF37" i="141" s="1"/>
  <c r="AF17" i="143"/>
  <c r="AF17" i="142"/>
  <c r="AF37" i="142" s="1"/>
  <c r="AF16" i="148" s="1"/>
  <c r="AF17" i="149"/>
  <c r="AF37" i="149" s="1"/>
  <c r="H19" i="142"/>
  <c r="H39" i="142" s="1"/>
  <c r="H18" i="148" s="1"/>
  <c r="H19" i="143"/>
  <c r="H19" i="141"/>
  <c r="H39" i="141" s="1"/>
  <c r="H19" i="149"/>
  <c r="H39" i="149" s="1"/>
  <c r="AB17" i="141"/>
  <c r="AB37" i="141" s="1"/>
  <c r="AB17" i="143"/>
  <c r="AB17" i="149"/>
  <c r="AB37" i="149" s="1"/>
  <c r="AB17" i="142"/>
  <c r="AB37" i="142" s="1"/>
  <c r="AB16" i="148" s="1"/>
  <c r="Q17" i="141"/>
  <c r="Q37" i="141" s="1"/>
  <c r="Q17" i="143"/>
  <c r="Q17" i="149"/>
  <c r="Q37" i="149" s="1"/>
  <c r="Q17" i="142"/>
  <c r="Q37" i="142" s="1"/>
  <c r="Q16" i="148" s="1"/>
  <c r="AE17" i="149"/>
  <c r="AE37" i="149" s="1"/>
  <c r="AE17" i="142"/>
  <c r="AE37" i="142" s="1"/>
  <c r="AE16" i="148" s="1"/>
  <c r="AE17" i="141"/>
  <c r="AE37" i="141" s="1"/>
  <c r="AE17" i="143"/>
  <c r="K19" i="143"/>
  <c r="K19" i="149"/>
  <c r="K39" i="149" s="1"/>
  <c r="K19" i="142"/>
  <c r="K39" i="142" s="1"/>
  <c r="K18" i="148" s="1"/>
  <c r="K19" i="141"/>
  <c r="K39" i="141" s="1"/>
  <c r="D19" i="141"/>
  <c r="D39" i="141" s="1"/>
  <c r="D19" i="143"/>
  <c r="D19" i="149"/>
  <c r="D39" i="149" s="1"/>
  <c r="D19" i="142"/>
  <c r="D39" i="142" s="1"/>
  <c r="D18" i="148" s="1"/>
  <c r="J19" i="141"/>
  <c r="J39" i="141" s="1"/>
  <c r="J19" i="143"/>
  <c r="J19" i="149"/>
  <c r="J39" i="149" s="1"/>
  <c r="J19" i="142"/>
  <c r="J39" i="142" s="1"/>
  <c r="J18" i="148" s="1"/>
  <c r="L17" i="143"/>
  <c r="L17" i="149"/>
  <c r="L37" i="149" s="1"/>
  <c r="L17" i="142"/>
  <c r="L37" i="142" s="1"/>
  <c r="L16" i="148" s="1"/>
  <c r="L17" i="141"/>
  <c r="L37" i="141" s="1"/>
  <c r="I17" i="149"/>
  <c r="I37" i="149" s="1"/>
  <c r="I17" i="143"/>
  <c r="I17" i="142"/>
  <c r="I37" i="142" s="1"/>
  <c r="I16" i="148" s="1"/>
  <c r="I17" i="141"/>
  <c r="I37" i="141" s="1"/>
  <c r="U19" i="143"/>
  <c r="U19" i="149"/>
  <c r="U39" i="149" s="1"/>
  <c r="U19" i="142"/>
  <c r="U39" i="142" s="1"/>
  <c r="U18" i="148" s="1"/>
  <c r="U19" i="141"/>
  <c r="U39" i="141" s="1"/>
  <c r="P19" i="141"/>
  <c r="P39" i="141" s="1"/>
  <c r="P19" i="142"/>
  <c r="P39" i="142" s="1"/>
  <c r="P18" i="148" s="1"/>
  <c r="P19" i="149"/>
  <c r="P39" i="149" s="1"/>
  <c r="P19" i="143"/>
  <c r="E17" i="143"/>
  <c r="E17" i="149"/>
  <c r="E37" i="149" s="1"/>
  <c r="E17" i="141"/>
  <c r="E37" i="141" s="1"/>
  <c r="E17" i="142"/>
  <c r="E37" i="142" s="1"/>
  <c r="E16" i="148" s="1"/>
  <c r="T19" i="149"/>
  <c r="T39" i="149" s="1"/>
  <c r="T19" i="143"/>
  <c r="T19" i="142"/>
  <c r="T39" i="142" s="1"/>
  <c r="T18" i="148" s="1"/>
  <c r="T19" i="141"/>
  <c r="T39" i="141" s="1"/>
  <c r="Z19" i="143"/>
  <c r="Z19" i="141"/>
  <c r="Z39" i="141" s="1"/>
  <c r="Z19" i="149"/>
  <c r="Z39" i="149" s="1"/>
  <c r="Z19" i="142"/>
  <c r="Z39" i="142" s="1"/>
  <c r="Z18" i="148" s="1"/>
  <c r="R17" i="141"/>
  <c r="R37" i="141" s="1"/>
  <c r="R17" i="143"/>
  <c r="R17" i="142"/>
  <c r="R37" i="142" s="1"/>
  <c r="R16" i="148" s="1"/>
  <c r="R17" i="149"/>
  <c r="R37" i="149" s="1"/>
  <c r="C17" i="141"/>
  <c r="C37" i="141" s="1"/>
  <c r="C17" i="143"/>
  <c r="C17" i="142"/>
  <c r="C37" i="142" s="1"/>
  <c r="C16" i="148" s="1"/>
  <c r="C17" i="149"/>
  <c r="C37" i="149" s="1"/>
  <c r="V17" i="149"/>
  <c r="V37" i="149" s="1"/>
  <c r="V17" i="141"/>
  <c r="V37" i="141" s="1"/>
  <c r="V17" i="143"/>
  <c r="V17" i="142"/>
  <c r="V37" i="142" s="1"/>
  <c r="V16" i="148" s="1"/>
  <c r="AD17" i="141"/>
  <c r="AD37" i="141" s="1"/>
  <c r="AD17" i="142"/>
  <c r="AD37" i="142" s="1"/>
  <c r="AD16" i="148" s="1"/>
  <c r="AD17" i="143"/>
  <c r="AD17" i="149"/>
  <c r="AD37" i="149" s="1"/>
  <c r="Y17" i="141"/>
  <c r="Y37" i="141" s="1"/>
  <c r="Y17" i="143"/>
  <c r="Y17" i="149"/>
  <c r="Y37" i="149" s="1"/>
  <c r="Y17" i="142"/>
  <c r="Y37" i="142" s="1"/>
  <c r="Y16" i="148" s="1"/>
  <c r="J17" i="141"/>
  <c r="J37" i="141" s="1"/>
  <c r="J17" i="142"/>
  <c r="J37" i="142" s="1"/>
  <c r="J16" i="148" s="1"/>
  <c r="J17" i="149"/>
  <c r="J37" i="149" s="1"/>
  <c r="J17" i="143"/>
  <c r="F19" i="143"/>
  <c r="F19" i="149"/>
  <c r="F39" i="149" s="1"/>
  <c r="F19" i="142"/>
  <c r="F39" i="142" s="1"/>
  <c r="F18" i="148" s="1"/>
  <c r="F19" i="141"/>
  <c r="F39" i="141" s="1"/>
  <c r="W19" i="143"/>
  <c r="W19" i="149"/>
  <c r="W39" i="149" s="1"/>
  <c r="W19" i="141"/>
  <c r="W39" i="141" s="1"/>
  <c r="W19" i="142"/>
  <c r="W39" i="142" s="1"/>
  <c r="W18" i="148" s="1"/>
  <c r="G17" i="141"/>
  <c r="G37" i="141" s="1"/>
  <c r="G17" i="143"/>
  <c r="G17" i="149"/>
  <c r="G37" i="149" s="1"/>
  <c r="G17" i="142"/>
  <c r="G37" i="142" s="1"/>
  <c r="G16" i="148" s="1"/>
  <c r="N19" i="149"/>
  <c r="N39" i="149" s="1"/>
  <c r="N19" i="143"/>
  <c r="N19" i="142"/>
  <c r="N39" i="142" s="1"/>
  <c r="N18" i="148" s="1"/>
  <c r="N19" i="141"/>
  <c r="N39" i="141" s="1"/>
  <c r="H17" i="143"/>
  <c r="H17" i="141"/>
  <c r="H37" i="141" s="1"/>
  <c r="H17" i="149"/>
  <c r="H37" i="149" s="1"/>
  <c r="H17" i="142"/>
  <c r="H37" i="142" s="1"/>
  <c r="H16" i="148" s="1"/>
  <c r="M17" i="149"/>
  <c r="M37" i="149" s="1"/>
  <c r="M17" i="142"/>
  <c r="M37" i="142" s="1"/>
  <c r="M16" i="148" s="1"/>
  <c r="M17" i="141"/>
  <c r="M37" i="141" s="1"/>
  <c r="M17" i="143"/>
  <c r="L19" i="143"/>
  <c r="L19" i="142"/>
  <c r="L39" i="142" s="1"/>
  <c r="L18" i="148" s="1"/>
  <c r="L19" i="141"/>
  <c r="L39" i="141" s="1"/>
  <c r="L19" i="149"/>
  <c r="L39" i="149" s="1"/>
  <c r="AE19" i="143"/>
  <c r="AE19" i="149"/>
  <c r="AE39" i="149" s="1"/>
  <c r="AE19" i="142"/>
  <c r="AE39" i="142" s="1"/>
  <c r="AE18" i="148" s="1"/>
  <c r="AE19" i="141"/>
  <c r="AE39" i="141" s="1"/>
  <c r="E19" i="143"/>
  <c r="E19" i="149"/>
  <c r="E39" i="149" s="1"/>
  <c r="E19" i="142"/>
  <c r="E39" i="142" s="1"/>
  <c r="E18" i="148" s="1"/>
  <c r="E19" i="141"/>
  <c r="E39" i="141" s="1"/>
  <c r="T20" i="141" l="1"/>
  <c r="T40" i="141" s="1"/>
  <c r="T20" i="142"/>
  <c r="T40" i="142" s="1"/>
  <c r="T19" i="148" s="1"/>
  <c r="T20" i="143"/>
  <c r="T20" i="149"/>
  <c r="T40" i="149" s="1"/>
  <c r="V20" i="149"/>
  <c r="V40" i="149" s="1"/>
  <c r="V20" i="142"/>
  <c r="V40" i="142" s="1"/>
  <c r="V19" i="148" s="1"/>
  <c r="V20" i="141"/>
  <c r="V40" i="141" s="1"/>
  <c r="V20" i="143"/>
  <c r="O20" i="141"/>
  <c r="O40" i="141" s="1"/>
  <c r="O20" i="143"/>
  <c r="O20" i="149"/>
  <c r="O40" i="149" s="1"/>
  <c r="O20" i="142"/>
  <c r="O40" i="142" s="1"/>
  <c r="O19" i="148" s="1"/>
  <c r="Y20" i="142"/>
  <c r="Y40" i="142" s="1"/>
  <c r="Y19" i="148" s="1"/>
  <c r="Y20" i="141"/>
  <c r="Y40" i="141" s="1"/>
  <c r="Y20" i="143"/>
  <c r="Y20" i="149"/>
  <c r="Y40" i="149" s="1"/>
  <c r="L20" i="149"/>
  <c r="L40" i="149" s="1"/>
  <c r="L20" i="143"/>
  <c r="L20" i="141"/>
  <c r="L40" i="141" s="1"/>
  <c r="L20" i="142"/>
  <c r="L40" i="142" s="1"/>
  <c r="L19" i="148" s="1"/>
  <c r="S20" i="141"/>
  <c r="S40" i="141" s="1"/>
  <c r="S20" i="143"/>
  <c r="S20" i="149"/>
  <c r="S40" i="149" s="1"/>
  <c r="S20" i="142"/>
  <c r="S40" i="142" s="1"/>
  <c r="S19" i="148" s="1"/>
  <c r="AA20" i="141"/>
  <c r="AA40" i="141" s="1"/>
  <c r="AA20" i="149"/>
  <c r="AA40" i="149" s="1"/>
  <c r="AA20" i="143"/>
  <c r="AA20" i="142"/>
  <c r="AA40" i="142" s="1"/>
  <c r="AA19" i="148" s="1"/>
  <c r="G20" i="143"/>
  <c r="G20" i="149"/>
  <c r="G40" i="149" s="1"/>
  <c r="G20" i="142"/>
  <c r="G40" i="142" s="1"/>
  <c r="G19" i="148" s="1"/>
  <c r="G20" i="141"/>
  <c r="G40" i="141" s="1"/>
  <c r="F20" i="141"/>
  <c r="F40" i="141" s="1"/>
  <c r="F20" i="143"/>
  <c r="F20" i="149"/>
  <c r="F40" i="149" s="1"/>
  <c r="F20" i="142"/>
  <c r="F40" i="142" s="1"/>
  <c r="F19" i="148" s="1"/>
  <c r="I20" i="143"/>
  <c r="I20" i="142"/>
  <c r="I40" i="142" s="1"/>
  <c r="I19" i="148" s="1"/>
  <c r="I20" i="141"/>
  <c r="I40" i="141" s="1"/>
  <c r="I20" i="149"/>
  <c r="I40" i="149" s="1"/>
  <c r="Q20" i="141"/>
  <c r="Q40" i="141" s="1"/>
  <c r="Q20" i="143"/>
  <c r="Q20" i="149"/>
  <c r="Q40" i="149" s="1"/>
  <c r="Q20" i="142"/>
  <c r="Q40" i="142" s="1"/>
  <c r="Q19" i="148" s="1"/>
  <c r="R20" i="143"/>
  <c r="R20" i="149"/>
  <c r="R40" i="149" s="1"/>
  <c r="R20" i="141"/>
  <c r="R40" i="141" s="1"/>
  <c r="R20" i="142"/>
  <c r="R40" i="142" s="1"/>
  <c r="R19" i="148" s="1"/>
  <c r="Z20" i="149"/>
  <c r="Z40" i="149" s="1"/>
  <c r="Z20" i="143"/>
  <c r="Z20" i="142"/>
  <c r="Z40" i="142" s="1"/>
  <c r="Z19" i="148" s="1"/>
  <c r="Z20" i="141"/>
  <c r="Z40" i="141" s="1"/>
  <c r="P20" i="141"/>
  <c r="P40" i="141" s="1"/>
  <c r="P20" i="143"/>
  <c r="P20" i="149"/>
  <c r="P40" i="149" s="1"/>
  <c r="P20" i="142"/>
  <c r="P40" i="142" s="1"/>
  <c r="P19" i="148" s="1"/>
  <c r="H20" i="143"/>
  <c r="H20" i="149"/>
  <c r="H40" i="149" s="1"/>
  <c r="H20" i="142"/>
  <c r="H40" i="142" s="1"/>
  <c r="H19" i="148" s="1"/>
  <c r="H20" i="141"/>
  <c r="H40" i="141" s="1"/>
  <c r="AB20" i="149"/>
  <c r="AB40" i="149" s="1"/>
  <c r="AB20" i="141"/>
  <c r="AB40" i="141" s="1"/>
  <c r="AB20" i="143"/>
  <c r="AB20" i="142"/>
  <c r="AB40" i="142" s="1"/>
  <c r="AB19" i="148" s="1"/>
  <c r="E20" i="141"/>
  <c r="E40" i="141" s="1"/>
  <c r="E20" i="149"/>
  <c r="E40" i="149" s="1"/>
  <c r="E20" i="142"/>
  <c r="E40" i="142" s="1"/>
  <c r="E19" i="148" s="1"/>
  <c r="E20" i="143"/>
  <c r="AE20" i="141"/>
  <c r="AE40" i="141" s="1"/>
  <c r="AE20" i="142"/>
  <c r="AE40" i="142" s="1"/>
  <c r="AE19" i="148" s="1"/>
  <c r="AE20" i="143"/>
  <c r="AE20" i="149"/>
  <c r="AE40" i="149" s="1"/>
  <c r="D20" i="149"/>
  <c r="D40" i="149" s="1"/>
  <c r="D20" i="143"/>
  <c r="D20" i="142"/>
  <c r="D40" i="142" s="1"/>
  <c r="D19" i="148" s="1"/>
  <c r="D20" i="141"/>
  <c r="D40" i="141" s="1"/>
  <c r="AC20" i="141"/>
  <c r="AC40" i="141" s="1"/>
  <c r="AC20" i="143"/>
  <c r="AC20" i="149"/>
  <c r="AC40" i="149" s="1"/>
  <c r="AC20" i="142"/>
  <c r="AC40" i="142" s="1"/>
  <c r="AC19" i="148" s="1"/>
  <c r="W20" i="149"/>
  <c r="W40" i="149" s="1"/>
  <c r="W20" i="142"/>
  <c r="W40" i="142" s="1"/>
  <c r="W19" i="148" s="1"/>
  <c r="W20" i="141"/>
  <c r="W40" i="141" s="1"/>
  <c r="W20" i="143"/>
  <c r="AF20" i="141"/>
  <c r="AF40" i="141" s="1"/>
  <c r="AF20" i="143"/>
  <c r="AF20" i="149"/>
  <c r="AF40" i="149" s="1"/>
  <c r="AF20" i="142"/>
  <c r="AF40" i="142" s="1"/>
  <c r="AF19" i="148" s="1"/>
  <c r="N20" i="143"/>
  <c r="N20" i="149"/>
  <c r="N40" i="149" s="1"/>
  <c r="N20" i="142"/>
  <c r="N40" i="142" s="1"/>
  <c r="N19" i="148" s="1"/>
  <c r="N20" i="141"/>
  <c r="N40" i="141" s="1"/>
  <c r="U20" i="149"/>
  <c r="U40" i="149" s="1"/>
  <c r="U20" i="142"/>
  <c r="U40" i="142" s="1"/>
  <c r="U19" i="148" s="1"/>
  <c r="U20" i="141"/>
  <c r="U40" i="141" s="1"/>
  <c r="U20" i="143"/>
  <c r="J20" i="141"/>
  <c r="J40" i="141" s="1"/>
  <c r="J20" i="149"/>
  <c r="J40" i="149" s="1"/>
  <c r="J20" i="142"/>
  <c r="J40" i="142" s="1"/>
  <c r="J19" i="148" s="1"/>
  <c r="J20" i="143"/>
  <c r="K20" i="149"/>
  <c r="K40" i="149" s="1"/>
  <c r="K20" i="143"/>
  <c r="K20" i="141"/>
  <c r="K40" i="141" s="1"/>
  <c r="K20" i="142"/>
  <c r="K40" i="142" s="1"/>
  <c r="K19" i="148" s="1"/>
  <c r="AD20" i="143"/>
  <c r="AD20" i="141"/>
  <c r="AD40" i="141" s="1"/>
  <c r="AD20" i="149"/>
  <c r="AD40" i="149" s="1"/>
  <c r="AD20" i="142"/>
  <c r="AD40" i="142" s="1"/>
  <c r="AD19" i="148" s="1"/>
  <c r="C20" i="142"/>
  <c r="C40" i="142" s="1"/>
  <c r="C19" i="148" s="1"/>
  <c r="C20" i="141"/>
  <c r="C40" i="141" s="1"/>
  <c r="C20" i="149"/>
  <c r="C40" i="149" s="1"/>
  <c r="C20" i="143"/>
  <c r="M20" i="141"/>
  <c r="M40" i="141" s="1"/>
  <c r="M20" i="143"/>
  <c r="M20" i="149"/>
  <c r="M40" i="149" s="1"/>
  <c r="M20" i="142"/>
  <c r="M40" i="142" s="1"/>
  <c r="M19" i="148" s="1"/>
  <c r="AR7" i="141" l="1"/>
  <c r="AR27" i="141" s="1"/>
  <c r="AR7" i="142"/>
  <c r="AR27" i="142" s="1"/>
  <c r="AR6" i="148" s="1"/>
  <c r="AR7" i="143"/>
  <c r="AR7" i="149"/>
  <c r="AR27" i="149" s="1"/>
  <c r="AR13" i="149" l="1"/>
  <c r="AR33" i="149" s="1"/>
  <c r="AR13" i="143"/>
  <c r="AR13" i="141"/>
  <c r="AR33" i="141" s="1"/>
  <c r="AR13" i="142"/>
  <c r="AR33" i="142" s="1"/>
  <c r="AR12" i="148" s="1"/>
  <c r="AQ7" i="141"/>
  <c r="AQ27" i="141" s="1"/>
  <c r="AQ7" i="142"/>
  <c r="AQ27" i="142" s="1"/>
  <c r="AQ6" i="148" s="1"/>
  <c r="AQ7" i="143"/>
  <c r="AQ7" i="149"/>
  <c r="AQ27" i="149" s="1"/>
  <c r="AR10" i="143"/>
  <c r="AR10" i="149"/>
  <c r="AR30" i="149" s="1"/>
  <c r="AR10" i="141"/>
  <c r="AR30" i="141" s="1"/>
  <c r="AR10" i="142"/>
  <c r="AR30" i="142" s="1"/>
  <c r="AR9" i="148" s="1"/>
  <c r="AX7" i="141"/>
  <c r="AX27" i="141" s="1"/>
  <c r="AX7" i="142"/>
  <c r="AX27" i="142" s="1"/>
  <c r="AX6" i="148" s="1"/>
  <c r="AX7" i="143"/>
  <c r="AX7" i="149"/>
  <c r="AX27" i="149" s="1"/>
  <c r="AY7" i="141"/>
  <c r="AY27" i="141" s="1"/>
  <c r="AY7" i="142"/>
  <c r="AY27" i="142" s="1"/>
  <c r="AY6" i="148" s="1"/>
  <c r="AY7" i="143"/>
  <c r="AY7" i="149"/>
  <c r="AY27" i="149" s="1"/>
  <c r="AZ7" i="141"/>
  <c r="AZ27" i="141" s="1"/>
  <c r="AZ7" i="142"/>
  <c r="AZ27" i="142" s="1"/>
  <c r="AZ6" i="148" s="1"/>
  <c r="AZ7" i="143"/>
  <c r="AZ7" i="149"/>
  <c r="AZ27" i="149" s="1"/>
  <c r="AT7" i="141"/>
  <c r="AT27" i="141" s="1"/>
  <c r="AT7" i="143"/>
  <c r="AT7" i="149"/>
  <c r="AT27" i="149" s="1"/>
  <c r="AT7" i="142"/>
  <c r="AT27" i="142" s="1"/>
  <c r="AT6" i="148" s="1"/>
  <c r="AS7" i="141"/>
  <c r="AS27" i="141" s="1"/>
  <c r="AS7" i="143"/>
  <c r="AS7" i="149"/>
  <c r="AS27" i="149" s="1"/>
  <c r="AS7" i="142"/>
  <c r="AS27" i="142" s="1"/>
  <c r="AS6" i="148" s="1"/>
  <c r="AU7" i="141"/>
  <c r="AU27" i="141" s="1"/>
  <c r="AU7" i="143"/>
  <c r="AU7" i="149"/>
  <c r="AU27" i="149" s="1"/>
  <c r="AU7" i="142"/>
  <c r="AU27" i="142" s="1"/>
  <c r="AU6" i="148" s="1"/>
  <c r="AP7" i="141"/>
  <c r="AP27" i="141" s="1"/>
  <c r="AP7" i="142"/>
  <c r="AP27" i="142" s="1"/>
  <c r="AP6" i="148" s="1"/>
  <c r="AP7" i="143"/>
  <c r="AP7" i="149"/>
  <c r="AP27" i="149" s="1"/>
  <c r="AO7" i="141"/>
  <c r="AO27" i="141" s="1"/>
  <c r="AO7" i="142"/>
  <c r="AO27" i="142" s="1"/>
  <c r="AO6" i="148" s="1"/>
  <c r="AO7" i="143"/>
  <c r="AO7" i="149"/>
  <c r="AO27" i="149" s="1"/>
  <c r="AR8" i="141"/>
  <c r="AR28" i="141" s="1"/>
  <c r="AR8" i="149"/>
  <c r="AR28" i="149" s="1"/>
  <c r="AR8" i="143"/>
  <c r="AR8" i="142"/>
  <c r="AR28" i="142" s="1"/>
  <c r="AR7" i="148" s="1"/>
  <c r="D8" i="158" l="1"/>
  <c r="D28" i="158" s="1"/>
  <c r="D8" i="160" s="1"/>
  <c r="D8" i="159"/>
  <c r="D8" i="173"/>
  <c r="D8" i="176"/>
  <c r="D8" i="162"/>
  <c r="D28" i="162" s="1"/>
  <c r="D13" i="159"/>
  <c r="D13" i="158"/>
  <c r="D33" i="158" s="1"/>
  <c r="D13" i="160" s="1"/>
  <c r="D13" i="162"/>
  <c r="D33" i="162" s="1"/>
  <c r="C10" i="158"/>
  <c r="C30" i="158" s="1"/>
  <c r="C10" i="160" s="1"/>
  <c r="C10" i="159"/>
  <c r="C10" i="162"/>
  <c r="C30" i="162" s="1"/>
  <c r="C10" i="173"/>
  <c r="C10" i="176"/>
  <c r="C8" i="158"/>
  <c r="C28" i="158" s="1"/>
  <c r="C8" i="160" s="1"/>
  <c r="C8" i="159"/>
  <c r="C8" i="162"/>
  <c r="C28" i="162" s="1"/>
  <c r="C8" i="173"/>
  <c r="C8" i="176"/>
  <c r="D10" i="158"/>
  <c r="D30" i="158" s="1"/>
  <c r="D10" i="160" s="1"/>
  <c r="D10" i="159"/>
  <c r="D10" i="162"/>
  <c r="D30" i="162" s="1"/>
  <c r="D10" i="176"/>
  <c r="D10" i="173"/>
  <c r="C13" i="159"/>
  <c r="C13" i="158"/>
  <c r="C33" i="158" s="1"/>
  <c r="C13" i="160" s="1"/>
  <c r="C13" i="162"/>
  <c r="C33" i="162" s="1"/>
  <c r="AP13" i="142"/>
  <c r="AP33" i="142" s="1"/>
  <c r="AP12" i="148" s="1"/>
  <c r="AP13" i="143"/>
  <c r="AP13" i="149"/>
  <c r="AP33" i="149" s="1"/>
  <c r="AP13" i="141"/>
  <c r="AP33" i="141" s="1"/>
  <c r="AU13" i="143"/>
  <c r="AU13" i="149"/>
  <c r="AU33" i="149" s="1"/>
  <c r="AU13" i="141"/>
  <c r="AU33" i="141" s="1"/>
  <c r="AU13" i="142"/>
  <c r="AU33" i="142" s="1"/>
  <c r="AU12" i="148" s="1"/>
  <c r="AS8" i="141"/>
  <c r="AS28" i="141" s="1"/>
  <c r="AS8" i="143"/>
  <c r="AS8" i="149"/>
  <c r="AS28" i="149" s="1"/>
  <c r="AS8" i="142"/>
  <c r="AS28" i="142" s="1"/>
  <c r="AS7" i="148" s="1"/>
  <c r="AT8" i="141"/>
  <c r="AT28" i="141" s="1"/>
  <c r="AT8" i="143"/>
  <c r="AT8" i="149"/>
  <c r="AT28" i="149" s="1"/>
  <c r="AT8" i="142"/>
  <c r="AT28" i="142" s="1"/>
  <c r="AT7" i="148" s="1"/>
  <c r="AX10" i="143"/>
  <c r="AX10" i="141"/>
  <c r="AX30" i="141" s="1"/>
  <c r="AX10" i="149"/>
  <c r="AX30" i="149" s="1"/>
  <c r="AX10" i="142"/>
  <c r="AX30" i="142" s="1"/>
  <c r="AX9" i="148" s="1"/>
  <c r="AP8" i="141"/>
  <c r="AP28" i="141" s="1"/>
  <c r="AP8" i="143"/>
  <c r="AP8" i="149"/>
  <c r="AP28" i="149" s="1"/>
  <c r="AP8" i="142"/>
  <c r="AP28" i="142" s="1"/>
  <c r="AP7" i="148" s="1"/>
  <c r="AU8" i="149"/>
  <c r="AU28" i="149" s="1"/>
  <c r="AU8" i="142"/>
  <c r="AU28" i="142" s="1"/>
  <c r="AU7" i="148" s="1"/>
  <c r="AU8" i="141"/>
  <c r="AU28" i="141" s="1"/>
  <c r="AU8" i="143"/>
  <c r="AS13" i="141"/>
  <c r="AS33" i="141" s="1"/>
  <c r="AS13" i="149"/>
  <c r="AS33" i="149" s="1"/>
  <c r="AS13" i="143"/>
  <c r="AS13" i="142"/>
  <c r="AS33" i="142" s="1"/>
  <c r="AS12" i="148" s="1"/>
  <c r="AT13" i="149"/>
  <c r="AT33" i="149" s="1"/>
  <c r="AT13" i="143"/>
  <c r="AT13" i="142"/>
  <c r="AT33" i="142" s="1"/>
  <c r="AT12" i="148" s="1"/>
  <c r="AT13" i="141"/>
  <c r="AT33" i="141" s="1"/>
  <c r="AX13" i="143"/>
  <c r="AX13" i="149"/>
  <c r="AX33" i="149" s="1"/>
  <c r="AX13" i="142"/>
  <c r="AX33" i="142" s="1"/>
  <c r="AX12" i="148" s="1"/>
  <c r="AX13" i="141"/>
  <c r="AX33" i="141" s="1"/>
  <c r="AR14" i="143"/>
  <c r="AR14" i="149"/>
  <c r="AR34" i="149" s="1"/>
  <c r="AR14" i="142"/>
  <c r="AR34" i="142" s="1"/>
  <c r="AR13" i="148" s="1"/>
  <c r="AR14" i="141"/>
  <c r="AR34" i="141" s="1"/>
  <c r="AU10" i="143"/>
  <c r="AU10" i="149"/>
  <c r="AU30" i="149" s="1"/>
  <c r="AU10" i="141"/>
  <c r="AU30" i="141" s="1"/>
  <c r="AU10" i="142"/>
  <c r="AU30" i="142" s="1"/>
  <c r="AU9" i="148" s="1"/>
  <c r="AT10" i="141"/>
  <c r="AT30" i="141" s="1"/>
  <c r="AT10" i="143"/>
  <c r="AT10" i="149"/>
  <c r="AT30" i="149" s="1"/>
  <c r="AT10" i="142"/>
  <c r="AT30" i="142" s="1"/>
  <c r="AT9" i="148" s="1"/>
  <c r="AY10" i="143"/>
  <c r="AY10" i="141"/>
  <c r="AY30" i="141" s="1"/>
  <c r="AY10" i="149"/>
  <c r="AY30" i="149" s="1"/>
  <c r="AY10" i="142"/>
  <c r="AY30" i="142" s="1"/>
  <c r="AY9" i="148" s="1"/>
  <c r="AY13" i="149"/>
  <c r="AY33" i="149" s="1"/>
  <c r="AY13" i="142"/>
  <c r="AY33" i="142" s="1"/>
  <c r="AY12" i="148" s="1"/>
  <c r="AY13" i="141"/>
  <c r="AY33" i="141" s="1"/>
  <c r="AY13" i="143"/>
  <c r="AQ10" i="141"/>
  <c r="AQ30" i="141" s="1"/>
  <c r="AQ10" i="142"/>
  <c r="AQ30" i="142" s="1"/>
  <c r="AQ9" i="148" s="1"/>
  <c r="AQ10" i="143"/>
  <c r="AQ10" i="149"/>
  <c r="AQ30" i="149" s="1"/>
  <c r="AO10" i="143"/>
  <c r="AO10" i="149"/>
  <c r="AO30" i="149" s="1"/>
  <c r="AO10" i="141"/>
  <c r="AO30" i="141" s="1"/>
  <c r="AO10" i="142"/>
  <c r="AO30" i="142" s="1"/>
  <c r="AO9" i="148" s="1"/>
  <c r="AY8" i="141"/>
  <c r="AY28" i="141" s="1"/>
  <c r="AY8" i="142"/>
  <c r="AY28" i="142" s="1"/>
  <c r="AY7" i="148" s="1"/>
  <c r="AY8" i="143"/>
  <c r="AY8" i="149"/>
  <c r="AY28" i="149" s="1"/>
  <c r="AQ13" i="142"/>
  <c r="AQ33" i="142" s="1"/>
  <c r="AQ12" i="148" s="1"/>
  <c r="AQ13" i="141"/>
  <c r="AQ33" i="141" s="1"/>
  <c r="AQ13" i="143"/>
  <c r="AQ13" i="149"/>
  <c r="AQ33" i="149" s="1"/>
  <c r="AO13" i="142"/>
  <c r="AO33" i="142" s="1"/>
  <c r="AO12" i="148" s="1"/>
  <c r="AO13" i="149"/>
  <c r="AO33" i="149" s="1"/>
  <c r="AO13" i="143"/>
  <c r="AO13" i="141"/>
  <c r="AO33" i="141" s="1"/>
  <c r="AZ10" i="149"/>
  <c r="AZ30" i="149" s="1"/>
  <c r="AZ10" i="142"/>
  <c r="AZ30" i="142" s="1"/>
  <c r="AZ9" i="148" s="1"/>
  <c r="AZ10" i="141"/>
  <c r="AZ30" i="141" s="1"/>
  <c r="AZ10" i="143"/>
  <c r="AQ8" i="143"/>
  <c r="AQ8" i="149"/>
  <c r="AQ28" i="149" s="1"/>
  <c r="AQ8" i="142"/>
  <c r="AQ28" i="142" s="1"/>
  <c r="AQ7" i="148" s="1"/>
  <c r="AQ8" i="141"/>
  <c r="AQ28" i="141" s="1"/>
  <c r="AO8" i="143"/>
  <c r="AO8" i="149"/>
  <c r="AO28" i="149" s="1"/>
  <c r="AO8" i="142"/>
  <c r="AO28" i="142" s="1"/>
  <c r="AO7" i="148" s="1"/>
  <c r="AO8" i="141"/>
  <c r="AO28" i="141" s="1"/>
  <c r="AZ8" i="143"/>
  <c r="AZ8" i="149"/>
  <c r="AZ28" i="149" s="1"/>
  <c r="AZ8" i="142"/>
  <c r="AZ28" i="142" s="1"/>
  <c r="AZ7" i="148" s="1"/>
  <c r="AZ8" i="141"/>
  <c r="AZ28" i="141" s="1"/>
  <c r="AR11" i="143"/>
  <c r="AR11" i="142"/>
  <c r="AR31" i="142" s="1"/>
  <c r="AR10" i="148" s="1"/>
  <c r="AR11" i="149"/>
  <c r="AR31" i="149" s="1"/>
  <c r="AR11" i="141"/>
  <c r="AR31" i="141" s="1"/>
  <c r="AR22" i="141"/>
  <c r="AR42" i="141" s="1"/>
  <c r="AR22" i="149"/>
  <c r="AR42" i="149" s="1"/>
  <c r="AR22" i="143"/>
  <c r="AR22" i="142"/>
  <c r="AR42" i="142" s="1"/>
  <c r="AR21" i="148" s="1"/>
  <c r="AP10" i="143"/>
  <c r="AP10" i="149"/>
  <c r="AP30" i="149" s="1"/>
  <c r="AP10" i="142"/>
  <c r="AP30" i="142" s="1"/>
  <c r="AP9" i="148" s="1"/>
  <c r="AP10" i="141"/>
  <c r="AP30" i="141" s="1"/>
  <c r="AS10" i="143"/>
  <c r="AS10" i="149"/>
  <c r="AS30" i="149" s="1"/>
  <c r="AS10" i="141"/>
  <c r="AS30" i="141" s="1"/>
  <c r="AS10" i="142"/>
  <c r="AS30" i="142" s="1"/>
  <c r="AS9" i="148" s="1"/>
  <c r="AZ13" i="141"/>
  <c r="AZ33" i="141" s="1"/>
  <c r="AZ13" i="142"/>
  <c r="AZ33" i="142" s="1"/>
  <c r="AZ12" i="148" s="1"/>
  <c r="AZ13" i="143"/>
  <c r="AZ13" i="149"/>
  <c r="AZ33" i="149" s="1"/>
  <c r="AX8" i="141"/>
  <c r="AX28" i="141" s="1"/>
  <c r="AX8" i="143"/>
  <c r="AX8" i="149"/>
  <c r="AX28" i="149" s="1"/>
  <c r="AX8" i="142"/>
  <c r="AX28" i="142" s="1"/>
  <c r="AX7" i="148" s="1"/>
  <c r="D9" i="175" l="1"/>
  <c r="D24" i="173"/>
  <c r="D9" i="174" s="1"/>
  <c r="D22" i="158"/>
  <c r="D42" i="158" s="1"/>
  <c r="D22" i="160" s="1"/>
  <c r="D22" i="159"/>
  <c r="D22" i="162"/>
  <c r="D42" i="162" s="1"/>
  <c r="D16" i="176"/>
  <c r="D16" i="173"/>
  <c r="D7" i="175"/>
  <c r="D22" i="173"/>
  <c r="D7" i="174" s="1"/>
  <c r="C14" i="158"/>
  <c r="C34" i="158" s="1"/>
  <c r="C14" i="160" s="1"/>
  <c r="C14" i="162"/>
  <c r="C34" i="162" s="1"/>
  <c r="C14" i="159"/>
  <c r="D14" i="159"/>
  <c r="D14" i="158"/>
  <c r="D34" i="158" s="1"/>
  <c r="D14" i="160" s="1"/>
  <c r="D14" i="162"/>
  <c r="D34" i="162" s="1"/>
  <c r="C22" i="158"/>
  <c r="C42" i="158" s="1"/>
  <c r="C22" i="160" s="1"/>
  <c r="C22" i="159"/>
  <c r="C22" i="162"/>
  <c r="C42" i="162" s="1"/>
  <c r="C16" i="176"/>
  <c r="C16" i="173"/>
  <c r="C11" i="159"/>
  <c r="C11" i="158"/>
  <c r="C31" i="158" s="1"/>
  <c r="C11" i="160" s="1"/>
  <c r="C11" i="162"/>
  <c r="C31" i="162" s="1"/>
  <c r="C11" i="176"/>
  <c r="C11" i="173"/>
  <c r="D11" i="159"/>
  <c r="D11" i="158"/>
  <c r="D31" i="158" s="1"/>
  <c r="D11" i="160" s="1"/>
  <c r="D11" i="162"/>
  <c r="D31" i="162" s="1"/>
  <c r="D11" i="176"/>
  <c r="D11" i="173"/>
  <c r="C7" i="175"/>
  <c r="C22" i="173"/>
  <c r="C7" i="174" s="1"/>
  <c r="C9" i="175"/>
  <c r="C24" i="173"/>
  <c r="C9" i="174" s="1"/>
  <c r="AX22" i="143"/>
  <c r="AX22" i="149"/>
  <c r="AX42" i="149" s="1"/>
  <c r="AX22" i="142"/>
  <c r="AX42" i="142" s="1"/>
  <c r="AX21" i="148" s="1"/>
  <c r="AX22" i="141"/>
  <c r="AX42" i="141" s="1"/>
  <c r="AO14" i="141"/>
  <c r="AO34" i="141" s="1"/>
  <c r="AO14" i="142"/>
  <c r="AO34" i="142" s="1"/>
  <c r="AO13" i="148" s="1"/>
  <c r="AO14" i="149"/>
  <c r="AO34" i="149" s="1"/>
  <c r="AO14" i="143"/>
  <c r="AP22" i="141"/>
  <c r="AP42" i="141" s="1"/>
  <c r="AP22" i="143"/>
  <c r="AP22" i="149"/>
  <c r="AP42" i="149" s="1"/>
  <c r="AP22" i="142"/>
  <c r="AP42" i="142" s="1"/>
  <c r="AP21" i="148" s="1"/>
  <c r="AU14" i="149"/>
  <c r="AU34" i="149" s="1"/>
  <c r="AU14" i="142"/>
  <c r="AU34" i="142" s="1"/>
  <c r="AU13" i="148" s="1"/>
  <c r="AU14" i="141"/>
  <c r="AU34" i="141" s="1"/>
  <c r="AU14" i="143"/>
  <c r="AQ22" i="149"/>
  <c r="AQ42" i="149" s="1"/>
  <c r="AQ22" i="142"/>
  <c r="AQ42" i="142" s="1"/>
  <c r="AQ21" i="148" s="1"/>
  <c r="AQ22" i="141"/>
  <c r="AQ42" i="141" s="1"/>
  <c r="AQ22" i="143"/>
  <c r="AZ14" i="141"/>
  <c r="AZ34" i="141" s="1"/>
  <c r="AZ14" i="143"/>
  <c r="AZ14" i="149"/>
  <c r="AZ34" i="149" s="1"/>
  <c r="AZ14" i="142"/>
  <c r="AZ34" i="142" s="1"/>
  <c r="AZ13" i="148" s="1"/>
  <c r="AY22" i="142"/>
  <c r="AY42" i="142" s="1"/>
  <c r="AY21" i="148" s="1"/>
  <c r="AY22" i="141"/>
  <c r="AY42" i="141" s="1"/>
  <c r="AY22" i="143"/>
  <c r="AY22" i="149"/>
  <c r="AY42" i="149" s="1"/>
  <c r="AU22" i="141"/>
  <c r="AU42" i="141" s="1"/>
  <c r="AU22" i="143"/>
  <c r="AU22" i="149"/>
  <c r="AU42" i="149" s="1"/>
  <c r="AU22" i="142"/>
  <c r="AU42" i="142" s="1"/>
  <c r="AU21" i="148" s="1"/>
  <c r="AQ14" i="143"/>
  <c r="AQ14" i="141"/>
  <c r="AQ34" i="141" s="1"/>
  <c r="AQ14" i="149"/>
  <c r="AQ34" i="149" s="1"/>
  <c r="AQ14" i="142"/>
  <c r="AQ34" i="142" s="1"/>
  <c r="AQ13" i="148" s="1"/>
  <c r="AO11" i="143"/>
  <c r="AO11" i="142"/>
  <c r="AO31" i="142" s="1"/>
  <c r="AO10" i="148" s="1"/>
  <c r="AO11" i="141"/>
  <c r="AO31" i="141" s="1"/>
  <c r="AO11" i="149"/>
  <c r="AO31" i="149" s="1"/>
  <c r="AT11" i="141"/>
  <c r="AT31" i="141" s="1"/>
  <c r="AT11" i="149"/>
  <c r="AT31" i="149" s="1"/>
  <c r="AT11" i="143"/>
  <c r="AT11" i="142"/>
  <c r="AT31" i="142" s="1"/>
  <c r="AT10" i="148" s="1"/>
  <c r="AS22" i="141"/>
  <c r="AS42" i="141" s="1"/>
  <c r="AS22" i="143"/>
  <c r="AS22" i="149"/>
  <c r="AS42" i="149" s="1"/>
  <c r="AS22" i="142"/>
  <c r="AS42" i="142" s="1"/>
  <c r="AS21" i="148" s="1"/>
  <c r="AP14" i="141"/>
  <c r="AP34" i="141" s="1"/>
  <c r="AP14" i="143"/>
  <c r="AP14" i="142"/>
  <c r="AP34" i="142" s="1"/>
  <c r="AP13" i="148" s="1"/>
  <c r="AP14" i="149"/>
  <c r="AP34" i="149" s="1"/>
  <c r="AO22" i="142"/>
  <c r="AO42" i="142" s="1"/>
  <c r="AO21" i="148" s="1"/>
  <c r="AO22" i="149"/>
  <c r="AO42" i="149" s="1"/>
  <c r="AO22" i="141"/>
  <c r="AO42" i="141" s="1"/>
  <c r="AO22" i="143"/>
  <c r="AZ11" i="141"/>
  <c r="AZ31" i="141" s="1"/>
  <c r="AZ11" i="143"/>
  <c r="AZ11" i="149"/>
  <c r="AZ31" i="149" s="1"/>
  <c r="AZ11" i="142"/>
  <c r="AZ31" i="142" s="1"/>
  <c r="AZ10" i="148" s="1"/>
  <c r="AY11" i="141"/>
  <c r="AY31" i="141" s="1"/>
  <c r="AY11" i="143"/>
  <c r="AY11" i="149"/>
  <c r="AY31" i="149" s="1"/>
  <c r="AY11" i="142"/>
  <c r="AY31" i="142" s="1"/>
  <c r="AY10" i="148" s="1"/>
  <c r="AX14" i="141"/>
  <c r="AX34" i="141" s="1"/>
  <c r="AX14" i="143"/>
  <c r="AX14" i="149"/>
  <c r="AX34" i="149" s="1"/>
  <c r="AX14" i="142"/>
  <c r="AX34" i="142" s="1"/>
  <c r="AX13" i="148" s="1"/>
  <c r="AS11" i="143"/>
  <c r="AS11" i="149"/>
  <c r="AS31" i="149" s="1"/>
  <c r="AS11" i="141"/>
  <c r="AS31" i="141" s="1"/>
  <c r="AS11" i="142"/>
  <c r="AS31" i="142" s="1"/>
  <c r="AS10" i="148" s="1"/>
  <c r="AY14" i="141"/>
  <c r="AY34" i="141" s="1"/>
  <c r="AY14" i="143"/>
  <c r="AY14" i="149"/>
  <c r="AY34" i="149" s="1"/>
  <c r="AY14" i="142"/>
  <c r="AY34" i="142" s="1"/>
  <c r="AY13" i="148" s="1"/>
  <c r="AR16" i="141"/>
  <c r="AR36" i="141" s="1"/>
  <c r="AR16" i="143"/>
  <c r="AR16" i="149"/>
  <c r="AR36" i="149" s="1"/>
  <c r="AR16" i="142"/>
  <c r="AR36" i="142" s="1"/>
  <c r="AR15" i="148" s="1"/>
  <c r="AT14" i="143"/>
  <c r="AT14" i="149"/>
  <c r="AT34" i="149" s="1"/>
  <c r="AT14" i="142"/>
  <c r="AT34" i="142" s="1"/>
  <c r="AT13" i="148" s="1"/>
  <c r="AT14" i="141"/>
  <c r="AT34" i="141" s="1"/>
  <c r="AX11" i="141"/>
  <c r="AX31" i="141" s="1"/>
  <c r="AX11" i="143"/>
  <c r="AX11" i="149"/>
  <c r="AX31" i="149" s="1"/>
  <c r="AX11" i="142"/>
  <c r="AX31" i="142" s="1"/>
  <c r="AX10" i="148" s="1"/>
  <c r="AP11" i="149"/>
  <c r="AP31" i="149" s="1"/>
  <c r="AP11" i="141"/>
  <c r="AP31" i="141" s="1"/>
  <c r="AP11" i="143"/>
  <c r="AP11" i="142"/>
  <c r="AP31" i="142" s="1"/>
  <c r="AP10" i="148" s="1"/>
  <c r="AZ22" i="143"/>
  <c r="AZ22" i="141"/>
  <c r="AZ42" i="141" s="1"/>
  <c r="AZ22" i="149"/>
  <c r="AZ42" i="149" s="1"/>
  <c r="AZ22" i="142"/>
  <c r="AZ42" i="142" s="1"/>
  <c r="AZ21" i="148" s="1"/>
  <c r="AQ11" i="142"/>
  <c r="AQ31" i="142" s="1"/>
  <c r="AQ10" i="148" s="1"/>
  <c r="AQ11" i="143"/>
  <c r="AQ11" i="149"/>
  <c r="AQ31" i="149" s="1"/>
  <c r="AQ11" i="141"/>
  <c r="AQ31" i="141" s="1"/>
  <c r="AU11" i="141"/>
  <c r="AU31" i="141" s="1"/>
  <c r="AU11" i="149"/>
  <c r="AU31" i="149" s="1"/>
  <c r="AU11" i="143"/>
  <c r="AU11" i="142"/>
  <c r="AU31" i="142" s="1"/>
  <c r="AU10" i="148" s="1"/>
  <c r="AS14" i="143"/>
  <c r="AS14" i="149"/>
  <c r="AS34" i="149" s="1"/>
  <c r="AS14" i="142"/>
  <c r="AS34" i="142" s="1"/>
  <c r="AS13" i="148" s="1"/>
  <c r="AS14" i="141"/>
  <c r="AS34" i="141" s="1"/>
  <c r="AT22" i="143"/>
  <c r="AT22" i="149"/>
  <c r="AT42" i="149" s="1"/>
  <c r="AT22" i="141"/>
  <c r="AT42" i="141" s="1"/>
  <c r="AT22" i="142"/>
  <c r="AT42" i="142" s="1"/>
  <c r="AT21" i="148" s="1"/>
  <c r="C15" i="175" l="1"/>
  <c r="C30" i="173"/>
  <c r="C15" i="174" s="1"/>
  <c r="D30" i="173"/>
  <c r="D15" i="174" s="1"/>
  <c r="D15" i="175"/>
  <c r="D10" i="175"/>
  <c r="D25" i="173"/>
  <c r="D10" i="174" s="1"/>
  <c r="C10" i="175"/>
  <c r="C25" i="173"/>
  <c r="C10" i="174" s="1"/>
  <c r="D16" i="158"/>
  <c r="D36" i="158" s="1"/>
  <c r="D16" i="160" s="1"/>
  <c r="D16" i="159"/>
  <c r="D16" i="162"/>
  <c r="D36" i="162" s="1"/>
  <c r="C16" i="158"/>
  <c r="C36" i="158" s="1"/>
  <c r="C16" i="160" s="1"/>
  <c r="C16" i="162"/>
  <c r="C36" i="162" s="1"/>
  <c r="C16" i="159"/>
  <c r="AR19" i="143"/>
  <c r="AR19" i="141"/>
  <c r="AR39" i="141" s="1"/>
  <c r="AR19" i="149"/>
  <c r="AR39" i="149" s="1"/>
  <c r="AR19" i="142"/>
  <c r="AR39" i="142" s="1"/>
  <c r="AR18" i="148" s="1"/>
  <c r="AT16" i="141"/>
  <c r="AT36" i="141" s="1"/>
  <c r="AT16" i="143"/>
  <c r="AT16" i="149"/>
  <c r="AT36" i="149" s="1"/>
  <c r="AT16" i="142"/>
  <c r="AT36" i="142" s="1"/>
  <c r="AT15" i="148" s="1"/>
  <c r="AY16" i="143"/>
  <c r="AY16" i="149"/>
  <c r="AY36" i="149" s="1"/>
  <c r="AY16" i="142"/>
  <c r="AY36" i="142" s="1"/>
  <c r="AY15" i="148" s="1"/>
  <c r="AY16" i="141"/>
  <c r="AY36" i="141" s="1"/>
  <c r="AS16" i="143"/>
  <c r="AS16" i="142"/>
  <c r="AS36" i="142" s="1"/>
  <c r="AS15" i="148" s="1"/>
  <c r="AS16" i="141"/>
  <c r="AS36" i="141" s="1"/>
  <c r="AS16" i="149"/>
  <c r="AS36" i="149" s="1"/>
  <c r="AQ16" i="149"/>
  <c r="AQ36" i="149" s="1"/>
  <c r="AQ16" i="142"/>
  <c r="AQ36" i="142" s="1"/>
  <c r="AQ15" i="148" s="1"/>
  <c r="AQ16" i="143"/>
  <c r="AQ16" i="141"/>
  <c r="AQ36" i="141" s="1"/>
  <c r="AO16" i="143"/>
  <c r="AO16" i="149"/>
  <c r="AO36" i="149" s="1"/>
  <c r="AO16" i="141"/>
  <c r="AO36" i="141" s="1"/>
  <c r="AO16" i="142"/>
  <c r="AO36" i="142" s="1"/>
  <c r="AO15" i="148" s="1"/>
  <c r="AU16" i="143"/>
  <c r="AU16" i="149"/>
  <c r="AU36" i="149" s="1"/>
  <c r="AU16" i="141"/>
  <c r="AU36" i="141" s="1"/>
  <c r="AU16" i="142"/>
  <c r="AU36" i="142" s="1"/>
  <c r="AU15" i="148" s="1"/>
  <c r="AX16" i="143"/>
  <c r="AX16" i="141"/>
  <c r="AX36" i="141" s="1"/>
  <c r="AX16" i="142"/>
  <c r="AX36" i="142" s="1"/>
  <c r="AX15" i="148" s="1"/>
  <c r="AX16" i="149"/>
  <c r="AX36" i="149" s="1"/>
  <c r="AP16" i="143"/>
  <c r="AP16" i="142"/>
  <c r="AP36" i="142" s="1"/>
  <c r="AP15" i="148" s="1"/>
  <c r="AP16" i="141"/>
  <c r="AP36" i="141" s="1"/>
  <c r="AP16" i="149"/>
  <c r="AP36" i="149" s="1"/>
  <c r="AR17" i="143"/>
  <c r="AR17" i="149"/>
  <c r="AR37" i="149" s="1"/>
  <c r="AR17" i="141"/>
  <c r="AR37" i="141" s="1"/>
  <c r="AR17" i="142"/>
  <c r="AR37" i="142" s="1"/>
  <c r="AR16" i="148" s="1"/>
  <c r="AZ16" i="143"/>
  <c r="AZ16" i="149"/>
  <c r="AZ36" i="149" s="1"/>
  <c r="AZ16" i="141"/>
  <c r="AZ36" i="141" s="1"/>
  <c r="AZ16" i="142"/>
  <c r="AZ36" i="142" s="1"/>
  <c r="AZ15" i="148" s="1"/>
  <c r="D17" i="158" l="1"/>
  <c r="D37" i="158" s="1"/>
  <c r="D17" i="160" s="1"/>
  <c r="D17" i="162"/>
  <c r="D37" i="162" s="1"/>
  <c r="D17" i="159"/>
  <c r="D19" i="158"/>
  <c r="D39" i="158" s="1"/>
  <c r="D19" i="160" s="1"/>
  <c r="D19" i="159"/>
  <c r="D19" i="162"/>
  <c r="D39" i="162" s="1"/>
  <c r="D13" i="176"/>
  <c r="D13" i="173"/>
  <c r="C19" i="158"/>
  <c r="C39" i="158" s="1"/>
  <c r="C19" i="160" s="1"/>
  <c r="C19" i="162"/>
  <c r="C39" i="162" s="1"/>
  <c r="C19" i="159"/>
  <c r="C13" i="173"/>
  <c r="C13" i="176"/>
  <c r="C17" i="158"/>
  <c r="C37" i="158" s="1"/>
  <c r="C17" i="160" s="1"/>
  <c r="C17" i="162"/>
  <c r="C37" i="162" s="1"/>
  <c r="C17" i="159"/>
  <c r="AZ17" i="149"/>
  <c r="AZ37" i="149" s="1"/>
  <c r="AZ17" i="141"/>
  <c r="AZ37" i="141" s="1"/>
  <c r="AZ17" i="143"/>
  <c r="AZ17" i="142"/>
  <c r="AZ37" i="142" s="1"/>
  <c r="AZ16" i="148" s="1"/>
  <c r="AU19" i="143"/>
  <c r="AU19" i="149"/>
  <c r="AU39" i="149" s="1"/>
  <c r="AU19" i="142"/>
  <c r="AU39" i="142" s="1"/>
  <c r="AU18" i="148" s="1"/>
  <c r="AU19" i="141"/>
  <c r="AU39" i="141" s="1"/>
  <c r="AO17" i="149"/>
  <c r="AO37" i="149" s="1"/>
  <c r="AO17" i="143"/>
  <c r="AO17" i="141"/>
  <c r="AO37" i="141" s="1"/>
  <c r="AO17" i="142"/>
  <c r="AO37" i="142" s="1"/>
  <c r="AO16" i="148" s="1"/>
  <c r="AQ19" i="143"/>
  <c r="AQ19" i="141"/>
  <c r="AQ39" i="141" s="1"/>
  <c r="AQ19" i="149"/>
  <c r="AQ39" i="149" s="1"/>
  <c r="AQ19" i="142"/>
  <c r="AQ39" i="142" s="1"/>
  <c r="AQ18" i="148" s="1"/>
  <c r="AY19" i="141"/>
  <c r="AY39" i="141" s="1"/>
  <c r="AY19" i="143"/>
  <c r="AY19" i="149"/>
  <c r="AY39" i="149" s="1"/>
  <c r="AY19" i="142"/>
  <c r="AY39" i="142" s="1"/>
  <c r="AY18" i="148" s="1"/>
  <c r="AZ19" i="149"/>
  <c r="AZ39" i="149" s="1"/>
  <c r="AZ19" i="143"/>
  <c r="AZ19" i="142"/>
  <c r="AZ39" i="142" s="1"/>
  <c r="AZ18" i="148" s="1"/>
  <c r="AZ19" i="141"/>
  <c r="AZ39" i="141" s="1"/>
  <c r="AS19" i="143"/>
  <c r="AS19" i="149"/>
  <c r="AS39" i="149" s="1"/>
  <c r="AS19" i="142"/>
  <c r="AS39" i="142" s="1"/>
  <c r="AS18" i="148" s="1"/>
  <c r="AS19" i="141"/>
  <c r="AS39" i="141" s="1"/>
  <c r="AQ17" i="141"/>
  <c r="AQ37" i="141" s="1"/>
  <c r="AQ17" i="149"/>
  <c r="AQ37" i="149" s="1"/>
  <c r="AQ17" i="142"/>
  <c r="AQ37" i="142" s="1"/>
  <c r="AQ16" i="148" s="1"/>
  <c r="AQ17" i="143"/>
  <c r="AY17" i="141"/>
  <c r="AY37" i="141" s="1"/>
  <c r="AY17" i="143"/>
  <c r="AY17" i="149"/>
  <c r="AY37" i="149" s="1"/>
  <c r="AY17" i="142"/>
  <c r="AY37" i="142" s="1"/>
  <c r="AY16" i="148" s="1"/>
  <c r="AP17" i="141"/>
  <c r="AP37" i="141" s="1"/>
  <c r="AP17" i="143"/>
  <c r="AP17" i="149"/>
  <c r="AP37" i="149" s="1"/>
  <c r="AP17" i="142"/>
  <c r="AP37" i="142" s="1"/>
  <c r="AP16" i="148" s="1"/>
  <c r="AP19" i="142"/>
  <c r="AP39" i="142" s="1"/>
  <c r="AP18" i="148" s="1"/>
  <c r="AP19" i="143"/>
  <c r="AP19" i="149"/>
  <c r="AP39" i="149" s="1"/>
  <c r="AP19" i="141"/>
  <c r="AP39" i="141" s="1"/>
  <c r="AO19" i="142"/>
  <c r="AO39" i="142" s="1"/>
  <c r="AO18" i="148" s="1"/>
  <c r="AO19" i="141"/>
  <c r="AO39" i="141" s="1"/>
  <c r="AO19" i="149"/>
  <c r="AO39" i="149" s="1"/>
  <c r="AO19" i="143"/>
  <c r="AS17" i="149"/>
  <c r="AS37" i="149" s="1"/>
  <c r="AS17" i="142"/>
  <c r="AS37" i="142" s="1"/>
  <c r="AS16" i="148" s="1"/>
  <c r="AS17" i="141"/>
  <c r="AS37" i="141" s="1"/>
  <c r="AS17" i="143"/>
  <c r="AT17" i="149"/>
  <c r="AT37" i="149" s="1"/>
  <c r="AT17" i="143"/>
  <c r="AT17" i="142"/>
  <c r="AT37" i="142" s="1"/>
  <c r="AT16" i="148" s="1"/>
  <c r="AT17" i="141"/>
  <c r="AT37" i="141" s="1"/>
  <c r="AX19" i="141"/>
  <c r="AX39" i="141" s="1"/>
  <c r="AX19" i="143"/>
  <c r="AX19" i="149"/>
  <c r="AX39" i="149" s="1"/>
  <c r="AX19" i="142"/>
  <c r="AX39" i="142" s="1"/>
  <c r="AX18" i="148" s="1"/>
  <c r="AR20" i="141"/>
  <c r="AR40" i="141" s="1"/>
  <c r="AR20" i="143"/>
  <c r="AR20" i="149"/>
  <c r="AR40" i="149" s="1"/>
  <c r="AR20" i="142"/>
  <c r="AR40" i="142" s="1"/>
  <c r="AR19" i="148" s="1"/>
  <c r="AX17" i="143"/>
  <c r="AX17" i="141"/>
  <c r="AX37" i="141" s="1"/>
  <c r="AX17" i="142"/>
  <c r="AX37" i="142" s="1"/>
  <c r="AX16" i="148" s="1"/>
  <c r="AX17" i="149"/>
  <c r="AX37" i="149" s="1"/>
  <c r="AU17" i="141"/>
  <c r="AU37" i="141" s="1"/>
  <c r="AU17" i="149"/>
  <c r="AU37" i="149" s="1"/>
  <c r="AU17" i="143"/>
  <c r="AU17" i="142"/>
  <c r="AU37" i="142" s="1"/>
  <c r="AU16" i="148" s="1"/>
  <c r="AT19" i="141"/>
  <c r="AT39" i="141" s="1"/>
  <c r="AT19" i="143"/>
  <c r="AT19" i="149"/>
  <c r="AT39" i="149" s="1"/>
  <c r="AT19" i="142"/>
  <c r="AT39" i="142" s="1"/>
  <c r="AT18" i="148" s="1"/>
  <c r="D20" i="158" l="1"/>
  <c r="D40" i="158" s="1"/>
  <c r="D20" i="160" s="1"/>
  <c r="D20" i="159"/>
  <c r="D20" i="162"/>
  <c r="D40" i="162" s="1"/>
  <c r="D14" i="176"/>
  <c r="D14" i="173"/>
  <c r="C20" i="158"/>
  <c r="C40" i="158" s="1"/>
  <c r="C20" i="160" s="1"/>
  <c r="C20" i="159"/>
  <c r="C20" i="162"/>
  <c r="C40" i="162" s="1"/>
  <c r="C14" i="176"/>
  <c r="C14" i="173"/>
  <c r="C12" i="175"/>
  <c r="C27" i="173"/>
  <c r="C12" i="174" s="1"/>
  <c r="D27" i="173"/>
  <c r="D12" i="174" s="1"/>
  <c r="D12" i="175"/>
  <c r="AQ20" i="141"/>
  <c r="AQ40" i="141" s="1"/>
  <c r="AQ20" i="149"/>
  <c r="AQ40" i="149" s="1"/>
  <c r="AQ20" i="142"/>
  <c r="AQ40" i="142" s="1"/>
  <c r="AQ19" i="148" s="1"/>
  <c r="AQ20" i="143"/>
  <c r="AZ20" i="141"/>
  <c r="AZ40" i="141" s="1"/>
  <c r="AZ20" i="143"/>
  <c r="AZ20" i="149"/>
  <c r="AZ40" i="149" s="1"/>
  <c r="AZ20" i="142"/>
  <c r="AZ40" i="142" s="1"/>
  <c r="AZ19" i="148" s="1"/>
  <c r="AY20" i="141"/>
  <c r="AY40" i="141" s="1"/>
  <c r="AY20" i="149"/>
  <c r="AY40" i="149" s="1"/>
  <c r="AY20" i="142"/>
  <c r="AY40" i="142" s="1"/>
  <c r="AY19" i="148" s="1"/>
  <c r="AY20" i="143"/>
  <c r="AT20" i="141"/>
  <c r="AT40" i="141" s="1"/>
  <c r="AT20" i="149"/>
  <c r="AT40" i="149" s="1"/>
  <c r="AT20" i="143"/>
  <c r="AT20" i="142"/>
  <c r="AT40" i="142" s="1"/>
  <c r="AT19" i="148" s="1"/>
  <c r="AX20" i="142"/>
  <c r="AX40" i="142" s="1"/>
  <c r="AX19" i="148" s="1"/>
  <c r="AX20" i="143"/>
  <c r="AX20" i="141"/>
  <c r="AX40" i="141" s="1"/>
  <c r="AX20" i="149"/>
  <c r="AX40" i="149" s="1"/>
  <c r="AU20" i="143"/>
  <c r="AU20" i="149"/>
  <c r="AU40" i="149" s="1"/>
  <c r="AU20" i="141"/>
  <c r="AU40" i="141" s="1"/>
  <c r="AU20" i="142"/>
  <c r="AU40" i="142" s="1"/>
  <c r="AU19" i="148" s="1"/>
  <c r="AO20" i="141"/>
  <c r="AO40" i="141" s="1"/>
  <c r="AO20" i="143"/>
  <c r="AO20" i="149"/>
  <c r="AO40" i="149" s="1"/>
  <c r="AO20" i="142"/>
  <c r="AO40" i="142" s="1"/>
  <c r="AO19" i="148" s="1"/>
  <c r="AP20" i="143"/>
  <c r="AP20" i="149"/>
  <c r="AP40" i="149" s="1"/>
  <c r="AP20" i="142"/>
  <c r="AP40" i="142" s="1"/>
  <c r="AP19" i="148" s="1"/>
  <c r="AP20" i="141"/>
  <c r="AP40" i="141" s="1"/>
  <c r="AS20" i="142"/>
  <c r="AS40" i="142" s="1"/>
  <c r="AS19" i="148" s="1"/>
  <c r="AS20" i="143"/>
  <c r="AS20" i="149"/>
  <c r="AS40" i="149" s="1"/>
  <c r="AS20" i="141"/>
  <c r="AS40" i="141" s="1"/>
  <c r="D13" i="175" l="1"/>
  <c r="D28" i="173"/>
  <c r="D13" i="174" s="1"/>
  <c r="C13" i="175"/>
  <c r="C28" i="173"/>
  <c r="C13" i="174" s="1"/>
  <c r="DJ11" i="54" l="1"/>
  <c r="DB11" i="54"/>
  <c r="CU11" i="54"/>
  <c r="CY11" i="54"/>
  <c r="DL11" i="54"/>
  <c r="CQ11" i="54"/>
  <c r="DD11" i="54"/>
  <c r="DK11" i="54"/>
  <c r="CR11" i="54"/>
  <c r="CV11" i="54"/>
  <c r="CP11" i="54"/>
  <c r="DE11" i="54"/>
  <c r="DH7" i="145" l="1"/>
  <c r="DB21" i="54"/>
  <c r="DH7" i="166"/>
  <c r="DH7" i="126"/>
  <c r="DB18" i="54"/>
  <c r="DH7" i="163"/>
  <c r="DH7" i="80"/>
  <c r="DB15" i="54"/>
  <c r="DH7" i="164"/>
  <c r="DB24" i="54"/>
  <c r="DB8" i="54"/>
  <c r="DB12" i="54" s="1"/>
  <c r="DD8" i="54"/>
  <c r="DD12" i="54" s="1"/>
  <c r="DJ7" i="164"/>
  <c r="DJ7" i="145"/>
  <c r="DJ7" i="166"/>
  <c r="DJ7" i="126"/>
  <c r="DJ7" i="163"/>
  <c r="DJ7" i="80"/>
  <c r="DD21" i="54"/>
  <c r="DD15" i="54"/>
  <c r="DD18" i="54"/>
  <c r="DD24" i="54"/>
  <c r="CR8" i="54"/>
  <c r="CR12" i="54" s="1"/>
  <c r="CX7" i="163"/>
  <c r="DJ7" i="195"/>
  <c r="DJ10" i="195" s="1"/>
  <c r="DJ7" i="194"/>
  <c r="CX7" i="164"/>
  <c r="CX7" i="145"/>
  <c r="DJ7" i="192"/>
  <c r="CX7" i="126"/>
  <c r="CX7" i="166"/>
  <c r="DJ7" i="191"/>
  <c r="CX7" i="80"/>
  <c r="CR21" i="54"/>
  <c r="CR18" i="54"/>
  <c r="CR24" i="54"/>
  <c r="CR15" i="54"/>
  <c r="DP7" i="163"/>
  <c r="DP7" i="80"/>
  <c r="DJ21" i="54"/>
  <c r="DP7" i="164"/>
  <c r="DJ18" i="54"/>
  <c r="DP7" i="145"/>
  <c r="DJ15" i="54"/>
  <c r="DP7" i="166"/>
  <c r="DP7" i="126"/>
  <c r="DJ24" i="54"/>
  <c r="DJ8" i="54"/>
  <c r="DJ12" i="54" s="1"/>
  <c r="DE8" i="54"/>
  <c r="DE12" i="54" s="1"/>
  <c r="DK7" i="163"/>
  <c r="DE18" i="54"/>
  <c r="DK7" i="145"/>
  <c r="DE15" i="54"/>
  <c r="DK7" i="166"/>
  <c r="DK7" i="126"/>
  <c r="DE24" i="54"/>
  <c r="DK7" i="164"/>
  <c r="DK7" i="80"/>
  <c r="DE21" i="54"/>
  <c r="CP8" i="54"/>
  <c r="CP12" i="54" s="1"/>
  <c r="CV7" i="164"/>
  <c r="DH7" i="195"/>
  <c r="DH10" i="195" s="1"/>
  <c r="DH7" i="194"/>
  <c r="DH7" i="192"/>
  <c r="CV7" i="145"/>
  <c r="CV7" i="163"/>
  <c r="CV7" i="126"/>
  <c r="CV7" i="166"/>
  <c r="DH7" i="191"/>
  <c r="CV7" i="80"/>
  <c r="CP24" i="54"/>
  <c r="CP15" i="54"/>
  <c r="CP21" i="54"/>
  <c r="CP18" i="54"/>
  <c r="CW7" i="164"/>
  <c r="CW7" i="145"/>
  <c r="CQ21" i="54"/>
  <c r="DI7" i="194"/>
  <c r="DI7" i="192"/>
  <c r="CW7" i="126"/>
  <c r="CQ18" i="54"/>
  <c r="CW7" i="166"/>
  <c r="DI7" i="191"/>
  <c r="CW7" i="80"/>
  <c r="CQ15" i="54"/>
  <c r="CW7" i="163"/>
  <c r="DI7" i="195"/>
  <c r="DI10" i="195" s="1"/>
  <c r="CQ24" i="54"/>
  <c r="CQ8" i="54"/>
  <c r="CQ12" i="54" s="1"/>
  <c r="DE7" i="166"/>
  <c r="DQ7" i="195"/>
  <c r="DQ10" i="195" s="1"/>
  <c r="DE7" i="80"/>
  <c r="CY8" i="54"/>
  <c r="CY12" i="54" s="1"/>
  <c r="DE7" i="163"/>
  <c r="DQ7" i="191"/>
  <c r="DQ7" i="194"/>
  <c r="DQ7" i="192"/>
  <c r="DE7" i="145"/>
  <c r="DE7" i="164"/>
  <c r="DE7" i="126"/>
  <c r="CY15" i="54"/>
  <c r="CY18" i="54"/>
  <c r="CY24" i="54"/>
  <c r="CY21" i="54"/>
  <c r="CV8" i="54"/>
  <c r="CV12" i="54" s="1"/>
  <c r="DB7" i="163"/>
  <c r="DN7" i="195"/>
  <c r="DN10" i="195" s="1"/>
  <c r="DN7" i="194"/>
  <c r="DB7" i="164"/>
  <c r="DB7" i="145"/>
  <c r="DN7" i="192"/>
  <c r="DB7" i="126"/>
  <c r="DB7" i="166"/>
  <c r="DN7" i="191"/>
  <c r="DB7" i="80"/>
  <c r="CV21" i="54"/>
  <c r="CV18" i="54"/>
  <c r="CV15" i="54"/>
  <c r="CV24" i="54"/>
  <c r="DQ7" i="145"/>
  <c r="DQ7" i="166"/>
  <c r="DQ7" i="126"/>
  <c r="DQ7" i="163"/>
  <c r="DQ7" i="80"/>
  <c r="DK8" i="54"/>
  <c r="DK12" i="54" s="1"/>
  <c r="DQ7" i="164"/>
  <c r="DK18" i="54"/>
  <c r="DK24" i="54"/>
  <c r="DK15" i="54"/>
  <c r="DK21" i="54"/>
  <c r="DL8" i="54"/>
  <c r="DL12" i="54" s="1"/>
  <c r="DR7" i="164"/>
  <c r="DR7" i="145"/>
  <c r="DR7" i="166"/>
  <c r="DR7" i="126"/>
  <c r="DR7" i="163"/>
  <c r="DR7" i="80"/>
  <c r="DL21" i="54"/>
  <c r="DL15" i="54"/>
  <c r="DL18" i="54"/>
  <c r="DL24" i="54"/>
  <c r="DA7" i="163"/>
  <c r="DM7" i="195"/>
  <c r="DM10" i="195" s="1"/>
  <c r="CU15" i="54"/>
  <c r="DA7" i="164"/>
  <c r="DA7" i="145"/>
  <c r="CU21" i="54"/>
  <c r="DM7" i="194"/>
  <c r="DM7" i="192"/>
  <c r="DA7" i="126"/>
  <c r="CU18" i="54"/>
  <c r="DA7" i="166"/>
  <c r="DM7" i="191"/>
  <c r="DA7" i="80"/>
  <c r="CU24" i="54"/>
  <c r="CU8" i="54"/>
  <c r="CU12" i="54" s="1"/>
  <c r="CW11" i="54"/>
  <c r="DA11" i="54"/>
  <c r="DC11" i="54"/>
  <c r="DO11" i="54"/>
  <c r="DG11" i="54"/>
  <c r="DF11" i="54"/>
  <c r="DR11" i="54"/>
  <c r="DS11" i="54"/>
  <c r="DN11" i="54"/>
  <c r="CX11" i="54"/>
  <c r="DP11" i="54"/>
  <c r="CZ11" i="54"/>
  <c r="DH11" i="54"/>
  <c r="CT11" i="54"/>
  <c r="DM11" i="54"/>
  <c r="DI11" i="54"/>
  <c r="DQ11" i="54"/>
  <c r="CS11" i="54"/>
  <c r="DA30" i="166" l="1"/>
  <c r="DA33" i="166" s="1"/>
  <c r="DA10" i="166"/>
  <c r="CW13" i="164"/>
  <c r="DI13" i="191"/>
  <c r="DI36" i="191" s="1"/>
  <c r="DI13" i="194"/>
  <c r="CW13" i="145"/>
  <c r="DP13" i="164"/>
  <c r="DP13" i="145"/>
  <c r="DP36" i="145" s="1"/>
  <c r="DJ13" i="191"/>
  <c r="CX13" i="145"/>
  <c r="DJ13" i="194"/>
  <c r="CX13" i="164"/>
  <c r="DH30" i="166"/>
  <c r="DH33" i="166" s="1"/>
  <c r="DH10" i="166"/>
  <c r="DA13" i="164"/>
  <c r="DA36" i="164" s="1"/>
  <c r="DM13" i="191"/>
  <c r="DM36" i="191" s="1"/>
  <c r="DM13" i="194"/>
  <c r="DA13" i="145"/>
  <c r="DQ13" i="164"/>
  <c r="DQ13" i="145"/>
  <c r="DQ36" i="145" s="1"/>
  <c r="DQ30" i="166"/>
  <c r="DQ33" i="166" s="1"/>
  <c r="DQ10" i="166"/>
  <c r="DB13" i="164"/>
  <c r="DB36" i="164" s="1"/>
  <c r="DN13" i="191"/>
  <c r="DN36" i="191" s="1"/>
  <c r="DN13" i="194"/>
  <c r="DB13" i="145"/>
  <c r="DK30" i="166"/>
  <c r="DK33" i="166" s="1"/>
  <c r="DK10" i="166"/>
  <c r="DR13" i="164"/>
  <c r="DR36" i="164" s="1"/>
  <c r="DR13" i="145"/>
  <c r="DR36" i="145" s="1"/>
  <c r="DB30" i="166"/>
  <c r="DB33" i="166" s="1"/>
  <c r="DB10" i="166"/>
  <c r="CV13" i="164"/>
  <c r="DH13" i="194"/>
  <c r="DH13" i="191"/>
  <c r="CV13" i="145"/>
  <c r="CV36" i="145" s="1"/>
  <c r="CV30" i="166"/>
  <c r="CV33" i="166" s="1"/>
  <c r="CV10" i="166"/>
  <c r="DK13" i="164"/>
  <c r="DK36" i="164" s="1"/>
  <c r="DK13" i="145"/>
  <c r="DK36" i="145" s="1"/>
  <c r="CX30" i="166"/>
  <c r="CX33" i="166" s="1"/>
  <c r="CX10" i="166"/>
  <c r="DJ13" i="145"/>
  <c r="DJ13" i="164"/>
  <c r="DR30" i="166"/>
  <c r="DR33" i="166" s="1"/>
  <c r="DR10" i="166"/>
  <c r="DE13" i="164"/>
  <c r="DE36" i="164" s="1"/>
  <c r="DQ13" i="191"/>
  <c r="DQ36" i="191" s="1"/>
  <c r="DQ13" i="194"/>
  <c r="DE13" i="145"/>
  <c r="DE30" i="166"/>
  <c r="DE33" i="166" s="1"/>
  <c r="DE10" i="166"/>
  <c r="CW30" i="166"/>
  <c r="CW33" i="166" s="1"/>
  <c r="CW10" i="166"/>
  <c r="DP30" i="166"/>
  <c r="DP33" i="166" s="1"/>
  <c r="DP10" i="166"/>
  <c r="DJ30" i="166"/>
  <c r="DJ33" i="166" s="1"/>
  <c r="DJ10" i="166"/>
  <c r="DH13" i="164"/>
  <c r="DH13" i="145"/>
  <c r="DH36" i="145" s="1"/>
  <c r="DR30" i="163"/>
  <c r="DR10" i="163"/>
  <c r="DJ30" i="163"/>
  <c r="DJ10" i="163"/>
  <c r="DH30" i="163"/>
  <c r="DH10" i="163"/>
  <c r="CV30" i="163"/>
  <c r="CV33" i="163" s="1"/>
  <c r="CV10" i="163"/>
  <c r="DB30" i="163"/>
  <c r="DB33" i="163" s="1"/>
  <c r="DB10" i="163"/>
  <c r="DK30" i="163"/>
  <c r="DK10" i="163"/>
  <c r="CX30" i="163"/>
  <c r="CX33" i="163" s="1"/>
  <c r="CX10" i="163"/>
  <c r="DA30" i="163"/>
  <c r="DA33" i="163" s="1"/>
  <c r="DA10" i="163"/>
  <c r="DQ30" i="163"/>
  <c r="DQ10" i="163"/>
  <c r="DE30" i="163"/>
  <c r="DE33" i="163" s="1"/>
  <c r="DE10" i="163"/>
  <c r="CW30" i="163"/>
  <c r="CW33" i="163" s="1"/>
  <c r="CW10" i="163"/>
  <c r="DP30" i="163"/>
  <c r="DP10" i="163"/>
  <c r="DE30" i="164"/>
  <c r="DE33" i="164" s="1"/>
  <c r="DE10" i="164"/>
  <c r="DP30" i="164"/>
  <c r="DP33" i="164" s="1"/>
  <c r="DP10" i="164"/>
  <c r="DR30" i="164"/>
  <c r="DR33" i="164" s="1"/>
  <c r="DR10" i="164"/>
  <c r="CW30" i="164"/>
  <c r="CW33" i="164" s="1"/>
  <c r="CW10" i="164"/>
  <c r="CV30" i="164"/>
  <c r="CV33" i="164" s="1"/>
  <c r="CV10" i="164"/>
  <c r="DK30" i="164"/>
  <c r="DK33" i="164" s="1"/>
  <c r="DK10" i="164"/>
  <c r="DJ30" i="164"/>
  <c r="DJ33" i="164" s="1"/>
  <c r="DJ10" i="164"/>
  <c r="DH30" i="164"/>
  <c r="DH33" i="164" s="1"/>
  <c r="DH10" i="164"/>
  <c r="DQ30" i="164"/>
  <c r="DQ33" i="164" s="1"/>
  <c r="DQ10" i="164"/>
  <c r="DA30" i="164"/>
  <c r="DA33" i="164" s="1"/>
  <c r="DA10" i="164"/>
  <c r="DB30" i="164"/>
  <c r="DB33" i="164" s="1"/>
  <c r="DB10" i="164"/>
  <c r="CX30" i="164"/>
  <c r="CX33" i="164" s="1"/>
  <c r="CX10" i="164"/>
  <c r="DM30" i="194"/>
  <c r="DM33" i="194" s="1"/>
  <c r="DM10" i="194"/>
  <c r="DH30" i="194"/>
  <c r="DH33" i="194" s="1"/>
  <c r="DH10" i="194"/>
  <c r="DQ30" i="194"/>
  <c r="DQ33" i="194" s="1"/>
  <c r="DQ10" i="194"/>
  <c r="DN30" i="194"/>
  <c r="DN33" i="194" s="1"/>
  <c r="DN10" i="194"/>
  <c r="DJ30" i="194"/>
  <c r="DJ33" i="194" s="1"/>
  <c r="DJ10" i="194"/>
  <c r="DI30" i="194"/>
  <c r="DI33" i="194" s="1"/>
  <c r="DI10" i="194"/>
  <c r="DJ30" i="192"/>
  <c r="DJ33" i="192" s="1"/>
  <c r="DJ10" i="192"/>
  <c r="DN30" i="192"/>
  <c r="DN33" i="192" s="1"/>
  <c r="DN10" i="192"/>
  <c r="DI30" i="192"/>
  <c r="DI33" i="192" s="1"/>
  <c r="DI10" i="192"/>
  <c r="DQ30" i="192"/>
  <c r="DQ33" i="192" s="1"/>
  <c r="DQ10" i="192"/>
  <c r="DM30" i="192"/>
  <c r="DM33" i="192" s="1"/>
  <c r="DM10" i="192"/>
  <c r="DH30" i="192"/>
  <c r="DH33" i="192" s="1"/>
  <c r="DH10" i="192"/>
  <c r="DN30" i="191"/>
  <c r="DN33" i="191" s="1"/>
  <c r="DN10" i="191"/>
  <c r="DH30" i="191"/>
  <c r="DH33" i="191" s="1"/>
  <c r="DH10" i="191"/>
  <c r="DJ30" i="191"/>
  <c r="DJ33" i="191" s="1"/>
  <c r="DJ10" i="191"/>
  <c r="DQ30" i="191"/>
  <c r="DQ33" i="191" s="1"/>
  <c r="DQ10" i="191"/>
  <c r="DI30" i="191"/>
  <c r="DI33" i="191" s="1"/>
  <c r="DI10" i="191"/>
  <c r="DM30" i="191"/>
  <c r="DM33" i="191" s="1"/>
  <c r="DM10" i="191"/>
  <c r="DJ30" i="145"/>
  <c r="DJ33" i="145" s="1"/>
  <c r="DJ10" i="145"/>
  <c r="CW30" i="145"/>
  <c r="CW33" i="145" s="1"/>
  <c r="CW10" i="145"/>
  <c r="DP30" i="145"/>
  <c r="DP33" i="145" s="1"/>
  <c r="DP10" i="145"/>
  <c r="DA30" i="145"/>
  <c r="DA33" i="145" s="1"/>
  <c r="DA10" i="145"/>
  <c r="DQ30" i="145"/>
  <c r="DQ33" i="145" s="1"/>
  <c r="DQ10" i="145"/>
  <c r="DB30" i="145"/>
  <c r="DB33" i="145" s="1"/>
  <c r="DB10" i="145"/>
  <c r="CV30" i="145"/>
  <c r="CV33" i="145" s="1"/>
  <c r="CV10" i="145"/>
  <c r="CX30" i="145"/>
  <c r="CX33" i="145" s="1"/>
  <c r="CX10" i="145"/>
  <c r="DH30" i="145"/>
  <c r="DH33" i="145" s="1"/>
  <c r="DH10" i="145"/>
  <c r="DR30" i="145"/>
  <c r="DR33" i="145" s="1"/>
  <c r="DR10" i="145"/>
  <c r="DE30" i="145"/>
  <c r="DE33" i="145" s="1"/>
  <c r="DE10" i="145"/>
  <c r="DK30" i="145"/>
  <c r="DK33" i="145" s="1"/>
  <c r="DK10" i="145"/>
  <c r="DB31" i="80"/>
  <c r="DB34" i="80" s="1"/>
  <c r="DB10" i="80"/>
  <c r="CV31" i="80"/>
  <c r="CV34" i="80" s="1"/>
  <c r="CV10" i="80"/>
  <c r="DJ31" i="80"/>
  <c r="DJ34" i="80" s="1"/>
  <c r="DJ10" i="80"/>
  <c r="DE31" i="80"/>
  <c r="DE34" i="80" s="1"/>
  <c r="DE10" i="80"/>
  <c r="CW31" i="80"/>
  <c r="CW34" i="80" s="1"/>
  <c r="CW10" i="80"/>
  <c r="DK31" i="80"/>
  <c r="DK34" i="80" s="1"/>
  <c r="DK10" i="80"/>
  <c r="DR31" i="80"/>
  <c r="DR34" i="80" s="1"/>
  <c r="DR10" i="80"/>
  <c r="DH31" i="80"/>
  <c r="DH34" i="80" s="1"/>
  <c r="DH10" i="80"/>
  <c r="DA31" i="80"/>
  <c r="DA34" i="80" s="1"/>
  <c r="DA10" i="80"/>
  <c r="DQ31" i="80"/>
  <c r="DQ34" i="80" s="1"/>
  <c r="DQ10" i="80"/>
  <c r="DP31" i="80"/>
  <c r="DP34" i="80" s="1"/>
  <c r="DP10" i="80"/>
  <c r="CX31" i="80"/>
  <c r="CX34" i="80" s="1"/>
  <c r="CX10" i="80"/>
  <c r="DK31" i="126"/>
  <c r="DK10" i="126"/>
  <c r="CW31" i="126"/>
  <c r="CW10" i="126"/>
  <c r="DQ31" i="126"/>
  <c r="DQ10" i="126"/>
  <c r="DE31" i="126"/>
  <c r="DE10" i="126"/>
  <c r="DA31" i="126"/>
  <c r="DA10" i="126"/>
  <c r="DR31" i="126"/>
  <c r="DR10" i="126"/>
  <c r="DP31" i="126"/>
  <c r="DP10" i="126"/>
  <c r="DJ31" i="126"/>
  <c r="DJ10" i="126"/>
  <c r="DB31" i="126"/>
  <c r="DB10" i="126"/>
  <c r="CV31" i="126"/>
  <c r="CV10" i="126"/>
  <c r="CX31" i="126"/>
  <c r="CX10" i="126"/>
  <c r="DH31" i="126"/>
  <c r="DH10" i="126"/>
  <c r="CS8" i="54"/>
  <c r="CS12" i="54" s="1"/>
  <c r="CY7" i="164"/>
  <c r="DK7" i="195"/>
  <c r="DK10" i="195" s="1"/>
  <c r="DK7" i="194"/>
  <c r="DK7" i="192"/>
  <c r="CY7" i="145"/>
  <c r="CY7" i="163"/>
  <c r="CY7" i="126"/>
  <c r="CY7" i="166"/>
  <c r="DK7" i="191"/>
  <c r="CY7" i="80"/>
  <c r="CS18" i="54"/>
  <c r="CS15" i="54"/>
  <c r="CS24" i="54"/>
  <c r="CS21" i="54"/>
  <c r="DL7" i="164"/>
  <c r="DF21" i="54"/>
  <c r="DL7" i="145"/>
  <c r="DF15" i="54"/>
  <c r="DL7" i="166"/>
  <c r="DL7" i="126"/>
  <c r="DF18" i="54"/>
  <c r="DL7" i="163"/>
  <c r="DL7" i="80"/>
  <c r="DF24" i="54"/>
  <c r="DF8" i="54"/>
  <c r="DF12" i="54" s="1"/>
  <c r="DL25" i="54"/>
  <c r="DR22" i="164"/>
  <c r="DR45" i="164" s="1"/>
  <c r="DR22" i="145"/>
  <c r="DR45" i="145" s="1"/>
  <c r="DR22" i="166"/>
  <c r="DR45" i="166" s="1"/>
  <c r="DR23" i="126"/>
  <c r="DR47" i="126" s="1"/>
  <c r="DR22" i="144" s="1"/>
  <c r="DR22" i="163"/>
  <c r="DR45" i="163" s="1"/>
  <c r="DR21" i="165" s="1"/>
  <c r="DR23" i="80"/>
  <c r="DR47" i="80" s="1"/>
  <c r="CW8" i="166"/>
  <c r="DI8" i="191"/>
  <c r="CW8" i="80"/>
  <c r="CQ27" i="54"/>
  <c r="DI8" i="192"/>
  <c r="CW8" i="145"/>
  <c r="DI8" i="194"/>
  <c r="CW8" i="163"/>
  <c r="DI8" i="195"/>
  <c r="DI11" i="195" s="1"/>
  <c r="CW8" i="164"/>
  <c r="CW8" i="126"/>
  <c r="CW19" i="166"/>
  <c r="CW42" i="166" s="1"/>
  <c r="DI19" i="192"/>
  <c r="DI42" i="192" s="1"/>
  <c r="CW20" i="80"/>
  <c r="CW44" i="80" s="1"/>
  <c r="CQ22" i="54"/>
  <c r="CW19" i="163"/>
  <c r="CW42" i="163" s="1"/>
  <c r="DI19" i="191"/>
  <c r="DI42" i="191" s="1"/>
  <c r="DI19" i="194"/>
  <c r="DI42" i="194" s="1"/>
  <c r="CW19" i="164"/>
  <c r="CW42" i="164" s="1"/>
  <c r="CW19" i="145"/>
  <c r="CW42" i="145" s="1"/>
  <c r="DI19" i="195"/>
  <c r="CW20" i="126"/>
  <c r="CW44" i="126" s="1"/>
  <c r="CW19" i="144" s="1"/>
  <c r="CX13" i="166"/>
  <c r="CX36" i="166" s="1"/>
  <c r="DJ13" i="195"/>
  <c r="CX14" i="80"/>
  <c r="CX38" i="80" s="1"/>
  <c r="CR16" i="54"/>
  <c r="CX13" i="163"/>
  <c r="CX36" i="163" s="1"/>
  <c r="DJ36" i="191"/>
  <c r="DJ36" i="194"/>
  <c r="CX36" i="164"/>
  <c r="CX14" i="126"/>
  <c r="CX38" i="126" s="1"/>
  <c r="CX13" i="144" s="1"/>
  <c r="DJ13" i="192"/>
  <c r="DJ36" i="192" s="1"/>
  <c r="CX36" i="145"/>
  <c r="CZ7" i="166"/>
  <c r="DL7" i="191"/>
  <c r="CZ7" i="80"/>
  <c r="CT21" i="54"/>
  <c r="CZ7" i="164"/>
  <c r="DL7" i="195"/>
  <c r="DL10" i="195" s="1"/>
  <c r="CT18" i="54"/>
  <c r="DL7" i="194"/>
  <c r="DL7" i="192"/>
  <c r="CZ7" i="145"/>
  <c r="CT15" i="54"/>
  <c r="CZ7" i="163"/>
  <c r="CZ7" i="126"/>
  <c r="CT24" i="54"/>
  <c r="CT8" i="54"/>
  <c r="CT12" i="54" s="1"/>
  <c r="DQ8" i="163"/>
  <c r="DQ8" i="80"/>
  <c r="DK27" i="54"/>
  <c r="DQ8" i="164"/>
  <c r="DQ8" i="145"/>
  <c r="DQ8" i="166"/>
  <c r="DQ8" i="126"/>
  <c r="CY25" i="54"/>
  <c r="DE22" i="163"/>
  <c r="DE45" i="163" s="1"/>
  <c r="DQ22" i="192"/>
  <c r="DQ45" i="192" s="1"/>
  <c r="DQ22" i="194"/>
  <c r="DQ45" i="194" s="1"/>
  <c r="DE22" i="164"/>
  <c r="DE45" i="164" s="1"/>
  <c r="DE22" i="145"/>
  <c r="DE45" i="145" s="1"/>
  <c r="DQ22" i="195"/>
  <c r="DE23" i="126"/>
  <c r="DE47" i="126" s="1"/>
  <c r="DE22" i="144" s="1"/>
  <c r="DE22" i="166"/>
  <c r="DE45" i="166" s="1"/>
  <c r="DQ22" i="191"/>
  <c r="DQ45" i="191" s="1"/>
  <c r="DE23" i="80"/>
  <c r="DE47" i="80" s="1"/>
  <c r="DI22" i="194"/>
  <c r="DI45" i="194" s="1"/>
  <c r="CW22" i="164"/>
  <c r="CW45" i="164" s="1"/>
  <c r="CW22" i="145"/>
  <c r="CW45" i="145" s="1"/>
  <c r="DI22" i="191"/>
  <c r="DI45" i="191" s="1"/>
  <c r="CW23" i="126"/>
  <c r="CW47" i="126" s="1"/>
  <c r="CW22" i="144" s="1"/>
  <c r="CW22" i="166"/>
  <c r="CW45" i="166" s="1"/>
  <c r="DI22" i="195"/>
  <c r="CW23" i="80"/>
  <c r="CW47" i="80" s="1"/>
  <c r="CQ25" i="54"/>
  <c r="CW22" i="163"/>
  <c r="CW45" i="163" s="1"/>
  <c r="DI22" i="192"/>
  <c r="DI45" i="192" s="1"/>
  <c r="CV19" i="166"/>
  <c r="CV42" i="166" s="1"/>
  <c r="DH19" i="191"/>
  <c r="DH42" i="191" s="1"/>
  <c r="CV20" i="80"/>
  <c r="CV44" i="80" s="1"/>
  <c r="CP22" i="54"/>
  <c r="CV19" i="163"/>
  <c r="CV42" i="163" s="1"/>
  <c r="DH19" i="195"/>
  <c r="DH19" i="194"/>
  <c r="DH42" i="194" s="1"/>
  <c r="CV19" i="164"/>
  <c r="CV42" i="164" s="1"/>
  <c r="CV20" i="126"/>
  <c r="CV44" i="126" s="1"/>
  <c r="CV19" i="144" s="1"/>
  <c r="DH19" i="192"/>
  <c r="DH42" i="192" s="1"/>
  <c r="CV19" i="145"/>
  <c r="CV42" i="145" s="1"/>
  <c r="DE19" i="54"/>
  <c r="DK16" i="163"/>
  <c r="DK39" i="163" s="1"/>
  <c r="DK15" i="165" s="1"/>
  <c r="DK16" i="145"/>
  <c r="DK39" i="145" s="1"/>
  <c r="DK16" i="166"/>
  <c r="DK39" i="166" s="1"/>
  <c r="DK17" i="126"/>
  <c r="DK41" i="126" s="1"/>
  <c r="DK16" i="144" s="1"/>
  <c r="DK16" i="164"/>
  <c r="DK39" i="164" s="1"/>
  <c r="DK17" i="80"/>
  <c r="DK41" i="80" s="1"/>
  <c r="DP22" i="145"/>
  <c r="DP45" i="145" s="1"/>
  <c r="DP22" i="166"/>
  <c r="DP45" i="166" s="1"/>
  <c r="DP23" i="126"/>
  <c r="DP47" i="126" s="1"/>
  <c r="DP22" i="144" s="1"/>
  <c r="DP22" i="163"/>
  <c r="DP45" i="163" s="1"/>
  <c r="DP21" i="165" s="1"/>
  <c r="DP23" i="80"/>
  <c r="DP47" i="80" s="1"/>
  <c r="DJ25" i="54"/>
  <c r="DP22" i="164"/>
  <c r="DP45" i="164" s="1"/>
  <c r="DJ22" i="54"/>
  <c r="DP19" i="164"/>
  <c r="DP42" i="164" s="1"/>
  <c r="DP19" i="145"/>
  <c r="DP42" i="145" s="1"/>
  <c r="DP19" i="166"/>
  <c r="DP42" i="166" s="1"/>
  <c r="DP20" i="126"/>
  <c r="DP44" i="126" s="1"/>
  <c r="DP19" i="144" s="1"/>
  <c r="DP19" i="163"/>
  <c r="DP42" i="163" s="1"/>
  <c r="DP18" i="165" s="1"/>
  <c r="DP20" i="80"/>
  <c r="DP44" i="80" s="1"/>
  <c r="CR25" i="54"/>
  <c r="CX22" i="163"/>
  <c r="CX45" i="163" s="1"/>
  <c r="DJ22" i="195"/>
  <c r="DJ22" i="194"/>
  <c r="DJ45" i="194" s="1"/>
  <c r="CX22" i="164"/>
  <c r="CX45" i="164" s="1"/>
  <c r="CX23" i="126"/>
  <c r="CX47" i="126" s="1"/>
  <c r="CX22" i="144" s="1"/>
  <c r="DJ22" i="192"/>
  <c r="DJ45" i="192" s="1"/>
  <c r="CX22" i="145"/>
  <c r="CX45" i="145" s="1"/>
  <c r="CX22" i="166"/>
  <c r="CX45" i="166" s="1"/>
  <c r="DJ22" i="191"/>
  <c r="DJ45" i="191" s="1"/>
  <c r="CX23" i="80"/>
  <c r="CX47" i="80" s="1"/>
  <c r="DD19" i="54"/>
  <c r="DJ16" i="164"/>
  <c r="DJ39" i="164" s="1"/>
  <c r="DJ17" i="126"/>
  <c r="DJ41" i="126" s="1"/>
  <c r="DJ16" i="144" s="1"/>
  <c r="DJ16" i="166"/>
  <c r="DJ39" i="166" s="1"/>
  <c r="DJ16" i="145"/>
  <c r="DJ39" i="145" s="1"/>
  <c r="DJ16" i="163"/>
  <c r="DJ39" i="163" s="1"/>
  <c r="DJ15" i="165" s="1"/>
  <c r="DJ17" i="80"/>
  <c r="DJ41" i="80" s="1"/>
  <c r="DH22" i="145"/>
  <c r="DH45" i="145" s="1"/>
  <c r="DH22" i="166"/>
  <c r="DH45" i="166" s="1"/>
  <c r="DH23" i="126"/>
  <c r="DH47" i="126" s="1"/>
  <c r="DH22" i="144" s="1"/>
  <c r="DH22" i="163"/>
  <c r="DH45" i="163" s="1"/>
  <c r="DH21" i="165" s="1"/>
  <c r="DH23" i="80"/>
  <c r="DH47" i="80" s="1"/>
  <c r="DB25" i="54"/>
  <c r="DH22" i="164"/>
  <c r="DH45" i="164" s="1"/>
  <c r="DH19" i="166"/>
  <c r="DH42" i="166" s="1"/>
  <c r="DH19" i="145"/>
  <c r="DH42" i="145" s="1"/>
  <c r="DH19" i="163"/>
  <c r="DH42" i="163" s="1"/>
  <c r="DH18" i="165" s="1"/>
  <c r="DH20" i="80"/>
  <c r="DH44" i="80" s="1"/>
  <c r="DB22" i="54"/>
  <c r="DH19" i="164"/>
  <c r="DH42" i="164" s="1"/>
  <c r="DH20" i="126"/>
  <c r="DH44" i="126" s="1"/>
  <c r="DH19" i="144" s="1"/>
  <c r="DP8" i="54"/>
  <c r="DP12" i="54" s="1"/>
  <c r="DV7" i="164"/>
  <c r="DV7" i="145"/>
  <c r="DV7" i="166"/>
  <c r="DV7" i="126"/>
  <c r="DV7" i="163"/>
  <c r="DV7" i="80"/>
  <c r="DP21" i="54"/>
  <c r="DP18" i="54"/>
  <c r="DP15" i="54"/>
  <c r="DP24" i="54"/>
  <c r="CU27" i="54"/>
  <c r="DM8" i="192"/>
  <c r="DA8" i="145"/>
  <c r="DM8" i="194"/>
  <c r="DA8" i="163"/>
  <c r="DM8" i="195"/>
  <c r="DM11" i="195" s="1"/>
  <c r="DA8" i="164"/>
  <c r="DA8" i="126"/>
  <c r="DA8" i="166"/>
  <c r="DM8" i="191"/>
  <c r="DA8" i="80"/>
  <c r="DK22" i="54"/>
  <c r="DQ19" i="163"/>
  <c r="DQ42" i="163" s="1"/>
  <c r="DQ18" i="165" s="1"/>
  <c r="DQ19" i="145"/>
  <c r="DQ42" i="145" s="1"/>
  <c r="DQ19" i="166"/>
  <c r="DQ42" i="166" s="1"/>
  <c r="DQ20" i="126"/>
  <c r="DQ44" i="126" s="1"/>
  <c r="DQ19" i="144" s="1"/>
  <c r="DQ19" i="164"/>
  <c r="DQ42" i="164" s="1"/>
  <c r="DQ20" i="80"/>
  <c r="DQ44" i="80" s="1"/>
  <c r="CW13" i="166"/>
  <c r="CW36" i="166" s="1"/>
  <c r="DI13" i="195"/>
  <c r="CW14" i="80"/>
  <c r="CW38" i="80" s="1"/>
  <c r="CQ16" i="54"/>
  <c r="CW13" i="163"/>
  <c r="CW36" i="163" s="1"/>
  <c r="DI36" i="194"/>
  <c r="CW36" i="164"/>
  <c r="CW36" i="145"/>
  <c r="DI13" i="192"/>
  <c r="DI36" i="192" s="1"/>
  <c r="CW14" i="126"/>
  <c r="CW38" i="126" s="1"/>
  <c r="CW13" i="144" s="1"/>
  <c r="CP19" i="54"/>
  <c r="CV16" i="164"/>
  <c r="CV39" i="164" s="1"/>
  <c r="DH16" i="195"/>
  <c r="DH16" i="194"/>
  <c r="DH39" i="194" s="1"/>
  <c r="DH16" i="192"/>
  <c r="DH39" i="192" s="1"/>
  <c r="CV16" i="145"/>
  <c r="CV39" i="145" s="1"/>
  <c r="CV16" i="163"/>
  <c r="CV39" i="163" s="1"/>
  <c r="CV17" i="126"/>
  <c r="CV41" i="126" s="1"/>
  <c r="CV16" i="144" s="1"/>
  <c r="CV16" i="166"/>
  <c r="CV39" i="166" s="1"/>
  <c r="DH16" i="191"/>
  <c r="DH39" i="191" s="1"/>
  <c r="CV17" i="80"/>
  <c r="CV41" i="80" s="1"/>
  <c r="DH6" i="193"/>
  <c r="DH9" i="193" s="1"/>
  <c r="CV6" i="165"/>
  <c r="CV9" i="165" s="1"/>
  <c r="DK19" i="145"/>
  <c r="DK42" i="145" s="1"/>
  <c r="DK19" i="166"/>
  <c r="DK42" i="166" s="1"/>
  <c r="DK20" i="80"/>
  <c r="DK44" i="80" s="1"/>
  <c r="DK19" i="163"/>
  <c r="DK42" i="163" s="1"/>
  <c r="DK18" i="165" s="1"/>
  <c r="DK20" i="126"/>
  <c r="DK44" i="126" s="1"/>
  <c r="DK19" i="144" s="1"/>
  <c r="DE22" i="54"/>
  <c r="DK19" i="164"/>
  <c r="DK42" i="164" s="1"/>
  <c r="DP8" i="164"/>
  <c r="DP8" i="80"/>
  <c r="DJ27" i="54"/>
  <c r="DP8" i="163"/>
  <c r="DP8" i="145"/>
  <c r="DP8" i="166"/>
  <c r="DP8" i="126"/>
  <c r="DD25" i="54"/>
  <c r="DJ22" i="164"/>
  <c r="DJ45" i="164" s="1"/>
  <c r="DJ23" i="126"/>
  <c r="DJ47" i="126" s="1"/>
  <c r="DJ22" i="144" s="1"/>
  <c r="DJ22" i="166"/>
  <c r="DJ45" i="166" s="1"/>
  <c r="DJ22" i="145"/>
  <c r="DJ45" i="145" s="1"/>
  <c r="DJ22" i="163"/>
  <c r="DJ45" i="163" s="1"/>
  <c r="DJ21" i="165" s="1"/>
  <c r="DJ23" i="80"/>
  <c r="DJ47" i="80" s="1"/>
  <c r="DQ8" i="54"/>
  <c r="DQ12" i="54" s="1"/>
  <c r="DW7" i="163"/>
  <c r="DQ18" i="54"/>
  <c r="DW7" i="166"/>
  <c r="DW7" i="145"/>
  <c r="DQ15" i="54"/>
  <c r="DW7" i="80"/>
  <c r="DQ24" i="54"/>
  <c r="DW7" i="164"/>
  <c r="DW7" i="126"/>
  <c r="DQ21" i="54"/>
  <c r="DM19" i="194"/>
  <c r="DM42" i="194" s="1"/>
  <c r="DA19" i="164"/>
  <c r="DA42" i="164" s="1"/>
  <c r="DA19" i="145"/>
  <c r="DA42" i="145" s="1"/>
  <c r="DM19" i="195"/>
  <c r="DA20" i="126"/>
  <c r="DA44" i="126" s="1"/>
  <c r="DA19" i="144" s="1"/>
  <c r="DA19" i="166"/>
  <c r="DA42" i="166" s="1"/>
  <c r="DM19" i="192"/>
  <c r="DM42" i="192" s="1"/>
  <c r="DA20" i="80"/>
  <c r="DA44" i="80" s="1"/>
  <c r="CU22" i="54"/>
  <c r="DA19" i="163"/>
  <c r="DA42" i="163" s="1"/>
  <c r="DM19" i="191"/>
  <c r="DM42" i="191" s="1"/>
  <c r="DQ36" i="164"/>
  <c r="DQ14" i="80"/>
  <c r="DQ38" i="80" s="1"/>
  <c r="DK16" i="54"/>
  <c r="DQ13" i="163"/>
  <c r="DQ36" i="163" s="1"/>
  <c r="DQ12" i="165" s="1"/>
  <c r="DQ13" i="166"/>
  <c r="DQ36" i="166" s="1"/>
  <c r="DQ14" i="126"/>
  <c r="DQ38" i="126" s="1"/>
  <c r="DQ13" i="144" s="1"/>
  <c r="DI8" i="54"/>
  <c r="DI12" i="54" s="1"/>
  <c r="DO7" i="163"/>
  <c r="DI18" i="54"/>
  <c r="DO7" i="166"/>
  <c r="DO7" i="145"/>
  <c r="DI15" i="54"/>
  <c r="DO7" i="126"/>
  <c r="DI24" i="54"/>
  <c r="DO7" i="164"/>
  <c r="DO7" i="80"/>
  <c r="DI21" i="54"/>
  <c r="DD7" i="163"/>
  <c r="DD7" i="126"/>
  <c r="CX21" i="54"/>
  <c r="DD7" i="166"/>
  <c r="DP7" i="191"/>
  <c r="DD7" i="80"/>
  <c r="CX15" i="54"/>
  <c r="DD7" i="164"/>
  <c r="DP7" i="195"/>
  <c r="DP10" i="195" s="1"/>
  <c r="CX18" i="54"/>
  <c r="DP7" i="194"/>
  <c r="DP7" i="192"/>
  <c r="DD7" i="145"/>
  <c r="CX24" i="54"/>
  <c r="CX8" i="54"/>
  <c r="CX12" i="54" s="1"/>
  <c r="DM7" i="166"/>
  <c r="DM7" i="126"/>
  <c r="DG21" i="54"/>
  <c r="DM7" i="163"/>
  <c r="DM7" i="80"/>
  <c r="DG18" i="54"/>
  <c r="DM7" i="164"/>
  <c r="DG15" i="54"/>
  <c r="DM7" i="145"/>
  <c r="DG24" i="54"/>
  <c r="DG8" i="54"/>
  <c r="DG12" i="54" s="1"/>
  <c r="CV19" i="54"/>
  <c r="DB16" i="163"/>
  <c r="DB39" i="163" s="1"/>
  <c r="DN16" i="195"/>
  <c r="DN16" i="194"/>
  <c r="DN39" i="194" s="1"/>
  <c r="DB16" i="164"/>
  <c r="DB39" i="164" s="1"/>
  <c r="DB17" i="126"/>
  <c r="DB41" i="126" s="1"/>
  <c r="DB16" i="144" s="1"/>
  <c r="DN16" i="192"/>
  <c r="DN39" i="192" s="1"/>
  <c r="DB16" i="145"/>
  <c r="DB39" i="145" s="1"/>
  <c r="DB16" i="166"/>
  <c r="DB39" i="166" s="1"/>
  <c r="DN16" i="191"/>
  <c r="DN39" i="191" s="1"/>
  <c r="DB17" i="80"/>
  <c r="DB41" i="80" s="1"/>
  <c r="DK13" i="166"/>
  <c r="DK36" i="166" s="1"/>
  <c r="DK14" i="80"/>
  <c r="DK38" i="80" s="1"/>
  <c r="DK13" i="163"/>
  <c r="DK36" i="163" s="1"/>
  <c r="DK12" i="165" s="1"/>
  <c r="DK14" i="126"/>
  <c r="DK38" i="126" s="1"/>
  <c r="DK13" i="144" s="1"/>
  <c r="DE16" i="54"/>
  <c r="DJ16" i="194"/>
  <c r="DJ39" i="194" s="1"/>
  <c r="CX16" i="164"/>
  <c r="CX39" i="164" s="1"/>
  <c r="CX17" i="126"/>
  <c r="CX41" i="126" s="1"/>
  <c r="CX16" i="144" s="1"/>
  <c r="DJ16" i="192"/>
  <c r="DJ39" i="192" s="1"/>
  <c r="CX16" i="145"/>
  <c r="CX39" i="145" s="1"/>
  <c r="CX16" i="166"/>
  <c r="CX39" i="166" s="1"/>
  <c r="DJ16" i="191"/>
  <c r="DJ39" i="191" s="1"/>
  <c r="CX17" i="80"/>
  <c r="CX41" i="80" s="1"/>
  <c r="CR19" i="54"/>
  <c r="CX16" i="163"/>
  <c r="CX39" i="163" s="1"/>
  <c r="DJ16" i="195"/>
  <c r="DJ6" i="193"/>
  <c r="DJ9" i="193" s="1"/>
  <c r="CX6" i="165"/>
  <c r="CX9" i="165" s="1"/>
  <c r="DJ13" i="163"/>
  <c r="DJ36" i="163" s="1"/>
  <c r="DJ12" i="165" s="1"/>
  <c r="DJ14" i="80"/>
  <c r="DJ38" i="80" s="1"/>
  <c r="DD16" i="54"/>
  <c r="DJ36" i="164"/>
  <c r="DJ14" i="126"/>
  <c r="DJ38" i="126" s="1"/>
  <c r="DJ13" i="144" s="1"/>
  <c r="DJ13" i="166"/>
  <c r="DJ36" i="166" s="1"/>
  <c r="DJ36" i="145"/>
  <c r="DH16" i="145"/>
  <c r="DH39" i="145" s="1"/>
  <c r="DH16" i="166"/>
  <c r="DH39" i="166" s="1"/>
  <c r="DH17" i="126"/>
  <c r="DH41" i="126" s="1"/>
  <c r="DH16" i="144" s="1"/>
  <c r="DH16" i="163"/>
  <c r="DH39" i="163" s="1"/>
  <c r="DH15" i="165" s="1"/>
  <c r="DH17" i="80"/>
  <c r="DH41" i="80" s="1"/>
  <c r="DB19" i="54"/>
  <c r="DH16" i="164"/>
  <c r="DH39" i="164" s="1"/>
  <c r="DM8" i="54"/>
  <c r="DM12" i="54" s="1"/>
  <c r="DS7" i="163"/>
  <c r="DM18" i="54"/>
  <c r="DS7" i="145"/>
  <c r="DM15" i="54"/>
  <c r="DS7" i="166"/>
  <c r="DS7" i="126"/>
  <c r="DM24" i="54"/>
  <c r="DS7" i="164"/>
  <c r="DS7" i="80"/>
  <c r="DM21" i="54"/>
  <c r="DI7" i="163"/>
  <c r="DI7" i="80"/>
  <c r="DC15" i="54"/>
  <c r="DI7" i="164"/>
  <c r="DC18" i="54"/>
  <c r="DI7" i="145"/>
  <c r="DC21" i="54"/>
  <c r="DI7" i="166"/>
  <c r="DI7" i="126"/>
  <c r="DC24" i="54"/>
  <c r="DC8" i="54"/>
  <c r="DC12" i="54" s="1"/>
  <c r="CV25" i="54"/>
  <c r="DB22" i="163"/>
  <c r="DB45" i="163" s="1"/>
  <c r="DN22" i="195"/>
  <c r="DN22" i="194"/>
  <c r="DN45" i="194" s="1"/>
  <c r="DB22" i="164"/>
  <c r="DB45" i="164" s="1"/>
  <c r="DB23" i="126"/>
  <c r="DB47" i="126" s="1"/>
  <c r="DB22" i="144" s="1"/>
  <c r="DN22" i="192"/>
  <c r="DN45" i="192" s="1"/>
  <c r="DB22" i="145"/>
  <c r="DB45" i="145" s="1"/>
  <c r="DB22" i="166"/>
  <c r="DB45" i="166" s="1"/>
  <c r="DN22" i="191"/>
  <c r="DN45" i="191" s="1"/>
  <c r="DB23" i="80"/>
  <c r="DB47" i="80" s="1"/>
  <c r="CY22" i="54"/>
  <c r="DE19" i="163"/>
  <c r="DE42" i="163" s="1"/>
  <c r="DQ19" i="191"/>
  <c r="DQ42" i="191" s="1"/>
  <c r="DQ19" i="194"/>
  <c r="DQ42" i="194" s="1"/>
  <c r="DE19" i="164"/>
  <c r="DE42" i="164" s="1"/>
  <c r="DE19" i="145"/>
  <c r="DE42" i="145" s="1"/>
  <c r="DQ19" i="192"/>
  <c r="DQ42" i="192" s="1"/>
  <c r="DE20" i="126"/>
  <c r="DE44" i="126" s="1"/>
  <c r="DE19" i="144" s="1"/>
  <c r="DE19" i="166"/>
  <c r="DE42" i="166" s="1"/>
  <c r="DQ19" i="195"/>
  <c r="DE20" i="80"/>
  <c r="DE44" i="80" s="1"/>
  <c r="CY27" i="54"/>
  <c r="DE8" i="164"/>
  <c r="DQ8" i="195"/>
  <c r="DQ11" i="195" s="1"/>
  <c r="DQ8" i="194"/>
  <c r="DQ8" i="192"/>
  <c r="DE8" i="145"/>
  <c r="DE8" i="163"/>
  <c r="DE8" i="126"/>
  <c r="DE8" i="166"/>
  <c r="DQ8" i="191"/>
  <c r="DE8" i="80"/>
  <c r="DI16" i="192"/>
  <c r="DI39" i="192" s="1"/>
  <c r="CW17" i="126"/>
  <c r="CW41" i="126" s="1"/>
  <c r="CW16" i="144" s="1"/>
  <c r="CW16" i="166"/>
  <c r="CW39" i="166" s="1"/>
  <c r="DI16" i="191"/>
  <c r="DI39" i="191" s="1"/>
  <c r="CW17" i="80"/>
  <c r="CW41" i="80" s="1"/>
  <c r="CQ19" i="54"/>
  <c r="CW16" i="163"/>
  <c r="CW39" i="163" s="1"/>
  <c r="DI16" i="195"/>
  <c r="DI16" i="194"/>
  <c r="DI39" i="194" s="1"/>
  <c r="CW16" i="164"/>
  <c r="CW39" i="164" s="1"/>
  <c r="CW16" i="145"/>
  <c r="CW39" i="145" s="1"/>
  <c r="DP13" i="166"/>
  <c r="DP36" i="166" s="1"/>
  <c r="DP14" i="126"/>
  <c r="DP38" i="126" s="1"/>
  <c r="DP13" i="144" s="1"/>
  <c r="DP13" i="163"/>
  <c r="DP36" i="163" s="1"/>
  <c r="DP12" i="165" s="1"/>
  <c r="DP14" i="80"/>
  <c r="DP38" i="80" s="1"/>
  <c r="DJ16" i="54"/>
  <c r="DP36" i="164"/>
  <c r="DH8" i="166"/>
  <c r="DH8" i="126"/>
  <c r="DH8" i="164"/>
  <c r="DH8" i="80"/>
  <c r="DB27" i="54"/>
  <c r="DH8" i="163"/>
  <c r="DH8" i="145"/>
  <c r="DY7" i="164"/>
  <c r="DS21" i="54"/>
  <c r="DY7" i="145"/>
  <c r="DS15" i="54"/>
  <c r="DY7" i="166"/>
  <c r="DY7" i="80"/>
  <c r="DS18" i="54"/>
  <c r="DY7" i="163"/>
  <c r="DY7" i="126"/>
  <c r="DS24" i="54"/>
  <c r="DS8" i="54"/>
  <c r="DS12" i="54" s="1"/>
  <c r="DM22" i="194"/>
  <c r="DM45" i="194" s="1"/>
  <c r="DA22" i="164"/>
  <c r="DA45" i="164" s="1"/>
  <c r="DA22" i="145"/>
  <c r="DA45" i="145" s="1"/>
  <c r="DM22" i="191"/>
  <c r="DM45" i="191" s="1"/>
  <c r="DA23" i="126"/>
  <c r="DA47" i="126" s="1"/>
  <c r="DA22" i="144" s="1"/>
  <c r="DA22" i="166"/>
  <c r="DA45" i="166" s="1"/>
  <c r="DM22" i="195"/>
  <c r="DA23" i="80"/>
  <c r="DA47" i="80" s="1"/>
  <c r="CU25" i="54"/>
  <c r="DA22" i="163"/>
  <c r="DA45" i="163" s="1"/>
  <c r="DM22" i="192"/>
  <c r="DM45" i="192" s="1"/>
  <c r="DM16" i="192"/>
  <c r="DM39" i="192" s="1"/>
  <c r="DA17" i="126"/>
  <c r="DA41" i="126" s="1"/>
  <c r="DA16" i="144" s="1"/>
  <c r="DA16" i="166"/>
  <c r="DA39" i="166" s="1"/>
  <c r="DM16" i="191"/>
  <c r="DM39" i="191" s="1"/>
  <c r="DA17" i="80"/>
  <c r="DA41" i="80" s="1"/>
  <c r="CU19" i="54"/>
  <c r="DA16" i="163"/>
  <c r="DA39" i="163" s="1"/>
  <c r="DM16" i="195"/>
  <c r="DM16" i="194"/>
  <c r="DM39" i="194" s="1"/>
  <c r="DA16" i="164"/>
  <c r="DA39" i="164" s="1"/>
  <c r="DA16" i="145"/>
  <c r="DA39" i="145" s="1"/>
  <c r="DA13" i="166"/>
  <c r="DA36" i="166" s="1"/>
  <c r="DM13" i="195"/>
  <c r="DA14" i="80"/>
  <c r="DA38" i="80" s="1"/>
  <c r="CU16" i="54"/>
  <c r="DA13" i="163"/>
  <c r="DA36" i="163" s="1"/>
  <c r="DM36" i="194"/>
  <c r="DA36" i="145"/>
  <c r="DM13" i="192"/>
  <c r="DM36" i="192" s="1"/>
  <c r="DA14" i="126"/>
  <c r="DA38" i="126" s="1"/>
  <c r="DA13" i="144" s="1"/>
  <c r="DL19" i="54"/>
  <c r="DR16" i="164"/>
  <c r="DR39" i="164" s="1"/>
  <c r="DR16" i="145"/>
  <c r="DR39" i="145" s="1"/>
  <c r="DR16" i="166"/>
  <c r="DR39" i="166" s="1"/>
  <c r="DR17" i="126"/>
  <c r="DR41" i="126" s="1"/>
  <c r="DR16" i="144" s="1"/>
  <c r="DR16" i="163"/>
  <c r="DR39" i="163" s="1"/>
  <c r="DR15" i="165" s="1"/>
  <c r="DR17" i="80"/>
  <c r="DR41" i="80" s="1"/>
  <c r="DB13" i="166"/>
  <c r="DB36" i="166" s="1"/>
  <c r="DN13" i="195"/>
  <c r="DB14" i="80"/>
  <c r="DB38" i="80" s="1"/>
  <c r="CV16" i="54"/>
  <c r="DB13" i="163"/>
  <c r="DB36" i="163" s="1"/>
  <c r="DN36" i="194"/>
  <c r="DB14" i="126"/>
  <c r="DB38" i="126" s="1"/>
  <c r="DB13" i="144" s="1"/>
  <c r="DN13" i="192"/>
  <c r="DN36" i="192" s="1"/>
  <c r="DB36" i="145"/>
  <c r="DH8" i="54"/>
  <c r="DH12" i="54" s="1"/>
  <c r="DN7" i="164"/>
  <c r="DN7" i="145"/>
  <c r="DN7" i="166"/>
  <c r="DN7" i="126"/>
  <c r="DN7" i="163"/>
  <c r="DN7" i="80"/>
  <c r="DH21" i="54"/>
  <c r="DH18" i="54"/>
  <c r="DH15" i="54"/>
  <c r="DH24" i="54"/>
  <c r="DX7" i="145"/>
  <c r="DR18" i="54"/>
  <c r="DX7" i="166"/>
  <c r="DX7" i="126"/>
  <c r="DR21" i="54"/>
  <c r="DX7" i="163"/>
  <c r="DX7" i="80"/>
  <c r="DR15" i="54"/>
  <c r="DX7" i="164"/>
  <c r="DR24" i="54"/>
  <c r="DR8" i="54"/>
  <c r="DR12" i="54" s="1"/>
  <c r="DA8" i="54"/>
  <c r="DA12" i="54" s="1"/>
  <c r="DG7" i="163"/>
  <c r="DG7" i="145"/>
  <c r="DG7" i="166"/>
  <c r="DG7" i="80"/>
  <c r="DG7" i="164"/>
  <c r="DG7" i="126"/>
  <c r="DA21" i="54"/>
  <c r="DA18" i="54"/>
  <c r="DA15" i="54"/>
  <c r="DA24" i="54"/>
  <c r="DR13" i="163"/>
  <c r="DR36" i="163" s="1"/>
  <c r="DR12" i="165" s="1"/>
  <c r="DR14" i="80"/>
  <c r="DR38" i="80" s="1"/>
  <c r="DL16" i="54"/>
  <c r="DR13" i="166"/>
  <c r="DR36" i="166" s="1"/>
  <c r="DR14" i="126"/>
  <c r="DR38" i="126" s="1"/>
  <c r="DR13" i="144" s="1"/>
  <c r="DQ22" i="145"/>
  <c r="DQ45" i="145" s="1"/>
  <c r="DQ22" i="166"/>
  <c r="DQ45" i="166" s="1"/>
  <c r="DQ23" i="126"/>
  <c r="DQ47" i="126" s="1"/>
  <c r="DQ22" i="144" s="1"/>
  <c r="DQ22" i="163"/>
  <c r="DQ45" i="163" s="1"/>
  <c r="DQ21" i="165" s="1"/>
  <c r="DQ23" i="80"/>
  <c r="DQ47" i="80" s="1"/>
  <c r="DK25" i="54"/>
  <c r="DQ22" i="164"/>
  <c r="DQ45" i="164" s="1"/>
  <c r="DN6" i="193"/>
  <c r="DN9" i="193" s="1"/>
  <c r="DB6" i="165"/>
  <c r="DB9" i="165" s="1"/>
  <c r="DE16" i="166"/>
  <c r="DE39" i="166" s="1"/>
  <c r="DQ16" i="195"/>
  <c r="DE17" i="80"/>
  <c r="DE41" i="80" s="1"/>
  <c r="CY19" i="54"/>
  <c r="DE16" i="163"/>
  <c r="DE39" i="163" s="1"/>
  <c r="DQ16" i="191"/>
  <c r="DQ39" i="191" s="1"/>
  <c r="DQ16" i="192"/>
  <c r="DQ39" i="192" s="1"/>
  <c r="DE16" i="145"/>
  <c r="DE39" i="145" s="1"/>
  <c r="DQ16" i="194"/>
  <c r="DQ39" i="194" s="1"/>
  <c r="DE16" i="164"/>
  <c r="DE39" i="164" s="1"/>
  <c r="DE17" i="126"/>
  <c r="DE41" i="126" s="1"/>
  <c r="DE16" i="144" s="1"/>
  <c r="CP16" i="54"/>
  <c r="CV13" i="163"/>
  <c r="CV36" i="163" s="1"/>
  <c r="DH13" i="195"/>
  <c r="DH36" i="194"/>
  <c r="CV36" i="164"/>
  <c r="CV14" i="126"/>
  <c r="CV38" i="126" s="1"/>
  <c r="CV13" i="144" s="1"/>
  <c r="DH13" i="192"/>
  <c r="DH36" i="192" s="1"/>
  <c r="CV13" i="166"/>
  <c r="CV36" i="166" s="1"/>
  <c r="DH36" i="191"/>
  <c r="CV14" i="80"/>
  <c r="CV38" i="80" s="1"/>
  <c r="CZ8" i="54"/>
  <c r="CZ12" i="54" s="1"/>
  <c r="DF7" i="164"/>
  <c r="DR7" i="191"/>
  <c r="DR7" i="194"/>
  <c r="DF7" i="163"/>
  <c r="DF7" i="145"/>
  <c r="DR7" i="192"/>
  <c r="DF7" i="126"/>
  <c r="DF7" i="166"/>
  <c r="DR7" i="195"/>
  <c r="DR10" i="195" s="1"/>
  <c r="DF7" i="80"/>
  <c r="CZ21" i="54"/>
  <c r="CZ18" i="54"/>
  <c r="CZ15" i="54"/>
  <c r="CZ24" i="54"/>
  <c r="DT7" i="166"/>
  <c r="DT7" i="126"/>
  <c r="DN21" i="54"/>
  <c r="DT7" i="163"/>
  <c r="DT7" i="80"/>
  <c r="DN15" i="54"/>
  <c r="DT7" i="164"/>
  <c r="DN18" i="54"/>
  <c r="DT7" i="145"/>
  <c r="DN24" i="54"/>
  <c r="DN8" i="54"/>
  <c r="DN12" i="54" s="1"/>
  <c r="DU7" i="145"/>
  <c r="DO18" i="54"/>
  <c r="DU7" i="166"/>
  <c r="DU7" i="126"/>
  <c r="DO21" i="54"/>
  <c r="DU7" i="163"/>
  <c r="DU7" i="80"/>
  <c r="DO15" i="54"/>
  <c r="DU7" i="164"/>
  <c r="DO24" i="54"/>
  <c r="DO8" i="54"/>
  <c r="DO12" i="54" s="1"/>
  <c r="CW8" i="54"/>
  <c r="CW12" i="54" s="1"/>
  <c r="DC7" i="164"/>
  <c r="DO7" i="195"/>
  <c r="DO10" i="195" s="1"/>
  <c r="DO7" i="194"/>
  <c r="DO7" i="192"/>
  <c r="DC7" i="145"/>
  <c r="DC7" i="163"/>
  <c r="DC7" i="80"/>
  <c r="DC7" i="166"/>
  <c r="DO7" i="191"/>
  <c r="DC7" i="126"/>
  <c r="CW18" i="54"/>
  <c r="CW15" i="54"/>
  <c r="CW24" i="54"/>
  <c r="CW21" i="54"/>
  <c r="DM6" i="193"/>
  <c r="DM9" i="193" s="1"/>
  <c r="DA6" i="165"/>
  <c r="DA9" i="165" s="1"/>
  <c r="DR19" i="145"/>
  <c r="DR42" i="145" s="1"/>
  <c r="DR19" i="166"/>
  <c r="DR42" i="166" s="1"/>
  <c r="DR20" i="126"/>
  <c r="DR44" i="126" s="1"/>
  <c r="DR19" i="144" s="1"/>
  <c r="DR19" i="163"/>
  <c r="DR42" i="163" s="1"/>
  <c r="DR18" i="165" s="1"/>
  <c r="DL22" i="54"/>
  <c r="DR19" i="164"/>
  <c r="DR42" i="164" s="1"/>
  <c r="DR20" i="80"/>
  <c r="DR44" i="80" s="1"/>
  <c r="DL27" i="54"/>
  <c r="DR8" i="164"/>
  <c r="DR8" i="145"/>
  <c r="DR8" i="166"/>
  <c r="DR8" i="126"/>
  <c r="DR8" i="163"/>
  <c r="DR8" i="80"/>
  <c r="DK19" i="54"/>
  <c r="DQ16" i="164"/>
  <c r="DQ39" i="164" s="1"/>
  <c r="DQ16" i="145"/>
  <c r="DQ39" i="145" s="1"/>
  <c r="DQ16" i="166"/>
  <c r="DQ39" i="166" s="1"/>
  <c r="DQ17" i="126"/>
  <c r="DQ41" i="126" s="1"/>
  <c r="DQ16" i="144" s="1"/>
  <c r="DQ16" i="163"/>
  <c r="DQ39" i="163" s="1"/>
  <c r="DQ15" i="165" s="1"/>
  <c r="DQ17" i="80"/>
  <c r="DQ41" i="80" s="1"/>
  <c r="CV22" i="54"/>
  <c r="DB19" i="163"/>
  <c r="DB42" i="163" s="1"/>
  <c r="DN19" i="191"/>
  <c r="DN42" i="191" s="1"/>
  <c r="DN19" i="194"/>
  <c r="DN42" i="194" s="1"/>
  <c r="DB19" i="164"/>
  <c r="DB42" i="164" s="1"/>
  <c r="DB20" i="126"/>
  <c r="DB44" i="126" s="1"/>
  <c r="DB19" i="144" s="1"/>
  <c r="DN19" i="195"/>
  <c r="DB19" i="145"/>
  <c r="DB42" i="145" s="1"/>
  <c r="DB19" i="166"/>
  <c r="DB42" i="166" s="1"/>
  <c r="DN19" i="192"/>
  <c r="DN42" i="192" s="1"/>
  <c r="DB20" i="80"/>
  <c r="DB44" i="80" s="1"/>
  <c r="CV27" i="54"/>
  <c r="DB8" i="164"/>
  <c r="DN8" i="191"/>
  <c r="DN8" i="194"/>
  <c r="DN8" i="192"/>
  <c r="DB8" i="145"/>
  <c r="DB8" i="163"/>
  <c r="DB8" i="126"/>
  <c r="DB8" i="166"/>
  <c r="DN8" i="195"/>
  <c r="DN11" i="195" s="1"/>
  <c r="DB8" i="80"/>
  <c r="DE13" i="166"/>
  <c r="DE36" i="166" s="1"/>
  <c r="DQ13" i="195"/>
  <c r="DE14" i="80"/>
  <c r="DE38" i="80" s="1"/>
  <c r="CY16" i="54"/>
  <c r="DE13" i="163"/>
  <c r="DE36" i="163" s="1"/>
  <c r="DQ36" i="194"/>
  <c r="DQ13" i="192"/>
  <c r="DQ36" i="192" s="1"/>
  <c r="DE36" i="145"/>
  <c r="DE14" i="126"/>
  <c r="DE38" i="126" s="1"/>
  <c r="DE13" i="144" s="1"/>
  <c r="CW6" i="165"/>
  <c r="CW9" i="165" s="1"/>
  <c r="DI6" i="193"/>
  <c r="DI9" i="193" s="1"/>
  <c r="DH22" i="194"/>
  <c r="DH45" i="194" s="1"/>
  <c r="CV22" i="163"/>
  <c r="CV45" i="163" s="1"/>
  <c r="CV22" i="145"/>
  <c r="CV45" i="145" s="1"/>
  <c r="DH22" i="191"/>
  <c r="DH45" i="191" s="1"/>
  <c r="CV23" i="126"/>
  <c r="CV47" i="126" s="1"/>
  <c r="CV22" i="144" s="1"/>
  <c r="CV22" i="166"/>
  <c r="CV45" i="166" s="1"/>
  <c r="DH22" i="195"/>
  <c r="CV23" i="80"/>
  <c r="CV47" i="80" s="1"/>
  <c r="CP25" i="54"/>
  <c r="CV22" i="164"/>
  <c r="CV45" i="164" s="1"/>
  <c r="DH22" i="192"/>
  <c r="DH45" i="192" s="1"/>
  <c r="CV8" i="164"/>
  <c r="CV8" i="126"/>
  <c r="CV8" i="166"/>
  <c r="CV8" i="145"/>
  <c r="CV8" i="80"/>
  <c r="CP27" i="54"/>
  <c r="DH8" i="192"/>
  <c r="DH8" i="195"/>
  <c r="DH11" i="195" s="1"/>
  <c r="DH8" i="194"/>
  <c r="CV8" i="163"/>
  <c r="DH8" i="191"/>
  <c r="DK22" i="163"/>
  <c r="DK45" i="163" s="1"/>
  <c r="DK21" i="165" s="1"/>
  <c r="DK23" i="80"/>
  <c r="DK47" i="80" s="1"/>
  <c r="DE25" i="54"/>
  <c r="DK22" i="164"/>
  <c r="DK45" i="164" s="1"/>
  <c r="DK22" i="145"/>
  <c r="DK45" i="145" s="1"/>
  <c r="DK22" i="166"/>
  <c r="DK45" i="166" s="1"/>
  <c r="DK23" i="126"/>
  <c r="DK47" i="126" s="1"/>
  <c r="DK22" i="144" s="1"/>
  <c r="DE27" i="54"/>
  <c r="DK8" i="164"/>
  <c r="DK8" i="166"/>
  <c r="DK8" i="145"/>
  <c r="DK8" i="80"/>
  <c r="DK8" i="163"/>
  <c r="DK8" i="126"/>
  <c r="DP16" i="145"/>
  <c r="DP39" i="145" s="1"/>
  <c r="DP16" i="166"/>
  <c r="DP39" i="166" s="1"/>
  <c r="DP17" i="126"/>
  <c r="DP41" i="126" s="1"/>
  <c r="DP16" i="144" s="1"/>
  <c r="DP16" i="163"/>
  <c r="DP39" i="163" s="1"/>
  <c r="DP15" i="165" s="1"/>
  <c r="DP17" i="80"/>
  <c r="DP41" i="80" s="1"/>
  <c r="DJ19" i="54"/>
  <c r="DP16" i="164"/>
  <c r="DP39" i="164" s="1"/>
  <c r="DJ19" i="194"/>
  <c r="DJ42" i="194" s="1"/>
  <c r="CX19" i="164"/>
  <c r="CX42" i="164" s="1"/>
  <c r="CX20" i="126"/>
  <c r="CX44" i="126" s="1"/>
  <c r="CX19" i="144" s="1"/>
  <c r="DJ19" i="195"/>
  <c r="CX19" i="145"/>
  <c r="CX42" i="145" s="1"/>
  <c r="CX19" i="166"/>
  <c r="CX42" i="166" s="1"/>
  <c r="DJ19" i="192"/>
  <c r="DJ42" i="192" s="1"/>
  <c r="CX20" i="80"/>
  <c r="CX44" i="80" s="1"/>
  <c r="CR22" i="54"/>
  <c r="CX19" i="163"/>
  <c r="CX42" i="163" s="1"/>
  <c r="DJ19" i="191"/>
  <c r="DJ42" i="191" s="1"/>
  <c r="CX8" i="163"/>
  <c r="CX8" i="126"/>
  <c r="CX8" i="166"/>
  <c r="DJ8" i="195"/>
  <c r="DJ11" i="195" s="1"/>
  <c r="CX8" i="80"/>
  <c r="CR27" i="54"/>
  <c r="CX8" i="164"/>
  <c r="DJ8" i="191"/>
  <c r="DJ8" i="194"/>
  <c r="DJ8" i="192"/>
  <c r="CX8" i="145"/>
  <c r="DJ20" i="126"/>
  <c r="DJ44" i="126" s="1"/>
  <c r="DJ19" i="144" s="1"/>
  <c r="DJ19" i="166"/>
  <c r="DJ42" i="166" s="1"/>
  <c r="DJ19" i="145"/>
  <c r="DJ42" i="145" s="1"/>
  <c r="DJ19" i="163"/>
  <c r="DJ42" i="163" s="1"/>
  <c r="DJ18" i="165" s="1"/>
  <c r="DJ20" i="80"/>
  <c r="DJ44" i="80" s="1"/>
  <c r="DD22" i="54"/>
  <c r="DJ19" i="164"/>
  <c r="DJ42" i="164" s="1"/>
  <c r="DD27" i="54"/>
  <c r="DJ8" i="164"/>
  <c r="DJ8" i="126"/>
  <c r="DJ8" i="166"/>
  <c r="DJ8" i="145"/>
  <c r="DJ8" i="163"/>
  <c r="DJ8" i="80"/>
  <c r="DH13" i="166"/>
  <c r="DH36" i="166" s="1"/>
  <c r="DH13" i="163"/>
  <c r="DH36" i="163" s="1"/>
  <c r="DH12" i="165" s="1"/>
  <c r="DH14" i="80"/>
  <c r="DH38" i="80" s="1"/>
  <c r="DB16" i="54"/>
  <c r="DH36" i="164"/>
  <c r="DH14" i="126"/>
  <c r="DH38" i="126" s="1"/>
  <c r="DH13" i="144" s="1"/>
  <c r="DE6" i="165" l="1"/>
  <c r="DE9" i="165" s="1"/>
  <c r="DQ6" i="193"/>
  <c r="DQ9" i="193" s="1"/>
  <c r="DT13" i="145"/>
  <c r="DT13" i="164"/>
  <c r="DF30" i="166"/>
  <c r="DF33" i="166" s="1"/>
  <c r="DF10" i="166"/>
  <c r="DX30" i="166"/>
  <c r="DX33" i="166" s="1"/>
  <c r="DX10" i="166"/>
  <c r="DA14" i="164"/>
  <c r="DM14" i="191"/>
  <c r="DM37" i="191" s="1"/>
  <c r="DM14" i="194"/>
  <c r="DA14" i="145"/>
  <c r="DO13" i="164"/>
  <c r="DO13" i="145"/>
  <c r="DO36" i="145" s="1"/>
  <c r="DK31" i="166"/>
  <c r="DK34" i="166" s="1"/>
  <c r="DK11" i="166"/>
  <c r="DU13" i="164"/>
  <c r="DU13" i="145"/>
  <c r="DU36" i="145" s="1"/>
  <c r="DT30" i="166"/>
  <c r="DT33" i="166" s="1"/>
  <c r="DT10" i="166"/>
  <c r="CV14" i="164"/>
  <c r="DH14" i="191"/>
  <c r="DH37" i="191" s="1"/>
  <c r="CV14" i="145"/>
  <c r="DH14" i="194"/>
  <c r="DH37" i="194" s="1"/>
  <c r="DR14" i="164"/>
  <c r="DR14" i="145"/>
  <c r="DR37" i="145" s="1"/>
  <c r="DG13" i="164"/>
  <c r="DG13" i="145"/>
  <c r="DN13" i="164"/>
  <c r="DN13" i="145"/>
  <c r="DN36" i="145" s="1"/>
  <c r="DI13" i="164"/>
  <c r="DI13" i="145"/>
  <c r="DI36" i="145" s="1"/>
  <c r="DS30" i="166"/>
  <c r="DS33" i="166" s="1"/>
  <c r="DS10" i="166"/>
  <c r="DJ14" i="145"/>
  <c r="DJ14" i="164"/>
  <c r="DM30" i="166"/>
  <c r="DM33" i="166" s="1"/>
  <c r="DM10" i="166"/>
  <c r="DD30" i="166"/>
  <c r="DD33" i="166" s="1"/>
  <c r="DD10" i="166"/>
  <c r="DV13" i="164"/>
  <c r="DV13" i="145"/>
  <c r="DV36" i="145" s="1"/>
  <c r="DQ31" i="166"/>
  <c r="DQ34" i="166" s="1"/>
  <c r="DQ11" i="166"/>
  <c r="CZ13" i="164"/>
  <c r="DL13" i="194"/>
  <c r="DL36" i="194" s="1"/>
  <c r="CZ13" i="145"/>
  <c r="DL13" i="191"/>
  <c r="DL36" i="191" s="1"/>
  <c r="DH6" i="144"/>
  <c r="DH9" i="144" s="1"/>
  <c r="DH34" i="126"/>
  <c r="CV6" i="144"/>
  <c r="CV9" i="144" s="1"/>
  <c r="CV34" i="126"/>
  <c r="DJ6" i="144"/>
  <c r="DJ9" i="144" s="1"/>
  <c r="DJ34" i="126"/>
  <c r="DR6" i="144"/>
  <c r="DR9" i="144" s="1"/>
  <c r="DR34" i="126"/>
  <c r="DE6" i="144"/>
  <c r="DE9" i="144" s="1"/>
  <c r="DE34" i="126"/>
  <c r="CW6" i="144"/>
  <c r="CW9" i="144" s="1"/>
  <c r="CW34" i="126"/>
  <c r="DP6" i="165"/>
  <c r="DP9" i="165" s="1"/>
  <c r="DP33" i="163"/>
  <c r="DK6" i="165"/>
  <c r="DK9" i="165" s="1"/>
  <c r="DK33" i="163"/>
  <c r="DJ6" i="165"/>
  <c r="DJ9" i="165" s="1"/>
  <c r="DJ33" i="163"/>
  <c r="DC30" i="166"/>
  <c r="DC33" i="166" s="1"/>
  <c r="DC10" i="166"/>
  <c r="DB14" i="164"/>
  <c r="DN14" i="194"/>
  <c r="DN37" i="194" s="1"/>
  <c r="DB14" i="145"/>
  <c r="DN14" i="191"/>
  <c r="DN37" i="191" s="1"/>
  <c r="CW14" i="164"/>
  <c r="DI14" i="191"/>
  <c r="DI37" i="191" s="1"/>
  <c r="DI14" i="194"/>
  <c r="CW14" i="145"/>
  <c r="CX14" i="164"/>
  <c r="DJ14" i="194"/>
  <c r="DJ37" i="194" s="1"/>
  <c r="CX14" i="145"/>
  <c r="DJ14" i="191"/>
  <c r="DJ37" i="191" s="1"/>
  <c r="DB31" i="166"/>
  <c r="DB34" i="166" s="1"/>
  <c r="DB11" i="166"/>
  <c r="DU30" i="166"/>
  <c r="DU33" i="166" s="1"/>
  <c r="DU10" i="166"/>
  <c r="DY30" i="166"/>
  <c r="DY33" i="166" s="1"/>
  <c r="DY10" i="166"/>
  <c r="DE31" i="166"/>
  <c r="DE34" i="166" s="1"/>
  <c r="DE11" i="166"/>
  <c r="DS13" i="145"/>
  <c r="DS13" i="164"/>
  <c r="DS36" i="164" s="1"/>
  <c r="DM13" i="164"/>
  <c r="DM13" i="145"/>
  <c r="DD13" i="164"/>
  <c r="DP13" i="194"/>
  <c r="DP36" i="194" s="1"/>
  <c r="DP13" i="191"/>
  <c r="DD13" i="145"/>
  <c r="DD36" i="145" s="1"/>
  <c r="DO30" i="166"/>
  <c r="DO33" i="166" s="1"/>
  <c r="DO10" i="166"/>
  <c r="DW30" i="166"/>
  <c r="DW33" i="166" s="1"/>
  <c r="DW10" i="166"/>
  <c r="DA31" i="166"/>
  <c r="DA34" i="166" s="1"/>
  <c r="DA11" i="166"/>
  <c r="DL30" i="166"/>
  <c r="DL33" i="166" s="1"/>
  <c r="DL10" i="166"/>
  <c r="DK13" i="194"/>
  <c r="DK13" i="191"/>
  <c r="DK36" i="191" s="1"/>
  <c r="CY13" i="145"/>
  <c r="CY13" i="164"/>
  <c r="CY30" i="166"/>
  <c r="CY33" i="166" s="1"/>
  <c r="CY10" i="166"/>
  <c r="CX31" i="166"/>
  <c r="CX34" i="166" s="1"/>
  <c r="CX11" i="166"/>
  <c r="CV31" i="166"/>
  <c r="CV34" i="166" s="1"/>
  <c r="CV11" i="166"/>
  <c r="DE14" i="164"/>
  <c r="DQ14" i="191"/>
  <c r="DQ14" i="194"/>
  <c r="DE14" i="145"/>
  <c r="DC13" i="164"/>
  <c r="DO13" i="194"/>
  <c r="DO36" i="194" s="1"/>
  <c r="DC13" i="145"/>
  <c r="DO13" i="191"/>
  <c r="DO36" i="191" s="1"/>
  <c r="DW13" i="164"/>
  <c r="DW13" i="145"/>
  <c r="DH14" i="164"/>
  <c r="DH14" i="145"/>
  <c r="DH37" i="145" s="1"/>
  <c r="DJ31" i="166"/>
  <c r="DJ34" i="166" s="1"/>
  <c r="DJ11" i="166"/>
  <c r="DR31" i="166"/>
  <c r="DR34" i="166" s="1"/>
  <c r="DR11" i="166"/>
  <c r="DF13" i="164"/>
  <c r="DR13" i="191"/>
  <c r="DF13" i="145"/>
  <c r="DR13" i="194"/>
  <c r="DR36" i="194" s="1"/>
  <c r="DG30" i="166"/>
  <c r="DG33" i="166" s="1"/>
  <c r="DG10" i="166"/>
  <c r="DX13" i="164"/>
  <c r="DX13" i="145"/>
  <c r="DX36" i="145" s="1"/>
  <c r="DN30" i="166"/>
  <c r="DN33" i="166" s="1"/>
  <c r="DN10" i="166"/>
  <c r="DY13" i="164"/>
  <c r="DY13" i="145"/>
  <c r="DY36" i="145" s="1"/>
  <c r="DH31" i="166"/>
  <c r="DH34" i="166" s="1"/>
  <c r="DH11" i="166"/>
  <c r="DP14" i="164"/>
  <c r="DP14" i="145"/>
  <c r="DP37" i="145" s="1"/>
  <c r="DI30" i="166"/>
  <c r="DI33" i="166" s="1"/>
  <c r="DI10" i="166"/>
  <c r="DK14" i="164"/>
  <c r="DK14" i="145"/>
  <c r="DK37" i="145" s="1"/>
  <c r="DQ14" i="164"/>
  <c r="DQ14" i="145"/>
  <c r="DQ37" i="145" s="1"/>
  <c r="DP31" i="166"/>
  <c r="DP34" i="166" s="1"/>
  <c r="DP11" i="166"/>
  <c r="DV30" i="166"/>
  <c r="DV33" i="166" s="1"/>
  <c r="DV10" i="166"/>
  <c r="CZ30" i="166"/>
  <c r="CZ33" i="166" s="1"/>
  <c r="CZ10" i="166"/>
  <c r="CW31" i="166"/>
  <c r="CW34" i="166" s="1"/>
  <c r="CW11" i="166"/>
  <c r="DL13" i="164"/>
  <c r="DL13" i="145"/>
  <c r="DL36" i="145" s="1"/>
  <c r="CX6" i="144"/>
  <c r="CX9" i="144" s="1"/>
  <c r="CX34" i="126"/>
  <c r="DB6" i="144"/>
  <c r="DB9" i="144" s="1"/>
  <c r="DB34" i="126"/>
  <c r="DP6" i="144"/>
  <c r="DP9" i="144" s="1"/>
  <c r="DP34" i="126"/>
  <c r="DA6" i="144"/>
  <c r="DA9" i="144" s="1"/>
  <c r="DA34" i="126"/>
  <c r="DQ6" i="144"/>
  <c r="DQ9" i="144" s="1"/>
  <c r="DQ34" i="126"/>
  <c r="DK6" i="144"/>
  <c r="DK9" i="144" s="1"/>
  <c r="DK34" i="126"/>
  <c r="DQ6" i="165"/>
  <c r="DQ9" i="165" s="1"/>
  <c r="DQ33" i="163"/>
  <c r="DH6" i="165"/>
  <c r="DH9" i="165" s="1"/>
  <c r="DH33" i="163"/>
  <c r="DR6" i="165"/>
  <c r="DR9" i="165" s="1"/>
  <c r="DR33" i="163"/>
  <c r="DJ31" i="163"/>
  <c r="DJ11" i="163"/>
  <c r="DK31" i="163"/>
  <c r="DK11" i="163"/>
  <c r="CV31" i="163"/>
  <c r="CV34" i="163" s="1"/>
  <c r="CV11" i="163"/>
  <c r="DR31" i="163"/>
  <c r="DR11" i="163"/>
  <c r="DF30" i="163"/>
  <c r="DF10" i="163"/>
  <c r="DX30" i="163"/>
  <c r="DX10" i="163"/>
  <c r="DN30" i="163"/>
  <c r="DN10" i="163"/>
  <c r="DV30" i="163"/>
  <c r="DV10" i="163"/>
  <c r="DB31" i="163"/>
  <c r="DB11" i="163"/>
  <c r="DE31" i="163"/>
  <c r="DE34" i="163" s="1"/>
  <c r="DE11" i="163"/>
  <c r="DD30" i="163"/>
  <c r="DD33" i="163" s="1"/>
  <c r="DD10" i="163"/>
  <c r="DO30" i="163"/>
  <c r="DO10" i="163"/>
  <c r="DW30" i="163"/>
  <c r="DW10" i="163"/>
  <c r="CW31" i="163"/>
  <c r="CW34" i="163" s="1"/>
  <c r="CW11" i="163"/>
  <c r="CY30" i="163"/>
  <c r="CY33" i="163" s="1"/>
  <c r="CY10" i="163"/>
  <c r="CX31" i="163"/>
  <c r="CX34" i="163" s="1"/>
  <c r="CX11" i="163"/>
  <c r="DC30" i="163"/>
  <c r="DC33" i="163" s="1"/>
  <c r="DC10" i="163"/>
  <c r="DT30" i="163"/>
  <c r="DT10" i="163"/>
  <c r="DG30" i="163"/>
  <c r="DG10" i="163"/>
  <c r="DH31" i="163"/>
  <c r="DH11" i="163"/>
  <c r="DS30" i="163"/>
  <c r="DS10" i="163"/>
  <c r="DM30" i="163"/>
  <c r="DM10" i="163"/>
  <c r="DP31" i="163"/>
  <c r="DP11" i="163"/>
  <c r="DU30" i="163"/>
  <c r="DU10" i="163"/>
  <c r="DY30" i="163"/>
  <c r="DY10" i="163"/>
  <c r="DI30" i="163"/>
  <c r="DI10" i="163"/>
  <c r="DA31" i="163"/>
  <c r="DA34" i="163" s="1"/>
  <c r="DA11" i="163"/>
  <c r="DQ31" i="163"/>
  <c r="DQ11" i="163"/>
  <c r="CZ30" i="163"/>
  <c r="CZ33" i="163" s="1"/>
  <c r="CZ10" i="163"/>
  <c r="DL30" i="163"/>
  <c r="DL10" i="163"/>
  <c r="DC30" i="164"/>
  <c r="DC33" i="164" s="1"/>
  <c r="DC10" i="164"/>
  <c r="DG30" i="164"/>
  <c r="DG33" i="164" s="1"/>
  <c r="DG10" i="164"/>
  <c r="DH31" i="164"/>
  <c r="DH34" i="164" s="1"/>
  <c r="DH11" i="164"/>
  <c r="DD30" i="164"/>
  <c r="DD33" i="164" s="1"/>
  <c r="DD10" i="164"/>
  <c r="DP31" i="164"/>
  <c r="DP34" i="164" s="1"/>
  <c r="DP11" i="164"/>
  <c r="CW31" i="164"/>
  <c r="CW34" i="164" s="1"/>
  <c r="CW11" i="164"/>
  <c r="CX31" i="164"/>
  <c r="CX34" i="164" s="1"/>
  <c r="CX11" i="164"/>
  <c r="DU30" i="164"/>
  <c r="DU33" i="164" s="1"/>
  <c r="DU10" i="164"/>
  <c r="DO30" i="164"/>
  <c r="DO33" i="164" s="1"/>
  <c r="DO10" i="164"/>
  <c r="DW30" i="164"/>
  <c r="DW33" i="164" s="1"/>
  <c r="DW10" i="164"/>
  <c r="DQ31" i="164"/>
  <c r="DQ34" i="164" s="1"/>
  <c r="DQ11" i="164"/>
  <c r="DJ31" i="164"/>
  <c r="DJ34" i="164" s="1"/>
  <c r="DJ11" i="164"/>
  <c r="DK31" i="164"/>
  <c r="DK34" i="164" s="1"/>
  <c r="DK11" i="164"/>
  <c r="CV31" i="164"/>
  <c r="CV34" i="164" s="1"/>
  <c r="CV11" i="164"/>
  <c r="DB31" i="164"/>
  <c r="DB34" i="164" s="1"/>
  <c r="DB11" i="164"/>
  <c r="DR31" i="164"/>
  <c r="DR34" i="164" s="1"/>
  <c r="DR11" i="164"/>
  <c r="DX30" i="164"/>
  <c r="DX33" i="164" s="1"/>
  <c r="DX10" i="164"/>
  <c r="DN30" i="164"/>
  <c r="DN33" i="164" s="1"/>
  <c r="DN10" i="164"/>
  <c r="DE31" i="164"/>
  <c r="DE34" i="164" s="1"/>
  <c r="DE11" i="164"/>
  <c r="DS30" i="164"/>
  <c r="DS33" i="164" s="1"/>
  <c r="DS10" i="164"/>
  <c r="DV30" i="164"/>
  <c r="DV33" i="164" s="1"/>
  <c r="DV10" i="164"/>
  <c r="CY30" i="164"/>
  <c r="CY33" i="164" s="1"/>
  <c r="CY10" i="164"/>
  <c r="DF30" i="164"/>
  <c r="DF33" i="164" s="1"/>
  <c r="DF10" i="164"/>
  <c r="DI30" i="164"/>
  <c r="DI33" i="164" s="1"/>
  <c r="DI10" i="164"/>
  <c r="DA31" i="164"/>
  <c r="DA34" i="164" s="1"/>
  <c r="DA11" i="164"/>
  <c r="DT30" i="164"/>
  <c r="DT33" i="164" s="1"/>
  <c r="DT10" i="164"/>
  <c r="DY30" i="164"/>
  <c r="DY33" i="164" s="1"/>
  <c r="DY10" i="164"/>
  <c r="DM30" i="164"/>
  <c r="DM33" i="164" s="1"/>
  <c r="DM10" i="164"/>
  <c r="CZ30" i="164"/>
  <c r="CZ33" i="164" s="1"/>
  <c r="CZ10" i="164"/>
  <c r="DL30" i="164"/>
  <c r="DL33" i="164" s="1"/>
  <c r="DL10" i="164"/>
  <c r="DM31" i="194"/>
  <c r="DM34" i="194" s="1"/>
  <c r="DM11" i="194"/>
  <c r="DK30" i="194"/>
  <c r="DK33" i="194" s="1"/>
  <c r="DK10" i="194"/>
  <c r="DI31" i="194"/>
  <c r="DI34" i="194" s="1"/>
  <c r="DI11" i="194"/>
  <c r="DN31" i="194"/>
  <c r="DN34" i="194" s="1"/>
  <c r="DN11" i="194"/>
  <c r="DQ31" i="194"/>
  <c r="DQ34" i="194" s="1"/>
  <c r="DQ11" i="194"/>
  <c r="DL30" i="194"/>
  <c r="DL33" i="194" s="1"/>
  <c r="DL10" i="194"/>
  <c r="DJ31" i="194"/>
  <c r="DJ34" i="194" s="1"/>
  <c r="DJ11" i="194"/>
  <c r="DH31" i="194"/>
  <c r="DH34" i="194" s="1"/>
  <c r="DH11" i="194"/>
  <c r="DO30" i="194"/>
  <c r="DO33" i="194" s="1"/>
  <c r="DO10" i="194"/>
  <c r="DR30" i="194"/>
  <c r="DR33" i="194" s="1"/>
  <c r="DR10" i="194"/>
  <c r="DP30" i="194"/>
  <c r="DP33" i="194" s="1"/>
  <c r="DP10" i="194"/>
  <c r="DJ31" i="192"/>
  <c r="DJ34" i="192" s="1"/>
  <c r="DJ11" i="192"/>
  <c r="DO30" i="192"/>
  <c r="DO33" i="192" s="1"/>
  <c r="DO10" i="192"/>
  <c r="DP30" i="192"/>
  <c r="DP33" i="192" s="1"/>
  <c r="DP10" i="192"/>
  <c r="DH31" i="192"/>
  <c r="DH34" i="192" s="1"/>
  <c r="DH11" i="192"/>
  <c r="DR30" i="192"/>
  <c r="DR33" i="192" s="1"/>
  <c r="DR10" i="192"/>
  <c r="DM31" i="192"/>
  <c r="DM34" i="192" s="1"/>
  <c r="DM11" i="192"/>
  <c r="DN31" i="192"/>
  <c r="DN34" i="192" s="1"/>
  <c r="DN11" i="192"/>
  <c r="DQ31" i="192"/>
  <c r="DQ34" i="192" s="1"/>
  <c r="DQ11" i="192"/>
  <c r="DL30" i="192"/>
  <c r="DL33" i="192" s="1"/>
  <c r="DL10" i="192"/>
  <c r="DI31" i="192"/>
  <c r="DI34" i="192" s="1"/>
  <c r="DI11" i="192"/>
  <c r="DK30" i="192"/>
  <c r="DK33" i="192" s="1"/>
  <c r="DK10" i="192"/>
  <c r="DN31" i="191"/>
  <c r="DN34" i="191" s="1"/>
  <c r="DN11" i="191"/>
  <c r="DQ31" i="191"/>
  <c r="DQ34" i="191" s="1"/>
  <c r="DQ11" i="191"/>
  <c r="DM31" i="191"/>
  <c r="DM34" i="191" s="1"/>
  <c r="DM11" i="191"/>
  <c r="DK30" i="191"/>
  <c r="DK33" i="191" s="1"/>
  <c r="DK10" i="191"/>
  <c r="DH31" i="191"/>
  <c r="DH34" i="191" s="1"/>
  <c r="DH11" i="191"/>
  <c r="DP30" i="191"/>
  <c r="DP33" i="191" s="1"/>
  <c r="DP10" i="191"/>
  <c r="DL30" i="191"/>
  <c r="DL33" i="191" s="1"/>
  <c r="DL10" i="191"/>
  <c r="DI31" i="191"/>
  <c r="DI34" i="191" s="1"/>
  <c r="DI11" i="191"/>
  <c r="DJ31" i="191"/>
  <c r="DJ34" i="191" s="1"/>
  <c r="DJ11" i="191"/>
  <c r="DO30" i="191"/>
  <c r="DO33" i="191" s="1"/>
  <c r="DO10" i="191"/>
  <c r="DR30" i="191"/>
  <c r="DR33" i="191" s="1"/>
  <c r="DR10" i="191"/>
  <c r="CX31" i="145"/>
  <c r="CX34" i="145" s="1"/>
  <c r="CX11" i="145"/>
  <c r="DK31" i="145"/>
  <c r="DK34" i="145" s="1"/>
  <c r="DK11" i="145"/>
  <c r="DR31" i="145"/>
  <c r="DR34" i="145" s="1"/>
  <c r="DR11" i="145"/>
  <c r="DH31" i="145"/>
  <c r="DH34" i="145" s="1"/>
  <c r="DH11" i="145"/>
  <c r="DP31" i="145"/>
  <c r="DP34" i="145" s="1"/>
  <c r="DP11" i="145"/>
  <c r="DA31" i="145"/>
  <c r="DA34" i="145" s="1"/>
  <c r="DA11" i="145"/>
  <c r="DJ31" i="145"/>
  <c r="DJ34" i="145" s="1"/>
  <c r="DJ11" i="145"/>
  <c r="DB31" i="145"/>
  <c r="DB34" i="145" s="1"/>
  <c r="DB11" i="145"/>
  <c r="DE31" i="145"/>
  <c r="DE34" i="145" s="1"/>
  <c r="DE11" i="145"/>
  <c r="DQ31" i="145"/>
  <c r="DQ34" i="145" s="1"/>
  <c r="DQ11" i="145"/>
  <c r="CW31" i="145"/>
  <c r="CW34" i="145" s="1"/>
  <c r="CW11" i="145"/>
  <c r="CV31" i="145"/>
  <c r="CV34" i="145" s="1"/>
  <c r="CV11" i="145"/>
  <c r="DT30" i="145"/>
  <c r="DT33" i="145" s="1"/>
  <c r="DT10" i="145"/>
  <c r="DG30" i="145"/>
  <c r="DG33" i="145" s="1"/>
  <c r="DG10" i="145"/>
  <c r="DN30" i="145"/>
  <c r="DN33" i="145" s="1"/>
  <c r="DN10" i="145"/>
  <c r="DY30" i="145"/>
  <c r="DY33" i="145" s="1"/>
  <c r="DY10" i="145"/>
  <c r="DM30" i="145"/>
  <c r="DM33" i="145" s="1"/>
  <c r="DM10" i="145"/>
  <c r="DV30" i="145"/>
  <c r="DV33" i="145" s="1"/>
  <c r="DV10" i="145"/>
  <c r="DX30" i="145"/>
  <c r="DX33" i="145" s="1"/>
  <c r="DX10" i="145"/>
  <c r="CZ30" i="145"/>
  <c r="CZ33" i="145" s="1"/>
  <c r="CZ10" i="145"/>
  <c r="CY30" i="145"/>
  <c r="CY33" i="145" s="1"/>
  <c r="CY10" i="145"/>
  <c r="DC30" i="145"/>
  <c r="DC33" i="145" s="1"/>
  <c r="DC10" i="145"/>
  <c r="DU30" i="145"/>
  <c r="DU33" i="145" s="1"/>
  <c r="DU10" i="145"/>
  <c r="DF30" i="145"/>
  <c r="DF33" i="145" s="1"/>
  <c r="DF10" i="145"/>
  <c r="DD30" i="145"/>
  <c r="DD33" i="145" s="1"/>
  <c r="DD10" i="145"/>
  <c r="DL30" i="145"/>
  <c r="DL33" i="145" s="1"/>
  <c r="DL10" i="145"/>
  <c r="DI30" i="145"/>
  <c r="DI33" i="145" s="1"/>
  <c r="DI10" i="145"/>
  <c r="DO30" i="145"/>
  <c r="DO33" i="145" s="1"/>
  <c r="DO10" i="145"/>
  <c r="DW30" i="145"/>
  <c r="DW33" i="145" s="1"/>
  <c r="DW10" i="145"/>
  <c r="DS30" i="145"/>
  <c r="DS33" i="145" s="1"/>
  <c r="DS10" i="145"/>
  <c r="DX31" i="80"/>
  <c r="DX34" i="80" s="1"/>
  <c r="DX10" i="80"/>
  <c r="DE32" i="80"/>
  <c r="DE35" i="80" s="1"/>
  <c r="DE11" i="80"/>
  <c r="DP32" i="80"/>
  <c r="DP35" i="80" s="1"/>
  <c r="DP11" i="80"/>
  <c r="DA32" i="80"/>
  <c r="DA35" i="80" s="1"/>
  <c r="DA11" i="80"/>
  <c r="DC31" i="80"/>
  <c r="DC34" i="80" s="1"/>
  <c r="DC10" i="80"/>
  <c r="DT31" i="80"/>
  <c r="DT34" i="80" s="1"/>
  <c r="DT10" i="80"/>
  <c r="DY31" i="80"/>
  <c r="DY34" i="80" s="1"/>
  <c r="DY10" i="80"/>
  <c r="DS31" i="80"/>
  <c r="DS34" i="80" s="1"/>
  <c r="DS10" i="80"/>
  <c r="DM31" i="80"/>
  <c r="DM34" i="80" s="1"/>
  <c r="DM10" i="80"/>
  <c r="CZ31" i="80"/>
  <c r="CZ34" i="80" s="1"/>
  <c r="CZ10" i="80"/>
  <c r="CW32" i="80"/>
  <c r="CW35" i="80" s="1"/>
  <c r="CW11" i="80"/>
  <c r="DR32" i="80"/>
  <c r="DR35" i="80" s="1"/>
  <c r="DR11" i="80"/>
  <c r="DN31" i="80"/>
  <c r="DN34" i="80" s="1"/>
  <c r="DN10" i="80"/>
  <c r="DH32" i="80"/>
  <c r="DH35" i="80" s="1"/>
  <c r="DH11" i="80"/>
  <c r="DV31" i="80"/>
  <c r="DV34" i="80" s="1"/>
  <c r="DV10" i="80"/>
  <c r="CX32" i="80"/>
  <c r="CX35" i="80" s="1"/>
  <c r="CX11" i="80"/>
  <c r="DK32" i="80"/>
  <c r="DK35" i="80" s="1"/>
  <c r="DK11" i="80"/>
  <c r="CV32" i="80"/>
  <c r="CV35" i="80" s="1"/>
  <c r="CV11" i="80"/>
  <c r="DU31" i="80"/>
  <c r="DU34" i="80" s="1"/>
  <c r="DU10" i="80"/>
  <c r="DF31" i="80"/>
  <c r="DF34" i="80" s="1"/>
  <c r="DF10" i="80"/>
  <c r="DG31" i="80"/>
  <c r="DG34" i="80" s="1"/>
  <c r="DG10" i="80"/>
  <c r="DI31" i="80"/>
  <c r="DI34" i="80" s="1"/>
  <c r="DI10" i="80"/>
  <c r="DW31" i="80"/>
  <c r="DW34" i="80" s="1"/>
  <c r="DW10" i="80"/>
  <c r="DQ32" i="80"/>
  <c r="DQ35" i="80" s="1"/>
  <c r="DQ11" i="80"/>
  <c r="DL31" i="80"/>
  <c r="DL34" i="80" s="1"/>
  <c r="DL10" i="80"/>
  <c r="DJ32" i="80"/>
  <c r="DJ35" i="80" s="1"/>
  <c r="DJ11" i="80"/>
  <c r="DB32" i="80"/>
  <c r="DB35" i="80" s="1"/>
  <c r="DB11" i="80"/>
  <c r="CY31" i="80"/>
  <c r="CY34" i="80" s="1"/>
  <c r="CY10" i="80"/>
  <c r="DD31" i="80"/>
  <c r="DD34" i="80" s="1"/>
  <c r="DD10" i="80"/>
  <c r="DO31" i="80"/>
  <c r="DO34" i="80" s="1"/>
  <c r="DO10" i="80"/>
  <c r="DR32" i="126"/>
  <c r="DR11" i="126"/>
  <c r="DC31" i="126"/>
  <c r="DC10" i="126"/>
  <c r="DB32" i="126"/>
  <c r="DB11" i="126"/>
  <c r="DJ32" i="126"/>
  <c r="DJ11" i="126"/>
  <c r="DK32" i="126"/>
  <c r="DK11" i="126"/>
  <c r="DT31" i="126"/>
  <c r="DT10" i="126"/>
  <c r="DG31" i="126"/>
  <c r="DG10" i="126"/>
  <c r="DS31" i="126"/>
  <c r="DS10" i="126"/>
  <c r="DM31" i="126"/>
  <c r="DM10" i="126"/>
  <c r="DQ32" i="126"/>
  <c r="DQ11" i="126"/>
  <c r="CW32" i="126"/>
  <c r="CW11" i="126"/>
  <c r="CX32" i="126"/>
  <c r="CX11" i="126"/>
  <c r="CV32" i="126"/>
  <c r="CV11" i="126"/>
  <c r="DU31" i="126"/>
  <c r="DU10" i="126"/>
  <c r="DF31" i="126"/>
  <c r="DF10" i="126"/>
  <c r="DL31" i="126"/>
  <c r="DL10" i="126"/>
  <c r="DN31" i="126"/>
  <c r="DN10" i="126"/>
  <c r="DY31" i="126"/>
  <c r="DY10" i="126"/>
  <c r="DH32" i="126"/>
  <c r="DH11" i="126"/>
  <c r="DI31" i="126"/>
  <c r="DI10" i="126"/>
  <c r="DO31" i="126"/>
  <c r="DO10" i="126"/>
  <c r="DP32" i="126"/>
  <c r="DP11" i="126"/>
  <c r="DV31" i="126"/>
  <c r="DV10" i="126"/>
  <c r="CZ31" i="126"/>
  <c r="CZ10" i="126"/>
  <c r="DX31" i="126"/>
  <c r="DX10" i="126"/>
  <c r="DE32" i="126"/>
  <c r="DE11" i="126"/>
  <c r="DD31" i="126"/>
  <c r="DD10" i="126"/>
  <c r="DW31" i="126"/>
  <c r="DW10" i="126"/>
  <c r="DA32" i="126"/>
  <c r="DA11" i="126"/>
  <c r="CY31" i="126"/>
  <c r="CY10" i="126"/>
  <c r="DE14" i="166"/>
  <c r="DE37" i="166" s="1"/>
  <c r="DQ37" i="191"/>
  <c r="DE15" i="80"/>
  <c r="DE39" i="80" s="1"/>
  <c r="DE37" i="164"/>
  <c r="DQ14" i="195"/>
  <c r="DQ37" i="194"/>
  <c r="DE14" i="163"/>
  <c r="DE37" i="163" s="1"/>
  <c r="DE37" i="145"/>
  <c r="DQ14" i="192"/>
  <c r="DQ37" i="192" s="1"/>
  <c r="DE15" i="126"/>
  <c r="DE39" i="126" s="1"/>
  <c r="DE14" i="144" s="1"/>
  <c r="CW16" i="54"/>
  <c r="DC13" i="163"/>
  <c r="DC36" i="163" s="1"/>
  <c r="DO13" i="195"/>
  <c r="DC36" i="164"/>
  <c r="DC36" i="145"/>
  <c r="DO13" i="192"/>
  <c r="DO36" i="192" s="1"/>
  <c r="DC14" i="126"/>
  <c r="DC38" i="126" s="1"/>
  <c r="DC13" i="144" s="1"/>
  <c r="DC13" i="166"/>
  <c r="DC36" i="166" s="1"/>
  <c r="DC14" i="80"/>
  <c r="DC38" i="80" s="1"/>
  <c r="DO22" i="54"/>
  <c r="DU19" i="164"/>
  <c r="DU42" i="164" s="1"/>
  <c r="DU19" i="145"/>
  <c r="DU42" i="145" s="1"/>
  <c r="DU19" i="166"/>
  <c r="DU42" i="166" s="1"/>
  <c r="DU20" i="126"/>
  <c r="DU44" i="126" s="1"/>
  <c r="DU19" i="144" s="1"/>
  <c r="DU19" i="163"/>
  <c r="DU42" i="163" s="1"/>
  <c r="DU18" i="165" s="1"/>
  <c r="DU20" i="80"/>
  <c r="DU44" i="80" s="1"/>
  <c r="DN16" i="54"/>
  <c r="DT36" i="164"/>
  <c r="DT36" i="145"/>
  <c r="DT13" i="166"/>
  <c r="DT36" i="166" s="1"/>
  <c r="DT14" i="126"/>
  <c r="DT38" i="126" s="1"/>
  <c r="DT13" i="144" s="1"/>
  <c r="DT13" i="163"/>
  <c r="DT36" i="163" s="1"/>
  <c r="DT12" i="165" s="1"/>
  <c r="DT14" i="80"/>
  <c r="DT38" i="80" s="1"/>
  <c r="DR16" i="192"/>
  <c r="DR39" i="192" s="1"/>
  <c r="DF16" i="145"/>
  <c r="DF39" i="145" s="1"/>
  <c r="DF16" i="166"/>
  <c r="DF39" i="166" s="1"/>
  <c r="DR16" i="195"/>
  <c r="DF17" i="80"/>
  <c r="DF41" i="80" s="1"/>
  <c r="CZ19" i="54"/>
  <c r="DF16" i="164"/>
  <c r="DF39" i="164" s="1"/>
  <c r="DR16" i="191"/>
  <c r="DR39" i="191" s="1"/>
  <c r="DR16" i="194"/>
  <c r="DR39" i="194" s="1"/>
  <c r="DF16" i="163"/>
  <c r="DF39" i="163" s="1"/>
  <c r="DF15" i="165" s="1"/>
  <c r="DF17" i="126"/>
  <c r="DF41" i="126" s="1"/>
  <c r="DF16" i="144" s="1"/>
  <c r="DH12" i="193"/>
  <c r="CV12" i="165"/>
  <c r="DG22" i="163"/>
  <c r="DG45" i="163" s="1"/>
  <c r="DG21" i="165" s="1"/>
  <c r="DG23" i="126"/>
  <c r="DG47" i="126" s="1"/>
  <c r="DG22" i="144" s="1"/>
  <c r="DA25" i="54"/>
  <c r="DG22" i="164"/>
  <c r="DG45" i="164" s="1"/>
  <c r="DG22" i="145"/>
  <c r="DG45" i="145" s="1"/>
  <c r="DG22" i="166"/>
  <c r="DG45" i="166" s="1"/>
  <c r="DG23" i="80"/>
  <c r="DG47" i="80" s="1"/>
  <c r="DR27" i="54"/>
  <c r="DX8" i="163"/>
  <c r="DX8" i="145"/>
  <c r="DX8" i="166"/>
  <c r="DX8" i="126"/>
  <c r="DX8" i="164"/>
  <c r="DX8" i="80"/>
  <c r="DH25" i="54"/>
  <c r="DN22" i="164"/>
  <c r="DN45" i="164" s="1"/>
  <c r="DN22" i="166"/>
  <c r="DN45" i="166" s="1"/>
  <c r="DN23" i="126"/>
  <c r="DN47" i="126" s="1"/>
  <c r="DN22" i="144" s="1"/>
  <c r="DN22" i="145"/>
  <c r="DN45" i="145" s="1"/>
  <c r="DN22" i="163"/>
  <c r="DN45" i="163" s="1"/>
  <c r="DN21" i="165" s="1"/>
  <c r="DN23" i="80"/>
  <c r="DN47" i="80" s="1"/>
  <c r="DN14" i="192"/>
  <c r="DN37" i="192" s="1"/>
  <c r="DN14" i="195"/>
  <c r="DB37" i="164"/>
  <c r="DB37" i="145"/>
  <c r="DB14" i="163"/>
  <c r="DB37" i="163" s="1"/>
  <c r="DB15" i="126"/>
  <c r="DB39" i="126" s="1"/>
  <c r="DB14" i="144" s="1"/>
  <c r="DB14" i="166"/>
  <c r="DB37" i="166" s="1"/>
  <c r="DB15" i="80"/>
  <c r="DB39" i="80" s="1"/>
  <c r="DA37" i="164"/>
  <c r="DM14" i="195"/>
  <c r="DM37" i="194"/>
  <c r="DA14" i="163"/>
  <c r="DA37" i="163" s="1"/>
  <c r="DA37" i="145"/>
  <c r="DM14" i="192"/>
  <c r="DM37" i="192" s="1"/>
  <c r="DA15" i="126"/>
  <c r="DA39" i="126" s="1"/>
  <c r="DA14" i="144" s="1"/>
  <c r="DA14" i="166"/>
  <c r="DA37" i="166" s="1"/>
  <c r="DA15" i="80"/>
  <c r="DA39" i="80" s="1"/>
  <c r="DM15" i="193"/>
  <c r="DA15" i="165"/>
  <c r="DS27" i="54"/>
  <c r="DY8" i="145"/>
  <c r="DY8" i="166"/>
  <c r="DY8" i="126"/>
  <c r="DY8" i="163"/>
  <c r="DY8" i="80"/>
  <c r="DY8" i="164"/>
  <c r="DY16" i="166"/>
  <c r="DY39" i="166" s="1"/>
  <c r="DY17" i="80"/>
  <c r="DY41" i="80" s="1"/>
  <c r="DY16" i="163"/>
  <c r="DY39" i="163" s="1"/>
  <c r="DY15" i="165" s="1"/>
  <c r="DY17" i="126"/>
  <c r="DY41" i="126" s="1"/>
  <c r="DY16" i="144" s="1"/>
  <c r="DS19" i="54"/>
  <c r="DY16" i="164"/>
  <c r="DY39" i="164" s="1"/>
  <c r="DY16" i="145"/>
  <c r="DY39" i="145" s="1"/>
  <c r="DI15" i="193"/>
  <c r="CW15" i="165"/>
  <c r="DQ7" i="193"/>
  <c r="DQ10" i="193" s="1"/>
  <c r="DE7" i="165"/>
  <c r="DE10" i="165" s="1"/>
  <c r="DI8" i="163"/>
  <c r="DI8" i="80"/>
  <c r="DC27" i="54"/>
  <c r="DI8" i="164"/>
  <c r="DI8" i="145"/>
  <c r="DI8" i="166"/>
  <c r="DI8" i="126"/>
  <c r="DI19" i="164"/>
  <c r="DI42" i="164" s="1"/>
  <c r="DI20" i="80"/>
  <c r="DI44" i="80" s="1"/>
  <c r="DC22" i="54"/>
  <c r="DI19" i="163"/>
  <c r="DI42" i="163" s="1"/>
  <c r="DI18" i="165" s="1"/>
  <c r="DI19" i="145"/>
  <c r="DI42" i="145" s="1"/>
  <c r="DI19" i="166"/>
  <c r="DI42" i="166" s="1"/>
  <c r="DI20" i="126"/>
  <c r="DI44" i="126" s="1"/>
  <c r="DI19" i="144" s="1"/>
  <c r="DS19" i="145"/>
  <c r="DS42" i="145" s="1"/>
  <c r="DS19" i="166"/>
  <c r="DS42" i="166" s="1"/>
  <c r="DS20" i="126"/>
  <c r="DS44" i="126" s="1"/>
  <c r="DS19" i="144" s="1"/>
  <c r="DS19" i="163"/>
  <c r="DS42" i="163" s="1"/>
  <c r="DS18" i="165" s="1"/>
  <c r="DS20" i="80"/>
  <c r="DS44" i="80" s="1"/>
  <c r="DM22" i="54"/>
  <c r="DS19" i="164"/>
  <c r="DS42" i="164" s="1"/>
  <c r="CX17" i="164"/>
  <c r="CX40" i="164" s="1"/>
  <c r="DJ17" i="191"/>
  <c r="DJ40" i="191" s="1"/>
  <c r="DJ17" i="194"/>
  <c r="DJ40" i="194" s="1"/>
  <c r="DJ17" i="192"/>
  <c r="DJ40" i="192" s="1"/>
  <c r="CX18" i="126"/>
  <c r="CX42" i="126" s="1"/>
  <c r="CX17" i="144" s="1"/>
  <c r="CX17" i="163"/>
  <c r="CX40" i="163" s="1"/>
  <c r="CX17" i="145"/>
  <c r="CX40" i="145" s="1"/>
  <c r="CX17" i="166"/>
  <c r="CX40" i="166" s="1"/>
  <c r="DJ17" i="195"/>
  <c r="CX18" i="80"/>
  <c r="CX42" i="80" s="1"/>
  <c r="DB15" i="165"/>
  <c r="DN15" i="193"/>
  <c r="DM16" i="145"/>
  <c r="DM39" i="145" s="1"/>
  <c r="DM16" i="166"/>
  <c r="DM39" i="166" s="1"/>
  <c r="DM17" i="126"/>
  <c r="DM41" i="126" s="1"/>
  <c r="DM16" i="144" s="1"/>
  <c r="DM16" i="163"/>
  <c r="DM39" i="163" s="1"/>
  <c r="DM15" i="165" s="1"/>
  <c r="DM17" i="80"/>
  <c r="DM41" i="80" s="1"/>
  <c r="DG19" i="54"/>
  <c r="DM16" i="164"/>
  <c r="DM39" i="164" s="1"/>
  <c r="DP6" i="193"/>
  <c r="DP9" i="193" s="1"/>
  <c r="DD6" i="165"/>
  <c r="DD9" i="165" s="1"/>
  <c r="DO13" i="166"/>
  <c r="DO36" i="166" s="1"/>
  <c r="DO14" i="126"/>
  <c r="DO38" i="126" s="1"/>
  <c r="DO13" i="144" s="1"/>
  <c r="DO13" i="163"/>
  <c r="DO36" i="163" s="1"/>
  <c r="DO12" i="165" s="1"/>
  <c r="DO14" i="80"/>
  <c r="DO38" i="80" s="1"/>
  <c r="DI16" i="54"/>
  <c r="DO36" i="164"/>
  <c r="DA20" i="164"/>
  <c r="DA43" i="164" s="1"/>
  <c r="DM20" i="195"/>
  <c r="DM20" i="194"/>
  <c r="DM43" i="194" s="1"/>
  <c r="DA20" i="163"/>
  <c r="DA43" i="163" s="1"/>
  <c r="DA20" i="145"/>
  <c r="DA43" i="145" s="1"/>
  <c r="DM20" i="192"/>
  <c r="DM43" i="192" s="1"/>
  <c r="DA21" i="126"/>
  <c r="DA45" i="126" s="1"/>
  <c r="DA20" i="144" s="1"/>
  <c r="DA20" i="166"/>
  <c r="DA43" i="166" s="1"/>
  <c r="DM20" i="191"/>
  <c r="DM43" i="191" s="1"/>
  <c r="DA21" i="80"/>
  <c r="DA45" i="80" s="1"/>
  <c r="DW36" i="145"/>
  <c r="DW13" i="166"/>
  <c r="DW36" i="166" s="1"/>
  <c r="DW14" i="80"/>
  <c r="DW38" i="80" s="1"/>
  <c r="DW13" i="163"/>
  <c r="DW36" i="163" s="1"/>
  <c r="DW12" i="165" s="1"/>
  <c r="DW14" i="126"/>
  <c r="DW38" i="126" s="1"/>
  <c r="DW13" i="144" s="1"/>
  <c r="DQ16" i="54"/>
  <c r="DW36" i="164"/>
  <c r="CV15" i="165"/>
  <c r="DH15" i="193"/>
  <c r="DI37" i="194"/>
  <c r="CW14" i="163"/>
  <c r="CW37" i="163" s="1"/>
  <c r="CW37" i="145"/>
  <c r="DI14" i="192"/>
  <c r="DI37" i="192" s="1"/>
  <c r="CW15" i="126"/>
  <c r="CW39" i="126" s="1"/>
  <c r="CW14" i="144" s="1"/>
  <c r="CW14" i="166"/>
  <c r="CW37" i="166" s="1"/>
  <c r="CW15" i="80"/>
  <c r="CW39" i="80" s="1"/>
  <c r="CW37" i="164"/>
  <c r="DI14" i="195"/>
  <c r="DP25" i="54"/>
  <c r="DV22" i="164"/>
  <c r="DV45" i="164" s="1"/>
  <c r="DV22" i="145"/>
  <c r="DV45" i="145" s="1"/>
  <c r="DV22" i="166"/>
  <c r="DV45" i="166" s="1"/>
  <c r="DV23" i="126"/>
  <c r="DV47" i="126" s="1"/>
  <c r="DV22" i="144" s="1"/>
  <c r="DV22" i="163"/>
  <c r="DV45" i="163" s="1"/>
  <c r="DV21" i="165" s="1"/>
  <c r="DV23" i="80"/>
  <c r="DV47" i="80" s="1"/>
  <c r="CV20" i="164"/>
  <c r="CV43" i="164" s="1"/>
  <c r="DH20" i="191"/>
  <c r="DH43" i="191" s="1"/>
  <c r="DH20" i="194"/>
  <c r="DH43" i="194" s="1"/>
  <c r="CV20" i="163"/>
  <c r="CV43" i="163" s="1"/>
  <c r="CV20" i="145"/>
  <c r="CV43" i="145" s="1"/>
  <c r="DH20" i="195"/>
  <c r="CV21" i="126"/>
  <c r="CV45" i="126" s="1"/>
  <c r="CV20" i="144" s="1"/>
  <c r="CV20" i="166"/>
  <c r="CV43" i="166" s="1"/>
  <c r="DH20" i="192"/>
  <c r="DH43" i="192" s="1"/>
  <c r="CV21" i="80"/>
  <c r="CV45" i="80" s="1"/>
  <c r="CZ8" i="166"/>
  <c r="CZ8" i="145"/>
  <c r="CZ8" i="80"/>
  <c r="CT27" i="54"/>
  <c r="DL8" i="192"/>
  <c r="DL8" i="195"/>
  <c r="DL11" i="195" s="1"/>
  <c r="DL8" i="194"/>
  <c r="CZ8" i="163"/>
  <c r="DL8" i="191"/>
  <c r="CZ8" i="164"/>
  <c r="CZ8" i="126"/>
  <c r="CZ19" i="166"/>
  <c r="CZ42" i="166" s="1"/>
  <c r="DL19" i="191"/>
  <c r="DL42" i="191" s="1"/>
  <c r="CZ20" i="80"/>
  <c r="CZ44" i="80" s="1"/>
  <c r="CT22" i="54"/>
  <c r="CZ19" i="163"/>
  <c r="CZ42" i="163" s="1"/>
  <c r="DL19" i="195"/>
  <c r="DL19" i="194"/>
  <c r="DL42" i="194" s="1"/>
  <c r="CZ19" i="164"/>
  <c r="CZ42" i="164" s="1"/>
  <c r="CZ20" i="126"/>
  <c r="CZ44" i="126" s="1"/>
  <c r="CZ19" i="144" s="1"/>
  <c r="DL19" i="192"/>
  <c r="DL42" i="192" s="1"/>
  <c r="CZ19" i="145"/>
  <c r="CZ42" i="145" s="1"/>
  <c r="CX14" i="166"/>
  <c r="CX37" i="166" s="1"/>
  <c r="CX15" i="80"/>
  <c r="CX39" i="80" s="1"/>
  <c r="DJ14" i="192"/>
  <c r="DJ37" i="192" s="1"/>
  <c r="DJ14" i="195"/>
  <c r="CX37" i="164"/>
  <c r="CX37" i="145"/>
  <c r="CX14" i="163"/>
  <c r="CX37" i="163" s="1"/>
  <c r="CX15" i="126"/>
  <c r="CX39" i="126" s="1"/>
  <c r="CX14" i="144" s="1"/>
  <c r="CW20" i="164"/>
  <c r="CW43" i="164" s="1"/>
  <c r="DI20" i="195"/>
  <c r="DI20" i="194"/>
  <c r="DI43" i="194" s="1"/>
  <c r="CW20" i="163"/>
  <c r="CW43" i="163" s="1"/>
  <c r="CW20" i="145"/>
  <c r="CW43" i="145" s="1"/>
  <c r="DI20" i="192"/>
  <c r="DI43" i="192" s="1"/>
  <c r="CW21" i="126"/>
  <c r="CW45" i="126" s="1"/>
  <c r="CW20" i="144" s="1"/>
  <c r="CW20" i="166"/>
  <c r="CW43" i="166" s="1"/>
  <c r="DI20" i="191"/>
  <c r="DI43" i="191" s="1"/>
  <c r="CW21" i="80"/>
  <c r="CW45" i="80" s="1"/>
  <c r="DI7" i="193"/>
  <c r="DI10" i="193" s="1"/>
  <c r="CW7" i="165"/>
  <c r="CW10" i="165" s="1"/>
  <c r="CW25" i="163"/>
  <c r="CW48" i="163" s="1"/>
  <c r="DI25" i="191"/>
  <c r="DI48" i="191" s="1"/>
  <c r="DI25" i="194"/>
  <c r="DI48" i="194" s="1"/>
  <c r="CW25" i="164"/>
  <c r="CW48" i="164" s="1"/>
  <c r="CW25" i="145"/>
  <c r="CW48" i="145" s="1"/>
  <c r="DI25" i="195"/>
  <c r="CW26" i="126"/>
  <c r="CW50" i="126" s="1"/>
  <c r="CW25" i="144" s="1"/>
  <c r="CW25" i="166"/>
  <c r="CW48" i="166" s="1"/>
  <c r="DI25" i="192"/>
  <c r="DI48" i="192" s="1"/>
  <c r="CW26" i="80"/>
  <c r="CW50" i="80" s="1"/>
  <c r="DF27" i="54"/>
  <c r="DL8" i="163"/>
  <c r="DL8" i="145"/>
  <c r="DL8" i="166"/>
  <c r="DL8" i="126"/>
  <c r="DL8" i="164"/>
  <c r="DL8" i="80"/>
  <c r="DL16" i="166"/>
  <c r="DL39" i="166" s="1"/>
  <c r="DL17" i="126"/>
  <c r="DL41" i="126" s="1"/>
  <c r="DL16" i="144" s="1"/>
  <c r="DL16" i="163"/>
  <c r="DL39" i="163" s="1"/>
  <c r="DL15" i="165" s="1"/>
  <c r="DL17" i="80"/>
  <c r="DL41" i="80" s="1"/>
  <c r="DF19" i="54"/>
  <c r="DL16" i="164"/>
  <c r="DL39" i="164" s="1"/>
  <c r="DL16" i="145"/>
  <c r="DL39" i="145" s="1"/>
  <c r="CY19" i="164"/>
  <c r="CY42" i="164" s="1"/>
  <c r="CY19" i="145"/>
  <c r="CY42" i="145" s="1"/>
  <c r="DK19" i="194"/>
  <c r="DK42" i="194" s="1"/>
  <c r="DK19" i="191"/>
  <c r="DK42" i="191" s="1"/>
  <c r="CY20" i="126"/>
  <c r="CY44" i="126" s="1"/>
  <c r="CY19" i="144" s="1"/>
  <c r="CY19" i="166"/>
  <c r="CY42" i="166" s="1"/>
  <c r="DK19" i="195"/>
  <c r="CY20" i="80"/>
  <c r="CY44" i="80" s="1"/>
  <c r="CS22" i="54"/>
  <c r="CY19" i="163"/>
  <c r="CY42" i="163" s="1"/>
  <c r="DK19" i="192"/>
  <c r="DK42" i="192" s="1"/>
  <c r="DK6" i="193"/>
  <c r="DK9" i="193" s="1"/>
  <c r="CY6" i="165"/>
  <c r="CY9" i="165" s="1"/>
  <c r="DJ20" i="145"/>
  <c r="DJ43" i="145" s="1"/>
  <c r="DJ20" i="166"/>
  <c r="DJ43" i="166" s="1"/>
  <c r="DJ21" i="126"/>
  <c r="DJ45" i="126" s="1"/>
  <c r="DJ20" i="144" s="1"/>
  <c r="DJ20" i="163"/>
  <c r="DJ43" i="163" s="1"/>
  <c r="DJ19" i="165" s="1"/>
  <c r="DJ21" i="80"/>
  <c r="DJ45" i="80" s="1"/>
  <c r="DJ20" i="164"/>
  <c r="DJ43" i="164" s="1"/>
  <c r="CX25" i="166"/>
  <c r="CX48" i="166" s="1"/>
  <c r="DJ25" i="192"/>
  <c r="DJ48" i="192" s="1"/>
  <c r="CX26" i="80"/>
  <c r="CX50" i="80" s="1"/>
  <c r="CX25" i="163"/>
  <c r="CX48" i="163" s="1"/>
  <c r="DJ25" i="191"/>
  <c r="DJ48" i="191" s="1"/>
  <c r="DJ25" i="194"/>
  <c r="DJ48" i="194" s="1"/>
  <c r="CX25" i="164"/>
  <c r="CX48" i="164" s="1"/>
  <c r="CX26" i="126"/>
  <c r="CX50" i="126" s="1"/>
  <c r="CX25" i="144" s="1"/>
  <c r="DJ25" i="195"/>
  <c r="CX25" i="145"/>
  <c r="CX48" i="145" s="1"/>
  <c r="CX18" i="165"/>
  <c r="DJ18" i="193"/>
  <c r="DP17" i="145"/>
  <c r="DP40" i="145" s="1"/>
  <c r="DP17" i="166"/>
  <c r="DP40" i="166" s="1"/>
  <c r="DP18" i="126"/>
  <c r="DP42" i="126" s="1"/>
  <c r="DP17" i="144" s="1"/>
  <c r="DP17" i="164"/>
  <c r="DP40" i="164" s="1"/>
  <c r="DP18" i="80"/>
  <c r="DP42" i="80" s="1"/>
  <c r="DP17" i="163"/>
  <c r="DP40" i="163" s="1"/>
  <c r="DP16" i="165" s="1"/>
  <c r="DK23" i="166"/>
  <c r="DK46" i="166" s="1"/>
  <c r="DK23" i="145"/>
  <c r="DK46" i="145" s="1"/>
  <c r="DK24" i="80"/>
  <c r="DK48" i="80" s="1"/>
  <c r="DK23" i="163"/>
  <c r="DK46" i="163" s="1"/>
  <c r="DK22" i="165" s="1"/>
  <c r="DK24" i="126"/>
  <c r="DK48" i="126" s="1"/>
  <c r="DK23" i="144" s="1"/>
  <c r="DK23" i="164"/>
  <c r="DK46" i="164" s="1"/>
  <c r="CV7" i="165"/>
  <c r="CV10" i="165" s="1"/>
  <c r="DH7" i="193"/>
  <c r="DH10" i="193" s="1"/>
  <c r="CV25" i="163"/>
  <c r="CV48" i="163" s="1"/>
  <c r="DH25" i="195"/>
  <c r="DH25" i="194"/>
  <c r="DH48" i="194" s="1"/>
  <c r="CV25" i="164"/>
  <c r="CV48" i="164" s="1"/>
  <c r="CV26" i="126"/>
  <c r="CV50" i="126" s="1"/>
  <c r="CV25" i="144" s="1"/>
  <c r="DH25" i="192"/>
  <c r="DH48" i="192" s="1"/>
  <c r="CV25" i="145"/>
  <c r="CV48" i="145" s="1"/>
  <c r="CV25" i="166"/>
  <c r="CV48" i="166" s="1"/>
  <c r="DH25" i="191"/>
  <c r="DH48" i="191" s="1"/>
  <c r="CV26" i="80"/>
  <c r="CV50" i="80" s="1"/>
  <c r="DC16" i="166"/>
  <c r="DC39" i="166" s="1"/>
  <c r="DO16" i="191"/>
  <c r="DO39" i="191" s="1"/>
  <c r="DC17" i="126"/>
  <c r="DC41" i="126" s="1"/>
  <c r="DC16" i="144" s="1"/>
  <c r="CW19" i="54"/>
  <c r="DC16" i="164"/>
  <c r="DC39" i="164" s="1"/>
  <c r="DO16" i="195"/>
  <c r="DO16" i="194"/>
  <c r="DO39" i="194" s="1"/>
  <c r="DO16" i="192"/>
  <c r="DO39" i="192" s="1"/>
  <c r="DC16" i="145"/>
  <c r="DC39" i="145" s="1"/>
  <c r="DC16" i="163"/>
  <c r="DC39" i="163" s="1"/>
  <c r="DC17" i="80"/>
  <c r="DC41" i="80" s="1"/>
  <c r="CW27" i="54"/>
  <c r="DC8" i="163"/>
  <c r="DO8" i="191"/>
  <c r="DO8" i="194"/>
  <c r="DC8" i="164"/>
  <c r="DC8" i="145"/>
  <c r="DC8" i="166"/>
  <c r="DO8" i="192"/>
  <c r="DC8" i="80"/>
  <c r="DO8" i="195"/>
  <c r="DO11" i="195" s="1"/>
  <c r="DC8" i="126"/>
  <c r="DU36" i="164"/>
  <c r="DU14" i="80"/>
  <c r="DU38" i="80" s="1"/>
  <c r="DO16" i="54"/>
  <c r="DU13" i="163"/>
  <c r="DU36" i="163" s="1"/>
  <c r="DU12" i="165" s="1"/>
  <c r="DU13" i="166"/>
  <c r="DU36" i="166" s="1"/>
  <c r="DU14" i="126"/>
  <c r="DU38" i="126" s="1"/>
  <c r="DU13" i="144" s="1"/>
  <c r="DR19" i="191"/>
  <c r="DR42" i="191" s="1"/>
  <c r="DF19" i="145"/>
  <c r="DF42" i="145" s="1"/>
  <c r="DF19" i="166"/>
  <c r="DF42" i="166" s="1"/>
  <c r="DR19" i="192"/>
  <c r="DR42" i="192" s="1"/>
  <c r="DF20" i="80"/>
  <c r="DF44" i="80" s="1"/>
  <c r="CZ22" i="54"/>
  <c r="DF19" i="163"/>
  <c r="DF42" i="163" s="1"/>
  <c r="DF18" i="165" s="1"/>
  <c r="DR19" i="195"/>
  <c r="DR19" i="194"/>
  <c r="DR42" i="194" s="1"/>
  <c r="DF19" i="164"/>
  <c r="DF42" i="164" s="1"/>
  <c r="DF20" i="126"/>
  <c r="DF44" i="126" s="1"/>
  <c r="DF19" i="144" s="1"/>
  <c r="CZ27" i="54"/>
  <c r="DF8" i="164"/>
  <c r="DR8" i="195"/>
  <c r="DR11" i="195" s="1"/>
  <c r="DR8" i="192"/>
  <c r="DF8" i="145"/>
  <c r="DF8" i="166"/>
  <c r="DF8" i="163"/>
  <c r="DF8" i="126"/>
  <c r="DR8" i="194"/>
  <c r="DR8" i="191"/>
  <c r="DF8" i="80"/>
  <c r="DH14" i="192"/>
  <c r="DH37" i="192" s="1"/>
  <c r="CV15" i="126"/>
  <c r="CV39" i="126" s="1"/>
  <c r="CV14" i="144" s="1"/>
  <c r="CV14" i="166"/>
  <c r="CV37" i="166" s="1"/>
  <c r="DH14" i="195"/>
  <c r="CV15" i="80"/>
  <c r="CV39" i="80" s="1"/>
  <c r="CV37" i="164"/>
  <c r="CV14" i="163"/>
  <c r="CV37" i="163" s="1"/>
  <c r="CV37" i="145"/>
  <c r="DQ15" i="193"/>
  <c r="DE15" i="165"/>
  <c r="DQ23" i="163"/>
  <c r="DQ46" i="163" s="1"/>
  <c r="DQ22" i="165" s="1"/>
  <c r="DQ24" i="80"/>
  <c r="DQ48" i="80" s="1"/>
  <c r="DQ23" i="164"/>
  <c r="DQ46" i="164" s="1"/>
  <c r="DQ23" i="145"/>
  <c r="DQ46" i="145" s="1"/>
  <c r="DQ23" i="166"/>
  <c r="DQ46" i="166" s="1"/>
  <c r="DQ24" i="126"/>
  <c r="DQ48" i="126" s="1"/>
  <c r="DQ23" i="144" s="1"/>
  <c r="DR14" i="166"/>
  <c r="DR37" i="166" s="1"/>
  <c r="DR15" i="126"/>
  <c r="DR39" i="126" s="1"/>
  <c r="DR14" i="144" s="1"/>
  <c r="DR37" i="164"/>
  <c r="DR15" i="80"/>
  <c r="DR39" i="80" s="1"/>
  <c r="DR14" i="163"/>
  <c r="DR37" i="163" s="1"/>
  <c r="DR13" i="165" s="1"/>
  <c r="DG36" i="145"/>
  <c r="DG13" i="166"/>
  <c r="DG36" i="166" s="1"/>
  <c r="DG14" i="126"/>
  <c r="DG38" i="126" s="1"/>
  <c r="DG13" i="144" s="1"/>
  <c r="DG13" i="163"/>
  <c r="DG36" i="163" s="1"/>
  <c r="DG12" i="165" s="1"/>
  <c r="DG14" i="80"/>
  <c r="DG38" i="80" s="1"/>
  <c r="DA16" i="54"/>
  <c r="DG36" i="164"/>
  <c r="DX22" i="145"/>
  <c r="DX45" i="145" s="1"/>
  <c r="DX22" i="166"/>
  <c r="DX45" i="166" s="1"/>
  <c r="DX23" i="126"/>
  <c r="DX47" i="126" s="1"/>
  <c r="DX22" i="144" s="1"/>
  <c r="DX22" i="163"/>
  <c r="DX45" i="163" s="1"/>
  <c r="DX21" i="165" s="1"/>
  <c r="DX23" i="80"/>
  <c r="DX47" i="80" s="1"/>
  <c r="DR25" i="54"/>
  <c r="DX22" i="164"/>
  <c r="DX45" i="164" s="1"/>
  <c r="DX16" i="166"/>
  <c r="DX39" i="166" s="1"/>
  <c r="DX17" i="126"/>
  <c r="DX41" i="126" s="1"/>
  <c r="DX16" i="144" s="1"/>
  <c r="DX16" i="163"/>
  <c r="DX39" i="163" s="1"/>
  <c r="DX15" i="165" s="1"/>
  <c r="DX17" i="80"/>
  <c r="DX41" i="80" s="1"/>
  <c r="DR19" i="54"/>
  <c r="DX16" i="164"/>
  <c r="DX39" i="164" s="1"/>
  <c r="DX16" i="145"/>
  <c r="DX39" i="145" s="1"/>
  <c r="DN13" i="163"/>
  <c r="DN36" i="163" s="1"/>
  <c r="DN12" i="165" s="1"/>
  <c r="DN14" i="80"/>
  <c r="DN38" i="80" s="1"/>
  <c r="DH16" i="54"/>
  <c r="DN36" i="164"/>
  <c r="DN14" i="126"/>
  <c r="DN38" i="126" s="1"/>
  <c r="DN13" i="144" s="1"/>
  <c r="DN13" i="166"/>
  <c r="DN36" i="166" s="1"/>
  <c r="DA17" i="166"/>
  <c r="DA40" i="166" s="1"/>
  <c r="DM17" i="191"/>
  <c r="DM40" i="191" s="1"/>
  <c r="DA18" i="80"/>
  <c r="DA42" i="80" s="1"/>
  <c r="DM17" i="192"/>
  <c r="DM40" i="192" s="1"/>
  <c r="DM17" i="195"/>
  <c r="DM17" i="194"/>
  <c r="DM40" i="194" s="1"/>
  <c r="DA17" i="163"/>
  <c r="DA40" i="163" s="1"/>
  <c r="DA17" i="145"/>
  <c r="DA40" i="145" s="1"/>
  <c r="DA17" i="164"/>
  <c r="DA40" i="164" s="1"/>
  <c r="DA18" i="126"/>
  <c r="DA42" i="126" s="1"/>
  <c r="DA17" i="144" s="1"/>
  <c r="DM21" i="193"/>
  <c r="DA21" i="165"/>
  <c r="DY22" i="145"/>
  <c r="DY45" i="145" s="1"/>
  <c r="DY22" i="166"/>
  <c r="DY45" i="166" s="1"/>
  <c r="DY23" i="80"/>
  <c r="DY47" i="80" s="1"/>
  <c r="DY22" i="163"/>
  <c r="DY45" i="163" s="1"/>
  <c r="DY21" i="165" s="1"/>
  <c r="DY23" i="126"/>
  <c r="DY47" i="126" s="1"/>
  <c r="DY22" i="144" s="1"/>
  <c r="DS25" i="54"/>
  <c r="DY22" i="164"/>
  <c r="DY45" i="164" s="1"/>
  <c r="DI17" i="194"/>
  <c r="DI40" i="194" s="1"/>
  <c r="CW17" i="163"/>
  <c r="CW40" i="163" s="1"/>
  <c r="CW17" i="145"/>
  <c r="CW40" i="145" s="1"/>
  <c r="CW17" i="164"/>
  <c r="CW40" i="164" s="1"/>
  <c r="CW18" i="126"/>
  <c r="CW42" i="126" s="1"/>
  <c r="CW17" i="144" s="1"/>
  <c r="CW17" i="166"/>
  <c r="CW40" i="166" s="1"/>
  <c r="DI17" i="191"/>
  <c r="DI40" i="191" s="1"/>
  <c r="CW18" i="80"/>
  <c r="CW42" i="80" s="1"/>
  <c r="DI17" i="192"/>
  <c r="DI40" i="192" s="1"/>
  <c r="DI17" i="195"/>
  <c r="DI22" i="145"/>
  <c r="DI45" i="145" s="1"/>
  <c r="DI22" i="166"/>
  <c r="DI45" i="166" s="1"/>
  <c r="DI23" i="126"/>
  <c r="DI47" i="126" s="1"/>
  <c r="DI22" i="144" s="1"/>
  <c r="DI22" i="163"/>
  <c r="DI45" i="163" s="1"/>
  <c r="DI21" i="165" s="1"/>
  <c r="DI23" i="80"/>
  <c r="DI47" i="80" s="1"/>
  <c r="DC25" i="54"/>
  <c r="DI22" i="164"/>
  <c r="DI45" i="164" s="1"/>
  <c r="DI36" i="164"/>
  <c r="DI14" i="80"/>
  <c r="DI38" i="80" s="1"/>
  <c r="DC16" i="54"/>
  <c r="DI13" i="163"/>
  <c r="DI36" i="163" s="1"/>
  <c r="DI12" i="165" s="1"/>
  <c r="DI13" i="166"/>
  <c r="DI36" i="166" s="1"/>
  <c r="DI14" i="126"/>
  <c r="DI38" i="126" s="1"/>
  <c r="DI13" i="144" s="1"/>
  <c r="DS16" i="166"/>
  <c r="DS39" i="166" s="1"/>
  <c r="DS17" i="126"/>
  <c r="DS41" i="126" s="1"/>
  <c r="DS16" i="144" s="1"/>
  <c r="DS16" i="164"/>
  <c r="DS39" i="164" s="1"/>
  <c r="DS17" i="80"/>
  <c r="DS41" i="80" s="1"/>
  <c r="DM19" i="54"/>
  <c r="DS16" i="163"/>
  <c r="DS39" i="163" s="1"/>
  <c r="DS15" i="165" s="1"/>
  <c r="DS16" i="145"/>
  <c r="DS39" i="145" s="1"/>
  <c r="DH17" i="166"/>
  <c r="DH40" i="166" s="1"/>
  <c r="DH18" i="126"/>
  <c r="DH42" i="126" s="1"/>
  <c r="DH17" i="144" s="1"/>
  <c r="DH17" i="164"/>
  <c r="DH40" i="164" s="1"/>
  <c r="DH18" i="80"/>
  <c r="DH42" i="80" s="1"/>
  <c r="DH17" i="163"/>
  <c r="DH40" i="163" s="1"/>
  <c r="DH16" i="165" s="1"/>
  <c r="DH17" i="145"/>
  <c r="DH40" i="145" s="1"/>
  <c r="DJ14" i="163"/>
  <c r="DJ37" i="163" s="1"/>
  <c r="DJ13" i="165" s="1"/>
  <c r="DJ37" i="145"/>
  <c r="DJ14" i="166"/>
  <c r="DJ37" i="166" s="1"/>
  <c r="DJ15" i="126"/>
  <c r="DJ39" i="126" s="1"/>
  <c r="DJ14" i="144" s="1"/>
  <c r="DJ37" i="164"/>
  <c r="DJ15" i="80"/>
  <c r="DJ39" i="80" s="1"/>
  <c r="DN17" i="194"/>
  <c r="DN40" i="194" s="1"/>
  <c r="DB17" i="164"/>
  <c r="DB40" i="164" s="1"/>
  <c r="DN17" i="191"/>
  <c r="DN40" i="191" s="1"/>
  <c r="DB17" i="163"/>
  <c r="DB40" i="163" s="1"/>
  <c r="DB18" i="80"/>
  <c r="DB42" i="80" s="1"/>
  <c r="DN17" i="195"/>
  <c r="DB17" i="166"/>
  <c r="DB40" i="166" s="1"/>
  <c r="DB18" i="126"/>
  <c r="DB42" i="126" s="1"/>
  <c r="DB17" i="144" s="1"/>
  <c r="DN17" i="192"/>
  <c r="DN40" i="192" s="1"/>
  <c r="DB17" i="145"/>
  <c r="DB40" i="145" s="1"/>
  <c r="DO22" i="163"/>
  <c r="DO45" i="163" s="1"/>
  <c r="DO21" i="165" s="1"/>
  <c r="DO23" i="80"/>
  <c r="DO47" i="80" s="1"/>
  <c r="DI25" i="54"/>
  <c r="DO22" i="164"/>
  <c r="DO45" i="164" s="1"/>
  <c r="DO22" i="145"/>
  <c r="DO45" i="145" s="1"/>
  <c r="DO22" i="166"/>
  <c r="DO45" i="166" s="1"/>
  <c r="DO23" i="126"/>
  <c r="DO47" i="126" s="1"/>
  <c r="DO22" i="144" s="1"/>
  <c r="DI27" i="54"/>
  <c r="DO8" i="164"/>
  <c r="DO8" i="145"/>
  <c r="DO8" i="166"/>
  <c r="DO8" i="80"/>
  <c r="DO8" i="163"/>
  <c r="DO8" i="126"/>
  <c r="DW22" i="163"/>
  <c r="DW45" i="163" s="1"/>
  <c r="DW21" i="165" s="1"/>
  <c r="DW23" i="126"/>
  <c r="DW47" i="126" s="1"/>
  <c r="DW22" i="144" s="1"/>
  <c r="DQ25" i="54"/>
  <c r="DW22" i="164"/>
  <c r="DW45" i="164" s="1"/>
  <c r="DW22" i="145"/>
  <c r="DW45" i="145" s="1"/>
  <c r="DW22" i="166"/>
  <c r="DW45" i="166" s="1"/>
  <c r="DW23" i="80"/>
  <c r="DW47" i="80" s="1"/>
  <c r="DQ27" i="54"/>
  <c r="DW8" i="164"/>
  <c r="DW8" i="145"/>
  <c r="DW8" i="166"/>
  <c r="DW8" i="80"/>
  <c r="DW8" i="163"/>
  <c r="DW8" i="126"/>
  <c r="DJ23" i="163"/>
  <c r="DJ46" i="163" s="1"/>
  <c r="DJ22" i="165" s="1"/>
  <c r="DJ24" i="80"/>
  <c r="DJ48" i="80" s="1"/>
  <c r="DJ23" i="164"/>
  <c r="DJ46" i="164" s="1"/>
  <c r="DJ24" i="126"/>
  <c r="DJ48" i="126" s="1"/>
  <c r="DJ23" i="144" s="1"/>
  <c r="DJ23" i="166"/>
  <c r="DJ46" i="166" s="1"/>
  <c r="DJ23" i="145"/>
  <c r="DJ46" i="145" s="1"/>
  <c r="DV13" i="163"/>
  <c r="DV36" i="163" s="1"/>
  <c r="DV12" i="165" s="1"/>
  <c r="DV14" i="80"/>
  <c r="DV38" i="80" s="1"/>
  <c r="DP16" i="54"/>
  <c r="DV36" i="164"/>
  <c r="DV13" i="166"/>
  <c r="DV36" i="166" s="1"/>
  <c r="DV14" i="126"/>
  <c r="DV38" i="126" s="1"/>
  <c r="DV13" i="144" s="1"/>
  <c r="DH23" i="166"/>
  <c r="DH46" i="166" s="1"/>
  <c r="DH24" i="126"/>
  <c r="DH48" i="126" s="1"/>
  <c r="DH23" i="144" s="1"/>
  <c r="DH23" i="163"/>
  <c r="DH46" i="163" s="1"/>
  <c r="DH22" i="165" s="1"/>
  <c r="DH24" i="80"/>
  <c r="DH48" i="80" s="1"/>
  <c r="DH23" i="164"/>
  <c r="DH46" i="164" s="1"/>
  <c r="DH23" i="145"/>
  <c r="DH46" i="145" s="1"/>
  <c r="DP23" i="164"/>
  <c r="DP46" i="164" s="1"/>
  <c r="DP23" i="145"/>
  <c r="DP46" i="145" s="1"/>
  <c r="DP23" i="166"/>
  <c r="DP46" i="166" s="1"/>
  <c r="DP24" i="126"/>
  <c r="DP48" i="126" s="1"/>
  <c r="DP23" i="144" s="1"/>
  <c r="DP23" i="163"/>
  <c r="DP46" i="163" s="1"/>
  <c r="DP22" i="165" s="1"/>
  <c r="DP24" i="80"/>
  <c r="DP48" i="80" s="1"/>
  <c r="DI21" i="193"/>
  <c r="CW21" i="165"/>
  <c r="DQ25" i="145"/>
  <c r="DQ48" i="145" s="1"/>
  <c r="DQ25" i="166"/>
  <c r="DQ48" i="166" s="1"/>
  <c r="DQ26" i="126"/>
  <c r="DQ50" i="126" s="1"/>
  <c r="DQ25" i="144" s="1"/>
  <c r="DQ25" i="163"/>
  <c r="DQ48" i="163" s="1"/>
  <c r="DQ24" i="165" s="1"/>
  <c r="DQ26" i="80"/>
  <c r="DQ50" i="80" s="1"/>
  <c r="DQ25" i="164"/>
  <c r="DQ48" i="164" s="1"/>
  <c r="DL22" i="194"/>
  <c r="DL45" i="194" s="1"/>
  <c r="CZ22" i="163"/>
  <c r="CZ45" i="163" s="1"/>
  <c r="CZ22" i="145"/>
  <c r="CZ45" i="145" s="1"/>
  <c r="DL22" i="191"/>
  <c r="DL45" i="191" s="1"/>
  <c r="CZ23" i="126"/>
  <c r="CZ47" i="126" s="1"/>
  <c r="CZ22" i="144" s="1"/>
  <c r="CZ22" i="166"/>
  <c r="CZ45" i="166" s="1"/>
  <c r="DL22" i="195"/>
  <c r="CZ23" i="80"/>
  <c r="CZ47" i="80" s="1"/>
  <c r="CT25" i="54"/>
  <c r="CZ22" i="164"/>
  <c r="CZ45" i="164" s="1"/>
  <c r="DL22" i="192"/>
  <c r="DL45" i="192" s="1"/>
  <c r="CZ13" i="166"/>
  <c r="CZ36" i="166" s="1"/>
  <c r="CZ14" i="80"/>
  <c r="CZ38" i="80" s="1"/>
  <c r="CT16" i="54"/>
  <c r="CZ13" i="163"/>
  <c r="CZ36" i="163" s="1"/>
  <c r="DL13" i="195"/>
  <c r="CZ36" i="164"/>
  <c r="CZ14" i="126"/>
  <c r="CZ38" i="126" s="1"/>
  <c r="CZ13" i="144" s="1"/>
  <c r="DL13" i="192"/>
  <c r="DL36" i="192" s="1"/>
  <c r="CZ36" i="145"/>
  <c r="DL16" i="194"/>
  <c r="DL39" i="194" s="1"/>
  <c r="DL16" i="192"/>
  <c r="DL39" i="192" s="1"/>
  <c r="CZ16" i="145"/>
  <c r="CZ39" i="145" s="1"/>
  <c r="CZ16" i="163"/>
  <c r="CZ39" i="163" s="1"/>
  <c r="CZ17" i="126"/>
  <c r="CZ41" i="126" s="1"/>
  <c r="CZ16" i="144" s="1"/>
  <c r="CZ16" i="166"/>
  <c r="CZ39" i="166" s="1"/>
  <c r="DL16" i="191"/>
  <c r="DL39" i="191" s="1"/>
  <c r="CZ17" i="80"/>
  <c r="CZ41" i="80" s="1"/>
  <c r="CT19" i="54"/>
  <c r="CZ16" i="164"/>
  <c r="CZ39" i="164" s="1"/>
  <c r="DL16" i="195"/>
  <c r="DL22" i="145"/>
  <c r="DL45" i="145" s="1"/>
  <c r="DL22" i="166"/>
  <c r="DL45" i="166" s="1"/>
  <c r="DL23" i="126"/>
  <c r="DL47" i="126" s="1"/>
  <c r="DL22" i="144" s="1"/>
  <c r="DL22" i="163"/>
  <c r="DL45" i="163" s="1"/>
  <c r="DL21" i="165" s="1"/>
  <c r="DL23" i="80"/>
  <c r="DL47" i="80" s="1"/>
  <c r="DF25" i="54"/>
  <c r="DL22" i="164"/>
  <c r="DL45" i="164" s="1"/>
  <c r="CY22" i="166"/>
  <c r="CY45" i="166" s="1"/>
  <c r="DK22" i="195"/>
  <c r="CY23" i="80"/>
  <c r="CY47" i="80" s="1"/>
  <c r="CS25" i="54"/>
  <c r="CY22" i="164"/>
  <c r="CY45" i="164" s="1"/>
  <c r="DK22" i="192"/>
  <c r="DK45" i="192" s="1"/>
  <c r="DK22" i="194"/>
  <c r="DK45" i="194" s="1"/>
  <c r="CY22" i="163"/>
  <c r="CY45" i="163" s="1"/>
  <c r="CY22" i="145"/>
  <c r="CY45" i="145" s="1"/>
  <c r="DK22" i="191"/>
  <c r="DK45" i="191" s="1"/>
  <c r="CY23" i="126"/>
  <c r="CY47" i="126" s="1"/>
  <c r="CY22" i="144" s="1"/>
  <c r="CV23" i="163"/>
  <c r="CV46" i="163" s="1"/>
  <c r="DH23" i="191"/>
  <c r="DH46" i="191" s="1"/>
  <c r="DH23" i="194"/>
  <c r="DH46" i="194" s="1"/>
  <c r="CV23" i="164"/>
  <c r="CV46" i="164" s="1"/>
  <c r="CV23" i="145"/>
  <c r="CV46" i="145" s="1"/>
  <c r="DH23" i="192"/>
  <c r="DH46" i="192" s="1"/>
  <c r="CV24" i="126"/>
  <c r="CV48" i="126" s="1"/>
  <c r="CV23" i="144" s="1"/>
  <c r="CV23" i="166"/>
  <c r="CV46" i="166" s="1"/>
  <c r="DH23" i="195"/>
  <c r="CV24" i="80"/>
  <c r="CV48" i="80" s="1"/>
  <c r="CV21" i="165"/>
  <c r="DH21" i="193"/>
  <c r="DN18" i="193"/>
  <c r="DB18" i="165"/>
  <c r="DR20" i="164"/>
  <c r="DR43" i="164" s="1"/>
  <c r="DR20" i="145"/>
  <c r="DR43" i="145" s="1"/>
  <c r="DR20" i="166"/>
  <c r="DR43" i="166" s="1"/>
  <c r="DR21" i="126"/>
  <c r="DR45" i="126" s="1"/>
  <c r="DR20" i="144" s="1"/>
  <c r="DR20" i="163"/>
  <c r="DR43" i="163" s="1"/>
  <c r="DR19" i="165" s="1"/>
  <c r="DR21" i="80"/>
  <c r="DR45" i="80" s="1"/>
  <c r="DO19" i="194"/>
  <c r="DO42" i="194" s="1"/>
  <c r="DC19" i="164"/>
  <c r="DC42" i="164" s="1"/>
  <c r="DC19" i="145"/>
  <c r="DC42" i="145" s="1"/>
  <c r="DO19" i="191"/>
  <c r="DO42" i="191" s="1"/>
  <c r="DC20" i="126"/>
  <c r="DC44" i="126" s="1"/>
  <c r="DC19" i="144" s="1"/>
  <c r="DC19" i="166"/>
  <c r="DC42" i="166" s="1"/>
  <c r="DO19" i="195"/>
  <c r="DC20" i="80"/>
  <c r="DC44" i="80" s="1"/>
  <c r="CW22" i="54"/>
  <c r="DC19" i="163"/>
  <c r="DC42" i="163" s="1"/>
  <c r="DO19" i="192"/>
  <c r="DO42" i="192" s="1"/>
  <c r="DO6" i="193"/>
  <c r="DO9" i="193" s="1"/>
  <c r="DC6" i="165"/>
  <c r="DC9" i="165" s="1"/>
  <c r="DO27" i="54"/>
  <c r="DU8" i="164"/>
  <c r="DU8" i="145"/>
  <c r="DU8" i="166"/>
  <c r="DU8" i="126"/>
  <c r="DU8" i="163"/>
  <c r="DU8" i="80"/>
  <c r="DT8" i="126"/>
  <c r="DT8" i="164"/>
  <c r="DT8" i="80"/>
  <c r="DN27" i="54"/>
  <c r="DT8" i="163"/>
  <c r="DT8" i="166"/>
  <c r="DT8" i="145"/>
  <c r="DT16" i="166"/>
  <c r="DT39" i="166" s="1"/>
  <c r="DT17" i="126"/>
  <c r="DT41" i="126" s="1"/>
  <c r="DT16" i="144" s="1"/>
  <c r="DT16" i="163"/>
  <c r="DT39" i="163" s="1"/>
  <c r="DT15" i="165" s="1"/>
  <c r="DT17" i="80"/>
  <c r="DT41" i="80" s="1"/>
  <c r="DN19" i="54"/>
  <c r="DT16" i="164"/>
  <c r="DT39" i="164" s="1"/>
  <c r="DT16" i="145"/>
  <c r="DT39" i="145" s="1"/>
  <c r="CZ25" i="54"/>
  <c r="DF22" i="164"/>
  <c r="DF45" i="164" s="1"/>
  <c r="DR22" i="191"/>
  <c r="DR45" i="191" s="1"/>
  <c r="DR22" i="194"/>
  <c r="DR45" i="194" s="1"/>
  <c r="DF22" i="163"/>
  <c r="DF45" i="163" s="1"/>
  <c r="DF21" i="165" s="1"/>
  <c r="DF23" i="126"/>
  <c r="DF47" i="126" s="1"/>
  <c r="DF22" i="144" s="1"/>
  <c r="DR22" i="192"/>
  <c r="DR45" i="192" s="1"/>
  <c r="DF22" i="145"/>
  <c r="DF45" i="145" s="1"/>
  <c r="DF22" i="166"/>
  <c r="DF45" i="166" s="1"/>
  <c r="DR22" i="195"/>
  <c r="DF23" i="80"/>
  <c r="DF47" i="80" s="1"/>
  <c r="DQ17" i="194"/>
  <c r="DQ40" i="194" s="1"/>
  <c r="DQ17" i="192"/>
  <c r="DQ40" i="192" s="1"/>
  <c r="DE17" i="145"/>
  <c r="DE40" i="145" s="1"/>
  <c r="DE17" i="163"/>
  <c r="DE40" i="163" s="1"/>
  <c r="DE18" i="126"/>
  <c r="DE42" i="126" s="1"/>
  <c r="DE17" i="144" s="1"/>
  <c r="DE17" i="166"/>
  <c r="DE40" i="166" s="1"/>
  <c r="DQ17" i="191"/>
  <c r="DQ40" i="191" s="1"/>
  <c r="DE18" i="80"/>
  <c r="DE42" i="80" s="1"/>
  <c r="DE17" i="164"/>
  <c r="DE40" i="164" s="1"/>
  <c r="DQ17" i="195"/>
  <c r="DG16" i="164"/>
  <c r="DG39" i="164" s="1"/>
  <c r="DG17" i="126"/>
  <c r="DG41" i="126" s="1"/>
  <c r="DG16" i="144" s="1"/>
  <c r="DA19" i="54"/>
  <c r="DG16" i="163"/>
  <c r="DG39" i="163" s="1"/>
  <c r="DG15" i="165" s="1"/>
  <c r="DG16" i="145"/>
  <c r="DG39" i="145" s="1"/>
  <c r="DG16" i="166"/>
  <c r="DG39" i="166" s="1"/>
  <c r="DG17" i="80"/>
  <c r="DG41" i="80" s="1"/>
  <c r="DX19" i="166"/>
  <c r="DX42" i="166" s="1"/>
  <c r="DX20" i="126"/>
  <c r="DX44" i="126" s="1"/>
  <c r="DX19" i="144" s="1"/>
  <c r="DX19" i="163"/>
  <c r="DX42" i="163" s="1"/>
  <c r="DX18" i="165" s="1"/>
  <c r="DX20" i="80"/>
  <c r="DX44" i="80" s="1"/>
  <c r="DR22" i="54"/>
  <c r="DX19" i="164"/>
  <c r="DX42" i="164" s="1"/>
  <c r="DX19" i="145"/>
  <c r="DX42" i="145" s="1"/>
  <c r="DN17" i="126"/>
  <c r="DN41" i="126" s="1"/>
  <c r="DN16" i="144" s="1"/>
  <c r="DN16" i="166"/>
  <c r="DN39" i="166" s="1"/>
  <c r="DN16" i="145"/>
  <c r="DN39" i="145" s="1"/>
  <c r="DN16" i="163"/>
  <c r="DN39" i="163" s="1"/>
  <c r="DN15" i="165" s="1"/>
  <c r="DN17" i="80"/>
  <c r="DN41" i="80" s="1"/>
  <c r="DH19" i="54"/>
  <c r="DN16" i="164"/>
  <c r="DN39" i="164" s="1"/>
  <c r="DM23" i="194"/>
  <c r="DM46" i="194" s="1"/>
  <c r="DA23" i="164"/>
  <c r="DA46" i="164" s="1"/>
  <c r="DA23" i="145"/>
  <c r="DA46" i="145" s="1"/>
  <c r="DM23" i="191"/>
  <c r="DM46" i="191" s="1"/>
  <c r="DA24" i="126"/>
  <c r="DA48" i="126" s="1"/>
  <c r="DA23" i="144" s="1"/>
  <c r="DA23" i="166"/>
  <c r="DA46" i="166" s="1"/>
  <c r="DM23" i="192"/>
  <c r="DM46" i="192" s="1"/>
  <c r="DA24" i="80"/>
  <c r="DA48" i="80" s="1"/>
  <c r="DA23" i="163"/>
  <c r="DA46" i="163" s="1"/>
  <c r="DM23" i="195"/>
  <c r="DS22" i="54"/>
  <c r="DY19" i="164"/>
  <c r="DY42" i="164" s="1"/>
  <c r="DY19" i="145"/>
  <c r="DY42" i="145" s="1"/>
  <c r="DY19" i="166"/>
  <c r="DY42" i="166" s="1"/>
  <c r="DY20" i="80"/>
  <c r="DY44" i="80" s="1"/>
  <c r="DY19" i="163"/>
  <c r="DY42" i="163" s="1"/>
  <c r="DY18" i="165" s="1"/>
  <c r="DY20" i="126"/>
  <c r="DY44" i="126" s="1"/>
  <c r="DY19" i="144" s="1"/>
  <c r="DQ18" i="193"/>
  <c r="DE18" i="165"/>
  <c r="DN21" i="193"/>
  <c r="DB21" i="165"/>
  <c r="DM16" i="54"/>
  <c r="DS36" i="145"/>
  <c r="DS13" i="166"/>
  <c r="DS36" i="166" s="1"/>
  <c r="DS14" i="126"/>
  <c r="DS38" i="126" s="1"/>
  <c r="DS13" i="144" s="1"/>
  <c r="DS13" i="163"/>
  <c r="DS36" i="163" s="1"/>
  <c r="DS12" i="165" s="1"/>
  <c r="DS14" i="80"/>
  <c r="DS38" i="80" s="1"/>
  <c r="DM8" i="166"/>
  <c r="DM8" i="126"/>
  <c r="DM8" i="163"/>
  <c r="DM8" i="80"/>
  <c r="DG27" i="54"/>
  <c r="DM8" i="164"/>
  <c r="DM8" i="145"/>
  <c r="DM13" i="166"/>
  <c r="DM36" i="166" s="1"/>
  <c r="DM14" i="126"/>
  <c r="DM38" i="126" s="1"/>
  <c r="DM13" i="144" s="1"/>
  <c r="DM36" i="164"/>
  <c r="DM14" i="80"/>
  <c r="DM38" i="80" s="1"/>
  <c r="DG16" i="54"/>
  <c r="DM13" i="163"/>
  <c r="DM36" i="163" s="1"/>
  <c r="DM12" i="165" s="1"/>
  <c r="DM36" i="145"/>
  <c r="CX27" i="54"/>
  <c r="DP8" i="192"/>
  <c r="DP8" i="195"/>
  <c r="DP11" i="195" s="1"/>
  <c r="DP8" i="194"/>
  <c r="DD8" i="163"/>
  <c r="DP8" i="191"/>
  <c r="DD8" i="164"/>
  <c r="DD8" i="126"/>
  <c r="DD8" i="166"/>
  <c r="DD8" i="145"/>
  <c r="DD8" i="80"/>
  <c r="DP13" i="192"/>
  <c r="DP36" i="192" s="1"/>
  <c r="DD13" i="166"/>
  <c r="DD36" i="166" s="1"/>
  <c r="DP36" i="191"/>
  <c r="DD14" i="80"/>
  <c r="DD38" i="80" s="1"/>
  <c r="CX16" i="54"/>
  <c r="DD13" i="163"/>
  <c r="DD36" i="163" s="1"/>
  <c r="DP13" i="195"/>
  <c r="DD36" i="164"/>
  <c r="DD14" i="126"/>
  <c r="DD38" i="126" s="1"/>
  <c r="DD13" i="144" s="1"/>
  <c r="CX22" i="54"/>
  <c r="DD19" i="163"/>
  <c r="DD42" i="163" s="1"/>
  <c r="DP19" i="195"/>
  <c r="DP19" i="194"/>
  <c r="DP42" i="194" s="1"/>
  <c r="DD19" i="164"/>
  <c r="DD42" i="164" s="1"/>
  <c r="DD20" i="126"/>
  <c r="DD44" i="126" s="1"/>
  <c r="DD19" i="144" s="1"/>
  <c r="DP19" i="192"/>
  <c r="DP42" i="192" s="1"/>
  <c r="DD19" i="145"/>
  <c r="DD42" i="145" s="1"/>
  <c r="DD19" i="166"/>
  <c r="DD42" i="166" s="1"/>
  <c r="DP19" i="191"/>
  <c r="DP42" i="191" s="1"/>
  <c r="DD20" i="80"/>
  <c r="DD44" i="80" s="1"/>
  <c r="DO19" i="145"/>
  <c r="DO42" i="145" s="1"/>
  <c r="DO19" i="166"/>
  <c r="DO42" i="166" s="1"/>
  <c r="DO20" i="126"/>
  <c r="DO44" i="126" s="1"/>
  <c r="DO19" i="144" s="1"/>
  <c r="DO19" i="163"/>
  <c r="DO42" i="163" s="1"/>
  <c r="DO18" i="165" s="1"/>
  <c r="DO20" i="80"/>
  <c r="DO44" i="80" s="1"/>
  <c r="DI22" i="54"/>
  <c r="DO19" i="164"/>
  <c r="DO42" i="164" s="1"/>
  <c r="DW19" i="145"/>
  <c r="DW42" i="145" s="1"/>
  <c r="DW19" i="166"/>
  <c r="DW42" i="166" s="1"/>
  <c r="DW20" i="80"/>
  <c r="DW44" i="80" s="1"/>
  <c r="DW19" i="163"/>
  <c r="DW42" i="163" s="1"/>
  <c r="DW18" i="165" s="1"/>
  <c r="DW20" i="126"/>
  <c r="DW44" i="126" s="1"/>
  <c r="DW19" i="144" s="1"/>
  <c r="DQ22" i="54"/>
  <c r="DW19" i="164"/>
  <c r="DW42" i="164" s="1"/>
  <c r="DV16" i="166"/>
  <c r="DV39" i="166" s="1"/>
  <c r="DV17" i="126"/>
  <c r="DV41" i="126" s="1"/>
  <c r="DV16" i="144" s="1"/>
  <c r="DV16" i="163"/>
  <c r="DV39" i="163" s="1"/>
  <c r="DV15" i="165" s="1"/>
  <c r="DV17" i="80"/>
  <c r="DV41" i="80" s="1"/>
  <c r="DP19" i="54"/>
  <c r="DV16" i="164"/>
  <c r="DV39" i="164" s="1"/>
  <c r="DV16" i="145"/>
  <c r="DV39" i="145" s="1"/>
  <c r="DJ21" i="193"/>
  <c r="CX21" i="165"/>
  <c r="DI23" i="194"/>
  <c r="DI46" i="194" s="1"/>
  <c r="CW23" i="164"/>
  <c r="CW46" i="164" s="1"/>
  <c r="CW23" i="145"/>
  <c r="CW46" i="145" s="1"/>
  <c r="DI23" i="191"/>
  <c r="DI46" i="191" s="1"/>
  <c r="CW24" i="126"/>
  <c r="CW48" i="126" s="1"/>
  <c r="CW23" i="144" s="1"/>
  <c r="CW23" i="166"/>
  <c r="CW46" i="166" s="1"/>
  <c r="DI23" i="192"/>
  <c r="DI46" i="192" s="1"/>
  <c r="CW24" i="80"/>
  <c r="CW48" i="80" s="1"/>
  <c r="CW23" i="163"/>
  <c r="CW46" i="163" s="1"/>
  <c r="DI23" i="195"/>
  <c r="DQ21" i="193"/>
  <c r="DE21" i="165"/>
  <c r="DL19" i="163"/>
  <c r="DL42" i="163" s="1"/>
  <c r="DL18" i="165" s="1"/>
  <c r="DL20" i="80"/>
  <c r="DL44" i="80" s="1"/>
  <c r="DF22" i="54"/>
  <c r="DL19" i="164"/>
  <c r="DL42" i="164" s="1"/>
  <c r="DL20" i="126"/>
  <c r="DL44" i="126" s="1"/>
  <c r="DL19" i="144" s="1"/>
  <c r="DL19" i="166"/>
  <c r="DL42" i="166" s="1"/>
  <c r="DL19" i="145"/>
  <c r="DL42" i="145" s="1"/>
  <c r="CS16" i="54"/>
  <c r="CY13" i="163"/>
  <c r="CY36" i="163" s="1"/>
  <c r="DK13" i="195"/>
  <c r="DK36" i="194"/>
  <c r="CY36" i="164"/>
  <c r="CY36" i="145"/>
  <c r="DK13" i="192"/>
  <c r="DK36" i="192" s="1"/>
  <c r="CY14" i="80"/>
  <c r="CY38" i="80" s="1"/>
  <c r="CY13" i="166"/>
  <c r="CY36" i="166" s="1"/>
  <c r="CY14" i="126"/>
  <c r="CY38" i="126" s="1"/>
  <c r="CY13" i="144" s="1"/>
  <c r="DJ7" i="193"/>
  <c r="DJ10" i="193" s="1"/>
  <c r="CX7" i="165"/>
  <c r="CX10" i="165" s="1"/>
  <c r="CX20" i="164"/>
  <c r="CX43" i="164" s="1"/>
  <c r="DJ20" i="195"/>
  <c r="DJ20" i="194"/>
  <c r="DJ43" i="194" s="1"/>
  <c r="CX20" i="163"/>
  <c r="CX43" i="163" s="1"/>
  <c r="CX20" i="145"/>
  <c r="CX43" i="145" s="1"/>
  <c r="DJ20" i="192"/>
  <c r="DJ43" i="192" s="1"/>
  <c r="CX21" i="126"/>
  <c r="CX45" i="126" s="1"/>
  <c r="CX20" i="144" s="1"/>
  <c r="CX20" i="166"/>
  <c r="CX43" i="166" s="1"/>
  <c r="DJ20" i="191"/>
  <c r="DJ43" i="191" s="1"/>
  <c r="CX21" i="80"/>
  <c r="CX45" i="80" s="1"/>
  <c r="DH37" i="164"/>
  <c r="DH14" i="166"/>
  <c r="DH37" i="166" s="1"/>
  <c r="DH15" i="126"/>
  <c r="DH39" i="126" s="1"/>
  <c r="DH14" i="144" s="1"/>
  <c r="DH14" i="163"/>
  <c r="DH37" i="163" s="1"/>
  <c r="DH13" i="165" s="1"/>
  <c r="DH15" i="80"/>
  <c r="DH39" i="80" s="1"/>
  <c r="DJ26" i="126"/>
  <c r="DJ50" i="126" s="1"/>
  <c r="DJ25" i="144" s="1"/>
  <c r="DJ25" i="166"/>
  <c r="DJ48" i="166" s="1"/>
  <c r="DJ25" i="145"/>
  <c r="DJ48" i="145" s="1"/>
  <c r="DJ25" i="163"/>
  <c r="DJ48" i="163" s="1"/>
  <c r="DJ24" i="165" s="1"/>
  <c r="DJ26" i="80"/>
  <c r="DJ50" i="80" s="1"/>
  <c r="DJ25" i="164"/>
  <c r="DJ48" i="164" s="1"/>
  <c r="DK25" i="166"/>
  <c r="DK48" i="166" s="1"/>
  <c r="DK26" i="80"/>
  <c r="DK50" i="80" s="1"/>
  <c r="DK25" i="163"/>
  <c r="DK48" i="163" s="1"/>
  <c r="DK24" i="165" s="1"/>
  <c r="DK26" i="126"/>
  <c r="DK50" i="126" s="1"/>
  <c r="DK25" i="144" s="1"/>
  <c r="DK25" i="164"/>
  <c r="DK48" i="164" s="1"/>
  <c r="DK25" i="145"/>
  <c r="DK48" i="145" s="1"/>
  <c r="DQ12" i="193"/>
  <c r="DE12" i="165"/>
  <c r="DB25" i="166"/>
  <c r="DB48" i="166" s="1"/>
  <c r="DN25" i="192"/>
  <c r="DN48" i="192" s="1"/>
  <c r="DB26" i="80"/>
  <c r="DB50" i="80" s="1"/>
  <c r="DB25" i="163"/>
  <c r="DB48" i="163" s="1"/>
  <c r="DN25" i="191"/>
  <c r="DN48" i="191" s="1"/>
  <c r="DN25" i="194"/>
  <c r="DN48" i="194" s="1"/>
  <c r="DB25" i="164"/>
  <c r="DB48" i="164" s="1"/>
  <c r="DB26" i="126"/>
  <c r="DB50" i="126" s="1"/>
  <c r="DB25" i="144" s="1"/>
  <c r="DN25" i="195"/>
  <c r="DB25" i="145"/>
  <c r="DB48" i="145" s="1"/>
  <c r="DN20" i="192"/>
  <c r="DN43" i="192" s="1"/>
  <c r="DB21" i="126"/>
  <c r="DB45" i="126" s="1"/>
  <c r="DB20" i="144" s="1"/>
  <c r="DB20" i="166"/>
  <c r="DB43" i="166" s="1"/>
  <c r="DN20" i="191"/>
  <c r="DN43" i="191" s="1"/>
  <c r="DB21" i="80"/>
  <c r="DB45" i="80" s="1"/>
  <c r="DB20" i="164"/>
  <c r="DB43" i="164" s="1"/>
  <c r="DN20" i="195"/>
  <c r="DN20" i="194"/>
  <c r="DN43" i="194" s="1"/>
  <c r="DB20" i="163"/>
  <c r="DB43" i="163" s="1"/>
  <c r="DB20" i="145"/>
  <c r="DB43" i="145" s="1"/>
  <c r="DQ17" i="166"/>
  <c r="DQ40" i="166" s="1"/>
  <c r="DQ18" i="126"/>
  <c r="DQ42" i="126" s="1"/>
  <c r="DQ17" i="144" s="1"/>
  <c r="DQ17" i="163"/>
  <c r="DQ40" i="163" s="1"/>
  <c r="DQ16" i="165" s="1"/>
  <c r="DQ18" i="80"/>
  <c r="DQ42" i="80" s="1"/>
  <c r="DQ17" i="164"/>
  <c r="DQ40" i="164" s="1"/>
  <c r="DQ17" i="145"/>
  <c r="DQ40" i="145" s="1"/>
  <c r="DR25" i="163"/>
  <c r="DR48" i="163" s="1"/>
  <c r="DR24" i="165" s="1"/>
  <c r="DR26" i="80"/>
  <c r="DR50" i="80" s="1"/>
  <c r="DR25" i="164"/>
  <c r="DR48" i="164" s="1"/>
  <c r="DR25" i="145"/>
  <c r="DR48" i="145" s="1"/>
  <c r="DR25" i="166"/>
  <c r="DR48" i="166" s="1"/>
  <c r="DR26" i="126"/>
  <c r="DR50" i="126" s="1"/>
  <c r="DR25" i="144" s="1"/>
  <c r="DC22" i="166"/>
  <c r="DC45" i="166" s="1"/>
  <c r="DO22" i="195"/>
  <c r="DC23" i="126"/>
  <c r="DC47" i="126" s="1"/>
  <c r="DC22" i="144" s="1"/>
  <c r="CW25" i="54"/>
  <c r="DC22" i="164"/>
  <c r="DC45" i="164" s="1"/>
  <c r="DO22" i="192"/>
  <c r="DO45" i="192" s="1"/>
  <c r="DO22" i="194"/>
  <c r="DO45" i="194" s="1"/>
  <c r="DC22" i="163"/>
  <c r="DC45" i="163" s="1"/>
  <c r="DC22" i="145"/>
  <c r="DC45" i="145" s="1"/>
  <c r="DO22" i="191"/>
  <c r="DO45" i="191" s="1"/>
  <c r="DC23" i="80"/>
  <c r="DC47" i="80" s="1"/>
  <c r="DU22" i="145"/>
  <c r="DU45" i="145" s="1"/>
  <c r="DU22" i="166"/>
  <c r="DU45" i="166" s="1"/>
  <c r="DU23" i="126"/>
  <c r="DU47" i="126" s="1"/>
  <c r="DU22" i="144" s="1"/>
  <c r="DU22" i="163"/>
  <c r="DU45" i="163" s="1"/>
  <c r="DU21" i="165" s="1"/>
  <c r="DU23" i="80"/>
  <c r="DU47" i="80" s="1"/>
  <c r="DO25" i="54"/>
  <c r="DU22" i="164"/>
  <c r="DU45" i="164" s="1"/>
  <c r="DO19" i="54"/>
  <c r="DU16" i="164"/>
  <c r="DU39" i="164" s="1"/>
  <c r="DU16" i="145"/>
  <c r="DU39" i="145" s="1"/>
  <c r="DU16" i="166"/>
  <c r="DU39" i="166" s="1"/>
  <c r="DU17" i="126"/>
  <c r="DU41" i="126" s="1"/>
  <c r="DU16" i="144" s="1"/>
  <c r="DU16" i="163"/>
  <c r="DU39" i="163" s="1"/>
  <c r="DU15" i="165" s="1"/>
  <c r="DU17" i="80"/>
  <c r="DU41" i="80" s="1"/>
  <c r="DT22" i="145"/>
  <c r="DT45" i="145" s="1"/>
  <c r="DT22" i="166"/>
  <c r="DT45" i="166" s="1"/>
  <c r="DT23" i="126"/>
  <c r="DT47" i="126" s="1"/>
  <c r="DT22" i="144" s="1"/>
  <c r="DT22" i="163"/>
  <c r="DT45" i="163" s="1"/>
  <c r="DT21" i="165" s="1"/>
  <c r="DT23" i="80"/>
  <c r="DT47" i="80" s="1"/>
  <c r="DN25" i="54"/>
  <c r="DT22" i="164"/>
  <c r="DT45" i="164" s="1"/>
  <c r="DN22" i="54"/>
  <c r="DT19" i="164"/>
  <c r="DT42" i="164" s="1"/>
  <c r="DT19" i="145"/>
  <c r="DT42" i="145" s="1"/>
  <c r="DT19" i="166"/>
  <c r="DT42" i="166" s="1"/>
  <c r="DT20" i="126"/>
  <c r="DT44" i="126" s="1"/>
  <c r="DT19" i="144" s="1"/>
  <c r="DT19" i="163"/>
  <c r="DT42" i="163" s="1"/>
  <c r="DT18" i="165" s="1"/>
  <c r="DT20" i="80"/>
  <c r="DT44" i="80" s="1"/>
  <c r="DF13" i="166"/>
  <c r="DF36" i="166" s="1"/>
  <c r="DR36" i="191"/>
  <c r="DF14" i="80"/>
  <c r="DF38" i="80" s="1"/>
  <c r="CZ16" i="54"/>
  <c r="DF13" i="163"/>
  <c r="DF36" i="163" s="1"/>
  <c r="DF12" i="165" s="1"/>
  <c r="DR13" i="195"/>
  <c r="DF36" i="164"/>
  <c r="DF14" i="126"/>
  <c r="DF38" i="126" s="1"/>
  <c r="DF13" i="144" s="1"/>
  <c r="DR13" i="192"/>
  <c r="DR36" i="192" s="1"/>
  <c r="DF36" i="145"/>
  <c r="DG19" i="145"/>
  <c r="DG42" i="145" s="1"/>
  <c r="DG19" i="166"/>
  <c r="DG42" i="166" s="1"/>
  <c r="DG20" i="126"/>
  <c r="DG44" i="126" s="1"/>
  <c r="DG19" i="144" s="1"/>
  <c r="DG19" i="163"/>
  <c r="DG42" i="163" s="1"/>
  <c r="DG18" i="165" s="1"/>
  <c r="DG20" i="80"/>
  <c r="DG44" i="80" s="1"/>
  <c r="DA22" i="54"/>
  <c r="DG19" i="164"/>
  <c r="DG42" i="164" s="1"/>
  <c r="DA27" i="54"/>
  <c r="DG8" i="164"/>
  <c r="DG8" i="145"/>
  <c r="DG8" i="166"/>
  <c r="DG8" i="126"/>
  <c r="DG8" i="163"/>
  <c r="DG8" i="80"/>
  <c r="DX13" i="166"/>
  <c r="DX36" i="166" s="1"/>
  <c r="DX14" i="126"/>
  <c r="DX38" i="126" s="1"/>
  <c r="DX13" i="144" s="1"/>
  <c r="DX13" i="163"/>
  <c r="DX36" i="163" s="1"/>
  <c r="DX12" i="165" s="1"/>
  <c r="DX14" i="80"/>
  <c r="DX38" i="80" s="1"/>
  <c r="DR16" i="54"/>
  <c r="DX36" i="164"/>
  <c r="DH22" i="54"/>
  <c r="DN19" i="164"/>
  <c r="DN42" i="164" s="1"/>
  <c r="DN20" i="126"/>
  <c r="DN44" i="126" s="1"/>
  <c r="DN19" i="144" s="1"/>
  <c r="DN19" i="166"/>
  <c r="DN42" i="166" s="1"/>
  <c r="DN19" i="145"/>
  <c r="DN42" i="145" s="1"/>
  <c r="DN19" i="163"/>
  <c r="DN42" i="163" s="1"/>
  <c r="DN18" i="165" s="1"/>
  <c r="DN20" i="80"/>
  <c r="DN44" i="80" s="1"/>
  <c r="DH27" i="54"/>
  <c r="DN8" i="164"/>
  <c r="DN8" i="166"/>
  <c r="DN8" i="126"/>
  <c r="DN8" i="145"/>
  <c r="DN8" i="163"/>
  <c r="DN8" i="80"/>
  <c r="DB12" i="165"/>
  <c r="DN12" i="193"/>
  <c r="DR17" i="166"/>
  <c r="DR40" i="166" s="1"/>
  <c r="DR18" i="126"/>
  <c r="DR42" i="126" s="1"/>
  <c r="DR17" i="144" s="1"/>
  <c r="DR17" i="163"/>
  <c r="DR40" i="163" s="1"/>
  <c r="DR16" i="165" s="1"/>
  <c r="DR18" i="80"/>
  <c r="DR42" i="80" s="1"/>
  <c r="DR17" i="145"/>
  <c r="DR40" i="145" s="1"/>
  <c r="DR17" i="164"/>
  <c r="DR40" i="164" s="1"/>
  <c r="DM12" i="193"/>
  <c r="DA12" i="165"/>
  <c r="DS16" i="54"/>
  <c r="DY13" i="163"/>
  <c r="DY36" i="163" s="1"/>
  <c r="DY12" i="165" s="1"/>
  <c r="DY13" i="166"/>
  <c r="DY36" i="166" s="1"/>
  <c r="DY14" i="80"/>
  <c r="DY38" i="80" s="1"/>
  <c r="DY36" i="164"/>
  <c r="DY14" i="126"/>
  <c r="DY38" i="126" s="1"/>
  <c r="DY13" i="144" s="1"/>
  <c r="DH25" i="166"/>
  <c r="DH48" i="166" s="1"/>
  <c r="DH25" i="145"/>
  <c r="DH48" i="145" s="1"/>
  <c r="DH25" i="163"/>
  <c r="DH48" i="163" s="1"/>
  <c r="DH24" i="165" s="1"/>
  <c r="DH26" i="80"/>
  <c r="DH50" i="80" s="1"/>
  <c r="DH25" i="164"/>
  <c r="DH48" i="164" s="1"/>
  <c r="DH26" i="126"/>
  <c r="DH50" i="126" s="1"/>
  <c r="DH25" i="144" s="1"/>
  <c r="DP14" i="166"/>
  <c r="DP37" i="166" s="1"/>
  <c r="DP15" i="126"/>
  <c r="DP39" i="126" s="1"/>
  <c r="DP14" i="144" s="1"/>
  <c r="DP14" i="163"/>
  <c r="DP37" i="163" s="1"/>
  <c r="DP13" i="165" s="1"/>
  <c r="DP15" i="80"/>
  <c r="DP39" i="80" s="1"/>
  <c r="DP37" i="164"/>
  <c r="DE25" i="163"/>
  <c r="DE48" i="163" s="1"/>
  <c r="DQ25" i="191"/>
  <c r="DQ48" i="191" s="1"/>
  <c r="DQ25" i="194"/>
  <c r="DQ48" i="194" s="1"/>
  <c r="DE25" i="164"/>
  <c r="DE48" i="164" s="1"/>
  <c r="DE25" i="145"/>
  <c r="DE48" i="145" s="1"/>
  <c r="DQ25" i="192"/>
  <c r="DQ48" i="192" s="1"/>
  <c r="DE26" i="126"/>
  <c r="DE50" i="126" s="1"/>
  <c r="DE25" i="144" s="1"/>
  <c r="DE25" i="166"/>
  <c r="DE48" i="166" s="1"/>
  <c r="DQ25" i="195"/>
  <c r="DE26" i="80"/>
  <c r="DE50" i="80" s="1"/>
  <c r="DQ20" i="192"/>
  <c r="DQ43" i="192" s="1"/>
  <c r="DE21" i="126"/>
  <c r="DE45" i="126" s="1"/>
  <c r="DE20" i="144" s="1"/>
  <c r="DE20" i="166"/>
  <c r="DE43" i="166" s="1"/>
  <c r="DQ20" i="191"/>
  <c r="DQ43" i="191" s="1"/>
  <c r="DE21" i="80"/>
  <c r="DE45" i="80" s="1"/>
  <c r="DE20" i="164"/>
  <c r="DE43" i="164" s="1"/>
  <c r="DQ20" i="195"/>
  <c r="DQ20" i="194"/>
  <c r="DQ43" i="194" s="1"/>
  <c r="DE20" i="163"/>
  <c r="DE43" i="163" s="1"/>
  <c r="DE20" i="145"/>
  <c r="DE43" i="145" s="1"/>
  <c r="DB23" i="166"/>
  <c r="DB46" i="166" s="1"/>
  <c r="DN23" i="191"/>
  <c r="DN46" i="191" s="1"/>
  <c r="DB24" i="80"/>
  <c r="DB48" i="80" s="1"/>
  <c r="DB23" i="164"/>
  <c r="DB46" i="164" s="1"/>
  <c r="DN23" i="192"/>
  <c r="DN46" i="192" s="1"/>
  <c r="DN23" i="194"/>
  <c r="DN46" i="194" s="1"/>
  <c r="DB23" i="163"/>
  <c r="DB46" i="163" s="1"/>
  <c r="DB24" i="126"/>
  <c r="DB48" i="126" s="1"/>
  <c r="DB23" i="144" s="1"/>
  <c r="DN23" i="195"/>
  <c r="DB23" i="145"/>
  <c r="DB46" i="145" s="1"/>
  <c r="DC19" i="54"/>
  <c r="DI16" i="164"/>
  <c r="DI39" i="164" s="1"/>
  <c r="DI16" i="145"/>
  <c r="DI39" i="145" s="1"/>
  <c r="DI16" i="166"/>
  <c r="DI39" i="166" s="1"/>
  <c r="DI17" i="126"/>
  <c r="DI41" i="126" s="1"/>
  <c r="DI16" i="144" s="1"/>
  <c r="DI16" i="163"/>
  <c r="DI39" i="163" s="1"/>
  <c r="DI15" i="165" s="1"/>
  <c r="DI17" i="80"/>
  <c r="DI41" i="80" s="1"/>
  <c r="DS22" i="163"/>
  <c r="DS45" i="163" s="1"/>
  <c r="DS21" i="165" s="1"/>
  <c r="DS23" i="80"/>
  <c r="DS47" i="80" s="1"/>
  <c r="DM25" i="54"/>
  <c r="DS22" i="164"/>
  <c r="DS45" i="164" s="1"/>
  <c r="DS22" i="145"/>
  <c r="DS45" i="145" s="1"/>
  <c r="DS22" i="166"/>
  <c r="DS45" i="166" s="1"/>
  <c r="DS23" i="126"/>
  <c r="DS47" i="126" s="1"/>
  <c r="DS22" i="144" s="1"/>
  <c r="DM27" i="54"/>
  <c r="DS8" i="164"/>
  <c r="DS8" i="145"/>
  <c r="DS8" i="166"/>
  <c r="DS8" i="80"/>
  <c r="DS8" i="163"/>
  <c r="DS8" i="126"/>
  <c r="CX15" i="165"/>
  <c r="DJ15" i="193"/>
  <c r="DK14" i="166"/>
  <c r="DK37" i="166" s="1"/>
  <c r="DK15" i="126"/>
  <c r="DK39" i="126" s="1"/>
  <c r="DK14" i="144" s="1"/>
  <c r="DK14" i="163"/>
  <c r="DK37" i="163" s="1"/>
  <c r="DK13" i="165" s="1"/>
  <c r="DK15" i="80"/>
  <c r="DK39" i="80" s="1"/>
  <c r="DK37" i="164"/>
  <c r="DM22" i="145"/>
  <c r="DM45" i="145" s="1"/>
  <c r="DM22" i="166"/>
  <c r="DM45" i="166" s="1"/>
  <c r="DM23" i="126"/>
  <c r="DM47" i="126" s="1"/>
  <c r="DM22" i="144" s="1"/>
  <c r="DM22" i="163"/>
  <c r="DM45" i="163" s="1"/>
  <c r="DM21" i="165" s="1"/>
  <c r="DM23" i="80"/>
  <c r="DM47" i="80" s="1"/>
  <c r="DG25" i="54"/>
  <c r="DM22" i="164"/>
  <c r="DM45" i="164" s="1"/>
  <c r="DG22" i="54"/>
  <c r="DM19" i="163"/>
  <c r="DM42" i="163" s="1"/>
  <c r="DM18" i="165" s="1"/>
  <c r="DM19" i="145"/>
  <c r="DM42" i="145" s="1"/>
  <c r="DM19" i="166"/>
  <c r="DM42" i="166" s="1"/>
  <c r="DM20" i="126"/>
  <c r="DM44" i="126" s="1"/>
  <c r="DM19" i="144" s="1"/>
  <c r="DM19" i="164"/>
  <c r="DM42" i="164" s="1"/>
  <c r="DM20" i="80"/>
  <c r="DM44" i="80" s="1"/>
  <c r="DP22" i="194"/>
  <c r="DP45" i="194" s="1"/>
  <c r="DD22" i="163"/>
  <c r="DD45" i="163" s="1"/>
  <c r="DD22" i="145"/>
  <c r="DD45" i="145" s="1"/>
  <c r="DP22" i="191"/>
  <c r="DP45" i="191" s="1"/>
  <c r="DD23" i="126"/>
  <c r="DD47" i="126" s="1"/>
  <c r="DD22" i="144" s="1"/>
  <c r="DD22" i="166"/>
  <c r="DD45" i="166" s="1"/>
  <c r="DP22" i="195"/>
  <c r="DD23" i="80"/>
  <c r="DD47" i="80" s="1"/>
  <c r="CX25" i="54"/>
  <c r="DD22" i="164"/>
  <c r="DD45" i="164" s="1"/>
  <c r="DP22" i="192"/>
  <c r="DP45" i="192" s="1"/>
  <c r="CX19" i="54"/>
  <c r="DD16" i="164"/>
  <c r="DD39" i="164" s="1"/>
  <c r="DP16" i="195"/>
  <c r="DP16" i="194"/>
  <c r="DP39" i="194" s="1"/>
  <c r="DP16" i="192"/>
  <c r="DP39" i="192" s="1"/>
  <c r="DD16" i="166"/>
  <c r="DD39" i="166" s="1"/>
  <c r="DD17" i="126"/>
  <c r="DD41" i="126" s="1"/>
  <c r="DD16" i="144" s="1"/>
  <c r="DD16" i="163"/>
  <c r="DD39" i="163" s="1"/>
  <c r="DD17" i="80"/>
  <c r="DD41" i="80" s="1"/>
  <c r="DP16" i="191"/>
  <c r="DP39" i="191" s="1"/>
  <c r="DD16" i="145"/>
  <c r="DD39" i="145" s="1"/>
  <c r="DO16" i="164"/>
  <c r="DO39" i="164" s="1"/>
  <c r="DO17" i="80"/>
  <c r="DO41" i="80" s="1"/>
  <c r="DI19" i="54"/>
  <c r="DO16" i="163"/>
  <c r="DO39" i="163" s="1"/>
  <c r="DO15" i="165" s="1"/>
  <c r="DO16" i="145"/>
  <c r="DO39" i="145" s="1"/>
  <c r="DO16" i="166"/>
  <c r="DO39" i="166" s="1"/>
  <c r="DO17" i="126"/>
  <c r="DO41" i="126" s="1"/>
  <c r="DO16" i="144" s="1"/>
  <c r="DQ14" i="166"/>
  <c r="DQ37" i="166" s="1"/>
  <c r="DQ15" i="126"/>
  <c r="DQ39" i="126" s="1"/>
  <c r="DQ14" i="144" s="1"/>
  <c r="DQ14" i="163"/>
  <c r="DQ37" i="163" s="1"/>
  <c r="DQ13" i="165" s="1"/>
  <c r="DQ15" i="80"/>
  <c r="DQ39" i="80" s="1"/>
  <c r="DQ37" i="164"/>
  <c r="DM18" i="193"/>
  <c r="DA18" i="165"/>
  <c r="DQ19" i="54"/>
  <c r="DW16" i="163"/>
  <c r="DW39" i="163" s="1"/>
  <c r="DW15" i="165" s="1"/>
  <c r="DW16" i="145"/>
  <c r="DW39" i="145" s="1"/>
  <c r="DW16" i="166"/>
  <c r="DW39" i="166" s="1"/>
  <c r="DW17" i="80"/>
  <c r="DW41" i="80" s="1"/>
  <c r="DW16" i="164"/>
  <c r="DW39" i="164" s="1"/>
  <c r="DW17" i="126"/>
  <c r="DW41" i="126" s="1"/>
  <c r="DW16" i="144" s="1"/>
  <c r="DP25" i="164"/>
  <c r="DP48" i="164" s="1"/>
  <c r="DP25" i="145"/>
  <c r="DP48" i="145" s="1"/>
  <c r="DP25" i="166"/>
  <c r="DP48" i="166" s="1"/>
  <c r="DP26" i="126"/>
  <c r="DP50" i="126" s="1"/>
  <c r="DP25" i="144" s="1"/>
  <c r="DP25" i="163"/>
  <c r="DP48" i="163" s="1"/>
  <c r="DP24" i="165" s="1"/>
  <c r="DP26" i="80"/>
  <c r="DP50" i="80" s="1"/>
  <c r="DK20" i="145"/>
  <c r="DK43" i="145" s="1"/>
  <c r="DK20" i="166"/>
  <c r="DK43" i="166" s="1"/>
  <c r="DK21" i="126"/>
  <c r="DK45" i="126" s="1"/>
  <c r="DK20" i="144" s="1"/>
  <c r="DK20" i="163"/>
  <c r="DK43" i="163" s="1"/>
  <c r="DK19" i="165" s="1"/>
  <c r="DK21" i="80"/>
  <c r="DK45" i="80" s="1"/>
  <c r="DK20" i="164"/>
  <c r="DK43" i="164" s="1"/>
  <c r="CV17" i="166"/>
  <c r="CV40" i="166" s="1"/>
  <c r="DH17" i="195"/>
  <c r="CV18" i="80"/>
  <c r="CV42" i="80" s="1"/>
  <c r="DH17" i="192"/>
  <c r="DH40" i="192" s="1"/>
  <c r="DH17" i="191"/>
  <c r="DH40" i="191" s="1"/>
  <c r="DH17" i="194"/>
  <c r="DH40" i="194" s="1"/>
  <c r="CV17" i="163"/>
  <c r="CV40" i="163" s="1"/>
  <c r="CV17" i="145"/>
  <c r="CV40" i="145" s="1"/>
  <c r="CV17" i="164"/>
  <c r="CV40" i="164" s="1"/>
  <c r="CV18" i="126"/>
  <c r="CV42" i="126" s="1"/>
  <c r="CV17" i="144" s="1"/>
  <c r="DI12" i="193"/>
  <c r="CW12" i="165"/>
  <c r="DQ20" i="163"/>
  <c r="DQ43" i="163" s="1"/>
  <c r="DQ19" i="165" s="1"/>
  <c r="DQ21" i="80"/>
  <c r="DQ45" i="80" s="1"/>
  <c r="DQ20" i="164"/>
  <c r="DQ43" i="164" s="1"/>
  <c r="DQ20" i="145"/>
  <c r="DQ43" i="145" s="1"/>
  <c r="DQ20" i="166"/>
  <c r="DQ43" i="166" s="1"/>
  <c r="DQ21" i="126"/>
  <c r="DQ45" i="126" s="1"/>
  <c r="DQ20" i="144" s="1"/>
  <c r="DM7" i="193"/>
  <c r="DM10" i="193" s="1"/>
  <c r="DA7" i="165"/>
  <c r="DA10" i="165" s="1"/>
  <c r="DM25" i="195"/>
  <c r="DA26" i="126"/>
  <c r="DA50" i="126" s="1"/>
  <c r="DA25" i="144" s="1"/>
  <c r="DA25" i="166"/>
  <c r="DA48" i="166" s="1"/>
  <c r="DM25" i="192"/>
  <c r="DM48" i="192" s="1"/>
  <c r="DA26" i="80"/>
  <c r="DA50" i="80" s="1"/>
  <c r="DA25" i="163"/>
  <c r="DA48" i="163" s="1"/>
  <c r="DM25" i="191"/>
  <c r="DM48" i="191" s="1"/>
  <c r="DM25" i="194"/>
  <c r="DM48" i="194" s="1"/>
  <c r="DA25" i="164"/>
  <c r="DA48" i="164" s="1"/>
  <c r="DA25" i="145"/>
  <c r="DA48" i="145" s="1"/>
  <c r="DV19" i="166"/>
  <c r="DV42" i="166" s="1"/>
  <c r="DV20" i="126"/>
  <c r="DV44" i="126" s="1"/>
  <c r="DV19" i="144" s="1"/>
  <c r="DV19" i="163"/>
  <c r="DV42" i="163" s="1"/>
  <c r="DV18" i="165" s="1"/>
  <c r="DV20" i="80"/>
  <c r="DV44" i="80" s="1"/>
  <c r="DP22" i="54"/>
  <c r="DV19" i="164"/>
  <c r="DV42" i="164" s="1"/>
  <c r="DV19" i="145"/>
  <c r="DV42" i="145" s="1"/>
  <c r="DP27" i="54"/>
  <c r="DV8" i="164"/>
  <c r="DV8" i="145"/>
  <c r="DV8" i="166"/>
  <c r="DV8" i="126"/>
  <c r="DV8" i="163"/>
  <c r="DV8" i="80"/>
  <c r="DH20" i="145"/>
  <c r="DH43" i="145" s="1"/>
  <c r="DH20" i="166"/>
  <c r="DH43" i="166" s="1"/>
  <c r="DH21" i="126"/>
  <c r="DH45" i="126" s="1"/>
  <c r="DH20" i="144" s="1"/>
  <c r="DH20" i="163"/>
  <c r="DH43" i="163" s="1"/>
  <c r="DH19" i="165" s="1"/>
  <c r="DH21" i="80"/>
  <c r="DH45" i="80" s="1"/>
  <c r="DH20" i="164"/>
  <c r="DH43" i="164" s="1"/>
  <c r="DJ17" i="166"/>
  <c r="DJ40" i="166" s="1"/>
  <c r="DJ17" i="145"/>
  <c r="DJ40" i="145" s="1"/>
  <c r="DJ17" i="163"/>
  <c r="DJ40" i="163" s="1"/>
  <c r="DJ16" i="165" s="1"/>
  <c r="DJ18" i="80"/>
  <c r="DJ42" i="80" s="1"/>
  <c r="DJ17" i="164"/>
  <c r="DJ40" i="164" s="1"/>
  <c r="DJ18" i="126"/>
  <c r="DJ42" i="126" s="1"/>
  <c r="DJ17" i="144" s="1"/>
  <c r="DJ23" i="194"/>
  <c r="DJ46" i="194" s="1"/>
  <c r="DJ23" i="195"/>
  <c r="CX23" i="145"/>
  <c r="CX46" i="145" s="1"/>
  <c r="CX23" i="166"/>
  <c r="CX46" i="166" s="1"/>
  <c r="DJ23" i="191"/>
  <c r="DJ46" i="191" s="1"/>
  <c r="CX24" i="80"/>
  <c r="CX48" i="80" s="1"/>
  <c r="CX23" i="164"/>
  <c r="CX46" i="164" s="1"/>
  <c r="DJ23" i="192"/>
  <c r="DJ46" i="192" s="1"/>
  <c r="CX23" i="163"/>
  <c r="CX46" i="163" s="1"/>
  <c r="CX24" i="126"/>
  <c r="CX48" i="126" s="1"/>
  <c r="CX23" i="144" s="1"/>
  <c r="DP20" i="166"/>
  <c r="DP43" i="166" s="1"/>
  <c r="DP21" i="126"/>
  <c r="DP45" i="126" s="1"/>
  <c r="DP20" i="144" s="1"/>
  <c r="DP20" i="163"/>
  <c r="DP43" i="163" s="1"/>
  <c r="DP19" i="165" s="1"/>
  <c r="DP21" i="80"/>
  <c r="DP45" i="80" s="1"/>
  <c r="DP20" i="164"/>
  <c r="DP43" i="164" s="1"/>
  <c r="DP20" i="145"/>
  <c r="DP43" i="145" s="1"/>
  <c r="DK17" i="164"/>
  <c r="DK40" i="164" s="1"/>
  <c r="DK17" i="145"/>
  <c r="DK40" i="145" s="1"/>
  <c r="DK17" i="166"/>
  <c r="DK40" i="166" s="1"/>
  <c r="DK18" i="80"/>
  <c r="DK42" i="80" s="1"/>
  <c r="DK17" i="163"/>
  <c r="DK40" i="163" s="1"/>
  <c r="DK16" i="165" s="1"/>
  <c r="DK18" i="126"/>
  <c r="DK42" i="126" s="1"/>
  <c r="DK17" i="144" s="1"/>
  <c r="CV18" i="165"/>
  <c r="DH18" i="193"/>
  <c r="DQ23" i="194"/>
  <c r="DQ46" i="194" s="1"/>
  <c r="DE23" i="163"/>
  <c r="DE46" i="163" s="1"/>
  <c r="DE23" i="145"/>
  <c r="DE46" i="145" s="1"/>
  <c r="DQ23" i="191"/>
  <c r="DQ46" i="191" s="1"/>
  <c r="DE24" i="126"/>
  <c r="DE48" i="126" s="1"/>
  <c r="DE23" i="144" s="1"/>
  <c r="DE23" i="166"/>
  <c r="DE46" i="166" s="1"/>
  <c r="DQ23" i="192"/>
  <c r="DQ46" i="192" s="1"/>
  <c r="DE24" i="80"/>
  <c r="DE48" i="80" s="1"/>
  <c r="DE23" i="164"/>
  <c r="DE46" i="164" s="1"/>
  <c r="DQ23" i="195"/>
  <c r="DL6" i="193"/>
  <c r="DL9" i="193" s="1"/>
  <c r="CZ6" i="165"/>
  <c r="CZ9" i="165" s="1"/>
  <c r="DJ12" i="193"/>
  <c r="CX12" i="165"/>
  <c r="DI18" i="193"/>
  <c r="CW18" i="165"/>
  <c r="DR23" i="145"/>
  <c r="DR46" i="145" s="1"/>
  <c r="DR23" i="166"/>
  <c r="DR46" i="166" s="1"/>
  <c r="DR24" i="126"/>
  <c r="DR48" i="126" s="1"/>
  <c r="DR23" i="144" s="1"/>
  <c r="DR23" i="163"/>
  <c r="DR46" i="163" s="1"/>
  <c r="DR22" i="165" s="1"/>
  <c r="DR24" i="80"/>
  <c r="DR48" i="80" s="1"/>
  <c r="DR23" i="164"/>
  <c r="DR46" i="164" s="1"/>
  <c r="DF16" i="54"/>
  <c r="DL36" i="164"/>
  <c r="DL13" i="166"/>
  <c r="DL36" i="166" s="1"/>
  <c r="DL14" i="126"/>
  <c r="DL38" i="126" s="1"/>
  <c r="DL13" i="144" s="1"/>
  <c r="DL13" i="163"/>
  <c r="DL36" i="163" s="1"/>
  <c r="DL12" i="165" s="1"/>
  <c r="DL14" i="80"/>
  <c r="DL38" i="80" s="1"/>
  <c r="CY16" i="163"/>
  <c r="CY39" i="163" s="1"/>
  <c r="CY17" i="126"/>
  <c r="CY41" i="126" s="1"/>
  <c r="CY16" i="144" s="1"/>
  <c r="CY16" i="166"/>
  <c r="CY39" i="166" s="1"/>
  <c r="DK16" i="191"/>
  <c r="DK39" i="191" s="1"/>
  <c r="CY17" i="80"/>
  <c r="CY41" i="80" s="1"/>
  <c r="CS19" i="54"/>
  <c r="CY16" i="164"/>
  <c r="CY39" i="164" s="1"/>
  <c r="DK16" i="195"/>
  <c r="DK16" i="194"/>
  <c r="DK39" i="194" s="1"/>
  <c r="DK16" i="192"/>
  <c r="DK39" i="192" s="1"/>
  <c r="CY16" i="145"/>
  <c r="CY39" i="145" s="1"/>
  <c r="CS27" i="54"/>
  <c r="CY8" i="163"/>
  <c r="DK8" i="191"/>
  <c r="DK8" i="194"/>
  <c r="CY8" i="164"/>
  <c r="CY8" i="145"/>
  <c r="DK8" i="192"/>
  <c r="CY8" i="80"/>
  <c r="CY8" i="166"/>
  <c r="DK8" i="195"/>
  <c r="DK11" i="195" s="1"/>
  <c r="CY8" i="126"/>
  <c r="CZ31" i="166" l="1"/>
  <c r="CZ34" i="166" s="1"/>
  <c r="CZ11" i="166"/>
  <c r="DL14" i="164"/>
  <c r="DL14" i="145"/>
  <c r="DL37" i="145" s="1"/>
  <c r="DX14" i="164"/>
  <c r="DX14" i="145"/>
  <c r="DG31" i="166"/>
  <c r="DG34" i="166" s="1"/>
  <c r="DG11" i="166"/>
  <c r="CY14" i="164"/>
  <c r="DK14" i="194"/>
  <c r="DK14" i="191"/>
  <c r="CY14" i="145"/>
  <c r="CY37" i="145" s="1"/>
  <c r="DL31" i="166"/>
  <c r="DL34" i="166" s="1"/>
  <c r="DL11" i="166"/>
  <c r="CY6" i="144"/>
  <c r="CY9" i="144" s="1"/>
  <c r="CY34" i="126"/>
  <c r="DW6" i="144"/>
  <c r="DW9" i="144" s="1"/>
  <c r="DW34" i="126"/>
  <c r="DE7" i="144"/>
  <c r="DE10" i="144" s="1"/>
  <c r="DE35" i="126"/>
  <c r="CZ6" i="144"/>
  <c r="CZ9" i="144" s="1"/>
  <c r="CZ34" i="126"/>
  <c r="DP7" i="144"/>
  <c r="DP10" i="144" s="1"/>
  <c r="DP35" i="126"/>
  <c r="DI6" i="144"/>
  <c r="DI9" i="144" s="1"/>
  <c r="DI34" i="126"/>
  <c r="DY6" i="144"/>
  <c r="DY9" i="144" s="1"/>
  <c r="DY34" i="126"/>
  <c r="DL6" i="144"/>
  <c r="DL9" i="144" s="1"/>
  <c r="DL34" i="126"/>
  <c r="DU6" i="144"/>
  <c r="DU9" i="144" s="1"/>
  <c r="DU34" i="126"/>
  <c r="CX7" i="144"/>
  <c r="CX10" i="144" s="1"/>
  <c r="CX35" i="126"/>
  <c r="DQ7" i="144"/>
  <c r="DQ10" i="144" s="1"/>
  <c r="DQ35" i="126"/>
  <c r="DS6" i="144"/>
  <c r="DS9" i="144" s="1"/>
  <c r="DS34" i="126"/>
  <c r="DT6" i="144"/>
  <c r="DT9" i="144" s="1"/>
  <c r="DT34" i="126"/>
  <c r="DJ7" i="144"/>
  <c r="DJ10" i="144" s="1"/>
  <c r="DJ35" i="126"/>
  <c r="DC6" i="144"/>
  <c r="DC9" i="144" s="1"/>
  <c r="DC34" i="126"/>
  <c r="DY6" i="165"/>
  <c r="DY9" i="165" s="1"/>
  <c r="DY33" i="163"/>
  <c r="DP7" i="165"/>
  <c r="DP10" i="165" s="1"/>
  <c r="DP34" i="163"/>
  <c r="DS6" i="165"/>
  <c r="DS9" i="165" s="1"/>
  <c r="DS33" i="163"/>
  <c r="DG6" i="165"/>
  <c r="DG9" i="165" s="1"/>
  <c r="DG33" i="163"/>
  <c r="DW6" i="165"/>
  <c r="DW9" i="165" s="1"/>
  <c r="DW33" i="163"/>
  <c r="DN7" i="193"/>
  <c r="DN10" i="193" s="1"/>
  <c r="DB34" i="163"/>
  <c r="DN6" i="165"/>
  <c r="DN9" i="165" s="1"/>
  <c r="DN33" i="163"/>
  <c r="DF6" i="165"/>
  <c r="DF9" i="165" s="1"/>
  <c r="DF33" i="163"/>
  <c r="DJ7" i="165"/>
  <c r="DJ10" i="165" s="1"/>
  <c r="DJ34" i="163"/>
  <c r="DM14" i="164"/>
  <c r="DM14" i="145"/>
  <c r="DM31" i="166"/>
  <c r="DM34" i="166" s="1"/>
  <c r="DM11" i="166"/>
  <c r="DW31" i="166"/>
  <c r="DW34" i="166" s="1"/>
  <c r="DW11" i="166"/>
  <c r="DO31" i="166"/>
  <c r="DO34" i="166" s="1"/>
  <c r="DO11" i="166"/>
  <c r="DT14" i="164"/>
  <c r="DT14" i="145"/>
  <c r="DT37" i="145" s="1"/>
  <c r="DO14" i="194"/>
  <c r="DC14" i="164"/>
  <c r="DC14" i="145"/>
  <c r="DO14" i="191"/>
  <c r="DO37" i="191" s="1"/>
  <c r="DV31" i="166"/>
  <c r="DV34" i="166" s="1"/>
  <c r="DV11" i="166"/>
  <c r="DY14" i="164"/>
  <c r="DY37" i="164" s="1"/>
  <c r="DY14" i="145"/>
  <c r="DY37" i="145" s="1"/>
  <c r="DR14" i="194"/>
  <c r="DF14" i="164"/>
  <c r="DF14" i="145"/>
  <c r="DR14" i="191"/>
  <c r="DR37" i="191" s="1"/>
  <c r="DD14" i="164"/>
  <c r="DP14" i="191"/>
  <c r="DD14" i="145"/>
  <c r="DP14" i="194"/>
  <c r="DP37" i="194" s="1"/>
  <c r="DU31" i="166"/>
  <c r="DU34" i="166" s="1"/>
  <c r="DU11" i="166"/>
  <c r="DF31" i="166"/>
  <c r="DF34" i="166" s="1"/>
  <c r="DF11" i="166"/>
  <c r="DU14" i="164"/>
  <c r="DU14" i="145"/>
  <c r="DC31" i="166"/>
  <c r="DC34" i="166" s="1"/>
  <c r="DC11" i="166"/>
  <c r="DW14" i="164"/>
  <c r="DW14" i="145"/>
  <c r="DX31" i="166"/>
  <c r="DX34" i="166" s="1"/>
  <c r="DX11" i="166"/>
  <c r="CY31" i="166"/>
  <c r="CY34" i="166" s="1"/>
  <c r="CY11" i="166"/>
  <c r="DS14" i="164"/>
  <c r="DS14" i="145"/>
  <c r="DT31" i="166"/>
  <c r="DT34" i="166" s="1"/>
  <c r="DT11" i="166"/>
  <c r="DI31" i="166"/>
  <c r="DI34" i="166" s="1"/>
  <c r="DI11" i="166"/>
  <c r="DS31" i="166"/>
  <c r="DS34" i="166" s="1"/>
  <c r="DS11" i="166"/>
  <c r="DN31" i="166"/>
  <c r="DN34" i="166" s="1"/>
  <c r="DN11" i="166"/>
  <c r="DD31" i="166"/>
  <c r="DD34" i="166" s="1"/>
  <c r="DD11" i="166"/>
  <c r="DL14" i="191"/>
  <c r="CZ14" i="164"/>
  <c r="CZ37" i="164" s="1"/>
  <c r="DL14" i="194"/>
  <c r="CZ14" i="145"/>
  <c r="DV14" i="145"/>
  <c r="DV14" i="164"/>
  <c r="DV37" i="164" s="1"/>
  <c r="DI14" i="164"/>
  <c r="DI14" i="145"/>
  <c r="DN14" i="164"/>
  <c r="DN14" i="145"/>
  <c r="DG14" i="164"/>
  <c r="DG14" i="145"/>
  <c r="DO14" i="164"/>
  <c r="DO14" i="145"/>
  <c r="DO37" i="145" s="1"/>
  <c r="DY31" i="166"/>
  <c r="DY34" i="166" s="1"/>
  <c r="DY11" i="166"/>
  <c r="DA7" i="144"/>
  <c r="DA10" i="144" s="1"/>
  <c r="DA35" i="126"/>
  <c r="DD6" i="144"/>
  <c r="DD9" i="144" s="1"/>
  <c r="DD34" i="126"/>
  <c r="DX6" i="144"/>
  <c r="DX9" i="144" s="1"/>
  <c r="DX34" i="126"/>
  <c r="DV6" i="144"/>
  <c r="DV9" i="144" s="1"/>
  <c r="DV34" i="126"/>
  <c r="DO6" i="144"/>
  <c r="DO9" i="144" s="1"/>
  <c r="DO34" i="126"/>
  <c r="DH7" i="144"/>
  <c r="DH10" i="144" s="1"/>
  <c r="DH35" i="126"/>
  <c r="DN6" i="144"/>
  <c r="DN9" i="144" s="1"/>
  <c r="DN34" i="126"/>
  <c r="DF6" i="144"/>
  <c r="DF9" i="144" s="1"/>
  <c r="DF34" i="126"/>
  <c r="CV7" i="144"/>
  <c r="CV10" i="144" s="1"/>
  <c r="CV35" i="126"/>
  <c r="CW7" i="144"/>
  <c r="CW10" i="144" s="1"/>
  <c r="CW35" i="126"/>
  <c r="DM6" i="144"/>
  <c r="DM9" i="144" s="1"/>
  <c r="DM34" i="126"/>
  <c r="DG6" i="144"/>
  <c r="DG9" i="144" s="1"/>
  <c r="DG34" i="126"/>
  <c r="DK7" i="144"/>
  <c r="DK10" i="144" s="1"/>
  <c r="DK35" i="126"/>
  <c r="DB7" i="144"/>
  <c r="DB10" i="144" s="1"/>
  <c r="DB35" i="126"/>
  <c r="DR7" i="144"/>
  <c r="DR10" i="144" s="1"/>
  <c r="DR35" i="126"/>
  <c r="DL6" i="165"/>
  <c r="DL9" i="165" s="1"/>
  <c r="DL33" i="163"/>
  <c r="DQ7" i="165"/>
  <c r="DQ10" i="165" s="1"/>
  <c r="DQ34" i="163"/>
  <c r="DI6" i="165"/>
  <c r="DI9" i="165" s="1"/>
  <c r="DI33" i="163"/>
  <c r="DU6" i="165"/>
  <c r="DU9" i="165" s="1"/>
  <c r="DU33" i="163"/>
  <c r="DM6" i="165"/>
  <c r="DM9" i="165" s="1"/>
  <c r="DM33" i="163"/>
  <c r="DH7" i="165"/>
  <c r="DH10" i="165" s="1"/>
  <c r="DH34" i="163"/>
  <c r="DT6" i="165"/>
  <c r="DT9" i="165" s="1"/>
  <c r="DT33" i="163"/>
  <c r="DO6" i="165"/>
  <c r="DO9" i="165" s="1"/>
  <c r="DO33" i="163"/>
  <c r="DV6" i="165"/>
  <c r="DV9" i="165" s="1"/>
  <c r="DV33" i="163"/>
  <c r="DX6" i="165"/>
  <c r="DX9" i="165" s="1"/>
  <c r="DX33" i="163"/>
  <c r="DR7" i="165"/>
  <c r="DR10" i="165" s="1"/>
  <c r="DR34" i="163"/>
  <c r="DK7" i="165"/>
  <c r="DK10" i="165" s="1"/>
  <c r="DK34" i="163"/>
  <c r="DL31" i="163"/>
  <c r="DL11" i="163"/>
  <c r="DS31" i="163"/>
  <c r="DS11" i="163"/>
  <c r="DT31" i="163"/>
  <c r="DT11" i="163"/>
  <c r="DF31" i="163"/>
  <c r="DF11" i="163"/>
  <c r="CZ31" i="163"/>
  <c r="CZ34" i="163" s="1"/>
  <c r="CZ11" i="163"/>
  <c r="DY31" i="163"/>
  <c r="DY11" i="163"/>
  <c r="DX31" i="163"/>
  <c r="DX11" i="163"/>
  <c r="DB7" i="165"/>
  <c r="DB10" i="165" s="1"/>
  <c r="CY31" i="163"/>
  <c r="CY11" i="163"/>
  <c r="DV31" i="163"/>
  <c r="DV11" i="163"/>
  <c r="DD31" i="163"/>
  <c r="DD11" i="163"/>
  <c r="DU31" i="163"/>
  <c r="DU11" i="163"/>
  <c r="DM31" i="163"/>
  <c r="DM11" i="163"/>
  <c r="DW31" i="163"/>
  <c r="DW11" i="163"/>
  <c r="DO31" i="163"/>
  <c r="DO11" i="163"/>
  <c r="DI31" i="163"/>
  <c r="DI11" i="163"/>
  <c r="DN31" i="163"/>
  <c r="DN11" i="163"/>
  <c r="DG31" i="163"/>
  <c r="DG11" i="163"/>
  <c r="DC31" i="163"/>
  <c r="DC7" i="165" s="1"/>
  <c r="DC10" i="165" s="1"/>
  <c r="DC11" i="163"/>
  <c r="DN31" i="164"/>
  <c r="DN34" i="164" s="1"/>
  <c r="DN11" i="164"/>
  <c r="CY31" i="164"/>
  <c r="CY34" i="164" s="1"/>
  <c r="CY11" i="164"/>
  <c r="DV31" i="164"/>
  <c r="DV34" i="164" s="1"/>
  <c r="DV11" i="164"/>
  <c r="DD31" i="164"/>
  <c r="DD34" i="164" s="1"/>
  <c r="DD11" i="164"/>
  <c r="DU31" i="164"/>
  <c r="DU34" i="164" s="1"/>
  <c r="DU11" i="164"/>
  <c r="DT31" i="164"/>
  <c r="DT34" i="164" s="1"/>
  <c r="DT11" i="164"/>
  <c r="DX31" i="164"/>
  <c r="DX34" i="164" s="1"/>
  <c r="DX11" i="164"/>
  <c r="DS31" i="164"/>
  <c r="DS34" i="164" s="1"/>
  <c r="DS11" i="164"/>
  <c r="CZ31" i="164"/>
  <c r="CZ34" i="164" s="1"/>
  <c r="CZ11" i="164"/>
  <c r="DG31" i="164"/>
  <c r="DG34" i="164" s="1"/>
  <c r="DG11" i="164"/>
  <c r="DC31" i="164"/>
  <c r="DC34" i="164" s="1"/>
  <c r="DC11" i="164"/>
  <c r="DM31" i="164"/>
  <c r="DM34" i="164" s="1"/>
  <c r="DM11" i="164"/>
  <c r="DW31" i="164"/>
  <c r="DW34" i="164" s="1"/>
  <c r="DW11" i="164"/>
  <c r="DO31" i="164"/>
  <c r="DO34" i="164" s="1"/>
  <c r="DO11" i="164"/>
  <c r="DF31" i="164"/>
  <c r="DF34" i="164" s="1"/>
  <c r="DF11" i="164"/>
  <c r="DL31" i="164"/>
  <c r="DL34" i="164" s="1"/>
  <c r="DL11" i="164"/>
  <c r="DI31" i="164"/>
  <c r="DI34" i="164" s="1"/>
  <c r="DI11" i="164"/>
  <c r="DY31" i="164"/>
  <c r="DY34" i="164" s="1"/>
  <c r="DY11" i="164"/>
  <c r="DP31" i="194"/>
  <c r="DP34" i="194" s="1"/>
  <c r="DP11" i="194"/>
  <c r="DO31" i="194"/>
  <c r="DO34" i="194" s="1"/>
  <c r="DO11" i="194"/>
  <c r="DK31" i="194"/>
  <c r="DK34" i="194" s="1"/>
  <c r="DK11" i="194"/>
  <c r="DL31" i="194"/>
  <c r="DL34" i="194" s="1"/>
  <c r="DL11" i="194"/>
  <c r="DR31" i="194"/>
  <c r="DR34" i="194" s="1"/>
  <c r="DR11" i="194"/>
  <c r="DP31" i="192"/>
  <c r="DP34" i="192" s="1"/>
  <c r="DP11" i="192"/>
  <c r="DR31" i="192"/>
  <c r="DR34" i="192" s="1"/>
  <c r="DR11" i="192"/>
  <c r="DL31" i="192"/>
  <c r="DL34" i="192" s="1"/>
  <c r="DL11" i="192"/>
  <c r="DK31" i="192"/>
  <c r="DK34" i="192" s="1"/>
  <c r="DK11" i="192"/>
  <c r="DO31" i="192"/>
  <c r="DO34" i="192" s="1"/>
  <c r="DO11" i="192"/>
  <c r="DL31" i="191"/>
  <c r="DL34" i="191" s="1"/>
  <c r="DL11" i="191"/>
  <c r="DR31" i="191"/>
  <c r="DR34" i="191" s="1"/>
  <c r="DR11" i="191"/>
  <c r="DO31" i="191"/>
  <c r="DO34" i="191" s="1"/>
  <c r="DO11" i="191"/>
  <c r="DK31" i="191"/>
  <c r="DK34" i="191" s="1"/>
  <c r="DK11" i="191"/>
  <c r="DP31" i="191"/>
  <c r="DP34" i="191" s="1"/>
  <c r="DP11" i="191"/>
  <c r="DG31" i="145"/>
  <c r="DG34" i="145" s="1"/>
  <c r="DG11" i="145"/>
  <c r="DD31" i="145"/>
  <c r="DD34" i="145" s="1"/>
  <c r="DD11" i="145"/>
  <c r="DL31" i="145"/>
  <c r="DL34" i="145" s="1"/>
  <c r="DL11" i="145"/>
  <c r="DV31" i="145"/>
  <c r="DV34" i="145" s="1"/>
  <c r="DV11" i="145"/>
  <c r="DT31" i="145"/>
  <c r="DT34" i="145" s="1"/>
  <c r="DT11" i="145"/>
  <c r="DU31" i="145"/>
  <c r="DU34" i="145" s="1"/>
  <c r="DU11" i="145"/>
  <c r="DF31" i="145"/>
  <c r="DF34" i="145" s="1"/>
  <c r="DF11" i="145"/>
  <c r="DC31" i="145"/>
  <c r="DC34" i="145" s="1"/>
  <c r="DC11" i="145"/>
  <c r="CZ31" i="145"/>
  <c r="CZ34" i="145" s="1"/>
  <c r="CZ11" i="145"/>
  <c r="DX31" i="145"/>
  <c r="DX34" i="145" s="1"/>
  <c r="DX11" i="145"/>
  <c r="CY31" i="145"/>
  <c r="CY34" i="145" s="1"/>
  <c r="CY11" i="145"/>
  <c r="DS31" i="145"/>
  <c r="DS34" i="145" s="1"/>
  <c r="DS11" i="145"/>
  <c r="DN31" i="145"/>
  <c r="DN34" i="145" s="1"/>
  <c r="DN11" i="145"/>
  <c r="DY31" i="145"/>
  <c r="DY34" i="145" s="1"/>
  <c r="DY11" i="145"/>
  <c r="DM31" i="145"/>
  <c r="DM34" i="145" s="1"/>
  <c r="DM11" i="145"/>
  <c r="DW31" i="145"/>
  <c r="DW34" i="145" s="1"/>
  <c r="DW11" i="145"/>
  <c r="DO31" i="145"/>
  <c r="DO34" i="145" s="1"/>
  <c r="DO11" i="145"/>
  <c r="DI31" i="145"/>
  <c r="DI34" i="145" s="1"/>
  <c r="DI11" i="145"/>
  <c r="DV32" i="80"/>
  <c r="DV35" i="80" s="1"/>
  <c r="DV11" i="80"/>
  <c r="DT32" i="80"/>
  <c r="DT35" i="80" s="1"/>
  <c r="DT11" i="80"/>
  <c r="DU32" i="80"/>
  <c r="DU35" i="80" s="1"/>
  <c r="DU11" i="80"/>
  <c r="DW32" i="80"/>
  <c r="DW35" i="80" s="1"/>
  <c r="DW11" i="80"/>
  <c r="DO32" i="80"/>
  <c r="DO35" i="80" s="1"/>
  <c r="DO11" i="80"/>
  <c r="DX32" i="80"/>
  <c r="DX35" i="80" s="1"/>
  <c r="DX11" i="80"/>
  <c r="DS32" i="80"/>
  <c r="DS35" i="80" s="1"/>
  <c r="DS11" i="80"/>
  <c r="DN32" i="80"/>
  <c r="DN35" i="80" s="1"/>
  <c r="DN11" i="80"/>
  <c r="DL32" i="80"/>
  <c r="DL35" i="80" s="1"/>
  <c r="DL11" i="80"/>
  <c r="CZ32" i="80"/>
  <c r="CZ35" i="80" s="1"/>
  <c r="CZ11" i="80"/>
  <c r="DC32" i="80"/>
  <c r="DC35" i="80" s="1"/>
  <c r="DC11" i="80"/>
  <c r="DY32" i="80"/>
  <c r="DY35" i="80" s="1"/>
  <c r="DY11" i="80"/>
  <c r="DG32" i="80"/>
  <c r="DG35" i="80" s="1"/>
  <c r="DG11" i="80"/>
  <c r="CY32" i="80"/>
  <c r="CY35" i="80" s="1"/>
  <c r="CY11" i="80"/>
  <c r="DD32" i="80"/>
  <c r="DD35" i="80" s="1"/>
  <c r="DD11" i="80"/>
  <c r="DM32" i="80"/>
  <c r="DM35" i="80" s="1"/>
  <c r="DM11" i="80"/>
  <c r="DF32" i="80"/>
  <c r="DF35" i="80" s="1"/>
  <c r="DF11" i="80"/>
  <c r="DI32" i="80"/>
  <c r="DI35" i="80" s="1"/>
  <c r="DI11" i="80"/>
  <c r="DN32" i="126"/>
  <c r="DN11" i="126"/>
  <c r="DM32" i="126"/>
  <c r="DM11" i="126"/>
  <c r="DI32" i="126"/>
  <c r="DI11" i="126"/>
  <c r="DS32" i="126"/>
  <c r="DS11" i="126"/>
  <c r="DG32" i="126"/>
  <c r="DG11" i="126"/>
  <c r="DD32" i="126"/>
  <c r="DD11" i="126"/>
  <c r="DF32" i="126"/>
  <c r="DF11" i="126"/>
  <c r="DL32" i="126"/>
  <c r="DL11" i="126"/>
  <c r="CY32" i="126"/>
  <c r="CY11" i="126"/>
  <c r="DY32" i="126"/>
  <c r="DY11" i="126"/>
  <c r="DV32" i="126"/>
  <c r="DV11" i="126"/>
  <c r="DT32" i="126"/>
  <c r="DT11" i="126"/>
  <c r="DU32" i="126"/>
  <c r="DU11" i="126"/>
  <c r="DW32" i="126"/>
  <c r="DW11" i="126"/>
  <c r="DO32" i="126"/>
  <c r="DO11" i="126"/>
  <c r="DC32" i="126"/>
  <c r="DC11" i="126"/>
  <c r="CZ32" i="126"/>
  <c r="CZ11" i="126"/>
  <c r="DX32" i="126"/>
  <c r="DX11" i="126"/>
  <c r="DK25" i="194"/>
  <c r="DK48" i="194" s="1"/>
  <c r="CY25" i="164"/>
  <c r="CY48" i="164" s="1"/>
  <c r="CY25" i="145"/>
  <c r="CY48" i="145" s="1"/>
  <c r="DK25" i="191"/>
  <c r="DK48" i="191" s="1"/>
  <c r="CY26" i="80"/>
  <c r="CY50" i="80" s="1"/>
  <c r="CY25" i="166"/>
  <c r="CY48" i="166" s="1"/>
  <c r="DK25" i="195"/>
  <c r="CY26" i="126"/>
  <c r="CY50" i="126" s="1"/>
  <c r="CY25" i="144" s="1"/>
  <c r="CY25" i="163"/>
  <c r="CY48" i="163" s="1"/>
  <c r="DK25" i="192"/>
  <c r="DK48" i="192" s="1"/>
  <c r="DV25" i="166"/>
  <c r="DV48" i="166" s="1"/>
  <c r="DV26" i="126"/>
  <c r="DV50" i="126" s="1"/>
  <c r="DV25" i="144" s="1"/>
  <c r="DV25" i="163"/>
  <c r="DV48" i="163" s="1"/>
  <c r="DV24" i="165" s="1"/>
  <c r="DV26" i="80"/>
  <c r="DV50" i="80" s="1"/>
  <c r="DV25" i="164"/>
  <c r="DV48" i="164" s="1"/>
  <c r="DV25" i="145"/>
  <c r="DV48" i="145" s="1"/>
  <c r="DV20" i="164"/>
  <c r="DV43" i="164" s="1"/>
  <c r="DV20" i="145"/>
  <c r="DV43" i="145" s="1"/>
  <c r="DV20" i="166"/>
  <c r="DV43" i="166" s="1"/>
  <c r="DV21" i="126"/>
  <c r="DV45" i="126" s="1"/>
  <c r="DV20" i="144" s="1"/>
  <c r="DV20" i="163"/>
  <c r="DV43" i="163" s="1"/>
  <c r="DV19" i="165" s="1"/>
  <c r="DV21" i="80"/>
  <c r="DV45" i="80" s="1"/>
  <c r="DP15" i="193"/>
  <c r="DD15" i="165"/>
  <c r="DP17" i="194"/>
  <c r="DP40" i="194" s="1"/>
  <c r="DD17" i="163"/>
  <c r="DD40" i="163" s="1"/>
  <c r="DD17" i="145"/>
  <c r="DD40" i="145" s="1"/>
  <c r="DD17" i="164"/>
  <c r="DD40" i="164" s="1"/>
  <c r="DD18" i="126"/>
  <c r="DD42" i="126" s="1"/>
  <c r="DD17" i="144" s="1"/>
  <c r="DD17" i="166"/>
  <c r="DD40" i="166" s="1"/>
  <c r="DP17" i="195"/>
  <c r="DD18" i="80"/>
  <c r="DD42" i="80" s="1"/>
  <c r="DP17" i="192"/>
  <c r="DP40" i="192" s="1"/>
  <c r="DP17" i="191"/>
  <c r="DP40" i="191" s="1"/>
  <c r="DM20" i="164"/>
  <c r="DM43" i="164" s="1"/>
  <c r="DM20" i="145"/>
  <c r="DM43" i="145" s="1"/>
  <c r="DM20" i="166"/>
  <c r="DM43" i="166" s="1"/>
  <c r="DM21" i="126"/>
  <c r="DM45" i="126" s="1"/>
  <c r="DM20" i="144" s="1"/>
  <c r="DM20" i="163"/>
  <c r="DM43" i="163" s="1"/>
  <c r="DM19" i="165" s="1"/>
  <c r="DM21" i="80"/>
  <c r="DM45" i="80" s="1"/>
  <c r="DY14" i="166"/>
  <c r="DY37" i="166" s="1"/>
  <c r="DY15" i="80"/>
  <c r="DY39" i="80" s="1"/>
  <c r="DY14" i="163"/>
  <c r="DY37" i="163" s="1"/>
  <c r="DY13" i="165" s="1"/>
  <c r="DY15" i="126"/>
  <c r="DY39" i="126" s="1"/>
  <c r="DY14" i="144" s="1"/>
  <c r="DR37" i="194"/>
  <c r="DF14" i="163"/>
  <c r="DF37" i="163" s="1"/>
  <c r="DF13" i="165" s="1"/>
  <c r="DF37" i="145"/>
  <c r="DF37" i="164"/>
  <c r="DF15" i="126"/>
  <c r="DF39" i="126" s="1"/>
  <c r="DF14" i="144" s="1"/>
  <c r="DF14" i="166"/>
  <c r="DF37" i="166" s="1"/>
  <c r="DR14" i="195"/>
  <c r="DF15" i="80"/>
  <c r="DF39" i="80" s="1"/>
  <c r="DR14" i="192"/>
  <c r="DR37" i="192" s="1"/>
  <c r="DC21" i="165"/>
  <c r="DO21" i="193"/>
  <c r="DC23" i="166"/>
  <c r="DC46" i="166" s="1"/>
  <c r="DO23" i="195"/>
  <c r="DC24" i="126"/>
  <c r="DC48" i="126" s="1"/>
  <c r="DC23" i="144" s="1"/>
  <c r="DC23" i="163"/>
  <c r="DC46" i="163" s="1"/>
  <c r="DO23" i="191"/>
  <c r="DO46" i="191" s="1"/>
  <c r="DO23" i="194"/>
  <c r="DO46" i="194" s="1"/>
  <c r="DC23" i="164"/>
  <c r="DC46" i="164" s="1"/>
  <c r="DC23" i="145"/>
  <c r="DC46" i="145" s="1"/>
  <c r="DO23" i="192"/>
  <c r="DO46" i="192" s="1"/>
  <c r="DC24" i="80"/>
  <c r="DC48" i="80" s="1"/>
  <c r="DB24" i="165"/>
  <c r="DN24" i="193"/>
  <c r="DW20" i="166"/>
  <c r="DW43" i="166" s="1"/>
  <c r="DW21" i="126"/>
  <c r="DW45" i="126" s="1"/>
  <c r="DW20" i="144" s="1"/>
  <c r="DW20" i="163"/>
  <c r="DW43" i="163" s="1"/>
  <c r="DW19" i="165" s="1"/>
  <c r="DW21" i="80"/>
  <c r="DW45" i="80" s="1"/>
  <c r="DW20" i="164"/>
  <c r="DW43" i="164" s="1"/>
  <c r="DW20" i="145"/>
  <c r="DW43" i="145" s="1"/>
  <c r="DO20" i="164"/>
  <c r="DO43" i="164" s="1"/>
  <c r="DO20" i="145"/>
  <c r="DO43" i="145" s="1"/>
  <c r="DO20" i="166"/>
  <c r="DO43" i="166" s="1"/>
  <c r="DO21" i="126"/>
  <c r="DO45" i="126" s="1"/>
  <c r="DO20" i="144" s="1"/>
  <c r="DO20" i="163"/>
  <c r="DO43" i="163" s="1"/>
  <c r="DO19" i="165" s="1"/>
  <c r="DO21" i="80"/>
  <c r="DO45" i="80" s="1"/>
  <c r="DP14" i="192"/>
  <c r="DP37" i="192" s="1"/>
  <c r="DD15" i="126"/>
  <c r="DD39" i="126" s="1"/>
  <c r="DD14" i="144" s="1"/>
  <c r="DD14" i="166"/>
  <c r="DD37" i="166" s="1"/>
  <c r="DP14" i="195"/>
  <c r="DD15" i="80"/>
  <c r="DD39" i="80" s="1"/>
  <c r="DD37" i="164"/>
  <c r="DP37" i="191"/>
  <c r="DD14" i="163"/>
  <c r="DD37" i="163" s="1"/>
  <c r="DD37" i="145"/>
  <c r="DM22" i="193"/>
  <c r="DA22" i="165"/>
  <c r="DQ16" i="193"/>
  <c r="DE16" i="165"/>
  <c r="DF23" i="164"/>
  <c r="DF46" i="164" s="1"/>
  <c r="DR23" i="192"/>
  <c r="DR46" i="192" s="1"/>
  <c r="DR23" i="194"/>
  <c r="DR46" i="194" s="1"/>
  <c r="DF23" i="163"/>
  <c r="DF46" i="163" s="1"/>
  <c r="DF22" i="165" s="1"/>
  <c r="DF24" i="126"/>
  <c r="DF48" i="126" s="1"/>
  <c r="DF23" i="144" s="1"/>
  <c r="DR23" i="191"/>
  <c r="DR46" i="191" s="1"/>
  <c r="DF23" i="145"/>
  <c r="DF46" i="145" s="1"/>
  <c r="DF23" i="166"/>
  <c r="DF46" i="166" s="1"/>
  <c r="DR23" i="195"/>
  <c r="DF24" i="80"/>
  <c r="DF48" i="80" s="1"/>
  <c r="DT17" i="145"/>
  <c r="DT40" i="145" s="1"/>
  <c r="DT17" i="166"/>
  <c r="DT40" i="166" s="1"/>
  <c r="DT18" i="126"/>
  <c r="DT42" i="126" s="1"/>
  <c r="DT17" i="144" s="1"/>
  <c r="DT17" i="164"/>
  <c r="DT40" i="164" s="1"/>
  <c r="DT18" i="80"/>
  <c r="DT42" i="80" s="1"/>
  <c r="DT17" i="163"/>
  <c r="DT40" i="163" s="1"/>
  <c r="DT16" i="165" s="1"/>
  <c r="DT25" i="166"/>
  <c r="DT48" i="166" s="1"/>
  <c r="DT26" i="126"/>
  <c r="DT50" i="126" s="1"/>
  <c r="DT25" i="144" s="1"/>
  <c r="DT25" i="163"/>
  <c r="DT48" i="163" s="1"/>
  <c r="DT24" i="165" s="1"/>
  <c r="DT26" i="80"/>
  <c r="DT50" i="80" s="1"/>
  <c r="DT25" i="164"/>
  <c r="DT48" i="164" s="1"/>
  <c r="DT25" i="145"/>
  <c r="DT48" i="145" s="1"/>
  <c r="DU25" i="145"/>
  <c r="DU48" i="145" s="1"/>
  <c r="DU25" i="166"/>
  <c r="DU48" i="166" s="1"/>
  <c r="DU26" i="126"/>
  <c r="DU50" i="126" s="1"/>
  <c r="DU25" i="144" s="1"/>
  <c r="DU25" i="163"/>
  <c r="DU48" i="163" s="1"/>
  <c r="DU24" i="165" s="1"/>
  <c r="DU26" i="80"/>
  <c r="DU50" i="80" s="1"/>
  <c r="DU25" i="164"/>
  <c r="DU48" i="164" s="1"/>
  <c r="DO18" i="193"/>
  <c r="DC18" i="165"/>
  <c r="DH22" i="193"/>
  <c r="CV22" i="165"/>
  <c r="DL15" i="193"/>
  <c r="CZ15" i="165"/>
  <c r="CZ12" i="165"/>
  <c r="DL12" i="193"/>
  <c r="DW23" i="166"/>
  <c r="DW46" i="166" s="1"/>
  <c r="DW24" i="80"/>
  <c r="DW48" i="80" s="1"/>
  <c r="DW23" i="163"/>
  <c r="DW46" i="163" s="1"/>
  <c r="DW22" i="165" s="1"/>
  <c r="DW24" i="126"/>
  <c r="DW48" i="126" s="1"/>
  <c r="DW23" i="144" s="1"/>
  <c r="DW23" i="164"/>
  <c r="DW46" i="164" s="1"/>
  <c r="DW23" i="145"/>
  <c r="DW46" i="145" s="1"/>
  <c r="DO23" i="164"/>
  <c r="DO46" i="164" s="1"/>
  <c r="DO23" i="145"/>
  <c r="DO46" i="145" s="1"/>
  <c r="DO23" i="166"/>
  <c r="DO46" i="166" s="1"/>
  <c r="DO24" i="80"/>
  <c r="DO48" i="80" s="1"/>
  <c r="DO23" i="163"/>
  <c r="DO46" i="163" s="1"/>
  <c r="DO22" i="165" s="1"/>
  <c r="DO24" i="126"/>
  <c r="DO48" i="126" s="1"/>
  <c r="DO23" i="144" s="1"/>
  <c r="DY23" i="145"/>
  <c r="DY46" i="145" s="1"/>
  <c r="DY23" i="166"/>
  <c r="DY46" i="166" s="1"/>
  <c r="DY24" i="80"/>
  <c r="DY48" i="80" s="1"/>
  <c r="DY23" i="163"/>
  <c r="DY46" i="163" s="1"/>
  <c r="DY22" i="165" s="1"/>
  <c r="DY24" i="126"/>
  <c r="DY48" i="126" s="1"/>
  <c r="DY23" i="144" s="1"/>
  <c r="DY23" i="164"/>
  <c r="DY46" i="164" s="1"/>
  <c r="DR20" i="194"/>
  <c r="DR43" i="194" s="1"/>
  <c r="DF20" i="164"/>
  <c r="DF43" i="164" s="1"/>
  <c r="DF20" i="145"/>
  <c r="DF43" i="145" s="1"/>
  <c r="DR20" i="195"/>
  <c r="DF21" i="126"/>
  <c r="DF45" i="126" s="1"/>
  <c r="DF20" i="144" s="1"/>
  <c r="DF20" i="166"/>
  <c r="DF43" i="166" s="1"/>
  <c r="DR20" i="192"/>
  <c r="DR43" i="192" s="1"/>
  <c r="DF21" i="80"/>
  <c r="DF45" i="80" s="1"/>
  <c r="DF20" i="163"/>
  <c r="DF43" i="163" s="1"/>
  <c r="DF19" i="165" s="1"/>
  <c r="DR20" i="191"/>
  <c r="DR43" i="191" s="1"/>
  <c r="DU37" i="145"/>
  <c r="DU14" i="166"/>
  <c r="DU37" i="166" s="1"/>
  <c r="DU15" i="126"/>
  <c r="DU39" i="126" s="1"/>
  <c r="DU14" i="144" s="1"/>
  <c r="DU14" i="163"/>
  <c r="DU37" i="163" s="1"/>
  <c r="DU13" i="165" s="1"/>
  <c r="DU15" i="80"/>
  <c r="DU39" i="80" s="1"/>
  <c r="DU37" i="164"/>
  <c r="DO15" i="193"/>
  <c r="DC15" i="165"/>
  <c r="DI19" i="193"/>
  <c r="CW19" i="165"/>
  <c r="DW37" i="164"/>
  <c r="DW37" i="145"/>
  <c r="DW14" i="166"/>
  <c r="DW37" i="166" s="1"/>
  <c r="DW15" i="126"/>
  <c r="DW39" i="126" s="1"/>
  <c r="DW14" i="144" s="1"/>
  <c r="DW14" i="163"/>
  <c r="DW37" i="163" s="1"/>
  <c r="DW13" i="165" s="1"/>
  <c r="DW15" i="80"/>
  <c r="DW39" i="80" s="1"/>
  <c r="DY17" i="163"/>
  <c r="DY40" i="163" s="1"/>
  <c r="DY16" i="165" s="1"/>
  <c r="DY18" i="80"/>
  <c r="DY42" i="80" s="1"/>
  <c r="DY17" i="164"/>
  <c r="DY40" i="164" s="1"/>
  <c r="DY17" i="145"/>
  <c r="DY40" i="145" s="1"/>
  <c r="DY17" i="166"/>
  <c r="DY40" i="166" s="1"/>
  <c r="DY18" i="126"/>
  <c r="DY42" i="126" s="1"/>
  <c r="DY17" i="144" s="1"/>
  <c r="DY25" i="145"/>
  <c r="DY48" i="145" s="1"/>
  <c r="DY25" i="166"/>
  <c r="DY48" i="166" s="1"/>
  <c r="DY26" i="80"/>
  <c r="DY50" i="80" s="1"/>
  <c r="DY25" i="163"/>
  <c r="DY48" i="163" s="1"/>
  <c r="DY24" i="165" s="1"/>
  <c r="DY26" i="126"/>
  <c r="DY50" i="126" s="1"/>
  <c r="DY25" i="144" s="1"/>
  <c r="DY25" i="164"/>
  <c r="DY48" i="164" s="1"/>
  <c r="DN23" i="166"/>
  <c r="DN46" i="166" s="1"/>
  <c r="DN23" i="145"/>
  <c r="DN46" i="145" s="1"/>
  <c r="DN23" i="163"/>
  <c r="DN46" i="163" s="1"/>
  <c r="DN22" i="165" s="1"/>
  <c r="DN24" i="80"/>
  <c r="DN48" i="80" s="1"/>
  <c r="DN23" i="164"/>
  <c r="DN46" i="164" s="1"/>
  <c r="DN24" i="126"/>
  <c r="DN48" i="126" s="1"/>
  <c r="DN23" i="144" s="1"/>
  <c r="DX25" i="163"/>
  <c r="DX48" i="163" s="1"/>
  <c r="DX24" i="165" s="1"/>
  <c r="DX26" i="80"/>
  <c r="DX50" i="80" s="1"/>
  <c r="DX25" i="164"/>
  <c r="DX48" i="164" s="1"/>
  <c r="DX25" i="145"/>
  <c r="DX48" i="145" s="1"/>
  <c r="DX25" i="166"/>
  <c r="DX48" i="166" s="1"/>
  <c r="DX26" i="126"/>
  <c r="DX50" i="126" s="1"/>
  <c r="DX25" i="144" s="1"/>
  <c r="DR17" i="194"/>
  <c r="DR40" i="194" s="1"/>
  <c r="DR17" i="192"/>
  <c r="DR40" i="192" s="1"/>
  <c r="DF18" i="126"/>
  <c r="DF42" i="126" s="1"/>
  <c r="DF17" i="144" s="1"/>
  <c r="DF17" i="163"/>
  <c r="DF40" i="163" s="1"/>
  <c r="DF16" i="165" s="1"/>
  <c r="DF17" i="145"/>
  <c r="DF40" i="145" s="1"/>
  <c r="DF17" i="166"/>
  <c r="DF40" i="166" s="1"/>
  <c r="DR17" i="191"/>
  <c r="DR40" i="191" s="1"/>
  <c r="DF18" i="80"/>
  <c r="DF42" i="80" s="1"/>
  <c r="DF17" i="164"/>
  <c r="DF40" i="164" s="1"/>
  <c r="DR17" i="195"/>
  <c r="CY17" i="166"/>
  <c r="CY40" i="166" s="1"/>
  <c r="DK17" i="195"/>
  <c r="CY18" i="126"/>
  <c r="CY42" i="126" s="1"/>
  <c r="CY17" i="144" s="1"/>
  <c r="CY17" i="163"/>
  <c r="CY40" i="163" s="1"/>
  <c r="DK17" i="191"/>
  <c r="DK40" i="191" s="1"/>
  <c r="DK17" i="194"/>
  <c r="DK40" i="194" s="1"/>
  <c r="CY17" i="164"/>
  <c r="CY40" i="164" s="1"/>
  <c r="CY17" i="145"/>
  <c r="CY40" i="145" s="1"/>
  <c r="DK17" i="192"/>
  <c r="DK40" i="192" s="1"/>
  <c r="CY18" i="80"/>
  <c r="CY42" i="80" s="1"/>
  <c r="DJ22" i="193"/>
  <c r="CX22" i="165"/>
  <c r="DM24" i="193"/>
  <c r="DA24" i="165"/>
  <c r="DS25" i="145"/>
  <c r="DS48" i="145" s="1"/>
  <c r="DS25" i="166"/>
  <c r="DS48" i="166" s="1"/>
  <c r="DS26" i="126"/>
  <c r="DS50" i="126" s="1"/>
  <c r="DS25" i="144" s="1"/>
  <c r="DS25" i="163"/>
  <c r="DS48" i="163" s="1"/>
  <c r="DS24" i="165" s="1"/>
  <c r="DS26" i="80"/>
  <c r="DS50" i="80" s="1"/>
  <c r="DS25" i="164"/>
  <c r="DS48" i="164" s="1"/>
  <c r="DI17" i="166"/>
  <c r="DI40" i="166" s="1"/>
  <c r="DI18" i="126"/>
  <c r="DI42" i="126" s="1"/>
  <c r="DI17" i="144" s="1"/>
  <c r="DI17" i="163"/>
  <c r="DI40" i="163" s="1"/>
  <c r="DI16" i="165" s="1"/>
  <c r="DI18" i="80"/>
  <c r="DI42" i="80" s="1"/>
  <c r="DI17" i="164"/>
  <c r="DI40" i="164" s="1"/>
  <c r="DI17" i="145"/>
  <c r="DI40" i="145" s="1"/>
  <c r="DG20" i="166"/>
  <c r="DG43" i="166" s="1"/>
  <c r="DG21" i="126"/>
  <c r="DG45" i="126" s="1"/>
  <c r="DG20" i="144" s="1"/>
  <c r="DG20" i="163"/>
  <c r="DG43" i="163" s="1"/>
  <c r="DG19" i="165" s="1"/>
  <c r="DG21" i="80"/>
  <c r="DG45" i="80" s="1"/>
  <c r="DG20" i="164"/>
  <c r="DG43" i="164" s="1"/>
  <c r="DG20" i="145"/>
  <c r="DG43" i="145" s="1"/>
  <c r="DT23" i="163"/>
  <c r="DT46" i="163" s="1"/>
  <c r="DT22" i="165" s="1"/>
  <c r="DT24" i="80"/>
  <c r="DT48" i="80" s="1"/>
  <c r="DT23" i="164"/>
  <c r="DT46" i="164" s="1"/>
  <c r="DT23" i="145"/>
  <c r="DT46" i="145" s="1"/>
  <c r="DT23" i="166"/>
  <c r="DT46" i="166" s="1"/>
  <c r="DT24" i="126"/>
  <c r="DT48" i="126" s="1"/>
  <c r="DT23" i="144" s="1"/>
  <c r="DU23" i="145"/>
  <c r="DU46" i="145" s="1"/>
  <c r="DU23" i="166"/>
  <c r="DU46" i="166" s="1"/>
  <c r="DU24" i="126"/>
  <c r="DU48" i="126" s="1"/>
  <c r="DU23" i="144" s="1"/>
  <c r="DU23" i="163"/>
  <c r="DU46" i="163" s="1"/>
  <c r="DU22" i="165" s="1"/>
  <c r="DU24" i="80"/>
  <c r="DU48" i="80" s="1"/>
  <c r="DU23" i="164"/>
  <c r="DU46" i="164" s="1"/>
  <c r="DL20" i="145"/>
  <c r="DL43" i="145" s="1"/>
  <c r="DL20" i="166"/>
  <c r="DL43" i="166" s="1"/>
  <c r="DL21" i="126"/>
  <c r="DL45" i="126" s="1"/>
  <c r="DL20" i="144" s="1"/>
  <c r="DL20" i="163"/>
  <c r="DL43" i="163" s="1"/>
  <c r="DL19" i="165" s="1"/>
  <c r="DL21" i="80"/>
  <c r="DL45" i="80" s="1"/>
  <c r="DL20" i="164"/>
  <c r="DL43" i="164" s="1"/>
  <c r="DP18" i="193"/>
  <c r="DD18" i="165"/>
  <c r="DX20" i="163"/>
  <c r="DX43" i="163" s="1"/>
  <c r="DX19" i="165" s="1"/>
  <c r="DX21" i="80"/>
  <c r="DX45" i="80" s="1"/>
  <c r="DX20" i="164"/>
  <c r="DX43" i="164" s="1"/>
  <c r="DX20" i="145"/>
  <c r="DX43" i="145" s="1"/>
  <c r="DX20" i="166"/>
  <c r="DX43" i="166" s="1"/>
  <c r="DX21" i="126"/>
  <c r="DX45" i="126" s="1"/>
  <c r="DX20" i="144" s="1"/>
  <c r="DO20" i="194"/>
  <c r="DO43" i="194" s="1"/>
  <c r="DC20" i="164"/>
  <c r="DC43" i="164" s="1"/>
  <c r="DC20" i="145"/>
  <c r="DC43" i="145" s="1"/>
  <c r="DO20" i="192"/>
  <c r="DO43" i="192" s="1"/>
  <c r="DC21" i="126"/>
  <c r="DC45" i="126" s="1"/>
  <c r="DC20" i="144" s="1"/>
  <c r="DC20" i="166"/>
  <c r="DC43" i="166" s="1"/>
  <c r="DO20" i="191"/>
  <c r="DO43" i="191" s="1"/>
  <c r="DC21" i="80"/>
  <c r="DC45" i="80" s="1"/>
  <c r="DC20" i="163"/>
  <c r="DC43" i="163" s="1"/>
  <c r="DO20" i="195"/>
  <c r="DK21" i="193"/>
  <c r="CY21" i="165"/>
  <c r="CY23" i="163"/>
  <c r="CY46" i="163" s="1"/>
  <c r="DK23" i="191"/>
  <c r="DK46" i="191" s="1"/>
  <c r="DK23" i="194"/>
  <c r="DK46" i="194" s="1"/>
  <c r="CY23" i="164"/>
  <c r="CY46" i="164" s="1"/>
  <c r="CY23" i="145"/>
  <c r="CY46" i="145" s="1"/>
  <c r="DK23" i="192"/>
  <c r="DK46" i="192" s="1"/>
  <c r="CY24" i="80"/>
  <c r="CY48" i="80" s="1"/>
  <c r="CY23" i="166"/>
  <c r="CY46" i="166" s="1"/>
  <c r="DK23" i="195"/>
  <c r="CY24" i="126"/>
  <c r="CY48" i="126" s="1"/>
  <c r="CY23" i="144" s="1"/>
  <c r="DL37" i="191"/>
  <c r="CZ14" i="163"/>
  <c r="CZ37" i="163" s="1"/>
  <c r="CZ37" i="145"/>
  <c r="DL37" i="194"/>
  <c r="DL14" i="192"/>
  <c r="DL37" i="192" s="1"/>
  <c r="CZ15" i="126"/>
  <c r="CZ39" i="126" s="1"/>
  <c r="CZ14" i="144" s="1"/>
  <c r="CZ14" i="166"/>
  <c r="CZ37" i="166" s="1"/>
  <c r="DL14" i="195"/>
  <c r="CZ15" i="80"/>
  <c r="CZ39" i="80" s="1"/>
  <c r="DV37" i="145"/>
  <c r="DV14" i="166"/>
  <c r="DV37" i="166" s="1"/>
  <c r="DV15" i="126"/>
  <c r="DV39" i="126" s="1"/>
  <c r="DV14" i="144" s="1"/>
  <c r="DV15" i="80"/>
  <c r="DV39" i="80" s="1"/>
  <c r="DV14" i="163"/>
  <c r="DV37" i="163" s="1"/>
  <c r="DV13" i="165" s="1"/>
  <c r="DN16" i="193"/>
  <c r="DB16" i="165"/>
  <c r="DI37" i="145"/>
  <c r="DI14" i="166"/>
  <c r="DI37" i="166" s="1"/>
  <c r="DI15" i="126"/>
  <c r="DI39" i="126" s="1"/>
  <c r="DI14" i="144" s="1"/>
  <c r="DI14" i="163"/>
  <c r="DI37" i="163" s="1"/>
  <c r="DI13" i="165" s="1"/>
  <c r="DI15" i="80"/>
  <c r="DI39" i="80" s="1"/>
  <c r="DI37" i="164"/>
  <c r="DI23" i="166"/>
  <c r="DI46" i="166" s="1"/>
  <c r="DI24" i="126"/>
  <c r="DI48" i="126" s="1"/>
  <c r="DI23" i="144" s="1"/>
  <c r="DI23" i="163"/>
  <c r="DI46" i="163" s="1"/>
  <c r="DI22" i="165" s="1"/>
  <c r="DI24" i="80"/>
  <c r="DI48" i="80" s="1"/>
  <c r="DI23" i="164"/>
  <c r="DI46" i="164" s="1"/>
  <c r="DI23" i="145"/>
  <c r="DI46" i="145" s="1"/>
  <c r="DI16" i="193"/>
  <c r="CW16" i="165"/>
  <c r="DM16" i="193"/>
  <c r="DA16" i="165"/>
  <c r="DN37" i="164"/>
  <c r="DN15" i="80"/>
  <c r="DN39" i="80" s="1"/>
  <c r="DN14" i="163"/>
  <c r="DN37" i="163" s="1"/>
  <c r="DN13" i="165" s="1"/>
  <c r="DN37" i="145"/>
  <c r="DN14" i="166"/>
  <c r="DN37" i="166" s="1"/>
  <c r="DN15" i="126"/>
  <c r="DN39" i="126" s="1"/>
  <c r="DN14" i="144" s="1"/>
  <c r="DX24" i="126"/>
  <c r="DX48" i="126" s="1"/>
  <c r="DX23" i="144" s="1"/>
  <c r="DX23" i="163"/>
  <c r="DX46" i="163" s="1"/>
  <c r="DX22" i="165" s="1"/>
  <c r="DX24" i="80"/>
  <c r="DX48" i="80" s="1"/>
  <c r="DX23" i="164"/>
  <c r="DX46" i="164" s="1"/>
  <c r="DX23" i="166"/>
  <c r="DX46" i="166" s="1"/>
  <c r="DX23" i="145"/>
  <c r="DX46" i="145" s="1"/>
  <c r="DG14" i="166"/>
  <c r="DG37" i="166" s="1"/>
  <c r="DG15" i="126"/>
  <c r="DG39" i="126" s="1"/>
  <c r="DG14" i="144" s="1"/>
  <c r="DG14" i="163"/>
  <c r="DG37" i="163" s="1"/>
  <c r="DG13" i="165" s="1"/>
  <c r="DG15" i="80"/>
  <c r="DG39" i="80" s="1"/>
  <c r="DG37" i="164"/>
  <c r="DG37" i="145"/>
  <c r="DH13" i="193"/>
  <c r="CV13" i="165"/>
  <c r="DH24" i="193"/>
  <c r="CV24" i="165"/>
  <c r="CY18" i="165"/>
  <c r="DK18" i="193"/>
  <c r="DJ13" i="193"/>
  <c r="CX13" i="165"/>
  <c r="DV23" i="164"/>
  <c r="DV46" i="164" s="1"/>
  <c r="DV23" i="145"/>
  <c r="DV46" i="145" s="1"/>
  <c r="DV23" i="166"/>
  <c r="DV46" i="166" s="1"/>
  <c r="DV24" i="126"/>
  <c r="DV48" i="126" s="1"/>
  <c r="DV23" i="144" s="1"/>
  <c r="DV23" i="163"/>
  <c r="DV46" i="163" s="1"/>
  <c r="DV22" i="165" s="1"/>
  <c r="DV24" i="80"/>
  <c r="DV48" i="80" s="1"/>
  <c r="DO14" i="166"/>
  <c r="DO37" i="166" s="1"/>
  <c r="DO15" i="126"/>
  <c r="DO39" i="126" s="1"/>
  <c r="DO14" i="144" s="1"/>
  <c r="DO14" i="163"/>
  <c r="DO37" i="163" s="1"/>
  <c r="DO13" i="165" s="1"/>
  <c r="DO15" i="80"/>
  <c r="DO39" i="80" s="1"/>
  <c r="DO37" i="164"/>
  <c r="DM17" i="145"/>
  <c r="DM40" i="145" s="1"/>
  <c r="DM17" i="166"/>
  <c r="DM40" i="166" s="1"/>
  <c r="DM18" i="126"/>
  <c r="DM42" i="126" s="1"/>
  <c r="DM17" i="144" s="1"/>
  <c r="DM17" i="163"/>
  <c r="DM40" i="163" s="1"/>
  <c r="DM16" i="165" s="1"/>
  <c r="DM18" i="80"/>
  <c r="DM42" i="80" s="1"/>
  <c r="DM17" i="164"/>
  <c r="DM40" i="164" s="1"/>
  <c r="DO12" i="193"/>
  <c r="DC12" i="165"/>
  <c r="DQ13" i="193"/>
  <c r="DE13" i="165"/>
  <c r="CY15" i="165"/>
  <c r="DK15" i="193"/>
  <c r="DQ22" i="193"/>
  <c r="DE22" i="165"/>
  <c r="DO17" i="145"/>
  <c r="DO40" i="145" s="1"/>
  <c r="DO17" i="166"/>
  <c r="DO40" i="166" s="1"/>
  <c r="DO18" i="80"/>
  <c r="DO42" i="80" s="1"/>
  <c r="DO17" i="163"/>
  <c r="DO40" i="163" s="1"/>
  <c r="DO16" i="165" s="1"/>
  <c r="DO18" i="126"/>
  <c r="DO42" i="126" s="1"/>
  <c r="DO17" i="144" s="1"/>
  <c r="DO17" i="164"/>
  <c r="DO40" i="164" s="1"/>
  <c r="DM23" i="166"/>
  <c r="DM46" i="166" s="1"/>
  <c r="DM24" i="126"/>
  <c r="DM48" i="126" s="1"/>
  <c r="DM23" i="144" s="1"/>
  <c r="DM23" i="163"/>
  <c r="DM46" i="163" s="1"/>
  <c r="DM22" i="165" s="1"/>
  <c r="DM24" i="80"/>
  <c r="DM48" i="80" s="1"/>
  <c r="DM23" i="164"/>
  <c r="DM46" i="164" s="1"/>
  <c r="DM23" i="145"/>
  <c r="DM46" i="145" s="1"/>
  <c r="DN22" i="193"/>
  <c r="DB22" i="165"/>
  <c r="DQ19" i="193"/>
  <c r="DE19" i="165"/>
  <c r="DQ24" i="193"/>
  <c r="DE24" i="165"/>
  <c r="DJ19" i="193"/>
  <c r="CX19" i="165"/>
  <c r="DK12" i="193"/>
  <c r="CY12" i="165"/>
  <c r="DV17" i="164"/>
  <c r="DV40" i="164" s="1"/>
  <c r="DV17" i="145"/>
  <c r="DV40" i="145" s="1"/>
  <c r="DV17" i="166"/>
  <c r="DV40" i="166" s="1"/>
  <c r="DV18" i="126"/>
  <c r="DV42" i="126" s="1"/>
  <c r="DV17" i="144" s="1"/>
  <c r="DV17" i="163"/>
  <c r="DV40" i="163" s="1"/>
  <c r="DV16" i="165" s="1"/>
  <c r="DV18" i="80"/>
  <c r="DV42" i="80" s="1"/>
  <c r="DD20" i="163"/>
  <c r="DD43" i="163" s="1"/>
  <c r="DD20" i="145"/>
  <c r="DD43" i="145" s="1"/>
  <c r="DD20" i="166"/>
  <c r="DD43" i="166" s="1"/>
  <c r="DP20" i="195"/>
  <c r="DD21" i="126"/>
  <c r="DD45" i="126" s="1"/>
  <c r="DD20" i="144" s="1"/>
  <c r="DP20" i="194"/>
  <c r="DP43" i="194" s="1"/>
  <c r="DP20" i="192"/>
  <c r="DP43" i="192" s="1"/>
  <c r="DD21" i="80"/>
  <c r="DD45" i="80" s="1"/>
  <c r="DD20" i="164"/>
  <c r="DD43" i="164" s="1"/>
  <c r="DP20" i="191"/>
  <c r="DP43" i="191" s="1"/>
  <c r="DP25" i="194"/>
  <c r="DP48" i="194" s="1"/>
  <c r="DD25" i="164"/>
  <c r="DD48" i="164" s="1"/>
  <c r="DD26" i="126"/>
  <c r="DD50" i="126" s="1"/>
  <c r="DD25" i="144" s="1"/>
  <c r="DP25" i="192"/>
  <c r="DP48" i="192" s="1"/>
  <c r="DD25" i="145"/>
  <c r="DD48" i="145" s="1"/>
  <c r="DD25" i="166"/>
  <c r="DD48" i="166" s="1"/>
  <c r="DP25" i="191"/>
  <c r="DP48" i="191" s="1"/>
  <c r="DD26" i="80"/>
  <c r="DD50" i="80" s="1"/>
  <c r="DD25" i="163"/>
  <c r="DD48" i="163" s="1"/>
  <c r="DP25" i="195"/>
  <c r="DM37" i="164"/>
  <c r="DM37" i="145"/>
  <c r="DM14" i="166"/>
  <c r="DM37" i="166" s="1"/>
  <c r="DM15" i="126"/>
  <c r="DM39" i="126" s="1"/>
  <c r="DM14" i="144" s="1"/>
  <c r="DM14" i="163"/>
  <c r="DM37" i="163" s="1"/>
  <c r="DM13" i="165" s="1"/>
  <c r="DM15" i="80"/>
  <c r="DM39" i="80" s="1"/>
  <c r="DM25" i="163"/>
  <c r="DM48" i="163" s="1"/>
  <c r="DM24" i="165" s="1"/>
  <c r="DM26" i="80"/>
  <c r="DM50" i="80" s="1"/>
  <c r="DM25" i="164"/>
  <c r="DM48" i="164" s="1"/>
  <c r="DM25" i="145"/>
  <c r="DM48" i="145" s="1"/>
  <c r="DM25" i="166"/>
  <c r="DM48" i="166" s="1"/>
  <c r="DM26" i="126"/>
  <c r="DM50" i="126" s="1"/>
  <c r="DM25" i="144" s="1"/>
  <c r="DS14" i="163"/>
  <c r="DS37" i="163" s="1"/>
  <c r="DS13" i="165" s="1"/>
  <c r="DS15" i="80"/>
  <c r="DS39" i="80" s="1"/>
  <c r="DS37" i="164"/>
  <c r="DS37" i="145"/>
  <c r="DS14" i="166"/>
  <c r="DS37" i="166" s="1"/>
  <c r="DS15" i="126"/>
  <c r="DS39" i="126" s="1"/>
  <c r="DS14" i="144" s="1"/>
  <c r="DY20" i="163"/>
  <c r="DY43" i="163" s="1"/>
  <c r="DY19" i="165" s="1"/>
  <c r="DY21" i="126"/>
  <c r="DY45" i="126" s="1"/>
  <c r="DY20" i="144" s="1"/>
  <c r="DY20" i="164"/>
  <c r="DY43" i="164" s="1"/>
  <c r="DY20" i="145"/>
  <c r="DY43" i="145" s="1"/>
  <c r="DY20" i="166"/>
  <c r="DY43" i="166" s="1"/>
  <c r="DY21" i="80"/>
  <c r="DY45" i="80" s="1"/>
  <c r="DL23" i="145"/>
  <c r="DL46" i="145" s="1"/>
  <c r="DL23" i="166"/>
  <c r="DL46" i="166" s="1"/>
  <c r="DL24" i="126"/>
  <c r="DL48" i="126" s="1"/>
  <c r="DL23" i="144" s="1"/>
  <c r="DL23" i="163"/>
  <c r="DL46" i="163" s="1"/>
  <c r="DL22" i="165" s="1"/>
  <c r="DL24" i="80"/>
  <c r="DL48" i="80" s="1"/>
  <c r="DL23" i="164"/>
  <c r="DL46" i="164" s="1"/>
  <c r="DW25" i="164"/>
  <c r="DW48" i="164" s="1"/>
  <c r="DW25" i="145"/>
  <c r="DW48" i="145" s="1"/>
  <c r="DW25" i="166"/>
  <c r="DW48" i="166" s="1"/>
  <c r="DW26" i="80"/>
  <c r="DW50" i="80" s="1"/>
  <c r="DW25" i="163"/>
  <c r="DW48" i="163" s="1"/>
  <c r="DW24" i="165" s="1"/>
  <c r="DW26" i="126"/>
  <c r="DW50" i="126" s="1"/>
  <c r="DW25" i="144" s="1"/>
  <c r="DO25" i="145"/>
  <c r="DO48" i="145" s="1"/>
  <c r="DO25" i="166"/>
  <c r="DO48" i="166" s="1"/>
  <c r="DO26" i="126"/>
  <c r="DO50" i="126" s="1"/>
  <c r="DO25" i="144" s="1"/>
  <c r="DO25" i="163"/>
  <c r="DO48" i="163" s="1"/>
  <c r="DO24" i="165" s="1"/>
  <c r="DO26" i="80"/>
  <c r="DO50" i="80" s="1"/>
  <c r="DO25" i="164"/>
  <c r="DO48" i="164" s="1"/>
  <c r="DR25" i="191"/>
  <c r="DR48" i="191" s="1"/>
  <c r="DF25" i="145"/>
  <c r="DF48" i="145" s="1"/>
  <c r="DF25" i="166"/>
  <c r="DF48" i="166" s="1"/>
  <c r="DR25" i="192"/>
  <c r="DR48" i="192" s="1"/>
  <c r="DF26" i="80"/>
  <c r="DF50" i="80" s="1"/>
  <c r="DF25" i="163"/>
  <c r="DF48" i="163" s="1"/>
  <c r="DF24" i="165" s="1"/>
  <c r="DR25" i="195"/>
  <c r="DR25" i="194"/>
  <c r="DR48" i="194" s="1"/>
  <c r="DF25" i="164"/>
  <c r="DF48" i="164" s="1"/>
  <c r="DF26" i="126"/>
  <c r="DF50" i="126" s="1"/>
  <c r="DF25" i="144" s="1"/>
  <c r="DO25" i="194"/>
  <c r="DO48" i="194" s="1"/>
  <c r="DO25" i="191"/>
  <c r="DO48" i="191" s="1"/>
  <c r="DC26" i="126"/>
  <c r="DC50" i="126" s="1"/>
  <c r="DC25" i="144" s="1"/>
  <c r="DC25" i="166"/>
  <c r="DC48" i="166" s="1"/>
  <c r="DO25" i="195"/>
  <c r="DC26" i="80"/>
  <c r="DC50" i="80" s="1"/>
  <c r="DC25" i="163"/>
  <c r="DC48" i="163" s="1"/>
  <c r="DO25" i="192"/>
  <c r="DO48" i="192" s="1"/>
  <c r="DC25" i="164"/>
  <c r="DC48" i="164" s="1"/>
  <c r="DC25" i="145"/>
  <c r="DC48" i="145" s="1"/>
  <c r="CY20" i="163"/>
  <c r="CY43" i="163" s="1"/>
  <c r="DK20" i="195"/>
  <c r="DK20" i="194"/>
  <c r="DK43" i="194" s="1"/>
  <c r="CY20" i="164"/>
  <c r="CY43" i="164" s="1"/>
  <c r="CY20" i="145"/>
  <c r="CY43" i="145" s="1"/>
  <c r="DK20" i="192"/>
  <c r="DK43" i="192" s="1"/>
  <c r="CY21" i="126"/>
  <c r="CY45" i="126" s="1"/>
  <c r="CY20" i="144" s="1"/>
  <c r="CY20" i="166"/>
  <c r="CY43" i="166" s="1"/>
  <c r="DK20" i="191"/>
  <c r="DK43" i="191" s="1"/>
  <c r="CY21" i="80"/>
  <c r="CY45" i="80" s="1"/>
  <c r="DI24" i="193"/>
  <c r="CW24" i="165"/>
  <c r="CZ18" i="165"/>
  <c r="DL18" i="193"/>
  <c r="CV19" i="165"/>
  <c r="DH19" i="193"/>
  <c r="DA19" i="165"/>
  <c r="DM19" i="193"/>
  <c r="DJ16" i="193"/>
  <c r="CX16" i="165"/>
  <c r="DS20" i="163"/>
  <c r="DS43" i="163" s="1"/>
  <c r="DS19" i="165" s="1"/>
  <c r="DS21" i="126"/>
  <c r="DS45" i="126" s="1"/>
  <c r="DS20" i="144" s="1"/>
  <c r="DS20" i="164"/>
  <c r="DS43" i="164" s="1"/>
  <c r="DS20" i="145"/>
  <c r="DS43" i="145" s="1"/>
  <c r="DS20" i="166"/>
  <c r="DS43" i="166" s="1"/>
  <c r="DS21" i="80"/>
  <c r="DS45" i="80" s="1"/>
  <c r="DI20" i="166"/>
  <c r="DI43" i="166" s="1"/>
  <c r="DI21" i="126"/>
  <c r="DI45" i="126" s="1"/>
  <c r="DI20" i="144" s="1"/>
  <c r="DI20" i="163"/>
  <c r="DI43" i="163" s="1"/>
  <c r="DI19" i="165" s="1"/>
  <c r="DI21" i="80"/>
  <c r="DI45" i="80" s="1"/>
  <c r="DI20" i="164"/>
  <c r="DI43" i="164" s="1"/>
  <c r="DI20" i="145"/>
  <c r="DI43" i="145" s="1"/>
  <c r="DI25" i="145"/>
  <c r="DI48" i="145" s="1"/>
  <c r="DI25" i="166"/>
  <c r="DI48" i="166" s="1"/>
  <c r="DI26" i="126"/>
  <c r="DI50" i="126" s="1"/>
  <c r="DI25" i="144" s="1"/>
  <c r="DI25" i="163"/>
  <c r="DI48" i="163" s="1"/>
  <c r="DI24" i="165" s="1"/>
  <c r="DI26" i="80"/>
  <c r="DI50" i="80" s="1"/>
  <c r="DI25" i="164"/>
  <c r="DI48" i="164" s="1"/>
  <c r="DM13" i="193"/>
  <c r="DA13" i="165"/>
  <c r="DN13" i="193"/>
  <c r="DB13" i="165"/>
  <c r="DG23" i="166"/>
  <c r="DG46" i="166" s="1"/>
  <c r="DG24" i="126"/>
  <c r="DG48" i="126" s="1"/>
  <c r="DG23" i="144" s="1"/>
  <c r="DG23" i="163"/>
  <c r="DG46" i="163" s="1"/>
  <c r="DG22" i="165" s="1"/>
  <c r="DG24" i="80"/>
  <c r="DG48" i="80" s="1"/>
  <c r="DG23" i="164"/>
  <c r="DG46" i="164" s="1"/>
  <c r="DG23" i="145"/>
  <c r="DG46" i="145" s="1"/>
  <c r="DT14" i="166"/>
  <c r="DT37" i="166" s="1"/>
  <c r="DT15" i="126"/>
  <c r="DT39" i="126" s="1"/>
  <c r="DT14" i="144" s="1"/>
  <c r="DT14" i="163"/>
  <c r="DT37" i="163" s="1"/>
  <c r="DT13" i="165" s="1"/>
  <c r="DT15" i="80"/>
  <c r="DT39" i="80" s="1"/>
  <c r="DT37" i="164"/>
  <c r="DU20" i="166"/>
  <c r="DU43" i="166" s="1"/>
  <c r="DU21" i="126"/>
  <c r="DU45" i="126" s="1"/>
  <c r="DU20" i="144" s="1"/>
  <c r="DU20" i="163"/>
  <c r="DU43" i="163" s="1"/>
  <c r="DU19" i="165" s="1"/>
  <c r="DU21" i="80"/>
  <c r="DU45" i="80" s="1"/>
  <c r="DU20" i="164"/>
  <c r="DU43" i="164" s="1"/>
  <c r="DU20" i="145"/>
  <c r="DU43" i="145" s="1"/>
  <c r="DC37" i="164"/>
  <c r="DC15" i="126"/>
  <c r="DC39" i="126" s="1"/>
  <c r="DC14" i="144" s="1"/>
  <c r="DC14" i="166"/>
  <c r="DC37" i="166" s="1"/>
  <c r="DC15" i="80"/>
  <c r="DC39" i="80" s="1"/>
  <c r="DC14" i="163"/>
  <c r="DC37" i="163" s="1"/>
  <c r="DO14" i="195"/>
  <c r="DO37" i="194"/>
  <c r="DO14" i="192"/>
  <c r="DO37" i="192" s="1"/>
  <c r="DC37" i="145"/>
  <c r="DL14" i="166"/>
  <c r="DL37" i="166" s="1"/>
  <c r="DL15" i="126"/>
  <c r="DL39" i="126" s="1"/>
  <c r="DL14" i="144" s="1"/>
  <c r="DL14" i="163"/>
  <c r="DL37" i="163" s="1"/>
  <c r="DL13" i="165" s="1"/>
  <c r="DL15" i="80"/>
  <c r="DL39" i="80" s="1"/>
  <c r="DL37" i="164"/>
  <c r="DH16" i="193"/>
  <c r="CV16" i="165"/>
  <c r="DW17" i="163"/>
  <c r="DW40" i="163" s="1"/>
  <c r="DW16" i="165" s="1"/>
  <c r="DW18" i="126"/>
  <c r="DW42" i="126" s="1"/>
  <c r="DW17" i="144" s="1"/>
  <c r="DW17" i="164"/>
  <c r="DW40" i="164" s="1"/>
  <c r="DW17" i="145"/>
  <c r="DW40" i="145" s="1"/>
  <c r="DW17" i="166"/>
  <c r="DW40" i="166" s="1"/>
  <c r="DW18" i="80"/>
  <c r="DW42" i="80" s="1"/>
  <c r="DD23" i="166"/>
  <c r="DD46" i="166" s="1"/>
  <c r="DP23" i="195"/>
  <c r="DD24" i="80"/>
  <c r="DD48" i="80" s="1"/>
  <c r="DD23" i="163"/>
  <c r="DD46" i="163" s="1"/>
  <c r="DP23" i="191"/>
  <c r="DP46" i="191" s="1"/>
  <c r="DP23" i="194"/>
  <c r="DP46" i="194" s="1"/>
  <c r="DD23" i="164"/>
  <c r="DD46" i="164" s="1"/>
  <c r="DD23" i="145"/>
  <c r="DD46" i="145" s="1"/>
  <c r="DP23" i="192"/>
  <c r="DP46" i="192" s="1"/>
  <c r="DD24" i="126"/>
  <c r="DD48" i="126" s="1"/>
  <c r="DD23" i="144" s="1"/>
  <c r="DP21" i="193"/>
  <c r="DD21" i="165"/>
  <c r="DS23" i="163"/>
  <c r="DS46" i="163" s="1"/>
  <c r="DS22" i="165" s="1"/>
  <c r="DS24" i="126"/>
  <c r="DS48" i="126" s="1"/>
  <c r="DS23" i="144" s="1"/>
  <c r="DS23" i="164"/>
  <c r="DS46" i="164" s="1"/>
  <c r="DS23" i="145"/>
  <c r="DS46" i="145" s="1"/>
  <c r="DS23" i="166"/>
  <c r="DS46" i="166" s="1"/>
  <c r="DS24" i="80"/>
  <c r="DS48" i="80" s="1"/>
  <c r="DN25" i="164"/>
  <c r="DN48" i="164" s="1"/>
  <c r="DN26" i="126"/>
  <c r="DN50" i="126" s="1"/>
  <c r="DN25" i="144" s="1"/>
  <c r="DN25" i="166"/>
  <c r="DN48" i="166" s="1"/>
  <c r="DN25" i="145"/>
  <c r="DN48" i="145" s="1"/>
  <c r="DN25" i="163"/>
  <c r="DN48" i="163" s="1"/>
  <c r="DN24" i="165" s="1"/>
  <c r="DN26" i="80"/>
  <c r="DN50" i="80" s="1"/>
  <c r="DN20" i="163"/>
  <c r="DN43" i="163" s="1"/>
  <c r="DN19" i="165" s="1"/>
  <c r="DN21" i="80"/>
  <c r="DN45" i="80" s="1"/>
  <c r="DN20" i="164"/>
  <c r="DN43" i="164" s="1"/>
  <c r="DN20" i="145"/>
  <c r="DN43" i="145" s="1"/>
  <c r="DN20" i="166"/>
  <c r="DN43" i="166" s="1"/>
  <c r="DN21" i="126"/>
  <c r="DN45" i="126" s="1"/>
  <c r="DN20" i="144" s="1"/>
  <c r="DX37" i="164"/>
  <c r="DX37" i="145"/>
  <c r="DX14" i="166"/>
  <c r="DX37" i="166" s="1"/>
  <c r="DX15" i="126"/>
  <c r="DX39" i="126" s="1"/>
  <c r="DX14" i="144" s="1"/>
  <c r="DX14" i="163"/>
  <c r="DX37" i="163" s="1"/>
  <c r="DX13" i="165" s="1"/>
  <c r="DX15" i="80"/>
  <c r="DX39" i="80" s="1"/>
  <c r="DG25" i="163"/>
  <c r="DG48" i="163" s="1"/>
  <c r="DG24" i="165" s="1"/>
  <c r="DG26" i="80"/>
  <c r="DG50" i="80" s="1"/>
  <c r="DG25" i="164"/>
  <c r="DG48" i="164" s="1"/>
  <c r="DG25" i="145"/>
  <c r="DG48" i="145" s="1"/>
  <c r="DG25" i="166"/>
  <c r="DG48" i="166" s="1"/>
  <c r="DG26" i="126"/>
  <c r="DG50" i="126" s="1"/>
  <c r="DG25" i="144" s="1"/>
  <c r="DT20" i="145"/>
  <c r="DT43" i="145" s="1"/>
  <c r="DT20" i="166"/>
  <c r="DT43" i="166" s="1"/>
  <c r="DT21" i="126"/>
  <c r="DT45" i="126" s="1"/>
  <c r="DT20" i="144" s="1"/>
  <c r="DT20" i="163"/>
  <c r="DT43" i="163" s="1"/>
  <c r="DT19" i="165" s="1"/>
  <c r="DT21" i="80"/>
  <c r="DT45" i="80" s="1"/>
  <c r="DT20" i="164"/>
  <c r="DT43" i="164" s="1"/>
  <c r="DU17" i="166"/>
  <c r="DU40" i="166" s="1"/>
  <c r="DU18" i="126"/>
  <c r="DU42" i="126" s="1"/>
  <c r="DU17" i="144" s="1"/>
  <c r="DU17" i="163"/>
  <c r="DU40" i="163" s="1"/>
  <c r="DU16" i="165" s="1"/>
  <c r="DU18" i="80"/>
  <c r="DU42" i="80" s="1"/>
  <c r="DU17" i="164"/>
  <c r="DU40" i="164" s="1"/>
  <c r="DU17" i="145"/>
  <c r="DU40" i="145" s="1"/>
  <c r="DN19" i="193"/>
  <c r="DB19" i="165"/>
  <c r="DK37" i="194"/>
  <c r="DK14" i="192"/>
  <c r="DK37" i="192" s="1"/>
  <c r="CY37" i="164"/>
  <c r="CY15" i="126"/>
  <c r="CY39" i="126" s="1"/>
  <c r="CY14" i="144" s="1"/>
  <c r="CY14" i="166"/>
  <c r="CY37" i="166" s="1"/>
  <c r="DK37" i="191"/>
  <c r="CY15" i="80"/>
  <c r="CY39" i="80" s="1"/>
  <c r="CY14" i="163"/>
  <c r="CY37" i="163" s="1"/>
  <c r="DK14" i="195"/>
  <c r="DI22" i="193"/>
  <c r="CW22" i="165"/>
  <c r="DP12" i="193"/>
  <c r="DD12" i="165"/>
  <c r="DN18" i="126"/>
  <c r="DN42" i="126" s="1"/>
  <c r="DN17" i="144" s="1"/>
  <c r="DN17" i="166"/>
  <c r="DN40" i="166" s="1"/>
  <c r="DN17" i="145"/>
  <c r="DN40" i="145" s="1"/>
  <c r="DN17" i="163"/>
  <c r="DN40" i="163" s="1"/>
  <c r="DN16" i="165" s="1"/>
  <c r="DN18" i="80"/>
  <c r="DN42" i="80" s="1"/>
  <c r="DN17" i="164"/>
  <c r="DN40" i="164" s="1"/>
  <c r="DG17" i="166"/>
  <c r="DG40" i="166" s="1"/>
  <c r="DG18" i="126"/>
  <c r="DG42" i="126" s="1"/>
  <c r="DG17" i="144" s="1"/>
  <c r="DG17" i="163"/>
  <c r="DG40" i="163" s="1"/>
  <c r="DG16" i="165" s="1"/>
  <c r="DG18" i="80"/>
  <c r="DG42" i="80" s="1"/>
  <c r="DG17" i="164"/>
  <c r="DG40" i="164" s="1"/>
  <c r="DG17" i="145"/>
  <c r="DG40" i="145" s="1"/>
  <c r="CZ17" i="166"/>
  <c r="CZ40" i="166" s="1"/>
  <c r="DL17" i="195"/>
  <c r="CZ18" i="80"/>
  <c r="CZ42" i="80" s="1"/>
  <c r="DL17" i="192"/>
  <c r="DL40" i="192" s="1"/>
  <c r="DL17" i="191"/>
  <c r="DL40" i="191" s="1"/>
  <c r="DL17" i="194"/>
  <c r="DL40" i="194" s="1"/>
  <c r="CZ17" i="163"/>
  <c r="CZ40" i="163" s="1"/>
  <c r="CZ17" i="145"/>
  <c r="CZ40" i="145" s="1"/>
  <c r="CZ17" i="164"/>
  <c r="CZ40" i="164" s="1"/>
  <c r="CZ18" i="126"/>
  <c r="CZ42" i="126" s="1"/>
  <c r="CZ17" i="144" s="1"/>
  <c r="CZ23" i="163"/>
  <c r="CZ46" i="163" s="1"/>
  <c r="DL23" i="191"/>
  <c r="DL46" i="191" s="1"/>
  <c r="DL23" i="194"/>
  <c r="DL46" i="194" s="1"/>
  <c r="CZ23" i="164"/>
  <c r="CZ46" i="164" s="1"/>
  <c r="CZ23" i="145"/>
  <c r="CZ46" i="145" s="1"/>
  <c r="DL23" i="192"/>
  <c r="DL46" i="192" s="1"/>
  <c r="CZ24" i="126"/>
  <c r="CZ48" i="126" s="1"/>
  <c r="CZ23" i="144" s="1"/>
  <c r="CZ23" i="166"/>
  <c r="CZ46" i="166" s="1"/>
  <c r="DL23" i="195"/>
  <c r="CZ24" i="80"/>
  <c r="CZ48" i="80" s="1"/>
  <c r="CZ21" i="165"/>
  <c r="DL21" i="193"/>
  <c r="DS17" i="166"/>
  <c r="DS40" i="166" s="1"/>
  <c r="DS18" i="80"/>
  <c r="DS42" i="80" s="1"/>
  <c r="DS17" i="163"/>
  <c r="DS40" i="163" s="1"/>
  <c r="DS16" i="165" s="1"/>
  <c r="DS18" i="126"/>
  <c r="DS42" i="126" s="1"/>
  <c r="DS17" i="144" s="1"/>
  <c r="DS17" i="164"/>
  <c r="DS40" i="164" s="1"/>
  <c r="DS17" i="145"/>
  <c r="DS40" i="145" s="1"/>
  <c r="DX17" i="163"/>
  <c r="DX40" i="163" s="1"/>
  <c r="DX16" i="165" s="1"/>
  <c r="DX17" i="166"/>
  <c r="DX40" i="166" s="1"/>
  <c r="DX17" i="145"/>
  <c r="DX40" i="145" s="1"/>
  <c r="DX18" i="126"/>
  <c r="DX42" i="126" s="1"/>
  <c r="DX17" i="144" s="1"/>
  <c r="DX17" i="164"/>
  <c r="DX40" i="164" s="1"/>
  <c r="DX18" i="80"/>
  <c r="DX42" i="80" s="1"/>
  <c r="DC17" i="166"/>
  <c r="DC40" i="166" s="1"/>
  <c r="DO17" i="195"/>
  <c r="DC18" i="126"/>
  <c r="DC42" i="126" s="1"/>
  <c r="DC17" i="144" s="1"/>
  <c r="DC17" i="163"/>
  <c r="DC40" i="163" s="1"/>
  <c r="DO17" i="191"/>
  <c r="DO40" i="191" s="1"/>
  <c r="DO17" i="194"/>
  <c r="DO40" i="194" s="1"/>
  <c r="DC17" i="164"/>
  <c r="DC40" i="164" s="1"/>
  <c r="DC17" i="145"/>
  <c r="DC40" i="145" s="1"/>
  <c r="DO17" i="192"/>
  <c r="DO40" i="192" s="1"/>
  <c r="DC18" i="80"/>
  <c r="DC42" i="80" s="1"/>
  <c r="DJ24" i="193"/>
  <c r="CX24" i="165"/>
  <c r="DL17" i="164"/>
  <c r="DL40" i="164" s="1"/>
  <c r="DL18" i="80"/>
  <c r="DL42" i="80" s="1"/>
  <c r="DL17" i="163"/>
  <c r="DL40" i="163" s="1"/>
  <c r="DL16" i="165" s="1"/>
  <c r="DL17" i="145"/>
  <c r="DL40" i="145" s="1"/>
  <c r="DL17" i="166"/>
  <c r="DL40" i="166" s="1"/>
  <c r="DL18" i="126"/>
  <c r="DL42" i="126" s="1"/>
  <c r="DL17" i="144" s="1"/>
  <c r="DL25" i="163"/>
  <c r="DL48" i="163" s="1"/>
  <c r="DL24" i="165" s="1"/>
  <c r="DL26" i="80"/>
  <c r="DL50" i="80" s="1"/>
  <c r="DL25" i="164"/>
  <c r="DL48" i="164" s="1"/>
  <c r="DL26" i="126"/>
  <c r="DL50" i="126" s="1"/>
  <c r="DL25" i="144" s="1"/>
  <c r="DL25" i="166"/>
  <c r="DL48" i="166" s="1"/>
  <c r="DL25" i="145"/>
  <c r="DL48" i="145" s="1"/>
  <c r="CZ20" i="164"/>
  <c r="CZ43" i="164" s="1"/>
  <c r="DL20" i="191"/>
  <c r="DL43" i="191" s="1"/>
  <c r="DL20" i="194"/>
  <c r="DL43" i="194" s="1"/>
  <c r="CZ20" i="163"/>
  <c r="CZ43" i="163" s="1"/>
  <c r="CZ20" i="145"/>
  <c r="CZ43" i="145" s="1"/>
  <c r="DL20" i="195"/>
  <c r="CZ21" i="126"/>
  <c r="CZ45" i="126" s="1"/>
  <c r="CZ20" i="144" s="1"/>
  <c r="CZ20" i="166"/>
  <c r="CZ43" i="166" s="1"/>
  <c r="DL20" i="192"/>
  <c r="DL43" i="192" s="1"/>
  <c r="CZ21" i="80"/>
  <c r="CZ45" i="80" s="1"/>
  <c r="CZ7" i="165"/>
  <c r="CZ10" i="165" s="1"/>
  <c r="DL7" i="193"/>
  <c r="DL10" i="193" s="1"/>
  <c r="DL25" i="194"/>
  <c r="DL48" i="194" s="1"/>
  <c r="CZ25" i="164"/>
  <c r="CZ48" i="164" s="1"/>
  <c r="CZ26" i="126"/>
  <c r="CZ50" i="126" s="1"/>
  <c r="CZ25" i="144" s="1"/>
  <c r="DL25" i="192"/>
  <c r="DL48" i="192" s="1"/>
  <c r="CZ25" i="145"/>
  <c r="CZ48" i="145" s="1"/>
  <c r="CZ25" i="166"/>
  <c r="CZ48" i="166" s="1"/>
  <c r="DL25" i="191"/>
  <c r="DL48" i="191" s="1"/>
  <c r="CZ26" i="80"/>
  <c r="CZ50" i="80" s="1"/>
  <c r="CZ25" i="163"/>
  <c r="CZ48" i="163" s="1"/>
  <c r="DL25" i="195"/>
  <c r="DI13" i="193"/>
  <c r="CW13" i="165"/>
  <c r="DO7" i="144" l="1"/>
  <c r="DO10" i="144" s="1"/>
  <c r="DO35" i="126"/>
  <c r="CY7" i="144"/>
  <c r="CY10" i="144" s="1"/>
  <c r="CY35" i="126"/>
  <c r="DN7" i="144"/>
  <c r="DN10" i="144" s="1"/>
  <c r="DN35" i="126"/>
  <c r="DO7" i="165"/>
  <c r="DO10" i="165" s="1"/>
  <c r="DO34" i="163"/>
  <c r="CY7" i="165"/>
  <c r="CY10" i="165" s="1"/>
  <c r="CY34" i="163"/>
  <c r="DK7" i="193"/>
  <c r="DK10" i="193" s="1"/>
  <c r="DY7" i="165"/>
  <c r="DY10" i="165" s="1"/>
  <c r="DY34" i="163"/>
  <c r="DF7" i="165"/>
  <c r="DF10" i="165" s="1"/>
  <c r="DF34" i="163"/>
  <c r="DS7" i="165"/>
  <c r="DS10" i="165" s="1"/>
  <c r="DS34" i="163"/>
  <c r="CZ7" i="144"/>
  <c r="CZ10" i="144" s="1"/>
  <c r="CZ35" i="126"/>
  <c r="DV7" i="144"/>
  <c r="DV10" i="144" s="1"/>
  <c r="DV35" i="126"/>
  <c r="DG7" i="144"/>
  <c r="DG10" i="144" s="1"/>
  <c r="DG35" i="126"/>
  <c r="DN7" i="165"/>
  <c r="DN10" i="165" s="1"/>
  <c r="DN34" i="163"/>
  <c r="DP7" i="193"/>
  <c r="DP10" i="193" s="1"/>
  <c r="DD34" i="163"/>
  <c r="DD7" i="165"/>
  <c r="DD10" i="165" s="1"/>
  <c r="DX7" i="144"/>
  <c r="DX10" i="144" s="1"/>
  <c r="DX35" i="126"/>
  <c r="DC7" i="144"/>
  <c r="DC10" i="144" s="1"/>
  <c r="DC35" i="126"/>
  <c r="DW7" i="144"/>
  <c r="DW10" i="144" s="1"/>
  <c r="DW35" i="126"/>
  <c r="DT7" i="144"/>
  <c r="DT10" i="144" s="1"/>
  <c r="DT35" i="126"/>
  <c r="DY7" i="144"/>
  <c r="DY10" i="144" s="1"/>
  <c r="DY35" i="126"/>
  <c r="DL7" i="144"/>
  <c r="DL10" i="144" s="1"/>
  <c r="DL35" i="126"/>
  <c r="DD7" i="144"/>
  <c r="DD10" i="144" s="1"/>
  <c r="DD35" i="126"/>
  <c r="DS7" i="144"/>
  <c r="DS10" i="144" s="1"/>
  <c r="DS35" i="126"/>
  <c r="DM7" i="144"/>
  <c r="DM10" i="144" s="1"/>
  <c r="DM35" i="126"/>
  <c r="DG7" i="165"/>
  <c r="DG10" i="165" s="1"/>
  <c r="DG34" i="163"/>
  <c r="DI7" i="165"/>
  <c r="DI10" i="165" s="1"/>
  <c r="DI34" i="163"/>
  <c r="DW7" i="165"/>
  <c r="DW10" i="165" s="1"/>
  <c r="DW34" i="163"/>
  <c r="DU7" i="165"/>
  <c r="DU10" i="165" s="1"/>
  <c r="DU34" i="163"/>
  <c r="DV7" i="165"/>
  <c r="DV10" i="165" s="1"/>
  <c r="DV34" i="163"/>
  <c r="DU7" i="144"/>
  <c r="DU10" i="144" s="1"/>
  <c r="DU35" i="126"/>
  <c r="DF7" i="144"/>
  <c r="DF10" i="144" s="1"/>
  <c r="DF35" i="126"/>
  <c r="DI7" i="144"/>
  <c r="DI10" i="144" s="1"/>
  <c r="DI35" i="126"/>
  <c r="DO7" i="193"/>
  <c r="DO10" i="193" s="1"/>
  <c r="DC34" i="163"/>
  <c r="DM7" i="165"/>
  <c r="DM10" i="165" s="1"/>
  <c r="DM34" i="163"/>
  <c r="DX7" i="165"/>
  <c r="DX10" i="165" s="1"/>
  <c r="DX34" i="163"/>
  <c r="DT7" i="165"/>
  <c r="DT10" i="165" s="1"/>
  <c r="DT34" i="163"/>
  <c r="DL7" i="165"/>
  <c r="DL10" i="165" s="1"/>
  <c r="DL34" i="163"/>
  <c r="CZ19" i="165"/>
  <c r="DL19" i="193"/>
  <c r="DK13" i="193"/>
  <c r="CY13" i="165"/>
  <c r="DO24" i="193"/>
  <c r="DC24" i="165"/>
  <c r="DP24" i="193"/>
  <c r="DD24" i="165"/>
  <c r="DK22" i="193"/>
  <c r="CY22" i="165"/>
  <c r="DO19" i="193"/>
  <c r="DC19" i="165"/>
  <c r="CY16" i="165"/>
  <c r="DK16" i="193"/>
  <c r="DL24" i="193"/>
  <c r="CZ24" i="165"/>
  <c r="DL22" i="193"/>
  <c r="CZ22" i="165"/>
  <c r="DP19" i="193"/>
  <c r="DD19" i="165"/>
  <c r="DL16" i="193"/>
  <c r="CZ16" i="165"/>
  <c r="DP22" i="193"/>
  <c r="DD22" i="165"/>
  <c r="DO13" i="193"/>
  <c r="DC13" i="165"/>
  <c r="DL13" i="193"/>
  <c r="CZ13" i="165"/>
  <c r="DP13" i="193"/>
  <c r="DD13" i="165"/>
  <c r="DK24" i="193"/>
  <c r="CY24" i="165"/>
  <c r="DC16" i="165"/>
  <c r="DO16" i="193"/>
  <c r="DK19" i="193"/>
  <c r="CY19" i="165"/>
  <c r="DC22" i="165"/>
  <c r="DO22" i="193"/>
  <c r="DP16" i="193"/>
  <c r="DD16" i="165"/>
  <c r="AX11" i="54"/>
  <c r="AB11" i="54"/>
  <c r="M11" i="54"/>
  <c r="S11" i="54"/>
  <c r="AK11" i="54"/>
  <c r="AD11" i="54"/>
  <c r="N11" i="54"/>
  <c r="J11" i="54"/>
  <c r="G11" i="54"/>
  <c r="BZ11" i="54"/>
  <c r="CA11" i="54"/>
  <c r="BK11" i="54"/>
  <c r="AP11" i="54"/>
  <c r="BE11" i="54"/>
  <c r="AQ11" i="54"/>
  <c r="BH11" i="54"/>
  <c r="AS11" i="54"/>
  <c r="BX11" i="54"/>
  <c r="CN11" i="54"/>
  <c r="BO11" i="54"/>
  <c r="CE11" i="54"/>
  <c r="CM11" i="54"/>
  <c r="BV11" i="54"/>
  <c r="CH11" i="54"/>
  <c r="BR11" i="54"/>
  <c r="BS11" i="54"/>
  <c r="CD11" i="54"/>
  <c r="CI11" i="54"/>
  <c r="AN11" i="54"/>
  <c r="BD11" i="54"/>
  <c r="AM11" i="54"/>
  <c r="AU11" i="54"/>
  <c r="AZ11" i="54"/>
  <c r="CG11" i="54"/>
  <c r="BN11" i="54"/>
  <c r="B11" i="54"/>
  <c r="C11" i="54"/>
  <c r="BM11" i="54"/>
  <c r="Y11" i="54"/>
  <c r="AG11" i="54"/>
  <c r="AA11" i="54"/>
  <c r="CF11" i="54"/>
  <c r="BB11" i="54"/>
  <c r="X11" i="54"/>
  <c r="F11" i="54"/>
  <c r="AW11" i="54"/>
  <c r="U11" i="54"/>
  <c r="AC11" i="54"/>
  <c r="V11" i="54"/>
  <c r="BT11" i="54"/>
  <c r="AI11" i="54"/>
  <c r="W11" i="54"/>
  <c r="N7" i="97" l="1"/>
  <c r="N10" i="97" s="1"/>
  <c r="O7" i="97"/>
  <c r="O10" i="97" s="1"/>
  <c r="N7" i="190"/>
  <c r="O30" i="97"/>
  <c r="O7" i="190"/>
  <c r="BA7" i="195"/>
  <c r="BA10" i="195" s="1"/>
  <c r="AI24" i="54"/>
  <c r="BA7" i="194"/>
  <c r="AI8" i="54"/>
  <c r="AI12" i="54" s="1"/>
  <c r="AI18" i="54"/>
  <c r="BA7" i="192"/>
  <c r="AI21" i="54"/>
  <c r="BA7" i="191"/>
  <c r="AI15" i="54"/>
  <c r="AO7" i="164"/>
  <c r="AO7" i="145"/>
  <c r="AO7" i="166"/>
  <c r="AO7" i="126"/>
  <c r="AO7" i="163"/>
  <c r="AO7" i="80"/>
  <c r="AU7" i="192"/>
  <c r="AC8" i="54"/>
  <c r="AC12" i="54" s="1"/>
  <c r="AU7" i="191"/>
  <c r="AU7" i="195"/>
  <c r="AU10" i="195" s="1"/>
  <c r="AU7" i="194"/>
  <c r="AC21" i="54"/>
  <c r="AC24" i="54"/>
  <c r="AI7" i="166"/>
  <c r="AI7" i="126"/>
  <c r="AC18" i="54"/>
  <c r="AI7" i="163"/>
  <c r="AI7" i="80"/>
  <c r="AC15" i="54"/>
  <c r="AI7" i="164"/>
  <c r="AI7" i="145"/>
  <c r="AP7" i="195"/>
  <c r="AP10" i="195" s="1"/>
  <c r="AP7" i="194"/>
  <c r="AP7" i="192"/>
  <c r="X8" i="54"/>
  <c r="X12" i="54" s="1"/>
  <c r="AP7" i="191"/>
  <c r="X21" i="54"/>
  <c r="AD7" i="145"/>
  <c r="X24" i="54"/>
  <c r="AD7" i="166"/>
  <c r="AD7" i="126"/>
  <c r="X18" i="54"/>
  <c r="AD7" i="163"/>
  <c r="AD7" i="80"/>
  <c r="X15" i="54"/>
  <c r="AD7" i="164"/>
  <c r="AQ7" i="192"/>
  <c r="AQ7" i="191"/>
  <c r="Y8" i="54"/>
  <c r="Y12" i="54" s="1"/>
  <c r="AQ7" i="195"/>
  <c r="AQ10" i="195" s="1"/>
  <c r="Y21" i="54"/>
  <c r="AQ7" i="194"/>
  <c r="Y24" i="54"/>
  <c r="AE7" i="164"/>
  <c r="Y18" i="54"/>
  <c r="AE7" i="145"/>
  <c r="Y15" i="54"/>
  <c r="AE7" i="166"/>
  <c r="AE7" i="126"/>
  <c r="AE7" i="80"/>
  <c r="AE7" i="163"/>
  <c r="CY7" i="195"/>
  <c r="CY10" i="195" s="1"/>
  <c r="CY7" i="194"/>
  <c r="CG8" i="54"/>
  <c r="CG12" i="54" s="1"/>
  <c r="CY7" i="192"/>
  <c r="CY7" i="191"/>
  <c r="CG15" i="54"/>
  <c r="CM7" i="145"/>
  <c r="CG21" i="54"/>
  <c r="CM7" i="166"/>
  <c r="CM7" i="126"/>
  <c r="CG24" i="54"/>
  <c r="CM7" i="163"/>
  <c r="CM7" i="80"/>
  <c r="CG18" i="54"/>
  <c r="CM7" i="164"/>
  <c r="CD21" i="54"/>
  <c r="CV7" i="195"/>
  <c r="CV10" i="195" s="1"/>
  <c r="CD18" i="54"/>
  <c r="CV7" i="194"/>
  <c r="CD8" i="54"/>
  <c r="CD12" i="54" s="1"/>
  <c r="CD15" i="54"/>
  <c r="CV7" i="192"/>
  <c r="CV7" i="191"/>
  <c r="CD24" i="54"/>
  <c r="CJ7" i="166"/>
  <c r="CJ7" i="80"/>
  <c r="CJ7" i="163"/>
  <c r="CJ7" i="126"/>
  <c r="CJ7" i="164"/>
  <c r="CJ7" i="145"/>
  <c r="CZ7" i="192"/>
  <c r="CH8" i="54"/>
  <c r="CH12" i="54" s="1"/>
  <c r="CH18" i="54"/>
  <c r="CZ7" i="191"/>
  <c r="CH24" i="54"/>
  <c r="CZ7" i="195"/>
  <c r="CZ10" i="195" s="1"/>
  <c r="CH15" i="54"/>
  <c r="CZ7" i="194"/>
  <c r="CH21" i="54"/>
  <c r="CN7" i="166"/>
  <c r="CN7" i="126"/>
  <c r="CN7" i="163"/>
  <c r="CN7" i="80"/>
  <c r="CN7" i="164"/>
  <c r="CN7" i="145"/>
  <c r="CW7" i="194"/>
  <c r="CE8" i="54"/>
  <c r="CE12" i="54" s="1"/>
  <c r="CE15" i="54"/>
  <c r="CW7" i="192"/>
  <c r="CW7" i="191"/>
  <c r="CE24" i="54"/>
  <c r="CE21" i="54"/>
  <c r="CW7" i="195"/>
  <c r="CW10" i="195" s="1"/>
  <c r="CE18" i="54"/>
  <c r="CK7" i="164"/>
  <c r="CK7" i="145"/>
  <c r="CK7" i="166"/>
  <c r="CK7" i="126"/>
  <c r="CK7" i="163"/>
  <c r="CK7" i="80"/>
  <c r="CP7" i="195"/>
  <c r="CP10" i="195" s="1"/>
  <c r="CP7" i="194"/>
  <c r="BX8" i="54"/>
  <c r="BX12" i="54" s="1"/>
  <c r="CP7" i="192"/>
  <c r="CP7" i="191"/>
  <c r="BX21" i="54"/>
  <c r="CD7" i="164"/>
  <c r="BX15" i="54"/>
  <c r="CD7" i="145"/>
  <c r="BX18" i="54"/>
  <c r="CD7" i="166"/>
  <c r="CD7" i="126"/>
  <c r="BX24" i="54"/>
  <c r="CD7" i="163"/>
  <c r="CD7" i="80"/>
  <c r="BK7" i="192"/>
  <c r="AS21" i="54"/>
  <c r="BK7" i="191"/>
  <c r="AS24" i="54"/>
  <c r="BK7" i="195"/>
  <c r="BK10" i="195" s="1"/>
  <c r="AS8" i="54"/>
  <c r="AS12" i="54" s="1"/>
  <c r="BK7" i="194"/>
  <c r="AY7" i="166"/>
  <c r="AY7" i="126"/>
  <c r="AS18" i="54"/>
  <c r="AY7" i="163"/>
  <c r="AS15" i="54"/>
  <c r="AY7" i="164"/>
  <c r="AY7" i="145"/>
  <c r="AY7" i="80"/>
  <c r="BI7" i="195"/>
  <c r="BI10" i="195" s="1"/>
  <c r="AQ8" i="54"/>
  <c r="AQ12" i="54" s="1"/>
  <c r="BI7" i="194"/>
  <c r="BI7" i="192"/>
  <c r="AQ24" i="54"/>
  <c r="BI7" i="191"/>
  <c r="AQ21" i="54"/>
  <c r="AW7" i="166"/>
  <c r="AW7" i="126"/>
  <c r="AQ18" i="54"/>
  <c r="AW7" i="163"/>
  <c r="AW7" i="80"/>
  <c r="AQ15" i="54"/>
  <c r="AW7" i="164"/>
  <c r="AW7" i="145"/>
  <c r="CR7" i="195"/>
  <c r="CR10" i="195" s="1"/>
  <c r="BZ8" i="54"/>
  <c r="BZ12" i="54" s="1"/>
  <c r="BZ18" i="54"/>
  <c r="CR7" i="194"/>
  <c r="CR7" i="191"/>
  <c r="BZ15" i="54"/>
  <c r="CR7" i="192"/>
  <c r="BZ24" i="54"/>
  <c r="BZ21" i="54"/>
  <c r="CF7" i="166"/>
  <c r="CF7" i="126"/>
  <c r="CF7" i="163"/>
  <c r="CF7" i="80"/>
  <c r="CF7" i="164"/>
  <c r="CF7" i="145"/>
  <c r="AT7" i="195"/>
  <c r="AT10" i="195" s="1"/>
  <c r="AT7" i="194"/>
  <c r="AT7" i="192"/>
  <c r="AB21" i="54"/>
  <c r="AT7" i="191"/>
  <c r="AB8" i="54"/>
  <c r="AB12" i="54" s="1"/>
  <c r="AB15" i="54"/>
  <c r="AH7" i="164"/>
  <c r="AH7" i="145"/>
  <c r="AB24" i="54"/>
  <c r="AH7" i="166"/>
  <c r="AH7" i="126"/>
  <c r="AB18" i="54"/>
  <c r="AH7" i="163"/>
  <c r="AH7" i="80"/>
  <c r="AM7" i="192"/>
  <c r="U8" i="54"/>
  <c r="U12" i="54" s="1"/>
  <c r="AM7" i="191"/>
  <c r="AM7" i="195"/>
  <c r="AM10" i="195" s="1"/>
  <c r="AM7" i="194"/>
  <c r="U21" i="54"/>
  <c r="U18" i="54"/>
  <c r="AA7" i="166"/>
  <c r="AA7" i="126"/>
  <c r="U15" i="54"/>
  <c r="AA7" i="163"/>
  <c r="AA7" i="164"/>
  <c r="AA7" i="80"/>
  <c r="U24" i="54"/>
  <c r="AA7" i="145"/>
  <c r="CX7" i="194"/>
  <c r="CX7" i="192"/>
  <c r="CF8" i="54"/>
  <c r="CF12" i="54" s="1"/>
  <c r="CX7" i="195"/>
  <c r="CX10" i="195" s="1"/>
  <c r="CX7" i="191"/>
  <c r="CF21" i="54"/>
  <c r="CL7" i="145"/>
  <c r="CF18" i="54"/>
  <c r="CL7" i="166"/>
  <c r="CL7" i="126"/>
  <c r="CL7" i="80"/>
  <c r="CF15" i="54"/>
  <c r="CL7" i="163"/>
  <c r="CF24" i="54"/>
  <c r="CL7" i="164"/>
  <c r="CE7" i="192"/>
  <c r="CE7" i="191"/>
  <c r="CE7" i="195"/>
  <c r="CE10" i="195" s="1"/>
  <c r="BM24" i="54"/>
  <c r="CE7" i="194"/>
  <c r="BM8" i="54"/>
  <c r="BM12" i="54" s="1"/>
  <c r="BM18" i="54"/>
  <c r="BS7" i="163"/>
  <c r="BM15" i="54"/>
  <c r="BS7" i="164"/>
  <c r="BM21" i="54"/>
  <c r="BS7" i="145"/>
  <c r="BS7" i="80"/>
  <c r="BS7" i="166"/>
  <c r="BS7" i="126"/>
  <c r="T7" i="195"/>
  <c r="T10" i="195" s="1"/>
  <c r="T7" i="191"/>
  <c r="B8" i="54"/>
  <c r="B12" i="54" s="1"/>
  <c r="T7" i="194"/>
  <c r="B24" i="54"/>
  <c r="T7" i="192"/>
  <c r="B15" i="54"/>
  <c r="B21" i="54"/>
  <c r="B18" i="54"/>
  <c r="H7" i="164"/>
  <c r="H7" i="145"/>
  <c r="H7" i="166"/>
  <c r="H7" i="80"/>
  <c r="H7" i="163"/>
  <c r="H7" i="126"/>
  <c r="BR7" i="195"/>
  <c r="BR10" i="195" s="1"/>
  <c r="BR7" i="194"/>
  <c r="AZ21" i="54"/>
  <c r="BR7" i="192"/>
  <c r="AZ8" i="54"/>
  <c r="AZ12" i="54" s="1"/>
  <c r="BR7" i="191"/>
  <c r="AZ24" i="54"/>
  <c r="BF7" i="166"/>
  <c r="BF7" i="126"/>
  <c r="AZ18" i="54"/>
  <c r="BF7" i="164"/>
  <c r="BF7" i="80"/>
  <c r="AZ15" i="54"/>
  <c r="BF7" i="163"/>
  <c r="BF7" i="145"/>
  <c r="BM7" i="195"/>
  <c r="BM10" i="195" s="1"/>
  <c r="AU21" i="54"/>
  <c r="AU15" i="54"/>
  <c r="BM7" i="194"/>
  <c r="AU8" i="54"/>
  <c r="AU12" i="54" s="1"/>
  <c r="BM7" i="192"/>
  <c r="BM7" i="191"/>
  <c r="AU24" i="54"/>
  <c r="AU18" i="54"/>
  <c r="BA7" i="145"/>
  <c r="BA7" i="166"/>
  <c r="BA7" i="80"/>
  <c r="BA7" i="163"/>
  <c r="BA7" i="126"/>
  <c r="BA7" i="164"/>
  <c r="BF7" i="195"/>
  <c r="BF10" i="195" s="1"/>
  <c r="BF7" i="194"/>
  <c r="AN21" i="54"/>
  <c r="BF7" i="192"/>
  <c r="AN8" i="54"/>
  <c r="AN12" i="54" s="1"/>
  <c r="BF7" i="191"/>
  <c r="AN24" i="54"/>
  <c r="AN15" i="54"/>
  <c r="AT7" i="145"/>
  <c r="AT7" i="166"/>
  <c r="AT7" i="126"/>
  <c r="AT7" i="163"/>
  <c r="AT7" i="80"/>
  <c r="AN18" i="54"/>
  <c r="AT7" i="164"/>
  <c r="CK7" i="195"/>
  <c r="CK10" i="195" s="1"/>
  <c r="BS24" i="54"/>
  <c r="CK7" i="194"/>
  <c r="BS21" i="54"/>
  <c r="CK7" i="192"/>
  <c r="BS8" i="54"/>
  <c r="BS12" i="54" s="1"/>
  <c r="BS18" i="54"/>
  <c r="CK7" i="191"/>
  <c r="BS15" i="54"/>
  <c r="BY7" i="163"/>
  <c r="BY7" i="126"/>
  <c r="BY7" i="164"/>
  <c r="BY7" i="145"/>
  <c r="BY7" i="166"/>
  <c r="BY7" i="80"/>
  <c r="CN7" i="194"/>
  <c r="BV21" i="54"/>
  <c r="CN7" i="192"/>
  <c r="BV18" i="54"/>
  <c r="BV8" i="54"/>
  <c r="BV12" i="54" s="1"/>
  <c r="BV15" i="54"/>
  <c r="CN7" i="195"/>
  <c r="CN10" i="195" s="1"/>
  <c r="CN7" i="191"/>
  <c r="BV24" i="54"/>
  <c r="CB7" i="163"/>
  <c r="CB7" i="126"/>
  <c r="CB7" i="164"/>
  <c r="CB7" i="145"/>
  <c r="CB7" i="166"/>
  <c r="CB7" i="80"/>
  <c r="BZ7" i="195"/>
  <c r="BZ10" i="195" s="1"/>
  <c r="BH8" i="54"/>
  <c r="BH12" i="54" s="1"/>
  <c r="BZ7" i="194"/>
  <c r="BZ7" i="192"/>
  <c r="BH21" i="54"/>
  <c r="BZ7" i="191"/>
  <c r="BH24" i="54"/>
  <c r="BN7" i="164"/>
  <c r="BH18" i="54"/>
  <c r="BN7" i="145"/>
  <c r="BH15" i="54"/>
  <c r="BN7" i="166"/>
  <c r="BN7" i="126"/>
  <c r="BN7" i="163"/>
  <c r="BN7" i="80"/>
  <c r="BW7" i="192"/>
  <c r="BE8" i="54"/>
  <c r="BE12" i="54" s="1"/>
  <c r="BW7" i="191"/>
  <c r="BE24" i="54"/>
  <c r="BW7" i="195"/>
  <c r="BW10" i="195" s="1"/>
  <c r="BW7" i="194"/>
  <c r="BE21" i="54"/>
  <c r="BK7" i="164"/>
  <c r="BK7" i="80"/>
  <c r="BK7" i="145"/>
  <c r="BE18" i="54"/>
  <c r="BK7" i="166"/>
  <c r="BK7" i="126"/>
  <c r="BE15" i="54"/>
  <c r="BK7" i="163"/>
  <c r="AB7" i="195"/>
  <c r="AB10" i="195" s="1"/>
  <c r="AB7" i="194"/>
  <c r="AB7" i="191"/>
  <c r="AB7" i="192"/>
  <c r="J24" i="54"/>
  <c r="P7" i="145"/>
  <c r="J15" i="54"/>
  <c r="P7" i="166"/>
  <c r="P7" i="80"/>
  <c r="J21" i="54"/>
  <c r="J18" i="54"/>
  <c r="P7" i="163"/>
  <c r="P7" i="126"/>
  <c r="J8" i="54"/>
  <c r="J12" i="54" s="1"/>
  <c r="P7" i="164"/>
  <c r="AF7" i="194"/>
  <c r="AF7" i="192"/>
  <c r="AF7" i="191"/>
  <c r="N21" i="54"/>
  <c r="AF7" i="195"/>
  <c r="AF10" i="195" s="1"/>
  <c r="N8" i="54"/>
  <c r="N12" i="54" s="1"/>
  <c r="N15" i="54"/>
  <c r="T7" i="166"/>
  <c r="T7" i="126"/>
  <c r="N24" i="54"/>
  <c r="T7" i="163"/>
  <c r="T7" i="80"/>
  <c r="T7" i="164"/>
  <c r="N18" i="54"/>
  <c r="T7" i="145"/>
  <c r="BP7" i="192"/>
  <c r="AX24" i="54"/>
  <c r="BP7" i="194"/>
  <c r="AX8" i="54"/>
  <c r="AX12" i="54" s="1"/>
  <c r="BP7" i="191"/>
  <c r="AX21" i="54"/>
  <c r="AX18" i="54"/>
  <c r="BP7" i="195"/>
  <c r="BP10" i="195" s="1"/>
  <c r="AX15" i="54"/>
  <c r="BD7" i="145"/>
  <c r="BD7" i="166"/>
  <c r="BD7" i="80"/>
  <c r="BD7" i="163"/>
  <c r="BD7" i="126"/>
  <c r="BD7" i="164"/>
  <c r="AN7" i="192"/>
  <c r="AN7" i="194"/>
  <c r="AN7" i="191"/>
  <c r="V21" i="54"/>
  <c r="AN7" i="195"/>
  <c r="AN10" i="195" s="1"/>
  <c r="V8" i="54"/>
  <c r="V12" i="54" s="1"/>
  <c r="AB7" i="145"/>
  <c r="V18" i="54"/>
  <c r="AB7" i="166"/>
  <c r="AB7" i="126"/>
  <c r="V24" i="54"/>
  <c r="AB7" i="163"/>
  <c r="AB7" i="80"/>
  <c r="V15" i="54"/>
  <c r="AB7" i="164"/>
  <c r="BO7" i="192"/>
  <c r="BO7" i="191"/>
  <c r="AW21" i="54"/>
  <c r="BO7" i="195"/>
  <c r="BO10" i="195" s="1"/>
  <c r="AW24" i="54"/>
  <c r="BO7" i="194"/>
  <c r="AW8" i="54"/>
  <c r="AW12" i="54" s="1"/>
  <c r="AW15" i="54"/>
  <c r="BC7" i="164"/>
  <c r="BC7" i="145"/>
  <c r="BC7" i="80"/>
  <c r="BC7" i="166"/>
  <c r="BC7" i="126"/>
  <c r="AW18" i="54"/>
  <c r="BC7" i="163"/>
  <c r="AO7" i="195"/>
  <c r="AO10" i="195" s="1"/>
  <c r="W18" i="54"/>
  <c r="AO7" i="194"/>
  <c r="W15" i="54"/>
  <c r="AO7" i="192"/>
  <c r="W21" i="54"/>
  <c r="W24" i="54"/>
  <c r="AO7" i="191"/>
  <c r="W8" i="54"/>
  <c r="W12" i="54" s="1"/>
  <c r="AC7" i="163"/>
  <c r="AC7" i="126"/>
  <c r="AC7" i="164"/>
  <c r="AC7" i="145"/>
  <c r="AC7" i="166"/>
  <c r="AC7" i="80"/>
  <c r="BT7" i="194"/>
  <c r="BB18" i="54"/>
  <c r="BT7" i="192"/>
  <c r="BB24" i="54"/>
  <c r="BB15" i="54"/>
  <c r="BT7" i="191"/>
  <c r="BB8" i="54"/>
  <c r="BB12" i="54" s="1"/>
  <c r="BT7" i="195"/>
  <c r="BT10" i="195" s="1"/>
  <c r="BB21" i="54"/>
  <c r="BH7" i="145"/>
  <c r="BH7" i="166"/>
  <c r="BH7" i="126"/>
  <c r="BH7" i="163"/>
  <c r="BH7" i="80"/>
  <c r="BH7" i="164"/>
  <c r="AS7" i="195"/>
  <c r="AS10" i="195" s="1"/>
  <c r="AA21" i="54"/>
  <c r="AS7" i="194"/>
  <c r="AA8" i="54"/>
  <c r="AA12" i="54" s="1"/>
  <c r="AS7" i="192"/>
  <c r="AS7" i="191"/>
  <c r="AA24" i="54"/>
  <c r="AG7" i="166"/>
  <c r="AG7" i="126"/>
  <c r="AA18" i="54"/>
  <c r="AG7" i="163"/>
  <c r="AG7" i="80"/>
  <c r="AA15" i="54"/>
  <c r="AG7" i="164"/>
  <c r="AG7" i="145"/>
  <c r="BE7" i="195"/>
  <c r="BE10" i="195" s="1"/>
  <c r="BE7" i="194"/>
  <c r="AM24" i="54"/>
  <c r="BE7" i="192"/>
  <c r="AM21" i="54"/>
  <c r="BE7" i="191"/>
  <c r="AM8" i="54"/>
  <c r="AM12" i="54" s="1"/>
  <c r="AS7" i="163"/>
  <c r="AS7" i="126"/>
  <c r="AS7" i="164"/>
  <c r="AM18" i="54"/>
  <c r="AS7" i="145"/>
  <c r="AM15" i="54"/>
  <c r="AS7" i="166"/>
  <c r="AS7" i="80"/>
  <c r="DA7" i="195"/>
  <c r="DA10" i="195" s="1"/>
  <c r="DA7" i="194"/>
  <c r="DA7" i="192"/>
  <c r="CI8" i="54"/>
  <c r="CI12" i="54" s="1"/>
  <c r="DA7" i="191"/>
  <c r="CI24" i="54"/>
  <c r="CO7" i="166"/>
  <c r="CO7" i="126"/>
  <c r="CI21" i="54"/>
  <c r="CO7" i="163"/>
  <c r="CO7" i="80"/>
  <c r="CI18" i="54"/>
  <c r="CO7" i="164"/>
  <c r="CI15" i="54"/>
  <c r="CO7" i="145"/>
  <c r="CG7" i="195"/>
  <c r="CG10" i="195" s="1"/>
  <c r="CG7" i="194"/>
  <c r="CG7" i="192"/>
  <c r="BO24" i="54"/>
  <c r="CG7" i="191"/>
  <c r="BO8" i="54"/>
  <c r="BO12" i="54" s="1"/>
  <c r="BO21" i="54"/>
  <c r="BU7" i="164"/>
  <c r="BO18" i="54"/>
  <c r="BU7" i="145"/>
  <c r="BO15" i="54"/>
  <c r="BU7" i="166"/>
  <c r="BU7" i="126"/>
  <c r="BU7" i="163"/>
  <c r="BU7" i="80"/>
  <c r="BH7" i="194"/>
  <c r="AP21" i="54"/>
  <c r="BH7" i="192"/>
  <c r="BH7" i="191"/>
  <c r="AP24" i="54"/>
  <c r="BH7" i="195"/>
  <c r="BH10" i="195" s="1"/>
  <c r="AP8" i="54"/>
  <c r="AP12" i="54" s="1"/>
  <c r="AP15" i="54"/>
  <c r="AV7" i="164"/>
  <c r="AV7" i="145"/>
  <c r="AP18" i="54"/>
  <c r="AV7" i="166"/>
  <c r="AV7" i="80"/>
  <c r="AV7" i="163"/>
  <c r="AV7" i="126"/>
  <c r="CC7" i="195"/>
  <c r="CC10" i="195" s="1"/>
  <c r="BK24" i="54"/>
  <c r="CC7" i="194"/>
  <c r="BK8" i="54"/>
  <c r="BK12" i="54" s="1"/>
  <c r="CC7" i="192"/>
  <c r="CC7" i="191"/>
  <c r="BQ7" i="145"/>
  <c r="BK21" i="54"/>
  <c r="BQ7" i="166"/>
  <c r="BQ7" i="80"/>
  <c r="BK18" i="54"/>
  <c r="BQ7" i="163"/>
  <c r="BQ7" i="126"/>
  <c r="BK15" i="54"/>
  <c r="BQ7" i="164"/>
  <c r="AV7" i="194"/>
  <c r="AV7" i="192"/>
  <c r="AV7" i="191"/>
  <c r="AD21" i="54"/>
  <c r="AV7" i="195"/>
  <c r="AV10" i="195" s="1"/>
  <c r="AD8" i="54"/>
  <c r="AD12" i="54" s="1"/>
  <c r="AD15" i="54"/>
  <c r="AJ7" i="164"/>
  <c r="AD24" i="54"/>
  <c r="AJ7" i="145"/>
  <c r="AJ7" i="166"/>
  <c r="AJ7" i="126"/>
  <c r="AD18" i="54"/>
  <c r="AJ7" i="163"/>
  <c r="AJ7" i="80"/>
  <c r="BC7" i="192"/>
  <c r="AK8" i="54"/>
  <c r="AK12" i="54" s="1"/>
  <c r="BC7" i="191"/>
  <c r="BC7" i="195"/>
  <c r="BC10" i="195" s="1"/>
  <c r="AK21" i="54"/>
  <c r="BC7" i="194"/>
  <c r="AK24" i="54"/>
  <c r="AQ7" i="166"/>
  <c r="AQ7" i="126"/>
  <c r="AQ7" i="80"/>
  <c r="AQ7" i="163"/>
  <c r="AK18" i="54"/>
  <c r="AQ7" i="164"/>
  <c r="AK15" i="54"/>
  <c r="AQ7" i="145"/>
  <c r="AK7" i="195"/>
  <c r="AK10" i="195" s="1"/>
  <c r="S21" i="54"/>
  <c r="AK7" i="194"/>
  <c r="S8" i="54"/>
  <c r="S12" i="54" s="1"/>
  <c r="AK7" i="192"/>
  <c r="AK7" i="191"/>
  <c r="S15" i="54"/>
  <c r="Y7" i="164"/>
  <c r="Y7" i="145"/>
  <c r="S24" i="54"/>
  <c r="Y7" i="166"/>
  <c r="Y7" i="126"/>
  <c r="S18" i="54"/>
  <c r="Y7" i="163"/>
  <c r="Y7" i="80"/>
  <c r="P7" i="195"/>
  <c r="P10" i="195" s="1"/>
  <c r="P7" i="194"/>
  <c r="N22" i="97"/>
  <c r="P7" i="192"/>
  <c r="N19" i="97"/>
  <c r="P7" i="191"/>
  <c r="D7" i="145"/>
  <c r="D7" i="166"/>
  <c r="D7" i="126"/>
  <c r="N16" i="97"/>
  <c r="D7" i="163"/>
  <c r="D7" i="80"/>
  <c r="D7" i="164"/>
  <c r="CL7" i="195"/>
  <c r="CL10" i="195" s="1"/>
  <c r="BT8" i="54"/>
  <c r="BT12" i="54" s="1"/>
  <c r="CL7" i="194"/>
  <c r="CL7" i="191"/>
  <c r="CL7" i="192"/>
  <c r="BT21" i="54"/>
  <c r="BZ7" i="145"/>
  <c r="BT18" i="54"/>
  <c r="BZ7" i="166"/>
  <c r="BZ7" i="126"/>
  <c r="BT15" i="54"/>
  <c r="BZ7" i="163"/>
  <c r="BZ7" i="80"/>
  <c r="BT24" i="54"/>
  <c r="BZ7" i="164"/>
  <c r="X7" i="195"/>
  <c r="X10" i="195" s="1"/>
  <c r="X7" i="191"/>
  <c r="X7" i="194"/>
  <c r="X7" i="192"/>
  <c r="F8" i="54"/>
  <c r="F12" i="54" s="1"/>
  <c r="L7" i="163"/>
  <c r="L7" i="80"/>
  <c r="F15" i="54"/>
  <c r="L7" i="164"/>
  <c r="F24" i="54"/>
  <c r="L7" i="145"/>
  <c r="F21" i="54"/>
  <c r="F18" i="54"/>
  <c r="L7" i="166"/>
  <c r="L7" i="126"/>
  <c r="AY7" i="192"/>
  <c r="AY7" i="191"/>
  <c r="AG8" i="54"/>
  <c r="AG12" i="54" s="1"/>
  <c r="AY7" i="195"/>
  <c r="AY10" i="195" s="1"/>
  <c r="AG21" i="54"/>
  <c r="AY7" i="194"/>
  <c r="AM7" i="80"/>
  <c r="AM7" i="164"/>
  <c r="AG24" i="54"/>
  <c r="AM7" i="145"/>
  <c r="AG18" i="54"/>
  <c r="AM7" i="166"/>
  <c r="AM7" i="126"/>
  <c r="AG15" i="54"/>
  <c r="AM7" i="163"/>
  <c r="U7" i="195"/>
  <c r="U10" i="195" s="1"/>
  <c r="U7" i="192"/>
  <c r="C24" i="54"/>
  <c r="C15" i="54"/>
  <c r="C18" i="54"/>
  <c r="U7" i="191"/>
  <c r="C21" i="54"/>
  <c r="U7" i="194"/>
  <c r="C8" i="54"/>
  <c r="C12" i="54" s="1"/>
  <c r="I7" i="163"/>
  <c r="I7" i="80"/>
  <c r="I7" i="164"/>
  <c r="I7" i="145"/>
  <c r="I7" i="166"/>
  <c r="I7" i="126"/>
  <c r="Q7" i="192"/>
  <c r="Q7" i="191"/>
  <c r="Q7" i="195"/>
  <c r="Q10" i="195" s="1"/>
  <c r="O22" i="97"/>
  <c r="Q7" i="194"/>
  <c r="O19" i="97"/>
  <c r="E7" i="164"/>
  <c r="E7" i="145"/>
  <c r="E7" i="166"/>
  <c r="E7" i="80"/>
  <c r="O16" i="97"/>
  <c r="E7" i="163"/>
  <c r="E7" i="126"/>
  <c r="CF7" i="192"/>
  <c r="CF7" i="194"/>
  <c r="BN24" i="54"/>
  <c r="BN21" i="54"/>
  <c r="CF7" i="191"/>
  <c r="BN8" i="54"/>
  <c r="BN12" i="54" s="1"/>
  <c r="BN18" i="54"/>
  <c r="CF7" i="195"/>
  <c r="CF10" i="195" s="1"/>
  <c r="BN15" i="54"/>
  <c r="BT7" i="163"/>
  <c r="BT7" i="126"/>
  <c r="BT7" i="164"/>
  <c r="BT7" i="145"/>
  <c r="BT7" i="166"/>
  <c r="BT7" i="80"/>
  <c r="BV7" i="195"/>
  <c r="BV10" i="195" s="1"/>
  <c r="BD8" i="54"/>
  <c r="BD12" i="54" s="1"/>
  <c r="BV7" i="194"/>
  <c r="BD24" i="54"/>
  <c r="BV7" i="192"/>
  <c r="BV7" i="191"/>
  <c r="BD21" i="54"/>
  <c r="BD15" i="54"/>
  <c r="BJ7" i="145"/>
  <c r="BJ7" i="166"/>
  <c r="BJ7" i="126"/>
  <c r="BJ7" i="163"/>
  <c r="BJ7" i="80"/>
  <c r="BD18" i="54"/>
  <c r="BJ7" i="164"/>
  <c r="CJ7" i="192"/>
  <c r="BR21" i="54"/>
  <c r="BR15" i="54"/>
  <c r="CJ7" i="194"/>
  <c r="CJ7" i="191"/>
  <c r="BR24" i="54"/>
  <c r="CJ7" i="195"/>
  <c r="CJ10" i="195" s="1"/>
  <c r="BR8" i="54"/>
  <c r="BR12" i="54" s="1"/>
  <c r="BR18" i="54"/>
  <c r="BX7" i="163"/>
  <c r="BX7" i="80"/>
  <c r="BX7" i="164"/>
  <c r="BX7" i="145"/>
  <c r="BX7" i="166"/>
  <c r="BX7" i="126"/>
  <c r="CM8" i="54"/>
  <c r="CM12" i="54" s="1"/>
  <c r="DE7" i="195"/>
  <c r="DE10" i="195" s="1"/>
  <c r="DE7" i="191"/>
  <c r="DE7" i="194"/>
  <c r="DE7" i="192"/>
  <c r="CM24" i="54"/>
  <c r="CS7" i="164"/>
  <c r="CM21" i="54"/>
  <c r="CS7" i="80"/>
  <c r="CS7" i="145"/>
  <c r="CM18" i="54"/>
  <c r="CS7" i="166"/>
  <c r="CS7" i="126"/>
  <c r="CM15" i="54"/>
  <c r="CS7" i="163"/>
  <c r="DF7" i="195"/>
  <c r="DF10" i="195" s="1"/>
  <c r="DF7" i="194"/>
  <c r="CN8" i="54"/>
  <c r="CN12" i="54" s="1"/>
  <c r="DF7" i="192"/>
  <c r="DF7" i="191"/>
  <c r="CN18" i="54"/>
  <c r="CT7" i="145"/>
  <c r="CN15" i="54"/>
  <c r="CT7" i="166"/>
  <c r="CT7" i="126"/>
  <c r="CN24" i="54"/>
  <c r="CT7" i="80"/>
  <c r="CT7" i="163"/>
  <c r="CN21" i="54"/>
  <c r="CT7" i="164"/>
  <c r="CS7" i="192"/>
  <c r="CS7" i="195"/>
  <c r="CS10" i="195" s="1"/>
  <c r="CA8" i="54"/>
  <c r="CA12" i="54" s="1"/>
  <c r="CS7" i="194"/>
  <c r="CS7" i="191"/>
  <c r="CA21" i="54"/>
  <c r="CG7" i="145"/>
  <c r="CA18" i="54"/>
  <c r="CG7" i="166"/>
  <c r="CG7" i="80"/>
  <c r="CA15" i="54"/>
  <c r="CG7" i="163"/>
  <c r="CG7" i="126"/>
  <c r="CA24" i="54"/>
  <c r="CG7" i="164"/>
  <c r="Y7" i="195"/>
  <c r="Y10" i="195" s="1"/>
  <c r="Y7" i="191"/>
  <c r="Y7" i="194"/>
  <c r="Y7" i="192"/>
  <c r="G8" i="54"/>
  <c r="G12" i="54" s="1"/>
  <c r="M7" i="126"/>
  <c r="G24" i="54"/>
  <c r="G15" i="54"/>
  <c r="M7" i="164"/>
  <c r="G18" i="54"/>
  <c r="M7" i="145"/>
  <c r="G21" i="54"/>
  <c r="M7" i="166"/>
  <c r="M7" i="80"/>
  <c r="M7" i="163"/>
  <c r="AE7" i="192"/>
  <c r="M8" i="54"/>
  <c r="M12" i="54" s="1"/>
  <c r="AE7" i="191"/>
  <c r="AE7" i="195"/>
  <c r="AE10" i="195" s="1"/>
  <c r="AE7" i="194"/>
  <c r="M21" i="54"/>
  <c r="M15" i="54"/>
  <c r="S7" i="166"/>
  <c r="S7" i="126"/>
  <c r="S7" i="163"/>
  <c r="M24" i="54"/>
  <c r="S7" i="164"/>
  <c r="M18" i="54"/>
  <c r="S7" i="145"/>
  <c r="S7" i="80"/>
  <c r="AR11" i="54"/>
  <c r="BG11" i="54"/>
  <c r="D11" i="54"/>
  <c r="AT11" i="54"/>
  <c r="BU11" i="54"/>
  <c r="BI11" i="54"/>
  <c r="AJ11" i="54"/>
  <c r="BC11" i="54"/>
  <c r="AF11" i="54"/>
  <c r="I11" i="54"/>
  <c r="CO11" i="54"/>
  <c r="E11" i="54"/>
  <c r="BF11" i="54"/>
  <c r="BJ11" i="54"/>
  <c r="CJ11" i="54"/>
  <c r="T11" i="54"/>
  <c r="AH11" i="54"/>
  <c r="Q11" i="54"/>
  <c r="L11" i="54"/>
  <c r="K11" i="54"/>
  <c r="AO11" i="54"/>
  <c r="CB11" i="54"/>
  <c r="R11" i="54"/>
  <c r="BY11" i="54"/>
  <c r="AE11" i="54"/>
  <c r="BP11" i="54"/>
  <c r="BW11" i="54"/>
  <c r="BA11" i="54"/>
  <c r="AL11" i="54"/>
  <c r="AV11" i="54"/>
  <c r="CL11" i="54"/>
  <c r="O11" i="54"/>
  <c r="AY11" i="54"/>
  <c r="BL11" i="54"/>
  <c r="Z11" i="54"/>
  <c r="CK11" i="54"/>
  <c r="P11" i="54"/>
  <c r="BQ11" i="54"/>
  <c r="CC11" i="54"/>
  <c r="H11" i="54"/>
  <c r="N30" i="97" l="1"/>
  <c r="S30" i="166"/>
  <c r="S33" i="166" s="1"/>
  <c r="S10" i="166"/>
  <c r="BH13" i="194"/>
  <c r="AV13" i="164"/>
  <c r="AV36" i="164" s="1"/>
  <c r="BH13" i="191"/>
  <c r="AV13" i="145"/>
  <c r="BU13" i="164"/>
  <c r="CG13" i="191"/>
  <c r="CG36" i="191" s="1"/>
  <c r="CG13" i="194"/>
  <c r="BU13" i="145"/>
  <c r="AG30" i="166"/>
  <c r="AG33" i="166" s="1"/>
  <c r="AG10" i="166"/>
  <c r="BO13" i="194"/>
  <c r="BC13" i="164"/>
  <c r="BO13" i="191"/>
  <c r="BC13" i="145"/>
  <c r="BC36" i="145" s="1"/>
  <c r="AB13" i="194"/>
  <c r="AB13" i="191"/>
  <c r="P13" i="145"/>
  <c r="P13" i="164"/>
  <c r="P36" i="164" s="1"/>
  <c r="AA30" i="166"/>
  <c r="AA33" i="166" s="1"/>
  <c r="AA10" i="166"/>
  <c r="AH30" i="166"/>
  <c r="AH33" i="166" s="1"/>
  <c r="AH10" i="166"/>
  <c r="AW30" i="166"/>
  <c r="AW33" i="166" s="1"/>
  <c r="AW10" i="166"/>
  <c r="AY13" i="164"/>
  <c r="BK13" i="194"/>
  <c r="BK36" i="194" s="1"/>
  <c r="AY13" i="145"/>
  <c r="BK13" i="191"/>
  <c r="AY30" i="166"/>
  <c r="AY33" i="166" s="1"/>
  <c r="AY10" i="166"/>
  <c r="CD30" i="166"/>
  <c r="CD33" i="166" s="1"/>
  <c r="CD10" i="166"/>
  <c r="CP13" i="191"/>
  <c r="CP13" i="194"/>
  <c r="CP36" i="194" s="1"/>
  <c r="CD13" i="145"/>
  <c r="CD13" i="164"/>
  <c r="AE13" i="164"/>
  <c r="AQ13" i="194"/>
  <c r="AQ36" i="194" s="1"/>
  <c r="AQ13" i="191"/>
  <c r="AE13" i="145"/>
  <c r="AI30" i="166"/>
  <c r="AI33" i="166" s="1"/>
  <c r="AI10" i="166"/>
  <c r="O30" i="190"/>
  <c r="O10" i="190"/>
  <c r="Q7" i="97"/>
  <c r="Q10" i="97" s="1"/>
  <c r="S13" i="164"/>
  <c r="AE13" i="194"/>
  <c r="S13" i="145"/>
  <c r="AE13" i="191"/>
  <c r="AE36" i="191" s="1"/>
  <c r="CS13" i="164"/>
  <c r="DE13" i="191"/>
  <c r="DE13" i="194"/>
  <c r="CS13" i="145"/>
  <c r="CS36" i="145" s="1"/>
  <c r="BX30" i="166"/>
  <c r="BX33" i="166" s="1"/>
  <c r="BX10" i="166"/>
  <c r="BX13" i="164"/>
  <c r="CJ13" i="194"/>
  <c r="CJ36" i="194" s="1"/>
  <c r="CJ13" i="191"/>
  <c r="BX13" i="145"/>
  <c r="BJ30" i="166"/>
  <c r="BJ33" i="166" s="1"/>
  <c r="BJ10" i="166"/>
  <c r="BT30" i="166"/>
  <c r="BT33" i="166" s="1"/>
  <c r="BT10" i="166"/>
  <c r="E30" i="166"/>
  <c r="E33" i="166" s="1"/>
  <c r="E10" i="166"/>
  <c r="E13" i="164"/>
  <c r="Q13" i="191"/>
  <c r="Q13" i="194"/>
  <c r="O13" i="97"/>
  <c r="O33" i="97" s="1"/>
  <c r="E13" i="145"/>
  <c r="I30" i="166"/>
  <c r="I33" i="166" s="1"/>
  <c r="I10" i="166"/>
  <c r="AY13" i="194"/>
  <c r="AY36" i="194" s="1"/>
  <c r="AY13" i="191"/>
  <c r="AM13" i="145"/>
  <c r="AM13" i="164"/>
  <c r="L30" i="166"/>
  <c r="L33" i="166" s="1"/>
  <c r="L10" i="166"/>
  <c r="Y13" i="164"/>
  <c r="AK13" i="191"/>
  <c r="AK13" i="194"/>
  <c r="AK36" i="194" s="1"/>
  <c r="Y13" i="145"/>
  <c r="AJ13" i="164"/>
  <c r="AV13" i="194"/>
  <c r="AV13" i="191"/>
  <c r="AV36" i="191" s="1"/>
  <c r="AJ13" i="145"/>
  <c r="BQ13" i="164"/>
  <c r="CC13" i="191"/>
  <c r="CC13" i="194"/>
  <c r="CC36" i="194" s="1"/>
  <c r="BQ13" i="145"/>
  <c r="CO30" i="166"/>
  <c r="CO33" i="166" s="1"/>
  <c r="CO10" i="166"/>
  <c r="AS30" i="166"/>
  <c r="AS33" i="166" s="1"/>
  <c r="AS10" i="166"/>
  <c r="AC30" i="166"/>
  <c r="AC33" i="166" s="1"/>
  <c r="AC10" i="166"/>
  <c r="AN13" i="194"/>
  <c r="AN36" i="194" s="1"/>
  <c r="AN13" i="191"/>
  <c r="AB13" i="164"/>
  <c r="AB13" i="145"/>
  <c r="T13" i="164"/>
  <c r="T36" i="164" s="1"/>
  <c r="AF13" i="194"/>
  <c r="AF13" i="191"/>
  <c r="T13" i="145"/>
  <c r="BK13" i="164"/>
  <c r="BK36" i="164" s="1"/>
  <c r="BW13" i="194"/>
  <c r="BW13" i="191"/>
  <c r="BK13" i="145"/>
  <c r="CB30" i="166"/>
  <c r="CB33" i="166" s="1"/>
  <c r="CB10" i="166"/>
  <c r="BY30" i="166"/>
  <c r="BY33" i="166" s="1"/>
  <c r="BY10" i="166"/>
  <c r="AT30" i="166"/>
  <c r="AT33" i="166" s="1"/>
  <c r="AT10" i="166"/>
  <c r="BA13" i="164"/>
  <c r="BM13" i="191"/>
  <c r="BM13" i="194"/>
  <c r="BM36" i="194" s="1"/>
  <c r="BA13" i="145"/>
  <c r="H13" i="164"/>
  <c r="T13" i="194"/>
  <c r="H13" i="145"/>
  <c r="H36" i="145" s="1"/>
  <c r="T13" i="191"/>
  <c r="BS30" i="166"/>
  <c r="BS33" i="166" s="1"/>
  <c r="BS10" i="166"/>
  <c r="AH13" i="164"/>
  <c r="AT13" i="191"/>
  <c r="AT13" i="194"/>
  <c r="AH13" i="145"/>
  <c r="CK13" i="164"/>
  <c r="CW13" i="191"/>
  <c r="CW13" i="194"/>
  <c r="CK13" i="145"/>
  <c r="CZ13" i="194"/>
  <c r="CZ36" i="194" s="1"/>
  <c r="CZ13" i="191"/>
  <c r="CN13" i="164"/>
  <c r="CN13" i="145"/>
  <c r="AD13" i="164"/>
  <c r="AD36" i="164" s="1"/>
  <c r="AP13" i="191"/>
  <c r="AD13" i="145"/>
  <c r="AP13" i="194"/>
  <c r="M13" i="164"/>
  <c r="M36" i="164" s="1"/>
  <c r="Y13" i="191"/>
  <c r="Y13" i="194"/>
  <c r="M13" i="145"/>
  <c r="CG13" i="164"/>
  <c r="CG36" i="164" s="1"/>
  <c r="CS13" i="191"/>
  <c r="CS13" i="194"/>
  <c r="CG13" i="145"/>
  <c r="BJ13" i="164"/>
  <c r="BJ36" i="164" s="1"/>
  <c r="BV13" i="191"/>
  <c r="BJ13" i="145"/>
  <c r="BV13" i="194"/>
  <c r="O8" i="97"/>
  <c r="O11" i="97" s="1"/>
  <c r="I13" i="164"/>
  <c r="U13" i="191"/>
  <c r="U13" i="194"/>
  <c r="U36" i="194" s="1"/>
  <c r="I13" i="145"/>
  <c r="AQ30" i="166"/>
  <c r="AQ33" i="166" s="1"/>
  <c r="AQ10" i="166"/>
  <c r="AJ30" i="166"/>
  <c r="AJ33" i="166" s="1"/>
  <c r="AJ10" i="166"/>
  <c r="AC13" i="164"/>
  <c r="AO13" i="191"/>
  <c r="AO13" i="194"/>
  <c r="AO36" i="194" s="1"/>
  <c r="AC13" i="145"/>
  <c r="T30" i="166"/>
  <c r="T33" i="166" s="1"/>
  <c r="T10" i="166"/>
  <c r="BN13" i="164"/>
  <c r="BN36" i="164" s="1"/>
  <c r="BZ13" i="191"/>
  <c r="BZ13" i="194"/>
  <c r="BN13" i="145"/>
  <c r="BF30" i="166"/>
  <c r="BF33" i="166" s="1"/>
  <c r="BF10" i="166"/>
  <c r="M30" i="166"/>
  <c r="M33" i="166" s="1"/>
  <c r="M10" i="166"/>
  <c r="CG30" i="166"/>
  <c r="CG33" i="166" s="1"/>
  <c r="CG10" i="166"/>
  <c r="CT30" i="166"/>
  <c r="CT33" i="166" s="1"/>
  <c r="CT10" i="166"/>
  <c r="BZ30" i="166"/>
  <c r="BZ33" i="166" s="1"/>
  <c r="BZ10" i="166"/>
  <c r="N8" i="97"/>
  <c r="N11" i="97" s="1"/>
  <c r="AQ13" i="164"/>
  <c r="AQ36" i="164" s="1"/>
  <c r="BC13" i="194"/>
  <c r="AQ13" i="145"/>
  <c r="BC13" i="191"/>
  <c r="BQ30" i="166"/>
  <c r="BQ33" i="166" s="1"/>
  <c r="BQ10" i="166"/>
  <c r="CO13" i="164"/>
  <c r="DA13" i="191"/>
  <c r="DA13" i="194"/>
  <c r="DA36" i="194" s="1"/>
  <c r="CO13" i="145"/>
  <c r="AS13" i="164"/>
  <c r="BE13" i="191"/>
  <c r="BE13" i="194"/>
  <c r="BE36" i="194" s="1"/>
  <c r="AS13" i="145"/>
  <c r="AB30" i="166"/>
  <c r="AB33" i="166" s="1"/>
  <c r="AB10" i="166"/>
  <c r="CN13" i="194"/>
  <c r="CN36" i="194" s="1"/>
  <c r="CB13" i="164"/>
  <c r="CN13" i="191"/>
  <c r="CB13" i="145"/>
  <c r="CL30" i="166"/>
  <c r="CL33" i="166" s="1"/>
  <c r="CL10" i="166"/>
  <c r="AM13" i="194"/>
  <c r="AA13" i="164"/>
  <c r="AA13" i="145"/>
  <c r="AA36" i="145" s="1"/>
  <c r="AM13" i="191"/>
  <c r="CF30" i="166"/>
  <c r="CF33" i="166" s="1"/>
  <c r="CF10" i="166"/>
  <c r="CF13" i="164"/>
  <c r="CF36" i="164" s="1"/>
  <c r="CR13" i="194"/>
  <c r="CR13" i="191"/>
  <c r="CF13" i="145"/>
  <c r="CN30" i="166"/>
  <c r="CN33" i="166" s="1"/>
  <c r="CN10" i="166"/>
  <c r="CJ30" i="166"/>
  <c r="CJ33" i="166" s="1"/>
  <c r="CJ10" i="166"/>
  <c r="CJ13" i="164"/>
  <c r="CJ36" i="164" s="1"/>
  <c r="CV13" i="194"/>
  <c r="CJ13" i="145"/>
  <c r="CV13" i="191"/>
  <c r="CM30" i="166"/>
  <c r="CM33" i="166" s="1"/>
  <c r="CM10" i="166"/>
  <c r="CY13" i="194"/>
  <c r="CM13" i="164"/>
  <c r="CM13" i="145"/>
  <c r="CM36" i="145" s="1"/>
  <c r="CY13" i="191"/>
  <c r="AD30" i="166"/>
  <c r="AD33" i="166" s="1"/>
  <c r="AD10" i="166"/>
  <c r="N30" i="190"/>
  <c r="N10" i="190"/>
  <c r="P7" i="97"/>
  <c r="P10" i="97" s="1"/>
  <c r="L13" i="164"/>
  <c r="L36" i="164" s="1"/>
  <c r="X13" i="194"/>
  <c r="X13" i="191"/>
  <c r="L13" i="145"/>
  <c r="BZ13" i="164"/>
  <c r="BZ36" i="164" s="1"/>
  <c r="CL13" i="191"/>
  <c r="BZ13" i="145"/>
  <c r="CL13" i="194"/>
  <c r="D13" i="164"/>
  <c r="D36" i="164" s="1"/>
  <c r="P13" i="194"/>
  <c r="P13" i="191"/>
  <c r="D13" i="145"/>
  <c r="N13" i="97"/>
  <c r="N33" i="97" s="1"/>
  <c r="Y30" i="166"/>
  <c r="Y33" i="166" s="1"/>
  <c r="Y10" i="166"/>
  <c r="BH30" i="166"/>
  <c r="BH33" i="166" s="1"/>
  <c r="BH10" i="166"/>
  <c r="BD30" i="166"/>
  <c r="BD33" i="166" s="1"/>
  <c r="BD10" i="166"/>
  <c r="AT13" i="164"/>
  <c r="BF13" i="191"/>
  <c r="BF36" i="191" s="1"/>
  <c r="AT13" i="145"/>
  <c r="BF13" i="194"/>
  <c r="BA30" i="166"/>
  <c r="BA33" i="166" s="1"/>
  <c r="BA10" i="166"/>
  <c r="CT13" i="164"/>
  <c r="DF13" i="191"/>
  <c r="DF13" i="194"/>
  <c r="CT13" i="145"/>
  <c r="CT36" i="145" s="1"/>
  <c r="CS30" i="166"/>
  <c r="CS33" i="166" s="1"/>
  <c r="CS10" i="166"/>
  <c r="BT13" i="164"/>
  <c r="CF13" i="194"/>
  <c r="CF36" i="194" s="1"/>
  <c r="BT13" i="145"/>
  <c r="CF13" i="191"/>
  <c r="AM30" i="166"/>
  <c r="AM33" i="166" s="1"/>
  <c r="AM10" i="166"/>
  <c r="D30" i="166"/>
  <c r="D33" i="166" s="1"/>
  <c r="D10" i="166"/>
  <c r="AV30" i="166"/>
  <c r="AV33" i="166" s="1"/>
  <c r="AV10" i="166"/>
  <c r="BU30" i="166"/>
  <c r="BU33" i="166" s="1"/>
  <c r="BU10" i="166"/>
  <c r="AG13" i="164"/>
  <c r="AS13" i="191"/>
  <c r="AS36" i="191" s="1"/>
  <c r="AS13" i="194"/>
  <c r="AG13" i="145"/>
  <c r="BT13" i="194"/>
  <c r="BT13" i="191"/>
  <c r="BT36" i="191" s="1"/>
  <c r="BH13" i="164"/>
  <c r="BH13" i="145"/>
  <c r="BC30" i="166"/>
  <c r="BC33" i="166" s="1"/>
  <c r="BC10" i="166"/>
  <c r="BD13" i="164"/>
  <c r="BP13" i="194"/>
  <c r="BD13" i="145"/>
  <c r="BP13" i="191"/>
  <c r="BP36" i="191" s="1"/>
  <c r="P30" i="166"/>
  <c r="P33" i="166" s="1"/>
  <c r="P10" i="166"/>
  <c r="BK30" i="166"/>
  <c r="BK33" i="166" s="1"/>
  <c r="BK10" i="166"/>
  <c r="BN30" i="166"/>
  <c r="BN33" i="166" s="1"/>
  <c r="BN10" i="166"/>
  <c r="BY13" i="164"/>
  <c r="CK13" i="191"/>
  <c r="CK36" i="191" s="1"/>
  <c r="CK13" i="194"/>
  <c r="BY13" i="145"/>
  <c r="BF13" i="164"/>
  <c r="BR13" i="191"/>
  <c r="BR36" i="191" s="1"/>
  <c r="BR13" i="194"/>
  <c r="BF13" i="145"/>
  <c r="H30" i="166"/>
  <c r="H33" i="166" s="1"/>
  <c r="H10" i="166"/>
  <c r="CE13" i="194"/>
  <c r="BS13" i="164"/>
  <c r="CE13" i="191"/>
  <c r="BS13" i="145"/>
  <c r="BS36" i="145" s="1"/>
  <c r="CL13" i="164"/>
  <c r="CX13" i="191"/>
  <c r="CX13" i="194"/>
  <c r="CL13" i="145"/>
  <c r="CL36" i="145" s="1"/>
  <c r="AW13" i="164"/>
  <c r="BI13" i="191"/>
  <c r="BI13" i="194"/>
  <c r="AW13" i="145"/>
  <c r="AW36" i="145" s="1"/>
  <c r="CK30" i="166"/>
  <c r="CK33" i="166" s="1"/>
  <c r="CK10" i="166"/>
  <c r="AE30" i="166"/>
  <c r="AE33" i="166" s="1"/>
  <c r="AE10" i="166"/>
  <c r="AI13" i="164"/>
  <c r="AU13" i="194"/>
  <c r="AI13" i="145"/>
  <c r="AU13" i="191"/>
  <c r="AU36" i="191" s="1"/>
  <c r="AO30" i="166"/>
  <c r="AO33" i="166" s="1"/>
  <c r="AO10" i="166"/>
  <c r="AO13" i="164"/>
  <c r="BA13" i="191"/>
  <c r="BA36" i="191" s="1"/>
  <c r="BA13" i="194"/>
  <c r="AO13" i="145"/>
  <c r="M30" i="163"/>
  <c r="M33" i="163" s="1"/>
  <c r="M10" i="163"/>
  <c r="CS30" i="163"/>
  <c r="CS33" i="163" s="1"/>
  <c r="CS10" i="163"/>
  <c r="AM30" i="163"/>
  <c r="AM33" i="163" s="1"/>
  <c r="AM10" i="163"/>
  <c r="D30" i="163"/>
  <c r="D33" i="163" s="1"/>
  <c r="D10" i="163"/>
  <c r="AS30" i="163"/>
  <c r="AS33" i="163" s="1"/>
  <c r="AS10" i="163"/>
  <c r="BC30" i="163"/>
  <c r="BC33" i="163" s="1"/>
  <c r="BC10" i="163"/>
  <c r="BK30" i="163"/>
  <c r="BK33" i="163" s="1"/>
  <c r="BK10" i="163"/>
  <c r="BS30" i="163"/>
  <c r="BS33" i="163" s="1"/>
  <c r="BS10" i="163"/>
  <c r="CF30" i="163"/>
  <c r="CF33" i="163" s="1"/>
  <c r="CF10" i="163"/>
  <c r="CN30" i="163"/>
  <c r="CN33" i="163" s="1"/>
  <c r="CN10" i="163"/>
  <c r="CJ30" i="163"/>
  <c r="CJ33" i="163" s="1"/>
  <c r="CJ10" i="163"/>
  <c r="AE30" i="163"/>
  <c r="AE33" i="163" s="1"/>
  <c r="AE10" i="163"/>
  <c r="Y30" i="163"/>
  <c r="Y33" i="163" s="1"/>
  <c r="Y10" i="163"/>
  <c r="AQ30" i="163"/>
  <c r="AQ33" i="163" s="1"/>
  <c r="AQ10" i="163"/>
  <c r="AJ30" i="163"/>
  <c r="AJ33" i="163" s="1"/>
  <c r="AJ10" i="163"/>
  <c r="AV30" i="163"/>
  <c r="AV33" i="163" s="1"/>
  <c r="AV10" i="163"/>
  <c r="BU30" i="163"/>
  <c r="BU33" i="163" s="1"/>
  <c r="BU10" i="163"/>
  <c r="AG30" i="163"/>
  <c r="AG33" i="163" s="1"/>
  <c r="AG10" i="163"/>
  <c r="T30" i="163"/>
  <c r="T33" i="163" s="1"/>
  <c r="T10" i="163"/>
  <c r="BN30" i="163"/>
  <c r="BN33" i="163" s="1"/>
  <c r="BN10" i="163"/>
  <c r="H30" i="163"/>
  <c r="H33" i="163" s="1"/>
  <c r="H10" i="163"/>
  <c r="AA30" i="163"/>
  <c r="AA33" i="163" s="1"/>
  <c r="AA10" i="163"/>
  <c r="AH30" i="163"/>
  <c r="AH33" i="163" s="1"/>
  <c r="AH10" i="163"/>
  <c r="AW30" i="163"/>
  <c r="AW33" i="163" s="1"/>
  <c r="AW10" i="163"/>
  <c r="AY30" i="163"/>
  <c r="AY33" i="163" s="1"/>
  <c r="AY10" i="163"/>
  <c r="CD30" i="163"/>
  <c r="CD33" i="163" s="1"/>
  <c r="CD10" i="163"/>
  <c r="CK30" i="163"/>
  <c r="CK33" i="163" s="1"/>
  <c r="CK10" i="163"/>
  <c r="AI30" i="163"/>
  <c r="AI33" i="163" s="1"/>
  <c r="AI10" i="163"/>
  <c r="AO30" i="163"/>
  <c r="AO33" i="163" s="1"/>
  <c r="AO10" i="163"/>
  <c r="S30" i="163"/>
  <c r="S33" i="163" s="1"/>
  <c r="S10" i="163"/>
  <c r="CT30" i="163"/>
  <c r="CT33" i="163" s="1"/>
  <c r="CT10" i="163"/>
  <c r="BX30" i="163"/>
  <c r="BX33" i="163" s="1"/>
  <c r="BX10" i="163"/>
  <c r="BT30" i="163"/>
  <c r="BT33" i="163" s="1"/>
  <c r="BT10" i="163"/>
  <c r="E30" i="163"/>
  <c r="E33" i="163" s="1"/>
  <c r="E10" i="163"/>
  <c r="I30" i="163"/>
  <c r="I33" i="163" s="1"/>
  <c r="I10" i="163"/>
  <c r="L30" i="163"/>
  <c r="L33" i="163" s="1"/>
  <c r="L10" i="163"/>
  <c r="CO30" i="163"/>
  <c r="CO33" i="163" s="1"/>
  <c r="CO10" i="163"/>
  <c r="BH30" i="163"/>
  <c r="BH33" i="163" s="1"/>
  <c r="BH10" i="163"/>
  <c r="AC30" i="163"/>
  <c r="AC33" i="163" s="1"/>
  <c r="AC10" i="163"/>
  <c r="BD30" i="163"/>
  <c r="BD33" i="163" s="1"/>
  <c r="BD10" i="163"/>
  <c r="CB30" i="163"/>
  <c r="CB33" i="163" s="1"/>
  <c r="CB10" i="163"/>
  <c r="BY30" i="163"/>
  <c r="BY33" i="163" s="1"/>
  <c r="BY10" i="163"/>
  <c r="BA30" i="163"/>
  <c r="BA33" i="163" s="1"/>
  <c r="BA10" i="163"/>
  <c r="BF30" i="163"/>
  <c r="BF33" i="163" s="1"/>
  <c r="BF10" i="163"/>
  <c r="CL30" i="163"/>
  <c r="CL33" i="163" s="1"/>
  <c r="CL10" i="163"/>
  <c r="CG30" i="163"/>
  <c r="CG33" i="163" s="1"/>
  <c r="CG10" i="163"/>
  <c r="BJ30" i="163"/>
  <c r="BJ33" i="163" s="1"/>
  <c r="BJ10" i="163"/>
  <c r="BZ30" i="163"/>
  <c r="BZ33" i="163" s="1"/>
  <c r="BZ10" i="163"/>
  <c r="BQ30" i="163"/>
  <c r="BQ33" i="163" s="1"/>
  <c r="BQ10" i="163"/>
  <c r="AB30" i="163"/>
  <c r="AB33" i="163" s="1"/>
  <c r="AB10" i="163"/>
  <c r="P30" i="163"/>
  <c r="P33" i="163" s="1"/>
  <c r="P10" i="163"/>
  <c r="AT30" i="163"/>
  <c r="AT33" i="163" s="1"/>
  <c r="AT10" i="163"/>
  <c r="CM30" i="163"/>
  <c r="CM33" i="163" s="1"/>
  <c r="CM10" i="163"/>
  <c r="AD30" i="163"/>
  <c r="AD33" i="163" s="1"/>
  <c r="AD10" i="163"/>
  <c r="S30" i="164"/>
  <c r="S33" i="164" s="1"/>
  <c r="S10" i="164"/>
  <c r="CG30" i="164"/>
  <c r="CG33" i="164" s="1"/>
  <c r="CG10" i="164"/>
  <c r="BT30" i="164"/>
  <c r="BT33" i="164" s="1"/>
  <c r="BT10" i="164"/>
  <c r="E30" i="164"/>
  <c r="E33" i="164" s="1"/>
  <c r="E10" i="164"/>
  <c r="Y30" i="164"/>
  <c r="Y33" i="164" s="1"/>
  <c r="Y10" i="164"/>
  <c r="AJ30" i="164"/>
  <c r="AJ33" i="164" s="1"/>
  <c r="AJ10" i="164"/>
  <c r="BD30" i="164"/>
  <c r="BD33" i="164" s="1"/>
  <c r="BD10" i="164"/>
  <c r="BY30" i="164"/>
  <c r="BY33" i="164" s="1"/>
  <c r="BY10" i="164"/>
  <c r="BA30" i="164"/>
  <c r="BA33" i="164" s="1"/>
  <c r="BA10" i="164"/>
  <c r="CL30" i="164"/>
  <c r="CL33" i="164" s="1"/>
  <c r="CL10" i="164"/>
  <c r="AD30" i="164"/>
  <c r="AD33" i="164" s="1"/>
  <c r="AD10" i="164"/>
  <c r="CS30" i="164"/>
  <c r="CS33" i="164" s="1"/>
  <c r="CS10" i="164"/>
  <c r="D30" i="164"/>
  <c r="D33" i="164" s="1"/>
  <c r="D10" i="164"/>
  <c r="BF30" i="164"/>
  <c r="BF33" i="164" s="1"/>
  <c r="BF10" i="164"/>
  <c r="CD30" i="164"/>
  <c r="CD33" i="164" s="1"/>
  <c r="CD10" i="164"/>
  <c r="BJ30" i="164"/>
  <c r="BJ33" i="164" s="1"/>
  <c r="BJ10" i="164"/>
  <c r="AM30" i="164"/>
  <c r="AM33" i="164" s="1"/>
  <c r="AM10" i="164"/>
  <c r="BQ30" i="164"/>
  <c r="BQ33" i="164" s="1"/>
  <c r="BQ10" i="164"/>
  <c r="BH30" i="164"/>
  <c r="BH33" i="164" s="1"/>
  <c r="BH10" i="164"/>
  <c r="P30" i="164"/>
  <c r="P33" i="164" s="1"/>
  <c r="P10" i="164"/>
  <c r="BN30" i="164"/>
  <c r="BN33" i="164" s="1"/>
  <c r="BN10" i="164"/>
  <c r="AA30" i="164"/>
  <c r="AA33" i="164" s="1"/>
  <c r="AA10" i="164"/>
  <c r="AE30" i="164"/>
  <c r="AE33" i="164" s="1"/>
  <c r="AE10" i="164"/>
  <c r="AS30" i="164"/>
  <c r="AS33" i="164" s="1"/>
  <c r="AS10" i="164"/>
  <c r="AG30" i="164"/>
  <c r="AG33" i="164" s="1"/>
  <c r="AG10" i="164"/>
  <c r="H30" i="164"/>
  <c r="H33" i="164" s="1"/>
  <c r="H10" i="164"/>
  <c r="BS30" i="164"/>
  <c r="BS33" i="164" s="1"/>
  <c r="BS10" i="164"/>
  <c r="CF30" i="164"/>
  <c r="CF33" i="164" s="1"/>
  <c r="CF10" i="164"/>
  <c r="AW30" i="164"/>
  <c r="AW33" i="164" s="1"/>
  <c r="AW10" i="164"/>
  <c r="CK30" i="164"/>
  <c r="CK33" i="164" s="1"/>
  <c r="CK10" i="164"/>
  <c r="CN30" i="164"/>
  <c r="CN33" i="164" s="1"/>
  <c r="CN10" i="164"/>
  <c r="CJ30" i="164"/>
  <c r="CJ33" i="164" s="1"/>
  <c r="CJ10" i="164"/>
  <c r="AI30" i="164"/>
  <c r="AI33" i="164" s="1"/>
  <c r="AI10" i="164"/>
  <c r="AO30" i="164"/>
  <c r="AO33" i="164" s="1"/>
  <c r="AO10" i="164"/>
  <c r="CT30" i="164"/>
  <c r="CT33" i="164" s="1"/>
  <c r="CT10" i="164"/>
  <c r="BX30" i="164"/>
  <c r="BX33" i="164" s="1"/>
  <c r="BX10" i="164"/>
  <c r="I30" i="164"/>
  <c r="I33" i="164" s="1"/>
  <c r="I10" i="164"/>
  <c r="BZ30" i="164"/>
  <c r="BZ33" i="164" s="1"/>
  <c r="BZ10" i="164"/>
  <c r="BU30" i="164"/>
  <c r="BU33" i="164" s="1"/>
  <c r="BU10" i="164"/>
  <c r="AC30" i="164"/>
  <c r="AC33" i="164" s="1"/>
  <c r="AC10" i="164"/>
  <c r="AB30" i="164"/>
  <c r="AB33" i="164" s="1"/>
  <c r="AB10" i="164"/>
  <c r="BK30" i="164"/>
  <c r="BK33" i="164" s="1"/>
  <c r="BK10" i="164"/>
  <c r="CB30" i="164"/>
  <c r="CB33" i="164" s="1"/>
  <c r="CB10" i="164"/>
  <c r="AT30" i="164"/>
  <c r="AT33" i="164" s="1"/>
  <c r="AT10" i="164"/>
  <c r="AH30" i="164"/>
  <c r="AH33" i="164" s="1"/>
  <c r="AH10" i="164"/>
  <c r="CM30" i="164"/>
  <c r="CM33" i="164" s="1"/>
  <c r="CM10" i="164"/>
  <c r="M30" i="164"/>
  <c r="M33" i="164" s="1"/>
  <c r="M10" i="164"/>
  <c r="L30" i="164"/>
  <c r="L33" i="164" s="1"/>
  <c r="L10" i="164"/>
  <c r="AQ30" i="164"/>
  <c r="AQ33" i="164" s="1"/>
  <c r="AQ10" i="164"/>
  <c r="AV30" i="164"/>
  <c r="AV33" i="164" s="1"/>
  <c r="AV10" i="164"/>
  <c r="CO30" i="164"/>
  <c r="CO33" i="164" s="1"/>
  <c r="CO10" i="164"/>
  <c r="BC30" i="164"/>
  <c r="BC33" i="164" s="1"/>
  <c r="BC10" i="164"/>
  <c r="T30" i="164"/>
  <c r="T33" i="164" s="1"/>
  <c r="T10" i="164"/>
  <c r="AY30" i="164"/>
  <c r="AY33" i="164" s="1"/>
  <c r="AY10" i="164"/>
  <c r="DE30" i="194"/>
  <c r="DE33" i="194" s="1"/>
  <c r="DE10" i="194"/>
  <c r="BM30" i="194"/>
  <c r="BM33" i="194" s="1"/>
  <c r="BM10" i="194"/>
  <c r="CR30" i="194"/>
  <c r="CR33" i="194" s="1"/>
  <c r="CR10" i="194"/>
  <c r="Y30" i="194"/>
  <c r="Y33" i="194" s="1"/>
  <c r="Y10" i="194"/>
  <c r="BV30" i="194"/>
  <c r="BV33" i="194" s="1"/>
  <c r="BV10" i="194"/>
  <c r="X30" i="194"/>
  <c r="X33" i="194" s="1"/>
  <c r="X10" i="194"/>
  <c r="CL30" i="194"/>
  <c r="CL33" i="194" s="1"/>
  <c r="CL10" i="194"/>
  <c r="AK30" i="194"/>
  <c r="AK33" i="194" s="1"/>
  <c r="AK10" i="194"/>
  <c r="CC30" i="194"/>
  <c r="CC33" i="194" s="1"/>
  <c r="CC10" i="194"/>
  <c r="AS30" i="194"/>
  <c r="AS33" i="194" s="1"/>
  <c r="AS10" i="194"/>
  <c r="AO30" i="194"/>
  <c r="AO33" i="194" s="1"/>
  <c r="AO10" i="194"/>
  <c r="BP30" i="194"/>
  <c r="BP33" i="194" s="1"/>
  <c r="BP10" i="194"/>
  <c r="BZ30" i="194"/>
  <c r="BZ33" i="194" s="1"/>
  <c r="BZ10" i="194"/>
  <c r="CK30" i="194"/>
  <c r="CK33" i="194" s="1"/>
  <c r="CK10" i="194"/>
  <c r="BI30" i="194"/>
  <c r="BI33" i="194" s="1"/>
  <c r="BI10" i="194"/>
  <c r="BK30" i="194"/>
  <c r="BK33" i="194" s="1"/>
  <c r="BK10" i="194"/>
  <c r="BA30" i="194"/>
  <c r="BA33" i="194" s="1"/>
  <c r="BA10" i="194"/>
  <c r="CJ30" i="194"/>
  <c r="CJ33" i="194" s="1"/>
  <c r="CJ10" i="194"/>
  <c r="T30" i="194"/>
  <c r="T33" i="194" s="1"/>
  <c r="T10" i="194"/>
  <c r="CV30" i="194"/>
  <c r="CV33" i="194" s="1"/>
  <c r="CV10" i="194"/>
  <c r="DF30" i="194"/>
  <c r="DF33" i="194" s="1"/>
  <c r="DF10" i="194"/>
  <c r="CF30" i="194"/>
  <c r="CF33" i="194" s="1"/>
  <c r="CF10" i="194"/>
  <c r="Q30" i="194"/>
  <c r="Q33" i="194" s="1"/>
  <c r="Q10" i="194"/>
  <c r="AY30" i="194"/>
  <c r="AY33" i="194" s="1"/>
  <c r="AY10" i="194"/>
  <c r="P30" i="194"/>
  <c r="P33" i="194" s="1"/>
  <c r="P10" i="194"/>
  <c r="BC30" i="194"/>
  <c r="BC33" i="194" s="1"/>
  <c r="BC10" i="194"/>
  <c r="CG30" i="194"/>
  <c r="CG33" i="194" s="1"/>
  <c r="CG10" i="194"/>
  <c r="DA30" i="194"/>
  <c r="DA33" i="194" s="1"/>
  <c r="DA10" i="194"/>
  <c r="BE30" i="194"/>
  <c r="BE33" i="194" s="1"/>
  <c r="BE10" i="194"/>
  <c r="BO30" i="194"/>
  <c r="BO33" i="194" s="1"/>
  <c r="BO10" i="194"/>
  <c r="AN30" i="194"/>
  <c r="AN33" i="194" s="1"/>
  <c r="AN10" i="194"/>
  <c r="AB30" i="194"/>
  <c r="AB33" i="194" s="1"/>
  <c r="AB10" i="194"/>
  <c r="BW30" i="194"/>
  <c r="BW33" i="194" s="1"/>
  <c r="BW10" i="194"/>
  <c r="BF30" i="194"/>
  <c r="BF33" i="194" s="1"/>
  <c r="BF10" i="194"/>
  <c r="BR30" i="194"/>
  <c r="BR33" i="194" s="1"/>
  <c r="BR10" i="194"/>
  <c r="AT30" i="194"/>
  <c r="AT33" i="194" s="1"/>
  <c r="AT10" i="194"/>
  <c r="CP30" i="194"/>
  <c r="CP33" i="194" s="1"/>
  <c r="CP10" i="194"/>
  <c r="CY30" i="194"/>
  <c r="CY33" i="194" s="1"/>
  <c r="CY10" i="194"/>
  <c r="AQ30" i="194"/>
  <c r="AQ33" i="194" s="1"/>
  <c r="AQ10" i="194"/>
  <c r="AP30" i="194"/>
  <c r="AP33" i="194" s="1"/>
  <c r="AP10" i="194"/>
  <c r="CS30" i="194"/>
  <c r="CS33" i="194" s="1"/>
  <c r="CS10" i="194"/>
  <c r="U30" i="194"/>
  <c r="U33" i="194" s="1"/>
  <c r="U10" i="194"/>
  <c r="CZ30" i="194"/>
  <c r="CZ33" i="194" s="1"/>
  <c r="CZ10" i="194"/>
  <c r="AE30" i="194"/>
  <c r="AE33" i="194" s="1"/>
  <c r="AE10" i="194"/>
  <c r="AV30" i="194"/>
  <c r="AV33" i="194" s="1"/>
  <c r="AV10" i="194"/>
  <c r="BH30" i="194"/>
  <c r="BH33" i="194" s="1"/>
  <c r="BH10" i="194"/>
  <c r="BT30" i="194"/>
  <c r="BT33" i="194" s="1"/>
  <c r="BT10" i="194"/>
  <c r="AF30" i="194"/>
  <c r="AF33" i="194" s="1"/>
  <c r="AF10" i="194"/>
  <c r="CN30" i="194"/>
  <c r="CN33" i="194" s="1"/>
  <c r="CN10" i="194"/>
  <c r="CE30" i="194"/>
  <c r="CE33" i="194" s="1"/>
  <c r="CE10" i="194"/>
  <c r="CX30" i="194"/>
  <c r="CX33" i="194" s="1"/>
  <c r="CX10" i="194"/>
  <c r="AM30" i="194"/>
  <c r="AM33" i="194" s="1"/>
  <c r="AM10" i="194"/>
  <c r="CW30" i="194"/>
  <c r="CW33" i="194" s="1"/>
  <c r="CW10" i="194"/>
  <c r="AU30" i="194"/>
  <c r="AU33" i="194" s="1"/>
  <c r="AU10" i="194"/>
  <c r="Y30" i="192"/>
  <c r="Y33" i="192" s="1"/>
  <c r="Y10" i="192"/>
  <c r="BZ30" i="192"/>
  <c r="BZ33" i="192" s="1"/>
  <c r="BZ10" i="192"/>
  <c r="CP30" i="192"/>
  <c r="CP33" i="192" s="1"/>
  <c r="CP10" i="192"/>
  <c r="BH30" i="192"/>
  <c r="BH33" i="192" s="1"/>
  <c r="BH10" i="192"/>
  <c r="CG30" i="192"/>
  <c r="CG33" i="192" s="1"/>
  <c r="CG10" i="192"/>
  <c r="DA30" i="192"/>
  <c r="DA33" i="192" s="1"/>
  <c r="DA10" i="192"/>
  <c r="BT30" i="192"/>
  <c r="BT33" i="192" s="1"/>
  <c r="BT10" i="192"/>
  <c r="CN30" i="192"/>
  <c r="CN33" i="192" s="1"/>
  <c r="CN10" i="192"/>
  <c r="AT30" i="192"/>
  <c r="AT33" i="192" s="1"/>
  <c r="AT10" i="192"/>
  <c r="CR30" i="192"/>
  <c r="CR33" i="192" s="1"/>
  <c r="CR10" i="192"/>
  <c r="CV30" i="192"/>
  <c r="CV33" i="192" s="1"/>
  <c r="CV10" i="192"/>
  <c r="AP30" i="192"/>
  <c r="AP33" i="192" s="1"/>
  <c r="AP10" i="192"/>
  <c r="DF30" i="192"/>
  <c r="DF33" i="192" s="1"/>
  <c r="DF10" i="192"/>
  <c r="P30" i="192"/>
  <c r="P33" i="192" s="1"/>
  <c r="P10" i="192"/>
  <c r="BE30" i="192"/>
  <c r="BE33" i="192" s="1"/>
  <c r="BE10" i="192"/>
  <c r="BR30" i="192"/>
  <c r="BR33" i="192" s="1"/>
  <c r="BR10" i="192"/>
  <c r="BI30" i="192"/>
  <c r="BI33" i="192" s="1"/>
  <c r="BI10" i="192"/>
  <c r="CW30" i="192"/>
  <c r="CW33" i="192" s="1"/>
  <c r="CW10" i="192"/>
  <c r="U30" i="192"/>
  <c r="U33" i="192" s="1"/>
  <c r="U10" i="192"/>
  <c r="AV30" i="192"/>
  <c r="AV33" i="192" s="1"/>
  <c r="AV10" i="192"/>
  <c r="AF30" i="192"/>
  <c r="AF33" i="192" s="1"/>
  <c r="AF10" i="192"/>
  <c r="BM30" i="192"/>
  <c r="BM33" i="192" s="1"/>
  <c r="BM10" i="192"/>
  <c r="T30" i="192"/>
  <c r="T33" i="192" s="1"/>
  <c r="T10" i="192"/>
  <c r="CX30" i="192"/>
  <c r="CX33" i="192" s="1"/>
  <c r="CX10" i="192"/>
  <c r="BA30" i="192"/>
  <c r="BA33" i="192" s="1"/>
  <c r="BA10" i="192"/>
  <c r="X30" i="192"/>
  <c r="X33" i="192" s="1"/>
  <c r="X10" i="192"/>
  <c r="AB30" i="192"/>
  <c r="AB33" i="192" s="1"/>
  <c r="AB10" i="192"/>
  <c r="BF30" i="192"/>
  <c r="BF33" i="192" s="1"/>
  <c r="BF10" i="192"/>
  <c r="CY30" i="192"/>
  <c r="CY33" i="192" s="1"/>
  <c r="CY10" i="192"/>
  <c r="AE30" i="192"/>
  <c r="AE33" i="192" s="1"/>
  <c r="AE10" i="192"/>
  <c r="CS30" i="192"/>
  <c r="CS33" i="192" s="1"/>
  <c r="CS10" i="192"/>
  <c r="DE30" i="192"/>
  <c r="DE33" i="192" s="1"/>
  <c r="DE10" i="192"/>
  <c r="CJ30" i="192"/>
  <c r="CJ33" i="192" s="1"/>
  <c r="CJ10" i="192"/>
  <c r="BV30" i="192"/>
  <c r="BV33" i="192" s="1"/>
  <c r="BV10" i="192"/>
  <c r="CF30" i="192"/>
  <c r="CF33" i="192" s="1"/>
  <c r="CF10" i="192"/>
  <c r="Q30" i="192"/>
  <c r="Q33" i="192" s="1"/>
  <c r="Q10" i="192"/>
  <c r="AY30" i="192"/>
  <c r="AY33" i="192" s="1"/>
  <c r="AY10" i="192"/>
  <c r="CL30" i="192"/>
  <c r="CL33" i="192" s="1"/>
  <c r="CL10" i="192"/>
  <c r="AK30" i="192"/>
  <c r="AK33" i="192" s="1"/>
  <c r="AK10" i="192"/>
  <c r="BC30" i="192"/>
  <c r="BC33" i="192" s="1"/>
  <c r="BC10" i="192"/>
  <c r="CC30" i="192"/>
  <c r="CC33" i="192" s="1"/>
  <c r="CC10" i="192"/>
  <c r="AS30" i="192"/>
  <c r="AS33" i="192" s="1"/>
  <c r="AS10" i="192"/>
  <c r="AO30" i="192"/>
  <c r="AO33" i="192" s="1"/>
  <c r="AO10" i="192"/>
  <c r="BO30" i="192"/>
  <c r="BO33" i="192" s="1"/>
  <c r="BO10" i="192"/>
  <c r="AN30" i="192"/>
  <c r="AN33" i="192" s="1"/>
  <c r="AN10" i="192"/>
  <c r="BP30" i="192"/>
  <c r="BP33" i="192" s="1"/>
  <c r="BP10" i="192"/>
  <c r="BW30" i="192"/>
  <c r="BW33" i="192" s="1"/>
  <c r="BW10" i="192"/>
  <c r="CK30" i="192"/>
  <c r="CK33" i="192" s="1"/>
  <c r="CK10" i="192"/>
  <c r="CE30" i="192"/>
  <c r="CE33" i="192" s="1"/>
  <c r="CE10" i="192"/>
  <c r="AM30" i="192"/>
  <c r="AM33" i="192" s="1"/>
  <c r="AM10" i="192"/>
  <c r="BK30" i="192"/>
  <c r="BK33" i="192" s="1"/>
  <c r="BK10" i="192"/>
  <c r="CZ30" i="192"/>
  <c r="CZ33" i="192" s="1"/>
  <c r="CZ10" i="192"/>
  <c r="AQ30" i="192"/>
  <c r="AQ33" i="192" s="1"/>
  <c r="AQ10" i="192"/>
  <c r="AU30" i="192"/>
  <c r="AU33" i="192" s="1"/>
  <c r="AU10" i="192"/>
  <c r="AE30" i="191"/>
  <c r="AE33" i="191" s="1"/>
  <c r="AE10" i="191"/>
  <c r="DE30" i="191"/>
  <c r="DE33" i="191" s="1"/>
  <c r="DE10" i="191"/>
  <c r="BC30" i="191"/>
  <c r="BC33" i="191" s="1"/>
  <c r="BC10" i="191"/>
  <c r="AV30" i="191"/>
  <c r="AV33" i="191" s="1"/>
  <c r="AV10" i="191"/>
  <c r="AN30" i="191"/>
  <c r="AN33" i="191" s="1"/>
  <c r="AN10" i="191"/>
  <c r="AF30" i="191"/>
  <c r="AF33" i="191" s="1"/>
  <c r="AF10" i="191"/>
  <c r="AB30" i="191"/>
  <c r="AB33" i="191" s="1"/>
  <c r="AB10" i="191"/>
  <c r="BW30" i="191"/>
  <c r="BW33" i="191" s="1"/>
  <c r="BW10" i="191"/>
  <c r="BM30" i="191"/>
  <c r="BM33" i="191" s="1"/>
  <c r="BM10" i="191"/>
  <c r="AM30" i="191"/>
  <c r="AM33" i="191" s="1"/>
  <c r="AM10" i="191"/>
  <c r="BK30" i="191"/>
  <c r="BK33" i="191" s="1"/>
  <c r="BK10" i="191"/>
  <c r="AU30" i="191"/>
  <c r="AU33" i="191" s="1"/>
  <c r="AU10" i="191"/>
  <c r="CL30" i="191"/>
  <c r="CL33" i="191" s="1"/>
  <c r="CL10" i="191"/>
  <c r="AO30" i="191"/>
  <c r="AO33" i="191" s="1"/>
  <c r="AO10" i="191"/>
  <c r="CN30" i="191"/>
  <c r="CN33" i="191" s="1"/>
  <c r="CN10" i="191"/>
  <c r="CV30" i="191"/>
  <c r="CV33" i="191" s="1"/>
  <c r="CV10" i="191"/>
  <c r="BA30" i="191"/>
  <c r="BA33" i="191" s="1"/>
  <c r="BA10" i="191"/>
  <c r="Y30" i="191"/>
  <c r="Y33" i="191" s="1"/>
  <c r="Y10" i="191"/>
  <c r="BV30" i="191"/>
  <c r="BV33" i="191" s="1"/>
  <c r="BV10" i="191"/>
  <c r="Q30" i="191"/>
  <c r="Q33" i="191" s="1"/>
  <c r="Q10" i="191"/>
  <c r="U30" i="191"/>
  <c r="U33" i="191" s="1"/>
  <c r="U10" i="191"/>
  <c r="AY30" i="191"/>
  <c r="AY33" i="191" s="1"/>
  <c r="AY10" i="191"/>
  <c r="X30" i="191"/>
  <c r="X33" i="191" s="1"/>
  <c r="X10" i="191"/>
  <c r="P30" i="191"/>
  <c r="P33" i="191" s="1"/>
  <c r="P10" i="191"/>
  <c r="AK30" i="191"/>
  <c r="AK33" i="191" s="1"/>
  <c r="AK10" i="191"/>
  <c r="CC30" i="191"/>
  <c r="CC33" i="191" s="1"/>
  <c r="CC10" i="191"/>
  <c r="BE30" i="191"/>
  <c r="BE33" i="191" s="1"/>
  <c r="BE10" i="191"/>
  <c r="AS30" i="191"/>
  <c r="AS33" i="191" s="1"/>
  <c r="AS10" i="191"/>
  <c r="BT30" i="191"/>
  <c r="BT33" i="191" s="1"/>
  <c r="BT10" i="191"/>
  <c r="BO30" i="191"/>
  <c r="BO33" i="191" s="1"/>
  <c r="BO10" i="191"/>
  <c r="BZ30" i="191"/>
  <c r="BZ33" i="191" s="1"/>
  <c r="BZ10" i="191"/>
  <c r="BF30" i="191"/>
  <c r="BF33" i="191" s="1"/>
  <c r="BF10" i="191"/>
  <c r="BR30" i="191"/>
  <c r="BR33" i="191" s="1"/>
  <c r="BR10" i="191"/>
  <c r="T30" i="191"/>
  <c r="T33" i="191" s="1"/>
  <c r="T10" i="191"/>
  <c r="CE30" i="191"/>
  <c r="CE33" i="191" s="1"/>
  <c r="CE10" i="191"/>
  <c r="BI30" i="191"/>
  <c r="BI33" i="191" s="1"/>
  <c r="BI10" i="191"/>
  <c r="AQ30" i="191"/>
  <c r="AQ33" i="191" s="1"/>
  <c r="AQ10" i="191"/>
  <c r="BH30" i="191"/>
  <c r="BH33" i="191" s="1"/>
  <c r="BH10" i="191"/>
  <c r="CK30" i="191"/>
  <c r="CK33" i="191" s="1"/>
  <c r="CK10" i="191"/>
  <c r="CZ30" i="191"/>
  <c r="CZ33" i="191" s="1"/>
  <c r="CZ10" i="191"/>
  <c r="CS30" i="191"/>
  <c r="CS33" i="191" s="1"/>
  <c r="CS10" i="191"/>
  <c r="DF30" i="191"/>
  <c r="DF33" i="191" s="1"/>
  <c r="DF10" i="191"/>
  <c r="CJ30" i="191"/>
  <c r="CJ33" i="191" s="1"/>
  <c r="CJ10" i="191"/>
  <c r="CF30" i="191"/>
  <c r="CF33" i="191" s="1"/>
  <c r="CF10" i="191"/>
  <c r="CG30" i="191"/>
  <c r="CG33" i="191" s="1"/>
  <c r="CG10" i="191"/>
  <c r="DA30" i="191"/>
  <c r="DA33" i="191" s="1"/>
  <c r="DA10" i="191"/>
  <c r="BP30" i="191"/>
  <c r="BP33" i="191" s="1"/>
  <c r="BP10" i="191"/>
  <c r="CX30" i="191"/>
  <c r="CX33" i="191" s="1"/>
  <c r="CX10" i="191"/>
  <c r="AT30" i="191"/>
  <c r="AT33" i="191" s="1"/>
  <c r="AT10" i="191"/>
  <c r="CR30" i="191"/>
  <c r="CR33" i="191" s="1"/>
  <c r="CR10" i="191"/>
  <c r="CP30" i="191"/>
  <c r="CP33" i="191" s="1"/>
  <c r="CP10" i="191"/>
  <c r="CW30" i="191"/>
  <c r="CW33" i="191" s="1"/>
  <c r="CW10" i="191"/>
  <c r="CY30" i="191"/>
  <c r="CY33" i="191" s="1"/>
  <c r="CY10" i="191"/>
  <c r="AP30" i="191"/>
  <c r="AP33" i="191" s="1"/>
  <c r="AP10" i="191"/>
  <c r="CT30" i="145"/>
  <c r="CT33" i="145" s="1"/>
  <c r="CT10" i="145"/>
  <c r="L30" i="145"/>
  <c r="L33" i="145" s="1"/>
  <c r="L10" i="145"/>
  <c r="D30" i="145"/>
  <c r="D33" i="145" s="1"/>
  <c r="D10" i="145"/>
  <c r="CO30" i="145"/>
  <c r="CO33" i="145" s="1"/>
  <c r="CO10" i="145"/>
  <c r="AB30" i="145"/>
  <c r="AB33" i="145" s="1"/>
  <c r="AB10" i="145"/>
  <c r="BF30" i="145"/>
  <c r="BF33" i="145" s="1"/>
  <c r="BF10" i="145"/>
  <c r="H30" i="145"/>
  <c r="H33" i="145" s="1"/>
  <c r="H10" i="145"/>
  <c r="AA30" i="145"/>
  <c r="AA33" i="145" s="1"/>
  <c r="AA10" i="145"/>
  <c r="AW30" i="145"/>
  <c r="AW33" i="145" s="1"/>
  <c r="AW10" i="145"/>
  <c r="CK30" i="145"/>
  <c r="CK33" i="145" s="1"/>
  <c r="CK10" i="145"/>
  <c r="CM30" i="145"/>
  <c r="CM33" i="145" s="1"/>
  <c r="CM10" i="145"/>
  <c r="AI30" i="145"/>
  <c r="AI33" i="145" s="1"/>
  <c r="AI10" i="145"/>
  <c r="S30" i="145"/>
  <c r="S33" i="145" s="1"/>
  <c r="S10" i="145"/>
  <c r="CS30" i="145"/>
  <c r="CS33" i="145" s="1"/>
  <c r="CS10" i="145"/>
  <c r="AM30" i="145"/>
  <c r="AM33" i="145" s="1"/>
  <c r="AM10" i="145"/>
  <c r="AJ30" i="145"/>
  <c r="AJ33" i="145" s="1"/>
  <c r="AJ10" i="145"/>
  <c r="AV30" i="145"/>
  <c r="AV33" i="145" s="1"/>
  <c r="AV10" i="145"/>
  <c r="BU30" i="145"/>
  <c r="BU33" i="145" s="1"/>
  <c r="BU10" i="145"/>
  <c r="BH30" i="145"/>
  <c r="BH33" i="145" s="1"/>
  <c r="BH10" i="145"/>
  <c r="BC30" i="145"/>
  <c r="BC33" i="145" s="1"/>
  <c r="BC10" i="145"/>
  <c r="BD30" i="145"/>
  <c r="BD33" i="145" s="1"/>
  <c r="BD10" i="145"/>
  <c r="P30" i="145"/>
  <c r="P33" i="145" s="1"/>
  <c r="P10" i="145"/>
  <c r="BK30" i="145"/>
  <c r="BK33" i="145" s="1"/>
  <c r="BK10" i="145"/>
  <c r="BN30" i="145"/>
  <c r="BN33" i="145" s="1"/>
  <c r="BN10" i="145"/>
  <c r="BA30" i="145"/>
  <c r="BA33" i="145" s="1"/>
  <c r="BA10" i="145"/>
  <c r="AY30" i="145"/>
  <c r="AY33" i="145" s="1"/>
  <c r="AY10" i="145"/>
  <c r="AE30" i="145"/>
  <c r="AE33" i="145" s="1"/>
  <c r="AE10" i="145"/>
  <c r="CG30" i="145"/>
  <c r="CG33" i="145" s="1"/>
  <c r="CG10" i="145"/>
  <c r="BZ30" i="145"/>
  <c r="BZ33" i="145" s="1"/>
  <c r="BZ10" i="145"/>
  <c r="BQ30" i="145"/>
  <c r="BQ33" i="145" s="1"/>
  <c r="BQ10" i="145"/>
  <c r="CL30" i="145"/>
  <c r="CL33" i="145" s="1"/>
  <c r="CL10" i="145"/>
  <c r="AD30" i="145"/>
  <c r="AD33" i="145" s="1"/>
  <c r="AD10" i="145"/>
  <c r="BX30" i="145"/>
  <c r="BX33" i="145" s="1"/>
  <c r="BX10" i="145"/>
  <c r="BJ30" i="145"/>
  <c r="BJ33" i="145" s="1"/>
  <c r="BJ10" i="145"/>
  <c r="BT30" i="145"/>
  <c r="BT33" i="145" s="1"/>
  <c r="BT10" i="145"/>
  <c r="E30" i="145"/>
  <c r="E33" i="145" s="1"/>
  <c r="E10" i="145"/>
  <c r="I30" i="145"/>
  <c r="I33" i="145" s="1"/>
  <c r="I10" i="145"/>
  <c r="Y30" i="145"/>
  <c r="Y33" i="145" s="1"/>
  <c r="Y10" i="145"/>
  <c r="AC30" i="145"/>
  <c r="AC33" i="145" s="1"/>
  <c r="AC10" i="145"/>
  <c r="CB30" i="145"/>
  <c r="CB33" i="145" s="1"/>
  <c r="CB10" i="145"/>
  <c r="BY30" i="145"/>
  <c r="BY33" i="145" s="1"/>
  <c r="BY10" i="145"/>
  <c r="AT30" i="145"/>
  <c r="AT33" i="145" s="1"/>
  <c r="AT10" i="145"/>
  <c r="AH30" i="145"/>
  <c r="AH33" i="145" s="1"/>
  <c r="AH10" i="145"/>
  <c r="CD30" i="145"/>
  <c r="CD33" i="145" s="1"/>
  <c r="CD10" i="145"/>
  <c r="M30" i="145"/>
  <c r="M33" i="145" s="1"/>
  <c r="M10" i="145"/>
  <c r="AQ30" i="145"/>
  <c r="AQ33" i="145" s="1"/>
  <c r="AQ10" i="145"/>
  <c r="AG30" i="145"/>
  <c r="AG33" i="145" s="1"/>
  <c r="AG10" i="145"/>
  <c r="T30" i="145"/>
  <c r="T33" i="145" s="1"/>
  <c r="T10" i="145"/>
  <c r="CF30" i="145"/>
  <c r="CF33" i="145" s="1"/>
  <c r="CF10" i="145"/>
  <c r="CN30" i="145"/>
  <c r="CN33" i="145" s="1"/>
  <c r="CN10" i="145"/>
  <c r="CJ30" i="145"/>
  <c r="CJ33" i="145" s="1"/>
  <c r="CJ10" i="145"/>
  <c r="AO30" i="145"/>
  <c r="AO33" i="145" s="1"/>
  <c r="AO10" i="145"/>
  <c r="AS30" i="145"/>
  <c r="AS33" i="145" s="1"/>
  <c r="AS10" i="145"/>
  <c r="BS30" i="145"/>
  <c r="BS33" i="145" s="1"/>
  <c r="BS10" i="145"/>
  <c r="AJ31" i="80"/>
  <c r="AJ34" i="80" s="1"/>
  <c r="AJ10" i="80"/>
  <c r="AS31" i="80"/>
  <c r="AS34" i="80" s="1"/>
  <c r="AS10" i="80"/>
  <c r="AG31" i="80"/>
  <c r="AG34" i="80" s="1"/>
  <c r="AG10" i="80"/>
  <c r="T31" i="80"/>
  <c r="T34" i="80" s="1"/>
  <c r="T10" i="80"/>
  <c r="BY31" i="80"/>
  <c r="BY34" i="80" s="1"/>
  <c r="BY10" i="80"/>
  <c r="BF31" i="80"/>
  <c r="BF34" i="80" s="1"/>
  <c r="BF10" i="80"/>
  <c r="AW31" i="80"/>
  <c r="AW34" i="80" s="1"/>
  <c r="AW10" i="80"/>
  <c r="M31" i="80"/>
  <c r="M34" i="80" s="1"/>
  <c r="M10" i="80"/>
  <c r="CG31" i="80"/>
  <c r="CG34" i="80" s="1"/>
  <c r="CG10" i="80"/>
  <c r="BX31" i="80"/>
  <c r="BX34" i="80" s="1"/>
  <c r="BX10" i="80"/>
  <c r="I31" i="80"/>
  <c r="I34" i="80" s="1"/>
  <c r="I10" i="80"/>
  <c r="AM31" i="80"/>
  <c r="AM34" i="80" s="1"/>
  <c r="AM10" i="80"/>
  <c r="L31" i="80"/>
  <c r="L34" i="80" s="1"/>
  <c r="L10" i="80"/>
  <c r="BQ31" i="80"/>
  <c r="BQ34" i="80" s="1"/>
  <c r="BQ10" i="80"/>
  <c r="CO31" i="80"/>
  <c r="CO34" i="80" s="1"/>
  <c r="CO10" i="80"/>
  <c r="BH31" i="80"/>
  <c r="BH34" i="80" s="1"/>
  <c r="BH10" i="80"/>
  <c r="CJ31" i="80"/>
  <c r="CJ34" i="80" s="1"/>
  <c r="CJ10" i="80"/>
  <c r="AE31" i="80"/>
  <c r="AE34" i="80" s="1"/>
  <c r="AE10" i="80"/>
  <c r="S31" i="80"/>
  <c r="S34" i="80" s="1"/>
  <c r="S10" i="80"/>
  <c r="BT31" i="80"/>
  <c r="BT34" i="80" s="1"/>
  <c r="BT10" i="80"/>
  <c r="BC31" i="80"/>
  <c r="BC34" i="80" s="1"/>
  <c r="BC10" i="80"/>
  <c r="AH31" i="80"/>
  <c r="AH34" i="80" s="1"/>
  <c r="AH10" i="80"/>
  <c r="AY31" i="80"/>
  <c r="AY34" i="80" s="1"/>
  <c r="AY10" i="80"/>
  <c r="CK31" i="80"/>
  <c r="CK34" i="80" s="1"/>
  <c r="CK10" i="80"/>
  <c r="AO31" i="80"/>
  <c r="AO34" i="80" s="1"/>
  <c r="AO10" i="80"/>
  <c r="BJ31" i="80"/>
  <c r="BJ34" i="80" s="1"/>
  <c r="BJ10" i="80"/>
  <c r="BZ31" i="80"/>
  <c r="BZ34" i="80" s="1"/>
  <c r="BZ10" i="80"/>
  <c r="AQ31" i="80"/>
  <c r="AQ34" i="80" s="1"/>
  <c r="AQ10" i="80"/>
  <c r="AV31" i="80"/>
  <c r="AV34" i="80" s="1"/>
  <c r="AV10" i="80"/>
  <c r="AB31" i="80"/>
  <c r="AB34" i="80" s="1"/>
  <c r="AB10" i="80"/>
  <c r="P31" i="80"/>
  <c r="P34" i="80" s="1"/>
  <c r="P10" i="80"/>
  <c r="AT31" i="80"/>
  <c r="AT34" i="80" s="1"/>
  <c r="AT10" i="80"/>
  <c r="H31" i="80"/>
  <c r="H34" i="80" s="1"/>
  <c r="H10" i="80"/>
  <c r="BS31" i="80"/>
  <c r="BS34" i="80" s="1"/>
  <c r="BS10" i="80"/>
  <c r="CM31" i="80"/>
  <c r="CM34" i="80" s="1"/>
  <c r="CM10" i="80"/>
  <c r="AD31" i="80"/>
  <c r="AD34" i="80" s="1"/>
  <c r="AD10" i="80"/>
  <c r="E31" i="80"/>
  <c r="E34" i="80" s="1"/>
  <c r="E10" i="80"/>
  <c r="Y31" i="80"/>
  <c r="Y34" i="80" s="1"/>
  <c r="Y10" i="80"/>
  <c r="BU31" i="80"/>
  <c r="BU34" i="80" s="1"/>
  <c r="BU10" i="80"/>
  <c r="AC31" i="80"/>
  <c r="AC34" i="80" s="1"/>
  <c r="AC10" i="80"/>
  <c r="BN31" i="80"/>
  <c r="BN34" i="80" s="1"/>
  <c r="BN10" i="80"/>
  <c r="CB31" i="80"/>
  <c r="CB34" i="80" s="1"/>
  <c r="CB10" i="80"/>
  <c r="CL31" i="80"/>
  <c r="CL34" i="80" s="1"/>
  <c r="CL10" i="80"/>
  <c r="CD31" i="80"/>
  <c r="CD34" i="80" s="1"/>
  <c r="CD10" i="80"/>
  <c r="AI31" i="80"/>
  <c r="AI34" i="80" s="1"/>
  <c r="AI10" i="80"/>
  <c r="CT31" i="80"/>
  <c r="CT34" i="80" s="1"/>
  <c r="CT10" i="80"/>
  <c r="CS31" i="80"/>
  <c r="CS34" i="80" s="1"/>
  <c r="CS10" i="80"/>
  <c r="D31" i="80"/>
  <c r="D34" i="80" s="1"/>
  <c r="D10" i="80"/>
  <c r="BD31" i="80"/>
  <c r="BD34" i="80" s="1"/>
  <c r="BD10" i="80"/>
  <c r="BK31" i="80"/>
  <c r="BK34" i="80" s="1"/>
  <c r="BK10" i="80"/>
  <c r="BA31" i="80"/>
  <c r="BA34" i="80" s="1"/>
  <c r="BA10" i="80"/>
  <c r="AA31" i="80"/>
  <c r="AA34" i="80" s="1"/>
  <c r="AA10" i="80"/>
  <c r="CF31" i="80"/>
  <c r="CF34" i="80" s="1"/>
  <c r="CF10" i="80"/>
  <c r="CN31" i="80"/>
  <c r="CN34" i="80" s="1"/>
  <c r="CN10" i="80"/>
  <c r="BJ31" i="126"/>
  <c r="BJ10" i="126"/>
  <c r="I31" i="126"/>
  <c r="I10" i="126"/>
  <c r="AV31" i="126"/>
  <c r="AV10" i="126"/>
  <c r="H31" i="126"/>
  <c r="H10" i="126"/>
  <c r="BS31" i="126"/>
  <c r="BS10" i="126"/>
  <c r="CT31" i="126"/>
  <c r="CT10" i="126"/>
  <c r="E31" i="126"/>
  <c r="E10" i="126"/>
  <c r="BZ31" i="126"/>
  <c r="BZ10" i="126"/>
  <c r="AC31" i="126"/>
  <c r="AC10" i="126"/>
  <c r="BY31" i="126"/>
  <c r="BY10" i="126"/>
  <c r="BA31" i="126"/>
  <c r="BA10" i="126"/>
  <c r="CF31" i="126"/>
  <c r="CF10" i="126"/>
  <c r="CN31" i="126"/>
  <c r="CN10" i="126"/>
  <c r="AD31" i="126"/>
  <c r="AD10" i="126"/>
  <c r="M31" i="126"/>
  <c r="M10" i="126"/>
  <c r="CG31" i="126"/>
  <c r="CG10" i="126"/>
  <c r="CS31" i="126"/>
  <c r="CS10" i="126"/>
  <c r="AM31" i="126"/>
  <c r="AM10" i="126"/>
  <c r="D31" i="126"/>
  <c r="D10" i="126"/>
  <c r="BQ31" i="126"/>
  <c r="BQ10" i="126"/>
  <c r="BU31" i="126"/>
  <c r="BU10" i="126"/>
  <c r="BC31" i="126"/>
  <c r="BC10" i="126"/>
  <c r="P31" i="126"/>
  <c r="P10" i="126"/>
  <c r="BK31" i="126"/>
  <c r="BK10" i="126"/>
  <c r="BN31" i="126"/>
  <c r="BN10" i="126"/>
  <c r="CK31" i="126"/>
  <c r="CK10" i="126"/>
  <c r="AE31" i="126"/>
  <c r="AE10" i="126"/>
  <c r="AO31" i="126"/>
  <c r="AO10" i="126"/>
  <c r="BX31" i="126"/>
  <c r="BX10" i="126"/>
  <c r="L31" i="126"/>
  <c r="L10" i="126"/>
  <c r="CO31" i="126"/>
  <c r="CO10" i="126"/>
  <c r="AT31" i="126"/>
  <c r="AT10" i="126"/>
  <c r="BT31" i="126"/>
  <c r="BT10" i="126"/>
  <c r="AB31" i="126"/>
  <c r="AB10" i="126"/>
  <c r="BD31" i="126"/>
  <c r="BD10" i="126"/>
  <c r="CB31" i="126"/>
  <c r="CB10" i="126"/>
  <c r="CL31" i="126"/>
  <c r="CL10" i="126"/>
  <c r="CM31" i="126"/>
  <c r="CM10" i="126"/>
  <c r="S31" i="126"/>
  <c r="S10" i="126"/>
  <c r="Y31" i="126"/>
  <c r="Y10" i="126"/>
  <c r="AQ31" i="126"/>
  <c r="AQ10" i="126"/>
  <c r="AJ31" i="126"/>
  <c r="AJ10" i="126"/>
  <c r="AS31" i="126"/>
  <c r="AS10" i="126"/>
  <c r="AG31" i="126"/>
  <c r="AG10" i="126"/>
  <c r="BH31" i="126"/>
  <c r="BH10" i="126"/>
  <c r="T31" i="126"/>
  <c r="T10" i="126"/>
  <c r="BF31" i="126"/>
  <c r="BF10" i="126"/>
  <c r="AA31" i="126"/>
  <c r="AA10" i="126"/>
  <c r="AH31" i="126"/>
  <c r="AH10" i="126"/>
  <c r="AW31" i="126"/>
  <c r="AW10" i="126"/>
  <c r="AY31" i="126"/>
  <c r="AY10" i="126"/>
  <c r="CD31" i="126"/>
  <c r="CD10" i="126"/>
  <c r="CJ31" i="126"/>
  <c r="CJ10" i="126"/>
  <c r="AI31" i="126"/>
  <c r="AI10" i="126"/>
  <c r="Q30" i="97"/>
  <c r="Q7" i="190"/>
  <c r="P30" i="97"/>
  <c r="P7" i="190"/>
  <c r="O39" i="97"/>
  <c r="O19" i="190"/>
  <c r="O39" i="190" s="1"/>
  <c r="N36" i="97"/>
  <c r="N16" i="190"/>
  <c r="N36" i="190" s="1"/>
  <c r="N42" i="97"/>
  <c r="N22" i="190"/>
  <c r="N42" i="190" s="1"/>
  <c r="N8" i="190"/>
  <c r="N31" i="97"/>
  <c r="O36" i="97"/>
  <c r="O16" i="190"/>
  <c r="O36" i="190" s="1"/>
  <c r="O42" i="97"/>
  <c r="O22" i="190"/>
  <c r="O42" i="190" s="1"/>
  <c r="N39" i="97"/>
  <c r="N19" i="190"/>
  <c r="N39" i="190" s="1"/>
  <c r="CI7" i="192"/>
  <c r="BQ24" i="54"/>
  <c r="CI7" i="191"/>
  <c r="BQ8" i="54"/>
  <c r="BQ12" i="54" s="1"/>
  <c r="CI7" i="195"/>
  <c r="CI10" i="195" s="1"/>
  <c r="CI7" i="194"/>
  <c r="BQ18" i="54"/>
  <c r="BW7" i="164"/>
  <c r="BW7" i="80"/>
  <c r="BQ15" i="54"/>
  <c r="BW7" i="145"/>
  <c r="BQ21" i="54"/>
  <c r="BW7" i="166"/>
  <c r="BW7" i="126"/>
  <c r="BW7" i="163"/>
  <c r="DC7" i="192"/>
  <c r="CK8" i="54"/>
  <c r="CK12" i="54" s="1"/>
  <c r="DC7" i="191"/>
  <c r="DC7" i="195"/>
  <c r="DC10" i="195" s="1"/>
  <c r="DC7" i="194"/>
  <c r="CK15" i="54"/>
  <c r="CQ7" i="166"/>
  <c r="CQ7" i="126"/>
  <c r="CK21" i="54"/>
  <c r="CQ7" i="163"/>
  <c r="CQ7" i="80"/>
  <c r="CK24" i="54"/>
  <c r="CQ7" i="164"/>
  <c r="CK18" i="54"/>
  <c r="CQ7" i="145"/>
  <c r="CD7" i="195"/>
  <c r="CD10" i="195" s="1"/>
  <c r="CD7" i="194"/>
  <c r="BL24" i="54"/>
  <c r="CD7" i="192"/>
  <c r="BL8" i="54"/>
  <c r="BL12" i="54" s="1"/>
  <c r="CD7" i="191"/>
  <c r="BL15" i="54"/>
  <c r="BR7" i="163"/>
  <c r="BR7" i="80"/>
  <c r="BR7" i="164"/>
  <c r="BL21" i="54"/>
  <c r="BR7" i="145"/>
  <c r="BL18" i="54"/>
  <c r="BR7" i="166"/>
  <c r="BR7" i="126"/>
  <c r="BQ7" i="195"/>
  <c r="BQ10" i="195" s="1"/>
  <c r="AY24" i="54"/>
  <c r="BQ7" i="194"/>
  <c r="AY8" i="54"/>
  <c r="AY12" i="54" s="1"/>
  <c r="BQ7" i="192"/>
  <c r="AY21" i="54"/>
  <c r="BQ7" i="191"/>
  <c r="AY18" i="54"/>
  <c r="BE7" i="164"/>
  <c r="AY15" i="54"/>
  <c r="BE7" i="145"/>
  <c r="BE7" i="166"/>
  <c r="BE7" i="126"/>
  <c r="BE7" i="163"/>
  <c r="BE7" i="80"/>
  <c r="AD7" i="195"/>
  <c r="AD10" i="195" s="1"/>
  <c r="AD7" i="194"/>
  <c r="AD7" i="192"/>
  <c r="L8" i="54"/>
  <c r="L12" i="54" s="1"/>
  <c r="AD7" i="191"/>
  <c r="L24" i="54"/>
  <c r="L18" i="54"/>
  <c r="R7" i="164"/>
  <c r="R7" i="145"/>
  <c r="L21" i="54"/>
  <c r="R7" i="166"/>
  <c r="R7" i="126"/>
  <c r="L15" i="54"/>
  <c r="R7" i="163"/>
  <c r="R7" i="80"/>
  <c r="AL7" i="195"/>
  <c r="AL10" i="195" s="1"/>
  <c r="T8" i="54"/>
  <c r="T12" i="54" s="1"/>
  <c r="AL7" i="194"/>
  <c r="T21" i="54"/>
  <c r="AL7" i="192"/>
  <c r="AL7" i="191"/>
  <c r="T24" i="54"/>
  <c r="Z7" i="166"/>
  <c r="Z7" i="126"/>
  <c r="T18" i="54"/>
  <c r="Z7" i="163"/>
  <c r="Z7" i="80"/>
  <c r="T15" i="54"/>
  <c r="Z7" i="164"/>
  <c r="Z7" i="145"/>
  <c r="CB7" i="194"/>
  <c r="BJ8" i="54"/>
  <c r="BJ12" i="54" s="1"/>
  <c r="BJ18" i="54"/>
  <c r="CB7" i="192"/>
  <c r="BJ21" i="54"/>
  <c r="BJ15" i="54"/>
  <c r="CB7" i="191"/>
  <c r="CB7" i="195"/>
  <c r="CB10" i="195" s="1"/>
  <c r="BJ24" i="54"/>
  <c r="BP7" i="164"/>
  <c r="BP7" i="145"/>
  <c r="BP7" i="166"/>
  <c r="BP7" i="126"/>
  <c r="BP7" i="163"/>
  <c r="BP7" i="80"/>
  <c r="S7" i="192"/>
  <c r="S7" i="191"/>
  <c r="S7" i="195"/>
  <c r="S10" i="195" s="1"/>
  <c r="S7" i="194"/>
  <c r="Q22" i="97"/>
  <c r="Q19" i="97"/>
  <c r="Q16" i="97"/>
  <c r="G7" i="163"/>
  <c r="G7" i="80"/>
  <c r="G7" i="164"/>
  <c r="G7" i="145"/>
  <c r="G7" i="166"/>
  <c r="G7" i="126"/>
  <c r="BB7" i="195"/>
  <c r="BB10" i="195" s="1"/>
  <c r="AJ8" i="54"/>
  <c r="AJ12" i="54" s="1"/>
  <c r="BB7" i="194"/>
  <c r="AJ24" i="54"/>
  <c r="BB7" i="192"/>
  <c r="BB7" i="191"/>
  <c r="AJ21" i="54"/>
  <c r="AP7" i="166"/>
  <c r="AP7" i="126"/>
  <c r="AJ18" i="54"/>
  <c r="AP7" i="163"/>
  <c r="AP7" i="80"/>
  <c r="AJ15" i="54"/>
  <c r="AP7" i="164"/>
  <c r="AP7" i="145"/>
  <c r="V7" i="195"/>
  <c r="V10" i="195" s="1"/>
  <c r="V7" i="191"/>
  <c r="V7" i="194"/>
  <c r="V7" i="192"/>
  <c r="D24" i="54"/>
  <c r="D21" i="54"/>
  <c r="J7" i="163"/>
  <c r="J7" i="80"/>
  <c r="D18" i="54"/>
  <c r="J7" i="164"/>
  <c r="D8" i="54"/>
  <c r="D12" i="54" s="1"/>
  <c r="J7" i="145"/>
  <c r="D15" i="54"/>
  <c r="J7" i="166"/>
  <c r="J7" i="126"/>
  <c r="M6" i="165"/>
  <c r="M9" i="165" s="1"/>
  <c r="Y6" i="193"/>
  <c r="Y9" i="193" s="1"/>
  <c r="Y13" i="195"/>
  <c r="Y36" i="194"/>
  <c r="Y13" i="192"/>
  <c r="Y36" i="192" s="1"/>
  <c r="M36" i="145"/>
  <c r="M13" i="163"/>
  <c r="M36" i="163" s="1"/>
  <c r="Y36" i="191"/>
  <c r="G16" i="54"/>
  <c r="M14" i="80"/>
  <c r="M38" i="80" s="1"/>
  <c r="M13" i="166"/>
  <c r="M36" i="166" s="1"/>
  <c r="M14" i="126"/>
  <c r="M38" i="126" s="1"/>
  <c r="M13" i="144" s="1"/>
  <c r="CS13" i="195"/>
  <c r="CS36" i="194"/>
  <c r="CS13" i="192"/>
  <c r="CS36" i="192" s="1"/>
  <c r="CA16" i="54"/>
  <c r="CS36" i="191"/>
  <c r="CG14" i="80"/>
  <c r="CG38" i="80" s="1"/>
  <c r="CG13" i="163"/>
  <c r="CG36" i="163" s="1"/>
  <c r="CG14" i="126"/>
  <c r="CG38" i="126" s="1"/>
  <c r="CG13" i="144" s="1"/>
  <c r="CG13" i="166"/>
  <c r="CG36" i="166" s="1"/>
  <c r="CG36" i="145"/>
  <c r="DF22" i="195"/>
  <c r="DF22" i="194"/>
  <c r="DF45" i="194" s="1"/>
  <c r="DF22" i="192"/>
  <c r="DF45" i="192" s="1"/>
  <c r="CN25" i="54"/>
  <c r="DF22" i="191"/>
  <c r="DF45" i="191" s="1"/>
  <c r="CT22" i="166"/>
  <c r="CT45" i="166" s="1"/>
  <c r="CT23" i="126"/>
  <c r="CT47" i="126" s="1"/>
  <c r="CT22" i="144" s="1"/>
  <c r="CT22" i="163"/>
  <c r="CT45" i="163" s="1"/>
  <c r="CT23" i="80"/>
  <c r="CT47" i="80" s="1"/>
  <c r="CT22" i="164"/>
  <c r="CT45" i="164" s="1"/>
  <c r="CT22" i="145"/>
  <c r="CT45" i="145" s="1"/>
  <c r="DE6" i="193"/>
  <c r="DE9" i="193" s="1"/>
  <c r="CS6" i="165"/>
  <c r="CS9" i="165" s="1"/>
  <c r="CS17" i="80"/>
  <c r="CS41" i="80" s="1"/>
  <c r="DE16" i="195"/>
  <c r="CS16" i="166"/>
  <c r="CS39" i="166" s="1"/>
  <c r="DE16" i="194"/>
  <c r="DE39" i="194" s="1"/>
  <c r="DE16" i="192"/>
  <c r="DE39" i="192" s="1"/>
  <c r="CS17" i="126"/>
  <c r="CS41" i="126" s="1"/>
  <c r="CS16" i="144" s="1"/>
  <c r="CS16" i="163"/>
  <c r="CS39" i="163" s="1"/>
  <c r="CS16" i="145"/>
  <c r="CS39" i="145" s="1"/>
  <c r="CM19" i="54"/>
  <c r="DE16" i="191"/>
  <c r="DE39" i="191" s="1"/>
  <c r="CS16" i="164"/>
  <c r="CS39" i="164" s="1"/>
  <c r="DE19" i="195"/>
  <c r="DE19" i="194"/>
  <c r="DE42" i="194" s="1"/>
  <c r="DE19" i="192"/>
  <c r="DE42" i="192" s="1"/>
  <c r="CM22" i="54"/>
  <c r="DE19" i="191"/>
  <c r="DE42" i="191" s="1"/>
  <c r="CS19" i="164"/>
  <c r="CS42" i="164" s="1"/>
  <c r="CS20" i="126"/>
  <c r="CS44" i="126" s="1"/>
  <c r="CS19" i="144" s="1"/>
  <c r="CS19" i="163"/>
  <c r="CS42" i="163" s="1"/>
  <c r="CS19" i="145"/>
  <c r="CS42" i="145" s="1"/>
  <c r="CS20" i="80"/>
  <c r="CS44" i="80" s="1"/>
  <c r="CS19" i="166"/>
  <c r="CS42" i="166" s="1"/>
  <c r="CJ8" i="195"/>
  <c r="CJ11" i="195" s="1"/>
  <c r="CJ8" i="194"/>
  <c r="CJ8" i="192"/>
  <c r="BR27" i="54"/>
  <c r="CJ8" i="191"/>
  <c r="BX8" i="145"/>
  <c r="BX8" i="166"/>
  <c r="BX8" i="126"/>
  <c r="BX8" i="163"/>
  <c r="BX8" i="80"/>
  <c r="BX8" i="164"/>
  <c r="BV13" i="195"/>
  <c r="BV36" i="194"/>
  <c r="BV13" i="192"/>
  <c r="BV36" i="192" s="1"/>
  <c r="BD16" i="54"/>
  <c r="BV36" i="191"/>
  <c r="BJ36" i="145"/>
  <c r="BJ13" i="166"/>
  <c r="BJ36" i="166" s="1"/>
  <c r="BJ14" i="126"/>
  <c r="BJ38" i="126" s="1"/>
  <c r="BJ13" i="144" s="1"/>
  <c r="BJ13" i="163"/>
  <c r="BJ36" i="163" s="1"/>
  <c r="BJ14" i="80"/>
  <c r="BJ38" i="80" s="1"/>
  <c r="BV22" i="192"/>
  <c r="BV45" i="192" s="1"/>
  <c r="BV22" i="195"/>
  <c r="BV22" i="194"/>
  <c r="BV45" i="194" s="1"/>
  <c r="BD25" i="54"/>
  <c r="BV22" i="191"/>
  <c r="BV45" i="191" s="1"/>
  <c r="BJ22" i="166"/>
  <c r="BJ45" i="166" s="1"/>
  <c r="BJ23" i="126"/>
  <c r="BJ47" i="126" s="1"/>
  <c r="BJ22" i="144" s="1"/>
  <c r="BJ22" i="164"/>
  <c r="BJ45" i="164" s="1"/>
  <c r="BJ23" i="80"/>
  <c r="BJ47" i="80" s="1"/>
  <c r="BJ22" i="163"/>
  <c r="BJ45" i="163" s="1"/>
  <c r="BJ22" i="145"/>
  <c r="BJ45" i="145" s="1"/>
  <c r="CF19" i="192"/>
  <c r="CF42" i="192" s="1"/>
  <c r="CF19" i="195"/>
  <c r="CF19" i="194"/>
  <c r="CF42" i="194" s="1"/>
  <c r="BN22" i="54"/>
  <c r="CF19" i="191"/>
  <c r="CF42" i="191" s="1"/>
  <c r="BT19" i="164"/>
  <c r="BT42" i="164" s="1"/>
  <c r="BT19" i="145"/>
  <c r="BT42" i="145" s="1"/>
  <c r="BT19" i="166"/>
  <c r="BT42" i="166" s="1"/>
  <c r="BT20" i="126"/>
  <c r="BT44" i="126" s="1"/>
  <c r="BT19" i="144" s="1"/>
  <c r="BT19" i="163"/>
  <c r="BT42" i="163" s="1"/>
  <c r="BT20" i="80"/>
  <c r="BT44" i="80" s="1"/>
  <c r="E8" i="163"/>
  <c r="E8" i="80"/>
  <c r="Q8" i="195"/>
  <c r="Q11" i="195" s="1"/>
  <c r="O25" i="97"/>
  <c r="E8" i="164"/>
  <c r="Q8" i="194"/>
  <c r="Q8" i="191"/>
  <c r="E8" i="145"/>
  <c r="Q8" i="192"/>
  <c r="E8" i="166"/>
  <c r="E8" i="126"/>
  <c r="U13" i="195"/>
  <c r="I13" i="166"/>
  <c r="I36" i="166" s="1"/>
  <c r="I14" i="126"/>
  <c r="I38" i="126" s="1"/>
  <c r="I13" i="144" s="1"/>
  <c r="C16" i="54"/>
  <c r="I36" i="145"/>
  <c r="I14" i="80"/>
  <c r="I38" i="80" s="1"/>
  <c r="U13" i="192"/>
  <c r="U36" i="192" s="1"/>
  <c r="U36" i="191"/>
  <c r="I36" i="164"/>
  <c r="I13" i="163"/>
  <c r="I36" i="163" s="1"/>
  <c r="AM6" i="165"/>
  <c r="AM9" i="165" s="1"/>
  <c r="AY6" i="193"/>
  <c r="AY9" i="193" s="1"/>
  <c r="AY16" i="191"/>
  <c r="AY39" i="191" s="1"/>
  <c r="AY16" i="195"/>
  <c r="AY16" i="194"/>
  <c r="AY39" i="194" s="1"/>
  <c r="AY16" i="192"/>
  <c r="AY39" i="192" s="1"/>
  <c r="AM16" i="163"/>
  <c r="AM39" i="163" s="1"/>
  <c r="AM17" i="126"/>
  <c r="AM41" i="126" s="1"/>
  <c r="AM16" i="144" s="1"/>
  <c r="AM16" i="145"/>
  <c r="AM39" i="145" s="1"/>
  <c r="AM16" i="164"/>
  <c r="AM39" i="164" s="1"/>
  <c r="AM16" i="166"/>
  <c r="AM39" i="166" s="1"/>
  <c r="AM17" i="80"/>
  <c r="AM41" i="80" s="1"/>
  <c r="AG19" i="54"/>
  <c r="X13" i="195"/>
  <c r="X13" i="192"/>
  <c r="X36" i="192" s="1"/>
  <c r="X36" i="194"/>
  <c r="X36" i="191"/>
  <c r="F16" i="54"/>
  <c r="L13" i="163"/>
  <c r="L36" i="163" s="1"/>
  <c r="L14" i="80"/>
  <c r="L38" i="80" s="1"/>
  <c r="L36" i="145"/>
  <c r="L13" i="166"/>
  <c r="L36" i="166" s="1"/>
  <c r="L14" i="126"/>
  <c r="L38" i="126" s="1"/>
  <c r="L13" i="144" s="1"/>
  <c r="CL13" i="195"/>
  <c r="CL36" i="194"/>
  <c r="CL13" i="192"/>
  <c r="CL36" i="192" s="1"/>
  <c r="BT16" i="54"/>
  <c r="CL36" i="191"/>
  <c r="BZ13" i="163"/>
  <c r="BZ36" i="163" s="1"/>
  <c r="BZ14" i="80"/>
  <c r="BZ38" i="80" s="1"/>
  <c r="BZ36" i="145"/>
  <c r="BZ13" i="166"/>
  <c r="BZ36" i="166" s="1"/>
  <c r="BZ14" i="126"/>
  <c r="BZ38" i="126" s="1"/>
  <c r="BZ13" i="144" s="1"/>
  <c r="P36" i="191"/>
  <c r="P13" i="195"/>
  <c r="D36" i="145"/>
  <c r="P36" i="194"/>
  <c r="D13" i="166"/>
  <c r="D36" i="166" s="1"/>
  <c r="D14" i="126"/>
  <c r="D38" i="126" s="1"/>
  <c r="D13" i="144" s="1"/>
  <c r="P13" i="192"/>
  <c r="P36" i="192" s="1"/>
  <c r="D13" i="163"/>
  <c r="D36" i="163" s="1"/>
  <c r="D14" i="80"/>
  <c r="D38" i="80" s="1"/>
  <c r="D6" i="165"/>
  <c r="D9" i="165" s="1"/>
  <c r="P6" i="193"/>
  <c r="P9" i="193" s="1"/>
  <c r="AK8" i="195"/>
  <c r="AK11" i="195" s="1"/>
  <c r="AK8" i="194"/>
  <c r="AK8" i="192"/>
  <c r="Y8" i="145"/>
  <c r="Y8" i="80"/>
  <c r="AK8" i="191"/>
  <c r="Y8" i="166"/>
  <c r="Y8" i="126"/>
  <c r="Y8" i="164"/>
  <c r="Y8" i="163"/>
  <c r="S27" i="54"/>
  <c r="BC16" i="195"/>
  <c r="BC16" i="194"/>
  <c r="BC39" i="194" s="1"/>
  <c r="BC16" i="192"/>
  <c r="BC39" i="192" s="1"/>
  <c r="AQ17" i="80"/>
  <c r="AQ41" i="80" s="1"/>
  <c r="AK19" i="54"/>
  <c r="BC16" i="191"/>
  <c r="BC39" i="191" s="1"/>
  <c r="AQ16" i="164"/>
  <c r="AQ39" i="164" s="1"/>
  <c r="AQ16" i="145"/>
  <c r="AQ39" i="145" s="1"/>
  <c r="AQ16" i="163"/>
  <c r="AQ39" i="163" s="1"/>
  <c r="AQ16" i="166"/>
  <c r="AQ39" i="166" s="1"/>
  <c r="AQ17" i="126"/>
  <c r="AQ41" i="126" s="1"/>
  <c r="AQ16" i="144" s="1"/>
  <c r="AV19" i="195"/>
  <c r="AV19" i="194"/>
  <c r="AV42" i="194" s="1"/>
  <c r="AV19" i="192"/>
  <c r="AV42" i="192" s="1"/>
  <c r="AD22" i="54"/>
  <c r="AV19" i="191"/>
  <c r="AV42" i="191" s="1"/>
  <c r="AJ19" i="164"/>
  <c r="AJ42" i="164" s="1"/>
  <c r="AJ19" i="145"/>
  <c r="AJ42" i="145" s="1"/>
  <c r="AJ19" i="166"/>
  <c r="AJ42" i="166" s="1"/>
  <c r="AJ20" i="80"/>
  <c r="AJ44" i="80" s="1"/>
  <c r="AJ19" i="163"/>
  <c r="AJ42" i="163" s="1"/>
  <c r="AJ20" i="126"/>
  <c r="AJ44" i="126" s="1"/>
  <c r="AJ19" i="144" s="1"/>
  <c r="CC16" i="192"/>
  <c r="CC39" i="192" s="1"/>
  <c r="CC16" i="195"/>
  <c r="CC16" i="194"/>
  <c r="CC39" i="194" s="1"/>
  <c r="BK19" i="54"/>
  <c r="CC16" i="191"/>
  <c r="CC39" i="191" s="1"/>
  <c r="BQ16" i="163"/>
  <c r="BQ39" i="163" s="1"/>
  <c r="BQ16" i="166"/>
  <c r="BQ39" i="166" s="1"/>
  <c r="BQ16" i="164"/>
  <c r="BQ39" i="164" s="1"/>
  <c r="BQ16" i="145"/>
  <c r="BQ39" i="145" s="1"/>
  <c r="BQ17" i="80"/>
  <c r="BQ41" i="80" s="1"/>
  <c r="BQ17" i="126"/>
  <c r="BQ41" i="126" s="1"/>
  <c r="BQ16" i="144" s="1"/>
  <c r="CC8" i="192"/>
  <c r="CC8" i="195"/>
  <c r="CC11" i="195" s="1"/>
  <c r="CC8" i="194"/>
  <c r="BQ8" i="166"/>
  <c r="BQ8" i="126"/>
  <c r="CC8" i="191"/>
  <c r="BQ8" i="80"/>
  <c r="BK27" i="54"/>
  <c r="BQ8" i="145"/>
  <c r="BQ8" i="164"/>
  <c r="BQ8" i="163"/>
  <c r="BH16" i="192"/>
  <c r="BH39" i="192" s="1"/>
  <c r="BH16" i="195"/>
  <c r="BH16" i="194"/>
  <c r="BH39" i="194" s="1"/>
  <c r="AP19" i="54"/>
  <c r="BH16" i="191"/>
  <c r="BH39" i="191" s="1"/>
  <c r="AV16" i="163"/>
  <c r="AV39" i="163" s="1"/>
  <c r="AV17" i="126"/>
  <c r="AV41" i="126" s="1"/>
  <c r="AV16" i="144" s="1"/>
  <c r="AV16" i="164"/>
  <c r="AV39" i="164" s="1"/>
  <c r="AV16" i="145"/>
  <c r="AV39" i="145" s="1"/>
  <c r="AV16" i="166"/>
  <c r="AV39" i="166" s="1"/>
  <c r="AV17" i="80"/>
  <c r="AV41" i="80" s="1"/>
  <c r="BH36" i="194"/>
  <c r="BH13" i="192"/>
  <c r="BH36" i="192" s="1"/>
  <c r="BH13" i="195"/>
  <c r="AP16" i="54"/>
  <c r="BH36" i="191"/>
  <c r="AV36" i="145"/>
  <c r="AV13" i="166"/>
  <c r="AV36" i="166" s="1"/>
  <c r="AV14" i="126"/>
  <c r="AV38" i="126" s="1"/>
  <c r="AV13" i="144" s="1"/>
  <c r="AV13" i="163"/>
  <c r="AV36" i="163" s="1"/>
  <c r="AV14" i="80"/>
  <c r="AV38" i="80" s="1"/>
  <c r="BU14" i="126"/>
  <c r="BU38" i="126" s="1"/>
  <c r="BU13" i="144" s="1"/>
  <c r="CG13" i="192"/>
  <c r="CG36" i="192" s="1"/>
  <c r="CG13" i="195"/>
  <c r="CG36" i="194"/>
  <c r="BU36" i="145"/>
  <c r="BU36" i="164"/>
  <c r="BU13" i="163"/>
  <c r="BU36" i="163" s="1"/>
  <c r="BO16" i="54"/>
  <c r="BU13" i="166"/>
  <c r="BU36" i="166" s="1"/>
  <c r="BU14" i="80"/>
  <c r="BU38" i="80" s="1"/>
  <c r="CG22" i="195"/>
  <c r="CG22" i="194"/>
  <c r="CG45" i="194" s="1"/>
  <c r="CG22" i="192"/>
  <c r="CG45" i="192" s="1"/>
  <c r="BU22" i="163"/>
  <c r="BU45" i="163" s="1"/>
  <c r="CG22" i="191"/>
  <c r="CG45" i="191" s="1"/>
  <c r="BO25" i="54"/>
  <c r="BU23" i="80"/>
  <c r="BU47" i="80" s="1"/>
  <c r="BU23" i="126"/>
  <c r="BU47" i="126" s="1"/>
  <c r="BU22" i="144" s="1"/>
  <c r="BU22" i="145"/>
  <c r="BU45" i="145" s="1"/>
  <c r="BU22" i="164"/>
  <c r="BU45" i="164" s="1"/>
  <c r="BU22" i="166"/>
  <c r="BU45" i="166" s="1"/>
  <c r="DA16" i="195"/>
  <c r="DA16" i="194"/>
  <c r="DA39" i="194" s="1"/>
  <c r="DA16" i="192"/>
  <c r="DA39" i="192" s="1"/>
  <c r="CI19" i="54"/>
  <c r="DA16" i="191"/>
  <c r="DA39" i="191" s="1"/>
  <c r="CO17" i="80"/>
  <c r="CO41" i="80" s="1"/>
  <c r="CO16" i="163"/>
  <c r="CO39" i="163" s="1"/>
  <c r="CO17" i="126"/>
  <c r="CO41" i="126" s="1"/>
  <c r="CO16" i="144" s="1"/>
  <c r="CO16" i="164"/>
  <c r="CO39" i="164" s="1"/>
  <c r="CO16" i="166"/>
  <c r="CO39" i="166" s="1"/>
  <c r="CO16" i="145"/>
  <c r="CO39" i="145" s="1"/>
  <c r="DA8" i="194"/>
  <c r="DA8" i="191"/>
  <c r="DA8" i="192"/>
  <c r="DA8" i="195"/>
  <c r="DA11" i="195" s="1"/>
  <c r="CI27" i="54"/>
  <c r="CO8" i="163"/>
  <c r="CO8" i="145"/>
  <c r="CO8" i="126"/>
  <c r="CO8" i="166"/>
  <c r="CO8" i="80"/>
  <c r="CO8" i="164"/>
  <c r="BE6" i="193"/>
  <c r="BE9" i="193" s="1"/>
  <c r="AS6" i="165"/>
  <c r="AS9" i="165" s="1"/>
  <c r="AS8" i="195"/>
  <c r="AS11" i="195" s="1"/>
  <c r="AS8" i="194"/>
  <c r="AS8" i="192"/>
  <c r="AS8" i="191"/>
  <c r="AA27" i="54"/>
  <c r="AG8" i="80"/>
  <c r="AG8" i="126"/>
  <c r="AG8" i="145"/>
  <c r="AG8" i="166"/>
  <c r="AG8" i="164"/>
  <c r="AG8" i="163"/>
  <c r="BT22" i="195"/>
  <c r="BT22" i="194"/>
  <c r="BT45" i="194" s="1"/>
  <c r="BT22" i="192"/>
  <c r="BT45" i="192" s="1"/>
  <c r="BB25" i="54"/>
  <c r="BT22" i="191"/>
  <c r="BT45" i="191" s="1"/>
  <c r="BH22" i="145"/>
  <c r="BH45" i="145" s="1"/>
  <c r="BH22" i="166"/>
  <c r="BH45" i="166" s="1"/>
  <c r="BH23" i="80"/>
  <c r="BH47" i="80" s="1"/>
  <c r="BH22" i="163"/>
  <c r="BH45" i="163" s="1"/>
  <c r="BH23" i="126"/>
  <c r="BH47" i="126" s="1"/>
  <c r="BH22" i="144" s="1"/>
  <c r="BH22" i="164"/>
  <c r="BH45" i="164" s="1"/>
  <c r="AO13" i="192"/>
  <c r="AO36" i="192" s="1"/>
  <c r="AO13" i="195"/>
  <c r="W16" i="54"/>
  <c r="AO36" i="191"/>
  <c r="AC13" i="166"/>
  <c r="AC36" i="166" s="1"/>
  <c r="AC13" i="163"/>
  <c r="AC36" i="163" s="1"/>
  <c r="AC14" i="126"/>
  <c r="AC38" i="126" s="1"/>
  <c r="AC13" i="144" s="1"/>
  <c r="AC36" i="164"/>
  <c r="AC36" i="145"/>
  <c r="AC14" i="80"/>
  <c r="AC38" i="80" s="1"/>
  <c r="BC6" i="165"/>
  <c r="BC9" i="165" s="1"/>
  <c r="BO6" i="193"/>
  <c r="BO9" i="193" s="1"/>
  <c r="BO36" i="194"/>
  <c r="BO13" i="192"/>
  <c r="BO36" i="192" s="1"/>
  <c r="BO13" i="195"/>
  <c r="AW16" i="54"/>
  <c r="BO36" i="191"/>
  <c r="BC36" i="164"/>
  <c r="BC14" i="80"/>
  <c r="BC38" i="80" s="1"/>
  <c r="BC13" i="163"/>
  <c r="BC36" i="163" s="1"/>
  <c r="BC14" i="126"/>
  <c r="BC38" i="126" s="1"/>
  <c r="BC13" i="144" s="1"/>
  <c r="BC13" i="166"/>
  <c r="BC36" i="166" s="1"/>
  <c r="AN22" i="195"/>
  <c r="AN22" i="194"/>
  <c r="AN45" i="194" s="1"/>
  <c r="AN22" i="192"/>
  <c r="AN45" i="192" s="1"/>
  <c r="V25" i="54"/>
  <c r="AN22" i="191"/>
  <c r="AN45" i="191" s="1"/>
  <c r="AB22" i="166"/>
  <c r="AB45" i="166" s="1"/>
  <c r="AB23" i="80"/>
  <c r="AB47" i="80" s="1"/>
  <c r="AB22" i="163"/>
  <c r="AB45" i="163" s="1"/>
  <c r="AB23" i="126"/>
  <c r="AB47" i="126" s="1"/>
  <c r="AB22" i="144" s="1"/>
  <c r="AB22" i="164"/>
  <c r="AB45" i="164" s="1"/>
  <c r="AB22" i="145"/>
  <c r="AB45" i="145" s="1"/>
  <c r="AN19" i="195"/>
  <c r="AN19" i="194"/>
  <c r="AN42" i="194" s="1"/>
  <c r="AN19" i="192"/>
  <c r="AN42" i="192" s="1"/>
  <c r="V22" i="54"/>
  <c r="AN19" i="191"/>
  <c r="AN42" i="191" s="1"/>
  <c r="AB19" i="166"/>
  <c r="AB42" i="166" s="1"/>
  <c r="AB20" i="80"/>
  <c r="AB44" i="80" s="1"/>
  <c r="AB19" i="163"/>
  <c r="AB42" i="163" s="1"/>
  <c r="AB20" i="126"/>
  <c r="AB44" i="126" s="1"/>
  <c r="AB19" i="144" s="1"/>
  <c r="AB19" i="164"/>
  <c r="AB42" i="164" s="1"/>
  <c r="AB19" i="145"/>
  <c r="AB42" i="145" s="1"/>
  <c r="BP8" i="192"/>
  <c r="BP8" i="195"/>
  <c r="BP11" i="195" s="1"/>
  <c r="BP8" i="194"/>
  <c r="AX27" i="54"/>
  <c r="BP8" i="191"/>
  <c r="BD8" i="166"/>
  <c r="BD8" i="163"/>
  <c r="BD8" i="145"/>
  <c r="BD8" i="164"/>
  <c r="BD8" i="126"/>
  <c r="BD8" i="80"/>
  <c r="AF19" i="192"/>
  <c r="AF42" i="192" s="1"/>
  <c r="AF19" i="195"/>
  <c r="AF19" i="194"/>
  <c r="AF42" i="194" s="1"/>
  <c r="N22" i="54"/>
  <c r="AF19" i="191"/>
  <c r="AF42" i="191" s="1"/>
  <c r="T19" i="164"/>
  <c r="T42" i="164" s="1"/>
  <c r="T19" i="145"/>
  <c r="T42" i="145" s="1"/>
  <c r="T19" i="166"/>
  <c r="T42" i="166" s="1"/>
  <c r="T20" i="80"/>
  <c r="T44" i="80" s="1"/>
  <c r="T19" i="163"/>
  <c r="T42" i="163" s="1"/>
  <c r="T20" i="126"/>
  <c r="T44" i="126" s="1"/>
  <c r="T19" i="144" s="1"/>
  <c r="AB16" i="195"/>
  <c r="AB16" i="194"/>
  <c r="AB39" i="194" s="1"/>
  <c r="AB16" i="192"/>
  <c r="AB39" i="192" s="1"/>
  <c r="J19" i="54"/>
  <c r="AB16" i="191"/>
  <c r="AB39" i="191" s="1"/>
  <c r="P16" i="166"/>
  <c r="P39" i="166" s="1"/>
  <c r="P17" i="80"/>
  <c r="P41" i="80" s="1"/>
  <c r="P16" i="163"/>
  <c r="P39" i="163" s="1"/>
  <c r="P17" i="126"/>
  <c r="P41" i="126" s="1"/>
  <c r="P16" i="144" s="1"/>
  <c r="P16" i="164"/>
  <c r="P39" i="164" s="1"/>
  <c r="P16" i="145"/>
  <c r="P39" i="145" s="1"/>
  <c r="AB13" i="195"/>
  <c r="AB36" i="194"/>
  <c r="AB13" i="192"/>
  <c r="AB36" i="192" s="1"/>
  <c r="J16" i="54"/>
  <c r="AB36" i="191"/>
  <c r="P13" i="163"/>
  <c r="P36" i="163" s="1"/>
  <c r="P14" i="80"/>
  <c r="P38" i="80" s="1"/>
  <c r="P36" i="145"/>
  <c r="P13" i="166"/>
  <c r="P36" i="166" s="1"/>
  <c r="P14" i="126"/>
  <c r="P38" i="126" s="1"/>
  <c r="P13" i="144" s="1"/>
  <c r="BK6" i="165"/>
  <c r="BK9" i="165" s="1"/>
  <c r="BW6" i="193"/>
  <c r="BW9" i="193" s="1"/>
  <c r="BK17" i="126"/>
  <c r="BK41" i="126" s="1"/>
  <c r="BK16" i="144" s="1"/>
  <c r="BW16" i="191"/>
  <c r="BW39" i="191" s="1"/>
  <c r="BW16" i="195"/>
  <c r="BW16" i="194"/>
  <c r="BW39" i="194" s="1"/>
  <c r="BW16" i="192"/>
  <c r="BW39" i="192" s="1"/>
  <c r="BK16" i="164"/>
  <c r="BK39" i="164" s="1"/>
  <c r="BK16" i="145"/>
  <c r="BK39" i="145" s="1"/>
  <c r="BE19" i="54"/>
  <c r="BK16" i="166"/>
  <c r="BK39" i="166" s="1"/>
  <c r="BK17" i="80"/>
  <c r="BK41" i="80" s="1"/>
  <c r="BK16" i="163"/>
  <c r="BK39" i="163" s="1"/>
  <c r="BW22" i="192"/>
  <c r="BW45" i="192" s="1"/>
  <c r="BW22" i="195"/>
  <c r="BW22" i="194"/>
  <c r="BW45" i="194" s="1"/>
  <c r="BK22" i="163"/>
  <c r="BK45" i="163" s="1"/>
  <c r="BK23" i="126"/>
  <c r="BK47" i="126" s="1"/>
  <c r="BK22" i="144" s="1"/>
  <c r="BK22" i="145"/>
  <c r="BK45" i="145" s="1"/>
  <c r="BK22" i="166"/>
  <c r="BK45" i="166" s="1"/>
  <c r="BK22" i="164"/>
  <c r="BK45" i="164" s="1"/>
  <c r="BW22" i="191"/>
  <c r="BW45" i="191" s="1"/>
  <c r="BE25" i="54"/>
  <c r="BK23" i="80"/>
  <c r="BK47" i="80" s="1"/>
  <c r="BZ36" i="194"/>
  <c r="BZ13" i="192"/>
  <c r="BZ36" i="192" s="1"/>
  <c r="BZ13" i="195"/>
  <c r="BH16" i="54"/>
  <c r="BZ36" i="191"/>
  <c r="BN13" i="163"/>
  <c r="BN36" i="163" s="1"/>
  <c r="BN14" i="80"/>
  <c r="BN38" i="80" s="1"/>
  <c r="BN36" i="145"/>
  <c r="BN13" i="166"/>
  <c r="BN36" i="166" s="1"/>
  <c r="BN14" i="126"/>
  <c r="BN38" i="126" s="1"/>
  <c r="BN13" i="144" s="1"/>
  <c r="CN16" i="195"/>
  <c r="CN16" i="194"/>
  <c r="CN39" i="194" s="1"/>
  <c r="CN16" i="192"/>
  <c r="CN39" i="192" s="1"/>
  <c r="CN16" i="191"/>
  <c r="CN39" i="191" s="1"/>
  <c r="BV19" i="54"/>
  <c r="CB16" i="166"/>
  <c r="CB39" i="166" s="1"/>
  <c r="CB17" i="80"/>
  <c r="CB41" i="80" s="1"/>
  <c r="CB16" i="163"/>
  <c r="CB39" i="163" s="1"/>
  <c r="CB17" i="126"/>
  <c r="CB41" i="126" s="1"/>
  <c r="CB16" i="144" s="1"/>
  <c r="CB16" i="164"/>
  <c r="CB39" i="164" s="1"/>
  <c r="CB16" i="145"/>
  <c r="CB39" i="145" s="1"/>
  <c r="CK19" i="195"/>
  <c r="CK19" i="194"/>
  <c r="CK42" i="194" s="1"/>
  <c r="CK19" i="192"/>
  <c r="CK42" i="192" s="1"/>
  <c r="BS22" i="54"/>
  <c r="CK19" i="191"/>
  <c r="CK42" i="191" s="1"/>
  <c r="BY19" i="166"/>
  <c r="BY42" i="166" s="1"/>
  <c r="BY20" i="126"/>
  <c r="BY44" i="126" s="1"/>
  <c r="BY19" i="144" s="1"/>
  <c r="BY19" i="163"/>
  <c r="BY42" i="163" s="1"/>
  <c r="BY20" i="80"/>
  <c r="BY44" i="80" s="1"/>
  <c r="BY19" i="145"/>
  <c r="BY42" i="145" s="1"/>
  <c r="BY19" i="164"/>
  <c r="BY42" i="164" s="1"/>
  <c r="BF13" i="192"/>
  <c r="BF36" i="192" s="1"/>
  <c r="BF13" i="195"/>
  <c r="BF36" i="194"/>
  <c r="AN16" i="54"/>
  <c r="AT36" i="145"/>
  <c r="AT13" i="166"/>
  <c r="AT36" i="166" s="1"/>
  <c r="AT14" i="126"/>
  <c r="AT38" i="126" s="1"/>
  <c r="AT13" i="144" s="1"/>
  <c r="AT13" i="163"/>
  <c r="AT36" i="163" s="1"/>
  <c r="AT14" i="80"/>
  <c r="AT38" i="80" s="1"/>
  <c r="AT36" i="164"/>
  <c r="BM22" i="194"/>
  <c r="BM45" i="194" s="1"/>
  <c r="BM22" i="192"/>
  <c r="BM45" i="192" s="1"/>
  <c r="BM22" i="195"/>
  <c r="BA23" i="80"/>
  <c r="BA47" i="80" s="1"/>
  <c r="BA22" i="163"/>
  <c r="BA45" i="163" s="1"/>
  <c r="AU25" i="54"/>
  <c r="BM22" i="191"/>
  <c r="BM45" i="191" s="1"/>
  <c r="BA23" i="126"/>
  <c r="BA47" i="126" s="1"/>
  <c r="BA22" i="144" s="1"/>
  <c r="BA22" i="164"/>
  <c r="BA45" i="164" s="1"/>
  <c r="BA22" i="166"/>
  <c r="BA45" i="166" s="1"/>
  <c r="BA22" i="145"/>
  <c r="BA45" i="145" s="1"/>
  <c r="T19" i="195"/>
  <c r="T19" i="192"/>
  <c r="T42" i="192" s="1"/>
  <c r="B22" i="54"/>
  <c r="T19" i="194"/>
  <c r="T42" i="194" s="1"/>
  <c r="T19" i="191"/>
  <c r="T42" i="191" s="1"/>
  <c r="H19" i="163"/>
  <c r="H42" i="163" s="1"/>
  <c r="H20" i="80"/>
  <c r="H44" i="80" s="1"/>
  <c r="H19" i="164"/>
  <c r="H42" i="164" s="1"/>
  <c r="H19" i="145"/>
  <c r="H42" i="145" s="1"/>
  <c r="H19" i="166"/>
  <c r="H42" i="166" s="1"/>
  <c r="H20" i="126"/>
  <c r="H44" i="126" s="1"/>
  <c r="H19" i="144" s="1"/>
  <c r="CE6" i="193"/>
  <c r="CE9" i="193" s="1"/>
  <c r="BS6" i="165"/>
  <c r="BS9" i="165" s="1"/>
  <c r="BM25" i="54"/>
  <c r="CE22" i="194"/>
  <c r="CE45" i="194" s="1"/>
  <c r="CE22" i="192"/>
  <c r="CE45" i="192" s="1"/>
  <c r="CE22" i="191"/>
  <c r="CE45" i="191" s="1"/>
  <c r="CE22" i="195"/>
  <c r="BS22" i="163"/>
  <c r="BS45" i="163" s="1"/>
  <c r="BS23" i="80"/>
  <c r="BS47" i="80" s="1"/>
  <c r="BS22" i="164"/>
  <c r="BS45" i="164" s="1"/>
  <c r="BS22" i="145"/>
  <c r="BS45" i="145" s="1"/>
  <c r="BS22" i="166"/>
  <c r="BS45" i="166" s="1"/>
  <c r="BS23" i="126"/>
  <c r="BS47" i="126" s="1"/>
  <c r="BS22" i="144" s="1"/>
  <c r="AT19" i="194"/>
  <c r="AT42" i="194" s="1"/>
  <c r="AT19" i="192"/>
  <c r="AT42" i="192" s="1"/>
  <c r="AT19" i="195"/>
  <c r="AB22" i="54"/>
  <c r="AT19" i="191"/>
  <c r="AT42" i="191" s="1"/>
  <c r="AH19" i="166"/>
  <c r="AH42" i="166" s="1"/>
  <c r="AH20" i="126"/>
  <c r="AH44" i="126" s="1"/>
  <c r="AH19" i="144" s="1"/>
  <c r="AH19" i="163"/>
  <c r="AH42" i="163" s="1"/>
  <c r="AH20" i="80"/>
  <c r="AH44" i="80" s="1"/>
  <c r="AH19" i="164"/>
  <c r="AH42" i="164" s="1"/>
  <c r="AH19" i="145"/>
  <c r="AH42" i="145" s="1"/>
  <c r="CF6" i="165"/>
  <c r="CF9" i="165" s="1"/>
  <c r="CR6" i="193"/>
  <c r="CR9" i="193" s="1"/>
  <c r="CR22" i="195"/>
  <c r="CR22" i="194"/>
  <c r="CR45" i="194" s="1"/>
  <c r="CR22" i="192"/>
  <c r="CR45" i="192" s="1"/>
  <c r="BZ25" i="54"/>
  <c r="CF22" i="164"/>
  <c r="CF45" i="164" s="1"/>
  <c r="CR22" i="191"/>
  <c r="CR45" i="191" s="1"/>
  <c r="CF22" i="163"/>
  <c r="CF45" i="163" s="1"/>
  <c r="CF23" i="126"/>
  <c r="CF47" i="126" s="1"/>
  <c r="CF22" i="144" s="1"/>
  <c r="CF23" i="80"/>
  <c r="CF47" i="80" s="1"/>
  <c r="CF22" i="166"/>
  <c r="CF45" i="166" s="1"/>
  <c r="CF22" i="145"/>
  <c r="CF45" i="145" s="1"/>
  <c r="BK13" i="192"/>
  <c r="BK36" i="192" s="1"/>
  <c r="BK13" i="195"/>
  <c r="AS16" i="54"/>
  <c r="BK36" i="191"/>
  <c r="AY13" i="166"/>
  <c r="AY36" i="166" s="1"/>
  <c r="AY36" i="164"/>
  <c r="AY13" i="163"/>
  <c r="AY36" i="163" s="1"/>
  <c r="AY14" i="80"/>
  <c r="AY38" i="80" s="1"/>
  <c r="AY36" i="145"/>
  <c r="AY14" i="126"/>
  <c r="AY38" i="126" s="1"/>
  <c r="AY13" i="144" s="1"/>
  <c r="BK22" i="195"/>
  <c r="BK22" i="194"/>
  <c r="BK45" i="194" s="1"/>
  <c r="BK22" i="192"/>
  <c r="BK45" i="192" s="1"/>
  <c r="AY22" i="164"/>
  <c r="AY45" i="164" s="1"/>
  <c r="AY22" i="166"/>
  <c r="AY45" i="166" s="1"/>
  <c r="AY22" i="145"/>
  <c r="AY45" i="145" s="1"/>
  <c r="AS25" i="54"/>
  <c r="AY23" i="126"/>
  <c r="AY47" i="126" s="1"/>
  <c r="AY22" i="144" s="1"/>
  <c r="AY22" i="163"/>
  <c r="AY45" i="163" s="1"/>
  <c r="BK22" i="191"/>
  <c r="BK45" i="191" s="1"/>
  <c r="AY23" i="80"/>
  <c r="AY47" i="80" s="1"/>
  <c r="CP13" i="192"/>
  <c r="CP36" i="192" s="1"/>
  <c r="CP13" i="195"/>
  <c r="BX16" i="54"/>
  <c r="CP36" i="191"/>
  <c r="CD13" i="163"/>
  <c r="CD36" i="163" s="1"/>
  <c r="CD14" i="80"/>
  <c r="CD38" i="80" s="1"/>
  <c r="CD36" i="164"/>
  <c r="CD36" i="145"/>
  <c r="CD13" i="166"/>
  <c r="CD36" i="166" s="1"/>
  <c r="CD14" i="126"/>
  <c r="CD38" i="126" s="1"/>
  <c r="CD13" i="144" s="1"/>
  <c r="CZ6" i="193"/>
  <c r="CZ9" i="193" s="1"/>
  <c r="CN6" i="165"/>
  <c r="CN9" i="165" s="1"/>
  <c r="CJ6" i="165"/>
  <c r="CJ9" i="165" s="1"/>
  <c r="CV6" i="193"/>
  <c r="CV9" i="193" s="1"/>
  <c r="CY22" i="195"/>
  <c r="CY22" i="194"/>
  <c r="CY45" i="194" s="1"/>
  <c r="CY22" i="192"/>
  <c r="CY45" i="192" s="1"/>
  <c r="CG25" i="54"/>
  <c r="CY22" i="191"/>
  <c r="CY45" i="191" s="1"/>
  <c r="CM22" i="164"/>
  <c r="CM45" i="164" s="1"/>
  <c r="CM22" i="145"/>
  <c r="CM45" i="145" s="1"/>
  <c r="CM22" i="166"/>
  <c r="CM45" i="166" s="1"/>
  <c r="CM23" i="80"/>
  <c r="CM47" i="80" s="1"/>
  <c r="CM22" i="163"/>
  <c r="CM45" i="163" s="1"/>
  <c r="CM23" i="126"/>
  <c r="CM47" i="126" s="1"/>
  <c r="CM22" i="144" s="1"/>
  <c r="AE6" i="165"/>
  <c r="AE9" i="165" s="1"/>
  <c r="AQ6" i="193"/>
  <c r="AQ9" i="193" s="1"/>
  <c r="AQ13" i="192"/>
  <c r="AQ36" i="192" s="1"/>
  <c r="AQ13" i="195"/>
  <c r="AE13" i="166"/>
  <c r="AE36" i="166" s="1"/>
  <c r="AE13" i="163"/>
  <c r="AE36" i="163" s="1"/>
  <c r="AQ36" i="191"/>
  <c r="AE36" i="164"/>
  <c r="Y16" i="54"/>
  <c r="AE36" i="145"/>
  <c r="AE14" i="80"/>
  <c r="AE38" i="80" s="1"/>
  <c r="AE14" i="126"/>
  <c r="AE38" i="126" s="1"/>
  <c r="AE13" i="144" s="1"/>
  <c r="AP16" i="195"/>
  <c r="AP16" i="194"/>
  <c r="AP39" i="194" s="1"/>
  <c r="AP16" i="192"/>
  <c r="AP39" i="192" s="1"/>
  <c r="X19" i="54"/>
  <c r="AP16" i="191"/>
  <c r="AP39" i="191" s="1"/>
  <c r="AD16" i="163"/>
  <c r="AD39" i="163" s="1"/>
  <c r="AD16" i="166"/>
  <c r="AD39" i="166" s="1"/>
  <c r="AD16" i="145"/>
  <c r="AD39" i="145" s="1"/>
  <c r="AD16" i="164"/>
  <c r="AD39" i="164" s="1"/>
  <c r="AD17" i="80"/>
  <c r="AD41" i="80" s="1"/>
  <c r="AD17" i="126"/>
  <c r="AD41" i="126" s="1"/>
  <c r="AD16" i="144" s="1"/>
  <c r="AP8" i="194"/>
  <c r="AP8" i="192"/>
  <c r="AP8" i="195"/>
  <c r="AP11" i="195" s="1"/>
  <c r="X27" i="54"/>
  <c r="AP8" i="191"/>
  <c r="AD8" i="166"/>
  <c r="AD8" i="126"/>
  <c r="AD8" i="163"/>
  <c r="AD8" i="80"/>
  <c r="AD8" i="164"/>
  <c r="AD8" i="145"/>
  <c r="BA8" i="194"/>
  <c r="BA8" i="192"/>
  <c r="BA8" i="195"/>
  <c r="BA11" i="195" s="1"/>
  <c r="AO8" i="164"/>
  <c r="BA8" i="191"/>
  <c r="AI27" i="54"/>
  <c r="AO8" i="145"/>
  <c r="AO8" i="126"/>
  <c r="AO8" i="163"/>
  <c r="AO8" i="80"/>
  <c r="AO8" i="166"/>
  <c r="AG7" i="195"/>
  <c r="AG10" i="195" s="1"/>
  <c r="AG7" i="194"/>
  <c r="AG7" i="192"/>
  <c r="O21" i="54"/>
  <c r="AG7" i="191"/>
  <c r="O8" i="54"/>
  <c r="O12" i="54" s="1"/>
  <c r="O15" i="54"/>
  <c r="U7" i="145"/>
  <c r="O24" i="54"/>
  <c r="U7" i="166"/>
  <c r="U7" i="80"/>
  <c r="U7" i="163"/>
  <c r="U7" i="126"/>
  <c r="O18" i="54"/>
  <c r="U7" i="164"/>
  <c r="CH7" i="195"/>
  <c r="CH10" i="195" s="1"/>
  <c r="BP8" i="54"/>
  <c r="BP12" i="54" s="1"/>
  <c r="CH7" i="194"/>
  <c r="BP24" i="54"/>
  <c r="CH7" i="192"/>
  <c r="CH7" i="191"/>
  <c r="BP18" i="54"/>
  <c r="BV7" i="166"/>
  <c r="BV7" i="126"/>
  <c r="BP15" i="54"/>
  <c r="BV7" i="163"/>
  <c r="BV7" i="80"/>
  <c r="BV7" i="164"/>
  <c r="BP21" i="54"/>
  <c r="BV7" i="145"/>
  <c r="CQ7" i="194"/>
  <c r="CQ7" i="192"/>
  <c r="BY8" i="54"/>
  <c r="BY12" i="54" s="1"/>
  <c r="CQ7" i="195"/>
  <c r="CQ10" i="195" s="1"/>
  <c r="CQ7" i="191"/>
  <c r="BY18" i="54"/>
  <c r="CE7" i="166"/>
  <c r="CE7" i="126"/>
  <c r="BY15" i="54"/>
  <c r="CE7" i="163"/>
  <c r="BY21" i="54"/>
  <c r="CE7" i="164"/>
  <c r="BY24" i="54"/>
  <c r="CE7" i="145"/>
  <c r="CE7" i="80"/>
  <c r="CT7" i="192"/>
  <c r="CB8" i="54"/>
  <c r="CB12" i="54" s="1"/>
  <c r="CT7" i="191"/>
  <c r="CT7" i="195"/>
  <c r="CT10" i="195" s="1"/>
  <c r="CT7" i="194"/>
  <c r="CB21" i="54"/>
  <c r="CH7" i="163"/>
  <c r="CH7" i="80"/>
  <c r="CB18" i="54"/>
  <c r="CH7" i="164"/>
  <c r="CB15" i="54"/>
  <c r="CH7" i="145"/>
  <c r="CB24" i="54"/>
  <c r="CH7" i="166"/>
  <c r="CH7" i="126"/>
  <c r="AI7" i="192"/>
  <c r="AI7" i="191"/>
  <c r="Q8" i="54"/>
  <c r="Q12" i="54" s="1"/>
  <c r="AI7" i="195"/>
  <c r="AI10" i="195" s="1"/>
  <c r="Q21" i="54"/>
  <c r="AI7" i="194"/>
  <c r="Q18" i="54"/>
  <c r="W7" i="164"/>
  <c r="Q15" i="54"/>
  <c r="W7" i="145"/>
  <c r="W7" i="80"/>
  <c r="W7" i="166"/>
  <c r="W7" i="126"/>
  <c r="Q24" i="54"/>
  <c r="W7" i="163"/>
  <c r="DB7" i="195"/>
  <c r="DB10" i="195" s="1"/>
  <c r="CJ8" i="54"/>
  <c r="CJ12" i="54" s="1"/>
  <c r="DB7" i="194"/>
  <c r="DB7" i="191"/>
  <c r="DB7" i="192"/>
  <c r="CJ18" i="54"/>
  <c r="CP7" i="163"/>
  <c r="CJ15" i="54"/>
  <c r="CP7" i="164"/>
  <c r="CP7" i="80"/>
  <c r="CJ24" i="54"/>
  <c r="CP7" i="145"/>
  <c r="CJ21" i="54"/>
  <c r="CP7" i="166"/>
  <c r="CP7" i="126"/>
  <c r="BX7" i="192"/>
  <c r="BF21" i="54"/>
  <c r="BX7" i="194"/>
  <c r="BX7" i="191"/>
  <c r="BF24" i="54"/>
  <c r="BF18" i="54"/>
  <c r="BX7" i="195"/>
  <c r="BX10" i="195" s="1"/>
  <c r="BF8" i="54"/>
  <c r="BF12" i="54" s="1"/>
  <c r="BF15" i="54"/>
  <c r="BL7" i="164"/>
  <c r="BL7" i="145"/>
  <c r="BL7" i="166"/>
  <c r="BL7" i="126"/>
  <c r="BL7" i="163"/>
  <c r="BL7" i="80"/>
  <c r="DG7" i="192"/>
  <c r="DG7" i="195"/>
  <c r="DG10" i="195" s="1"/>
  <c r="CO8" i="54"/>
  <c r="CO12" i="54" s="1"/>
  <c r="DG7" i="194"/>
  <c r="DG7" i="191"/>
  <c r="CO15" i="54"/>
  <c r="CU7" i="164"/>
  <c r="CO21" i="54"/>
  <c r="CU7" i="145"/>
  <c r="CO24" i="54"/>
  <c r="CU7" i="166"/>
  <c r="CU7" i="126"/>
  <c r="CO18" i="54"/>
  <c r="CU7" i="163"/>
  <c r="CU7" i="80"/>
  <c r="AX7" i="195"/>
  <c r="AX10" i="195" s="1"/>
  <c r="AF21" i="54"/>
  <c r="AX7" i="194"/>
  <c r="AF8" i="54"/>
  <c r="AF12" i="54" s="1"/>
  <c r="AX7" i="192"/>
  <c r="AX7" i="191"/>
  <c r="AF18" i="54"/>
  <c r="AL7" i="163"/>
  <c r="AL7" i="80"/>
  <c r="AF15" i="54"/>
  <c r="AL7" i="164"/>
  <c r="AL7" i="145"/>
  <c r="AF24" i="54"/>
  <c r="AL7" i="166"/>
  <c r="AL7" i="126"/>
  <c r="R7" i="192"/>
  <c r="R7" i="191"/>
  <c r="R7" i="195"/>
  <c r="R10" i="195" s="1"/>
  <c r="R7" i="194"/>
  <c r="P22" i="97"/>
  <c r="P19" i="97"/>
  <c r="F7" i="166"/>
  <c r="F7" i="126"/>
  <c r="F7" i="163"/>
  <c r="F7" i="80"/>
  <c r="P16" i="97"/>
  <c r="F7" i="164"/>
  <c r="F7" i="145"/>
  <c r="CM7" i="192"/>
  <c r="BU8" i="54"/>
  <c r="BU12" i="54" s="1"/>
  <c r="CM7" i="191"/>
  <c r="CM7" i="195"/>
  <c r="CM10" i="195" s="1"/>
  <c r="CM7" i="194"/>
  <c r="BU24" i="54"/>
  <c r="CA7" i="145"/>
  <c r="BU18" i="54"/>
  <c r="CA7" i="166"/>
  <c r="CA7" i="126"/>
  <c r="BU15" i="54"/>
  <c r="CA7" i="163"/>
  <c r="CA7" i="80"/>
  <c r="BU21" i="54"/>
  <c r="CA7" i="164"/>
  <c r="BY7" i="195"/>
  <c r="BY10" i="195" s="1"/>
  <c r="BG8" i="54"/>
  <c r="BG12" i="54" s="1"/>
  <c r="BY7" i="194"/>
  <c r="BG18" i="54"/>
  <c r="BY7" i="192"/>
  <c r="BG24" i="54"/>
  <c r="BG15" i="54"/>
  <c r="BY7" i="191"/>
  <c r="BG21" i="54"/>
  <c r="BM7" i="166"/>
  <c r="BM7" i="126"/>
  <c r="BM7" i="163"/>
  <c r="BM7" i="80"/>
  <c r="BM7" i="164"/>
  <c r="BM7" i="145"/>
  <c r="AE22" i="194"/>
  <c r="AE45" i="194" s="1"/>
  <c r="AE22" i="192"/>
  <c r="AE45" i="192" s="1"/>
  <c r="AE22" i="195"/>
  <c r="S22" i="164"/>
  <c r="S45" i="164" s="1"/>
  <c r="AE22" i="191"/>
  <c r="AE45" i="191" s="1"/>
  <c r="S22" i="163"/>
  <c r="S45" i="163" s="1"/>
  <c r="S22" i="166"/>
  <c r="S45" i="166" s="1"/>
  <c r="S23" i="80"/>
  <c r="S47" i="80" s="1"/>
  <c r="S22" i="145"/>
  <c r="S45" i="145" s="1"/>
  <c r="M25" i="54"/>
  <c r="S23" i="126"/>
  <c r="S47" i="126" s="1"/>
  <c r="S22" i="144" s="1"/>
  <c r="AE13" i="195"/>
  <c r="AE36" i="194"/>
  <c r="AE13" i="192"/>
  <c r="AE36" i="192" s="1"/>
  <c r="S14" i="80"/>
  <c r="S38" i="80" s="1"/>
  <c r="S13" i="163"/>
  <c r="S36" i="163" s="1"/>
  <c r="S14" i="126"/>
  <c r="S38" i="126" s="1"/>
  <c r="S13" i="144" s="1"/>
  <c r="S36" i="145"/>
  <c r="M16" i="54"/>
  <c r="S13" i="166"/>
  <c r="S36" i="166" s="1"/>
  <c r="S36" i="164"/>
  <c r="Y22" i="195"/>
  <c r="Y22" i="194"/>
  <c r="Y45" i="194" s="1"/>
  <c r="Y22" i="192"/>
  <c r="Y45" i="192" s="1"/>
  <c r="Y22" i="191"/>
  <c r="Y45" i="191" s="1"/>
  <c r="M23" i="80"/>
  <c r="M47" i="80" s="1"/>
  <c r="G25" i="54"/>
  <c r="M22" i="166"/>
  <c r="M45" i="166" s="1"/>
  <c r="M22" i="145"/>
  <c r="M45" i="145" s="1"/>
  <c r="M22" i="163"/>
  <c r="M45" i="163" s="1"/>
  <c r="M23" i="126"/>
  <c r="M47" i="126" s="1"/>
  <c r="M22" i="144" s="1"/>
  <c r="M22" i="164"/>
  <c r="M45" i="164" s="1"/>
  <c r="CS22" i="195"/>
  <c r="CS22" i="194"/>
  <c r="CS45" i="194" s="1"/>
  <c r="CS22" i="192"/>
  <c r="CS45" i="192" s="1"/>
  <c r="CG22" i="164"/>
  <c r="CG45" i="164" s="1"/>
  <c r="CA25" i="54"/>
  <c r="CG23" i="80"/>
  <c r="CG47" i="80" s="1"/>
  <c r="CG23" i="126"/>
  <c r="CG47" i="126" s="1"/>
  <c r="CG22" i="144" s="1"/>
  <c r="CS22" i="191"/>
  <c r="CS45" i="191" s="1"/>
  <c r="CG22" i="163"/>
  <c r="CG45" i="163" s="1"/>
  <c r="CG22" i="166"/>
  <c r="CG45" i="166" s="1"/>
  <c r="CG22" i="145"/>
  <c r="CG45" i="145" s="1"/>
  <c r="CG8" i="166"/>
  <c r="CG8" i="164"/>
  <c r="CG8" i="80"/>
  <c r="CG8" i="163"/>
  <c r="CG8" i="126"/>
  <c r="CG8" i="145"/>
  <c r="CS8" i="195"/>
  <c r="CS11" i="195" s="1"/>
  <c r="CS8" i="194"/>
  <c r="CA27" i="54"/>
  <c r="CS8" i="192"/>
  <c r="CS8" i="191"/>
  <c r="DF19" i="192"/>
  <c r="DF42" i="192" s="1"/>
  <c r="DF19" i="195"/>
  <c r="DF19" i="194"/>
  <c r="DF42" i="194" s="1"/>
  <c r="CN22" i="54"/>
  <c r="DF19" i="191"/>
  <c r="DF42" i="191" s="1"/>
  <c r="CT19" i="166"/>
  <c r="CT42" i="166" s="1"/>
  <c r="CT20" i="126"/>
  <c r="CT44" i="126" s="1"/>
  <c r="CT19" i="144" s="1"/>
  <c r="CT19" i="163"/>
  <c r="CT42" i="163" s="1"/>
  <c r="CT20" i="80"/>
  <c r="CT44" i="80" s="1"/>
  <c r="CT19" i="164"/>
  <c r="CT42" i="164" s="1"/>
  <c r="CT19" i="145"/>
  <c r="CT42" i="145" s="1"/>
  <c r="DF8" i="194"/>
  <c r="DF8" i="191"/>
  <c r="DF8" i="192"/>
  <c r="DF8" i="195"/>
  <c r="DF11" i="195" s="1"/>
  <c r="CN27" i="54"/>
  <c r="CT8" i="164"/>
  <c r="CT8" i="145"/>
  <c r="CT8" i="166"/>
  <c r="CT8" i="126"/>
  <c r="CT8" i="163"/>
  <c r="CT8" i="80"/>
  <c r="DE36" i="191"/>
  <c r="DE13" i="195"/>
  <c r="DE36" i="194"/>
  <c r="DE13" i="192"/>
  <c r="DE36" i="192" s="1"/>
  <c r="CS13" i="163"/>
  <c r="CS36" i="163" s="1"/>
  <c r="CS14" i="126"/>
  <c r="CS38" i="126" s="1"/>
  <c r="CS13" i="144" s="1"/>
  <c r="CS13" i="166"/>
  <c r="CS36" i="166" s="1"/>
  <c r="CS36" i="164"/>
  <c r="CM16" i="54"/>
  <c r="CS14" i="80"/>
  <c r="CS38" i="80" s="1"/>
  <c r="CJ13" i="192"/>
  <c r="CJ36" i="192" s="1"/>
  <c r="CJ13" i="195"/>
  <c r="BR16" i="54"/>
  <c r="CJ36" i="191"/>
  <c r="BX36" i="145"/>
  <c r="BX36" i="164"/>
  <c r="BX14" i="80"/>
  <c r="BX38" i="80" s="1"/>
  <c r="BX13" i="163"/>
  <c r="BX36" i="163" s="1"/>
  <c r="BX14" i="126"/>
  <c r="BX38" i="126" s="1"/>
  <c r="BX13" i="144" s="1"/>
  <c r="BX13" i="166"/>
  <c r="BX36" i="166" s="1"/>
  <c r="BV16" i="192"/>
  <c r="BV39" i="192" s="1"/>
  <c r="BV16" i="195"/>
  <c r="BV16" i="194"/>
  <c r="BV39" i="194" s="1"/>
  <c r="BD19" i="54"/>
  <c r="BV16" i="191"/>
  <c r="BV39" i="191" s="1"/>
  <c r="BJ16" i="145"/>
  <c r="BJ39" i="145" s="1"/>
  <c r="BJ16" i="164"/>
  <c r="BJ39" i="164" s="1"/>
  <c r="BJ17" i="80"/>
  <c r="BJ41" i="80" s="1"/>
  <c r="BJ16" i="166"/>
  <c r="BJ39" i="166" s="1"/>
  <c r="BJ16" i="163"/>
  <c r="BJ39" i="163" s="1"/>
  <c r="BJ17" i="126"/>
  <c r="BJ41" i="126" s="1"/>
  <c r="BJ16" i="144" s="1"/>
  <c r="BV19" i="195"/>
  <c r="BV19" i="194"/>
  <c r="BV42" i="194" s="1"/>
  <c r="BV19" i="192"/>
  <c r="BV42" i="192" s="1"/>
  <c r="BD22" i="54"/>
  <c r="BV19" i="191"/>
  <c r="BV42" i="191" s="1"/>
  <c r="BJ19" i="166"/>
  <c r="BJ42" i="166" s="1"/>
  <c r="BJ20" i="126"/>
  <c r="BJ44" i="126" s="1"/>
  <c r="BJ19" i="144" s="1"/>
  <c r="BJ19" i="163"/>
  <c r="BJ42" i="163" s="1"/>
  <c r="BJ20" i="80"/>
  <c r="BJ44" i="80" s="1"/>
  <c r="BJ19" i="164"/>
  <c r="BJ42" i="164" s="1"/>
  <c r="BJ19" i="145"/>
  <c r="BJ42" i="145" s="1"/>
  <c r="CF16" i="194"/>
  <c r="CF39" i="194" s="1"/>
  <c r="CF16" i="192"/>
  <c r="CF39" i="192" s="1"/>
  <c r="CF16" i="195"/>
  <c r="BN19" i="54"/>
  <c r="CF16" i="191"/>
  <c r="CF39" i="191" s="1"/>
  <c r="BT16" i="164"/>
  <c r="BT39" i="164" s="1"/>
  <c r="BT16" i="145"/>
  <c r="BT39" i="145" s="1"/>
  <c r="BT16" i="166"/>
  <c r="BT39" i="166" s="1"/>
  <c r="BT17" i="80"/>
  <c r="BT41" i="80" s="1"/>
  <c r="BT16" i="163"/>
  <c r="BT39" i="163" s="1"/>
  <c r="BT17" i="126"/>
  <c r="BT41" i="126" s="1"/>
  <c r="BT16" i="144" s="1"/>
  <c r="CF22" i="194"/>
  <c r="CF45" i="194" s="1"/>
  <c r="CF22" i="192"/>
  <c r="CF45" i="192" s="1"/>
  <c r="CF22" i="195"/>
  <c r="BN25" i="54"/>
  <c r="CF22" i="191"/>
  <c r="CF45" i="191" s="1"/>
  <c r="BT22" i="164"/>
  <c r="BT45" i="164" s="1"/>
  <c r="BT22" i="145"/>
  <c r="BT45" i="145" s="1"/>
  <c r="BT22" i="166"/>
  <c r="BT45" i="166" s="1"/>
  <c r="BT23" i="126"/>
  <c r="BT47" i="126" s="1"/>
  <c r="BT22" i="144" s="1"/>
  <c r="BT22" i="163"/>
  <c r="BT45" i="163" s="1"/>
  <c r="BT23" i="80"/>
  <c r="BT47" i="80" s="1"/>
  <c r="Q19" i="195"/>
  <c r="Q19" i="194"/>
  <c r="Q42" i="194" s="1"/>
  <c r="Q19" i="192"/>
  <c r="Q42" i="192" s="1"/>
  <c r="Q19" i="191"/>
  <c r="Q42" i="191" s="1"/>
  <c r="O20" i="97"/>
  <c r="E19" i="164"/>
  <c r="E42" i="164" s="1"/>
  <c r="E19" i="145"/>
  <c r="E42" i="145" s="1"/>
  <c r="E19" i="166"/>
  <c r="E42" i="166" s="1"/>
  <c r="E20" i="126"/>
  <c r="E44" i="126" s="1"/>
  <c r="E19" i="144" s="1"/>
  <c r="E19" i="163"/>
  <c r="E42" i="163" s="1"/>
  <c r="E20" i="80"/>
  <c r="E44" i="80" s="1"/>
  <c r="Q13" i="192"/>
  <c r="Q36" i="192" s="1"/>
  <c r="E14" i="80"/>
  <c r="E38" i="80" s="1"/>
  <c r="E13" i="166"/>
  <c r="E36" i="166" s="1"/>
  <c r="E36" i="164"/>
  <c r="E13" i="163"/>
  <c r="E36" i="163" s="1"/>
  <c r="Q13" i="195"/>
  <c r="Q36" i="191"/>
  <c r="E14" i="126"/>
  <c r="E38" i="126" s="1"/>
  <c r="E13" i="144" s="1"/>
  <c r="Q36" i="194"/>
  <c r="E36" i="145"/>
  <c r="U19" i="195"/>
  <c r="U19" i="194"/>
  <c r="U42" i="194" s="1"/>
  <c r="U19" i="192"/>
  <c r="U42" i="192" s="1"/>
  <c r="C22" i="54"/>
  <c r="U19" i="191"/>
  <c r="U42" i="191" s="1"/>
  <c r="I19" i="166"/>
  <c r="I42" i="166" s="1"/>
  <c r="I20" i="126"/>
  <c r="I44" i="126" s="1"/>
  <c r="I19" i="144" s="1"/>
  <c r="I19" i="164"/>
  <c r="I42" i="164" s="1"/>
  <c r="I20" i="80"/>
  <c r="I44" i="80" s="1"/>
  <c r="I19" i="163"/>
  <c r="I42" i="163" s="1"/>
  <c r="I19" i="145"/>
  <c r="I42" i="145" s="1"/>
  <c r="U22" i="195"/>
  <c r="U22" i="192"/>
  <c r="U45" i="192" s="1"/>
  <c r="U22" i="191"/>
  <c r="U45" i="191" s="1"/>
  <c r="I22" i="164"/>
  <c r="I45" i="164" s="1"/>
  <c r="I22" i="145"/>
  <c r="I45" i="145" s="1"/>
  <c r="I22" i="166"/>
  <c r="I45" i="166" s="1"/>
  <c r="I23" i="126"/>
  <c r="I47" i="126" s="1"/>
  <c r="I22" i="144" s="1"/>
  <c r="U22" i="194"/>
  <c r="U45" i="194" s="1"/>
  <c r="C25" i="54"/>
  <c r="I22" i="163"/>
  <c r="I45" i="163" s="1"/>
  <c r="I23" i="80"/>
  <c r="I47" i="80" s="1"/>
  <c r="AM13" i="166"/>
  <c r="AM36" i="166" s="1"/>
  <c r="AM14" i="126"/>
  <c r="AM38" i="126" s="1"/>
  <c r="AM13" i="144" s="1"/>
  <c r="AY13" i="192"/>
  <c r="AY36" i="192" s="1"/>
  <c r="AY13" i="195"/>
  <c r="AM13" i="163"/>
  <c r="AM36" i="163" s="1"/>
  <c r="AG16" i="54"/>
  <c r="AM36" i="145"/>
  <c r="AM36" i="164"/>
  <c r="AY36" i="191"/>
  <c r="AM14" i="80"/>
  <c r="AM38" i="80" s="1"/>
  <c r="AY8" i="192"/>
  <c r="AY8" i="195"/>
  <c r="AY11" i="195" s="1"/>
  <c r="AY8" i="194"/>
  <c r="AG27" i="54"/>
  <c r="AM8" i="166"/>
  <c r="AY8" i="191"/>
  <c r="AM8" i="164"/>
  <c r="AM8" i="80"/>
  <c r="AM8" i="163"/>
  <c r="AM8" i="145"/>
  <c r="AM8" i="126"/>
  <c r="CL22" i="194"/>
  <c r="CL45" i="194" s="1"/>
  <c r="CL22" i="192"/>
  <c r="CL45" i="192" s="1"/>
  <c r="CL22" i="195"/>
  <c r="BT25" i="54"/>
  <c r="CL22" i="191"/>
  <c r="CL45" i="191" s="1"/>
  <c r="BZ22" i="163"/>
  <c r="BZ45" i="163" s="1"/>
  <c r="BZ22" i="145"/>
  <c r="BZ45" i="145" s="1"/>
  <c r="BZ22" i="166"/>
  <c r="BZ45" i="166" s="1"/>
  <c r="BZ23" i="126"/>
  <c r="BZ47" i="126" s="1"/>
  <c r="BZ22" i="144" s="1"/>
  <c r="BZ22" i="164"/>
  <c r="BZ45" i="164" s="1"/>
  <c r="BZ23" i="80"/>
  <c r="BZ47" i="80" s="1"/>
  <c r="P16" i="195"/>
  <c r="D16" i="166"/>
  <c r="D39" i="166" s="1"/>
  <c r="D17" i="126"/>
  <c r="D41" i="126" s="1"/>
  <c r="D16" i="144" s="1"/>
  <c r="P16" i="194"/>
  <c r="P39" i="194" s="1"/>
  <c r="D16" i="163"/>
  <c r="D39" i="163" s="1"/>
  <c r="D17" i="80"/>
  <c r="D41" i="80" s="1"/>
  <c r="P16" i="192"/>
  <c r="P39" i="192" s="1"/>
  <c r="N17" i="97"/>
  <c r="D16" i="164"/>
  <c r="D39" i="164" s="1"/>
  <c r="P16" i="191"/>
  <c r="P39" i="191" s="1"/>
  <c r="D16" i="145"/>
  <c r="D39" i="145" s="1"/>
  <c r="P22" i="195"/>
  <c r="D22" i="145"/>
  <c r="D45" i="145" s="1"/>
  <c r="P22" i="194"/>
  <c r="P45" i="194" s="1"/>
  <c r="D22" i="166"/>
  <c r="D45" i="166" s="1"/>
  <c r="D23" i="126"/>
  <c r="D47" i="126" s="1"/>
  <c r="D22" i="144" s="1"/>
  <c r="P22" i="192"/>
  <c r="P45" i="192" s="1"/>
  <c r="D22" i="163"/>
  <c r="D45" i="163" s="1"/>
  <c r="D23" i="80"/>
  <c r="D47" i="80" s="1"/>
  <c r="P22" i="191"/>
  <c r="P45" i="191" s="1"/>
  <c r="N23" i="97"/>
  <c r="D22" i="164"/>
  <c r="D45" i="164" s="1"/>
  <c r="Y6" i="165"/>
  <c r="Y9" i="165" s="1"/>
  <c r="AK6" i="193"/>
  <c r="AK9" i="193" s="1"/>
  <c r="AK22" i="195"/>
  <c r="AK22" i="194"/>
  <c r="AK45" i="194" s="1"/>
  <c r="AK22" i="192"/>
  <c r="AK45" i="192" s="1"/>
  <c r="Y22" i="164"/>
  <c r="Y45" i="164" s="1"/>
  <c r="AK22" i="191"/>
  <c r="AK45" i="191" s="1"/>
  <c r="Y22" i="145"/>
  <c r="Y45" i="145" s="1"/>
  <c r="Y23" i="80"/>
  <c r="Y47" i="80" s="1"/>
  <c r="Y22" i="166"/>
  <c r="Y45" i="166" s="1"/>
  <c r="S25" i="54"/>
  <c r="Y23" i="126"/>
  <c r="Y47" i="126" s="1"/>
  <c r="Y22" i="144" s="1"/>
  <c r="Y22" i="163"/>
  <c r="Y45" i="163" s="1"/>
  <c r="AK13" i="192"/>
  <c r="AK36" i="192" s="1"/>
  <c r="AK13" i="195"/>
  <c r="Y13" i="163"/>
  <c r="Y36" i="163" s="1"/>
  <c r="AK36" i="191"/>
  <c r="Y14" i="80"/>
  <c r="Y38" i="80" s="1"/>
  <c r="Y36" i="145"/>
  <c r="S16" i="54"/>
  <c r="Y14" i="126"/>
  <c r="Y38" i="126" s="1"/>
  <c r="Y13" i="144" s="1"/>
  <c r="Y36" i="164"/>
  <c r="Y13" i="166"/>
  <c r="Y36" i="166" s="1"/>
  <c r="AQ6" i="165"/>
  <c r="AQ9" i="165" s="1"/>
  <c r="BC6" i="193"/>
  <c r="BC9" i="193" s="1"/>
  <c r="BC22" i="194"/>
  <c r="BC45" i="194" s="1"/>
  <c r="BC22" i="192"/>
  <c r="BC45" i="192" s="1"/>
  <c r="BC22" i="195"/>
  <c r="AQ22" i="166"/>
  <c r="AQ45" i="166" s="1"/>
  <c r="AQ22" i="145"/>
  <c r="AQ45" i="145" s="1"/>
  <c r="BC22" i="191"/>
  <c r="BC45" i="191" s="1"/>
  <c r="AQ22" i="163"/>
  <c r="AQ45" i="163" s="1"/>
  <c r="AQ23" i="80"/>
  <c r="AQ47" i="80" s="1"/>
  <c r="AK25" i="54"/>
  <c r="AQ23" i="126"/>
  <c r="AQ47" i="126" s="1"/>
  <c r="AQ22" i="144" s="1"/>
  <c r="AQ22" i="164"/>
  <c r="AQ45" i="164" s="1"/>
  <c r="AJ6" i="165"/>
  <c r="AJ9" i="165" s="1"/>
  <c r="AV6" i="193"/>
  <c r="AV9" i="193" s="1"/>
  <c r="AV13" i="195"/>
  <c r="AV36" i="194"/>
  <c r="AV13" i="192"/>
  <c r="AV36" i="192" s="1"/>
  <c r="AD16" i="54"/>
  <c r="AJ36" i="164"/>
  <c r="AJ36" i="145"/>
  <c r="AJ13" i="166"/>
  <c r="AJ36" i="166" s="1"/>
  <c r="AJ14" i="126"/>
  <c r="AJ38" i="126" s="1"/>
  <c r="AJ13" i="144" s="1"/>
  <c r="AJ13" i="163"/>
  <c r="AJ36" i="163" s="1"/>
  <c r="AJ14" i="80"/>
  <c r="AJ38" i="80" s="1"/>
  <c r="CC13" i="195"/>
  <c r="CC13" i="192"/>
  <c r="CC36" i="192" s="1"/>
  <c r="BK16" i="54"/>
  <c r="CC36" i="191"/>
  <c r="BQ13" i="166"/>
  <c r="BQ36" i="166" s="1"/>
  <c r="BQ14" i="80"/>
  <c r="BQ38" i="80" s="1"/>
  <c r="BQ36" i="164"/>
  <c r="BQ13" i="163"/>
  <c r="BQ36" i="163" s="1"/>
  <c r="BQ14" i="126"/>
  <c r="BQ38" i="126" s="1"/>
  <c r="BQ13" i="144" s="1"/>
  <c r="BQ36" i="145"/>
  <c r="AV6" i="165"/>
  <c r="AV9" i="165" s="1"/>
  <c r="BH6" i="193"/>
  <c r="BH9" i="193" s="1"/>
  <c r="BH8" i="195"/>
  <c r="BH11" i="195" s="1"/>
  <c r="BH8" i="194"/>
  <c r="BH8" i="192"/>
  <c r="AP27" i="54"/>
  <c r="BH8" i="191"/>
  <c r="AV8" i="164"/>
  <c r="AV8" i="145"/>
  <c r="AV8" i="166"/>
  <c r="AV8" i="126"/>
  <c r="AV8" i="163"/>
  <c r="AV8" i="80"/>
  <c r="CG6" i="193"/>
  <c r="CG9" i="193" s="1"/>
  <c r="BU6" i="165"/>
  <c r="BU9" i="165" s="1"/>
  <c r="CG19" i="194"/>
  <c r="CG42" i="194" s="1"/>
  <c r="CG19" i="192"/>
  <c r="CG42" i="192" s="1"/>
  <c r="CG19" i="195"/>
  <c r="BO22" i="54"/>
  <c r="CG19" i="191"/>
  <c r="CG42" i="191" s="1"/>
  <c r="BU19" i="166"/>
  <c r="BU42" i="166" s="1"/>
  <c r="BU19" i="145"/>
  <c r="BU42" i="145" s="1"/>
  <c r="BU19" i="164"/>
  <c r="BU42" i="164" s="1"/>
  <c r="BU19" i="163"/>
  <c r="BU42" i="163" s="1"/>
  <c r="BU20" i="126"/>
  <c r="BU44" i="126" s="1"/>
  <c r="BU19" i="144" s="1"/>
  <c r="BU20" i="80"/>
  <c r="BU44" i="80" s="1"/>
  <c r="BE16" i="194"/>
  <c r="BE39" i="194" s="1"/>
  <c r="BE16" i="192"/>
  <c r="BE39" i="192" s="1"/>
  <c r="BE16" i="191"/>
  <c r="BE39" i="191" s="1"/>
  <c r="BE16" i="195"/>
  <c r="AS17" i="126"/>
  <c r="AS41" i="126" s="1"/>
  <c r="AS16" i="144" s="1"/>
  <c r="AS16" i="163"/>
  <c r="AS39" i="163" s="1"/>
  <c r="AS16" i="166"/>
  <c r="AS39" i="166" s="1"/>
  <c r="AS16" i="164"/>
  <c r="AS39" i="164" s="1"/>
  <c r="AS16" i="145"/>
  <c r="AS39" i="145" s="1"/>
  <c r="AM19" i="54"/>
  <c r="AS17" i="80"/>
  <c r="AS41" i="80" s="1"/>
  <c r="BE8" i="191"/>
  <c r="BE8" i="195"/>
  <c r="BE11" i="195" s="1"/>
  <c r="BE8" i="194"/>
  <c r="BE8" i="192"/>
  <c r="AM27" i="54"/>
  <c r="AS8" i="126"/>
  <c r="AS8" i="80"/>
  <c r="AS8" i="166"/>
  <c r="AS8" i="163"/>
  <c r="AS8" i="164"/>
  <c r="AS8" i="145"/>
  <c r="BE22" i="192"/>
  <c r="BE45" i="192" s="1"/>
  <c r="BE22" i="195"/>
  <c r="BE22" i="194"/>
  <c r="BE45" i="194" s="1"/>
  <c r="AS22" i="145"/>
  <c r="AS45" i="145" s="1"/>
  <c r="AS22" i="163"/>
  <c r="AS45" i="163" s="1"/>
  <c r="BE22" i="191"/>
  <c r="BE45" i="191" s="1"/>
  <c r="AS22" i="164"/>
  <c r="AS45" i="164" s="1"/>
  <c r="AS22" i="166"/>
  <c r="AS45" i="166" s="1"/>
  <c r="AS23" i="126"/>
  <c r="AS47" i="126" s="1"/>
  <c r="AS22" i="144" s="1"/>
  <c r="AM25" i="54"/>
  <c r="AS23" i="80"/>
  <c r="AS47" i="80" s="1"/>
  <c r="AG6" i="165"/>
  <c r="AG9" i="165" s="1"/>
  <c r="AS6" i="193"/>
  <c r="AS9" i="193" s="1"/>
  <c r="AS22" i="192"/>
  <c r="AS45" i="192" s="1"/>
  <c r="AS22" i="195"/>
  <c r="AS22" i="194"/>
  <c r="AS45" i="194" s="1"/>
  <c r="AA25" i="54"/>
  <c r="AG23" i="80"/>
  <c r="AG47" i="80" s="1"/>
  <c r="AS22" i="191"/>
  <c r="AS45" i="191" s="1"/>
  <c r="AG23" i="126"/>
  <c r="AG47" i="126" s="1"/>
  <c r="AG22" i="144" s="1"/>
  <c r="AG22" i="166"/>
  <c r="AG45" i="166" s="1"/>
  <c r="AG22" i="145"/>
  <c r="AG45" i="145" s="1"/>
  <c r="AG22" i="164"/>
  <c r="AG45" i="164" s="1"/>
  <c r="AG22" i="163"/>
  <c r="AG45" i="163" s="1"/>
  <c r="BT8" i="192"/>
  <c r="BT8" i="195"/>
  <c r="BT11" i="195" s="1"/>
  <c r="BT8" i="194"/>
  <c r="BB27" i="54"/>
  <c r="BT8" i="191"/>
  <c r="BH8" i="166"/>
  <c r="BH8" i="126"/>
  <c r="BH8" i="163"/>
  <c r="BH8" i="80"/>
  <c r="BH8" i="164"/>
  <c r="BH8" i="145"/>
  <c r="AO22" i="194"/>
  <c r="AO45" i="194" s="1"/>
  <c r="AO22" i="192"/>
  <c r="AO45" i="192" s="1"/>
  <c r="AO22" i="195"/>
  <c r="AC22" i="145"/>
  <c r="AC45" i="145" s="1"/>
  <c r="AC22" i="163"/>
  <c r="AC45" i="163" s="1"/>
  <c r="W25" i="54"/>
  <c r="AC23" i="126"/>
  <c r="AC47" i="126" s="1"/>
  <c r="AC22" i="144" s="1"/>
  <c r="AO22" i="191"/>
  <c r="AO45" i="191" s="1"/>
  <c r="AC23" i="80"/>
  <c r="AC47" i="80" s="1"/>
  <c r="AC22" i="166"/>
  <c r="AC45" i="166" s="1"/>
  <c r="AC22" i="164"/>
  <c r="AC45" i="164" s="1"/>
  <c r="BO16" i="195"/>
  <c r="BO16" i="194"/>
  <c r="BO39" i="194" s="1"/>
  <c r="BO16" i="192"/>
  <c r="BO39" i="192" s="1"/>
  <c r="AW19" i="54"/>
  <c r="BC16" i="145"/>
  <c r="BC39" i="145" s="1"/>
  <c r="BO16" i="191"/>
  <c r="BO39" i="191" s="1"/>
  <c r="BC17" i="126"/>
  <c r="BC41" i="126" s="1"/>
  <c r="BC16" i="144" s="1"/>
  <c r="BC17" i="80"/>
  <c r="BC41" i="80" s="1"/>
  <c r="BC16" i="164"/>
  <c r="BC39" i="164" s="1"/>
  <c r="BC16" i="163"/>
  <c r="BC39" i="163" s="1"/>
  <c r="BC16" i="166"/>
  <c r="BC39" i="166" s="1"/>
  <c r="BO8" i="195"/>
  <c r="BO11" i="195" s="1"/>
  <c r="BO8" i="194"/>
  <c r="BO8" i="192"/>
  <c r="BC8" i="164"/>
  <c r="BC8" i="163"/>
  <c r="BO8" i="191"/>
  <c r="AW27" i="54"/>
  <c r="BC8" i="80"/>
  <c r="BC8" i="145"/>
  <c r="BC8" i="166"/>
  <c r="BC8" i="126"/>
  <c r="BO19" i="194"/>
  <c r="BO42" i="194" s="1"/>
  <c r="BO19" i="192"/>
  <c r="BO42" i="192" s="1"/>
  <c r="BO19" i="195"/>
  <c r="AW22" i="54"/>
  <c r="BO19" i="191"/>
  <c r="BO42" i="191" s="1"/>
  <c r="BC19" i="164"/>
  <c r="BC42" i="164" s="1"/>
  <c r="BC19" i="145"/>
  <c r="BC42" i="145" s="1"/>
  <c r="BC19" i="166"/>
  <c r="BC42" i="166" s="1"/>
  <c r="BC20" i="126"/>
  <c r="BC44" i="126" s="1"/>
  <c r="BC19" i="144" s="1"/>
  <c r="BC19" i="163"/>
  <c r="BC42" i="163" s="1"/>
  <c r="BC20" i="80"/>
  <c r="BC44" i="80" s="1"/>
  <c r="AN13" i="192"/>
  <c r="AN36" i="192" s="1"/>
  <c r="AN13" i="195"/>
  <c r="V16" i="54"/>
  <c r="AN36" i="191"/>
  <c r="AB13" i="163"/>
  <c r="AB36" i="163" s="1"/>
  <c r="AB14" i="126"/>
  <c r="AB38" i="126" s="1"/>
  <c r="AB13" i="144" s="1"/>
  <c r="AB36" i="145"/>
  <c r="AB36" i="164"/>
  <c r="AB14" i="80"/>
  <c r="AB38" i="80" s="1"/>
  <c r="AB13" i="166"/>
  <c r="AB36" i="166" s="1"/>
  <c r="BP16" i="195"/>
  <c r="BP16" i="194"/>
  <c r="BP39" i="194" s="1"/>
  <c r="BP16" i="192"/>
  <c r="BP39" i="192" s="1"/>
  <c r="AX19" i="54"/>
  <c r="BP16" i="191"/>
  <c r="BP39" i="191" s="1"/>
  <c r="BD16" i="164"/>
  <c r="BD39" i="164" s="1"/>
  <c r="BD16" i="145"/>
  <c r="BD39" i="145" s="1"/>
  <c r="BD16" i="166"/>
  <c r="BD39" i="166" s="1"/>
  <c r="BD17" i="80"/>
  <c r="BD41" i="80" s="1"/>
  <c r="BD16" i="163"/>
  <c r="BD39" i="163" s="1"/>
  <c r="BD17" i="126"/>
  <c r="BD41" i="126" s="1"/>
  <c r="BD16" i="144" s="1"/>
  <c r="T6" i="165"/>
  <c r="T9" i="165" s="1"/>
  <c r="AF6" i="193"/>
  <c r="AF9" i="193" s="1"/>
  <c r="AF13" i="195"/>
  <c r="AF36" i="194"/>
  <c r="AF13" i="192"/>
  <c r="AF36" i="192" s="1"/>
  <c r="N16" i="54"/>
  <c r="AF36" i="191"/>
  <c r="T36" i="145"/>
  <c r="T13" i="166"/>
  <c r="T36" i="166" s="1"/>
  <c r="T14" i="126"/>
  <c r="T38" i="126" s="1"/>
  <c r="T13" i="144" s="1"/>
  <c r="T13" i="163"/>
  <c r="T36" i="163" s="1"/>
  <c r="T14" i="80"/>
  <c r="T38" i="80" s="1"/>
  <c r="AB8" i="195"/>
  <c r="AB11" i="195" s="1"/>
  <c r="AB8" i="194"/>
  <c r="AB8" i="192"/>
  <c r="J27" i="54"/>
  <c r="P8" i="80"/>
  <c r="P8" i="164"/>
  <c r="P8" i="163"/>
  <c r="AB8" i="191"/>
  <c r="P8" i="126"/>
  <c r="P8" i="166"/>
  <c r="P8" i="145"/>
  <c r="AB19" i="195"/>
  <c r="AB19" i="192"/>
  <c r="AB42" i="192" s="1"/>
  <c r="AB19" i="194"/>
  <c r="AB42" i="194" s="1"/>
  <c r="J22" i="54"/>
  <c r="AB19" i="191"/>
  <c r="AB42" i="191" s="1"/>
  <c r="P19" i="164"/>
  <c r="P42" i="164" s="1"/>
  <c r="P19" i="145"/>
  <c r="P42" i="145" s="1"/>
  <c r="P19" i="166"/>
  <c r="P42" i="166" s="1"/>
  <c r="P20" i="126"/>
  <c r="P44" i="126" s="1"/>
  <c r="P19" i="144" s="1"/>
  <c r="P19" i="163"/>
  <c r="P42" i="163" s="1"/>
  <c r="P20" i="80"/>
  <c r="P44" i="80" s="1"/>
  <c r="BW13" i="195"/>
  <c r="BW36" i="194"/>
  <c r="BW13" i="192"/>
  <c r="BW36" i="192" s="1"/>
  <c r="BE16" i="54"/>
  <c r="BW36" i="191"/>
  <c r="BK13" i="166"/>
  <c r="BK36" i="166" s="1"/>
  <c r="BK14" i="80"/>
  <c r="BK38" i="80" s="1"/>
  <c r="BK13" i="163"/>
  <c r="BK36" i="163" s="1"/>
  <c r="BK14" i="126"/>
  <c r="BK38" i="126" s="1"/>
  <c r="BK13" i="144" s="1"/>
  <c r="BK36" i="145"/>
  <c r="BW19" i="194"/>
  <c r="BW42" i="194" s="1"/>
  <c r="BW19" i="192"/>
  <c r="BW42" i="192" s="1"/>
  <c r="BW19" i="195"/>
  <c r="BE22" i="54"/>
  <c r="BW19" i="191"/>
  <c r="BW42" i="191" s="1"/>
  <c r="BK19" i="164"/>
  <c r="BK42" i="164" s="1"/>
  <c r="BK19" i="166"/>
  <c r="BK42" i="166" s="1"/>
  <c r="BK20" i="126"/>
  <c r="BK44" i="126" s="1"/>
  <c r="BK19" i="144" s="1"/>
  <c r="BK20" i="80"/>
  <c r="BK44" i="80" s="1"/>
  <c r="BK19" i="145"/>
  <c r="BK42" i="145" s="1"/>
  <c r="BK19" i="163"/>
  <c r="BK42" i="163" s="1"/>
  <c r="BN6" i="165"/>
  <c r="BN9" i="165" s="1"/>
  <c r="BZ6" i="193"/>
  <c r="BZ9" i="193" s="1"/>
  <c r="BZ22" i="195"/>
  <c r="BZ22" i="194"/>
  <c r="BZ45" i="194" s="1"/>
  <c r="BZ22" i="192"/>
  <c r="BZ45" i="192" s="1"/>
  <c r="BH25" i="54"/>
  <c r="BZ22" i="191"/>
  <c r="BZ45" i="191" s="1"/>
  <c r="BN22" i="164"/>
  <c r="BN45" i="164" s="1"/>
  <c r="BN22" i="166"/>
  <c r="BN45" i="166" s="1"/>
  <c r="BN22" i="145"/>
  <c r="BN45" i="145" s="1"/>
  <c r="BN23" i="126"/>
  <c r="BN47" i="126" s="1"/>
  <c r="BN22" i="144" s="1"/>
  <c r="BN22" i="163"/>
  <c r="BN45" i="163" s="1"/>
  <c r="BN23" i="80"/>
  <c r="BN47" i="80" s="1"/>
  <c r="BY16" i="145"/>
  <c r="BY39" i="145" s="1"/>
  <c r="CK16" i="195"/>
  <c r="CK16" i="194"/>
  <c r="CK39" i="194" s="1"/>
  <c r="CK16" i="192"/>
  <c r="CK39" i="192" s="1"/>
  <c r="CK16" i="191"/>
  <c r="CK39" i="191" s="1"/>
  <c r="BS19" i="54"/>
  <c r="BY17" i="80"/>
  <c r="BY41" i="80" s="1"/>
  <c r="BY16" i="164"/>
  <c r="BY39" i="164" s="1"/>
  <c r="BY16" i="163"/>
  <c r="BY39" i="163" s="1"/>
  <c r="BY17" i="126"/>
  <c r="BY41" i="126" s="1"/>
  <c r="BY16" i="144" s="1"/>
  <c r="BY16" i="166"/>
  <c r="BY39" i="166" s="1"/>
  <c r="BF16" i="195"/>
  <c r="BF16" i="194"/>
  <c r="BF39" i="194" s="1"/>
  <c r="BF16" i="192"/>
  <c r="BF39" i="192" s="1"/>
  <c r="AN19" i="54"/>
  <c r="AT16" i="166"/>
  <c r="AT39" i="166" s="1"/>
  <c r="BF16" i="191"/>
  <c r="BF39" i="191" s="1"/>
  <c r="AT16" i="163"/>
  <c r="AT39" i="163" s="1"/>
  <c r="AT16" i="145"/>
  <c r="AT39" i="145" s="1"/>
  <c r="AT16" i="164"/>
  <c r="AT39" i="164" s="1"/>
  <c r="AT17" i="126"/>
  <c r="AT41" i="126" s="1"/>
  <c r="AT16" i="144" s="1"/>
  <c r="AT17" i="80"/>
  <c r="AT41" i="80" s="1"/>
  <c r="BF22" i="192"/>
  <c r="BF45" i="192" s="1"/>
  <c r="BF22" i="195"/>
  <c r="BF22" i="194"/>
  <c r="BF45" i="194" s="1"/>
  <c r="AN25" i="54"/>
  <c r="BF22" i="191"/>
  <c r="BF45" i="191" s="1"/>
  <c r="AT22" i="166"/>
  <c r="AT45" i="166" s="1"/>
  <c r="AT23" i="126"/>
  <c r="AT47" i="126" s="1"/>
  <c r="AT22" i="144" s="1"/>
  <c r="AT22" i="163"/>
  <c r="AT45" i="163" s="1"/>
  <c r="AT23" i="80"/>
  <c r="AT47" i="80" s="1"/>
  <c r="AT22" i="164"/>
  <c r="AT45" i="164" s="1"/>
  <c r="AT22" i="145"/>
  <c r="AT45" i="145" s="1"/>
  <c r="BF19" i="194"/>
  <c r="BF42" i="194" s="1"/>
  <c r="BF19" i="192"/>
  <c r="BF42" i="192" s="1"/>
  <c r="BF19" i="195"/>
  <c r="AN22" i="54"/>
  <c r="BF19" i="191"/>
  <c r="BF42" i="191" s="1"/>
  <c r="AT19" i="166"/>
  <c r="AT42" i="166" s="1"/>
  <c r="AT20" i="126"/>
  <c r="AT44" i="126" s="1"/>
  <c r="AT19" i="144" s="1"/>
  <c r="AT19" i="163"/>
  <c r="AT42" i="163" s="1"/>
  <c r="AT20" i="80"/>
  <c r="AT44" i="80" s="1"/>
  <c r="AT19" i="164"/>
  <c r="AT42" i="164" s="1"/>
  <c r="AT19" i="145"/>
  <c r="AT42" i="145" s="1"/>
  <c r="BM13" i="195"/>
  <c r="BM13" i="192"/>
  <c r="BM36" i="192" s="1"/>
  <c r="BA13" i="163"/>
  <c r="BA36" i="163" s="1"/>
  <c r="BA36" i="164"/>
  <c r="BM36" i="191"/>
  <c r="BA14" i="80"/>
  <c r="BA38" i="80" s="1"/>
  <c r="BA36" i="145"/>
  <c r="AU16" i="54"/>
  <c r="BA13" i="166"/>
  <c r="BA36" i="166" s="1"/>
  <c r="BA14" i="126"/>
  <c r="BA38" i="126" s="1"/>
  <c r="BA13" i="144" s="1"/>
  <c r="BR22" i="195"/>
  <c r="BR22" i="194"/>
  <c r="BR45" i="194" s="1"/>
  <c r="BR22" i="192"/>
  <c r="BR45" i="192" s="1"/>
  <c r="AZ25" i="54"/>
  <c r="BR22" i="191"/>
  <c r="BR45" i="191" s="1"/>
  <c r="BF22" i="145"/>
  <c r="BF45" i="145" s="1"/>
  <c r="BF22" i="166"/>
  <c r="BF45" i="166" s="1"/>
  <c r="BF23" i="126"/>
  <c r="BF47" i="126" s="1"/>
  <c r="BF22" i="144" s="1"/>
  <c r="BF22" i="163"/>
  <c r="BF45" i="163" s="1"/>
  <c r="BF23" i="80"/>
  <c r="BF47" i="80" s="1"/>
  <c r="BF22" i="164"/>
  <c r="BF45" i="164" s="1"/>
  <c r="BR19" i="194"/>
  <c r="BR42" i="194" s="1"/>
  <c r="BR19" i="192"/>
  <c r="BR42" i="192" s="1"/>
  <c r="BR19" i="195"/>
  <c r="AZ22" i="54"/>
  <c r="BR19" i="191"/>
  <c r="BR42" i="191" s="1"/>
  <c r="BF19" i="163"/>
  <c r="BF42" i="163" s="1"/>
  <c r="BF20" i="80"/>
  <c r="BF44" i="80" s="1"/>
  <c r="BF19" i="164"/>
  <c r="BF42" i="164" s="1"/>
  <c r="BF19" i="145"/>
  <c r="BF42" i="145" s="1"/>
  <c r="BF19" i="166"/>
  <c r="BF42" i="166" s="1"/>
  <c r="BF20" i="126"/>
  <c r="BF44" i="126" s="1"/>
  <c r="BF19" i="144" s="1"/>
  <c r="H6" i="165"/>
  <c r="H9" i="165" s="1"/>
  <c r="T6" i="193"/>
  <c r="T9" i="193" s="1"/>
  <c r="T13" i="195"/>
  <c r="T36" i="194"/>
  <c r="T13" i="192"/>
  <c r="T36" i="192" s="1"/>
  <c r="B16" i="54"/>
  <c r="H13" i="166"/>
  <c r="H36" i="166" s="1"/>
  <c r="H14" i="126"/>
  <c r="H38" i="126" s="1"/>
  <c r="H13" i="144" s="1"/>
  <c r="T36" i="191"/>
  <c r="H13" i="163"/>
  <c r="H36" i="163" s="1"/>
  <c r="H14" i="80"/>
  <c r="H38" i="80" s="1"/>
  <c r="H36" i="164"/>
  <c r="T8" i="195"/>
  <c r="T11" i="195" s="1"/>
  <c r="T8" i="194"/>
  <c r="T8" i="191"/>
  <c r="H8" i="145"/>
  <c r="T8" i="192"/>
  <c r="H8" i="166"/>
  <c r="H8" i="126"/>
  <c r="H8" i="163"/>
  <c r="H8" i="80"/>
  <c r="B27" i="54"/>
  <c r="H8" i="164"/>
  <c r="CE19" i="195"/>
  <c r="CE19" i="194"/>
  <c r="CE42" i="194" s="1"/>
  <c r="CE19" i="192"/>
  <c r="CE42" i="192" s="1"/>
  <c r="BM22" i="54"/>
  <c r="CE19" i="191"/>
  <c r="CE42" i="191" s="1"/>
  <c r="BS20" i="80"/>
  <c r="BS44" i="80" s="1"/>
  <c r="BS19" i="163"/>
  <c r="BS42" i="163" s="1"/>
  <c r="BS19" i="164"/>
  <c r="BS42" i="164" s="1"/>
  <c r="BS20" i="126"/>
  <c r="BS44" i="126" s="1"/>
  <c r="BS19" i="144" s="1"/>
  <c r="BS19" i="166"/>
  <c r="BS42" i="166" s="1"/>
  <c r="BS19" i="145"/>
  <c r="BS42" i="145" s="1"/>
  <c r="CE16" i="192"/>
  <c r="CE39" i="192" s="1"/>
  <c r="CE16" i="195"/>
  <c r="CE16" i="194"/>
  <c r="CE39" i="194" s="1"/>
  <c r="BM19" i="54"/>
  <c r="CE16" i="191"/>
  <c r="CE39" i="191" s="1"/>
  <c r="BS16" i="163"/>
  <c r="BS39" i="163" s="1"/>
  <c r="BS17" i="80"/>
  <c r="BS41" i="80" s="1"/>
  <c r="BS16" i="164"/>
  <c r="BS39" i="164" s="1"/>
  <c r="BS17" i="126"/>
  <c r="BS41" i="126" s="1"/>
  <c r="BS16" i="144" s="1"/>
  <c r="BS16" i="166"/>
  <c r="BS39" i="166" s="1"/>
  <c r="BS16" i="145"/>
  <c r="BS39" i="145" s="1"/>
  <c r="CX22" i="195"/>
  <c r="CX22" i="194"/>
  <c r="CX45" i="194" s="1"/>
  <c r="CX22" i="192"/>
  <c r="CX45" i="192" s="1"/>
  <c r="CF25" i="54"/>
  <c r="CX22" i="191"/>
  <c r="CX45" i="191" s="1"/>
  <c r="CL22" i="163"/>
  <c r="CL45" i="163" s="1"/>
  <c r="CL23" i="80"/>
  <c r="CL47" i="80" s="1"/>
  <c r="CL22" i="164"/>
  <c r="CL45" i="164" s="1"/>
  <c r="CL22" i="145"/>
  <c r="CL45" i="145" s="1"/>
  <c r="CL22" i="166"/>
  <c r="CL45" i="166" s="1"/>
  <c r="CL23" i="126"/>
  <c r="CL47" i="126" s="1"/>
  <c r="CL22" i="144" s="1"/>
  <c r="CX8" i="195"/>
  <c r="CX11" i="195" s="1"/>
  <c r="CX8" i="194"/>
  <c r="CF27" i="54"/>
  <c r="CX8" i="192"/>
  <c r="CX8" i="191"/>
  <c r="CL8" i="145"/>
  <c r="CL8" i="166"/>
  <c r="CL8" i="126"/>
  <c r="CL8" i="163"/>
  <c r="CL8" i="80"/>
  <c r="CL8" i="164"/>
  <c r="AA6" i="165"/>
  <c r="AA9" i="165" s="1"/>
  <c r="AM6" i="193"/>
  <c r="AM9" i="193" s="1"/>
  <c r="AM16" i="194"/>
  <c r="AM39" i="194" s="1"/>
  <c r="AM16" i="192"/>
  <c r="AM39" i="192" s="1"/>
  <c r="AM16" i="191"/>
  <c r="AM39" i="191" s="1"/>
  <c r="AM16" i="195"/>
  <c r="AA16" i="166"/>
  <c r="AA39" i="166" s="1"/>
  <c r="AA16" i="145"/>
  <c r="AA39" i="145" s="1"/>
  <c r="U19" i="54"/>
  <c r="AA17" i="80"/>
  <c r="AA41" i="80" s="1"/>
  <c r="AA16" i="163"/>
  <c r="AA39" i="163" s="1"/>
  <c r="AA16" i="164"/>
  <c r="AA39" i="164" s="1"/>
  <c r="AA17" i="126"/>
  <c r="AA41" i="126" s="1"/>
  <c r="AA16" i="144" s="1"/>
  <c r="AT6" i="193"/>
  <c r="AT9" i="193" s="1"/>
  <c r="AH6" i="165"/>
  <c r="AH9" i="165" s="1"/>
  <c r="AT22" i="194"/>
  <c r="AT45" i="194" s="1"/>
  <c r="AT22" i="192"/>
  <c r="AT45" i="192" s="1"/>
  <c r="AT22" i="195"/>
  <c r="AB25" i="54"/>
  <c r="AT22" i="191"/>
  <c r="AT45" i="191" s="1"/>
  <c r="AH22" i="163"/>
  <c r="AH45" i="163" s="1"/>
  <c r="AH23" i="80"/>
  <c r="AH47" i="80" s="1"/>
  <c r="AH22" i="164"/>
  <c r="AH45" i="164" s="1"/>
  <c r="AH22" i="145"/>
  <c r="AH45" i="145" s="1"/>
  <c r="AH22" i="166"/>
  <c r="AH45" i="166" s="1"/>
  <c r="AH23" i="126"/>
  <c r="AH47" i="126" s="1"/>
  <c r="AH22" i="144" s="1"/>
  <c r="AT13" i="195"/>
  <c r="AT36" i="194"/>
  <c r="AT13" i="192"/>
  <c r="AT36" i="192" s="1"/>
  <c r="AB16" i="54"/>
  <c r="AT36" i="191"/>
  <c r="AH36" i="145"/>
  <c r="AH13" i="166"/>
  <c r="AH36" i="166" s="1"/>
  <c r="AH14" i="126"/>
  <c r="AH38" i="126" s="1"/>
  <c r="AH13" i="144" s="1"/>
  <c r="AH13" i="163"/>
  <c r="AH36" i="163" s="1"/>
  <c r="AH14" i="80"/>
  <c r="AH38" i="80" s="1"/>
  <c r="AH36" i="164"/>
  <c r="CR16" i="195"/>
  <c r="CR16" i="194"/>
  <c r="CR39" i="194" s="1"/>
  <c r="CR16" i="192"/>
  <c r="CR39" i="192" s="1"/>
  <c r="BZ19" i="54"/>
  <c r="CR16" i="191"/>
  <c r="CR39" i="191" s="1"/>
  <c r="CF16" i="145"/>
  <c r="CF39" i="145" s="1"/>
  <c r="CF16" i="166"/>
  <c r="CF39" i="166" s="1"/>
  <c r="CF17" i="80"/>
  <c r="CF41" i="80" s="1"/>
  <c r="CF16" i="163"/>
  <c r="CF39" i="163" s="1"/>
  <c r="CF17" i="126"/>
  <c r="CF41" i="126" s="1"/>
  <c r="CF16" i="144" s="1"/>
  <c r="CF16" i="164"/>
  <c r="CF39" i="164" s="1"/>
  <c r="AW6" i="165"/>
  <c r="AW9" i="165" s="1"/>
  <c r="BI6" i="193"/>
  <c r="BI9" i="193" s="1"/>
  <c r="BI19" i="195"/>
  <c r="BI19" i="194"/>
  <c r="BI42" i="194" s="1"/>
  <c r="BI19" i="192"/>
  <c r="BI42" i="192" s="1"/>
  <c r="AQ22" i="54"/>
  <c r="BI19" i="191"/>
  <c r="BI42" i="191" s="1"/>
  <c r="AW19" i="164"/>
  <c r="AW42" i="164" s="1"/>
  <c r="AW19" i="145"/>
  <c r="AW42" i="145" s="1"/>
  <c r="AW19" i="166"/>
  <c r="AW42" i="166" s="1"/>
  <c r="AW20" i="126"/>
  <c r="AW44" i="126" s="1"/>
  <c r="AW19" i="144" s="1"/>
  <c r="AW19" i="163"/>
  <c r="AW42" i="163" s="1"/>
  <c r="AW20" i="80"/>
  <c r="AW44" i="80" s="1"/>
  <c r="AY6" i="165"/>
  <c r="AY9" i="165" s="1"/>
  <c r="BK6" i="193"/>
  <c r="BK9" i="193" s="1"/>
  <c r="CD6" i="165"/>
  <c r="CD9" i="165" s="1"/>
  <c r="CP6" i="193"/>
  <c r="CP9" i="193" s="1"/>
  <c r="CP16" i="195"/>
  <c r="CP16" i="194"/>
  <c r="CP39" i="194" s="1"/>
  <c r="CP16" i="192"/>
  <c r="CP39" i="192" s="1"/>
  <c r="BX19" i="54"/>
  <c r="CP16" i="191"/>
  <c r="CP39" i="191" s="1"/>
  <c r="CD17" i="126"/>
  <c r="CD41" i="126" s="1"/>
  <c r="CD16" i="144" s="1"/>
  <c r="CD16" i="164"/>
  <c r="CD39" i="164" s="1"/>
  <c r="CD16" i="166"/>
  <c r="CD39" i="166" s="1"/>
  <c r="CD17" i="80"/>
  <c r="CD41" i="80" s="1"/>
  <c r="CD16" i="145"/>
  <c r="CD39" i="145" s="1"/>
  <c r="CD16" i="163"/>
  <c r="CD39" i="163" s="1"/>
  <c r="CP8" i="191"/>
  <c r="CP8" i="195"/>
  <c r="CP11" i="195" s="1"/>
  <c r="CP8" i="194"/>
  <c r="CP8" i="192"/>
  <c r="BX27" i="54"/>
  <c r="CD8" i="164"/>
  <c r="CD8" i="145"/>
  <c r="CD8" i="166"/>
  <c r="CD8" i="126"/>
  <c r="CD8" i="163"/>
  <c r="CD8" i="80"/>
  <c r="CK6" i="165"/>
  <c r="CK9" i="165" s="1"/>
  <c r="CW6" i="193"/>
  <c r="CW9" i="193" s="1"/>
  <c r="CW19" i="194"/>
  <c r="CW42" i="194" s="1"/>
  <c r="CW19" i="192"/>
  <c r="CW42" i="192" s="1"/>
  <c r="CW19" i="195"/>
  <c r="CE22" i="54"/>
  <c r="CW19" i="191"/>
  <c r="CW42" i="191" s="1"/>
  <c r="CK20" i="126"/>
  <c r="CK44" i="126" s="1"/>
  <c r="CK19" i="144" s="1"/>
  <c r="CK19" i="145"/>
  <c r="CK42" i="145" s="1"/>
  <c r="CK19" i="164"/>
  <c r="CK42" i="164" s="1"/>
  <c r="CK20" i="80"/>
  <c r="CK44" i="80" s="1"/>
  <c r="CK19" i="163"/>
  <c r="CK42" i="163" s="1"/>
  <c r="CK19" i="166"/>
  <c r="CK42" i="166" s="1"/>
  <c r="CW36" i="194"/>
  <c r="CW13" i="192"/>
  <c r="CW36" i="192" s="1"/>
  <c r="CW13" i="195"/>
  <c r="CE16" i="54"/>
  <c r="CW36" i="191"/>
  <c r="CK14" i="80"/>
  <c r="CK38" i="80" s="1"/>
  <c r="CK13" i="163"/>
  <c r="CK36" i="163" s="1"/>
  <c r="CK36" i="164"/>
  <c r="CK36" i="145"/>
  <c r="CK14" i="126"/>
  <c r="CK38" i="126" s="1"/>
  <c r="CK13" i="144" s="1"/>
  <c r="CK13" i="166"/>
  <c r="CK36" i="166" s="1"/>
  <c r="CZ13" i="192"/>
  <c r="CZ36" i="192" s="1"/>
  <c r="CZ13" i="195"/>
  <c r="CN14" i="126"/>
  <c r="CN38" i="126" s="1"/>
  <c r="CN13" i="144" s="1"/>
  <c r="CH16" i="54"/>
  <c r="CZ36" i="191"/>
  <c r="CN36" i="145"/>
  <c r="CN13" i="163"/>
  <c r="CN36" i="163" s="1"/>
  <c r="CN36" i="164"/>
  <c r="CN13" i="166"/>
  <c r="CN36" i="166" s="1"/>
  <c r="CN14" i="80"/>
  <c r="CN38" i="80" s="1"/>
  <c r="CZ16" i="194"/>
  <c r="CZ39" i="194" s="1"/>
  <c r="CZ16" i="192"/>
  <c r="CZ39" i="192" s="1"/>
  <c r="CZ16" i="195"/>
  <c r="CH19" i="54"/>
  <c r="CZ16" i="191"/>
  <c r="CZ39" i="191" s="1"/>
  <c r="CN16" i="145"/>
  <c r="CN39" i="145" s="1"/>
  <c r="CN16" i="166"/>
  <c r="CN39" i="166" s="1"/>
  <c r="CN17" i="80"/>
  <c r="CN41" i="80" s="1"/>
  <c r="CN16" i="163"/>
  <c r="CN39" i="163" s="1"/>
  <c r="CN17" i="126"/>
  <c r="CN41" i="126" s="1"/>
  <c r="CN16" i="144" s="1"/>
  <c r="CN16" i="164"/>
  <c r="CN39" i="164" s="1"/>
  <c r="CV16" i="195"/>
  <c r="CV16" i="194"/>
  <c r="CV39" i="194" s="1"/>
  <c r="CV16" i="192"/>
  <c r="CV39" i="192" s="1"/>
  <c r="CV16" i="191"/>
  <c r="CV39" i="191" s="1"/>
  <c r="CJ16" i="163"/>
  <c r="CJ39" i="163" s="1"/>
  <c r="CJ16" i="164"/>
  <c r="CJ39" i="164" s="1"/>
  <c r="CD19" i="54"/>
  <c r="CJ16" i="166"/>
  <c r="CJ39" i="166" s="1"/>
  <c r="CJ17" i="126"/>
  <c r="CJ41" i="126" s="1"/>
  <c r="CJ16" i="144" s="1"/>
  <c r="CJ16" i="145"/>
  <c r="CJ39" i="145" s="1"/>
  <c r="CJ17" i="80"/>
  <c r="CJ41" i="80" s="1"/>
  <c r="CY16" i="191"/>
  <c r="CY39" i="191" s="1"/>
  <c r="CY16" i="195"/>
  <c r="CY16" i="194"/>
  <c r="CY39" i="194" s="1"/>
  <c r="CY16" i="192"/>
  <c r="CY39" i="192" s="1"/>
  <c r="CM16" i="166"/>
  <c r="CM39" i="166" s="1"/>
  <c r="CM16" i="163"/>
  <c r="CM39" i="163" s="1"/>
  <c r="CM16" i="145"/>
  <c r="CM39" i="145" s="1"/>
  <c r="CG19" i="54"/>
  <c r="CM17" i="80"/>
  <c r="CM41" i="80" s="1"/>
  <c r="CM16" i="164"/>
  <c r="CM39" i="164" s="1"/>
  <c r="CM17" i="126"/>
  <c r="CM41" i="126" s="1"/>
  <c r="CM16" i="144" s="1"/>
  <c r="CM8" i="126"/>
  <c r="CM8" i="164"/>
  <c r="CM8" i="166"/>
  <c r="CM8" i="163"/>
  <c r="CM8" i="80"/>
  <c r="CM8" i="145"/>
  <c r="CY8" i="191"/>
  <c r="CY8" i="195"/>
  <c r="CY11" i="195" s="1"/>
  <c r="CY8" i="194"/>
  <c r="CY8" i="192"/>
  <c r="CG27" i="54"/>
  <c r="AQ22" i="192"/>
  <c r="AQ45" i="192" s="1"/>
  <c r="AQ22" i="195"/>
  <c r="AQ22" i="194"/>
  <c r="AQ45" i="194" s="1"/>
  <c r="AE22" i="163"/>
  <c r="AE45" i="163" s="1"/>
  <c r="AQ22" i="191"/>
  <c r="AQ45" i="191" s="1"/>
  <c r="AE22" i="166"/>
  <c r="AE45" i="166" s="1"/>
  <c r="AE23" i="126"/>
  <c r="AE47" i="126" s="1"/>
  <c r="AE22" i="144" s="1"/>
  <c r="Y25" i="54"/>
  <c r="AE22" i="145"/>
  <c r="AE45" i="145" s="1"/>
  <c r="AE23" i="80"/>
  <c r="AE47" i="80" s="1"/>
  <c r="AE22" i="164"/>
  <c r="AE45" i="164" s="1"/>
  <c r="AE8" i="145"/>
  <c r="AQ8" i="194"/>
  <c r="AQ8" i="192"/>
  <c r="AQ8" i="195"/>
  <c r="AQ11" i="195" s="1"/>
  <c r="Y27" i="54"/>
  <c r="AE8" i="126"/>
  <c r="AE8" i="164"/>
  <c r="AE8" i="166"/>
  <c r="AQ8" i="191"/>
  <c r="AE8" i="163"/>
  <c r="AE8" i="80"/>
  <c r="AP36" i="194"/>
  <c r="AP13" i="192"/>
  <c r="AP36" i="192" s="1"/>
  <c r="AP13" i="195"/>
  <c r="X16" i="54"/>
  <c r="AP36" i="191"/>
  <c r="AD36" i="145"/>
  <c r="AD13" i="166"/>
  <c r="AD36" i="166" s="1"/>
  <c r="AD14" i="126"/>
  <c r="AD38" i="126" s="1"/>
  <c r="AD13" i="144" s="1"/>
  <c r="AD13" i="163"/>
  <c r="AD36" i="163" s="1"/>
  <c r="AD14" i="80"/>
  <c r="AD38" i="80" s="1"/>
  <c r="AI6" i="165"/>
  <c r="AI9" i="165" s="1"/>
  <c r="AU6" i="193"/>
  <c r="AU9" i="193" s="1"/>
  <c r="AU22" i="195"/>
  <c r="AU22" i="194"/>
  <c r="AU45" i="194" s="1"/>
  <c r="AU22" i="192"/>
  <c r="AU45" i="192" s="1"/>
  <c r="AI22" i="166"/>
  <c r="AI45" i="166" s="1"/>
  <c r="AU22" i="191"/>
  <c r="AU45" i="191" s="1"/>
  <c r="AI23" i="80"/>
  <c r="AI47" i="80" s="1"/>
  <c r="AI22" i="163"/>
  <c r="AI45" i="163" s="1"/>
  <c r="AC25" i="54"/>
  <c r="AI22" i="145"/>
  <c r="AI45" i="145" s="1"/>
  <c r="AI23" i="126"/>
  <c r="AI47" i="126" s="1"/>
  <c r="AI22" i="144" s="1"/>
  <c r="AI22" i="164"/>
  <c r="AI45" i="164" s="1"/>
  <c r="BA6" i="193"/>
  <c r="BA9" i="193" s="1"/>
  <c r="AO6" i="165"/>
  <c r="AO9" i="165" s="1"/>
  <c r="BA19" i="192"/>
  <c r="BA42" i="192" s="1"/>
  <c r="BA19" i="195"/>
  <c r="BA19" i="194"/>
  <c r="BA42" i="194" s="1"/>
  <c r="BA19" i="191"/>
  <c r="BA42" i="191" s="1"/>
  <c r="AI22" i="54"/>
  <c r="AO19" i="164"/>
  <c r="AO42" i="164" s="1"/>
  <c r="AO19" i="145"/>
  <c r="AO42" i="145" s="1"/>
  <c r="AO19" i="166"/>
  <c r="AO42" i="166" s="1"/>
  <c r="AO20" i="126"/>
  <c r="AO44" i="126" s="1"/>
  <c r="AO19" i="144" s="1"/>
  <c r="AO19" i="163"/>
  <c r="AO42" i="163" s="1"/>
  <c r="AO20" i="80"/>
  <c r="AO44" i="80" s="1"/>
  <c r="AR7" i="194"/>
  <c r="Z21" i="54"/>
  <c r="AR7" i="192"/>
  <c r="Z8" i="54"/>
  <c r="Z12" i="54" s="1"/>
  <c r="AR7" i="191"/>
  <c r="AR7" i="195"/>
  <c r="AR10" i="195" s="1"/>
  <c r="Z15" i="54"/>
  <c r="AF7" i="163"/>
  <c r="AF7" i="80"/>
  <c r="AF7" i="164"/>
  <c r="Z24" i="54"/>
  <c r="AF7" i="145"/>
  <c r="Z18" i="54"/>
  <c r="AF7" i="166"/>
  <c r="AF7" i="126"/>
  <c r="BN7" i="195"/>
  <c r="BN10" i="195" s="1"/>
  <c r="AV8" i="54"/>
  <c r="AV12" i="54" s="1"/>
  <c r="BN7" i="194"/>
  <c r="BN7" i="192"/>
  <c r="AV21" i="54"/>
  <c r="BN7" i="191"/>
  <c r="AV24" i="54"/>
  <c r="AV15" i="54"/>
  <c r="BB7" i="163"/>
  <c r="BB7" i="80"/>
  <c r="BB7" i="164"/>
  <c r="BB7" i="145"/>
  <c r="AV18" i="54"/>
  <c r="BB7" i="166"/>
  <c r="BB7" i="126"/>
  <c r="AH7" i="195"/>
  <c r="AH10" i="195" s="1"/>
  <c r="P21" i="54"/>
  <c r="AH7" i="194"/>
  <c r="P8" i="54"/>
  <c r="P12" i="54" s="1"/>
  <c r="AH7" i="192"/>
  <c r="AH7" i="191"/>
  <c r="P18" i="54"/>
  <c r="V7" i="163"/>
  <c r="V7" i="80"/>
  <c r="P15" i="54"/>
  <c r="V7" i="164"/>
  <c r="V7" i="145"/>
  <c r="P24" i="54"/>
  <c r="V7" i="166"/>
  <c r="V7" i="126"/>
  <c r="DD7" i="192"/>
  <c r="CL21" i="54"/>
  <c r="DD7" i="194"/>
  <c r="CL18" i="54"/>
  <c r="CL8" i="54"/>
  <c r="CL12" i="54" s="1"/>
  <c r="CL15" i="54"/>
  <c r="DD7" i="195"/>
  <c r="DD10" i="195" s="1"/>
  <c r="DD7" i="191"/>
  <c r="CL24" i="54"/>
  <c r="CR7" i="145"/>
  <c r="CR7" i="166"/>
  <c r="CR7" i="80"/>
  <c r="CR7" i="163"/>
  <c r="CR7" i="126"/>
  <c r="CR7" i="164"/>
  <c r="BW8" i="54"/>
  <c r="BW12" i="54" s="1"/>
  <c r="CO7" i="195"/>
  <c r="CO10" i="195" s="1"/>
  <c r="CO7" i="191"/>
  <c r="CO7" i="194"/>
  <c r="CO7" i="192"/>
  <c r="BW15" i="54"/>
  <c r="CC7" i="166"/>
  <c r="CC7" i="126"/>
  <c r="BW24" i="54"/>
  <c r="CC7" i="163"/>
  <c r="CC7" i="80"/>
  <c r="BW21" i="54"/>
  <c r="CC7" i="164"/>
  <c r="BW18" i="54"/>
  <c r="CC7" i="145"/>
  <c r="AW7" i="195"/>
  <c r="AW10" i="195" s="1"/>
  <c r="AW7" i="194"/>
  <c r="AW7" i="192"/>
  <c r="AE21" i="54"/>
  <c r="AW7" i="191"/>
  <c r="AE8" i="54"/>
  <c r="AE12" i="54" s="1"/>
  <c r="AE15" i="54"/>
  <c r="AK7" i="145"/>
  <c r="AE24" i="54"/>
  <c r="AK7" i="166"/>
  <c r="AK7" i="80"/>
  <c r="AK7" i="163"/>
  <c r="AK7" i="126"/>
  <c r="AE18" i="54"/>
  <c r="AK7" i="164"/>
  <c r="AJ7" i="192"/>
  <c r="R21" i="54"/>
  <c r="AJ7" i="194"/>
  <c r="R8" i="54"/>
  <c r="R12" i="54" s="1"/>
  <c r="AJ7" i="191"/>
  <c r="AJ7" i="195"/>
  <c r="AJ10" i="195" s="1"/>
  <c r="R24" i="54"/>
  <c r="X7" i="164"/>
  <c r="R18" i="54"/>
  <c r="X7" i="145"/>
  <c r="R15" i="54"/>
  <c r="X7" i="166"/>
  <c r="X7" i="80"/>
  <c r="X7" i="163"/>
  <c r="X7" i="126"/>
  <c r="AC7" i="195"/>
  <c r="AC10" i="195" s="1"/>
  <c r="AC7" i="192"/>
  <c r="K21" i="54"/>
  <c r="K18" i="54"/>
  <c r="AC7" i="191"/>
  <c r="K8" i="54"/>
  <c r="K12" i="54" s="1"/>
  <c r="K15" i="54"/>
  <c r="AC7" i="194"/>
  <c r="K24" i="54"/>
  <c r="Q7" i="166"/>
  <c r="Q7" i="126"/>
  <c r="Q7" i="163"/>
  <c r="Q7" i="80"/>
  <c r="Q7" i="164"/>
  <c r="Q7" i="145"/>
  <c r="CA7" i="192"/>
  <c r="BI21" i="54"/>
  <c r="CA7" i="191"/>
  <c r="BI24" i="54"/>
  <c r="CA7" i="195"/>
  <c r="CA10" i="195" s="1"/>
  <c r="BI8" i="54"/>
  <c r="BI12" i="54" s="1"/>
  <c r="CA7" i="194"/>
  <c r="BI15" i="54"/>
  <c r="BO7" i="166"/>
  <c r="BO7" i="126"/>
  <c r="BO7" i="163"/>
  <c r="BO7" i="80"/>
  <c r="BO7" i="164"/>
  <c r="BI18" i="54"/>
  <c r="BO7" i="145"/>
  <c r="BL7" i="194"/>
  <c r="AT8" i="54"/>
  <c r="AT12" i="54" s="1"/>
  <c r="AT18" i="54"/>
  <c r="BL7" i="192"/>
  <c r="AT21" i="54"/>
  <c r="AT15" i="54"/>
  <c r="BL7" i="191"/>
  <c r="BL7" i="195"/>
  <c r="BL10" i="195" s="1"/>
  <c r="AT24" i="54"/>
  <c r="AZ7" i="166"/>
  <c r="AZ7" i="126"/>
  <c r="AZ7" i="163"/>
  <c r="AZ7" i="80"/>
  <c r="AZ7" i="164"/>
  <c r="AZ7" i="145"/>
  <c r="S6" i="165"/>
  <c r="S9" i="165" s="1"/>
  <c r="AE6" i="193"/>
  <c r="AE9" i="193" s="1"/>
  <c r="AE19" i="192"/>
  <c r="AE42" i="192" s="1"/>
  <c r="AE19" i="195"/>
  <c r="AE19" i="194"/>
  <c r="AE42" i="194" s="1"/>
  <c r="M22" i="54"/>
  <c r="AE19" i="191"/>
  <c r="AE42" i="191" s="1"/>
  <c r="S19" i="163"/>
  <c r="S42" i="163" s="1"/>
  <c r="S20" i="80"/>
  <c r="S44" i="80" s="1"/>
  <c r="S19" i="164"/>
  <c r="S42" i="164" s="1"/>
  <c r="S19" i="145"/>
  <c r="S42" i="145" s="1"/>
  <c r="S19" i="166"/>
  <c r="S42" i="166" s="1"/>
  <c r="S20" i="126"/>
  <c r="S44" i="126" s="1"/>
  <c r="S19" i="144" s="1"/>
  <c r="AE8" i="192"/>
  <c r="AE8" i="195"/>
  <c r="AE11" i="195" s="1"/>
  <c r="AE8" i="194"/>
  <c r="AE8" i="191"/>
  <c r="S8" i="164"/>
  <c r="S8" i="163"/>
  <c r="S8" i="80"/>
  <c r="S8" i="145"/>
  <c r="S8" i="166"/>
  <c r="M27" i="54"/>
  <c r="S8" i="126"/>
  <c r="Y16" i="195"/>
  <c r="Y16" i="194"/>
  <c r="Y39" i="194" s="1"/>
  <c r="Y16" i="192"/>
  <c r="Y39" i="192" s="1"/>
  <c r="G19" i="54"/>
  <c r="Y16" i="191"/>
  <c r="Y39" i="191" s="1"/>
  <c r="M17" i="126"/>
  <c r="M41" i="126" s="1"/>
  <c r="M16" i="144" s="1"/>
  <c r="M16" i="166"/>
  <c r="M39" i="166" s="1"/>
  <c r="M16" i="164"/>
  <c r="M39" i="164" s="1"/>
  <c r="M16" i="145"/>
  <c r="M39" i="145" s="1"/>
  <c r="M16" i="163"/>
  <c r="M39" i="163" s="1"/>
  <c r="M17" i="80"/>
  <c r="M41" i="80" s="1"/>
  <c r="CS19" i="192"/>
  <c r="CS42" i="192" s="1"/>
  <c r="CS19" i="195"/>
  <c r="CS19" i="194"/>
  <c r="CS42" i="194" s="1"/>
  <c r="CA22" i="54"/>
  <c r="CS19" i="191"/>
  <c r="CS42" i="191" s="1"/>
  <c r="CG19" i="163"/>
  <c r="CG42" i="163" s="1"/>
  <c r="CG20" i="80"/>
  <c r="CG44" i="80" s="1"/>
  <c r="CG19" i="164"/>
  <c r="CG42" i="164" s="1"/>
  <c r="CG19" i="145"/>
  <c r="CG42" i="145" s="1"/>
  <c r="CG19" i="166"/>
  <c r="CG42" i="166" s="1"/>
  <c r="CG20" i="126"/>
  <c r="CG44" i="126" s="1"/>
  <c r="CG19" i="144" s="1"/>
  <c r="CT6" i="165"/>
  <c r="CT9" i="165" s="1"/>
  <c r="DF6" i="193"/>
  <c r="DF9" i="193" s="1"/>
  <c r="DF16" i="195"/>
  <c r="DF16" i="194"/>
  <c r="DF39" i="194" s="1"/>
  <c r="DF16" i="192"/>
  <c r="DF39" i="192" s="1"/>
  <c r="CN19" i="54"/>
  <c r="DF16" i="191"/>
  <c r="DF39" i="191" s="1"/>
  <c r="CT17" i="126"/>
  <c r="CT41" i="126" s="1"/>
  <c r="CT16" i="144" s="1"/>
  <c r="CT17" i="80"/>
  <c r="CT41" i="80" s="1"/>
  <c r="CT16" i="164"/>
  <c r="CT39" i="164" s="1"/>
  <c r="CT16" i="166"/>
  <c r="CT39" i="166" s="1"/>
  <c r="CT16" i="145"/>
  <c r="CT39" i="145" s="1"/>
  <c r="CT16" i="163"/>
  <c r="CT39" i="163" s="1"/>
  <c r="DE22" i="195"/>
  <c r="DE22" i="194"/>
  <c r="DE45" i="194" s="1"/>
  <c r="DE22" i="192"/>
  <c r="DE45" i="192" s="1"/>
  <c r="CM25" i="54"/>
  <c r="DE22" i="191"/>
  <c r="DE45" i="191" s="1"/>
  <c r="CS23" i="80"/>
  <c r="CS47" i="80" s="1"/>
  <c r="CS22" i="166"/>
  <c r="CS45" i="166" s="1"/>
  <c r="CS22" i="145"/>
  <c r="CS45" i="145" s="1"/>
  <c r="CS22" i="163"/>
  <c r="CS45" i="163" s="1"/>
  <c r="CS22" i="164"/>
  <c r="CS45" i="164" s="1"/>
  <c r="CS23" i="126"/>
  <c r="CS47" i="126" s="1"/>
  <c r="CS22" i="144" s="1"/>
  <c r="CJ6" i="193"/>
  <c r="CJ9" i="193" s="1"/>
  <c r="BX6" i="165"/>
  <c r="BX9" i="165" s="1"/>
  <c r="CJ22" i="195"/>
  <c r="CJ22" i="194"/>
  <c r="CJ45" i="194" s="1"/>
  <c r="CJ22" i="192"/>
  <c r="CJ45" i="192" s="1"/>
  <c r="BR25" i="54"/>
  <c r="CJ22" i="191"/>
  <c r="CJ45" i="191" s="1"/>
  <c r="BX22" i="145"/>
  <c r="BX45" i="145" s="1"/>
  <c r="BX22" i="166"/>
  <c r="BX45" i="166" s="1"/>
  <c r="BX23" i="80"/>
  <c r="BX47" i="80" s="1"/>
  <c r="BX22" i="163"/>
  <c r="BX45" i="163" s="1"/>
  <c r="BX23" i="126"/>
  <c r="BX47" i="126" s="1"/>
  <c r="BX22" i="144" s="1"/>
  <c r="BX22" i="164"/>
  <c r="BX45" i="164" s="1"/>
  <c r="CJ19" i="195"/>
  <c r="CJ19" i="194"/>
  <c r="CJ42" i="194" s="1"/>
  <c r="CJ19" i="192"/>
  <c r="CJ42" i="192" s="1"/>
  <c r="CJ19" i="191"/>
  <c r="CJ42" i="191" s="1"/>
  <c r="BR22" i="54"/>
  <c r="BX19" i="163"/>
  <c r="BX42" i="163" s="1"/>
  <c r="BX20" i="126"/>
  <c r="BX44" i="126" s="1"/>
  <c r="BX19" i="144" s="1"/>
  <c r="BX19" i="164"/>
  <c r="BX42" i="164" s="1"/>
  <c r="BX19" i="145"/>
  <c r="BX42" i="145" s="1"/>
  <c r="BX19" i="166"/>
  <c r="BX42" i="166" s="1"/>
  <c r="BX20" i="80"/>
  <c r="BX44" i="80" s="1"/>
  <c r="BV8" i="192"/>
  <c r="BD27" i="54"/>
  <c r="BV8" i="195"/>
  <c r="BV11" i="195" s="1"/>
  <c r="BV8" i="191"/>
  <c r="BV8" i="194"/>
  <c r="BJ8" i="145"/>
  <c r="BJ8" i="166"/>
  <c r="BJ8" i="126"/>
  <c r="BJ8" i="163"/>
  <c r="BJ8" i="80"/>
  <c r="BJ8" i="164"/>
  <c r="BT6" i="165"/>
  <c r="BT9" i="165" s="1"/>
  <c r="CF6" i="193"/>
  <c r="CF9" i="193" s="1"/>
  <c r="BN27" i="54"/>
  <c r="CF8" i="191"/>
  <c r="CF8" i="195"/>
  <c r="CF11" i="195" s="1"/>
  <c r="CF8" i="194"/>
  <c r="CF8" i="192"/>
  <c r="BT8" i="166"/>
  <c r="BT8" i="126"/>
  <c r="BT8" i="163"/>
  <c r="BT8" i="80"/>
  <c r="BT8" i="164"/>
  <c r="BT8" i="145"/>
  <c r="Q6" i="193"/>
  <c r="Q9" i="193" s="1"/>
  <c r="E6" i="165"/>
  <c r="E9" i="165" s="1"/>
  <c r="I6" i="165"/>
  <c r="I9" i="165" s="1"/>
  <c r="U6" i="193"/>
  <c r="U9" i="193" s="1"/>
  <c r="X16" i="195"/>
  <c r="X16" i="194"/>
  <c r="X39" i="194" s="1"/>
  <c r="X16" i="192"/>
  <c r="X39" i="192" s="1"/>
  <c r="F19" i="54"/>
  <c r="X16" i="191"/>
  <c r="X39" i="191" s="1"/>
  <c r="L16" i="166"/>
  <c r="L39" i="166" s="1"/>
  <c r="L17" i="80"/>
  <c r="L41" i="80" s="1"/>
  <c r="L16" i="163"/>
  <c r="L39" i="163" s="1"/>
  <c r="L16" i="145"/>
  <c r="L39" i="145" s="1"/>
  <c r="L17" i="126"/>
  <c r="L41" i="126" s="1"/>
  <c r="L16" i="144" s="1"/>
  <c r="L16" i="164"/>
  <c r="L39" i="164" s="1"/>
  <c r="X22" i="195"/>
  <c r="X22" i="192"/>
  <c r="X45" i="192" s="1"/>
  <c r="X22" i="194"/>
  <c r="X45" i="194" s="1"/>
  <c r="F25" i="54"/>
  <c r="X22" i="191"/>
  <c r="X45" i="191" s="1"/>
  <c r="L22" i="163"/>
  <c r="L45" i="163" s="1"/>
  <c r="L23" i="126"/>
  <c r="L47" i="126" s="1"/>
  <c r="L22" i="144" s="1"/>
  <c r="L22" i="164"/>
  <c r="L45" i="164" s="1"/>
  <c r="L22" i="145"/>
  <c r="L45" i="145" s="1"/>
  <c r="L22" i="166"/>
  <c r="L45" i="166" s="1"/>
  <c r="L23" i="80"/>
  <c r="L47" i="80" s="1"/>
  <c r="L6" i="165"/>
  <c r="L9" i="165" s="1"/>
  <c r="X6" i="193"/>
  <c r="X9" i="193" s="1"/>
  <c r="CL19" i="195"/>
  <c r="CL19" i="194"/>
  <c r="CL42" i="194" s="1"/>
  <c r="CL19" i="192"/>
  <c r="CL42" i="192" s="1"/>
  <c r="BT22" i="54"/>
  <c r="CL19" i="191"/>
  <c r="CL42" i="191" s="1"/>
  <c r="BZ19" i="163"/>
  <c r="BZ42" i="163" s="1"/>
  <c r="BZ20" i="80"/>
  <c r="BZ44" i="80" s="1"/>
  <c r="BZ19" i="164"/>
  <c r="BZ42" i="164" s="1"/>
  <c r="BZ19" i="145"/>
  <c r="BZ42" i="145" s="1"/>
  <c r="BZ19" i="166"/>
  <c r="BZ42" i="166" s="1"/>
  <c r="BZ20" i="126"/>
  <c r="BZ44" i="126" s="1"/>
  <c r="BZ19" i="144" s="1"/>
  <c r="CL8" i="192"/>
  <c r="CL8" i="195"/>
  <c r="CL11" i="195" s="1"/>
  <c r="CL8" i="194"/>
  <c r="BT27" i="54"/>
  <c r="CL8" i="191"/>
  <c r="BZ8" i="163"/>
  <c r="BZ8" i="80"/>
  <c r="BZ8" i="164"/>
  <c r="BZ8" i="145"/>
  <c r="BZ8" i="166"/>
  <c r="BZ8" i="126"/>
  <c r="P8" i="195"/>
  <c r="P11" i="195" s="1"/>
  <c r="D8" i="164"/>
  <c r="P8" i="194"/>
  <c r="D8" i="145"/>
  <c r="P8" i="192"/>
  <c r="N25" i="97"/>
  <c r="D8" i="166"/>
  <c r="D8" i="126"/>
  <c r="P8" i="191"/>
  <c r="D8" i="163"/>
  <c r="D8" i="80"/>
  <c r="AK16" i="191"/>
  <c r="AK39" i="191" s="1"/>
  <c r="AK16" i="195"/>
  <c r="AK16" i="194"/>
  <c r="AK39" i="194" s="1"/>
  <c r="AK16" i="192"/>
  <c r="AK39" i="192" s="1"/>
  <c r="Y16" i="166"/>
  <c r="Y39" i="166" s="1"/>
  <c r="Y17" i="126"/>
  <c r="Y41" i="126" s="1"/>
  <c r="Y16" i="144" s="1"/>
  <c r="Y17" i="80"/>
  <c r="Y41" i="80" s="1"/>
  <c r="S19" i="54"/>
  <c r="Y16" i="145"/>
  <c r="Y39" i="145" s="1"/>
  <c r="Y16" i="164"/>
  <c r="Y39" i="164" s="1"/>
  <c r="Y16" i="163"/>
  <c r="Y39" i="163" s="1"/>
  <c r="AK19" i="192"/>
  <c r="AK42" i="192" s="1"/>
  <c r="AK19" i="195"/>
  <c r="AK19" i="194"/>
  <c r="AK42" i="194" s="1"/>
  <c r="AK19" i="191"/>
  <c r="AK42" i="191" s="1"/>
  <c r="S22" i="54"/>
  <c r="Y19" i="166"/>
  <c r="Y42" i="166" s="1"/>
  <c r="Y20" i="126"/>
  <c r="Y44" i="126" s="1"/>
  <c r="Y19" i="144" s="1"/>
  <c r="Y19" i="163"/>
  <c r="Y42" i="163" s="1"/>
  <c r="Y20" i="80"/>
  <c r="Y44" i="80" s="1"/>
  <c r="Y19" i="164"/>
  <c r="Y42" i="164" s="1"/>
  <c r="Y19" i="145"/>
  <c r="Y42" i="145" s="1"/>
  <c r="AQ14" i="80"/>
  <c r="AQ38" i="80" s="1"/>
  <c r="BC13" i="195"/>
  <c r="BC36" i="194"/>
  <c r="BC13" i="192"/>
  <c r="BC36" i="192" s="1"/>
  <c r="AQ13" i="166"/>
  <c r="AQ36" i="166" s="1"/>
  <c r="BC36" i="191"/>
  <c r="AK16" i="54"/>
  <c r="AQ36" i="145"/>
  <c r="AQ14" i="126"/>
  <c r="AQ38" i="126" s="1"/>
  <c r="AQ13" i="144" s="1"/>
  <c r="AQ13" i="163"/>
  <c r="AQ36" i="163" s="1"/>
  <c r="BC8" i="194"/>
  <c r="BC8" i="192"/>
  <c r="BC8" i="195"/>
  <c r="BC11" i="195" s="1"/>
  <c r="AK27" i="54"/>
  <c r="BC8" i="191"/>
  <c r="AQ8" i="145"/>
  <c r="AQ8" i="164"/>
  <c r="AQ8" i="166"/>
  <c r="AQ8" i="126"/>
  <c r="AQ8" i="163"/>
  <c r="AQ8" i="80"/>
  <c r="AV16" i="195"/>
  <c r="AV16" i="194"/>
  <c r="AV39" i="194" s="1"/>
  <c r="AV16" i="192"/>
  <c r="AV39" i="192" s="1"/>
  <c r="AD19" i="54"/>
  <c r="AV16" i="191"/>
  <c r="AV39" i="191" s="1"/>
  <c r="AJ16" i="166"/>
  <c r="AJ39" i="166" s="1"/>
  <c r="AJ17" i="80"/>
  <c r="AJ41" i="80" s="1"/>
  <c r="AJ16" i="164"/>
  <c r="AJ39" i="164" s="1"/>
  <c r="AJ16" i="163"/>
  <c r="AJ39" i="163" s="1"/>
  <c r="AJ17" i="126"/>
  <c r="AJ41" i="126" s="1"/>
  <c r="AJ16" i="144" s="1"/>
  <c r="AJ16" i="145"/>
  <c r="AJ39" i="145" s="1"/>
  <c r="AV8" i="194"/>
  <c r="AV8" i="192"/>
  <c r="AV8" i="195"/>
  <c r="AV11" i="195" s="1"/>
  <c r="AD27" i="54"/>
  <c r="AV8" i="191"/>
  <c r="AJ8" i="163"/>
  <c r="AJ8" i="80"/>
  <c r="AJ8" i="164"/>
  <c r="AJ8" i="145"/>
  <c r="AJ8" i="166"/>
  <c r="AJ8" i="126"/>
  <c r="CC22" i="195"/>
  <c r="CC22" i="194"/>
  <c r="CC45" i="194" s="1"/>
  <c r="CC22" i="192"/>
  <c r="CC45" i="192" s="1"/>
  <c r="BK25" i="54"/>
  <c r="CC22" i="191"/>
  <c r="CC45" i="191" s="1"/>
  <c r="BQ23" i="126"/>
  <c r="BQ47" i="126" s="1"/>
  <c r="BQ22" i="144" s="1"/>
  <c r="BQ22" i="164"/>
  <c r="BQ45" i="164" s="1"/>
  <c r="BQ22" i="166"/>
  <c r="BQ45" i="166" s="1"/>
  <c r="BQ22" i="163"/>
  <c r="BQ45" i="163" s="1"/>
  <c r="BQ23" i="80"/>
  <c r="BQ47" i="80" s="1"/>
  <c r="BQ22" i="145"/>
  <c r="BQ45" i="145" s="1"/>
  <c r="BH19" i="195"/>
  <c r="BH19" i="194"/>
  <c r="BH42" i="194" s="1"/>
  <c r="BH19" i="192"/>
  <c r="BH42" i="192" s="1"/>
  <c r="AP22" i="54"/>
  <c r="BH19" i="191"/>
  <c r="BH42" i="191" s="1"/>
  <c r="AV19" i="145"/>
  <c r="AV42" i="145" s="1"/>
  <c r="AV19" i="166"/>
  <c r="AV42" i="166" s="1"/>
  <c r="AV20" i="126"/>
  <c r="AV44" i="126" s="1"/>
  <c r="AV19" i="144" s="1"/>
  <c r="AV19" i="163"/>
  <c r="AV42" i="163" s="1"/>
  <c r="AV20" i="80"/>
  <c r="AV44" i="80" s="1"/>
  <c r="AV19" i="164"/>
  <c r="AV42" i="164" s="1"/>
  <c r="CG8" i="195"/>
  <c r="CG11" i="195" s="1"/>
  <c r="CG8" i="194"/>
  <c r="CG8" i="192"/>
  <c r="BU8" i="80"/>
  <c r="BU8" i="166"/>
  <c r="CG8" i="191"/>
  <c r="BU8" i="126"/>
  <c r="BU8" i="164"/>
  <c r="BO27" i="54"/>
  <c r="BU8" i="163"/>
  <c r="BU8" i="145"/>
  <c r="DA13" i="192"/>
  <c r="DA36" i="192" s="1"/>
  <c r="DA13" i="195"/>
  <c r="CO36" i="164"/>
  <c r="CO14" i="80"/>
  <c r="CO38" i="80" s="1"/>
  <c r="CI16" i="54"/>
  <c r="DA36" i="191"/>
  <c r="CO36" i="145"/>
  <c r="CO13" i="166"/>
  <c r="CO36" i="166" s="1"/>
  <c r="CO13" i="163"/>
  <c r="CO36" i="163" s="1"/>
  <c r="CO14" i="126"/>
  <c r="CO38" i="126" s="1"/>
  <c r="CO13" i="144" s="1"/>
  <c r="CO6" i="165"/>
  <c r="CO9" i="165" s="1"/>
  <c r="DA6" i="193"/>
  <c r="DA9" i="193" s="1"/>
  <c r="DA22" i="195"/>
  <c r="DA22" i="194"/>
  <c r="DA45" i="194" s="1"/>
  <c r="DA22" i="192"/>
  <c r="DA45" i="192" s="1"/>
  <c r="CI25" i="54"/>
  <c r="DA22" i="191"/>
  <c r="DA45" i="191" s="1"/>
  <c r="CO23" i="126"/>
  <c r="CO47" i="126" s="1"/>
  <c r="CO22" i="144" s="1"/>
  <c r="CO22" i="163"/>
  <c r="CO45" i="163" s="1"/>
  <c r="CO22" i="145"/>
  <c r="CO45" i="145" s="1"/>
  <c r="CO22" i="164"/>
  <c r="CO45" i="164" s="1"/>
  <c r="CO22" i="166"/>
  <c r="CO45" i="166" s="1"/>
  <c r="CO23" i="80"/>
  <c r="CO47" i="80" s="1"/>
  <c r="BE13" i="195"/>
  <c r="BE13" i="192"/>
  <c r="BE36" i="192" s="1"/>
  <c r="AS13" i="166"/>
  <c r="AS36" i="166" s="1"/>
  <c r="AS14" i="126"/>
  <c r="AS38" i="126" s="1"/>
  <c r="AS13" i="144" s="1"/>
  <c r="AM16" i="54"/>
  <c r="BE36" i="191"/>
  <c r="AS36" i="145"/>
  <c r="AS13" i="163"/>
  <c r="AS36" i="163" s="1"/>
  <c r="AS36" i="164"/>
  <c r="AS14" i="80"/>
  <c r="AS38" i="80" s="1"/>
  <c r="AS16" i="195"/>
  <c r="AS16" i="194"/>
  <c r="AS39" i="194" s="1"/>
  <c r="AS16" i="192"/>
  <c r="AS39" i="192" s="1"/>
  <c r="AA19" i="54"/>
  <c r="AS16" i="191"/>
  <c r="AS39" i="191" s="1"/>
  <c r="AG17" i="126"/>
  <c r="AG41" i="126" s="1"/>
  <c r="AG16" i="144" s="1"/>
  <c r="AG16" i="145"/>
  <c r="AG39" i="145" s="1"/>
  <c r="AG16" i="164"/>
  <c r="AG39" i="164" s="1"/>
  <c r="AG17" i="80"/>
  <c r="AG41" i="80" s="1"/>
  <c r="AG16" i="163"/>
  <c r="AG39" i="163" s="1"/>
  <c r="AG16" i="166"/>
  <c r="AG39" i="166" s="1"/>
  <c r="AS19" i="195"/>
  <c r="AS19" i="194"/>
  <c r="AS42" i="194" s="1"/>
  <c r="AS19" i="192"/>
  <c r="AS42" i="192" s="1"/>
  <c r="AA22" i="54"/>
  <c r="AS19" i="191"/>
  <c r="AS42" i="191" s="1"/>
  <c r="AG19" i="163"/>
  <c r="AG42" i="163" s="1"/>
  <c r="AG20" i="80"/>
  <c r="AG44" i="80" s="1"/>
  <c r="AG19" i="164"/>
  <c r="AG42" i="164" s="1"/>
  <c r="AG19" i="145"/>
  <c r="AG42" i="145" s="1"/>
  <c r="AG19" i="166"/>
  <c r="AG42" i="166" s="1"/>
  <c r="AG20" i="126"/>
  <c r="AG44" i="126" s="1"/>
  <c r="AG19" i="144" s="1"/>
  <c r="BT6" i="193"/>
  <c r="BT9" i="193" s="1"/>
  <c r="BH6" i="165"/>
  <c r="BH9" i="165" s="1"/>
  <c r="BT16" i="195"/>
  <c r="BT16" i="194"/>
  <c r="BT39" i="194" s="1"/>
  <c r="BT16" i="192"/>
  <c r="BT39" i="192" s="1"/>
  <c r="BB19" i="54"/>
  <c r="BT16" i="191"/>
  <c r="BT39" i="191" s="1"/>
  <c r="BH16" i="145"/>
  <c r="BH39" i="145" s="1"/>
  <c r="BH16" i="166"/>
  <c r="BH39" i="166" s="1"/>
  <c r="BH17" i="126"/>
  <c r="BH41" i="126" s="1"/>
  <c r="BH16" i="144" s="1"/>
  <c r="BH16" i="163"/>
  <c r="BH39" i="163" s="1"/>
  <c r="BH17" i="80"/>
  <c r="BH41" i="80" s="1"/>
  <c r="BH16" i="164"/>
  <c r="BH39" i="164" s="1"/>
  <c r="AO6" i="193"/>
  <c r="AO9" i="193" s="1"/>
  <c r="AC6" i="165"/>
  <c r="AC9" i="165" s="1"/>
  <c r="AO19" i="194"/>
  <c r="AO42" i="194" s="1"/>
  <c r="AO19" i="192"/>
  <c r="AO42" i="192" s="1"/>
  <c r="AO19" i="195"/>
  <c r="W22" i="54"/>
  <c r="AO19" i="191"/>
  <c r="AO42" i="191" s="1"/>
  <c r="AC19" i="163"/>
  <c r="AC42" i="163" s="1"/>
  <c r="AC20" i="80"/>
  <c r="AC44" i="80" s="1"/>
  <c r="AC19" i="164"/>
  <c r="AC42" i="164" s="1"/>
  <c r="AC19" i="145"/>
  <c r="AC42" i="145" s="1"/>
  <c r="AC19" i="166"/>
  <c r="AC42" i="166" s="1"/>
  <c r="AC20" i="126"/>
  <c r="AC44" i="126" s="1"/>
  <c r="AC19" i="144" s="1"/>
  <c r="AC16" i="145"/>
  <c r="AC39" i="145" s="1"/>
  <c r="AO16" i="192"/>
  <c r="AO39" i="192" s="1"/>
  <c r="AO16" i="195"/>
  <c r="AO16" i="194"/>
  <c r="AO39" i="194" s="1"/>
  <c r="AO16" i="191"/>
  <c r="AO39" i="191" s="1"/>
  <c r="W19" i="54"/>
  <c r="AC16" i="164"/>
  <c r="AC39" i="164" s="1"/>
  <c r="AC17" i="80"/>
  <c r="AC41" i="80" s="1"/>
  <c r="AC17" i="126"/>
  <c r="AC41" i="126" s="1"/>
  <c r="AC16" i="144" s="1"/>
  <c r="AC16" i="163"/>
  <c r="AC39" i="163" s="1"/>
  <c r="AC16" i="166"/>
  <c r="AC39" i="166" s="1"/>
  <c r="AN8" i="195"/>
  <c r="AN11" i="195" s="1"/>
  <c r="AN8" i="194"/>
  <c r="AN8" i="192"/>
  <c r="V27" i="54"/>
  <c r="AN8" i="191"/>
  <c r="AB8" i="166"/>
  <c r="AB8" i="126"/>
  <c r="AB8" i="163"/>
  <c r="AB8" i="80"/>
  <c r="AB8" i="164"/>
  <c r="AB8" i="145"/>
  <c r="BD6" i="165"/>
  <c r="BD9" i="165" s="1"/>
  <c r="BP6" i="193"/>
  <c r="BP9" i="193" s="1"/>
  <c r="BP19" i="194"/>
  <c r="BP42" i="194" s="1"/>
  <c r="BP19" i="192"/>
  <c r="BP42" i="192" s="1"/>
  <c r="BP19" i="195"/>
  <c r="AX22" i="54"/>
  <c r="BP19" i="191"/>
  <c r="BP42" i="191" s="1"/>
  <c r="BD19" i="145"/>
  <c r="BD42" i="145" s="1"/>
  <c r="BD19" i="166"/>
  <c r="BD42" i="166" s="1"/>
  <c r="BD20" i="126"/>
  <c r="BD44" i="126" s="1"/>
  <c r="BD19" i="144" s="1"/>
  <c r="BD19" i="163"/>
  <c r="BD42" i="163" s="1"/>
  <c r="BD20" i="80"/>
  <c r="BD44" i="80" s="1"/>
  <c r="BD19" i="164"/>
  <c r="BD42" i="164" s="1"/>
  <c r="BP22" i="194"/>
  <c r="BP45" i="194" s="1"/>
  <c r="BP22" i="192"/>
  <c r="BP45" i="192" s="1"/>
  <c r="BP22" i="195"/>
  <c r="AX25" i="54"/>
  <c r="BP22" i="191"/>
  <c r="BP45" i="191" s="1"/>
  <c r="BD22" i="145"/>
  <c r="BD45" i="145" s="1"/>
  <c r="BD22" i="166"/>
  <c r="BD45" i="166" s="1"/>
  <c r="BD23" i="126"/>
  <c r="BD47" i="126" s="1"/>
  <c r="BD22" i="144" s="1"/>
  <c r="BD22" i="163"/>
  <c r="BD45" i="163" s="1"/>
  <c r="BD23" i="80"/>
  <c r="BD47" i="80" s="1"/>
  <c r="BD22" i="164"/>
  <c r="BD45" i="164" s="1"/>
  <c r="AF16" i="194"/>
  <c r="AF39" i="194" s="1"/>
  <c r="AF16" i="192"/>
  <c r="AF39" i="192" s="1"/>
  <c r="AF16" i="191"/>
  <c r="AF39" i="191" s="1"/>
  <c r="AF16" i="195"/>
  <c r="T17" i="80"/>
  <c r="T41" i="80" s="1"/>
  <c r="T16" i="166"/>
  <c r="T39" i="166" s="1"/>
  <c r="T17" i="126"/>
  <c r="T41" i="126" s="1"/>
  <c r="T16" i="144" s="1"/>
  <c r="N19" i="54"/>
  <c r="T16" i="145"/>
  <c r="T39" i="145" s="1"/>
  <c r="T16" i="163"/>
  <c r="T39" i="163" s="1"/>
  <c r="T16" i="164"/>
  <c r="T39" i="164" s="1"/>
  <c r="AF22" i="194"/>
  <c r="AF45" i="194" s="1"/>
  <c r="AF22" i="192"/>
  <c r="AF45" i="192" s="1"/>
  <c r="AF22" i="195"/>
  <c r="AF22" i="191"/>
  <c r="AF45" i="191" s="1"/>
  <c r="N25" i="54"/>
  <c r="T22" i="166"/>
  <c r="T45" i="166" s="1"/>
  <c r="T23" i="126"/>
  <c r="T47" i="126" s="1"/>
  <c r="T22" i="144" s="1"/>
  <c r="T22" i="163"/>
  <c r="T45" i="163" s="1"/>
  <c r="T23" i="80"/>
  <c r="T47" i="80" s="1"/>
  <c r="T22" i="164"/>
  <c r="T45" i="164" s="1"/>
  <c r="T22" i="145"/>
  <c r="T45" i="145" s="1"/>
  <c r="AF8" i="195"/>
  <c r="AF11" i="195" s="1"/>
  <c r="AF8" i="194"/>
  <c r="AF8" i="192"/>
  <c r="N27" i="54"/>
  <c r="AF8" i="191"/>
  <c r="T8" i="163"/>
  <c r="T8" i="80"/>
  <c r="T8" i="164"/>
  <c r="T8" i="145"/>
  <c r="T8" i="166"/>
  <c r="T8" i="126"/>
  <c r="BW8" i="194"/>
  <c r="BW8" i="192"/>
  <c r="BW8" i="195"/>
  <c r="BW11" i="195" s="1"/>
  <c r="BK8" i="166"/>
  <c r="BW8" i="191"/>
  <c r="BK8" i="145"/>
  <c r="BK8" i="126"/>
  <c r="BK8" i="163"/>
  <c r="BE27" i="54"/>
  <c r="BK8" i="80"/>
  <c r="BK8" i="164"/>
  <c r="BZ8" i="195"/>
  <c r="BZ11" i="195" s="1"/>
  <c r="BZ8" i="194"/>
  <c r="BZ8" i="192"/>
  <c r="BZ8" i="191"/>
  <c r="BH27" i="54"/>
  <c r="BN8" i="164"/>
  <c r="BN8" i="145"/>
  <c r="BN8" i="166"/>
  <c r="BN8" i="126"/>
  <c r="BN8" i="163"/>
  <c r="BN8" i="80"/>
  <c r="CN6" i="193"/>
  <c r="CN9" i="193" s="1"/>
  <c r="CB6" i="165"/>
  <c r="CB9" i="165" s="1"/>
  <c r="CN13" i="192"/>
  <c r="CN36" i="192" s="1"/>
  <c r="CN13" i="195"/>
  <c r="BV16" i="54"/>
  <c r="CN36" i="191"/>
  <c r="CB13" i="166"/>
  <c r="CB36" i="166" s="1"/>
  <c r="CB14" i="126"/>
  <c r="CB38" i="126" s="1"/>
  <c r="CB13" i="144" s="1"/>
  <c r="CB13" i="163"/>
  <c r="CB36" i="163" s="1"/>
  <c r="CB14" i="80"/>
  <c r="CB38" i="80" s="1"/>
  <c r="CB36" i="164"/>
  <c r="CB36" i="145"/>
  <c r="CN19" i="192"/>
  <c r="CN42" i="192" s="1"/>
  <c r="CN19" i="195"/>
  <c r="CN19" i="194"/>
  <c r="CN42" i="194" s="1"/>
  <c r="BV22" i="54"/>
  <c r="CN19" i="191"/>
  <c r="CN42" i="191" s="1"/>
  <c r="CB19" i="164"/>
  <c r="CB42" i="164" s="1"/>
  <c r="CB19" i="145"/>
  <c r="CB42" i="145" s="1"/>
  <c r="CB19" i="166"/>
  <c r="CB42" i="166" s="1"/>
  <c r="CB20" i="126"/>
  <c r="CB44" i="126" s="1"/>
  <c r="CB19" i="144" s="1"/>
  <c r="CB19" i="163"/>
  <c r="CB42" i="163" s="1"/>
  <c r="CB20" i="80"/>
  <c r="CB44" i="80" s="1"/>
  <c r="CK6" i="193"/>
  <c r="CK9" i="193" s="1"/>
  <c r="BY6" i="165"/>
  <c r="BY9" i="165" s="1"/>
  <c r="BY8" i="163"/>
  <c r="BY8" i="164"/>
  <c r="BY8" i="80"/>
  <c r="BY8" i="145"/>
  <c r="BY8" i="126"/>
  <c r="BY8" i="166"/>
  <c r="CK8" i="191"/>
  <c r="CK8" i="195"/>
  <c r="CK11" i="195" s="1"/>
  <c r="CK8" i="194"/>
  <c r="CK8" i="192"/>
  <c r="BS27" i="54"/>
  <c r="CK22" i="195"/>
  <c r="CK22" i="194"/>
  <c r="CK45" i="194" s="1"/>
  <c r="CK22" i="192"/>
  <c r="CK45" i="192" s="1"/>
  <c r="BS25" i="54"/>
  <c r="CK22" i="191"/>
  <c r="CK45" i="191" s="1"/>
  <c r="BY22" i="164"/>
  <c r="BY45" i="164" s="1"/>
  <c r="BY22" i="145"/>
  <c r="BY45" i="145" s="1"/>
  <c r="BY23" i="126"/>
  <c r="BY47" i="126" s="1"/>
  <c r="BY22" i="144" s="1"/>
  <c r="BY22" i="163"/>
  <c r="BY45" i="163" s="1"/>
  <c r="BY22" i="166"/>
  <c r="BY45" i="166" s="1"/>
  <c r="BY23" i="80"/>
  <c r="BY47" i="80" s="1"/>
  <c r="BA6" i="165"/>
  <c r="BA9" i="165" s="1"/>
  <c r="BM6" i="193"/>
  <c r="BM9" i="193" s="1"/>
  <c r="BM19" i="192"/>
  <c r="BM42" i="192" s="1"/>
  <c r="BM19" i="195"/>
  <c r="BM19" i="194"/>
  <c r="BM42" i="194" s="1"/>
  <c r="BM19" i="191"/>
  <c r="BM42" i="191" s="1"/>
  <c r="AU22" i="54"/>
  <c r="BA19" i="166"/>
  <c r="BA42" i="166" s="1"/>
  <c r="BA20" i="126"/>
  <c r="BA44" i="126" s="1"/>
  <c r="BA19" i="144" s="1"/>
  <c r="BA19" i="163"/>
  <c r="BA42" i="163" s="1"/>
  <c r="BA20" i="80"/>
  <c r="BA44" i="80" s="1"/>
  <c r="BA19" i="164"/>
  <c r="BA42" i="164" s="1"/>
  <c r="BA19" i="145"/>
  <c r="BA42" i="145" s="1"/>
  <c r="BF6" i="165"/>
  <c r="BF9" i="165" s="1"/>
  <c r="BR6" i="193"/>
  <c r="BR9" i="193" s="1"/>
  <c r="BR16" i="194"/>
  <c r="BR39" i="194" s="1"/>
  <c r="BR16" i="192"/>
  <c r="BR39" i="192" s="1"/>
  <c r="BR16" i="195"/>
  <c r="BF16" i="164"/>
  <c r="BF39" i="164" s="1"/>
  <c r="AZ19" i="54"/>
  <c r="BR16" i="191"/>
  <c r="BR39" i="191" s="1"/>
  <c r="BF16" i="163"/>
  <c r="BF39" i="163" s="1"/>
  <c r="BF16" i="145"/>
  <c r="BF39" i="145" s="1"/>
  <c r="BF16" i="166"/>
  <c r="BF39" i="166" s="1"/>
  <c r="BF17" i="80"/>
  <c r="BF41" i="80" s="1"/>
  <c r="BF17" i="126"/>
  <c r="BF41" i="126" s="1"/>
  <c r="BF16" i="144" s="1"/>
  <c r="CE8" i="192"/>
  <c r="CE8" i="195"/>
  <c r="CE11" i="195" s="1"/>
  <c r="CE8" i="194"/>
  <c r="BS8" i="164"/>
  <c r="CE8" i="191"/>
  <c r="BM27" i="54"/>
  <c r="BS8" i="80"/>
  <c r="BS8" i="145"/>
  <c r="BS8" i="163"/>
  <c r="BS8" i="166"/>
  <c r="BS8" i="126"/>
  <c r="CX6" i="193"/>
  <c r="CX9" i="193" s="1"/>
  <c r="CL6" i="165"/>
  <c r="CL9" i="165" s="1"/>
  <c r="CX19" i="192"/>
  <c r="CX42" i="192" s="1"/>
  <c r="CX19" i="195"/>
  <c r="CX19" i="194"/>
  <c r="CX42" i="194" s="1"/>
  <c r="CF22" i="54"/>
  <c r="CX19" i="191"/>
  <c r="CX42" i="191" s="1"/>
  <c r="CL19" i="164"/>
  <c r="CL42" i="164" s="1"/>
  <c r="CL20" i="80"/>
  <c r="CL44" i="80" s="1"/>
  <c r="CL19" i="145"/>
  <c r="CL42" i="145" s="1"/>
  <c r="CL19" i="163"/>
  <c r="CL42" i="163" s="1"/>
  <c r="CL20" i="126"/>
  <c r="CL44" i="126" s="1"/>
  <c r="CL19" i="144" s="1"/>
  <c r="CL19" i="166"/>
  <c r="CL42" i="166" s="1"/>
  <c r="AM22" i="194"/>
  <c r="AM45" i="194" s="1"/>
  <c r="AM22" i="192"/>
  <c r="AM45" i="192" s="1"/>
  <c r="AM22" i="195"/>
  <c r="AA22" i="163"/>
  <c r="AA45" i="163" s="1"/>
  <c r="AM22" i="191"/>
  <c r="AM45" i="191" s="1"/>
  <c r="AA22" i="145"/>
  <c r="AA45" i="145" s="1"/>
  <c r="U25" i="54"/>
  <c r="AA23" i="126"/>
  <c r="AA47" i="126" s="1"/>
  <c r="AA22" i="144" s="1"/>
  <c r="AA22" i="166"/>
  <c r="AA45" i="166" s="1"/>
  <c r="AA22" i="164"/>
  <c r="AA45" i="164" s="1"/>
  <c r="AA23" i="80"/>
  <c r="AA47" i="80" s="1"/>
  <c r="AM13" i="192"/>
  <c r="AM36" i="192" s="1"/>
  <c r="AM13" i="195"/>
  <c r="AM36" i="194"/>
  <c r="AM36" i="191"/>
  <c r="AA36" i="164"/>
  <c r="AA13" i="166"/>
  <c r="AA36" i="166" s="1"/>
  <c r="AA13" i="163"/>
  <c r="AA36" i="163" s="1"/>
  <c r="AA14" i="126"/>
  <c r="AA38" i="126" s="1"/>
  <c r="AA13" i="144" s="1"/>
  <c r="U16" i="54"/>
  <c r="AA14" i="80"/>
  <c r="AA38" i="80" s="1"/>
  <c r="AM19" i="195"/>
  <c r="AM19" i="194"/>
  <c r="AM42" i="194" s="1"/>
  <c r="AM19" i="192"/>
  <c r="AM42" i="192" s="1"/>
  <c r="U22" i="54"/>
  <c r="AM19" i="191"/>
  <c r="AM42" i="191" s="1"/>
  <c r="AA19" i="166"/>
  <c r="AA42" i="166" s="1"/>
  <c r="AA20" i="126"/>
  <c r="AA44" i="126" s="1"/>
  <c r="AA19" i="144" s="1"/>
  <c r="AA19" i="163"/>
  <c r="AA42" i="163" s="1"/>
  <c r="AA20" i="80"/>
  <c r="AA44" i="80" s="1"/>
  <c r="AA19" i="164"/>
  <c r="AA42" i="164" s="1"/>
  <c r="AA19" i="145"/>
  <c r="AA42" i="145" s="1"/>
  <c r="AM8" i="195"/>
  <c r="AM11" i="195" s="1"/>
  <c r="AM8" i="194"/>
  <c r="AM8" i="192"/>
  <c r="AA8" i="164"/>
  <c r="AM8" i="191"/>
  <c r="AA8" i="163"/>
  <c r="U27" i="54"/>
  <c r="AA8" i="126"/>
  <c r="AA8" i="80"/>
  <c r="AA8" i="145"/>
  <c r="AA8" i="166"/>
  <c r="AT16" i="192"/>
  <c r="AT39" i="192" s="1"/>
  <c r="AT16" i="195"/>
  <c r="AT16" i="194"/>
  <c r="AT39" i="194" s="1"/>
  <c r="AB19" i="54"/>
  <c r="AT16" i="191"/>
  <c r="AT39" i="191" s="1"/>
  <c r="AH16" i="163"/>
  <c r="AH39" i="163" s="1"/>
  <c r="AH17" i="80"/>
  <c r="AH41" i="80" s="1"/>
  <c r="AH16" i="145"/>
  <c r="AH39" i="145" s="1"/>
  <c r="AH17" i="126"/>
  <c r="AH41" i="126" s="1"/>
  <c r="AH16" i="144" s="1"/>
  <c r="AH16" i="166"/>
  <c r="AH39" i="166" s="1"/>
  <c r="AH16" i="164"/>
  <c r="AH39" i="164" s="1"/>
  <c r="AT8" i="194"/>
  <c r="AT8" i="192"/>
  <c r="AT8" i="195"/>
  <c r="AT11" i="195" s="1"/>
  <c r="AB27" i="54"/>
  <c r="AT8" i="191"/>
  <c r="AH8" i="145"/>
  <c r="AH8" i="166"/>
  <c r="AH8" i="126"/>
  <c r="AH8" i="163"/>
  <c r="AH8" i="80"/>
  <c r="AH8" i="164"/>
  <c r="CR13" i="195"/>
  <c r="CR36" i="194"/>
  <c r="CR13" i="192"/>
  <c r="CR36" i="192" s="1"/>
  <c r="BZ16" i="54"/>
  <c r="CR36" i="191"/>
  <c r="CF36" i="145"/>
  <c r="CF13" i="166"/>
  <c r="CF36" i="166" s="1"/>
  <c r="CF14" i="126"/>
  <c r="CF38" i="126" s="1"/>
  <c r="CF13" i="144" s="1"/>
  <c r="CF13" i="163"/>
  <c r="CF36" i="163" s="1"/>
  <c r="CF14" i="80"/>
  <c r="CF38" i="80" s="1"/>
  <c r="CR8" i="195"/>
  <c r="CR11" i="195" s="1"/>
  <c r="CR8" i="194"/>
  <c r="CR8" i="192"/>
  <c r="BZ27" i="54"/>
  <c r="CR8" i="191"/>
  <c r="CF8" i="163"/>
  <c r="CF8" i="80"/>
  <c r="CF8" i="164"/>
  <c r="CF8" i="145"/>
  <c r="CF8" i="166"/>
  <c r="CF8" i="126"/>
  <c r="BI16" i="194"/>
  <c r="BI39" i="194" s="1"/>
  <c r="BI16" i="192"/>
  <c r="BI39" i="192" s="1"/>
  <c r="BI16" i="195"/>
  <c r="AQ19" i="54"/>
  <c r="BI16" i="191"/>
  <c r="BI39" i="191" s="1"/>
  <c r="AW17" i="126"/>
  <c r="AW41" i="126" s="1"/>
  <c r="AW16" i="144" s="1"/>
  <c r="AW16" i="166"/>
  <c r="AW39" i="166" s="1"/>
  <c r="AW16" i="145"/>
  <c r="AW39" i="145" s="1"/>
  <c r="AW17" i="80"/>
  <c r="AW41" i="80" s="1"/>
  <c r="AW16" i="164"/>
  <c r="AW39" i="164" s="1"/>
  <c r="AW16" i="163"/>
  <c r="AW39" i="163" s="1"/>
  <c r="BI8" i="194"/>
  <c r="BI8" i="192"/>
  <c r="BI8" i="195"/>
  <c r="BI11" i="195" s="1"/>
  <c r="BI8" i="191"/>
  <c r="AW8" i="166"/>
  <c r="AW8" i="145"/>
  <c r="AQ27" i="54"/>
  <c r="AW8" i="80"/>
  <c r="AW8" i="164"/>
  <c r="AW8" i="163"/>
  <c r="AW8" i="126"/>
  <c r="AY16" i="163"/>
  <c r="AY39" i="163" s="1"/>
  <c r="BK16" i="195"/>
  <c r="BK16" i="194"/>
  <c r="BK39" i="194" s="1"/>
  <c r="BK16" i="192"/>
  <c r="BK39" i="192" s="1"/>
  <c r="AS19" i="54"/>
  <c r="AY16" i="166"/>
  <c r="AY39" i="166" s="1"/>
  <c r="BK16" i="191"/>
  <c r="BK39" i="191" s="1"/>
  <c r="AY16" i="145"/>
  <c r="AY39" i="145" s="1"/>
  <c r="AY17" i="80"/>
  <c r="AY41" i="80" s="1"/>
  <c r="AY17" i="126"/>
  <c r="AY41" i="126" s="1"/>
  <c r="AY16" i="144" s="1"/>
  <c r="AY16" i="164"/>
  <c r="AY39" i="164" s="1"/>
  <c r="AY8" i="163"/>
  <c r="BK8" i="192"/>
  <c r="AY8" i="166"/>
  <c r="AY8" i="80"/>
  <c r="BK8" i="195"/>
  <c r="BK11" i="195" s="1"/>
  <c r="BK8" i="194"/>
  <c r="AS27" i="54"/>
  <c r="AY8" i="126"/>
  <c r="BK8" i="191"/>
  <c r="AY8" i="145"/>
  <c r="AY8" i="164"/>
  <c r="BK19" i="195"/>
  <c r="BK19" i="194"/>
  <c r="BK42" i="194" s="1"/>
  <c r="BK19" i="192"/>
  <c r="BK42" i="192" s="1"/>
  <c r="AS22" i="54"/>
  <c r="BK19" i="191"/>
  <c r="BK42" i="191" s="1"/>
  <c r="AY19" i="163"/>
  <c r="AY42" i="163" s="1"/>
  <c r="AY20" i="80"/>
  <c r="AY44" i="80" s="1"/>
  <c r="AY19" i="164"/>
  <c r="AY42" i="164" s="1"/>
  <c r="AY19" i="145"/>
  <c r="AY42" i="145" s="1"/>
  <c r="AY19" i="166"/>
  <c r="AY42" i="166" s="1"/>
  <c r="AY20" i="126"/>
  <c r="AY44" i="126" s="1"/>
  <c r="AY19" i="144" s="1"/>
  <c r="CP22" i="192"/>
  <c r="CP45" i="192" s="1"/>
  <c r="CP22" i="195"/>
  <c r="CP22" i="194"/>
  <c r="CP45" i="194" s="1"/>
  <c r="BX25" i="54"/>
  <c r="CP22" i="191"/>
  <c r="CP45" i="191" s="1"/>
  <c r="CD22" i="164"/>
  <c r="CD45" i="164" s="1"/>
  <c r="CD22" i="145"/>
  <c r="CD45" i="145" s="1"/>
  <c r="CD22" i="166"/>
  <c r="CD45" i="166" s="1"/>
  <c r="CD23" i="126"/>
  <c r="CD47" i="126" s="1"/>
  <c r="CD22" i="144" s="1"/>
  <c r="CD22" i="163"/>
  <c r="CD45" i="163" s="1"/>
  <c r="CD23" i="80"/>
  <c r="CD47" i="80" s="1"/>
  <c r="CP19" i="195"/>
  <c r="CP19" i="194"/>
  <c r="CP42" i="194" s="1"/>
  <c r="CP19" i="192"/>
  <c r="CP42" i="192" s="1"/>
  <c r="BX22" i="54"/>
  <c r="CP19" i="191"/>
  <c r="CP42" i="191" s="1"/>
  <c r="CD19" i="166"/>
  <c r="CD42" i="166" s="1"/>
  <c r="CD20" i="126"/>
  <c r="CD44" i="126" s="1"/>
  <c r="CD19" i="144" s="1"/>
  <c r="CD19" i="163"/>
  <c r="CD42" i="163" s="1"/>
  <c r="CD20" i="80"/>
  <c r="CD44" i="80" s="1"/>
  <c r="CD19" i="164"/>
  <c r="CD42" i="164" s="1"/>
  <c r="CD19" i="145"/>
  <c r="CD42" i="145" s="1"/>
  <c r="CW22" i="194"/>
  <c r="CW45" i="194" s="1"/>
  <c r="CW22" i="192"/>
  <c r="CW45" i="192" s="1"/>
  <c r="CW22" i="195"/>
  <c r="CK23" i="126"/>
  <c r="CK47" i="126" s="1"/>
  <c r="CK22" i="144" s="1"/>
  <c r="CK22" i="166"/>
  <c r="CK45" i="166" s="1"/>
  <c r="CK22" i="163"/>
  <c r="CK45" i="163" s="1"/>
  <c r="CK22" i="145"/>
  <c r="CK45" i="145" s="1"/>
  <c r="CK22" i="164"/>
  <c r="CK45" i="164" s="1"/>
  <c r="CW22" i="191"/>
  <c r="CW45" i="191" s="1"/>
  <c r="CE25" i="54"/>
  <c r="CK23" i="80"/>
  <c r="CK47" i="80" s="1"/>
  <c r="CK8" i="166"/>
  <c r="CW8" i="195"/>
  <c r="CW11" i="195" s="1"/>
  <c r="CW8" i="194"/>
  <c r="CW8" i="192"/>
  <c r="CE27" i="54"/>
  <c r="CW8" i="191"/>
  <c r="CK8" i="145"/>
  <c r="CK8" i="163"/>
  <c r="CK8" i="80"/>
  <c r="CK8" i="126"/>
  <c r="CK8" i="164"/>
  <c r="CZ8" i="194"/>
  <c r="CZ8" i="192"/>
  <c r="CZ8" i="195"/>
  <c r="CZ11" i="195" s="1"/>
  <c r="CH27" i="54"/>
  <c r="CZ8" i="191"/>
  <c r="CN8" i="164"/>
  <c r="CN8" i="145"/>
  <c r="CN8" i="166"/>
  <c r="CN8" i="126"/>
  <c r="CN8" i="163"/>
  <c r="CN8" i="80"/>
  <c r="CV13" i="195"/>
  <c r="CV36" i="194"/>
  <c r="CV13" i="192"/>
  <c r="CV36" i="192" s="1"/>
  <c r="CD16" i="54"/>
  <c r="CV36" i="191"/>
  <c r="CJ36" i="145"/>
  <c r="CJ13" i="166"/>
  <c r="CJ36" i="166" s="1"/>
  <c r="CJ14" i="126"/>
  <c r="CJ38" i="126" s="1"/>
  <c r="CJ13" i="144" s="1"/>
  <c r="CJ13" i="163"/>
  <c r="CJ36" i="163" s="1"/>
  <c r="CJ14" i="80"/>
  <c r="CJ38" i="80" s="1"/>
  <c r="CY13" i="195"/>
  <c r="CY36" i="194"/>
  <c r="CY13" i="192"/>
  <c r="CY36" i="192" s="1"/>
  <c r="CM13" i="166"/>
  <c r="CM36" i="166" s="1"/>
  <c r="CY36" i="191"/>
  <c r="CM36" i="164"/>
  <c r="CM14" i="126"/>
  <c r="CM38" i="126" s="1"/>
  <c r="CM13" i="144" s="1"/>
  <c r="CM14" i="80"/>
  <c r="CM38" i="80" s="1"/>
  <c r="CM13" i="163"/>
  <c r="CM36" i="163" s="1"/>
  <c r="CG16" i="54"/>
  <c r="AP19" i="194"/>
  <c r="AP42" i="194" s="1"/>
  <c r="AP19" i="192"/>
  <c r="AP42" i="192" s="1"/>
  <c r="AP19" i="195"/>
  <c r="X22" i="54"/>
  <c r="AP19" i="191"/>
  <c r="AP42" i="191" s="1"/>
  <c r="AD19" i="163"/>
  <c r="AD42" i="163" s="1"/>
  <c r="AD20" i="80"/>
  <c r="AD44" i="80" s="1"/>
  <c r="AD19" i="164"/>
  <c r="AD42" i="164" s="1"/>
  <c r="AD19" i="145"/>
  <c r="AD42" i="145" s="1"/>
  <c r="AD19" i="166"/>
  <c r="AD42" i="166" s="1"/>
  <c r="AD20" i="126"/>
  <c r="AD44" i="126" s="1"/>
  <c r="AD19" i="144" s="1"/>
  <c r="AU16" i="195"/>
  <c r="AU16" i="194"/>
  <c r="AU39" i="194" s="1"/>
  <c r="AU16" i="192"/>
  <c r="AU39" i="192" s="1"/>
  <c r="AC19" i="54"/>
  <c r="AU16" i="191"/>
  <c r="AU39" i="191" s="1"/>
  <c r="AI17" i="80"/>
  <c r="AI41" i="80" s="1"/>
  <c r="AI16" i="166"/>
  <c r="AI39" i="166" s="1"/>
  <c r="AI16" i="164"/>
  <c r="AI39" i="164" s="1"/>
  <c r="AI17" i="126"/>
  <c r="AI41" i="126" s="1"/>
  <c r="AI16" i="144" s="1"/>
  <c r="AI16" i="145"/>
  <c r="AI39" i="145" s="1"/>
  <c r="AI16" i="163"/>
  <c r="AI39" i="163" s="1"/>
  <c r="AU19" i="195"/>
  <c r="AU19" i="194"/>
  <c r="AU42" i="194" s="1"/>
  <c r="AU19" i="192"/>
  <c r="AU42" i="192" s="1"/>
  <c r="AC22" i="54"/>
  <c r="AU19" i="191"/>
  <c r="AU42" i="191" s="1"/>
  <c r="AI19" i="145"/>
  <c r="AI42" i="145" s="1"/>
  <c r="AI19" i="166"/>
  <c r="AI42" i="166" s="1"/>
  <c r="AI20" i="126"/>
  <c r="AI44" i="126" s="1"/>
  <c r="AI19" i="144" s="1"/>
  <c r="AI19" i="163"/>
  <c r="AI42" i="163" s="1"/>
  <c r="AI20" i="80"/>
  <c r="AI44" i="80" s="1"/>
  <c r="AI19" i="164"/>
  <c r="AI42" i="164" s="1"/>
  <c r="AU8" i="195"/>
  <c r="AU11" i="195" s="1"/>
  <c r="AU8" i="194"/>
  <c r="AU8" i="192"/>
  <c r="AU8" i="191"/>
  <c r="AI8" i="166"/>
  <c r="AI8" i="163"/>
  <c r="AI8" i="164"/>
  <c r="AI8" i="126"/>
  <c r="AI8" i="80"/>
  <c r="AC27" i="54"/>
  <c r="AI8" i="145"/>
  <c r="BA22" i="195"/>
  <c r="BA22" i="194"/>
  <c r="BA45" i="194" s="1"/>
  <c r="BA22" i="192"/>
  <c r="BA45" i="192" s="1"/>
  <c r="BA22" i="191"/>
  <c r="BA45" i="191" s="1"/>
  <c r="AO22" i="164"/>
  <c r="AO45" i="164" s="1"/>
  <c r="AI25" i="54"/>
  <c r="AO22" i="166"/>
  <c r="AO45" i="166" s="1"/>
  <c r="AO22" i="145"/>
  <c r="AO45" i="145" s="1"/>
  <c r="AO23" i="80"/>
  <c r="AO47" i="80" s="1"/>
  <c r="AO22" i="163"/>
  <c r="AO45" i="163" s="1"/>
  <c r="AO23" i="126"/>
  <c r="AO47" i="126" s="1"/>
  <c r="AO22" i="144" s="1"/>
  <c r="CU7" i="195"/>
  <c r="CU10" i="195" s="1"/>
  <c r="CC8" i="54"/>
  <c r="CC12" i="54" s="1"/>
  <c r="CU7" i="194"/>
  <c r="CU7" i="191"/>
  <c r="CU7" i="192"/>
  <c r="CC18" i="54"/>
  <c r="CI7" i="163"/>
  <c r="CC15" i="54"/>
  <c r="CI7" i="164"/>
  <c r="CI7" i="80"/>
  <c r="CC21" i="54"/>
  <c r="CI7" i="145"/>
  <c r="CC24" i="54"/>
  <c r="CI7" i="166"/>
  <c r="CI7" i="126"/>
  <c r="BD7" i="192"/>
  <c r="AL18" i="54"/>
  <c r="BD7" i="194"/>
  <c r="AL24" i="54"/>
  <c r="BD7" i="191"/>
  <c r="AL8" i="54"/>
  <c r="AL12" i="54" s="1"/>
  <c r="BD7" i="195"/>
  <c r="BD10" i="195" s="1"/>
  <c r="AL21" i="54"/>
  <c r="AR7" i="166"/>
  <c r="AR7" i="126"/>
  <c r="AR7" i="163"/>
  <c r="AR7" i="80"/>
  <c r="AR7" i="164"/>
  <c r="AL15" i="54"/>
  <c r="AR7" i="145"/>
  <c r="Z7" i="195"/>
  <c r="Z10" i="195" s="1"/>
  <c r="Z7" i="194"/>
  <c r="Z7" i="192"/>
  <c r="Z7" i="191"/>
  <c r="H8" i="54"/>
  <c r="H12" i="54" s="1"/>
  <c r="N7" i="145"/>
  <c r="H24" i="54"/>
  <c r="H15" i="54"/>
  <c r="N7" i="166"/>
  <c r="N7" i="126"/>
  <c r="H18" i="54"/>
  <c r="N7" i="163"/>
  <c r="N7" i="80"/>
  <c r="H21" i="54"/>
  <c r="N7" i="164"/>
  <c r="BS7" i="192"/>
  <c r="BA8" i="54"/>
  <c r="BA12" i="54" s="1"/>
  <c r="BS7" i="191"/>
  <c r="BS7" i="195"/>
  <c r="BS10" i="195" s="1"/>
  <c r="BA21" i="54"/>
  <c r="BS7" i="194"/>
  <c r="BA24" i="54"/>
  <c r="BA18" i="54"/>
  <c r="BG7" i="166"/>
  <c r="BG7" i="126"/>
  <c r="BA15" i="54"/>
  <c r="BG7" i="163"/>
  <c r="BG7" i="164"/>
  <c r="BG7" i="80"/>
  <c r="BG7" i="145"/>
  <c r="BG7" i="192"/>
  <c r="AO8" i="54"/>
  <c r="AO12" i="54" s="1"/>
  <c r="BG7" i="191"/>
  <c r="AO24" i="54"/>
  <c r="BG7" i="195"/>
  <c r="BG10" i="195" s="1"/>
  <c r="BG7" i="194"/>
  <c r="AO21" i="54"/>
  <c r="AO18" i="54"/>
  <c r="AU7" i="164"/>
  <c r="AO15" i="54"/>
  <c r="AU7" i="145"/>
  <c r="AU7" i="166"/>
  <c r="AU7" i="126"/>
  <c r="AU7" i="80"/>
  <c r="AU7" i="163"/>
  <c r="AZ7" i="194"/>
  <c r="AH21" i="54"/>
  <c r="AZ7" i="192"/>
  <c r="AH8" i="54"/>
  <c r="AH12" i="54" s="1"/>
  <c r="AZ7" i="191"/>
  <c r="AZ7" i="195"/>
  <c r="AZ10" i="195" s="1"/>
  <c r="AH24" i="54"/>
  <c r="AN7" i="163"/>
  <c r="AN7" i="126"/>
  <c r="AH18" i="54"/>
  <c r="AN7" i="164"/>
  <c r="AH15" i="54"/>
  <c r="AN7" i="145"/>
  <c r="AN7" i="166"/>
  <c r="AN7" i="80"/>
  <c r="W7" i="195"/>
  <c r="W10" i="195" s="1"/>
  <c r="W7" i="191"/>
  <c r="W7" i="194"/>
  <c r="W7" i="192"/>
  <c r="E24" i="54"/>
  <c r="K7" i="166"/>
  <c r="K7" i="126"/>
  <c r="K7" i="80"/>
  <c r="E18" i="54"/>
  <c r="K7" i="163"/>
  <c r="E8" i="54"/>
  <c r="E12" i="54" s="1"/>
  <c r="K7" i="164"/>
  <c r="E15" i="54"/>
  <c r="E21" i="54"/>
  <c r="K7" i="145"/>
  <c r="AA7" i="195"/>
  <c r="AA10" i="195" s="1"/>
  <c r="AA7" i="191"/>
  <c r="AA7" i="194"/>
  <c r="AA7" i="192"/>
  <c r="I18" i="54"/>
  <c r="O7" i="164"/>
  <c r="O7" i="80"/>
  <c r="I21" i="54"/>
  <c r="O7" i="145"/>
  <c r="I24" i="54"/>
  <c r="I8" i="54"/>
  <c r="I12" i="54" s="1"/>
  <c r="O7" i="166"/>
  <c r="O7" i="126"/>
  <c r="I15" i="54"/>
  <c r="O7" i="163"/>
  <c r="BU7" i="195"/>
  <c r="BU10" i="195" s="1"/>
  <c r="BU7" i="194"/>
  <c r="BC24" i="54"/>
  <c r="BU7" i="192"/>
  <c r="BC21" i="54"/>
  <c r="BU7" i="191"/>
  <c r="BC8" i="54"/>
  <c r="BC12" i="54" s="1"/>
  <c r="BC15" i="54"/>
  <c r="BI7" i="163"/>
  <c r="BI7" i="126"/>
  <c r="BI7" i="164"/>
  <c r="BI7" i="145"/>
  <c r="BC18" i="54"/>
  <c r="BI7" i="166"/>
  <c r="BI7" i="80"/>
  <c r="BJ7" i="195"/>
  <c r="BJ10" i="195" s="1"/>
  <c r="AR21" i="54"/>
  <c r="BJ7" i="194"/>
  <c r="AR24" i="54"/>
  <c r="BJ7" i="192"/>
  <c r="AR8" i="54"/>
  <c r="AR12" i="54" s="1"/>
  <c r="BJ7" i="191"/>
  <c r="AX7" i="164"/>
  <c r="AR15" i="54"/>
  <c r="AX7" i="145"/>
  <c r="AR18" i="54"/>
  <c r="AX7" i="166"/>
  <c r="AX7" i="126"/>
  <c r="AX7" i="163"/>
  <c r="AX7" i="80"/>
  <c r="AE16" i="195"/>
  <c r="AE16" i="194"/>
  <c r="AE39" i="194" s="1"/>
  <c r="AE16" i="192"/>
  <c r="AE39" i="192" s="1"/>
  <c r="M19" i="54"/>
  <c r="AE16" i="191"/>
  <c r="AE39" i="191" s="1"/>
  <c r="S17" i="126"/>
  <c r="S41" i="126" s="1"/>
  <c r="S16" i="144" s="1"/>
  <c r="S16" i="166"/>
  <c r="S39" i="166" s="1"/>
  <c r="S16" i="163"/>
  <c r="S39" i="163" s="1"/>
  <c r="S16" i="145"/>
  <c r="S39" i="145" s="1"/>
  <c r="S17" i="80"/>
  <c r="S41" i="80" s="1"/>
  <c r="S16" i="164"/>
  <c r="S39" i="164" s="1"/>
  <c r="Y19" i="195"/>
  <c r="Y19" i="194"/>
  <c r="Y42" i="194" s="1"/>
  <c r="Y19" i="192"/>
  <c r="Y42" i="192" s="1"/>
  <c r="G22" i="54"/>
  <c r="Y19" i="191"/>
  <c r="Y42" i="191" s="1"/>
  <c r="M19" i="166"/>
  <c r="M42" i="166" s="1"/>
  <c r="M20" i="126"/>
  <c r="M44" i="126" s="1"/>
  <c r="M19" i="144" s="1"/>
  <c r="M19" i="163"/>
  <c r="M42" i="163" s="1"/>
  <c r="M20" i="80"/>
  <c r="M44" i="80" s="1"/>
  <c r="M19" i="145"/>
  <c r="M42" i="145" s="1"/>
  <c r="M19" i="164"/>
  <c r="M42" i="164" s="1"/>
  <c r="Y8" i="195"/>
  <c r="Y11" i="195" s="1"/>
  <c r="Y8" i="194"/>
  <c r="Y8" i="192"/>
  <c r="M8" i="126"/>
  <c r="G27" i="54"/>
  <c r="Y8" i="191"/>
  <c r="M8" i="145"/>
  <c r="M8" i="166"/>
  <c r="M8" i="164"/>
  <c r="M8" i="80"/>
  <c r="M8" i="163"/>
  <c r="CG6" i="165"/>
  <c r="CG9" i="165" s="1"/>
  <c r="CS6" i="193"/>
  <c r="CS9" i="193" s="1"/>
  <c r="CS16" i="195"/>
  <c r="CS16" i="194"/>
  <c r="CS39" i="194" s="1"/>
  <c r="CS16" i="192"/>
  <c r="CS39" i="192" s="1"/>
  <c r="CS16" i="191"/>
  <c r="CS39" i="191" s="1"/>
  <c r="CG16" i="166"/>
  <c r="CG39" i="166" s="1"/>
  <c r="CG16" i="163"/>
  <c r="CG39" i="163" s="1"/>
  <c r="CG16" i="145"/>
  <c r="CG39" i="145" s="1"/>
  <c r="CG16" i="164"/>
  <c r="CG39" i="164" s="1"/>
  <c r="CG17" i="80"/>
  <c r="CG41" i="80" s="1"/>
  <c r="CG17" i="126"/>
  <c r="CG41" i="126" s="1"/>
  <c r="CG16" i="144" s="1"/>
  <c r="CA19" i="54"/>
  <c r="DF36" i="194"/>
  <c r="DF13" i="192"/>
  <c r="DF36" i="192" s="1"/>
  <c r="DF13" i="195"/>
  <c r="CN16" i="54"/>
  <c r="DF36" i="191"/>
  <c r="CT36" i="164"/>
  <c r="CT13" i="166"/>
  <c r="CT36" i="166" s="1"/>
  <c r="CT14" i="126"/>
  <c r="CT38" i="126" s="1"/>
  <c r="CT13" i="144" s="1"/>
  <c r="CT13" i="163"/>
  <c r="CT36" i="163" s="1"/>
  <c r="CT14" i="80"/>
  <c r="CT38" i="80" s="1"/>
  <c r="CS8" i="163"/>
  <c r="CS8" i="126"/>
  <c r="DE8" i="194"/>
  <c r="CS8" i="166"/>
  <c r="DE8" i="192"/>
  <c r="CS8" i="145"/>
  <c r="CS8" i="164"/>
  <c r="CS8" i="80"/>
  <c r="DE8" i="195"/>
  <c r="DE11" i="195" s="1"/>
  <c r="CM27" i="54"/>
  <c r="DE8" i="191"/>
  <c r="CJ16" i="192"/>
  <c r="CJ39" i="192" s="1"/>
  <c r="CJ16" i="195"/>
  <c r="CJ16" i="194"/>
  <c r="CJ39" i="194" s="1"/>
  <c r="BR19" i="54"/>
  <c r="CJ16" i="191"/>
  <c r="CJ39" i="191" s="1"/>
  <c r="BX16" i="145"/>
  <c r="BX39" i="145" s="1"/>
  <c r="BX16" i="166"/>
  <c r="BX39" i="166" s="1"/>
  <c r="BX17" i="126"/>
  <c r="BX41" i="126" s="1"/>
  <c r="BX16" i="144" s="1"/>
  <c r="BX16" i="163"/>
  <c r="BX39" i="163" s="1"/>
  <c r="BX17" i="80"/>
  <c r="BX41" i="80" s="1"/>
  <c r="BX16" i="164"/>
  <c r="BX39" i="164" s="1"/>
  <c r="BV6" i="193"/>
  <c r="BV9" i="193" s="1"/>
  <c r="BJ6" i="165"/>
  <c r="BJ9" i="165" s="1"/>
  <c r="CF13" i="192"/>
  <c r="CF36" i="192" s="1"/>
  <c r="CF13" i="195"/>
  <c r="BN16" i="54"/>
  <c r="CF36" i="191"/>
  <c r="BT13" i="166"/>
  <c r="BT36" i="166" s="1"/>
  <c r="BT14" i="126"/>
  <c r="BT38" i="126" s="1"/>
  <c r="BT13" i="144" s="1"/>
  <c r="BT13" i="163"/>
  <c r="BT36" i="163" s="1"/>
  <c r="BT14" i="80"/>
  <c r="BT38" i="80" s="1"/>
  <c r="BT36" i="164"/>
  <c r="BT36" i="145"/>
  <c r="Q16" i="191"/>
  <c r="Q39" i="191" s="1"/>
  <c r="O17" i="97"/>
  <c r="E16" i="164"/>
  <c r="E39" i="164" s="1"/>
  <c r="Q16" i="195"/>
  <c r="E16" i="145"/>
  <c r="E39" i="145" s="1"/>
  <c r="Q16" i="194"/>
  <c r="Q39" i="194" s="1"/>
  <c r="E16" i="166"/>
  <c r="E39" i="166" s="1"/>
  <c r="E17" i="126"/>
  <c r="E41" i="126" s="1"/>
  <c r="E16" i="144" s="1"/>
  <c r="Q16" i="192"/>
  <c r="Q39" i="192" s="1"/>
  <c r="E16" i="163"/>
  <c r="E39" i="163" s="1"/>
  <c r="E17" i="80"/>
  <c r="E41" i="80" s="1"/>
  <c r="Q22" i="191"/>
  <c r="Q45" i="191" s="1"/>
  <c r="E22" i="166"/>
  <c r="E45" i="166" s="1"/>
  <c r="E23" i="126"/>
  <c r="E47" i="126" s="1"/>
  <c r="E22" i="144" s="1"/>
  <c r="Q22" i="195"/>
  <c r="E22" i="163"/>
  <c r="E45" i="163" s="1"/>
  <c r="E23" i="80"/>
  <c r="E47" i="80" s="1"/>
  <c r="Q22" i="194"/>
  <c r="Q45" i="194" s="1"/>
  <c r="O23" i="97"/>
  <c r="E22" i="164"/>
  <c r="E45" i="164" s="1"/>
  <c r="Q22" i="192"/>
  <c r="Q45" i="192" s="1"/>
  <c r="E22" i="145"/>
  <c r="E45" i="145" s="1"/>
  <c r="U8" i="195"/>
  <c r="U11" i="195" s="1"/>
  <c r="U8" i="192"/>
  <c r="I8" i="80"/>
  <c r="I8" i="126"/>
  <c r="I8" i="145"/>
  <c r="I8" i="166"/>
  <c r="I8" i="163"/>
  <c r="U8" i="194"/>
  <c r="U8" i="191"/>
  <c r="C27" i="54"/>
  <c r="I8" i="164"/>
  <c r="U16" i="195"/>
  <c r="U16" i="191"/>
  <c r="U39" i="191" s="1"/>
  <c r="I16" i="163"/>
  <c r="I39" i="163" s="1"/>
  <c r="I17" i="80"/>
  <c r="I41" i="80" s="1"/>
  <c r="U16" i="194"/>
  <c r="U39" i="194" s="1"/>
  <c r="I16" i="164"/>
  <c r="I39" i="164" s="1"/>
  <c r="U16" i="192"/>
  <c r="U39" i="192" s="1"/>
  <c r="I16" i="145"/>
  <c r="I39" i="145" s="1"/>
  <c r="C19" i="54"/>
  <c r="I16" i="166"/>
  <c r="I39" i="166" s="1"/>
  <c r="I17" i="126"/>
  <c r="I41" i="126" s="1"/>
  <c r="I16" i="144" s="1"/>
  <c r="AY22" i="194"/>
  <c r="AY45" i="194" s="1"/>
  <c r="AY22" i="192"/>
  <c r="AY45" i="192" s="1"/>
  <c r="AY22" i="195"/>
  <c r="AM22" i="166"/>
  <c r="AM45" i="166" s="1"/>
  <c r="AY22" i="191"/>
  <c r="AY45" i="191" s="1"/>
  <c r="AM23" i="80"/>
  <c r="AM47" i="80" s="1"/>
  <c r="AM22" i="164"/>
  <c r="AM45" i="164" s="1"/>
  <c r="AM22" i="163"/>
  <c r="AM45" i="163" s="1"/>
  <c r="AG25" i="54"/>
  <c r="AM22" i="145"/>
  <c r="AM45" i="145" s="1"/>
  <c r="AM23" i="126"/>
  <c r="AM47" i="126" s="1"/>
  <c r="AM22" i="144" s="1"/>
  <c r="AY19" i="195"/>
  <c r="AY19" i="194"/>
  <c r="AY42" i="194" s="1"/>
  <c r="AY19" i="192"/>
  <c r="AY42" i="192" s="1"/>
  <c r="AG22" i="54"/>
  <c r="AY19" i="191"/>
  <c r="AY42" i="191" s="1"/>
  <c r="AM19" i="166"/>
  <c r="AM42" i="166" s="1"/>
  <c r="AM20" i="126"/>
  <c r="AM44" i="126" s="1"/>
  <c r="AM19" i="144" s="1"/>
  <c r="AM19" i="163"/>
  <c r="AM42" i="163" s="1"/>
  <c r="AM20" i="80"/>
  <c r="AM44" i="80" s="1"/>
  <c r="AM19" i="164"/>
  <c r="AM42" i="164" s="1"/>
  <c r="AM19" i="145"/>
  <c r="AM42" i="145" s="1"/>
  <c r="X19" i="195"/>
  <c r="X19" i="194"/>
  <c r="X42" i="194" s="1"/>
  <c r="X19" i="192"/>
  <c r="X42" i="192" s="1"/>
  <c r="F22" i="54"/>
  <c r="X19" i="191"/>
  <c r="X42" i="191" s="1"/>
  <c r="L19" i="145"/>
  <c r="L42" i="145" s="1"/>
  <c r="L19" i="166"/>
  <c r="L42" i="166" s="1"/>
  <c r="L20" i="80"/>
  <c r="L44" i="80" s="1"/>
  <c r="L19" i="163"/>
  <c r="L42" i="163" s="1"/>
  <c r="L20" i="126"/>
  <c r="L44" i="126" s="1"/>
  <c r="L19" i="144" s="1"/>
  <c r="L19" i="164"/>
  <c r="L42" i="164" s="1"/>
  <c r="X8" i="195"/>
  <c r="X11" i="195" s="1"/>
  <c r="X8" i="194"/>
  <c r="X8" i="192"/>
  <c r="F27" i="54"/>
  <c r="X8" i="191"/>
  <c r="L8" i="166"/>
  <c r="L8" i="126"/>
  <c r="L8" i="163"/>
  <c r="L8" i="80"/>
  <c r="L8" i="164"/>
  <c r="L8" i="145"/>
  <c r="BZ6" i="165"/>
  <c r="BZ9" i="165" s="1"/>
  <c r="CL6" i="193"/>
  <c r="CL9" i="193" s="1"/>
  <c r="CL16" i="195"/>
  <c r="CL16" i="194"/>
  <c r="CL39" i="194" s="1"/>
  <c r="CL16" i="192"/>
  <c r="CL39" i="192" s="1"/>
  <c r="BT19" i="54"/>
  <c r="BZ17" i="80"/>
  <c r="BZ41" i="80" s="1"/>
  <c r="CL16" i="191"/>
  <c r="CL39" i="191" s="1"/>
  <c r="BZ17" i="126"/>
  <c r="BZ41" i="126" s="1"/>
  <c r="BZ16" i="144" s="1"/>
  <c r="BZ16" i="164"/>
  <c r="BZ39" i="164" s="1"/>
  <c r="BZ16" i="163"/>
  <c r="BZ39" i="163" s="1"/>
  <c r="BZ16" i="166"/>
  <c r="BZ39" i="166" s="1"/>
  <c r="BZ16" i="145"/>
  <c r="BZ39" i="145" s="1"/>
  <c r="P19" i="194"/>
  <c r="P42" i="194" s="1"/>
  <c r="P19" i="192"/>
  <c r="P42" i="192" s="1"/>
  <c r="P19" i="191"/>
  <c r="P42" i="191" s="1"/>
  <c r="P19" i="195"/>
  <c r="N20" i="97"/>
  <c r="D19" i="164"/>
  <c r="D42" i="164" s="1"/>
  <c r="D19" i="145"/>
  <c r="D42" i="145" s="1"/>
  <c r="D19" i="166"/>
  <c r="D42" i="166" s="1"/>
  <c r="D20" i="80"/>
  <c r="D44" i="80" s="1"/>
  <c r="D19" i="163"/>
  <c r="D42" i="163" s="1"/>
  <c r="D20" i="126"/>
  <c r="D44" i="126" s="1"/>
  <c r="D19" i="144" s="1"/>
  <c r="BC19" i="194"/>
  <c r="BC42" i="194" s="1"/>
  <c r="BC19" i="192"/>
  <c r="BC42" i="192" s="1"/>
  <c r="BC19" i="195"/>
  <c r="AQ20" i="126"/>
  <c r="AQ44" i="126" s="1"/>
  <c r="AQ19" i="144" s="1"/>
  <c r="AK22" i="54"/>
  <c r="BC19" i="191"/>
  <c r="BC42" i="191" s="1"/>
  <c r="AQ19" i="166"/>
  <c r="AQ42" i="166" s="1"/>
  <c r="AQ19" i="145"/>
  <c r="AQ42" i="145" s="1"/>
  <c r="AQ19" i="164"/>
  <c r="AQ42" i="164" s="1"/>
  <c r="AQ20" i="80"/>
  <c r="AQ44" i="80" s="1"/>
  <c r="AQ19" i="163"/>
  <c r="AQ42" i="163" s="1"/>
  <c r="AV22" i="195"/>
  <c r="AV22" i="194"/>
  <c r="AV45" i="194" s="1"/>
  <c r="AV22" i="192"/>
  <c r="AV45" i="192" s="1"/>
  <c r="AD25" i="54"/>
  <c r="AV22" i="191"/>
  <c r="AV45" i="191" s="1"/>
  <c r="AJ22" i="166"/>
  <c r="AJ45" i="166" s="1"/>
  <c r="AJ23" i="126"/>
  <c r="AJ47" i="126" s="1"/>
  <c r="AJ22" i="144" s="1"/>
  <c r="AJ22" i="163"/>
  <c r="AJ45" i="163" s="1"/>
  <c r="AJ23" i="80"/>
  <c r="AJ47" i="80" s="1"/>
  <c r="AJ22" i="164"/>
  <c r="AJ45" i="164" s="1"/>
  <c r="AJ22" i="145"/>
  <c r="AJ45" i="145" s="1"/>
  <c r="BQ6" i="165"/>
  <c r="BQ9" i="165" s="1"/>
  <c r="CC6" i="193"/>
  <c r="CC9" i="193" s="1"/>
  <c r="CC19" i="194"/>
  <c r="CC42" i="194" s="1"/>
  <c r="CC19" i="192"/>
  <c r="CC42" i="192" s="1"/>
  <c r="CC19" i="195"/>
  <c r="BK22" i="54"/>
  <c r="CC19" i="191"/>
  <c r="CC42" i="191" s="1"/>
  <c r="BQ19" i="166"/>
  <c r="BQ42" i="166" s="1"/>
  <c r="BQ20" i="126"/>
  <c r="BQ44" i="126" s="1"/>
  <c r="BQ19" i="144" s="1"/>
  <c r="BQ19" i="163"/>
  <c r="BQ42" i="163" s="1"/>
  <c r="BQ20" i="80"/>
  <c r="BQ44" i="80" s="1"/>
  <c r="BQ19" i="164"/>
  <c r="BQ42" i="164" s="1"/>
  <c r="BQ19" i="145"/>
  <c r="BQ42" i="145" s="1"/>
  <c r="AP25" i="54"/>
  <c r="BH22" i="195"/>
  <c r="BH22" i="194"/>
  <c r="BH45" i="194" s="1"/>
  <c r="BH22" i="192"/>
  <c r="BH45" i="192" s="1"/>
  <c r="BH22" i="191"/>
  <c r="BH45" i="191" s="1"/>
  <c r="AV22" i="145"/>
  <c r="AV45" i="145" s="1"/>
  <c r="AV22" i="166"/>
  <c r="AV45" i="166" s="1"/>
  <c r="AV23" i="80"/>
  <c r="AV47" i="80" s="1"/>
  <c r="AV22" i="163"/>
  <c r="AV45" i="163" s="1"/>
  <c r="AV23" i="126"/>
  <c r="AV47" i="126" s="1"/>
  <c r="AV22" i="144" s="1"/>
  <c r="AV22" i="164"/>
  <c r="AV45" i="164" s="1"/>
  <c r="CG16" i="192"/>
  <c r="CG39" i="192" s="1"/>
  <c r="CG16" i="195"/>
  <c r="CG16" i="194"/>
  <c r="CG39" i="194" s="1"/>
  <c r="BU17" i="126"/>
  <c r="BU41" i="126" s="1"/>
  <c r="BU16" i="144" s="1"/>
  <c r="BO19" i="54"/>
  <c r="CG16" i="191"/>
  <c r="CG39" i="191" s="1"/>
  <c r="BU16" i="166"/>
  <c r="BU39" i="166" s="1"/>
  <c r="BU16" i="145"/>
  <c r="BU39" i="145" s="1"/>
  <c r="BU17" i="80"/>
  <c r="BU41" i="80" s="1"/>
  <c r="BU16" i="163"/>
  <c r="BU39" i="163" s="1"/>
  <c r="BU16" i="164"/>
  <c r="BU39" i="164" s="1"/>
  <c r="DA19" i="195"/>
  <c r="DA19" i="194"/>
  <c r="DA42" i="194" s="1"/>
  <c r="DA19" i="192"/>
  <c r="DA42" i="192" s="1"/>
  <c r="CI22" i="54"/>
  <c r="DA19" i="191"/>
  <c r="DA42" i="191" s="1"/>
  <c r="CO20" i="80"/>
  <c r="CO44" i="80" s="1"/>
  <c r="CO19" i="163"/>
  <c r="CO42" i="163" s="1"/>
  <c r="CO19" i="164"/>
  <c r="CO42" i="164" s="1"/>
  <c r="CO20" i="126"/>
  <c r="CO44" i="126" s="1"/>
  <c r="CO19" i="144" s="1"/>
  <c r="CO19" i="166"/>
  <c r="CO42" i="166" s="1"/>
  <c r="CO19" i="145"/>
  <c r="CO42" i="145" s="1"/>
  <c r="BE19" i="195"/>
  <c r="BE19" i="194"/>
  <c r="BE42" i="194" s="1"/>
  <c r="BE19" i="192"/>
  <c r="BE42" i="192" s="1"/>
  <c r="AM22" i="54"/>
  <c r="BE19" i="191"/>
  <c r="BE42" i="191" s="1"/>
  <c r="AS19" i="145"/>
  <c r="AS42" i="145" s="1"/>
  <c r="AS19" i="164"/>
  <c r="AS42" i="164" s="1"/>
  <c r="AS19" i="166"/>
  <c r="AS42" i="166" s="1"/>
  <c r="AS20" i="126"/>
  <c r="AS44" i="126" s="1"/>
  <c r="AS19" i="144" s="1"/>
  <c r="AS19" i="163"/>
  <c r="AS42" i="163" s="1"/>
  <c r="AS20" i="80"/>
  <c r="AS44" i="80" s="1"/>
  <c r="AS36" i="194"/>
  <c r="AS13" i="192"/>
  <c r="AS36" i="192" s="1"/>
  <c r="AS13" i="195"/>
  <c r="AA16" i="54"/>
  <c r="AG13" i="163"/>
  <c r="AG36" i="163" s="1"/>
  <c r="AG14" i="126"/>
  <c r="AG38" i="126" s="1"/>
  <c r="AG13" i="144" s="1"/>
  <c r="AG36" i="164"/>
  <c r="AG14" i="80"/>
  <c r="AG38" i="80" s="1"/>
  <c r="AG13" i="166"/>
  <c r="AG36" i="166" s="1"/>
  <c r="AG36" i="145"/>
  <c r="BT19" i="194"/>
  <c r="BT42" i="194" s="1"/>
  <c r="BT19" i="192"/>
  <c r="BT42" i="192" s="1"/>
  <c r="BT19" i="195"/>
  <c r="BB22" i="54"/>
  <c r="BT19" i="191"/>
  <c r="BT42" i="191" s="1"/>
  <c r="BH19" i="163"/>
  <c r="BH42" i="163" s="1"/>
  <c r="BH20" i="126"/>
  <c r="BH44" i="126" s="1"/>
  <c r="BH19" i="144" s="1"/>
  <c r="BH19" i="164"/>
  <c r="BH42" i="164" s="1"/>
  <c r="BH19" i="145"/>
  <c r="BH42" i="145" s="1"/>
  <c r="BH19" i="166"/>
  <c r="BH42" i="166" s="1"/>
  <c r="BH20" i="80"/>
  <c r="BH44" i="80" s="1"/>
  <c r="BH14" i="80"/>
  <c r="BH38" i="80" s="1"/>
  <c r="BT13" i="195"/>
  <c r="BH36" i="164"/>
  <c r="BT36" i="194"/>
  <c r="BT13" i="192"/>
  <c r="BT36" i="192" s="1"/>
  <c r="BH13" i="163"/>
  <c r="BH36" i="163" s="1"/>
  <c r="BB16" i="54"/>
  <c r="BH14" i="126"/>
  <c r="BH38" i="126" s="1"/>
  <c r="BH13" i="144" s="1"/>
  <c r="BH36" i="145"/>
  <c r="BH13" i="166"/>
  <c r="BH36" i="166" s="1"/>
  <c r="AO8" i="192"/>
  <c r="AO8" i="195"/>
  <c r="AO11" i="195" s="1"/>
  <c r="AO8" i="194"/>
  <c r="AO8" i="191"/>
  <c r="AC8" i="164"/>
  <c r="AC8" i="126"/>
  <c r="AC8" i="80"/>
  <c r="AC8" i="166"/>
  <c r="AC8" i="163"/>
  <c r="AC8" i="145"/>
  <c r="W27" i="54"/>
  <c r="AW25" i="54"/>
  <c r="BC23" i="80"/>
  <c r="BC47" i="80" s="1"/>
  <c r="BC23" i="126"/>
  <c r="BC47" i="126" s="1"/>
  <c r="BC22" i="144" s="1"/>
  <c r="BO22" i="195"/>
  <c r="BO22" i="194"/>
  <c r="BO45" i="194" s="1"/>
  <c r="BC22" i="164"/>
  <c r="BC45" i="164" s="1"/>
  <c r="BC22" i="145"/>
  <c r="BC45" i="145" s="1"/>
  <c r="BO22" i="192"/>
  <c r="BO45" i="192" s="1"/>
  <c r="BC22" i="166"/>
  <c r="BC45" i="166" s="1"/>
  <c r="BC22" i="163"/>
  <c r="BC45" i="163" s="1"/>
  <c r="BO22" i="191"/>
  <c r="BO45" i="191" s="1"/>
  <c r="AB6" i="165"/>
  <c r="AB9" i="165" s="1"/>
  <c r="AN6" i="193"/>
  <c r="AN9" i="193" s="1"/>
  <c r="AN16" i="195"/>
  <c r="AN16" i="194"/>
  <c r="AN39" i="194" s="1"/>
  <c r="AN16" i="192"/>
  <c r="AN39" i="192" s="1"/>
  <c r="AN16" i="191"/>
  <c r="AN39" i="191" s="1"/>
  <c r="AB16" i="164"/>
  <c r="AB39" i="164" s="1"/>
  <c r="V19" i="54"/>
  <c r="AB16" i="166"/>
  <c r="AB39" i="166" s="1"/>
  <c r="AB16" i="145"/>
  <c r="AB39" i="145" s="1"/>
  <c r="AB17" i="126"/>
  <c r="AB41" i="126" s="1"/>
  <c r="AB16" i="144" s="1"/>
  <c r="AB16" i="163"/>
  <c r="AB39" i="163" s="1"/>
  <c r="AB17" i="80"/>
  <c r="AB41" i="80" s="1"/>
  <c r="BP13" i="195"/>
  <c r="BP36" i="194"/>
  <c r="BP13" i="192"/>
  <c r="BP36" i="192" s="1"/>
  <c r="AX16" i="54"/>
  <c r="BD13" i="166"/>
  <c r="BD36" i="166" s="1"/>
  <c r="BD14" i="126"/>
  <c r="BD38" i="126" s="1"/>
  <c r="BD13" i="144" s="1"/>
  <c r="BD13" i="163"/>
  <c r="BD36" i="163" s="1"/>
  <c r="BD14" i="80"/>
  <c r="BD38" i="80" s="1"/>
  <c r="BD36" i="164"/>
  <c r="BD36" i="145"/>
  <c r="P6" i="165"/>
  <c r="P9" i="165" s="1"/>
  <c r="AB6" i="193"/>
  <c r="AB9" i="193" s="1"/>
  <c r="AB22" i="195"/>
  <c r="AB22" i="194"/>
  <c r="AB45" i="194" s="1"/>
  <c r="AB22" i="192"/>
  <c r="AB45" i="192" s="1"/>
  <c r="J25" i="54"/>
  <c r="AB22" i="191"/>
  <c r="AB45" i="191" s="1"/>
  <c r="P22" i="163"/>
  <c r="P45" i="163" s="1"/>
  <c r="P23" i="126"/>
  <c r="P47" i="126" s="1"/>
  <c r="P22" i="144" s="1"/>
  <c r="P22" i="164"/>
  <c r="P45" i="164" s="1"/>
  <c r="P22" i="145"/>
  <c r="P45" i="145" s="1"/>
  <c r="P22" i="166"/>
  <c r="P45" i="166" s="1"/>
  <c r="P23" i="80"/>
  <c r="P47" i="80" s="1"/>
  <c r="BZ16" i="192"/>
  <c r="BZ39" i="192" s="1"/>
  <c r="BZ16" i="195"/>
  <c r="BZ16" i="194"/>
  <c r="BZ39" i="194" s="1"/>
  <c r="BH19" i="54"/>
  <c r="BZ16" i="191"/>
  <c r="BZ39" i="191" s="1"/>
  <c r="BN17" i="126"/>
  <c r="BN41" i="126" s="1"/>
  <c r="BN16" i="144" s="1"/>
  <c r="BN16" i="166"/>
  <c r="BN39" i="166" s="1"/>
  <c r="BN16" i="145"/>
  <c r="BN39" i="145" s="1"/>
  <c r="BN17" i="80"/>
  <c r="BN41" i="80" s="1"/>
  <c r="BN16" i="164"/>
  <c r="BN39" i="164" s="1"/>
  <c r="BN16" i="163"/>
  <c r="BN39" i="163" s="1"/>
  <c r="BZ19" i="195"/>
  <c r="BZ19" i="194"/>
  <c r="BZ42" i="194" s="1"/>
  <c r="BZ19" i="192"/>
  <c r="BZ42" i="192" s="1"/>
  <c r="BH22" i="54"/>
  <c r="BZ19" i="191"/>
  <c r="BZ42" i="191" s="1"/>
  <c r="BN19" i="145"/>
  <c r="BN42" i="145" s="1"/>
  <c r="BN19" i="166"/>
  <c r="BN42" i="166" s="1"/>
  <c r="BN20" i="126"/>
  <c r="BN44" i="126" s="1"/>
  <c r="BN19" i="144" s="1"/>
  <c r="BN19" i="163"/>
  <c r="BN42" i="163" s="1"/>
  <c r="BN20" i="80"/>
  <c r="BN44" i="80" s="1"/>
  <c r="BN19" i="164"/>
  <c r="BN42" i="164" s="1"/>
  <c r="CN22" i="195"/>
  <c r="CN22" i="194"/>
  <c r="CN45" i="194" s="1"/>
  <c r="CN22" i="192"/>
  <c r="CN45" i="192" s="1"/>
  <c r="BV25" i="54"/>
  <c r="CN22" i="191"/>
  <c r="CN45" i="191" s="1"/>
  <c r="CB22" i="163"/>
  <c r="CB45" i="163" s="1"/>
  <c r="CB23" i="126"/>
  <c r="CB47" i="126" s="1"/>
  <c r="CB22" i="144" s="1"/>
  <c r="CB22" i="164"/>
  <c r="CB45" i="164" s="1"/>
  <c r="CB22" i="145"/>
  <c r="CB45" i="145" s="1"/>
  <c r="CB22" i="166"/>
  <c r="CB45" i="166" s="1"/>
  <c r="CB23" i="80"/>
  <c r="CB47" i="80" s="1"/>
  <c r="CN8" i="195"/>
  <c r="CN11" i="195" s="1"/>
  <c r="CN8" i="194"/>
  <c r="BV27" i="54"/>
  <c r="CN8" i="192"/>
  <c r="CN8" i="191"/>
  <c r="CB8" i="166"/>
  <c r="CB8" i="126"/>
  <c r="CB8" i="163"/>
  <c r="CB8" i="80"/>
  <c r="CB8" i="164"/>
  <c r="CB8" i="145"/>
  <c r="CK13" i="195"/>
  <c r="CK36" i="194"/>
  <c r="CK13" i="192"/>
  <c r="CK36" i="192" s="1"/>
  <c r="BS16" i="54"/>
  <c r="BY14" i="80"/>
  <c r="BY38" i="80" s="1"/>
  <c r="BY13" i="163"/>
  <c r="BY36" i="163" s="1"/>
  <c r="BY13" i="166"/>
  <c r="BY36" i="166" s="1"/>
  <c r="BY36" i="145"/>
  <c r="BY14" i="126"/>
  <c r="BY38" i="126" s="1"/>
  <c r="BY13" i="144" s="1"/>
  <c r="BY36" i="164"/>
  <c r="BF6" i="193"/>
  <c r="BF9" i="193" s="1"/>
  <c r="AT6" i="165"/>
  <c r="AT9" i="165" s="1"/>
  <c r="BF8" i="192"/>
  <c r="BF8" i="195"/>
  <c r="BF11" i="195" s="1"/>
  <c r="BF8" i="194"/>
  <c r="AN27" i="54"/>
  <c r="BF8" i="191"/>
  <c r="AT8" i="145"/>
  <c r="AT8" i="166"/>
  <c r="AT8" i="126"/>
  <c r="AT8" i="163"/>
  <c r="AT8" i="80"/>
  <c r="AT8" i="164"/>
  <c r="BM16" i="192"/>
  <c r="BM39" i="192" s="1"/>
  <c r="BM16" i="195"/>
  <c r="BM16" i="194"/>
  <c r="BM39" i="194" s="1"/>
  <c r="BA16" i="164"/>
  <c r="BA39" i="164" s="1"/>
  <c r="BM16" i="191"/>
  <c r="BM39" i="191" s="1"/>
  <c r="AU19" i="54"/>
  <c r="BA16" i="145"/>
  <c r="BA39" i="145" s="1"/>
  <c r="BA17" i="80"/>
  <c r="BA41" i="80" s="1"/>
  <c r="BA17" i="126"/>
  <c r="BA41" i="126" s="1"/>
  <c r="BA16" i="144" s="1"/>
  <c r="BA16" i="163"/>
  <c r="BA39" i="163" s="1"/>
  <c r="BA16" i="166"/>
  <c r="BA39" i="166" s="1"/>
  <c r="BM8" i="195"/>
  <c r="BM11" i="195" s="1"/>
  <c r="BM8" i="194"/>
  <c r="BM8" i="192"/>
  <c r="BA8" i="126"/>
  <c r="BM8" i="191"/>
  <c r="AU27" i="54"/>
  <c r="BA8" i="166"/>
  <c r="BA8" i="145"/>
  <c r="BA8" i="80"/>
  <c r="BA8" i="164"/>
  <c r="BA8" i="163"/>
  <c r="BR13" i="195"/>
  <c r="BR36" i="194"/>
  <c r="BR13" i="192"/>
  <c r="BR36" i="192" s="1"/>
  <c r="AZ16" i="54"/>
  <c r="BF13" i="163"/>
  <c r="BF36" i="163" s="1"/>
  <c r="BF14" i="80"/>
  <c r="BF38" i="80" s="1"/>
  <c r="BF36" i="164"/>
  <c r="BF36" i="145"/>
  <c r="BF13" i="166"/>
  <c r="BF36" i="166" s="1"/>
  <c r="BF14" i="126"/>
  <c r="BF38" i="126" s="1"/>
  <c r="BF13" i="144" s="1"/>
  <c r="BR8" i="192"/>
  <c r="BR8" i="195"/>
  <c r="BR11" i="195" s="1"/>
  <c r="BR8" i="194"/>
  <c r="AZ27" i="54"/>
  <c r="BR8" i="191"/>
  <c r="BF8" i="163"/>
  <c r="BF8" i="80"/>
  <c r="BF8" i="164"/>
  <c r="BF8" i="145"/>
  <c r="BF8" i="166"/>
  <c r="BF8" i="126"/>
  <c r="T16" i="195"/>
  <c r="B19" i="54"/>
  <c r="H16" i="145"/>
  <c r="H39" i="145" s="1"/>
  <c r="T16" i="194"/>
  <c r="T39" i="194" s="1"/>
  <c r="T16" i="191"/>
  <c r="T39" i="191" s="1"/>
  <c r="H16" i="166"/>
  <c r="H39" i="166" s="1"/>
  <c r="H17" i="80"/>
  <c r="H41" i="80" s="1"/>
  <c r="T16" i="192"/>
  <c r="T39" i="192" s="1"/>
  <c r="H16" i="163"/>
  <c r="H39" i="163" s="1"/>
  <c r="H17" i="126"/>
  <c r="H41" i="126" s="1"/>
  <c r="H16" i="144" s="1"/>
  <c r="H16" i="164"/>
  <c r="H39" i="164" s="1"/>
  <c r="T22" i="195"/>
  <c r="H23" i="80"/>
  <c r="H47" i="80" s="1"/>
  <c r="H23" i="126"/>
  <c r="H47" i="126" s="1"/>
  <c r="H22" i="144" s="1"/>
  <c r="T22" i="194"/>
  <c r="T45" i="194" s="1"/>
  <c r="B25" i="54"/>
  <c r="H22" i="164"/>
  <c r="H45" i="164" s="1"/>
  <c r="H22" i="163"/>
  <c r="H45" i="163" s="1"/>
  <c r="H22" i="166"/>
  <c r="H45" i="166" s="1"/>
  <c r="T22" i="192"/>
  <c r="T45" i="192" s="1"/>
  <c r="T22" i="191"/>
  <c r="T45" i="191" s="1"/>
  <c r="H22" i="145"/>
  <c r="H45" i="145" s="1"/>
  <c r="CE13" i="195"/>
  <c r="CE36" i="194"/>
  <c r="CE13" i="192"/>
  <c r="CE36" i="192" s="1"/>
  <c r="BS13" i="163"/>
  <c r="BS36" i="163" s="1"/>
  <c r="CE36" i="191"/>
  <c r="BS36" i="164"/>
  <c r="BS14" i="126"/>
  <c r="BS38" i="126" s="1"/>
  <c r="BS13" i="144" s="1"/>
  <c r="BM16" i="54"/>
  <c r="BS13" i="166"/>
  <c r="BS36" i="166" s="1"/>
  <c r="BS14" i="80"/>
  <c r="BS38" i="80" s="1"/>
  <c r="CX13" i="192"/>
  <c r="CX36" i="192" s="1"/>
  <c r="CX13" i="195"/>
  <c r="CX36" i="194"/>
  <c r="CF16" i="54"/>
  <c r="CX36" i="191"/>
  <c r="CL13" i="166"/>
  <c r="CL36" i="166" s="1"/>
  <c r="CL14" i="126"/>
  <c r="CL38" i="126" s="1"/>
  <c r="CL13" i="144" s="1"/>
  <c r="CL13" i="163"/>
  <c r="CL36" i="163" s="1"/>
  <c r="CL14" i="80"/>
  <c r="CL38" i="80" s="1"/>
  <c r="CL36" i="164"/>
  <c r="CX16" i="195"/>
  <c r="CX16" i="194"/>
  <c r="CX39" i="194" s="1"/>
  <c r="CX16" i="192"/>
  <c r="CX39" i="192" s="1"/>
  <c r="CF19" i="54"/>
  <c r="CX16" i="191"/>
  <c r="CX39" i="191" s="1"/>
  <c r="CL17" i="80"/>
  <c r="CL41" i="80" s="1"/>
  <c r="CL16" i="164"/>
  <c r="CL39" i="164" s="1"/>
  <c r="CL17" i="126"/>
  <c r="CL41" i="126" s="1"/>
  <c r="CL16" i="144" s="1"/>
  <c r="CL16" i="145"/>
  <c r="CL39" i="145" s="1"/>
  <c r="CL16" i="163"/>
  <c r="CL39" i="163" s="1"/>
  <c r="CL16" i="166"/>
  <c r="CL39" i="166" s="1"/>
  <c r="CR19" i="195"/>
  <c r="CR19" i="194"/>
  <c r="CR42" i="194" s="1"/>
  <c r="CR19" i="192"/>
  <c r="CR42" i="192" s="1"/>
  <c r="BZ22" i="54"/>
  <c r="CR19" i="191"/>
  <c r="CR42" i="191" s="1"/>
  <c r="CF19" i="164"/>
  <c r="CF42" i="164" s="1"/>
  <c r="CF19" i="145"/>
  <c r="CF42" i="145" s="1"/>
  <c r="CF19" i="166"/>
  <c r="CF42" i="166" s="1"/>
  <c r="CF20" i="80"/>
  <c r="CF44" i="80" s="1"/>
  <c r="CF19" i="163"/>
  <c r="CF42" i="163" s="1"/>
  <c r="CF20" i="126"/>
  <c r="CF44" i="126" s="1"/>
  <c r="CF19" i="144" s="1"/>
  <c r="BI36" i="194"/>
  <c r="BI13" i="192"/>
  <c r="BI36" i="192" s="1"/>
  <c r="BI13" i="195"/>
  <c r="AW14" i="126"/>
  <c r="AW38" i="126" s="1"/>
  <c r="AW13" i="144" s="1"/>
  <c r="BI36" i="191"/>
  <c r="AW13" i="166"/>
  <c r="AW36" i="166" s="1"/>
  <c r="AW36" i="164"/>
  <c r="AQ16" i="54"/>
  <c r="AW14" i="80"/>
  <c r="AW38" i="80" s="1"/>
  <c r="AW13" i="163"/>
  <c r="AW36" i="163" s="1"/>
  <c r="AW22" i="163"/>
  <c r="AW45" i="163" s="1"/>
  <c r="BI22" i="195"/>
  <c r="AW22" i="164"/>
  <c r="AW45" i="164" s="1"/>
  <c r="BI22" i="194"/>
  <c r="BI45" i="194" s="1"/>
  <c r="AQ25" i="54"/>
  <c r="BI22" i="192"/>
  <c r="BI45" i="192" s="1"/>
  <c r="AW23" i="126"/>
  <c r="AW47" i="126" s="1"/>
  <c r="AW22" i="144" s="1"/>
  <c r="BI22" i="191"/>
  <c r="BI45" i="191" s="1"/>
  <c r="AW22" i="166"/>
  <c r="AW45" i="166" s="1"/>
  <c r="AW23" i="80"/>
  <c r="AW47" i="80" s="1"/>
  <c r="AW22" i="145"/>
  <c r="AW45" i="145" s="1"/>
  <c r="CW16" i="191"/>
  <c r="CW39" i="191" s="1"/>
  <c r="CW16" i="195"/>
  <c r="CW16" i="194"/>
  <c r="CW39" i="194" s="1"/>
  <c r="CW16" i="192"/>
  <c r="CW39" i="192" s="1"/>
  <c r="CK16" i="164"/>
  <c r="CK39" i="164" s="1"/>
  <c r="CK17" i="80"/>
  <c r="CK41" i="80" s="1"/>
  <c r="CK16" i="163"/>
  <c r="CK39" i="163" s="1"/>
  <c r="CE19" i="54"/>
  <c r="CK17" i="126"/>
  <c r="CK41" i="126" s="1"/>
  <c r="CK16" i="144" s="1"/>
  <c r="CK16" i="166"/>
  <c r="CK39" i="166" s="1"/>
  <c r="CK16" i="145"/>
  <c r="CK39" i="145" s="1"/>
  <c r="CZ19" i="192"/>
  <c r="CZ42" i="192" s="1"/>
  <c r="CZ19" i="195"/>
  <c r="CZ19" i="194"/>
  <c r="CZ42" i="194" s="1"/>
  <c r="CH22" i="54"/>
  <c r="CZ19" i="191"/>
  <c r="CZ42" i="191" s="1"/>
  <c r="CN19" i="166"/>
  <c r="CN42" i="166" s="1"/>
  <c r="CN20" i="80"/>
  <c r="CN44" i="80" s="1"/>
  <c r="CN19" i="163"/>
  <c r="CN42" i="163" s="1"/>
  <c r="CN20" i="126"/>
  <c r="CN44" i="126" s="1"/>
  <c r="CN19" i="144" s="1"/>
  <c r="CN19" i="164"/>
  <c r="CN42" i="164" s="1"/>
  <c r="CN19" i="145"/>
  <c r="CN42" i="145" s="1"/>
  <c r="CZ22" i="194"/>
  <c r="CZ45" i="194" s="1"/>
  <c r="CZ22" i="192"/>
  <c r="CZ45" i="192" s="1"/>
  <c r="CZ22" i="195"/>
  <c r="CZ22" i="191"/>
  <c r="CZ45" i="191" s="1"/>
  <c r="CH25" i="54"/>
  <c r="CN22" i="163"/>
  <c r="CN45" i="163" s="1"/>
  <c r="CN23" i="126"/>
  <c r="CN47" i="126" s="1"/>
  <c r="CN22" i="144" s="1"/>
  <c r="CN22" i="164"/>
  <c r="CN45" i="164" s="1"/>
  <c r="CN22" i="145"/>
  <c r="CN45" i="145" s="1"/>
  <c r="CN22" i="166"/>
  <c r="CN45" i="166" s="1"/>
  <c r="CN23" i="80"/>
  <c r="CN47" i="80" s="1"/>
  <c r="CV22" i="194"/>
  <c r="CV45" i="194" s="1"/>
  <c r="CV22" i="192"/>
  <c r="CV45" i="192" s="1"/>
  <c r="CV22" i="195"/>
  <c r="CD25" i="54"/>
  <c r="CV22" i="191"/>
  <c r="CV45" i="191" s="1"/>
  <c r="CJ22" i="166"/>
  <c r="CJ45" i="166" s="1"/>
  <c r="CJ23" i="126"/>
  <c r="CJ47" i="126" s="1"/>
  <c r="CJ22" i="144" s="1"/>
  <c r="CJ22" i="163"/>
  <c r="CJ45" i="163" s="1"/>
  <c r="CJ23" i="80"/>
  <c r="CJ47" i="80" s="1"/>
  <c r="CJ22" i="164"/>
  <c r="CJ45" i="164" s="1"/>
  <c r="CJ22" i="145"/>
  <c r="CJ45" i="145" s="1"/>
  <c r="CV8" i="194"/>
  <c r="CV8" i="191"/>
  <c r="CV8" i="192"/>
  <c r="CV8" i="195"/>
  <c r="CV11" i="195" s="1"/>
  <c r="CD27" i="54"/>
  <c r="CJ8" i="166"/>
  <c r="CJ8" i="126"/>
  <c r="CJ8" i="163"/>
  <c r="CJ8" i="80"/>
  <c r="CJ8" i="164"/>
  <c r="CJ8" i="145"/>
  <c r="CV19" i="195"/>
  <c r="CV19" i="194"/>
  <c r="CV42" i="194" s="1"/>
  <c r="CV19" i="192"/>
  <c r="CV42" i="192" s="1"/>
  <c r="CD22" i="54"/>
  <c r="CV19" i="191"/>
  <c r="CV42" i="191" s="1"/>
  <c r="CJ19" i="164"/>
  <c r="CJ42" i="164" s="1"/>
  <c r="CJ19" i="145"/>
  <c r="CJ42" i="145" s="1"/>
  <c r="CJ19" i="166"/>
  <c r="CJ42" i="166" s="1"/>
  <c r="CJ20" i="126"/>
  <c r="CJ44" i="126" s="1"/>
  <c r="CJ19" i="144" s="1"/>
  <c r="CJ19" i="163"/>
  <c r="CJ42" i="163" s="1"/>
  <c r="CJ20" i="80"/>
  <c r="CJ44" i="80" s="1"/>
  <c r="CY6" i="193"/>
  <c r="CY9" i="193" s="1"/>
  <c r="CM6" i="165"/>
  <c r="CM9" i="165" s="1"/>
  <c r="CY19" i="194"/>
  <c r="CY42" i="194" s="1"/>
  <c r="CY19" i="192"/>
  <c r="CY42" i="192" s="1"/>
  <c r="CY19" i="195"/>
  <c r="CG22" i="54"/>
  <c r="CY19" i="191"/>
  <c r="CY42" i="191" s="1"/>
  <c r="CM19" i="163"/>
  <c r="CM42" i="163" s="1"/>
  <c r="CM20" i="80"/>
  <c r="CM44" i="80" s="1"/>
  <c r="CM20" i="126"/>
  <c r="CM44" i="126" s="1"/>
  <c r="CM19" i="144" s="1"/>
  <c r="CM19" i="164"/>
  <c r="CM42" i="164" s="1"/>
  <c r="CM19" i="145"/>
  <c r="CM42" i="145" s="1"/>
  <c r="CM19" i="166"/>
  <c r="CM42" i="166" s="1"/>
  <c r="AQ16" i="195"/>
  <c r="AQ16" i="194"/>
  <c r="AQ39" i="194" s="1"/>
  <c r="AQ16" i="192"/>
  <c r="AQ39" i="192" s="1"/>
  <c r="AQ16" i="191"/>
  <c r="AQ39" i="191" s="1"/>
  <c r="AE17" i="126"/>
  <c r="AE41" i="126" s="1"/>
  <c r="AE16" i="144" s="1"/>
  <c r="AE16" i="145"/>
  <c r="AE39" i="145" s="1"/>
  <c r="AE17" i="80"/>
  <c r="AE41" i="80" s="1"/>
  <c r="Y19" i="54"/>
  <c r="AE16" i="166"/>
  <c r="AE39" i="166" s="1"/>
  <c r="AE16" i="164"/>
  <c r="AE39" i="164" s="1"/>
  <c r="AE16" i="163"/>
  <c r="AE39" i="163" s="1"/>
  <c r="AQ19" i="195"/>
  <c r="AQ19" i="194"/>
  <c r="AQ42" i="194" s="1"/>
  <c r="AQ19" i="192"/>
  <c r="AQ42" i="192" s="1"/>
  <c r="Y22" i="54"/>
  <c r="AQ19" i="191"/>
  <c r="AQ42" i="191" s="1"/>
  <c r="AE19" i="145"/>
  <c r="AE42" i="145" s="1"/>
  <c r="AE19" i="166"/>
  <c r="AE42" i="166" s="1"/>
  <c r="AE20" i="126"/>
  <c r="AE44" i="126" s="1"/>
  <c r="AE19" i="144" s="1"/>
  <c r="AE19" i="163"/>
  <c r="AE42" i="163" s="1"/>
  <c r="AE20" i="80"/>
  <c r="AE44" i="80" s="1"/>
  <c r="AE19" i="164"/>
  <c r="AE42" i="164" s="1"/>
  <c r="AD6" i="165"/>
  <c r="AD9" i="165" s="1"/>
  <c r="AP6" i="193"/>
  <c r="AP9" i="193" s="1"/>
  <c r="AP22" i="194"/>
  <c r="AP45" i="194" s="1"/>
  <c r="AP22" i="192"/>
  <c r="AP45" i="192" s="1"/>
  <c r="AP22" i="195"/>
  <c r="X25" i="54"/>
  <c r="AP22" i="191"/>
  <c r="AP45" i="191" s="1"/>
  <c r="AD22" i="145"/>
  <c r="AD45" i="145" s="1"/>
  <c r="AD22" i="166"/>
  <c r="AD45" i="166" s="1"/>
  <c r="AD23" i="126"/>
  <c r="AD47" i="126" s="1"/>
  <c r="AD22" i="144" s="1"/>
  <c r="AD22" i="163"/>
  <c r="AD45" i="163" s="1"/>
  <c r="AD23" i="80"/>
  <c r="AD47" i="80" s="1"/>
  <c r="AD22" i="164"/>
  <c r="AD45" i="164" s="1"/>
  <c r="AU13" i="195"/>
  <c r="AU36" i="194"/>
  <c r="AU13" i="192"/>
  <c r="AU36" i="192" s="1"/>
  <c r="AC16" i="54"/>
  <c r="AI13" i="166"/>
  <c r="AI36" i="166" s="1"/>
  <c r="AI36" i="145"/>
  <c r="AI14" i="80"/>
  <c r="AI38" i="80" s="1"/>
  <c r="AI36" i="164"/>
  <c r="AI14" i="126"/>
  <c r="AI38" i="126" s="1"/>
  <c r="AI13" i="144" s="1"/>
  <c r="AI13" i="163"/>
  <c r="AI36" i="163" s="1"/>
  <c r="BA36" i="194"/>
  <c r="BA13" i="192"/>
  <c r="BA36" i="192" s="1"/>
  <c r="BA13" i="195"/>
  <c r="AI16" i="54"/>
  <c r="AO13" i="163"/>
  <c r="AO36" i="163" s="1"/>
  <c r="AO14" i="126"/>
  <c r="AO38" i="126" s="1"/>
  <c r="AO13" i="144" s="1"/>
  <c r="AO36" i="164"/>
  <c r="AO36" i="145"/>
  <c r="AO13" i="166"/>
  <c r="AO36" i="166" s="1"/>
  <c r="AO14" i="80"/>
  <c r="AO38" i="80" s="1"/>
  <c r="AO16" i="164"/>
  <c r="AO39" i="164" s="1"/>
  <c r="BA16" i="192"/>
  <c r="BA39" i="192" s="1"/>
  <c r="BA16" i="195"/>
  <c r="BA16" i="194"/>
  <c r="BA39" i="194" s="1"/>
  <c r="AI19" i="54"/>
  <c r="AO17" i="126"/>
  <c r="AO41" i="126" s="1"/>
  <c r="AO16" i="144" s="1"/>
  <c r="BA16" i="191"/>
  <c r="BA39" i="191" s="1"/>
  <c r="AO17" i="80"/>
  <c r="AO41" i="80" s="1"/>
  <c r="AO16" i="166"/>
  <c r="AO39" i="166" s="1"/>
  <c r="AO16" i="145"/>
  <c r="AO39" i="145" s="1"/>
  <c r="AO16" i="163"/>
  <c r="AO39" i="163" s="1"/>
  <c r="O31" i="97" l="1"/>
  <c r="CE14" i="194"/>
  <c r="CE14" i="191"/>
  <c r="BS14" i="164"/>
  <c r="BS37" i="164" s="1"/>
  <c r="BS14" i="145"/>
  <c r="BS37" i="145" s="1"/>
  <c r="AG14" i="164"/>
  <c r="AS14" i="191"/>
  <c r="AS14" i="194"/>
  <c r="AS37" i="194" s="1"/>
  <c r="AG14" i="145"/>
  <c r="AG37" i="145" s="1"/>
  <c r="M31" i="166"/>
  <c r="M34" i="166" s="1"/>
  <c r="M11" i="166"/>
  <c r="AN13" i="164"/>
  <c r="AN36" i="164" s="1"/>
  <c r="AZ13" i="194"/>
  <c r="AZ36" i="194" s="1"/>
  <c r="AN13" i="145"/>
  <c r="AZ13" i="191"/>
  <c r="CJ14" i="164"/>
  <c r="CJ37" i="164" s="1"/>
  <c r="CV14" i="191"/>
  <c r="CV37" i="191" s="1"/>
  <c r="CV14" i="194"/>
  <c r="CJ14" i="145"/>
  <c r="CF14" i="164"/>
  <c r="CF37" i="164" s="1"/>
  <c r="CR14" i="191"/>
  <c r="CR37" i="191" s="1"/>
  <c r="CF14" i="145"/>
  <c r="CR14" i="194"/>
  <c r="AD14" i="164"/>
  <c r="AD37" i="164" s="1"/>
  <c r="AP14" i="194"/>
  <c r="AP37" i="194" s="1"/>
  <c r="AD14" i="145"/>
  <c r="AP14" i="191"/>
  <c r="AT14" i="194"/>
  <c r="AT37" i="194" s="1"/>
  <c r="AH14" i="164"/>
  <c r="AH37" i="164" s="1"/>
  <c r="AH14" i="145"/>
  <c r="AT14" i="191"/>
  <c r="CL31" i="166"/>
  <c r="CL34" i="166" s="1"/>
  <c r="CL11" i="166"/>
  <c r="BK14" i="164"/>
  <c r="BW14" i="194"/>
  <c r="BW14" i="191"/>
  <c r="BW37" i="191" s="1"/>
  <c r="BK14" i="145"/>
  <c r="BK37" i="145" s="1"/>
  <c r="BH31" i="166"/>
  <c r="BH34" i="166" s="1"/>
  <c r="BH11" i="166"/>
  <c r="AY14" i="164"/>
  <c r="AY37" i="164" s="1"/>
  <c r="BK14" i="194"/>
  <c r="BK37" i="194" s="1"/>
  <c r="AY14" i="145"/>
  <c r="BK14" i="191"/>
  <c r="AC14" i="164"/>
  <c r="AC37" i="164" s="1"/>
  <c r="AO14" i="191"/>
  <c r="AO37" i="191" s="1"/>
  <c r="AO14" i="194"/>
  <c r="AC14" i="145"/>
  <c r="CO31" i="166"/>
  <c r="CO34" i="166" s="1"/>
  <c r="CO11" i="166"/>
  <c r="M14" i="164"/>
  <c r="Y14" i="191"/>
  <c r="Y14" i="194"/>
  <c r="Y37" i="194" s="1"/>
  <c r="M14" i="145"/>
  <c r="M37" i="145" s="1"/>
  <c r="BW30" i="166"/>
  <c r="BW33" i="166" s="1"/>
  <c r="BW10" i="166"/>
  <c r="BT14" i="191"/>
  <c r="BT37" i="191" s="1"/>
  <c r="BH14" i="164"/>
  <c r="BH14" i="145"/>
  <c r="BT14" i="194"/>
  <c r="I31" i="166"/>
  <c r="I34" i="166" s="1"/>
  <c r="I11" i="166"/>
  <c r="BI30" i="166"/>
  <c r="BI33" i="166" s="1"/>
  <c r="BI10" i="166"/>
  <c r="O13" i="164"/>
  <c r="O36" i="164" s="1"/>
  <c r="AA13" i="194"/>
  <c r="AA36" i="194" s="1"/>
  <c r="AA13" i="191"/>
  <c r="O13" i="145"/>
  <c r="AN30" i="166"/>
  <c r="AN33" i="166" s="1"/>
  <c r="AN10" i="166"/>
  <c r="BS13" i="194"/>
  <c r="BG13" i="145"/>
  <c r="BS13" i="191"/>
  <c r="BS36" i="191" s="1"/>
  <c r="BG13" i="164"/>
  <c r="BG36" i="164" s="1"/>
  <c r="CI30" i="166"/>
  <c r="CI33" i="166" s="1"/>
  <c r="CI10" i="166"/>
  <c r="AY31" i="166"/>
  <c r="AY34" i="166" s="1"/>
  <c r="AY11" i="166"/>
  <c r="CF31" i="166"/>
  <c r="CF34" i="166" s="1"/>
  <c r="CF11" i="166"/>
  <c r="AA31" i="166"/>
  <c r="AA34" i="166" s="1"/>
  <c r="AA11" i="166"/>
  <c r="AM14" i="194"/>
  <c r="AA14" i="164"/>
  <c r="AA14" i="145"/>
  <c r="AA37" i="145" s="1"/>
  <c r="AM14" i="191"/>
  <c r="AM37" i="191" s="1"/>
  <c r="BN31" i="166"/>
  <c r="BN34" i="166" s="1"/>
  <c r="BN11" i="166"/>
  <c r="BU31" i="166"/>
  <c r="BU34" i="166" s="1"/>
  <c r="BU11" i="166"/>
  <c r="AQ31" i="166"/>
  <c r="AQ34" i="166" s="1"/>
  <c r="AQ11" i="166"/>
  <c r="S31" i="166"/>
  <c r="S34" i="166" s="1"/>
  <c r="S11" i="166"/>
  <c r="Q13" i="164"/>
  <c r="AC13" i="191"/>
  <c r="AC13" i="194"/>
  <c r="AC36" i="194" s="1"/>
  <c r="Q13" i="145"/>
  <c r="Q36" i="145" s="1"/>
  <c r="AK30" i="166"/>
  <c r="AK33" i="166" s="1"/>
  <c r="AK10" i="166"/>
  <c r="AK13" i="164"/>
  <c r="AK36" i="164" s="1"/>
  <c r="AW13" i="191"/>
  <c r="AW36" i="191" s="1"/>
  <c r="AW13" i="194"/>
  <c r="AK13" i="145"/>
  <c r="CC30" i="166"/>
  <c r="CC33" i="166" s="1"/>
  <c r="CC10" i="166"/>
  <c r="V30" i="166"/>
  <c r="V33" i="166" s="1"/>
  <c r="V10" i="166"/>
  <c r="BB30" i="166"/>
  <c r="BB33" i="166" s="1"/>
  <c r="BB10" i="166"/>
  <c r="AF30" i="166"/>
  <c r="AF33" i="166" s="1"/>
  <c r="AF10" i="166"/>
  <c r="AF13" i="164"/>
  <c r="AF36" i="164" s="1"/>
  <c r="AR13" i="194"/>
  <c r="AR36" i="194" s="1"/>
  <c r="AR13" i="191"/>
  <c r="AF13" i="145"/>
  <c r="CD31" i="166"/>
  <c r="CD34" i="166" s="1"/>
  <c r="CD11" i="166"/>
  <c r="H31" i="166"/>
  <c r="H34" i="166" s="1"/>
  <c r="H11" i="166"/>
  <c r="AV31" i="166"/>
  <c r="AV34" i="166" s="1"/>
  <c r="AV11" i="166"/>
  <c r="AM31" i="166"/>
  <c r="AM34" i="166" s="1"/>
  <c r="AM11" i="166"/>
  <c r="CT31" i="166"/>
  <c r="CT34" i="166" s="1"/>
  <c r="CT11" i="166"/>
  <c r="CG31" i="166"/>
  <c r="CG34" i="166" s="1"/>
  <c r="CG11" i="166"/>
  <c r="S14" i="164"/>
  <c r="S37" i="164" s="1"/>
  <c r="AE14" i="194"/>
  <c r="S14" i="145"/>
  <c r="AE14" i="191"/>
  <c r="P8" i="97"/>
  <c r="P11" i="97" s="1"/>
  <c r="BL30" i="166"/>
  <c r="BL33" i="166" s="1"/>
  <c r="BL10" i="166"/>
  <c r="BL13" i="164"/>
  <c r="BL36" i="164" s="1"/>
  <c r="BX13" i="194"/>
  <c r="BX36" i="194" s="1"/>
  <c r="BX13" i="191"/>
  <c r="BL13" i="145"/>
  <c r="W30" i="166"/>
  <c r="W33" i="166" s="1"/>
  <c r="W10" i="166"/>
  <c r="AI13" i="194"/>
  <c r="W13" i="164"/>
  <c r="AI13" i="191"/>
  <c r="AI36" i="191" s="1"/>
  <c r="W13" i="145"/>
  <c r="W36" i="145" s="1"/>
  <c r="CE13" i="164"/>
  <c r="CQ13" i="194"/>
  <c r="CE13" i="145"/>
  <c r="CE36" i="145" s="1"/>
  <c r="CQ13" i="191"/>
  <c r="CQ36" i="191" s="1"/>
  <c r="AE14" i="164"/>
  <c r="AQ14" i="194"/>
  <c r="AQ14" i="191"/>
  <c r="AQ37" i="191" s="1"/>
  <c r="AE14" i="145"/>
  <c r="AE37" i="145" s="1"/>
  <c r="BU14" i="164"/>
  <c r="CG14" i="191"/>
  <c r="CG14" i="194"/>
  <c r="CG37" i="194" s="1"/>
  <c r="BU14" i="145"/>
  <c r="BU37" i="145" s="1"/>
  <c r="I14" i="164"/>
  <c r="U14" i="191"/>
  <c r="U14" i="194"/>
  <c r="U37" i="194" s="1"/>
  <c r="I14" i="145"/>
  <c r="I37" i="145" s="1"/>
  <c r="AP13" i="164"/>
  <c r="BB13" i="191"/>
  <c r="BB13" i="194"/>
  <c r="BB36" i="194" s="1"/>
  <c r="AP13" i="145"/>
  <c r="AP36" i="145" s="1"/>
  <c r="S13" i="194"/>
  <c r="G13" i="164"/>
  <c r="S13" i="191"/>
  <c r="G13" i="145"/>
  <c r="G36" i="145" s="1"/>
  <c r="Q13" i="97"/>
  <c r="BP30" i="166"/>
  <c r="BP33" i="166" s="1"/>
  <c r="BP10" i="166"/>
  <c r="Z13" i="164"/>
  <c r="Z36" i="164" s="1"/>
  <c r="AL13" i="191"/>
  <c r="AL13" i="194"/>
  <c r="Z13" i="145"/>
  <c r="Z36" i="145" s="1"/>
  <c r="BE30" i="166"/>
  <c r="BE33" i="166" s="1"/>
  <c r="BE10" i="166"/>
  <c r="N31" i="190"/>
  <c r="N11" i="190"/>
  <c r="O8" i="190"/>
  <c r="CJ6" i="144"/>
  <c r="CJ9" i="144" s="1"/>
  <c r="CJ34" i="126"/>
  <c r="AY6" i="144"/>
  <c r="AY9" i="144" s="1"/>
  <c r="AY34" i="126"/>
  <c r="AH6" i="144"/>
  <c r="AH9" i="144" s="1"/>
  <c r="AH34" i="126"/>
  <c r="BF6" i="144"/>
  <c r="BF9" i="144" s="1"/>
  <c r="BF34" i="126"/>
  <c r="BH6" i="144"/>
  <c r="BH9" i="144" s="1"/>
  <c r="BH34" i="126"/>
  <c r="AS6" i="144"/>
  <c r="AS9" i="144" s="1"/>
  <c r="AS34" i="126"/>
  <c r="AQ6" i="144"/>
  <c r="AQ9" i="144" s="1"/>
  <c r="AQ34" i="126"/>
  <c r="S6" i="144"/>
  <c r="S9" i="144" s="1"/>
  <c r="S34" i="126"/>
  <c r="CL6" i="144"/>
  <c r="CL9" i="144" s="1"/>
  <c r="CL34" i="126"/>
  <c r="BD6" i="144"/>
  <c r="BD9" i="144" s="1"/>
  <c r="BD34" i="126"/>
  <c r="BT6" i="144"/>
  <c r="BT9" i="144" s="1"/>
  <c r="BT34" i="126"/>
  <c r="CO6" i="144"/>
  <c r="CO9" i="144" s="1"/>
  <c r="CO34" i="126"/>
  <c r="BX6" i="144"/>
  <c r="BX9" i="144" s="1"/>
  <c r="BX34" i="126"/>
  <c r="AE6" i="144"/>
  <c r="AE9" i="144" s="1"/>
  <c r="AE34" i="126"/>
  <c r="BN6" i="144"/>
  <c r="BN9" i="144" s="1"/>
  <c r="BN34" i="126"/>
  <c r="P6" i="144"/>
  <c r="P9" i="144" s="1"/>
  <c r="P34" i="126"/>
  <c r="BU6" i="144"/>
  <c r="BU9" i="144" s="1"/>
  <c r="BU34" i="126"/>
  <c r="D6" i="144"/>
  <c r="D9" i="144" s="1"/>
  <c r="D34" i="126"/>
  <c r="CS6" i="144"/>
  <c r="CS9" i="144" s="1"/>
  <c r="CS34" i="126"/>
  <c r="M6" i="144"/>
  <c r="M9" i="144" s="1"/>
  <c r="M34" i="126"/>
  <c r="CN6" i="144"/>
  <c r="CN9" i="144" s="1"/>
  <c r="CN34" i="126"/>
  <c r="BA6" i="144"/>
  <c r="BA9" i="144" s="1"/>
  <c r="BA34" i="126"/>
  <c r="AC6" i="144"/>
  <c r="AC9" i="144" s="1"/>
  <c r="AC34" i="126"/>
  <c r="E6" i="144"/>
  <c r="E9" i="144" s="1"/>
  <c r="E34" i="126"/>
  <c r="BS6" i="144"/>
  <c r="BS9" i="144" s="1"/>
  <c r="BS34" i="126"/>
  <c r="AV6" i="144"/>
  <c r="AV9" i="144" s="1"/>
  <c r="AV34" i="126"/>
  <c r="BJ6" i="144"/>
  <c r="BJ9" i="144" s="1"/>
  <c r="BJ34" i="126"/>
  <c r="BT14" i="164"/>
  <c r="CF14" i="191"/>
  <c r="CF37" i="191" s="1"/>
  <c r="CF14" i="194"/>
  <c r="BT14" i="145"/>
  <c r="CY14" i="194"/>
  <c r="CM14" i="164"/>
  <c r="CM37" i="164" s="1"/>
  <c r="CM14" i="145"/>
  <c r="CY14" i="191"/>
  <c r="AH31" i="166"/>
  <c r="AH34" i="166" s="1"/>
  <c r="AH11" i="166"/>
  <c r="BS31" i="166"/>
  <c r="BS34" i="166" s="1"/>
  <c r="BS11" i="166"/>
  <c r="CN14" i="191"/>
  <c r="CN37" i="191" s="1"/>
  <c r="CN14" i="194"/>
  <c r="CN37" i="194" s="1"/>
  <c r="CB14" i="164"/>
  <c r="CB14" i="145"/>
  <c r="BO13" i="164"/>
  <c r="CA13" i="194"/>
  <c r="CA36" i="194" s="1"/>
  <c r="BO13" i="145"/>
  <c r="CA13" i="191"/>
  <c r="X13" i="164"/>
  <c r="X36" i="164" s="1"/>
  <c r="AJ13" i="194"/>
  <c r="AJ36" i="194" s="1"/>
  <c r="X13" i="145"/>
  <c r="AJ13" i="191"/>
  <c r="CR30" i="166"/>
  <c r="CR33" i="166" s="1"/>
  <c r="CR10" i="166"/>
  <c r="BB13" i="164"/>
  <c r="BN13" i="191"/>
  <c r="BB13" i="145"/>
  <c r="BB36" i="145" s="1"/>
  <c r="BN13" i="194"/>
  <c r="BN36" i="194" s="1"/>
  <c r="CK14" i="164"/>
  <c r="CW14" i="191"/>
  <c r="CW14" i="194"/>
  <c r="CK14" i="145"/>
  <c r="CK37" i="145" s="1"/>
  <c r="BA14" i="164"/>
  <c r="BM14" i="191"/>
  <c r="BM14" i="194"/>
  <c r="BA14" i="145"/>
  <c r="BA37" i="145" s="1"/>
  <c r="BQ14" i="164"/>
  <c r="CC14" i="191"/>
  <c r="CC14" i="194"/>
  <c r="CC37" i="194" s="1"/>
  <c r="BQ14" i="145"/>
  <c r="BQ37" i="145" s="1"/>
  <c r="AJ14" i="164"/>
  <c r="AV14" i="191"/>
  <c r="AJ14" i="145"/>
  <c r="AJ37" i="145" s="1"/>
  <c r="AV14" i="194"/>
  <c r="AV37" i="194" s="1"/>
  <c r="Y14" i="164"/>
  <c r="AK14" i="191"/>
  <c r="AK14" i="194"/>
  <c r="AK37" i="194" s="1"/>
  <c r="Y14" i="145"/>
  <c r="Y37" i="145" s="1"/>
  <c r="BM30" i="166"/>
  <c r="BM33" i="166" s="1"/>
  <c r="BM10" i="166"/>
  <c r="AX13" i="191"/>
  <c r="AX36" i="191" s="1"/>
  <c r="AL13" i="145"/>
  <c r="AL36" i="145" s="1"/>
  <c r="AX13" i="194"/>
  <c r="AL13" i="164"/>
  <c r="CU13" i="164"/>
  <c r="CU36" i="164" s="1"/>
  <c r="DG13" i="194"/>
  <c r="DG36" i="194" s="1"/>
  <c r="CU13" i="145"/>
  <c r="DG13" i="191"/>
  <c r="BV13" i="164"/>
  <c r="CH13" i="191"/>
  <c r="CH36" i="191" s="1"/>
  <c r="CH13" i="194"/>
  <c r="BV13" i="145"/>
  <c r="AD31" i="166"/>
  <c r="AD34" i="166" s="1"/>
  <c r="AD11" i="166"/>
  <c r="BZ14" i="194"/>
  <c r="BN14" i="164"/>
  <c r="BN14" i="145"/>
  <c r="BZ14" i="191"/>
  <c r="BZ37" i="191" s="1"/>
  <c r="CG14" i="164"/>
  <c r="CS14" i="191"/>
  <c r="CS14" i="194"/>
  <c r="CS37" i="194" s="1"/>
  <c r="CG14" i="145"/>
  <c r="CG37" i="145" s="1"/>
  <c r="J13" i="164"/>
  <c r="V13" i="191"/>
  <c r="V13" i="194"/>
  <c r="V36" i="194" s="1"/>
  <c r="J13" i="145"/>
  <c r="J36" i="145" s="1"/>
  <c r="CQ13" i="164"/>
  <c r="DC13" i="194"/>
  <c r="DC13" i="191"/>
  <c r="CQ13" i="145"/>
  <c r="CQ36" i="145" s="1"/>
  <c r="BW13" i="164"/>
  <c r="CI13" i="194"/>
  <c r="BW13" i="145"/>
  <c r="BW36" i="145" s="1"/>
  <c r="CI13" i="191"/>
  <c r="CI36" i="191" s="1"/>
  <c r="Q30" i="190"/>
  <c r="Q10" i="190"/>
  <c r="AO14" i="164"/>
  <c r="AO37" i="164" s="1"/>
  <c r="BA14" i="191"/>
  <c r="BA37" i="191" s="1"/>
  <c r="BA14" i="194"/>
  <c r="AO14" i="145"/>
  <c r="AI14" i="164"/>
  <c r="AU14" i="194"/>
  <c r="AU37" i="194" s="1"/>
  <c r="AI14" i="145"/>
  <c r="AU14" i="191"/>
  <c r="AW14" i="164"/>
  <c r="BI14" i="191"/>
  <c r="BI37" i="191" s="1"/>
  <c r="BI14" i="194"/>
  <c r="AW14" i="145"/>
  <c r="CL14" i="164"/>
  <c r="CX14" i="194"/>
  <c r="CX37" i="194" s="1"/>
  <c r="CL14" i="145"/>
  <c r="CX14" i="191"/>
  <c r="BF14" i="164"/>
  <c r="BF37" i="164" s="1"/>
  <c r="BR14" i="194"/>
  <c r="BR37" i="194" s="1"/>
  <c r="BF14" i="145"/>
  <c r="BR14" i="191"/>
  <c r="AT31" i="166"/>
  <c r="AT34" i="166" s="1"/>
  <c r="AT11" i="166"/>
  <c r="CB31" i="166"/>
  <c r="CB34" i="166" s="1"/>
  <c r="CB11" i="166"/>
  <c r="BD14" i="164"/>
  <c r="BD37" i="164" s="1"/>
  <c r="BP14" i="191"/>
  <c r="BP37" i="191" s="1"/>
  <c r="BP14" i="194"/>
  <c r="BD14" i="145"/>
  <c r="L31" i="166"/>
  <c r="L34" i="166" s="1"/>
  <c r="L11" i="166"/>
  <c r="CS31" i="166"/>
  <c r="CS34" i="166" s="1"/>
  <c r="CS11" i="166"/>
  <c r="DF14" i="194"/>
  <c r="DF37" i="194" s="1"/>
  <c r="CT14" i="145"/>
  <c r="CT37" i="145" s="1"/>
  <c r="DF14" i="191"/>
  <c r="CT14" i="164"/>
  <c r="K30" i="166"/>
  <c r="K33" i="166" s="1"/>
  <c r="K10" i="166"/>
  <c r="AU13" i="164"/>
  <c r="BG13" i="194"/>
  <c r="BG13" i="191"/>
  <c r="BG36" i="191" s="1"/>
  <c r="AU13" i="145"/>
  <c r="AU36" i="145" s="1"/>
  <c r="N30" i="166"/>
  <c r="N33" i="166" s="1"/>
  <c r="N10" i="166"/>
  <c r="AR13" i="164"/>
  <c r="BD13" i="194"/>
  <c r="BD36" i="194" s="1"/>
  <c r="BD13" i="191"/>
  <c r="AR13" i="145"/>
  <c r="AW31" i="166"/>
  <c r="AW34" i="166" s="1"/>
  <c r="AW11" i="166"/>
  <c r="BK31" i="166"/>
  <c r="BK34" i="166" s="1"/>
  <c r="BK11" i="166"/>
  <c r="AB31" i="166"/>
  <c r="AB34" i="166" s="1"/>
  <c r="AB11" i="166"/>
  <c r="AS14" i="164"/>
  <c r="BE14" i="191"/>
  <c r="BE14" i="194"/>
  <c r="BE37" i="194" s="1"/>
  <c r="AS14" i="145"/>
  <c r="AS37" i="145" s="1"/>
  <c r="AQ14" i="164"/>
  <c r="BC14" i="194"/>
  <c r="AQ14" i="145"/>
  <c r="AQ37" i="145" s="1"/>
  <c r="BC14" i="191"/>
  <c r="BC37" i="191" s="1"/>
  <c r="D31" i="166"/>
  <c r="D34" i="166" s="1"/>
  <c r="D11" i="166"/>
  <c r="BT31" i="166"/>
  <c r="BT34" i="166" s="1"/>
  <c r="BT11" i="166"/>
  <c r="BJ31" i="166"/>
  <c r="BJ34" i="166" s="1"/>
  <c r="BJ11" i="166"/>
  <c r="AZ30" i="166"/>
  <c r="AZ33" i="166" s="1"/>
  <c r="AZ10" i="166"/>
  <c r="AZ13" i="164"/>
  <c r="BL13" i="194"/>
  <c r="BL13" i="191"/>
  <c r="BL36" i="191" s="1"/>
  <c r="AZ13" i="145"/>
  <c r="AZ36" i="145" s="1"/>
  <c r="Q30" i="166"/>
  <c r="Q33" i="166" s="1"/>
  <c r="Q10" i="166"/>
  <c r="CC13" i="164"/>
  <c r="CO13" i="191"/>
  <c r="CO36" i="191" s="1"/>
  <c r="CO13" i="194"/>
  <c r="CC13" i="145"/>
  <c r="CR13" i="164"/>
  <c r="CR36" i="164" s="1"/>
  <c r="DD13" i="194"/>
  <c r="DD36" i="194" s="1"/>
  <c r="DD13" i="191"/>
  <c r="CR13" i="145"/>
  <c r="V13" i="164"/>
  <c r="AH13" i="191"/>
  <c r="AH36" i="191" s="1"/>
  <c r="V13" i="145"/>
  <c r="AH13" i="194"/>
  <c r="H14" i="164"/>
  <c r="H37" i="164" s="1"/>
  <c r="T14" i="191"/>
  <c r="T37" i="191" s="1"/>
  <c r="T14" i="194"/>
  <c r="H14" i="145"/>
  <c r="P31" i="166"/>
  <c r="P34" i="166" s="1"/>
  <c r="P11" i="166"/>
  <c r="AN14" i="191"/>
  <c r="AB14" i="164"/>
  <c r="AB14" i="145"/>
  <c r="AB37" i="145" s="1"/>
  <c r="AN14" i="194"/>
  <c r="AN37" i="194" s="1"/>
  <c r="CJ14" i="191"/>
  <c r="BX14" i="164"/>
  <c r="BX14" i="145"/>
  <c r="BX37" i="145" s="1"/>
  <c r="CJ14" i="194"/>
  <c r="CJ37" i="194" s="1"/>
  <c r="CA13" i="164"/>
  <c r="CM13" i="194"/>
  <c r="CM13" i="191"/>
  <c r="CA13" i="145"/>
  <c r="CA36" i="145" s="1"/>
  <c r="R13" i="191"/>
  <c r="F13" i="164"/>
  <c r="F13" i="145"/>
  <c r="F36" i="145" s="1"/>
  <c r="P13" i="97"/>
  <c r="P33" i="97" s="1"/>
  <c r="R13" i="194"/>
  <c r="CU30" i="166"/>
  <c r="CU33" i="166" s="1"/>
  <c r="CU10" i="166"/>
  <c r="CP13" i="164"/>
  <c r="DB13" i="191"/>
  <c r="CP13" i="145"/>
  <c r="DB13" i="194"/>
  <c r="DB36" i="194" s="1"/>
  <c r="BV30" i="166"/>
  <c r="BV33" i="166" s="1"/>
  <c r="BV10" i="166"/>
  <c r="AO31" i="166"/>
  <c r="AO34" i="166" s="1"/>
  <c r="AO11" i="166"/>
  <c r="AB14" i="191"/>
  <c r="AB37" i="191" s="1"/>
  <c r="AB14" i="194"/>
  <c r="P14" i="164"/>
  <c r="P14" i="145"/>
  <c r="P37" i="145" s="1"/>
  <c r="BC14" i="164"/>
  <c r="BC37" i="164" s="1"/>
  <c r="BO14" i="194"/>
  <c r="BO14" i="191"/>
  <c r="BC14" i="145"/>
  <c r="AG31" i="166"/>
  <c r="AG34" i="166" s="1"/>
  <c r="AG11" i="166"/>
  <c r="BH14" i="191"/>
  <c r="AV14" i="164"/>
  <c r="AV37" i="164" s="1"/>
  <c r="BH14" i="194"/>
  <c r="BH37" i="194" s="1"/>
  <c r="AV14" i="145"/>
  <c r="BQ31" i="166"/>
  <c r="BQ34" i="166" s="1"/>
  <c r="BQ11" i="166"/>
  <c r="Y31" i="166"/>
  <c r="Y34" i="166" s="1"/>
  <c r="Y11" i="166"/>
  <c r="D14" i="164"/>
  <c r="P14" i="191"/>
  <c r="P37" i="191" s="1"/>
  <c r="D14" i="145"/>
  <c r="D37" i="145" s="1"/>
  <c r="P14" i="194"/>
  <c r="N14" i="97"/>
  <c r="BJ14" i="164"/>
  <c r="BJ37" i="164" s="1"/>
  <c r="BV14" i="194"/>
  <c r="BV37" i="194" s="1"/>
  <c r="BJ14" i="145"/>
  <c r="BV14" i="191"/>
  <c r="BX31" i="166"/>
  <c r="BX34" i="166" s="1"/>
  <c r="BX11" i="166"/>
  <c r="AP30" i="166"/>
  <c r="AP33" i="166" s="1"/>
  <c r="AP10" i="166"/>
  <c r="Z30" i="166"/>
  <c r="Z33" i="166" s="1"/>
  <c r="Z10" i="166"/>
  <c r="R30" i="166"/>
  <c r="R33" i="166" s="1"/>
  <c r="R10" i="166"/>
  <c r="O13" i="190"/>
  <c r="O33" i="190" s="1"/>
  <c r="N13" i="190"/>
  <c r="N33" i="190" s="1"/>
  <c r="P30" i="190"/>
  <c r="P10" i="190"/>
  <c r="CJ31" i="166"/>
  <c r="CJ34" i="166" s="1"/>
  <c r="CJ11" i="166"/>
  <c r="BY14" i="164"/>
  <c r="CK14" i="191"/>
  <c r="CK14" i="194"/>
  <c r="CK37" i="194" s="1"/>
  <c r="BY14" i="145"/>
  <c r="BY37" i="145" s="1"/>
  <c r="BI13" i="164"/>
  <c r="BU13" i="191"/>
  <c r="BU13" i="194"/>
  <c r="BU36" i="194" s="1"/>
  <c r="BI13" i="145"/>
  <c r="BI36" i="145" s="1"/>
  <c r="CU13" i="194"/>
  <c r="CI13" i="164"/>
  <c r="CU13" i="191"/>
  <c r="CI13" i="145"/>
  <c r="CI36" i="145" s="1"/>
  <c r="CO14" i="164"/>
  <c r="DA14" i="191"/>
  <c r="DA14" i="194"/>
  <c r="DA37" i="194" s="1"/>
  <c r="CO14" i="145"/>
  <c r="CO37" i="145" s="1"/>
  <c r="AE31" i="166"/>
  <c r="AE34" i="166" s="1"/>
  <c r="AE11" i="166"/>
  <c r="CM31" i="166"/>
  <c r="CM34" i="166" s="1"/>
  <c r="CM11" i="166"/>
  <c r="T14" i="164"/>
  <c r="AF14" i="191"/>
  <c r="T14" i="145"/>
  <c r="AF14" i="194"/>
  <c r="AF37" i="194" s="1"/>
  <c r="BC31" i="166"/>
  <c r="BC34" i="166" s="1"/>
  <c r="BC11" i="166"/>
  <c r="CA30" i="166"/>
  <c r="CA33" i="166" s="1"/>
  <c r="CA10" i="166"/>
  <c r="CP14" i="194"/>
  <c r="CD14" i="145"/>
  <c r="CP14" i="191"/>
  <c r="CP37" i="191" s="1"/>
  <c r="CD14" i="164"/>
  <c r="CD37" i="164" s="1"/>
  <c r="AT14" i="164"/>
  <c r="BF14" i="194"/>
  <c r="AT14" i="145"/>
  <c r="AT37" i="145" s="1"/>
  <c r="BF14" i="191"/>
  <c r="BF37" i="191" s="1"/>
  <c r="BD31" i="166"/>
  <c r="BD34" i="166" s="1"/>
  <c r="BD11" i="166"/>
  <c r="BZ14" i="164"/>
  <c r="BZ37" i="164" s="1"/>
  <c r="CL14" i="194"/>
  <c r="CL37" i="194" s="1"/>
  <c r="BZ14" i="145"/>
  <c r="CL14" i="191"/>
  <c r="BP13" i="164"/>
  <c r="BP36" i="164" s="1"/>
  <c r="CB13" i="194"/>
  <c r="CB36" i="194" s="1"/>
  <c r="CB13" i="191"/>
  <c r="BP13" i="145"/>
  <c r="AD13" i="191"/>
  <c r="AD36" i="191" s="1"/>
  <c r="AD13" i="194"/>
  <c r="AD36" i="194" s="1"/>
  <c r="R13" i="145"/>
  <c r="R13" i="164"/>
  <c r="BE13" i="164"/>
  <c r="BE36" i="164" s="1"/>
  <c r="BQ13" i="191"/>
  <c r="BQ36" i="191" s="1"/>
  <c r="BQ13" i="194"/>
  <c r="BE13" i="145"/>
  <c r="BF31" i="166"/>
  <c r="BF34" i="166" s="1"/>
  <c r="BF11" i="166"/>
  <c r="BA31" i="166"/>
  <c r="BA34" i="166" s="1"/>
  <c r="BA11" i="166"/>
  <c r="AC31" i="166"/>
  <c r="AC34" i="166" s="1"/>
  <c r="AC11" i="166"/>
  <c r="AX30" i="166"/>
  <c r="AX33" i="166" s="1"/>
  <c r="AX10" i="166"/>
  <c r="BJ13" i="191"/>
  <c r="BJ13" i="194"/>
  <c r="BJ36" i="194" s="1"/>
  <c r="AX13" i="145"/>
  <c r="AX13" i="164"/>
  <c r="O30" i="166"/>
  <c r="O33" i="166" s="1"/>
  <c r="O10" i="166"/>
  <c r="K13" i="164"/>
  <c r="W13" i="194"/>
  <c r="K13" i="145"/>
  <c r="K36" i="145" s="1"/>
  <c r="W13" i="191"/>
  <c r="W36" i="191" s="1"/>
  <c r="AU30" i="166"/>
  <c r="AU33" i="166" s="1"/>
  <c r="AU10" i="166"/>
  <c r="BG30" i="166"/>
  <c r="BG33" i="166" s="1"/>
  <c r="BG10" i="166"/>
  <c r="N13" i="164"/>
  <c r="Z13" i="191"/>
  <c r="N13" i="145"/>
  <c r="N36" i="145" s="1"/>
  <c r="Z13" i="194"/>
  <c r="Z36" i="194" s="1"/>
  <c r="AR30" i="166"/>
  <c r="AR33" i="166" s="1"/>
  <c r="AR10" i="166"/>
  <c r="AI31" i="166"/>
  <c r="AI34" i="166" s="1"/>
  <c r="AI11" i="166"/>
  <c r="CN31" i="166"/>
  <c r="CN34" i="166" s="1"/>
  <c r="CN11" i="166"/>
  <c r="CK31" i="166"/>
  <c r="CK34" i="166" s="1"/>
  <c r="CK11" i="166"/>
  <c r="BY31" i="166"/>
  <c r="BY34" i="166" s="1"/>
  <c r="BY11" i="166"/>
  <c r="T31" i="166"/>
  <c r="T34" i="166" s="1"/>
  <c r="T11" i="166"/>
  <c r="AJ31" i="166"/>
  <c r="AJ34" i="166" s="1"/>
  <c r="AJ11" i="166"/>
  <c r="BZ31" i="166"/>
  <c r="BZ34" i="166" s="1"/>
  <c r="BZ11" i="166"/>
  <c r="BO30" i="166"/>
  <c r="BO33" i="166" s="1"/>
  <c r="BO10" i="166"/>
  <c r="X30" i="166"/>
  <c r="X33" i="166" s="1"/>
  <c r="X10" i="166"/>
  <c r="CZ14" i="191"/>
  <c r="CN14" i="164"/>
  <c r="CN14" i="145"/>
  <c r="CN37" i="145" s="1"/>
  <c r="CZ14" i="194"/>
  <c r="CZ37" i="194" s="1"/>
  <c r="AS31" i="166"/>
  <c r="AS34" i="166" s="1"/>
  <c r="AS11" i="166"/>
  <c r="AY14" i="194"/>
  <c r="AY37" i="194" s="1"/>
  <c r="AY14" i="191"/>
  <c r="AM14" i="145"/>
  <c r="AM14" i="164"/>
  <c r="E14" i="164"/>
  <c r="E37" i="164" s="1"/>
  <c r="Q14" i="191"/>
  <c r="Q37" i="191" s="1"/>
  <c r="Q14" i="194"/>
  <c r="O14" i="97"/>
  <c r="E14" i="145"/>
  <c r="E37" i="145" s="1"/>
  <c r="CS14" i="164"/>
  <c r="CS37" i="164" s="1"/>
  <c r="DE14" i="191"/>
  <c r="DE14" i="194"/>
  <c r="CS14" i="145"/>
  <c r="BM13" i="164"/>
  <c r="BM36" i="164" s="1"/>
  <c r="BY13" i="191"/>
  <c r="BY13" i="194"/>
  <c r="BM13" i="145"/>
  <c r="F30" i="166"/>
  <c r="F33" i="166" s="1"/>
  <c r="F10" i="166"/>
  <c r="AL30" i="166"/>
  <c r="AL33" i="166" s="1"/>
  <c r="AL10" i="166"/>
  <c r="CP30" i="166"/>
  <c r="CP33" i="166" s="1"/>
  <c r="CP10" i="166"/>
  <c r="CH30" i="166"/>
  <c r="CH33" i="166" s="1"/>
  <c r="CH10" i="166"/>
  <c r="CH13" i="164"/>
  <c r="CH36" i="164" s="1"/>
  <c r="CT13" i="191"/>
  <c r="CH13" i="145"/>
  <c r="CT13" i="194"/>
  <c r="CT36" i="194" s="1"/>
  <c r="CE30" i="166"/>
  <c r="CE33" i="166" s="1"/>
  <c r="CE10" i="166"/>
  <c r="U30" i="166"/>
  <c r="U33" i="166" s="1"/>
  <c r="U10" i="166"/>
  <c r="U13" i="164"/>
  <c r="U36" i="164" s="1"/>
  <c r="AG13" i="191"/>
  <c r="AG13" i="194"/>
  <c r="U13" i="145"/>
  <c r="X14" i="191"/>
  <c r="X37" i="191" s="1"/>
  <c r="L14" i="164"/>
  <c r="L14" i="145"/>
  <c r="X14" i="194"/>
  <c r="X37" i="194" s="1"/>
  <c r="E31" i="166"/>
  <c r="E34" i="166" s="1"/>
  <c r="E11" i="166"/>
  <c r="J30" i="166"/>
  <c r="J33" i="166" s="1"/>
  <c r="J10" i="166"/>
  <c r="G30" i="166"/>
  <c r="G33" i="166" s="1"/>
  <c r="G10" i="166"/>
  <c r="Q8" i="97"/>
  <c r="Q11" i="97" s="1"/>
  <c r="BR30" i="166"/>
  <c r="BR33" i="166" s="1"/>
  <c r="BR10" i="166"/>
  <c r="CD13" i="191"/>
  <c r="BR13" i="164"/>
  <c r="BR36" i="164" s="1"/>
  <c r="BR13" i="145"/>
  <c r="BR36" i="145" s="1"/>
  <c r="CD13" i="194"/>
  <c r="CD36" i="194" s="1"/>
  <c r="CQ30" i="166"/>
  <c r="CQ33" i="166" s="1"/>
  <c r="CQ10" i="166"/>
  <c r="AI6" i="144"/>
  <c r="AI9" i="144" s="1"/>
  <c r="AI34" i="126"/>
  <c r="CD6" i="144"/>
  <c r="CD9" i="144" s="1"/>
  <c r="CD34" i="126"/>
  <c r="AW6" i="144"/>
  <c r="AW9" i="144" s="1"/>
  <c r="AW34" i="126"/>
  <c r="AA6" i="144"/>
  <c r="AA9" i="144" s="1"/>
  <c r="AA34" i="126"/>
  <c r="T6" i="144"/>
  <c r="T9" i="144" s="1"/>
  <c r="T34" i="126"/>
  <c r="AG6" i="144"/>
  <c r="AG9" i="144" s="1"/>
  <c r="AG34" i="126"/>
  <c r="AJ6" i="144"/>
  <c r="AJ9" i="144" s="1"/>
  <c r="AJ34" i="126"/>
  <c r="Y6" i="144"/>
  <c r="Y9" i="144" s="1"/>
  <c r="Y34" i="126"/>
  <c r="CM6" i="144"/>
  <c r="CM9" i="144" s="1"/>
  <c r="CM34" i="126"/>
  <c r="CB6" i="144"/>
  <c r="CB9" i="144" s="1"/>
  <c r="CB34" i="126"/>
  <c r="AB6" i="144"/>
  <c r="AB9" i="144" s="1"/>
  <c r="AB34" i="126"/>
  <c r="AT6" i="144"/>
  <c r="AT9" i="144" s="1"/>
  <c r="AT34" i="126"/>
  <c r="L6" i="144"/>
  <c r="L9" i="144" s="1"/>
  <c r="L34" i="126"/>
  <c r="AO6" i="144"/>
  <c r="AO9" i="144" s="1"/>
  <c r="AO34" i="126"/>
  <c r="CK6" i="144"/>
  <c r="CK9" i="144" s="1"/>
  <c r="CK34" i="126"/>
  <c r="BK6" i="144"/>
  <c r="BK9" i="144" s="1"/>
  <c r="BK34" i="126"/>
  <c r="BC6" i="144"/>
  <c r="BC9" i="144" s="1"/>
  <c r="BC34" i="126"/>
  <c r="BQ6" i="144"/>
  <c r="BQ9" i="144" s="1"/>
  <c r="BQ34" i="126"/>
  <c r="AM6" i="144"/>
  <c r="AM9" i="144" s="1"/>
  <c r="AM34" i="126"/>
  <c r="CG6" i="144"/>
  <c r="CG9" i="144" s="1"/>
  <c r="CG34" i="126"/>
  <c r="AD6" i="144"/>
  <c r="AD9" i="144" s="1"/>
  <c r="AD34" i="126"/>
  <c r="CF6" i="144"/>
  <c r="CF9" i="144" s="1"/>
  <c r="CF34" i="126"/>
  <c r="BY6" i="144"/>
  <c r="BY9" i="144" s="1"/>
  <c r="BY34" i="126"/>
  <c r="BZ6" i="144"/>
  <c r="BZ9" i="144" s="1"/>
  <c r="BZ34" i="126"/>
  <c r="CT6" i="144"/>
  <c r="CT9" i="144" s="1"/>
  <c r="CT34" i="126"/>
  <c r="H6" i="144"/>
  <c r="H9" i="144" s="1"/>
  <c r="H34" i="126"/>
  <c r="I6" i="144"/>
  <c r="I9" i="144" s="1"/>
  <c r="I34" i="126"/>
  <c r="CJ31" i="163"/>
  <c r="CJ11" i="163"/>
  <c r="K30" i="163"/>
  <c r="K10" i="163"/>
  <c r="CC30" i="163"/>
  <c r="CC33" i="163" s="1"/>
  <c r="CC10" i="163"/>
  <c r="CR30" i="163"/>
  <c r="CR10" i="163"/>
  <c r="CL31" i="163"/>
  <c r="CL34" i="163" s="1"/>
  <c r="CL11" i="163"/>
  <c r="BH31" i="163"/>
  <c r="BH11" i="163"/>
  <c r="AS31" i="163"/>
  <c r="AS34" i="163" s="1"/>
  <c r="AS11" i="163"/>
  <c r="BM30" i="163"/>
  <c r="BY6" i="193" s="1"/>
  <c r="BY9" i="193" s="1"/>
  <c r="BM10" i="163"/>
  <c r="BW30" i="163"/>
  <c r="BW33" i="163" s="1"/>
  <c r="BW10" i="163"/>
  <c r="N30" i="163"/>
  <c r="N10" i="163"/>
  <c r="BN31" i="163"/>
  <c r="BN34" i="163" s="1"/>
  <c r="BN11" i="163"/>
  <c r="AQ31" i="163"/>
  <c r="AQ11" i="163"/>
  <c r="AK30" i="163"/>
  <c r="AK33" i="163" s="1"/>
  <c r="AK10" i="163"/>
  <c r="CT31" i="163"/>
  <c r="CT34" i="163" s="1"/>
  <c r="CT11" i="163"/>
  <c r="CU30" i="163"/>
  <c r="CU33" i="163" s="1"/>
  <c r="CU10" i="163"/>
  <c r="CH30" i="163"/>
  <c r="CH10" i="163"/>
  <c r="BV30" i="163"/>
  <c r="BV33" i="163" s="1"/>
  <c r="BV10" i="163"/>
  <c r="BD31" i="163"/>
  <c r="BD11" i="163"/>
  <c r="Y31" i="163"/>
  <c r="Y34" i="163" s="1"/>
  <c r="Y11" i="163"/>
  <c r="AP30" i="163"/>
  <c r="AP33" i="163" s="1"/>
  <c r="AP10" i="163"/>
  <c r="Z30" i="163"/>
  <c r="Z33" i="163" s="1"/>
  <c r="Z10" i="163"/>
  <c r="R30" i="163"/>
  <c r="R10" i="163"/>
  <c r="BF31" i="163"/>
  <c r="BF34" i="163" s="1"/>
  <c r="BF11" i="163"/>
  <c r="AT31" i="163"/>
  <c r="AT11" i="163"/>
  <c r="CB31" i="163"/>
  <c r="CB34" i="163" s="1"/>
  <c r="CB11" i="163"/>
  <c r="L31" i="163"/>
  <c r="L11" i="163"/>
  <c r="I31" i="163"/>
  <c r="I34" i="163" s="1"/>
  <c r="I11" i="163"/>
  <c r="M31" i="163"/>
  <c r="M34" i="163" s="1"/>
  <c r="M11" i="163"/>
  <c r="O30" i="163"/>
  <c r="O33" i="163" s="1"/>
  <c r="O10" i="163"/>
  <c r="AN30" i="163"/>
  <c r="AN33" i="163" s="1"/>
  <c r="AN10" i="163"/>
  <c r="AU30" i="163"/>
  <c r="AU10" i="163"/>
  <c r="BG30" i="163"/>
  <c r="BG10" i="163"/>
  <c r="CK31" i="163"/>
  <c r="CK34" i="163" s="1"/>
  <c r="CK11" i="163"/>
  <c r="T31" i="163"/>
  <c r="T34" i="163" s="1"/>
  <c r="T11" i="163"/>
  <c r="AB31" i="163"/>
  <c r="AB11" i="163"/>
  <c r="BU31" i="163"/>
  <c r="BU34" i="163" s="1"/>
  <c r="BU11" i="163"/>
  <c r="AJ31" i="163"/>
  <c r="AJ34" i="163" s="1"/>
  <c r="AJ11" i="163"/>
  <c r="BZ31" i="163"/>
  <c r="BZ11" i="163"/>
  <c r="BT31" i="163"/>
  <c r="BT11" i="163"/>
  <c r="BJ31" i="163"/>
  <c r="BJ11" i="163"/>
  <c r="S31" i="163"/>
  <c r="S11" i="163"/>
  <c r="AZ30" i="163"/>
  <c r="AZ10" i="163"/>
  <c r="Q30" i="163"/>
  <c r="Q33" i="163" s="1"/>
  <c r="Q10" i="163"/>
  <c r="V30" i="163"/>
  <c r="V10" i="163"/>
  <c r="AF30" i="163"/>
  <c r="AF10" i="163"/>
  <c r="CE30" i="163"/>
  <c r="CE10" i="163"/>
  <c r="AO31" i="163"/>
  <c r="AO34" i="163" s="1"/>
  <c r="AO11" i="163"/>
  <c r="AG31" i="163"/>
  <c r="AG34" i="163" s="1"/>
  <c r="AG11" i="163"/>
  <c r="CO31" i="163"/>
  <c r="CO34" i="163" s="1"/>
  <c r="CO11" i="163"/>
  <c r="BX31" i="163"/>
  <c r="BX11" i="163"/>
  <c r="G30" i="163"/>
  <c r="G33" i="163" s="1"/>
  <c r="G10" i="163"/>
  <c r="CQ30" i="163"/>
  <c r="CQ33" i="163" s="1"/>
  <c r="CQ10" i="163"/>
  <c r="BA31" i="163"/>
  <c r="BA34" i="163" s="1"/>
  <c r="BA11" i="163"/>
  <c r="AC31" i="163"/>
  <c r="AC11" i="163"/>
  <c r="AI31" i="163"/>
  <c r="AI11" i="163"/>
  <c r="CF31" i="163"/>
  <c r="CF11" i="163"/>
  <c r="AH31" i="163"/>
  <c r="AH34" i="163" s="1"/>
  <c r="AH11" i="163"/>
  <c r="AA31" i="163"/>
  <c r="AA7" i="165" s="1"/>
  <c r="AA10" i="165" s="1"/>
  <c r="AA11" i="163"/>
  <c r="BK31" i="163"/>
  <c r="BK11" i="163"/>
  <c r="AL30" i="163"/>
  <c r="AL10" i="163"/>
  <c r="W30" i="163"/>
  <c r="W33" i="163" s="1"/>
  <c r="W10" i="163"/>
  <c r="AD31" i="163"/>
  <c r="AP7" i="193" s="1"/>
  <c r="AP10" i="193" s="1"/>
  <c r="AD11" i="163"/>
  <c r="BQ31" i="163"/>
  <c r="BQ34" i="163" s="1"/>
  <c r="BQ11" i="163"/>
  <c r="BR30" i="163"/>
  <c r="BR33" i="163" s="1"/>
  <c r="BR10" i="163"/>
  <c r="BI30" i="163"/>
  <c r="BI33" i="163" s="1"/>
  <c r="BI10" i="163"/>
  <c r="AY31" i="163"/>
  <c r="AY11" i="163"/>
  <c r="D31" i="163"/>
  <c r="D34" i="163" s="1"/>
  <c r="D11" i="163"/>
  <c r="BB30" i="163"/>
  <c r="BB33" i="163" s="1"/>
  <c r="BB10" i="163"/>
  <c r="CM31" i="163"/>
  <c r="CM34" i="163" s="1"/>
  <c r="CM11" i="163"/>
  <c r="CD31" i="163"/>
  <c r="CD11" i="163"/>
  <c r="H31" i="163"/>
  <c r="H34" i="163" s="1"/>
  <c r="H11" i="163"/>
  <c r="AV31" i="163"/>
  <c r="AV34" i="163" s="1"/>
  <c r="AV11" i="163"/>
  <c r="BL30" i="163"/>
  <c r="BL33" i="163" s="1"/>
  <c r="BL10" i="163"/>
  <c r="CP30" i="163"/>
  <c r="CP10" i="163"/>
  <c r="J30" i="163"/>
  <c r="J33" i="163" s="1"/>
  <c r="J10" i="163"/>
  <c r="BP30" i="163"/>
  <c r="BP10" i="163"/>
  <c r="BE30" i="163"/>
  <c r="BE33" i="163" s="1"/>
  <c r="BE10" i="163"/>
  <c r="CS31" i="163"/>
  <c r="DE7" i="193" s="1"/>
  <c r="DE10" i="193" s="1"/>
  <c r="CS11" i="163"/>
  <c r="AX30" i="163"/>
  <c r="AX33" i="163" s="1"/>
  <c r="AX10" i="163"/>
  <c r="AR30" i="163"/>
  <c r="AR10" i="163"/>
  <c r="CI30" i="163"/>
  <c r="CI33" i="163" s="1"/>
  <c r="CI10" i="163"/>
  <c r="CN31" i="163"/>
  <c r="CN34" i="163" s="1"/>
  <c r="CN11" i="163"/>
  <c r="AW31" i="163"/>
  <c r="AW34" i="163" s="1"/>
  <c r="AW11" i="163"/>
  <c r="BS31" i="163"/>
  <c r="BS7" i="165" s="1"/>
  <c r="BS10" i="165" s="1"/>
  <c r="BS11" i="163"/>
  <c r="BY31" i="163"/>
  <c r="BY34" i="163" s="1"/>
  <c r="BY11" i="163"/>
  <c r="BO30" i="163"/>
  <c r="BO10" i="163"/>
  <c r="X30" i="163"/>
  <c r="X33" i="163" s="1"/>
  <c r="X10" i="163"/>
  <c r="AE31" i="163"/>
  <c r="AE11" i="163"/>
  <c r="P31" i="163"/>
  <c r="P34" i="163" s="1"/>
  <c r="P11" i="163"/>
  <c r="BC31" i="163"/>
  <c r="BC11" i="163"/>
  <c r="AM31" i="163"/>
  <c r="AM34" i="163" s="1"/>
  <c r="AM11" i="163"/>
  <c r="CG31" i="163"/>
  <c r="CG34" i="163" s="1"/>
  <c r="CG11" i="163"/>
  <c r="CA30" i="163"/>
  <c r="CA33" i="163" s="1"/>
  <c r="CA10" i="163"/>
  <c r="F30" i="163"/>
  <c r="R6" i="193" s="1"/>
  <c r="R9" i="193" s="1"/>
  <c r="F10" i="163"/>
  <c r="U30" i="163"/>
  <c r="U33" i="163" s="1"/>
  <c r="U10" i="163"/>
  <c r="E31" i="163"/>
  <c r="E11" i="163"/>
  <c r="CB31" i="164"/>
  <c r="CB34" i="164" s="1"/>
  <c r="CB11" i="164"/>
  <c r="AC31" i="164"/>
  <c r="AC34" i="164" s="1"/>
  <c r="AC11" i="164"/>
  <c r="M31" i="164"/>
  <c r="M34" i="164" s="1"/>
  <c r="M11" i="164"/>
  <c r="AW31" i="164"/>
  <c r="AW34" i="164" s="1"/>
  <c r="AW11" i="164"/>
  <c r="BU31" i="164"/>
  <c r="BU34" i="164" s="1"/>
  <c r="BU11" i="164"/>
  <c r="AQ31" i="164"/>
  <c r="AQ34" i="164" s="1"/>
  <c r="AQ11" i="164"/>
  <c r="BZ31" i="164"/>
  <c r="BZ34" i="164" s="1"/>
  <c r="BZ11" i="164"/>
  <c r="AF30" i="164"/>
  <c r="AF33" i="164" s="1"/>
  <c r="AF10" i="164"/>
  <c r="CA30" i="164"/>
  <c r="CA33" i="164" s="1"/>
  <c r="CA10" i="164"/>
  <c r="W30" i="164"/>
  <c r="W33" i="164" s="1"/>
  <c r="W10" i="164"/>
  <c r="CO31" i="164"/>
  <c r="CO34" i="164" s="1"/>
  <c r="CO11" i="164"/>
  <c r="BX31" i="164"/>
  <c r="BX34" i="164" s="1"/>
  <c r="BX11" i="164"/>
  <c r="BW30" i="164"/>
  <c r="BW33" i="164" s="1"/>
  <c r="BW10" i="164"/>
  <c r="BA31" i="164"/>
  <c r="BA34" i="164" s="1"/>
  <c r="BA11" i="164"/>
  <c r="AU30" i="164"/>
  <c r="AU33" i="164" s="1"/>
  <c r="AU10" i="164"/>
  <c r="BG30" i="164"/>
  <c r="BG33" i="164" s="1"/>
  <c r="BG10" i="164"/>
  <c r="AR30" i="164"/>
  <c r="AR33" i="164" s="1"/>
  <c r="AR10" i="164"/>
  <c r="CI30" i="164"/>
  <c r="CI33" i="164" s="1"/>
  <c r="CI10" i="164"/>
  <c r="BO30" i="164"/>
  <c r="BO33" i="164" s="1"/>
  <c r="BO10" i="164"/>
  <c r="CC30" i="164"/>
  <c r="CC33" i="164" s="1"/>
  <c r="CC10" i="164"/>
  <c r="AM31" i="164"/>
  <c r="AM34" i="164" s="1"/>
  <c r="AM11" i="164"/>
  <c r="AL30" i="164"/>
  <c r="AL33" i="164" s="1"/>
  <c r="AL10" i="164"/>
  <c r="CU30" i="164"/>
  <c r="CU33" i="164" s="1"/>
  <c r="CU10" i="164"/>
  <c r="BQ31" i="164"/>
  <c r="BQ34" i="164" s="1"/>
  <c r="BQ11" i="164"/>
  <c r="L31" i="164"/>
  <c r="L34" i="164" s="1"/>
  <c r="L11" i="164"/>
  <c r="BS31" i="164"/>
  <c r="BS34" i="164" s="1"/>
  <c r="BS11" i="164"/>
  <c r="BK31" i="164"/>
  <c r="BK34" i="164" s="1"/>
  <c r="BK11" i="164"/>
  <c r="AB31" i="164"/>
  <c r="AB34" i="164" s="1"/>
  <c r="AB11" i="164"/>
  <c r="BT31" i="164"/>
  <c r="BT34" i="164" s="1"/>
  <c r="BT11" i="164"/>
  <c r="BJ31" i="164"/>
  <c r="BJ34" i="164" s="1"/>
  <c r="BJ11" i="164"/>
  <c r="AZ30" i="164"/>
  <c r="AZ33" i="164" s="1"/>
  <c r="AZ10" i="164"/>
  <c r="Q30" i="164"/>
  <c r="Q33" i="164" s="1"/>
  <c r="Q10" i="164"/>
  <c r="P31" i="164"/>
  <c r="P34" i="164" s="1"/>
  <c r="P11" i="164"/>
  <c r="CE30" i="164"/>
  <c r="CE33" i="164" s="1"/>
  <c r="CE10" i="164"/>
  <c r="G30" i="164"/>
  <c r="G33" i="164" s="1"/>
  <c r="G10" i="164"/>
  <c r="CJ31" i="164"/>
  <c r="CJ34" i="164" s="1"/>
  <c r="CJ11" i="164"/>
  <c r="I31" i="164"/>
  <c r="I34" i="164" s="1"/>
  <c r="I11" i="164"/>
  <c r="AX30" i="164"/>
  <c r="AX33" i="164" s="1"/>
  <c r="AX10" i="164"/>
  <c r="K30" i="164"/>
  <c r="K33" i="164" s="1"/>
  <c r="K10" i="164"/>
  <c r="N30" i="164"/>
  <c r="N33" i="164" s="1"/>
  <c r="N10" i="164"/>
  <c r="CK31" i="164"/>
  <c r="CK34" i="164" s="1"/>
  <c r="CK11" i="164"/>
  <c r="AY31" i="164"/>
  <c r="AY34" i="164" s="1"/>
  <c r="AY11" i="164"/>
  <c r="CF31" i="164"/>
  <c r="CF34" i="164" s="1"/>
  <c r="CF11" i="164"/>
  <c r="AH31" i="164"/>
  <c r="AH34" i="164" s="1"/>
  <c r="AH11" i="164"/>
  <c r="AA31" i="164"/>
  <c r="AA34" i="164" s="1"/>
  <c r="AA11" i="164"/>
  <c r="BY31" i="164"/>
  <c r="BY34" i="164" s="1"/>
  <c r="BY11" i="164"/>
  <c r="BN31" i="164"/>
  <c r="BN34" i="164" s="1"/>
  <c r="BN11" i="164"/>
  <c r="D31" i="164"/>
  <c r="D34" i="164" s="1"/>
  <c r="D11" i="164"/>
  <c r="X30" i="164"/>
  <c r="X33" i="164" s="1"/>
  <c r="X10" i="164"/>
  <c r="AK30" i="164"/>
  <c r="AK33" i="164" s="1"/>
  <c r="AK10" i="164"/>
  <c r="CR30" i="164"/>
  <c r="CR33" i="164" s="1"/>
  <c r="CR10" i="164"/>
  <c r="CD31" i="164"/>
  <c r="CD34" i="164" s="1"/>
  <c r="CD11" i="164"/>
  <c r="CL31" i="164"/>
  <c r="CL34" i="164" s="1"/>
  <c r="CL11" i="164"/>
  <c r="H31" i="164"/>
  <c r="H34" i="164" s="1"/>
  <c r="H11" i="164"/>
  <c r="BH31" i="164"/>
  <c r="BH34" i="164" s="1"/>
  <c r="BH11" i="164"/>
  <c r="AV31" i="164"/>
  <c r="AV34" i="164" s="1"/>
  <c r="AV11" i="164"/>
  <c r="CT31" i="164"/>
  <c r="CT34" i="164" s="1"/>
  <c r="CT11" i="164"/>
  <c r="CG31" i="164"/>
  <c r="CG34" i="164" s="1"/>
  <c r="CG11" i="164"/>
  <c r="BM30" i="164"/>
  <c r="BM33" i="164" s="1"/>
  <c r="BM10" i="164"/>
  <c r="BL30" i="164"/>
  <c r="BL33" i="164" s="1"/>
  <c r="BL10" i="164"/>
  <c r="CH30" i="164"/>
  <c r="CH33" i="164" s="1"/>
  <c r="CH10" i="164"/>
  <c r="AD31" i="164"/>
  <c r="AD34" i="164" s="1"/>
  <c r="AD11" i="164"/>
  <c r="BD31" i="164"/>
  <c r="BD34" i="164" s="1"/>
  <c r="BD11" i="164"/>
  <c r="Y31" i="164"/>
  <c r="Y34" i="164" s="1"/>
  <c r="Y11" i="164"/>
  <c r="J30" i="164"/>
  <c r="J33" i="164" s="1"/>
  <c r="J10" i="164"/>
  <c r="AP30" i="164"/>
  <c r="AP33" i="164" s="1"/>
  <c r="AP10" i="164"/>
  <c r="BP30" i="164"/>
  <c r="BP33" i="164" s="1"/>
  <c r="BP10" i="164"/>
  <c r="Z30" i="164"/>
  <c r="Z33" i="164" s="1"/>
  <c r="Z10" i="164"/>
  <c r="BR30" i="164"/>
  <c r="BR33" i="164" s="1"/>
  <c r="BR10" i="164"/>
  <c r="BF31" i="164"/>
  <c r="BF34" i="164" s="1"/>
  <c r="BF11" i="164"/>
  <c r="AT31" i="164"/>
  <c r="AT34" i="164" s="1"/>
  <c r="AT11" i="164"/>
  <c r="CS31" i="164"/>
  <c r="CS34" i="164" s="1"/>
  <c r="CS11" i="164"/>
  <c r="O30" i="164"/>
  <c r="O33" i="164" s="1"/>
  <c r="O10" i="164"/>
  <c r="CN31" i="164"/>
  <c r="CN34" i="164" s="1"/>
  <c r="CN11" i="164"/>
  <c r="T31" i="164"/>
  <c r="T34" i="164" s="1"/>
  <c r="T11" i="164"/>
  <c r="AJ31" i="164"/>
  <c r="AJ34" i="164" s="1"/>
  <c r="AJ11" i="164"/>
  <c r="BC31" i="164"/>
  <c r="BC34" i="164" s="1"/>
  <c r="BC11" i="164"/>
  <c r="F30" i="164"/>
  <c r="F33" i="164" s="1"/>
  <c r="F10" i="164"/>
  <c r="U30" i="164"/>
  <c r="U33" i="164" s="1"/>
  <c r="U10" i="164"/>
  <c r="R30" i="164"/>
  <c r="R33" i="164" s="1"/>
  <c r="R10" i="164"/>
  <c r="BI30" i="164"/>
  <c r="BI33" i="164" s="1"/>
  <c r="BI10" i="164"/>
  <c r="AN30" i="164"/>
  <c r="AN33" i="164" s="1"/>
  <c r="AN10" i="164"/>
  <c r="AI31" i="164"/>
  <c r="AI34" i="164" s="1"/>
  <c r="AI11" i="164"/>
  <c r="S31" i="164"/>
  <c r="S34" i="164" s="1"/>
  <c r="S11" i="164"/>
  <c r="V30" i="164"/>
  <c r="V33" i="164" s="1"/>
  <c r="V10" i="164"/>
  <c r="BB30" i="164"/>
  <c r="BB33" i="164" s="1"/>
  <c r="BB10" i="164"/>
  <c r="AE31" i="164"/>
  <c r="AE34" i="164" s="1"/>
  <c r="AE11" i="164"/>
  <c r="CM31" i="164"/>
  <c r="CM34" i="164" s="1"/>
  <c r="CM11" i="164"/>
  <c r="AS31" i="164"/>
  <c r="AS34" i="164" s="1"/>
  <c r="AS11" i="164"/>
  <c r="CP30" i="164"/>
  <c r="CP33" i="164" s="1"/>
  <c r="CP10" i="164"/>
  <c r="BV30" i="164"/>
  <c r="BV33" i="164" s="1"/>
  <c r="BV10" i="164"/>
  <c r="AO31" i="164"/>
  <c r="AO34" i="164" s="1"/>
  <c r="AO11" i="164"/>
  <c r="AG31" i="164"/>
  <c r="AG34" i="164" s="1"/>
  <c r="AG11" i="164"/>
  <c r="E31" i="164"/>
  <c r="E34" i="164" s="1"/>
  <c r="E11" i="164"/>
  <c r="BE30" i="164"/>
  <c r="BE33" i="164" s="1"/>
  <c r="BE10" i="164"/>
  <c r="CQ30" i="164"/>
  <c r="CQ33" i="164" s="1"/>
  <c r="CQ10" i="164"/>
  <c r="CN31" i="194"/>
  <c r="CN34" i="194" s="1"/>
  <c r="CN11" i="194"/>
  <c r="Y31" i="194"/>
  <c r="Y34" i="194" s="1"/>
  <c r="Y11" i="194"/>
  <c r="BU30" i="194"/>
  <c r="BU33" i="194" s="1"/>
  <c r="BU10" i="194"/>
  <c r="CR31" i="194"/>
  <c r="CR34" i="194" s="1"/>
  <c r="CR11" i="194"/>
  <c r="AW30" i="194"/>
  <c r="AW33" i="194" s="1"/>
  <c r="AW10" i="194"/>
  <c r="CY31" i="194"/>
  <c r="CY34" i="194" s="1"/>
  <c r="CY11" i="194"/>
  <c r="AS31" i="194"/>
  <c r="AS34" i="194" s="1"/>
  <c r="AS11" i="194"/>
  <c r="S30" i="194"/>
  <c r="S33" i="194" s="1"/>
  <c r="S10" i="194"/>
  <c r="BR31" i="194"/>
  <c r="BR34" i="194" s="1"/>
  <c r="BR11" i="194"/>
  <c r="BF31" i="194"/>
  <c r="BF34" i="194" s="1"/>
  <c r="BF11" i="194"/>
  <c r="U31" i="194"/>
  <c r="U34" i="194" s="1"/>
  <c r="U11" i="194"/>
  <c r="DE31" i="194"/>
  <c r="DE34" i="194" s="1"/>
  <c r="DE11" i="194"/>
  <c r="AZ30" i="194"/>
  <c r="AZ33" i="194" s="1"/>
  <c r="AZ10" i="194"/>
  <c r="CZ31" i="194"/>
  <c r="CZ34" i="194" s="1"/>
  <c r="CZ11" i="194"/>
  <c r="BI31" i="194"/>
  <c r="BI34" i="194" s="1"/>
  <c r="BI11" i="194"/>
  <c r="AT31" i="194"/>
  <c r="AT34" i="194" s="1"/>
  <c r="AT11" i="194"/>
  <c r="CE31" i="194"/>
  <c r="CE34" i="194" s="1"/>
  <c r="CE11" i="194"/>
  <c r="P31" i="194"/>
  <c r="P34" i="194" s="1"/>
  <c r="P11" i="194"/>
  <c r="CL31" i="194"/>
  <c r="CL34" i="194" s="1"/>
  <c r="CL11" i="194"/>
  <c r="AE31" i="194"/>
  <c r="AE34" i="194" s="1"/>
  <c r="AE11" i="194"/>
  <c r="BL30" i="194"/>
  <c r="BL33" i="194" s="1"/>
  <c r="BL10" i="194"/>
  <c r="AR30" i="194"/>
  <c r="AR33" i="194" s="1"/>
  <c r="AR10" i="194"/>
  <c r="CP31" i="194"/>
  <c r="CP34" i="194" s="1"/>
  <c r="CP11" i="194"/>
  <c r="BT31" i="194"/>
  <c r="BT34" i="194" s="1"/>
  <c r="BT11" i="194"/>
  <c r="AY31" i="194"/>
  <c r="AY34" i="194" s="1"/>
  <c r="AY11" i="194"/>
  <c r="BY30" i="194"/>
  <c r="BY33" i="194" s="1"/>
  <c r="BY10" i="194"/>
  <c r="AX30" i="194"/>
  <c r="AX33" i="194" s="1"/>
  <c r="AX10" i="194"/>
  <c r="BX30" i="194"/>
  <c r="BX33" i="194" s="1"/>
  <c r="BX10" i="194"/>
  <c r="DB30" i="194"/>
  <c r="DB33" i="194" s="1"/>
  <c r="DB10" i="194"/>
  <c r="CH30" i="194"/>
  <c r="CH33" i="194" s="1"/>
  <c r="CH10" i="194"/>
  <c r="BP31" i="194"/>
  <c r="BP34" i="194" s="1"/>
  <c r="BP11" i="194"/>
  <c r="CC31" i="194"/>
  <c r="CC34" i="194" s="1"/>
  <c r="CC11" i="194"/>
  <c r="V30" i="194"/>
  <c r="V33" i="194" s="1"/>
  <c r="V10" i="194"/>
  <c r="BB30" i="194"/>
  <c r="BB33" i="194" s="1"/>
  <c r="BB10" i="194"/>
  <c r="AL30" i="194"/>
  <c r="AL33" i="194" s="1"/>
  <c r="AL10" i="194"/>
  <c r="BQ30" i="194"/>
  <c r="BQ33" i="194" s="1"/>
  <c r="BQ10" i="194"/>
  <c r="Z30" i="194"/>
  <c r="Z33" i="194" s="1"/>
  <c r="Z10" i="194"/>
  <c r="AU31" i="194"/>
  <c r="AU34" i="194" s="1"/>
  <c r="AU11" i="194"/>
  <c r="CX31" i="194"/>
  <c r="CX34" i="194" s="1"/>
  <c r="CX11" i="194"/>
  <c r="R30" i="194"/>
  <c r="R33" i="194" s="1"/>
  <c r="R10" i="194"/>
  <c r="BM31" i="194"/>
  <c r="BM34" i="194" s="1"/>
  <c r="BM11" i="194"/>
  <c r="CK31" i="194"/>
  <c r="CK34" i="194" s="1"/>
  <c r="CK11" i="194"/>
  <c r="BZ31" i="194"/>
  <c r="BZ34" i="194" s="1"/>
  <c r="BZ11" i="194"/>
  <c r="AF31" i="194"/>
  <c r="AF34" i="194" s="1"/>
  <c r="AF11" i="194"/>
  <c r="CG31" i="194"/>
  <c r="CG34" i="194" s="1"/>
  <c r="CG11" i="194"/>
  <c r="CF31" i="194"/>
  <c r="CF34" i="194" s="1"/>
  <c r="CF11" i="194"/>
  <c r="AC30" i="194"/>
  <c r="AC33" i="194" s="1"/>
  <c r="AC10" i="194"/>
  <c r="CO30" i="194"/>
  <c r="CO33" i="194" s="1"/>
  <c r="CO10" i="194"/>
  <c r="BO31" i="194"/>
  <c r="BO34" i="194" s="1"/>
  <c r="BO11" i="194"/>
  <c r="BH31" i="194"/>
  <c r="BH34" i="194" s="1"/>
  <c r="BH11" i="194"/>
  <c r="AI30" i="194"/>
  <c r="AI33" i="194" s="1"/>
  <c r="AI10" i="194"/>
  <c r="AG30" i="194"/>
  <c r="AG33" i="194" s="1"/>
  <c r="AG10" i="194"/>
  <c r="AK31" i="194"/>
  <c r="AK34" i="194" s="1"/>
  <c r="AK11" i="194"/>
  <c r="Q31" i="194"/>
  <c r="Q34" i="194" s="1"/>
  <c r="Q11" i="194"/>
  <c r="CJ31" i="194"/>
  <c r="CJ34" i="194" s="1"/>
  <c r="CJ11" i="194"/>
  <c r="AD30" i="194"/>
  <c r="AD33" i="194" s="1"/>
  <c r="AD10" i="194"/>
  <c r="CD30" i="194"/>
  <c r="CD33" i="194" s="1"/>
  <c r="CD10" i="194"/>
  <c r="CI30" i="194"/>
  <c r="CI33" i="194" s="1"/>
  <c r="CI10" i="194"/>
  <c r="X31" i="194"/>
  <c r="X34" i="194" s="1"/>
  <c r="X11" i="194"/>
  <c r="BG30" i="194"/>
  <c r="BG33" i="194" s="1"/>
  <c r="BG10" i="194"/>
  <c r="BS30" i="194"/>
  <c r="BS33" i="194" s="1"/>
  <c r="BS10" i="194"/>
  <c r="BK31" i="194"/>
  <c r="BK34" i="194" s="1"/>
  <c r="BK11" i="194"/>
  <c r="AM31" i="194"/>
  <c r="AM34" i="194" s="1"/>
  <c r="AM11" i="194"/>
  <c r="AN31" i="194"/>
  <c r="AN34" i="194" s="1"/>
  <c r="AN11" i="194"/>
  <c r="AQ31" i="194"/>
  <c r="AQ34" i="194" s="1"/>
  <c r="AQ11" i="194"/>
  <c r="T31" i="194"/>
  <c r="T34" i="194" s="1"/>
  <c r="T11" i="194"/>
  <c r="AB31" i="194"/>
  <c r="AB34" i="194" s="1"/>
  <c r="AB11" i="194"/>
  <c r="DG30" i="194"/>
  <c r="DG33" i="194" s="1"/>
  <c r="DG10" i="194"/>
  <c r="CV31" i="194"/>
  <c r="CV34" i="194" s="1"/>
  <c r="CV11" i="194"/>
  <c r="AO31" i="194"/>
  <c r="AO34" i="194" s="1"/>
  <c r="AO11" i="194"/>
  <c r="BJ30" i="194"/>
  <c r="BJ33" i="194" s="1"/>
  <c r="BJ10" i="194"/>
  <c r="AA30" i="194"/>
  <c r="AA33" i="194" s="1"/>
  <c r="AA10" i="194"/>
  <c r="W30" i="194"/>
  <c r="W33" i="194" s="1"/>
  <c r="W10" i="194"/>
  <c r="BD30" i="194"/>
  <c r="BD33" i="194" s="1"/>
  <c r="BD10" i="194"/>
  <c r="CU30" i="194"/>
  <c r="CU33" i="194" s="1"/>
  <c r="CU10" i="194"/>
  <c r="CW31" i="194"/>
  <c r="CW34" i="194" s="1"/>
  <c r="CW11" i="194"/>
  <c r="BW31" i="194"/>
  <c r="BW34" i="194" s="1"/>
  <c r="BW11" i="194"/>
  <c r="AV31" i="194"/>
  <c r="AV34" i="194" s="1"/>
  <c r="AV11" i="194"/>
  <c r="BC31" i="194"/>
  <c r="BC34" i="194" s="1"/>
  <c r="BC11" i="194"/>
  <c r="BV31" i="194"/>
  <c r="BV34" i="194" s="1"/>
  <c r="BV11" i="194"/>
  <c r="CA30" i="194"/>
  <c r="CA33" i="194" s="1"/>
  <c r="CA10" i="194"/>
  <c r="AJ30" i="194"/>
  <c r="AJ33" i="194" s="1"/>
  <c r="AJ10" i="194"/>
  <c r="DD30" i="194"/>
  <c r="DD33" i="194" s="1"/>
  <c r="DD10" i="194"/>
  <c r="AH30" i="194"/>
  <c r="AH33" i="194" s="1"/>
  <c r="AH10" i="194"/>
  <c r="BN30" i="194"/>
  <c r="BN33" i="194" s="1"/>
  <c r="BN10" i="194"/>
  <c r="BE31" i="194"/>
  <c r="BE34" i="194" s="1"/>
  <c r="BE11" i="194"/>
  <c r="DF31" i="194"/>
  <c r="DF34" i="194" s="1"/>
  <c r="DF11" i="194"/>
  <c r="CS31" i="194"/>
  <c r="CS34" i="194" s="1"/>
  <c r="CS11" i="194"/>
  <c r="CM30" i="194"/>
  <c r="CM33" i="194" s="1"/>
  <c r="CM10" i="194"/>
  <c r="CT30" i="194"/>
  <c r="CT33" i="194" s="1"/>
  <c r="CT10" i="194"/>
  <c r="CQ30" i="194"/>
  <c r="CQ33" i="194" s="1"/>
  <c r="CQ10" i="194"/>
  <c r="BA31" i="194"/>
  <c r="BA34" i="194" s="1"/>
  <c r="BA11" i="194"/>
  <c r="AP31" i="194"/>
  <c r="AP34" i="194" s="1"/>
  <c r="AP11" i="194"/>
  <c r="DA31" i="194"/>
  <c r="DA34" i="194" s="1"/>
  <c r="DA11" i="194"/>
  <c r="CB30" i="194"/>
  <c r="CB33" i="194" s="1"/>
  <c r="CB10" i="194"/>
  <c r="DC30" i="194"/>
  <c r="DC33" i="194" s="1"/>
  <c r="DC10" i="194"/>
  <c r="CZ31" i="192"/>
  <c r="CZ34" i="192" s="1"/>
  <c r="CZ11" i="192"/>
  <c r="BK31" i="192"/>
  <c r="BK34" i="192" s="1"/>
  <c r="BK11" i="192"/>
  <c r="T31" i="192"/>
  <c r="T34" i="192" s="1"/>
  <c r="T11" i="192"/>
  <c r="CV31" i="192"/>
  <c r="CV34" i="192" s="1"/>
  <c r="CV11" i="192"/>
  <c r="BM31" i="192"/>
  <c r="BM34" i="192" s="1"/>
  <c r="BM11" i="192"/>
  <c r="AO31" i="192"/>
  <c r="AO34" i="192" s="1"/>
  <c r="AO11" i="192"/>
  <c r="BJ30" i="192"/>
  <c r="BJ33" i="192" s="1"/>
  <c r="BJ10" i="192"/>
  <c r="BG30" i="192"/>
  <c r="BG33" i="192" s="1"/>
  <c r="BG10" i="192"/>
  <c r="BS30" i="192"/>
  <c r="BS33" i="192" s="1"/>
  <c r="BS10" i="192"/>
  <c r="BD30" i="192"/>
  <c r="BD33" i="192" s="1"/>
  <c r="BD10" i="192"/>
  <c r="CU30" i="192"/>
  <c r="CU33" i="192" s="1"/>
  <c r="CU10" i="192"/>
  <c r="CK31" i="192"/>
  <c r="CK34" i="192" s="1"/>
  <c r="CK11" i="192"/>
  <c r="BZ31" i="192"/>
  <c r="BZ34" i="192" s="1"/>
  <c r="BZ11" i="192"/>
  <c r="AF31" i="192"/>
  <c r="AF34" i="192" s="1"/>
  <c r="AF11" i="192"/>
  <c r="CG31" i="192"/>
  <c r="CG34" i="192" s="1"/>
  <c r="CG11" i="192"/>
  <c r="CF31" i="192"/>
  <c r="CF34" i="192" s="1"/>
  <c r="CF11" i="192"/>
  <c r="CA30" i="192"/>
  <c r="CA33" i="192" s="1"/>
  <c r="CA10" i="192"/>
  <c r="AJ30" i="192"/>
  <c r="AJ33" i="192" s="1"/>
  <c r="AJ10" i="192"/>
  <c r="CO30" i="192"/>
  <c r="CO33" i="192" s="1"/>
  <c r="CO10" i="192"/>
  <c r="DD30" i="192"/>
  <c r="DD33" i="192" s="1"/>
  <c r="DD10" i="192"/>
  <c r="AH30" i="192"/>
  <c r="AH33" i="192" s="1"/>
  <c r="AH10" i="192"/>
  <c r="BO31" i="192"/>
  <c r="BO34" i="192" s="1"/>
  <c r="BO11" i="192"/>
  <c r="BH31" i="192"/>
  <c r="BH34" i="192" s="1"/>
  <c r="BH11" i="192"/>
  <c r="DF31" i="192"/>
  <c r="DF34" i="192" s="1"/>
  <c r="DF11" i="192"/>
  <c r="CS31" i="192"/>
  <c r="CS34" i="192" s="1"/>
  <c r="CS11" i="192"/>
  <c r="AG30" i="192"/>
  <c r="AG33" i="192" s="1"/>
  <c r="AG10" i="192"/>
  <c r="DA31" i="192"/>
  <c r="DA34" i="192" s="1"/>
  <c r="DA11" i="192"/>
  <c r="AK31" i="192"/>
  <c r="AK34" i="192" s="1"/>
  <c r="AK11" i="192"/>
  <c r="CJ31" i="192"/>
  <c r="CJ34" i="192" s="1"/>
  <c r="CJ11" i="192"/>
  <c r="AD30" i="192"/>
  <c r="AD33" i="192" s="1"/>
  <c r="AD10" i="192"/>
  <c r="U31" i="192"/>
  <c r="U34" i="192" s="1"/>
  <c r="U11" i="192"/>
  <c r="AT31" i="192"/>
  <c r="AT34" i="192" s="1"/>
  <c r="AT11" i="192"/>
  <c r="AC30" i="192"/>
  <c r="AC33" i="192" s="1"/>
  <c r="AC10" i="192"/>
  <c r="V30" i="192"/>
  <c r="V33" i="192" s="1"/>
  <c r="V10" i="192"/>
  <c r="CD30" i="192"/>
  <c r="CD33" i="192" s="1"/>
  <c r="CD10" i="192"/>
  <c r="CN31" i="192"/>
  <c r="CN34" i="192" s="1"/>
  <c r="CN11" i="192"/>
  <c r="DE31" i="192"/>
  <c r="DE34" i="192" s="1"/>
  <c r="DE11" i="192"/>
  <c r="BU30" i="192"/>
  <c r="BU33" i="192" s="1"/>
  <c r="BU10" i="192"/>
  <c r="AA30" i="192"/>
  <c r="AA33" i="192" s="1"/>
  <c r="AA10" i="192"/>
  <c r="W30" i="192"/>
  <c r="W33" i="192" s="1"/>
  <c r="W10" i="192"/>
  <c r="CW31" i="192"/>
  <c r="CW34" i="192" s="1"/>
  <c r="CW11" i="192"/>
  <c r="BW31" i="192"/>
  <c r="BW34" i="192" s="1"/>
  <c r="BW11" i="192"/>
  <c r="AV31" i="192"/>
  <c r="AV34" i="192" s="1"/>
  <c r="AV11" i="192"/>
  <c r="BC31" i="192"/>
  <c r="BC34" i="192" s="1"/>
  <c r="BC11" i="192"/>
  <c r="P31" i="192"/>
  <c r="P34" i="192" s="1"/>
  <c r="P11" i="192"/>
  <c r="BL30" i="192"/>
  <c r="BL33" i="192" s="1"/>
  <c r="BL10" i="192"/>
  <c r="BN30" i="192"/>
  <c r="BN33" i="192" s="1"/>
  <c r="BN10" i="192"/>
  <c r="CX31" i="192"/>
  <c r="CX34" i="192" s="1"/>
  <c r="CX11" i="192"/>
  <c r="BE31" i="192"/>
  <c r="BE34" i="192" s="1"/>
  <c r="BE11" i="192"/>
  <c r="CQ30" i="192"/>
  <c r="CQ33" i="192" s="1"/>
  <c r="CQ10" i="192"/>
  <c r="BA31" i="192"/>
  <c r="BA34" i="192" s="1"/>
  <c r="BA11" i="192"/>
  <c r="AP31" i="192"/>
  <c r="AP34" i="192" s="1"/>
  <c r="AP11" i="192"/>
  <c r="Q31" i="192"/>
  <c r="Q34" i="192" s="1"/>
  <c r="Q11" i="192"/>
  <c r="BI31" i="192"/>
  <c r="BI34" i="192" s="1"/>
  <c r="BI11" i="192"/>
  <c r="CP31" i="192"/>
  <c r="CP34" i="192" s="1"/>
  <c r="CP11" i="192"/>
  <c r="CB30" i="192"/>
  <c r="CB33" i="192" s="1"/>
  <c r="CB10" i="192"/>
  <c r="BR31" i="192"/>
  <c r="BR34" i="192" s="1"/>
  <c r="BR11" i="192"/>
  <c r="BF31" i="192"/>
  <c r="BF34" i="192" s="1"/>
  <c r="BF11" i="192"/>
  <c r="X31" i="192"/>
  <c r="X34" i="192" s="1"/>
  <c r="X11" i="192"/>
  <c r="Y31" i="192"/>
  <c r="Y34" i="192" s="1"/>
  <c r="Y11" i="192"/>
  <c r="AZ30" i="192"/>
  <c r="AZ33" i="192" s="1"/>
  <c r="AZ10" i="192"/>
  <c r="Z30" i="192"/>
  <c r="Z33" i="192" s="1"/>
  <c r="Z10" i="192"/>
  <c r="AU31" i="192"/>
  <c r="AU34" i="192" s="1"/>
  <c r="AU11" i="192"/>
  <c r="CR31" i="192"/>
  <c r="CR34" i="192" s="1"/>
  <c r="CR11" i="192"/>
  <c r="AM31" i="192"/>
  <c r="AM34" i="192" s="1"/>
  <c r="AM11" i="192"/>
  <c r="CE31" i="192"/>
  <c r="CE34" i="192" s="1"/>
  <c r="CE11" i="192"/>
  <c r="AN31" i="192"/>
  <c r="AN34" i="192" s="1"/>
  <c r="AN11" i="192"/>
  <c r="CL31" i="192"/>
  <c r="CL34" i="192" s="1"/>
  <c r="CL11" i="192"/>
  <c r="BV31" i="192"/>
  <c r="BV34" i="192" s="1"/>
  <c r="BV11" i="192"/>
  <c r="AE31" i="192"/>
  <c r="AE34" i="192" s="1"/>
  <c r="AE11" i="192"/>
  <c r="AW30" i="192"/>
  <c r="AW33" i="192" s="1"/>
  <c r="AW10" i="192"/>
  <c r="AR30" i="192"/>
  <c r="AR33" i="192" s="1"/>
  <c r="AR10" i="192"/>
  <c r="AQ31" i="192"/>
  <c r="AQ34" i="192" s="1"/>
  <c r="AQ11" i="192"/>
  <c r="CY31" i="192"/>
  <c r="CY34" i="192" s="1"/>
  <c r="CY11" i="192"/>
  <c r="AB31" i="192"/>
  <c r="AB34" i="192" s="1"/>
  <c r="AB11" i="192"/>
  <c r="BT31" i="192"/>
  <c r="BT34" i="192" s="1"/>
  <c r="BT11" i="192"/>
  <c r="AY31" i="192"/>
  <c r="AY34" i="192" s="1"/>
  <c r="AY11" i="192"/>
  <c r="BY30" i="192"/>
  <c r="BY33" i="192" s="1"/>
  <c r="BY10" i="192"/>
  <c r="CM30" i="192"/>
  <c r="CM33" i="192" s="1"/>
  <c r="CM10" i="192"/>
  <c r="R30" i="192"/>
  <c r="R33" i="192" s="1"/>
  <c r="R10" i="192"/>
  <c r="AX30" i="192"/>
  <c r="AX33" i="192" s="1"/>
  <c r="AX10" i="192"/>
  <c r="DG30" i="192"/>
  <c r="DG33" i="192" s="1"/>
  <c r="DG10" i="192"/>
  <c r="BX30" i="192"/>
  <c r="BX33" i="192" s="1"/>
  <c r="BX10" i="192"/>
  <c r="DB30" i="192"/>
  <c r="DB33" i="192" s="1"/>
  <c r="DB10" i="192"/>
  <c r="AI30" i="192"/>
  <c r="AI33" i="192" s="1"/>
  <c r="AI10" i="192"/>
  <c r="CT30" i="192"/>
  <c r="CT33" i="192" s="1"/>
  <c r="CT10" i="192"/>
  <c r="CH30" i="192"/>
  <c r="CH33" i="192" s="1"/>
  <c r="CH10" i="192"/>
  <c r="BP31" i="192"/>
  <c r="BP34" i="192" s="1"/>
  <c r="BP11" i="192"/>
  <c r="AS31" i="192"/>
  <c r="AS34" i="192" s="1"/>
  <c r="AS11" i="192"/>
  <c r="CC31" i="192"/>
  <c r="CC34" i="192" s="1"/>
  <c r="CC11" i="192"/>
  <c r="BB30" i="192"/>
  <c r="BB33" i="192" s="1"/>
  <c r="BB10" i="192"/>
  <c r="S30" i="192"/>
  <c r="S33" i="192" s="1"/>
  <c r="S10" i="192"/>
  <c r="AL30" i="192"/>
  <c r="AL33" i="192" s="1"/>
  <c r="AL10" i="192"/>
  <c r="BQ30" i="192"/>
  <c r="BQ33" i="192" s="1"/>
  <c r="BQ10" i="192"/>
  <c r="DC30" i="192"/>
  <c r="DC33" i="192" s="1"/>
  <c r="DC10" i="192"/>
  <c r="CI30" i="192"/>
  <c r="CI33" i="192" s="1"/>
  <c r="CI10" i="192"/>
  <c r="W30" i="191"/>
  <c r="W33" i="191" s="1"/>
  <c r="W10" i="191"/>
  <c r="CW31" i="191"/>
  <c r="CW34" i="191" s="1"/>
  <c r="CW11" i="191"/>
  <c r="AE31" i="191"/>
  <c r="AE34" i="191" s="1"/>
  <c r="AE11" i="191"/>
  <c r="AH30" i="191"/>
  <c r="AH33" i="191" s="1"/>
  <c r="AH10" i="191"/>
  <c r="CS31" i="191"/>
  <c r="CS34" i="191" s="1"/>
  <c r="CS11" i="191"/>
  <c r="BY30" i="191"/>
  <c r="BY33" i="191" s="1"/>
  <c r="BY10" i="191"/>
  <c r="CN31" i="191"/>
  <c r="CN34" i="191" s="1"/>
  <c r="CN11" i="191"/>
  <c r="AO31" i="191"/>
  <c r="AO34" i="191" s="1"/>
  <c r="AO11" i="191"/>
  <c r="X31" i="191"/>
  <c r="X34" i="191" s="1"/>
  <c r="X11" i="191"/>
  <c r="AZ30" i="191"/>
  <c r="AZ33" i="191" s="1"/>
  <c r="AZ10" i="191"/>
  <c r="BD30" i="191"/>
  <c r="BD33" i="191" s="1"/>
  <c r="BD10" i="191"/>
  <c r="CZ31" i="191"/>
  <c r="CZ34" i="191" s="1"/>
  <c r="CZ11" i="191"/>
  <c r="BK31" i="191"/>
  <c r="BK34" i="191" s="1"/>
  <c r="BK11" i="191"/>
  <c r="BI31" i="191"/>
  <c r="BI34" i="191" s="1"/>
  <c r="BI11" i="191"/>
  <c r="CR31" i="191"/>
  <c r="CR34" i="191" s="1"/>
  <c r="CR11" i="191"/>
  <c r="AT31" i="191"/>
  <c r="AT34" i="191" s="1"/>
  <c r="AT11" i="191"/>
  <c r="AM31" i="191"/>
  <c r="AM34" i="191" s="1"/>
  <c r="AM11" i="191"/>
  <c r="AN31" i="191"/>
  <c r="AN34" i="191" s="1"/>
  <c r="AN11" i="191"/>
  <c r="AC30" i="191"/>
  <c r="AC33" i="191" s="1"/>
  <c r="AC10" i="191"/>
  <c r="AJ30" i="191"/>
  <c r="AJ33" i="191" s="1"/>
  <c r="AJ10" i="191"/>
  <c r="AW30" i="191"/>
  <c r="AW33" i="191" s="1"/>
  <c r="AW10" i="191"/>
  <c r="AR30" i="191"/>
  <c r="AR33" i="191" s="1"/>
  <c r="AR10" i="191"/>
  <c r="AQ31" i="191"/>
  <c r="AQ34" i="191" s="1"/>
  <c r="AQ11" i="191"/>
  <c r="CX31" i="191"/>
  <c r="CX34" i="191" s="1"/>
  <c r="CX11" i="191"/>
  <c r="BE31" i="191"/>
  <c r="BE34" i="191" s="1"/>
  <c r="BE11" i="191"/>
  <c r="CM30" i="191"/>
  <c r="CM33" i="191" s="1"/>
  <c r="CM10" i="191"/>
  <c r="CT30" i="191"/>
  <c r="CT33" i="191" s="1"/>
  <c r="CT10" i="191"/>
  <c r="AS31" i="191"/>
  <c r="AS34" i="191" s="1"/>
  <c r="AS11" i="191"/>
  <c r="Q31" i="191"/>
  <c r="Q34" i="191" s="1"/>
  <c r="Q11" i="191"/>
  <c r="CB30" i="191"/>
  <c r="CB33" i="191" s="1"/>
  <c r="CB10" i="191"/>
  <c r="BQ30" i="191"/>
  <c r="BQ33" i="191" s="1"/>
  <c r="BQ10" i="191"/>
  <c r="DC30" i="191"/>
  <c r="DC33" i="191" s="1"/>
  <c r="DC10" i="191"/>
  <c r="CI30" i="191"/>
  <c r="CI33" i="191" s="1"/>
  <c r="CI10" i="191"/>
  <c r="U31" i="191"/>
  <c r="U34" i="191" s="1"/>
  <c r="U11" i="191"/>
  <c r="BU30" i="191"/>
  <c r="BU33" i="191" s="1"/>
  <c r="BU10" i="191"/>
  <c r="AA30" i="191"/>
  <c r="AA33" i="191" s="1"/>
  <c r="AA10" i="191"/>
  <c r="CK31" i="191"/>
  <c r="CK34" i="191" s="1"/>
  <c r="CK11" i="191"/>
  <c r="BV31" i="191"/>
  <c r="BV34" i="191" s="1"/>
  <c r="BV11" i="191"/>
  <c r="BN30" i="191"/>
  <c r="BN33" i="191" s="1"/>
  <c r="BN10" i="191"/>
  <c r="BX30" i="191"/>
  <c r="BX33" i="191" s="1"/>
  <c r="BX10" i="191"/>
  <c r="CV31" i="191"/>
  <c r="CV34" i="191" s="1"/>
  <c r="CV11" i="191"/>
  <c r="Z30" i="191"/>
  <c r="Z33" i="191" s="1"/>
  <c r="Z10" i="191"/>
  <c r="CU30" i="191"/>
  <c r="CU33" i="191" s="1"/>
  <c r="CU10" i="191"/>
  <c r="AU31" i="191"/>
  <c r="AU34" i="191" s="1"/>
  <c r="AU11" i="191"/>
  <c r="CG31" i="191"/>
  <c r="CG34" i="191" s="1"/>
  <c r="CG11" i="191"/>
  <c r="P31" i="191"/>
  <c r="P34" i="191" s="1"/>
  <c r="P11" i="191"/>
  <c r="DD30" i="191"/>
  <c r="DD33" i="191" s="1"/>
  <c r="DD10" i="191"/>
  <c r="CY31" i="191"/>
  <c r="CY34" i="191" s="1"/>
  <c r="CY11" i="191"/>
  <c r="AB31" i="191"/>
  <c r="AB34" i="191" s="1"/>
  <c r="AB11" i="191"/>
  <c r="BO31" i="191"/>
  <c r="BO34" i="191" s="1"/>
  <c r="BO11" i="191"/>
  <c r="AY31" i="191"/>
  <c r="AY34" i="191" s="1"/>
  <c r="AY11" i="191"/>
  <c r="DF31" i="191"/>
  <c r="DF34" i="191" s="1"/>
  <c r="DF11" i="191"/>
  <c r="R30" i="191"/>
  <c r="R33" i="191" s="1"/>
  <c r="R10" i="191"/>
  <c r="AX30" i="191"/>
  <c r="AX33" i="191" s="1"/>
  <c r="AX10" i="191"/>
  <c r="AI30" i="191"/>
  <c r="AI33" i="191" s="1"/>
  <c r="AI10" i="191"/>
  <c r="CH30" i="191"/>
  <c r="CH33" i="191" s="1"/>
  <c r="CH10" i="191"/>
  <c r="BA31" i="191"/>
  <c r="BA34" i="191" s="1"/>
  <c r="BA11" i="191"/>
  <c r="DA31" i="191"/>
  <c r="DA34" i="191" s="1"/>
  <c r="DA11" i="191"/>
  <c r="CC31" i="191"/>
  <c r="CC34" i="191" s="1"/>
  <c r="CC11" i="191"/>
  <c r="AK31" i="191"/>
  <c r="AK34" i="191" s="1"/>
  <c r="AK11" i="191"/>
  <c r="V30" i="191"/>
  <c r="V33" i="191" s="1"/>
  <c r="V10" i="191"/>
  <c r="BB30" i="191"/>
  <c r="BB33" i="191" s="1"/>
  <c r="BB10" i="191"/>
  <c r="S30" i="191"/>
  <c r="S33" i="191" s="1"/>
  <c r="S10" i="191"/>
  <c r="AL30" i="191"/>
  <c r="AL33" i="191" s="1"/>
  <c r="AL10" i="191"/>
  <c r="CD30" i="191"/>
  <c r="CD33" i="191" s="1"/>
  <c r="CD10" i="191"/>
  <c r="DE31" i="191"/>
  <c r="DE34" i="191" s="1"/>
  <c r="DE11" i="191"/>
  <c r="Y31" i="191"/>
  <c r="Y34" i="191" s="1"/>
  <c r="Y11" i="191"/>
  <c r="BZ31" i="191"/>
  <c r="BZ34" i="191" s="1"/>
  <c r="BZ11" i="191"/>
  <c r="CF31" i="191"/>
  <c r="CF34" i="191" s="1"/>
  <c r="CF11" i="191"/>
  <c r="DB30" i="191"/>
  <c r="DB33" i="191" s="1"/>
  <c r="DB10" i="191"/>
  <c r="BR31" i="191"/>
  <c r="BR34" i="191" s="1"/>
  <c r="BR11" i="191"/>
  <c r="BM31" i="191"/>
  <c r="BM34" i="191" s="1"/>
  <c r="BM11" i="191"/>
  <c r="BF31" i="191"/>
  <c r="BF34" i="191" s="1"/>
  <c r="BF11" i="191"/>
  <c r="BJ30" i="191"/>
  <c r="BJ33" i="191" s="1"/>
  <c r="BJ10" i="191"/>
  <c r="BG30" i="191"/>
  <c r="BG33" i="191" s="1"/>
  <c r="BG10" i="191"/>
  <c r="BS30" i="191"/>
  <c r="BS33" i="191" s="1"/>
  <c r="BS10" i="191"/>
  <c r="CE31" i="191"/>
  <c r="CE34" i="191" s="1"/>
  <c r="CE11" i="191"/>
  <c r="BW31" i="191"/>
  <c r="BW34" i="191" s="1"/>
  <c r="BW11" i="191"/>
  <c r="AF31" i="191"/>
  <c r="AF34" i="191" s="1"/>
  <c r="AF11" i="191"/>
  <c r="AV31" i="191"/>
  <c r="AV34" i="191" s="1"/>
  <c r="AV11" i="191"/>
  <c r="BC31" i="191"/>
  <c r="BC34" i="191" s="1"/>
  <c r="BC11" i="191"/>
  <c r="CL31" i="191"/>
  <c r="CL34" i="191" s="1"/>
  <c r="CL11" i="191"/>
  <c r="BL30" i="191"/>
  <c r="BL33" i="191" s="1"/>
  <c r="BL10" i="191"/>
  <c r="CA30" i="191"/>
  <c r="CA33" i="191" s="1"/>
  <c r="CA10" i="191"/>
  <c r="CO30" i="191"/>
  <c r="CO33" i="191" s="1"/>
  <c r="CO10" i="191"/>
  <c r="CP31" i="191"/>
  <c r="CP34" i="191" s="1"/>
  <c r="CP11" i="191"/>
  <c r="T31" i="191"/>
  <c r="T34" i="191" s="1"/>
  <c r="T11" i="191"/>
  <c r="BT31" i="191"/>
  <c r="BT34" i="191" s="1"/>
  <c r="BT11" i="191"/>
  <c r="BH31" i="191"/>
  <c r="BH34" i="191" s="1"/>
  <c r="BH11" i="191"/>
  <c r="DG30" i="191"/>
  <c r="DG33" i="191" s="1"/>
  <c r="DG10" i="191"/>
  <c r="CQ30" i="191"/>
  <c r="CQ33" i="191" s="1"/>
  <c r="CQ10" i="191"/>
  <c r="AG30" i="191"/>
  <c r="AG33" i="191" s="1"/>
  <c r="AG10" i="191"/>
  <c r="AP31" i="191"/>
  <c r="AP34" i="191" s="1"/>
  <c r="AP11" i="191"/>
  <c r="BP31" i="191"/>
  <c r="BP34" i="191" s="1"/>
  <c r="BP11" i="191"/>
  <c r="CJ31" i="191"/>
  <c r="CJ34" i="191" s="1"/>
  <c r="CJ11" i="191"/>
  <c r="AD30" i="191"/>
  <c r="AD33" i="191" s="1"/>
  <c r="AD10" i="191"/>
  <c r="CJ31" i="145"/>
  <c r="CJ34" i="145" s="1"/>
  <c r="CJ11" i="145"/>
  <c r="BA31" i="145"/>
  <c r="BA34" i="145" s="1"/>
  <c r="BA11" i="145"/>
  <c r="I31" i="145"/>
  <c r="I34" i="145" s="1"/>
  <c r="I11" i="145"/>
  <c r="AY31" i="145"/>
  <c r="AY34" i="145" s="1"/>
  <c r="AY11" i="145"/>
  <c r="CF31" i="145"/>
  <c r="CF34" i="145" s="1"/>
  <c r="CF11" i="145"/>
  <c r="AA31" i="145"/>
  <c r="AA34" i="145" s="1"/>
  <c r="AA11" i="145"/>
  <c r="BS31" i="145"/>
  <c r="BS34" i="145" s="1"/>
  <c r="BS11" i="145"/>
  <c r="BY31" i="145"/>
  <c r="BY34" i="145" s="1"/>
  <c r="BY11" i="145"/>
  <c r="BN31" i="145"/>
  <c r="BN34" i="145" s="1"/>
  <c r="BN11" i="145"/>
  <c r="S31" i="145"/>
  <c r="S34" i="145" s="1"/>
  <c r="S11" i="145"/>
  <c r="CD31" i="145"/>
  <c r="CD34" i="145" s="1"/>
  <c r="CD11" i="145"/>
  <c r="BH31" i="145"/>
  <c r="BH34" i="145" s="1"/>
  <c r="BH11" i="145"/>
  <c r="AV31" i="145"/>
  <c r="AV34" i="145" s="1"/>
  <c r="AV11" i="145"/>
  <c r="CT31" i="145"/>
  <c r="CT34" i="145" s="1"/>
  <c r="CT11" i="145"/>
  <c r="AO31" i="145"/>
  <c r="AO34" i="145" s="1"/>
  <c r="AO11" i="145"/>
  <c r="AD31" i="145"/>
  <c r="AD34" i="145" s="1"/>
  <c r="AD11" i="145"/>
  <c r="Y31" i="145"/>
  <c r="Y34" i="145" s="1"/>
  <c r="Y11" i="145"/>
  <c r="AT31" i="145"/>
  <c r="AT34" i="145" s="1"/>
  <c r="AT11" i="145"/>
  <c r="CS31" i="145"/>
  <c r="CS34" i="145" s="1"/>
  <c r="CS11" i="145"/>
  <c r="BU31" i="145"/>
  <c r="BU34" i="145" s="1"/>
  <c r="BU11" i="145"/>
  <c r="BJ31" i="145"/>
  <c r="BJ34" i="145" s="1"/>
  <c r="BJ11" i="145"/>
  <c r="AE31" i="145"/>
  <c r="AE34" i="145" s="1"/>
  <c r="AE11" i="145"/>
  <c r="H31" i="145"/>
  <c r="H34" i="145" s="1"/>
  <c r="H11" i="145"/>
  <c r="AM31" i="145"/>
  <c r="AM34" i="145" s="1"/>
  <c r="AM11" i="145"/>
  <c r="CG31" i="145"/>
  <c r="CG34" i="145" s="1"/>
  <c r="CG11" i="145"/>
  <c r="AG31" i="145"/>
  <c r="AG34" i="145" s="1"/>
  <c r="AG11" i="145"/>
  <c r="CO31" i="145"/>
  <c r="CO34" i="145" s="1"/>
  <c r="CO11" i="145"/>
  <c r="BX31" i="145"/>
  <c r="BX34" i="145" s="1"/>
  <c r="BX11" i="145"/>
  <c r="BF31" i="145"/>
  <c r="BF34" i="145" s="1"/>
  <c r="BF11" i="145"/>
  <c r="CB31" i="145"/>
  <c r="CB34" i="145" s="1"/>
  <c r="CB11" i="145"/>
  <c r="L31" i="145"/>
  <c r="L34" i="145" s="1"/>
  <c r="L11" i="145"/>
  <c r="AI31" i="145"/>
  <c r="AI34" i="145" s="1"/>
  <c r="AI11" i="145"/>
  <c r="CN31" i="145"/>
  <c r="CN34" i="145" s="1"/>
  <c r="CN11" i="145"/>
  <c r="BK31" i="145"/>
  <c r="BK34" i="145" s="1"/>
  <c r="BK11" i="145"/>
  <c r="T31" i="145"/>
  <c r="T34" i="145" s="1"/>
  <c r="T11" i="145"/>
  <c r="AB31" i="145"/>
  <c r="AB34" i="145" s="1"/>
  <c r="AB11" i="145"/>
  <c r="AJ31" i="145"/>
  <c r="AJ34" i="145" s="1"/>
  <c r="AJ11" i="145"/>
  <c r="AQ31" i="145"/>
  <c r="AQ34" i="145" s="1"/>
  <c r="AQ11" i="145"/>
  <c r="BZ31" i="145"/>
  <c r="BZ34" i="145" s="1"/>
  <c r="BZ11" i="145"/>
  <c r="BT31" i="145"/>
  <c r="BT34" i="145" s="1"/>
  <c r="BT11" i="145"/>
  <c r="AS31" i="145"/>
  <c r="AS34" i="145" s="1"/>
  <c r="AS11" i="145"/>
  <c r="BQ31" i="145"/>
  <c r="BQ34" i="145" s="1"/>
  <c r="BQ11" i="145"/>
  <c r="AC31" i="145"/>
  <c r="AC34" i="145" s="1"/>
  <c r="AC11" i="145"/>
  <c r="M31" i="145"/>
  <c r="M34" i="145" s="1"/>
  <c r="M11" i="145"/>
  <c r="CK31" i="145"/>
  <c r="CK34" i="145" s="1"/>
  <c r="CK11" i="145"/>
  <c r="AW31" i="145"/>
  <c r="AW34" i="145" s="1"/>
  <c r="AW11" i="145"/>
  <c r="AH31" i="145"/>
  <c r="AH34" i="145" s="1"/>
  <c r="AH11" i="145"/>
  <c r="D31" i="145"/>
  <c r="D34" i="145" s="1"/>
  <c r="D11" i="145"/>
  <c r="CM31" i="145"/>
  <c r="CM34" i="145" s="1"/>
  <c r="CM11" i="145"/>
  <c r="CL31" i="145"/>
  <c r="CL34" i="145" s="1"/>
  <c r="CL11" i="145"/>
  <c r="P31" i="145"/>
  <c r="P34" i="145" s="1"/>
  <c r="P11" i="145"/>
  <c r="BC31" i="145"/>
  <c r="BC34" i="145" s="1"/>
  <c r="BC11" i="145"/>
  <c r="BD31" i="145"/>
  <c r="BD34" i="145" s="1"/>
  <c r="BD11" i="145"/>
  <c r="E31" i="145"/>
  <c r="E34" i="145" s="1"/>
  <c r="E11" i="145"/>
  <c r="BV30" i="145"/>
  <c r="BV33" i="145" s="1"/>
  <c r="BV10" i="145"/>
  <c r="Z30" i="145"/>
  <c r="Z33" i="145" s="1"/>
  <c r="Z10" i="145"/>
  <c r="BW30" i="145"/>
  <c r="BW33" i="145" s="1"/>
  <c r="BW10" i="145"/>
  <c r="BI30" i="145"/>
  <c r="BI33" i="145" s="1"/>
  <c r="BI10" i="145"/>
  <c r="CI30" i="145"/>
  <c r="CI33" i="145" s="1"/>
  <c r="CI10" i="145"/>
  <c r="AK30" i="145"/>
  <c r="AK33" i="145" s="1"/>
  <c r="AK10" i="145"/>
  <c r="V30" i="145"/>
  <c r="V33" i="145" s="1"/>
  <c r="V10" i="145"/>
  <c r="BB30" i="145"/>
  <c r="BB33" i="145" s="1"/>
  <c r="BB10" i="145"/>
  <c r="AF30" i="145"/>
  <c r="AF33" i="145" s="1"/>
  <c r="AF10" i="145"/>
  <c r="F30" i="145"/>
  <c r="F33" i="145" s="1"/>
  <c r="F10" i="145"/>
  <c r="W30" i="145"/>
  <c r="W33" i="145" s="1"/>
  <c r="W10" i="145"/>
  <c r="CE30" i="145"/>
  <c r="CE33" i="145" s="1"/>
  <c r="CE10" i="145"/>
  <c r="O30" i="145"/>
  <c r="O33" i="145" s="1"/>
  <c r="O10" i="145"/>
  <c r="CA30" i="145"/>
  <c r="CA33" i="145" s="1"/>
  <c r="CA10" i="145"/>
  <c r="BL30" i="145"/>
  <c r="BL33" i="145" s="1"/>
  <c r="BL10" i="145"/>
  <c r="BE30" i="145"/>
  <c r="BE33" i="145" s="1"/>
  <c r="BE10" i="145"/>
  <c r="K30" i="145"/>
  <c r="K33" i="145" s="1"/>
  <c r="K10" i="145"/>
  <c r="AU30" i="145"/>
  <c r="AU33" i="145" s="1"/>
  <c r="AU10" i="145"/>
  <c r="BG30" i="145"/>
  <c r="BG33" i="145" s="1"/>
  <c r="BG10" i="145"/>
  <c r="AR30" i="145"/>
  <c r="AR33" i="145" s="1"/>
  <c r="AR10" i="145"/>
  <c r="AZ30" i="145"/>
  <c r="AZ33" i="145" s="1"/>
  <c r="AZ10" i="145"/>
  <c r="BO30" i="145"/>
  <c r="BO33" i="145" s="1"/>
  <c r="BO10" i="145"/>
  <c r="Q30" i="145"/>
  <c r="Q33" i="145" s="1"/>
  <c r="Q10" i="145"/>
  <c r="CC30" i="145"/>
  <c r="CC33" i="145" s="1"/>
  <c r="CC10" i="145"/>
  <c r="CU30" i="145"/>
  <c r="CU33" i="145" s="1"/>
  <c r="CU10" i="145"/>
  <c r="G30" i="145"/>
  <c r="G33" i="145" s="1"/>
  <c r="G10" i="145"/>
  <c r="R30" i="145"/>
  <c r="R33" i="145" s="1"/>
  <c r="R10" i="145"/>
  <c r="AN30" i="145"/>
  <c r="AN33" i="145" s="1"/>
  <c r="AN10" i="145"/>
  <c r="BM30" i="145"/>
  <c r="BM33" i="145" s="1"/>
  <c r="BM10" i="145"/>
  <c r="AP30" i="145"/>
  <c r="AP33" i="145" s="1"/>
  <c r="AP10" i="145"/>
  <c r="BP30" i="145"/>
  <c r="BP33" i="145" s="1"/>
  <c r="BP10" i="145"/>
  <c r="CQ30" i="145"/>
  <c r="CQ33" i="145" s="1"/>
  <c r="CQ10" i="145"/>
  <c r="AX30" i="145"/>
  <c r="AX33" i="145" s="1"/>
  <c r="AX10" i="145"/>
  <c r="N30" i="145"/>
  <c r="N33" i="145" s="1"/>
  <c r="N10" i="145"/>
  <c r="X30" i="145"/>
  <c r="X33" i="145" s="1"/>
  <c r="X10" i="145"/>
  <c r="CR30" i="145"/>
  <c r="CR33" i="145" s="1"/>
  <c r="CR10" i="145"/>
  <c r="AL30" i="145"/>
  <c r="AL33" i="145" s="1"/>
  <c r="AL10" i="145"/>
  <c r="CP30" i="145"/>
  <c r="CP33" i="145" s="1"/>
  <c r="CP10" i="145"/>
  <c r="CH30" i="145"/>
  <c r="CH33" i="145" s="1"/>
  <c r="CH10" i="145"/>
  <c r="U30" i="145"/>
  <c r="U33" i="145" s="1"/>
  <c r="U10" i="145"/>
  <c r="J30" i="145"/>
  <c r="J33" i="145" s="1"/>
  <c r="J10" i="145"/>
  <c r="BR30" i="145"/>
  <c r="BR33" i="145" s="1"/>
  <c r="BR10" i="145"/>
  <c r="CI31" i="80"/>
  <c r="CI34" i="80" s="1"/>
  <c r="CI10" i="80"/>
  <c r="BU32" i="80"/>
  <c r="BU35" i="80" s="1"/>
  <c r="BU11" i="80"/>
  <c r="AQ32" i="80"/>
  <c r="AQ35" i="80" s="1"/>
  <c r="AQ11" i="80"/>
  <c r="D32" i="80"/>
  <c r="D35" i="80" s="1"/>
  <c r="D11" i="80"/>
  <c r="BB31" i="80"/>
  <c r="BB34" i="80" s="1"/>
  <c r="BB10" i="80"/>
  <c r="BC32" i="80"/>
  <c r="BC35" i="80" s="1"/>
  <c r="BC11" i="80"/>
  <c r="CE31" i="80"/>
  <c r="CE34" i="80" s="1"/>
  <c r="CE10" i="80"/>
  <c r="BD32" i="80"/>
  <c r="BD35" i="80" s="1"/>
  <c r="BD11" i="80"/>
  <c r="J31" i="80"/>
  <c r="J34" i="80" s="1"/>
  <c r="J10" i="80"/>
  <c r="BE31" i="80"/>
  <c r="BE34" i="80" s="1"/>
  <c r="BE10" i="80"/>
  <c r="BF32" i="80"/>
  <c r="BF35" i="80" s="1"/>
  <c r="BF11" i="80"/>
  <c r="AT32" i="80"/>
  <c r="AT35" i="80" s="1"/>
  <c r="AT11" i="80"/>
  <c r="CB32" i="80"/>
  <c r="CB35" i="80" s="1"/>
  <c r="CB11" i="80"/>
  <c r="L32" i="80"/>
  <c r="L35" i="80" s="1"/>
  <c r="L11" i="80"/>
  <c r="AW32" i="80"/>
  <c r="AW35" i="80" s="1"/>
  <c r="AW11" i="80"/>
  <c r="AA32" i="80"/>
  <c r="AA35" i="80" s="1"/>
  <c r="AA11" i="80"/>
  <c r="BS32" i="80"/>
  <c r="BS35" i="80" s="1"/>
  <c r="BS11" i="80"/>
  <c r="BY32" i="80"/>
  <c r="BY35" i="80" s="1"/>
  <c r="BY11" i="80"/>
  <c r="T32" i="80"/>
  <c r="T35" i="80" s="1"/>
  <c r="T11" i="80"/>
  <c r="AB32" i="80"/>
  <c r="AB35" i="80" s="1"/>
  <c r="AB11" i="80"/>
  <c r="AJ32" i="80"/>
  <c r="AJ35" i="80" s="1"/>
  <c r="AJ11" i="80"/>
  <c r="BZ32" i="80"/>
  <c r="BZ35" i="80" s="1"/>
  <c r="BZ11" i="80"/>
  <c r="BT32" i="80"/>
  <c r="BT35" i="80" s="1"/>
  <c r="BT11" i="80"/>
  <c r="BJ32" i="80"/>
  <c r="BJ35" i="80" s="1"/>
  <c r="BJ11" i="80"/>
  <c r="S32" i="80"/>
  <c r="S35" i="80" s="1"/>
  <c r="S11" i="80"/>
  <c r="AZ31" i="80"/>
  <c r="AZ34" i="80" s="1"/>
  <c r="AZ10" i="80"/>
  <c r="Q31" i="80"/>
  <c r="Q34" i="80" s="1"/>
  <c r="Q10" i="80"/>
  <c r="CR31" i="80"/>
  <c r="CR34" i="80" s="1"/>
  <c r="CR10" i="80"/>
  <c r="V31" i="80"/>
  <c r="V34" i="80" s="1"/>
  <c r="V10" i="80"/>
  <c r="AF31" i="80"/>
  <c r="AF34" i="80" s="1"/>
  <c r="AF10" i="80"/>
  <c r="P32" i="80"/>
  <c r="P35" i="80" s="1"/>
  <c r="P11" i="80"/>
  <c r="CG32" i="80"/>
  <c r="CG35" i="80" s="1"/>
  <c r="CG11" i="80"/>
  <c r="AO32" i="80"/>
  <c r="AO35" i="80" s="1"/>
  <c r="AO11" i="80"/>
  <c r="CO32" i="80"/>
  <c r="CO35" i="80" s="1"/>
  <c r="CO11" i="80"/>
  <c r="BQ32" i="80"/>
  <c r="BQ35" i="80" s="1"/>
  <c r="BQ11" i="80"/>
  <c r="BX32" i="80"/>
  <c r="BX35" i="80" s="1"/>
  <c r="BX11" i="80"/>
  <c r="G31" i="80"/>
  <c r="G34" i="80" s="1"/>
  <c r="G10" i="80"/>
  <c r="CQ31" i="80"/>
  <c r="CQ34" i="80" s="1"/>
  <c r="CQ10" i="80"/>
  <c r="CK32" i="80"/>
  <c r="CK35" i="80" s="1"/>
  <c r="CK11" i="80"/>
  <c r="BN32" i="80"/>
  <c r="BN35" i="80" s="1"/>
  <c r="BN11" i="80"/>
  <c r="CM32" i="80"/>
  <c r="CM35" i="80" s="1"/>
  <c r="CM11" i="80"/>
  <c r="AV32" i="80"/>
  <c r="AV35" i="80" s="1"/>
  <c r="AV11" i="80"/>
  <c r="CT32" i="80"/>
  <c r="CT35" i="80" s="1"/>
  <c r="CT11" i="80"/>
  <c r="BL31" i="80"/>
  <c r="BL34" i="80" s="1"/>
  <c r="BL10" i="80"/>
  <c r="CH31" i="80"/>
  <c r="CH34" i="80" s="1"/>
  <c r="CH10" i="80"/>
  <c r="U31" i="80"/>
  <c r="U34" i="80" s="1"/>
  <c r="U10" i="80"/>
  <c r="BP31" i="80"/>
  <c r="BP34" i="80" s="1"/>
  <c r="BP10" i="80"/>
  <c r="R31" i="80"/>
  <c r="R34" i="80" s="1"/>
  <c r="R10" i="80"/>
  <c r="AC32" i="80"/>
  <c r="AC35" i="80" s="1"/>
  <c r="AC11" i="80"/>
  <c r="I32" i="80"/>
  <c r="I35" i="80" s="1"/>
  <c r="I11" i="80"/>
  <c r="AX31" i="80"/>
  <c r="AX34" i="80" s="1"/>
  <c r="AX10" i="80"/>
  <c r="BI31" i="80"/>
  <c r="BI34" i="80" s="1"/>
  <c r="BI10" i="80"/>
  <c r="K31" i="80"/>
  <c r="K34" i="80" s="1"/>
  <c r="K10" i="80"/>
  <c r="AN31" i="80"/>
  <c r="AN34" i="80" s="1"/>
  <c r="AN10" i="80"/>
  <c r="AR31" i="80"/>
  <c r="AR34" i="80" s="1"/>
  <c r="AR10" i="80"/>
  <c r="CN32" i="80"/>
  <c r="CN35" i="80" s="1"/>
  <c r="CN11" i="80"/>
  <c r="AY32" i="80"/>
  <c r="AY35" i="80" s="1"/>
  <c r="AY11" i="80"/>
  <c r="BK32" i="80"/>
  <c r="BK35" i="80" s="1"/>
  <c r="BK11" i="80"/>
  <c r="BO31" i="80"/>
  <c r="BO34" i="80" s="1"/>
  <c r="BO10" i="80"/>
  <c r="AK31" i="80"/>
  <c r="AK34" i="80" s="1"/>
  <c r="AK10" i="80"/>
  <c r="AE32" i="80"/>
  <c r="AE35" i="80" s="1"/>
  <c r="AE11" i="80"/>
  <c r="CA31" i="80"/>
  <c r="CA34" i="80" s="1"/>
  <c r="CA10" i="80"/>
  <c r="F31" i="80"/>
  <c r="F34" i="80" s="1"/>
  <c r="F10" i="80"/>
  <c r="CP31" i="80"/>
  <c r="CP34" i="80" s="1"/>
  <c r="CP10" i="80"/>
  <c r="E32" i="80"/>
  <c r="E35" i="80" s="1"/>
  <c r="E11" i="80"/>
  <c r="BG31" i="80"/>
  <c r="BG34" i="80" s="1"/>
  <c r="BG10" i="80"/>
  <c r="N31" i="80"/>
  <c r="N34" i="80" s="1"/>
  <c r="N10" i="80"/>
  <c r="AI32" i="80"/>
  <c r="AI35" i="80" s="1"/>
  <c r="AI11" i="80"/>
  <c r="X31" i="80"/>
  <c r="X34" i="80" s="1"/>
  <c r="X10" i="80"/>
  <c r="CD32" i="80"/>
  <c r="CD35" i="80" s="1"/>
  <c r="CD11" i="80"/>
  <c r="H32" i="80"/>
  <c r="H35" i="80" s="1"/>
  <c r="H11" i="80"/>
  <c r="AM32" i="80"/>
  <c r="AM35" i="80" s="1"/>
  <c r="AM11" i="80"/>
  <c r="CU31" i="80"/>
  <c r="CU34" i="80" s="1"/>
  <c r="CU10" i="80"/>
  <c r="W31" i="80"/>
  <c r="W34" i="80" s="1"/>
  <c r="W10" i="80"/>
  <c r="BV31" i="80"/>
  <c r="BV34" i="80" s="1"/>
  <c r="BV10" i="80"/>
  <c r="AP31" i="80"/>
  <c r="AP34" i="80" s="1"/>
  <c r="AP10" i="80"/>
  <c r="Z31" i="80"/>
  <c r="Z34" i="80" s="1"/>
  <c r="Z10" i="80"/>
  <c r="CJ32" i="80"/>
  <c r="CJ35" i="80" s="1"/>
  <c r="CJ11" i="80"/>
  <c r="BA32" i="80"/>
  <c r="BA35" i="80" s="1"/>
  <c r="BA11" i="80"/>
  <c r="CS32" i="80"/>
  <c r="CS35" i="80" s="1"/>
  <c r="CS11" i="80"/>
  <c r="M32" i="80"/>
  <c r="M35" i="80" s="1"/>
  <c r="M11" i="80"/>
  <c r="O31" i="80"/>
  <c r="O34" i="80" s="1"/>
  <c r="O10" i="80"/>
  <c r="AU31" i="80"/>
  <c r="AU34" i="80" s="1"/>
  <c r="AU10" i="80"/>
  <c r="CF32" i="80"/>
  <c r="CF35" i="80" s="1"/>
  <c r="CF11" i="80"/>
  <c r="AH32" i="80"/>
  <c r="AH35" i="80" s="1"/>
  <c r="AH11" i="80"/>
  <c r="CC31" i="80"/>
  <c r="CC34" i="80" s="1"/>
  <c r="CC10" i="80"/>
  <c r="CL32" i="80"/>
  <c r="CL35" i="80" s="1"/>
  <c r="CL11" i="80"/>
  <c r="BH32" i="80"/>
  <c r="BH35" i="80" s="1"/>
  <c r="BH11" i="80"/>
  <c r="AS32" i="80"/>
  <c r="AS35" i="80" s="1"/>
  <c r="AS11" i="80"/>
  <c r="BM31" i="80"/>
  <c r="BM34" i="80" s="1"/>
  <c r="BM10" i="80"/>
  <c r="AL31" i="80"/>
  <c r="AL34" i="80" s="1"/>
  <c r="AL10" i="80"/>
  <c r="AD32" i="80"/>
  <c r="AD35" i="80" s="1"/>
  <c r="AD11" i="80"/>
  <c r="AG32" i="80"/>
  <c r="AG35" i="80" s="1"/>
  <c r="AG11" i="80"/>
  <c r="Y32" i="80"/>
  <c r="Y35" i="80" s="1"/>
  <c r="Y11" i="80"/>
  <c r="BR31" i="80"/>
  <c r="BR34" i="80" s="1"/>
  <c r="BR10" i="80"/>
  <c r="BW31" i="80"/>
  <c r="BW34" i="80" s="1"/>
  <c r="BW10" i="80"/>
  <c r="BF32" i="126"/>
  <c r="BF11" i="126"/>
  <c r="BA32" i="126"/>
  <c r="BA11" i="126"/>
  <c r="AX31" i="126"/>
  <c r="AX10" i="126"/>
  <c r="BI31" i="126"/>
  <c r="BI10" i="126"/>
  <c r="O31" i="126"/>
  <c r="O10" i="126"/>
  <c r="AU31" i="126"/>
  <c r="AU10" i="126"/>
  <c r="BG31" i="126"/>
  <c r="BG10" i="126"/>
  <c r="AR31" i="126"/>
  <c r="AR10" i="126"/>
  <c r="CN32" i="126"/>
  <c r="CN11" i="126"/>
  <c r="BS32" i="126"/>
  <c r="BS11" i="126"/>
  <c r="T32" i="126"/>
  <c r="T11" i="126"/>
  <c r="AJ32" i="126"/>
  <c r="AJ11" i="126"/>
  <c r="BZ32" i="126"/>
  <c r="BZ11" i="126"/>
  <c r="S32" i="126"/>
  <c r="S11" i="126"/>
  <c r="BO31" i="126"/>
  <c r="BO10" i="126"/>
  <c r="AK31" i="126"/>
  <c r="AK10" i="126"/>
  <c r="AE32" i="126"/>
  <c r="AE11" i="126"/>
  <c r="CM32" i="126"/>
  <c r="CM11" i="126"/>
  <c r="BC32" i="126"/>
  <c r="BC11" i="126"/>
  <c r="AS32" i="126"/>
  <c r="AS11" i="126"/>
  <c r="AM32" i="126"/>
  <c r="AM11" i="126"/>
  <c r="F31" i="126"/>
  <c r="F10" i="126"/>
  <c r="AL31" i="126"/>
  <c r="AL10" i="126"/>
  <c r="CP31" i="126"/>
  <c r="CP10" i="126"/>
  <c r="CH31" i="126"/>
  <c r="CH10" i="126"/>
  <c r="CE31" i="126"/>
  <c r="CE10" i="126"/>
  <c r="CO32" i="126"/>
  <c r="CO11" i="126"/>
  <c r="E32" i="126"/>
  <c r="E11" i="126"/>
  <c r="J31" i="126"/>
  <c r="J10" i="126"/>
  <c r="G31" i="126"/>
  <c r="G10" i="126"/>
  <c r="BR31" i="126"/>
  <c r="BR10" i="126"/>
  <c r="CQ31" i="126"/>
  <c r="CQ10" i="126"/>
  <c r="CJ32" i="126"/>
  <c r="CJ11" i="126"/>
  <c r="I32" i="126"/>
  <c r="I11" i="126"/>
  <c r="AN31" i="126"/>
  <c r="AN10" i="126"/>
  <c r="CL32" i="126"/>
  <c r="CL11" i="126"/>
  <c r="P32" i="126"/>
  <c r="P11" i="126"/>
  <c r="CA31" i="126"/>
  <c r="CA10" i="126"/>
  <c r="BD32" i="126"/>
  <c r="BD11" i="126"/>
  <c r="BW31" i="126"/>
  <c r="BW10" i="126"/>
  <c r="CS32" i="126"/>
  <c r="CS11" i="126"/>
  <c r="M32" i="126"/>
  <c r="M11" i="126"/>
  <c r="CI31" i="126"/>
  <c r="CI10" i="126"/>
  <c r="AI32" i="126"/>
  <c r="AI11" i="126"/>
  <c r="AY32" i="126"/>
  <c r="AY11" i="126"/>
  <c r="AW32" i="126"/>
  <c r="AW11" i="126"/>
  <c r="CF32" i="126"/>
  <c r="CF11" i="126"/>
  <c r="AA32" i="126"/>
  <c r="AA11" i="126"/>
  <c r="BY32" i="126"/>
  <c r="BY11" i="126"/>
  <c r="BN32" i="126"/>
  <c r="BN11" i="126"/>
  <c r="AQ32" i="126"/>
  <c r="AQ11" i="126"/>
  <c r="X31" i="126"/>
  <c r="X10" i="126"/>
  <c r="CC31" i="126"/>
  <c r="CC10" i="126"/>
  <c r="V31" i="126"/>
  <c r="V10" i="126"/>
  <c r="BB31" i="126"/>
  <c r="BB10" i="126"/>
  <c r="AF31" i="126"/>
  <c r="AF10" i="126"/>
  <c r="CD32" i="126"/>
  <c r="CD11" i="126"/>
  <c r="H32" i="126"/>
  <c r="H11" i="126"/>
  <c r="AV32" i="126"/>
  <c r="AV11" i="126"/>
  <c r="CT32" i="126"/>
  <c r="CT11" i="126"/>
  <c r="CG32" i="126"/>
  <c r="CG11" i="126"/>
  <c r="BL31" i="126"/>
  <c r="BL10" i="126"/>
  <c r="W31" i="126"/>
  <c r="W10" i="126"/>
  <c r="U31" i="126"/>
  <c r="U10" i="126"/>
  <c r="AG32" i="126"/>
  <c r="AG11" i="126"/>
  <c r="BP31" i="126"/>
  <c r="BP10" i="126"/>
  <c r="BE31" i="126"/>
  <c r="BE10" i="126"/>
  <c r="AH32" i="126"/>
  <c r="AH11" i="126"/>
  <c r="BK32" i="126"/>
  <c r="BK11" i="126"/>
  <c r="BU32" i="126"/>
  <c r="BU11" i="126"/>
  <c r="BH32" i="126"/>
  <c r="BH11" i="126"/>
  <c r="BM31" i="126"/>
  <c r="BM10" i="126"/>
  <c r="AD32" i="126"/>
  <c r="AD11" i="126"/>
  <c r="AT32" i="126"/>
  <c r="AT11" i="126"/>
  <c r="CB32" i="126"/>
  <c r="CB11" i="126"/>
  <c r="AC32" i="126"/>
  <c r="AC11" i="126"/>
  <c r="L32" i="126"/>
  <c r="L11" i="126"/>
  <c r="K31" i="126"/>
  <c r="K10" i="126"/>
  <c r="N31" i="126"/>
  <c r="N10" i="126"/>
  <c r="CK32" i="126"/>
  <c r="CK11" i="126"/>
  <c r="AB32" i="126"/>
  <c r="AB11" i="126"/>
  <c r="D32" i="126"/>
  <c r="D11" i="126"/>
  <c r="BT32" i="126"/>
  <c r="BT11" i="126"/>
  <c r="BJ32" i="126"/>
  <c r="BJ11" i="126"/>
  <c r="AZ31" i="126"/>
  <c r="AZ10" i="126"/>
  <c r="Q31" i="126"/>
  <c r="Q10" i="126"/>
  <c r="CR31" i="126"/>
  <c r="CR10" i="126"/>
  <c r="CU31" i="126"/>
  <c r="CU10" i="126"/>
  <c r="BV31" i="126"/>
  <c r="BV10" i="126"/>
  <c r="AO32" i="126"/>
  <c r="AO11" i="126"/>
  <c r="BQ32" i="126"/>
  <c r="BQ11" i="126"/>
  <c r="Y32" i="126"/>
  <c r="Y11" i="126"/>
  <c r="BX32" i="126"/>
  <c r="BX11" i="126"/>
  <c r="AP31" i="126"/>
  <c r="AP10" i="126"/>
  <c r="Z31" i="126"/>
  <c r="Z10" i="126"/>
  <c r="R31" i="126"/>
  <c r="R10" i="126"/>
  <c r="P36" i="97"/>
  <c r="P16" i="190"/>
  <c r="P36" i="190" s="1"/>
  <c r="Q8" i="190"/>
  <c r="Q31" i="97"/>
  <c r="Q39" i="97"/>
  <c r="Q19" i="190"/>
  <c r="Q39" i="190" s="1"/>
  <c r="P39" i="97"/>
  <c r="P19" i="190"/>
  <c r="P39" i="190" s="1"/>
  <c r="Q42" i="97"/>
  <c r="Q22" i="190"/>
  <c r="Q42" i="190" s="1"/>
  <c r="P42" i="97"/>
  <c r="P22" i="190"/>
  <c r="P42" i="190" s="1"/>
  <c r="Q36" i="97"/>
  <c r="Q16" i="190"/>
  <c r="Q36" i="190" s="1"/>
  <c r="Q33" i="97"/>
  <c r="Q13" i="190"/>
  <c r="Q33" i="190" s="1"/>
  <c r="O17" i="190"/>
  <c r="O37" i="190" s="1"/>
  <c r="O37" i="97"/>
  <c r="N17" i="190"/>
  <c r="N37" i="190" s="1"/>
  <c r="N37" i="97"/>
  <c r="N14" i="190"/>
  <c r="N34" i="190" s="1"/>
  <c r="N34" i="97"/>
  <c r="O45" i="97"/>
  <c r="O25" i="190"/>
  <c r="O45" i="190" s="1"/>
  <c r="N45" i="97"/>
  <c r="N25" i="190"/>
  <c r="N45" i="190" s="1"/>
  <c r="N23" i="190"/>
  <c r="N43" i="190" s="1"/>
  <c r="N43" i="97"/>
  <c r="O14" i="190"/>
  <c r="O34" i="190" s="1"/>
  <c r="O34" i="97"/>
  <c r="O23" i="190"/>
  <c r="O43" i="190" s="1"/>
  <c r="O43" i="97"/>
  <c r="N20" i="190"/>
  <c r="N40" i="190" s="1"/>
  <c r="N40" i="97"/>
  <c r="O20" i="190"/>
  <c r="O40" i="190" s="1"/>
  <c r="O40" i="97"/>
  <c r="AE15" i="165"/>
  <c r="AQ15" i="193"/>
  <c r="CY20" i="195"/>
  <c r="CY20" i="194"/>
  <c r="CY43" i="194" s="1"/>
  <c r="CY20" i="192"/>
  <c r="CY43" i="192" s="1"/>
  <c r="CY20" i="191"/>
  <c r="CY43" i="191" s="1"/>
  <c r="CM20" i="164"/>
  <c r="CM43" i="164" s="1"/>
  <c r="CM20" i="163"/>
  <c r="CM43" i="163" s="1"/>
  <c r="CM21" i="126"/>
  <c r="CM45" i="126" s="1"/>
  <c r="CM20" i="144" s="1"/>
  <c r="CM21" i="80"/>
  <c r="CM45" i="80" s="1"/>
  <c r="CM20" i="166"/>
  <c r="CM43" i="166" s="1"/>
  <c r="CM20" i="145"/>
  <c r="CM43" i="145" s="1"/>
  <c r="CL12" i="165"/>
  <c r="CX12" i="193"/>
  <c r="T17" i="195"/>
  <c r="T17" i="191"/>
  <c r="T40" i="191" s="1"/>
  <c r="H17" i="166"/>
  <c r="H40" i="166" s="1"/>
  <c r="H18" i="80"/>
  <c r="H42" i="80" s="1"/>
  <c r="T17" i="194"/>
  <c r="T40" i="194" s="1"/>
  <c r="H17" i="163"/>
  <c r="H40" i="163" s="1"/>
  <c r="H18" i="126"/>
  <c r="H42" i="126" s="1"/>
  <c r="H17" i="144" s="1"/>
  <c r="T17" i="192"/>
  <c r="T40" i="192" s="1"/>
  <c r="H17" i="164"/>
  <c r="H40" i="164" s="1"/>
  <c r="H17" i="145"/>
  <c r="H40" i="145" s="1"/>
  <c r="BR12" i="193"/>
  <c r="BF12" i="165"/>
  <c r="BM25" i="195"/>
  <c r="BM25" i="191"/>
  <c r="BM48" i="191" s="1"/>
  <c r="BA26" i="80"/>
  <c r="BA50" i="80" s="1"/>
  <c r="BM25" i="194"/>
  <c r="BM48" i="194" s="1"/>
  <c r="BA25" i="164"/>
  <c r="BA48" i="164" s="1"/>
  <c r="BA25" i="163"/>
  <c r="BA48" i="163" s="1"/>
  <c r="BA25" i="145"/>
  <c r="BA48" i="145" s="1"/>
  <c r="BM25" i="192"/>
  <c r="BM48" i="192" s="1"/>
  <c r="BA26" i="126"/>
  <c r="BA50" i="126" s="1"/>
  <c r="BA25" i="144" s="1"/>
  <c r="BA25" i="166"/>
  <c r="BA48" i="166" s="1"/>
  <c r="BN18" i="126"/>
  <c r="BN42" i="126" s="1"/>
  <c r="BN17" i="144" s="1"/>
  <c r="BN17" i="163"/>
  <c r="BN40" i="163" s="1"/>
  <c r="BZ17" i="195"/>
  <c r="BN17" i="145"/>
  <c r="BN40" i="145" s="1"/>
  <c r="BZ17" i="194"/>
  <c r="BZ40" i="194" s="1"/>
  <c r="BN17" i="166"/>
  <c r="BN40" i="166" s="1"/>
  <c r="BN18" i="80"/>
  <c r="BN42" i="80" s="1"/>
  <c r="BZ17" i="192"/>
  <c r="BZ40" i="192" s="1"/>
  <c r="BN17" i="164"/>
  <c r="BN40" i="164" s="1"/>
  <c r="BZ17" i="191"/>
  <c r="BZ40" i="191" s="1"/>
  <c r="AB23" i="195"/>
  <c r="AB23" i="191"/>
  <c r="AB46" i="191" s="1"/>
  <c r="AB23" i="194"/>
  <c r="AB46" i="194" s="1"/>
  <c r="P23" i="164"/>
  <c r="P46" i="164" s="1"/>
  <c r="AB23" i="192"/>
  <c r="AB46" i="192" s="1"/>
  <c r="P23" i="145"/>
  <c r="P46" i="145" s="1"/>
  <c r="P23" i="166"/>
  <c r="P46" i="166" s="1"/>
  <c r="P24" i="126"/>
  <c r="P48" i="126" s="1"/>
  <c r="P23" i="144" s="1"/>
  <c r="P23" i="163"/>
  <c r="P46" i="163" s="1"/>
  <c r="P24" i="80"/>
  <c r="P48" i="80" s="1"/>
  <c r="AG14" i="163"/>
  <c r="AG37" i="163" s="1"/>
  <c r="AG37" i="164"/>
  <c r="AG14" i="166"/>
  <c r="AG37" i="166" s="1"/>
  <c r="AS37" i="191"/>
  <c r="AG15" i="126"/>
  <c r="AG39" i="126" s="1"/>
  <c r="AG14" i="144" s="1"/>
  <c r="AS14" i="195"/>
  <c r="AG15" i="80"/>
  <c r="AG39" i="80" s="1"/>
  <c r="AS14" i="192"/>
  <c r="AS37" i="192" s="1"/>
  <c r="DA18" i="193"/>
  <c r="CO18" i="165"/>
  <c r="AY20" i="192"/>
  <c r="AY43" i="192" s="1"/>
  <c r="AY20" i="191"/>
  <c r="AY43" i="191" s="1"/>
  <c r="AY20" i="195"/>
  <c r="AY20" i="194"/>
  <c r="AY43" i="194" s="1"/>
  <c r="AM20" i="145"/>
  <c r="AM43" i="145" s="1"/>
  <c r="AM20" i="166"/>
  <c r="AM43" i="166" s="1"/>
  <c r="AM21" i="126"/>
  <c r="AM45" i="126" s="1"/>
  <c r="AM20" i="144" s="1"/>
  <c r="AM20" i="163"/>
  <c r="AM43" i="163" s="1"/>
  <c r="AM21" i="80"/>
  <c r="AM45" i="80" s="1"/>
  <c r="AM20" i="164"/>
  <c r="AM43" i="164" s="1"/>
  <c r="CF14" i="192"/>
  <c r="CF37" i="192" s="1"/>
  <c r="CF14" i="195"/>
  <c r="CF37" i="194"/>
  <c r="BT37" i="164"/>
  <c r="BT37" i="145"/>
  <c r="BT14" i="166"/>
  <c r="BT37" i="166" s="1"/>
  <c r="BT15" i="126"/>
  <c r="BT39" i="126" s="1"/>
  <c r="BT14" i="144" s="1"/>
  <c r="BT14" i="163"/>
  <c r="BT37" i="163" s="1"/>
  <c r="BT15" i="80"/>
  <c r="BT39" i="80" s="1"/>
  <c r="M7" i="165"/>
  <c r="M10" i="165" s="1"/>
  <c r="Y18" i="193"/>
  <c r="M18" i="165"/>
  <c r="O6" i="165"/>
  <c r="O9" i="165" s="1"/>
  <c r="AA6" i="193"/>
  <c r="AA9" i="193" s="1"/>
  <c r="AA19" i="195"/>
  <c r="AA19" i="194"/>
  <c r="AA42" i="194" s="1"/>
  <c r="AA19" i="192"/>
  <c r="AA42" i="192" s="1"/>
  <c r="I22" i="54"/>
  <c r="AA19" i="191"/>
  <c r="AA42" i="191" s="1"/>
  <c r="O19" i="145"/>
  <c r="O42" i="145" s="1"/>
  <c r="O19" i="166"/>
  <c r="O42" i="166" s="1"/>
  <c r="O20" i="126"/>
  <c r="O44" i="126" s="1"/>
  <c r="O19" i="144" s="1"/>
  <c r="O19" i="163"/>
  <c r="O42" i="163" s="1"/>
  <c r="O20" i="80"/>
  <c r="O44" i="80" s="1"/>
  <c r="O19" i="164"/>
  <c r="O42" i="164" s="1"/>
  <c r="AU6" i="165"/>
  <c r="AU9" i="165" s="1"/>
  <c r="BG16" i="195"/>
  <c r="BG16" i="194"/>
  <c r="BG39" i="194" s="1"/>
  <c r="BG16" i="192"/>
  <c r="BG39" i="192" s="1"/>
  <c r="AO19" i="54"/>
  <c r="AU16" i="166"/>
  <c r="AU39" i="166" s="1"/>
  <c r="BG16" i="191"/>
  <c r="BG39" i="191" s="1"/>
  <c r="AU16" i="164"/>
  <c r="AU39" i="164" s="1"/>
  <c r="AU17" i="126"/>
  <c r="AU41" i="126" s="1"/>
  <c r="AU16" i="144" s="1"/>
  <c r="AU16" i="163"/>
  <c r="AU39" i="163" s="1"/>
  <c r="AU16" i="145"/>
  <c r="AU39" i="145" s="1"/>
  <c r="AU17" i="80"/>
  <c r="AU41" i="80" s="1"/>
  <c r="BS16" i="195"/>
  <c r="BS16" i="194"/>
  <c r="BS39" i="194" s="1"/>
  <c r="BS16" i="192"/>
  <c r="BS39" i="192" s="1"/>
  <c r="BS16" i="191"/>
  <c r="BS39" i="191" s="1"/>
  <c r="BA19" i="54"/>
  <c r="BG17" i="80"/>
  <c r="BG41" i="80" s="1"/>
  <c r="BG16" i="164"/>
  <c r="BG39" i="164" s="1"/>
  <c r="BG16" i="163"/>
  <c r="BG39" i="163" s="1"/>
  <c r="BG16" i="166"/>
  <c r="BG39" i="166" s="1"/>
  <c r="BG16" i="145"/>
  <c r="BG39" i="145" s="1"/>
  <c r="BG17" i="126"/>
  <c r="BG41" i="126" s="1"/>
  <c r="BG16" i="144" s="1"/>
  <c r="Z16" i="195"/>
  <c r="Z16" i="192"/>
  <c r="Z39" i="192" s="1"/>
  <c r="Z16" i="194"/>
  <c r="Z39" i="194" s="1"/>
  <c r="H19" i="54"/>
  <c r="Z16" i="191"/>
  <c r="Z39" i="191" s="1"/>
  <c r="N16" i="145"/>
  <c r="N39" i="145" s="1"/>
  <c r="N16" i="164"/>
  <c r="N39" i="164" s="1"/>
  <c r="N17" i="80"/>
  <c r="N41" i="80" s="1"/>
  <c r="N17" i="126"/>
  <c r="N41" i="126" s="1"/>
  <c r="N16" i="144" s="1"/>
  <c r="N16" i="163"/>
  <c r="N39" i="163" s="1"/>
  <c r="N16" i="166"/>
  <c r="N39" i="166" s="1"/>
  <c r="BD22" i="195"/>
  <c r="BD22" i="194"/>
  <c r="BD45" i="194" s="1"/>
  <c r="BD22" i="192"/>
  <c r="BD45" i="192" s="1"/>
  <c r="AL25" i="54"/>
  <c r="BD22" i="191"/>
  <c r="BD45" i="191" s="1"/>
  <c r="AR22" i="145"/>
  <c r="AR45" i="145" s="1"/>
  <c r="AR22" i="166"/>
  <c r="AR45" i="166" s="1"/>
  <c r="AR23" i="80"/>
  <c r="AR47" i="80" s="1"/>
  <c r="AR22" i="163"/>
  <c r="AR45" i="163" s="1"/>
  <c r="AR23" i="126"/>
  <c r="AR47" i="126" s="1"/>
  <c r="AR22" i="144" s="1"/>
  <c r="AR22" i="164"/>
  <c r="AR45" i="164" s="1"/>
  <c r="AI17" i="163"/>
  <c r="AI40" i="163" s="1"/>
  <c r="AI18" i="80"/>
  <c r="AI42" i="80" s="1"/>
  <c r="AI17" i="166"/>
  <c r="AI40" i="166" s="1"/>
  <c r="AU17" i="194"/>
  <c r="AU40" i="194" s="1"/>
  <c r="AU17" i="192"/>
  <c r="AU40" i="192" s="1"/>
  <c r="AU17" i="191"/>
  <c r="AU40" i="191" s="1"/>
  <c r="AU17" i="195"/>
  <c r="AI17" i="145"/>
  <c r="AI40" i="145" s="1"/>
  <c r="AI17" i="164"/>
  <c r="AI40" i="164" s="1"/>
  <c r="AI18" i="126"/>
  <c r="AI42" i="126" s="1"/>
  <c r="AI17" i="144" s="1"/>
  <c r="AP20" i="194"/>
  <c r="AP43" i="194" s="1"/>
  <c r="AP20" i="192"/>
  <c r="AP43" i="192" s="1"/>
  <c r="AP20" i="191"/>
  <c r="AP43" i="191" s="1"/>
  <c r="AP20" i="195"/>
  <c r="AD20" i="145"/>
  <c r="AD43" i="145" s="1"/>
  <c r="AD20" i="166"/>
  <c r="AD43" i="166" s="1"/>
  <c r="AD21" i="126"/>
  <c r="AD45" i="126" s="1"/>
  <c r="AD20" i="144" s="1"/>
  <c r="AD20" i="163"/>
  <c r="AD43" i="163" s="1"/>
  <c r="AD21" i="80"/>
  <c r="AD45" i="80" s="1"/>
  <c r="AD20" i="164"/>
  <c r="AD43" i="164" s="1"/>
  <c r="CY14" i="195"/>
  <c r="CY37" i="194"/>
  <c r="CY14" i="192"/>
  <c r="CY37" i="192" s="1"/>
  <c r="CM14" i="163"/>
  <c r="CM37" i="163" s="1"/>
  <c r="CM37" i="145"/>
  <c r="CY37" i="191"/>
  <c r="CM15" i="126"/>
  <c r="CM39" i="126" s="1"/>
  <c r="CM14" i="144" s="1"/>
  <c r="CM15" i="80"/>
  <c r="CM39" i="80" s="1"/>
  <c r="CM14" i="166"/>
  <c r="CM37" i="166" s="1"/>
  <c r="CV14" i="195"/>
  <c r="CV37" i="194"/>
  <c r="CV14" i="192"/>
  <c r="CV37" i="192" s="1"/>
  <c r="CJ37" i="145"/>
  <c r="CJ14" i="166"/>
  <c r="CJ37" i="166" s="1"/>
  <c r="CJ15" i="126"/>
  <c r="CJ39" i="126" s="1"/>
  <c r="CJ14" i="144" s="1"/>
  <c r="CJ14" i="163"/>
  <c r="CJ37" i="163" s="1"/>
  <c r="CJ15" i="80"/>
  <c r="CJ39" i="80" s="1"/>
  <c r="CW7" i="193"/>
  <c r="CW10" i="193" s="1"/>
  <c r="CK7" i="165"/>
  <c r="CK10" i="165" s="1"/>
  <c r="BI15" i="193"/>
  <c r="AW15" i="165"/>
  <c r="CR14" i="195"/>
  <c r="CR37" i="194"/>
  <c r="CR14" i="192"/>
  <c r="CR37" i="192" s="1"/>
  <c r="CF14" i="166"/>
  <c r="CF37" i="166" s="1"/>
  <c r="CF15" i="126"/>
  <c r="CF39" i="126" s="1"/>
  <c r="CF14" i="144" s="1"/>
  <c r="CF14" i="163"/>
  <c r="CF37" i="163" s="1"/>
  <c r="CF15" i="80"/>
  <c r="CF39" i="80" s="1"/>
  <c r="CF37" i="145"/>
  <c r="AT25" i="194"/>
  <c r="AT48" i="194" s="1"/>
  <c r="AT25" i="192"/>
  <c r="AT48" i="192" s="1"/>
  <c r="AT25" i="191"/>
  <c r="AT48" i="191" s="1"/>
  <c r="AT25" i="195"/>
  <c r="AH25" i="145"/>
  <c r="AH48" i="145" s="1"/>
  <c r="AH25" i="166"/>
  <c r="AH48" i="166" s="1"/>
  <c r="AH26" i="126"/>
  <c r="AH50" i="126" s="1"/>
  <c r="AH25" i="144" s="1"/>
  <c r="AH25" i="163"/>
  <c r="AH48" i="163" s="1"/>
  <c r="AH26" i="80"/>
  <c r="AH50" i="80" s="1"/>
  <c r="AH25" i="164"/>
  <c r="AH48" i="164" s="1"/>
  <c r="AM18" i="193"/>
  <c r="AA18" i="165"/>
  <c r="CX20" i="192"/>
  <c r="CX43" i="192" s="1"/>
  <c r="CX20" i="191"/>
  <c r="CX43" i="191" s="1"/>
  <c r="CX20" i="195"/>
  <c r="CX20" i="194"/>
  <c r="CX43" i="194" s="1"/>
  <c r="CL20" i="145"/>
  <c r="CL43" i="145" s="1"/>
  <c r="CL20" i="166"/>
  <c r="CL43" i="166" s="1"/>
  <c r="CL21" i="126"/>
  <c r="CL45" i="126" s="1"/>
  <c r="CL20" i="144" s="1"/>
  <c r="CL20" i="163"/>
  <c r="CL43" i="163" s="1"/>
  <c r="CL21" i="80"/>
  <c r="CL45" i="80" s="1"/>
  <c r="CL20" i="164"/>
  <c r="CL43" i="164" s="1"/>
  <c r="CE25" i="194"/>
  <c r="CE48" i="194" s="1"/>
  <c r="CE25" i="191"/>
  <c r="CE48" i="191" s="1"/>
  <c r="BS26" i="80"/>
  <c r="BS50" i="80" s="1"/>
  <c r="CE25" i="192"/>
  <c r="CE48" i="192" s="1"/>
  <c r="BS25" i="145"/>
  <c r="BS48" i="145" s="1"/>
  <c r="BS25" i="164"/>
  <c r="BS48" i="164" s="1"/>
  <c r="BS25" i="163"/>
  <c r="BS48" i="163" s="1"/>
  <c r="BS26" i="126"/>
  <c r="BS50" i="126" s="1"/>
  <c r="BS25" i="144" s="1"/>
  <c r="CE25" i="195"/>
  <c r="BS25" i="166"/>
  <c r="BS48" i="166" s="1"/>
  <c r="CN20" i="192"/>
  <c r="CN43" i="192" s="1"/>
  <c r="CN20" i="191"/>
  <c r="CN43" i="191" s="1"/>
  <c r="CN20" i="195"/>
  <c r="CN20" i="194"/>
  <c r="CN43" i="194" s="1"/>
  <c r="CB20" i="145"/>
  <c r="CB43" i="145" s="1"/>
  <c r="CB20" i="166"/>
  <c r="CB43" i="166" s="1"/>
  <c r="CB21" i="80"/>
  <c r="CB45" i="80" s="1"/>
  <c r="CB20" i="163"/>
  <c r="CB43" i="163" s="1"/>
  <c r="CB21" i="126"/>
  <c r="CB45" i="126" s="1"/>
  <c r="CB20" i="144" s="1"/>
  <c r="CB20" i="164"/>
  <c r="CB43" i="164" s="1"/>
  <c r="CN14" i="195"/>
  <c r="CN14" i="192"/>
  <c r="CN37" i="192" s="1"/>
  <c r="CB14" i="166"/>
  <c r="CB37" i="166" s="1"/>
  <c r="CB15" i="126"/>
  <c r="CB39" i="126" s="1"/>
  <c r="CB14" i="144" s="1"/>
  <c r="CB14" i="163"/>
  <c r="CB37" i="163" s="1"/>
  <c r="CB15" i="80"/>
  <c r="CB39" i="80" s="1"/>
  <c r="CB37" i="164"/>
  <c r="CB37" i="145"/>
  <c r="AN7" i="193"/>
  <c r="AN10" i="193" s="1"/>
  <c r="AO20" i="192"/>
  <c r="AO43" i="192" s="1"/>
  <c r="AO20" i="191"/>
  <c r="AO43" i="191" s="1"/>
  <c r="AO20" i="195"/>
  <c r="AO20" i="194"/>
  <c r="AO43" i="194" s="1"/>
  <c r="AC20" i="163"/>
  <c r="AC43" i="163" s="1"/>
  <c r="AC21" i="80"/>
  <c r="AC45" i="80" s="1"/>
  <c r="AC20" i="145"/>
  <c r="AC43" i="145" s="1"/>
  <c r="AC20" i="164"/>
  <c r="AC43" i="164" s="1"/>
  <c r="AC20" i="166"/>
  <c r="AC43" i="166" s="1"/>
  <c r="AC21" i="126"/>
  <c r="AC45" i="126" s="1"/>
  <c r="AC20" i="144" s="1"/>
  <c r="CO37" i="164"/>
  <c r="CO15" i="126"/>
  <c r="CO39" i="126" s="1"/>
  <c r="CO14" i="144" s="1"/>
  <c r="CO14" i="166"/>
  <c r="CO37" i="166" s="1"/>
  <c r="CO15" i="80"/>
  <c r="CO39" i="80" s="1"/>
  <c r="CO14" i="163"/>
  <c r="CO37" i="163" s="1"/>
  <c r="DA14" i="195"/>
  <c r="DA37" i="191"/>
  <c r="DA14" i="192"/>
  <c r="DA37" i="192" s="1"/>
  <c r="X17" i="195"/>
  <c r="L17" i="164"/>
  <c r="L40" i="164" s="1"/>
  <c r="L18" i="126"/>
  <c r="L42" i="126" s="1"/>
  <c r="L17" i="144" s="1"/>
  <c r="L17" i="163"/>
  <c r="L40" i="163" s="1"/>
  <c r="L17" i="166"/>
  <c r="L40" i="166" s="1"/>
  <c r="L17" i="145"/>
  <c r="L40" i="145" s="1"/>
  <c r="X17" i="191"/>
  <c r="X40" i="191" s="1"/>
  <c r="X17" i="194"/>
  <c r="X40" i="194" s="1"/>
  <c r="X17" i="192"/>
  <c r="X40" i="192" s="1"/>
  <c r="L18" i="80"/>
  <c r="L42" i="80" s="1"/>
  <c r="BT7" i="165"/>
  <c r="BT10" i="165" s="1"/>
  <c r="Y15" i="193"/>
  <c r="M15" i="165"/>
  <c r="AE7" i="193"/>
  <c r="AE10" i="193" s="1"/>
  <c r="CA13" i="192"/>
  <c r="CA36" i="192" s="1"/>
  <c r="CA13" i="195"/>
  <c r="BI16" i="54"/>
  <c r="CA36" i="191"/>
  <c r="BO36" i="145"/>
  <c r="BO14" i="80"/>
  <c r="BO38" i="80" s="1"/>
  <c r="BO13" i="163"/>
  <c r="BO36" i="163" s="1"/>
  <c r="BO13" i="166"/>
  <c r="BO36" i="166" s="1"/>
  <c r="BO36" i="164"/>
  <c r="BO14" i="126"/>
  <c r="BO38" i="126" s="1"/>
  <c r="BO13" i="144" s="1"/>
  <c r="Q6" i="165"/>
  <c r="Q9" i="165" s="1"/>
  <c r="AC6" i="193"/>
  <c r="AC9" i="193" s="1"/>
  <c r="AJ8" i="194"/>
  <c r="AJ8" i="192"/>
  <c r="AJ8" i="195"/>
  <c r="AJ11" i="195" s="1"/>
  <c r="R27" i="54"/>
  <c r="AJ8" i="191"/>
  <c r="X8" i="164"/>
  <c r="X8" i="145"/>
  <c r="X8" i="166"/>
  <c r="X8" i="126"/>
  <c r="X8" i="163"/>
  <c r="X8" i="80"/>
  <c r="DD16" i="192"/>
  <c r="DD39" i="192" s="1"/>
  <c r="DD16" i="195"/>
  <c r="DD16" i="194"/>
  <c r="DD39" i="194" s="1"/>
  <c r="CL19" i="54"/>
  <c r="DD16" i="191"/>
  <c r="DD39" i="191" s="1"/>
  <c r="CR16" i="166"/>
  <c r="CR39" i="166" s="1"/>
  <c r="CR17" i="80"/>
  <c r="CR41" i="80" s="1"/>
  <c r="CR16" i="163"/>
  <c r="CR39" i="163" s="1"/>
  <c r="CR17" i="126"/>
  <c r="CR41" i="126" s="1"/>
  <c r="CR16" i="144" s="1"/>
  <c r="CR16" i="164"/>
  <c r="CR39" i="164" s="1"/>
  <c r="CR16" i="145"/>
  <c r="CR39" i="145" s="1"/>
  <c r="BN13" i="195"/>
  <c r="BN13" i="192"/>
  <c r="BN36" i="192" s="1"/>
  <c r="AV16" i="54"/>
  <c r="BN36" i="191"/>
  <c r="BB13" i="166"/>
  <c r="BB36" i="166" s="1"/>
  <c r="BB14" i="126"/>
  <c r="BB38" i="126" s="1"/>
  <c r="BB13" i="144" s="1"/>
  <c r="BB13" i="163"/>
  <c r="BB36" i="163" s="1"/>
  <c r="BB14" i="80"/>
  <c r="BB38" i="80" s="1"/>
  <c r="BB36" i="164"/>
  <c r="AR6" i="193"/>
  <c r="AR9" i="193" s="1"/>
  <c r="AQ23" i="192"/>
  <c r="AQ46" i="192" s="1"/>
  <c r="AE24" i="126"/>
  <c r="AE48" i="126" s="1"/>
  <c r="AE23" i="144" s="1"/>
  <c r="AE23" i="163"/>
  <c r="AE46" i="163" s="1"/>
  <c r="AE23" i="145"/>
  <c r="AE46" i="145" s="1"/>
  <c r="AQ23" i="195"/>
  <c r="AQ23" i="191"/>
  <c r="AQ46" i="191" s="1"/>
  <c r="AE23" i="166"/>
  <c r="AE46" i="166" s="1"/>
  <c r="AE23" i="164"/>
  <c r="AE46" i="164" s="1"/>
  <c r="AQ23" i="194"/>
  <c r="AQ46" i="194" s="1"/>
  <c r="AE24" i="80"/>
  <c r="AE48" i="80" s="1"/>
  <c r="CZ12" i="193"/>
  <c r="CN12" i="165"/>
  <c r="AA15" i="165"/>
  <c r="AM15" i="193"/>
  <c r="AI12" i="165"/>
  <c r="AU12" i="193"/>
  <c r="AQ18" i="193"/>
  <c r="AE18" i="165"/>
  <c r="CM18" i="165"/>
  <c r="CY18" i="193"/>
  <c r="CJ7" i="165"/>
  <c r="CJ10" i="165" s="1"/>
  <c r="CN18" i="165"/>
  <c r="CZ18" i="193"/>
  <c r="CZ20" i="195"/>
  <c r="CZ20" i="194"/>
  <c r="CZ43" i="194" s="1"/>
  <c r="CZ20" i="192"/>
  <c r="CZ43" i="192" s="1"/>
  <c r="CZ20" i="191"/>
  <c r="CZ43" i="191" s="1"/>
  <c r="CN20" i="163"/>
  <c r="CN43" i="163" s="1"/>
  <c r="CN21" i="80"/>
  <c r="CN45" i="80" s="1"/>
  <c r="CN20" i="164"/>
  <c r="CN43" i="164" s="1"/>
  <c r="CN20" i="145"/>
  <c r="CN43" i="145" s="1"/>
  <c r="CN20" i="166"/>
  <c r="CN43" i="166" s="1"/>
  <c r="CN21" i="126"/>
  <c r="CN45" i="126" s="1"/>
  <c r="CN20" i="144" s="1"/>
  <c r="CK15" i="165"/>
  <c r="CW15" i="193"/>
  <c r="AW12" i="165"/>
  <c r="BI12" i="193"/>
  <c r="BI37" i="194"/>
  <c r="AW37" i="164"/>
  <c r="AW37" i="145"/>
  <c r="AW14" i="163"/>
  <c r="AW37" i="163" s="1"/>
  <c r="BI14" i="192"/>
  <c r="BI37" i="192" s="1"/>
  <c r="BI14" i="195"/>
  <c r="AW14" i="166"/>
  <c r="AW37" i="166" s="1"/>
  <c r="AW15" i="80"/>
  <c r="AW39" i="80" s="1"/>
  <c r="AW15" i="126"/>
  <c r="AW39" i="126" s="1"/>
  <c r="AW14" i="144" s="1"/>
  <c r="CR20" i="195"/>
  <c r="CR20" i="194"/>
  <c r="CR43" i="194" s="1"/>
  <c r="CR20" i="192"/>
  <c r="CR43" i="192" s="1"/>
  <c r="CR20" i="191"/>
  <c r="CR43" i="191" s="1"/>
  <c r="CF20" i="163"/>
  <c r="CF43" i="163" s="1"/>
  <c r="CF21" i="126"/>
  <c r="CF45" i="126" s="1"/>
  <c r="CF20" i="144" s="1"/>
  <c r="CF20" i="164"/>
  <c r="CF43" i="164" s="1"/>
  <c r="CF20" i="145"/>
  <c r="CF43" i="145" s="1"/>
  <c r="CF20" i="166"/>
  <c r="CF43" i="166" s="1"/>
  <c r="CF21" i="80"/>
  <c r="CF45" i="80" s="1"/>
  <c r="CL17" i="166"/>
  <c r="CL40" i="166" s="1"/>
  <c r="CX17" i="195"/>
  <c r="CX17" i="194"/>
  <c r="CX40" i="194" s="1"/>
  <c r="CL17" i="164"/>
  <c r="CL40" i="164" s="1"/>
  <c r="CL18" i="80"/>
  <c r="CL42" i="80" s="1"/>
  <c r="CL18" i="126"/>
  <c r="CL42" i="126" s="1"/>
  <c r="CL17" i="144" s="1"/>
  <c r="CX17" i="192"/>
  <c r="CX40" i="192" s="1"/>
  <c r="CL17" i="145"/>
  <c r="CL40" i="145" s="1"/>
  <c r="CL17" i="163"/>
  <c r="CL40" i="163" s="1"/>
  <c r="CX17" i="191"/>
  <c r="CX40" i="191" s="1"/>
  <c r="CX14" i="195"/>
  <c r="CX14" i="192"/>
  <c r="CX37" i="192" s="1"/>
  <c r="CX37" i="191"/>
  <c r="CL37" i="145"/>
  <c r="CL14" i="166"/>
  <c r="CL37" i="166" s="1"/>
  <c r="CL15" i="126"/>
  <c r="CL39" i="126" s="1"/>
  <c r="CL14" i="144" s="1"/>
  <c r="CL14" i="163"/>
  <c r="CL37" i="163" s="1"/>
  <c r="CL15" i="80"/>
  <c r="CL39" i="80" s="1"/>
  <c r="CL37" i="164"/>
  <c r="BS12" i="165"/>
  <c r="CE12" i="193"/>
  <c r="BR25" i="192"/>
  <c r="BR48" i="192" s="1"/>
  <c r="BR25" i="191"/>
  <c r="BR48" i="191" s="1"/>
  <c r="BR25" i="195"/>
  <c r="BR25" i="194"/>
  <c r="BR48" i="194" s="1"/>
  <c r="BF25" i="163"/>
  <c r="BF48" i="163" s="1"/>
  <c r="BF26" i="80"/>
  <c r="BF50" i="80" s="1"/>
  <c r="BF25" i="164"/>
  <c r="BF48" i="164" s="1"/>
  <c r="BF25" i="145"/>
  <c r="BF48" i="145" s="1"/>
  <c r="BF25" i="166"/>
  <c r="BF48" i="166" s="1"/>
  <c r="BF26" i="126"/>
  <c r="BF50" i="126" s="1"/>
  <c r="BF25" i="144" s="1"/>
  <c r="BR14" i="195"/>
  <c r="BR14" i="192"/>
  <c r="BR37" i="192" s="1"/>
  <c r="BR37" i="191"/>
  <c r="BF14" i="163"/>
  <c r="BF37" i="163" s="1"/>
  <c r="BF15" i="80"/>
  <c r="BF39" i="80" s="1"/>
  <c r="BF37" i="145"/>
  <c r="BF14" i="166"/>
  <c r="BF37" i="166" s="1"/>
  <c r="BF15" i="126"/>
  <c r="BF39" i="126" s="1"/>
  <c r="BF14" i="144" s="1"/>
  <c r="BA7" i="165"/>
  <c r="BA10" i="165" s="1"/>
  <c r="BM7" i="193"/>
  <c r="BM10" i="193" s="1"/>
  <c r="BF25" i="192"/>
  <c r="BF48" i="192" s="1"/>
  <c r="BF25" i="191"/>
  <c r="BF48" i="191" s="1"/>
  <c r="BF25" i="195"/>
  <c r="BF25" i="194"/>
  <c r="BF48" i="194" s="1"/>
  <c r="AT25" i="145"/>
  <c r="AT48" i="145" s="1"/>
  <c r="AT25" i="166"/>
  <c r="AT48" i="166" s="1"/>
  <c r="AT26" i="126"/>
  <c r="AT50" i="126" s="1"/>
  <c r="AT25" i="144" s="1"/>
  <c r="AT25" i="164"/>
  <c r="AT48" i="164" s="1"/>
  <c r="AT26" i="80"/>
  <c r="AT50" i="80" s="1"/>
  <c r="AT25" i="163"/>
  <c r="AT48" i="163" s="1"/>
  <c r="CB21" i="165"/>
  <c r="CN21" i="193"/>
  <c r="BN18" i="165"/>
  <c r="BZ18" i="193"/>
  <c r="AB21" i="193"/>
  <c r="P21" i="165"/>
  <c r="BP12" i="193"/>
  <c r="BD12" i="165"/>
  <c r="BP14" i="192"/>
  <c r="BP37" i="192" s="1"/>
  <c r="BP14" i="195"/>
  <c r="BP37" i="194"/>
  <c r="BD37" i="145"/>
  <c r="BD14" i="166"/>
  <c r="BD37" i="166" s="1"/>
  <c r="BD15" i="126"/>
  <c r="BD39" i="126" s="1"/>
  <c r="BD14" i="144" s="1"/>
  <c r="BD14" i="163"/>
  <c r="BD37" i="163" s="1"/>
  <c r="BD15" i="80"/>
  <c r="BD39" i="80" s="1"/>
  <c r="AC7" i="165"/>
  <c r="AC10" i="165" s="1"/>
  <c r="BT12" i="193"/>
  <c r="BH12" i="165"/>
  <c r="BH18" i="165"/>
  <c r="BT18" i="193"/>
  <c r="AS12" i="193"/>
  <c r="AG12" i="165"/>
  <c r="BH21" i="193"/>
  <c r="AV21" i="165"/>
  <c r="AV21" i="193"/>
  <c r="AJ21" i="165"/>
  <c r="AV23" i="191"/>
  <c r="AV46" i="191" s="1"/>
  <c r="AV23" i="195"/>
  <c r="AV23" i="194"/>
  <c r="AV46" i="194" s="1"/>
  <c r="AV23" i="192"/>
  <c r="AV46" i="192" s="1"/>
  <c r="AJ23" i="145"/>
  <c r="AJ46" i="145" s="1"/>
  <c r="AJ23" i="166"/>
  <c r="AJ46" i="166" s="1"/>
  <c r="AJ24" i="80"/>
  <c r="AJ48" i="80" s="1"/>
  <c r="AJ23" i="163"/>
  <c r="AJ46" i="163" s="1"/>
  <c r="AJ24" i="126"/>
  <c r="AJ48" i="126" s="1"/>
  <c r="AJ23" i="144" s="1"/>
  <c r="AJ23" i="164"/>
  <c r="AJ46" i="164" s="1"/>
  <c r="BC18" i="193"/>
  <c r="AQ18" i="165"/>
  <c r="BZ17" i="145"/>
  <c r="BZ40" i="145" s="1"/>
  <c r="BZ18" i="80"/>
  <c r="BZ42" i="80" s="1"/>
  <c r="CL17" i="195"/>
  <c r="BZ17" i="166"/>
  <c r="BZ40" i="166" s="1"/>
  <c r="CL17" i="194"/>
  <c r="CL40" i="194" s="1"/>
  <c r="BZ18" i="126"/>
  <c r="BZ42" i="126" s="1"/>
  <c r="BZ17" i="144" s="1"/>
  <c r="BZ17" i="164"/>
  <c r="BZ40" i="164" s="1"/>
  <c r="CL17" i="192"/>
  <c r="CL40" i="192" s="1"/>
  <c r="BZ17" i="163"/>
  <c r="BZ40" i="163" s="1"/>
  <c r="CL17" i="191"/>
  <c r="CL40" i="191" s="1"/>
  <c r="L18" i="165"/>
  <c r="X18" i="193"/>
  <c r="U17" i="195"/>
  <c r="U17" i="192"/>
  <c r="U40" i="192" s="1"/>
  <c r="I17" i="163"/>
  <c r="I40" i="163" s="1"/>
  <c r="I18" i="80"/>
  <c r="I42" i="80" s="1"/>
  <c r="I17" i="164"/>
  <c r="I40" i="164" s="1"/>
  <c r="U17" i="191"/>
  <c r="U40" i="191" s="1"/>
  <c r="I17" i="145"/>
  <c r="I40" i="145" s="1"/>
  <c r="U17" i="194"/>
  <c r="U40" i="194" s="1"/>
  <c r="I17" i="166"/>
  <c r="I40" i="166" s="1"/>
  <c r="I18" i="126"/>
  <c r="I42" i="126" s="1"/>
  <c r="I17" i="144" s="1"/>
  <c r="Q17" i="191"/>
  <c r="Q40" i="191" s="1"/>
  <c r="E17" i="163"/>
  <c r="E40" i="163" s="1"/>
  <c r="E18" i="80"/>
  <c r="E42" i="80" s="1"/>
  <c r="Q17" i="195"/>
  <c r="E17" i="164"/>
  <c r="E40" i="164" s="1"/>
  <c r="Q17" i="194"/>
  <c r="Q40" i="194" s="1"/>
  <c r="E17" i="145"/>
  <c r="E40" i="145" s="1"/>
  <c r="Q17" i="192"/>
  <c r="Q40" i="192" s="1"/>
  <c r="E17" i="166"/>
  <c r="E40" i="166" s="1"/>
  <c r="E18" i="126"/>
  <c r="E42" i="126" s="1"/>
  <c r="E17" i="144" s="1"/>
  <c r="CJ17" i="195"/>
  <c r="CJ17" i="194"/>
  <c r="CJ40" i="194" s="1"/>
  <c r="CJ17" i="192"/>
  <c r="CJ40" i="192" s="1"/>
  <c r="CJ17" i="191"/>
  <c r="CJ40" i="191" s="1"/>
  <c r="BX17" i="166"/>
  <c r="BX40" i="166" s="1"/>
  <c r="BX18" i="80"/>
  <c r="BX42" i="80" s="1"/>
  <c r="BX17" i="163"/>
  <c r="BX40" i="163" s="1"/>
  <c r="BX18" i="126"/>
  <c r="BX42" i="126" s="1"/>
  <c r="BX17" i="144" s="1"/>
  <c r="BX17" i="164"/>
  <c r="BX40" i="164" s="1"/>
  <c r="BX17" i="145"/>
  <c r="BX40" i="145" s="1"/>
  <c r="DF14" i="195"/>
  <c r="DF14" i="192"/>
  <c r="DF37" i="192" s="1"/>
  <c r="DF37" i="191"/>
  <c r="CT14" i="166"/>
  <c r="CT37" i="166" s="1"/>
  <c r="CT15" i="126"/>
  <c r="CT39" i="126" s="1"/>
  <c r="CT14" i="144" s="1"/>
  <c r="CT14" i="163"/>
  <c r="CT37" i="163" s="1"/>
  <c r="CT15" i="80"/>
  <c r="CT39" i="80" s="1"/>
  <c r="CT37" i="164"/>
  <c r="CG17" i="166"/>
  <c r="CG40" i="166" s="1"/>
  <c r="CS17" i="191"/>
  <c r="CS40" i="191" s="1"/>
  <c r="CG18" i="126"/>
  <c r="CG42" i="126" s="1"/>
  <c r="CG17" i="144" s="1"/>
  <c r="CS17" i="195"/>
  <c r="CG17" i="145"/>
  <c r="CG40" i="145" s="1"/>
  <c r="CS17" i="194"/>
  <c r="CS40" i="194" s="1"/>
  <c r="CG18" i="80"/>
  <c r="CG42" i="80" s="1"/>
  <c r="CG17" i="164"/>
  <c r="CG40" i="164" s="1"/>
  <c r="CS17" i="192"/>
  <c r="CS40" i="192" s="1"/>
  <c r="CG17" i="163"/>
  <c r="CG40" i="163" s="1"/>
  <c r="AR27" i="54"/>
  <c r="BJ8" i="194"/>
  <c r="BJ8" i="192"/>
  <c r="BJ8" i="191"/>
  <c r="BJ8" i="195"/>
  <c r="BJ11" i="195" s="1"/>
  <c r="AX8" i="166"/>
  <c r="AX8" i="126"/>
  <c r="AX8" i="163"/>
  <c r="AX8" i="80"/>
  <c r="AX8" i="164"/>
  <c r="AX8" i="145"/>
  <c r="BJ19" i="195"/>
  <c r="BJ19" i="194"/>
  <c r="BJ42" i="194" s="1"/>
  <c r="BJ19" i="192"/>
  <c r="BJ42" i="192" s="1"/>
  <c r="AR22" i="54"/>
  <c r="BJ19" i="191"/>
  <c r="BJ42" i="191" s="1"/>
  <c r="AX19" i="145"/>
  <c r="AX42" i="145" s="1"/>
  <c r="AX19" i="166"/>
  <c r="AX42" i="166" s="1"/>
  <c r="AX20" i="126"/>
  <c r="AX44" i="126" s="1"/>
  <c r="AX19" i="144" s="1"/>
  <c r="AX19" i="163"/>
  <c r="AX42" i="163" s="1"/>
  <c r="AX20" i="80"/>
  <c r="AX44" i="80" s="1"/>
  <c r="AX19" i="164"/>
  <c r="AX42" i="164" s="1"/>
  <c r="BU16" i="192"/>
  <c r="BU39" i="192" s="1"/>
  <c r="BU16" i="195"/>
  <c r="BU16" i="194"/>
  <c r="BU39" i="194" s="1"/>
  <c r="BI16" i="166"/>
  <c r="BI39" i="166" s="1"/>
  <c r="BU16" i="191"/>
  <c r="BU39" i="191" s="1"/>
  <c r="BI16" i="145"/>
  <c r="BI39" i="145" s="1"/>
  <c r="BI16" i="164"/>
  <c r="BI39" i="164" s="1"/>
  <c r="BI16" i="163"/>
  <c r="BI39" i="163" s="1"/>
  <c r="BC19" i="54"/>
  <c r="BI17" i="80"/>
  <c r="BI41" i="80" s="1"/>
  <c r="BI17" i="126"/>
  <c r="BI41" i="126" s="1"/>
  <c r="BI16" i="144" s="1"/>
  <c r="W19" i="195"/>
  <c r="W19" i="192"/>
  <c r="W42" i="192" s="1"/>
  <c r="W19" i="194"/>
  <c r="W42" i="194" s="1"/>
  <c r="E22" i="54"/>
  <c r="W19" i="191"/>
  <c r="W42" i="191" s="1"/>
  <c r="K19" i="164"/>
  <c r="K42" i="164" s="1"/>
  <c r="K19" i="145"/>
  <c r="K42" i="145" s="1"/>
  <c r="K20" i="126"/>
  <c r="K44" i="126" s="1"/>
  <c r="K19" i="144" s="1"/>
  <c r="K19" i="166"/>
  <c r="K42" i="166" s="1"/>
  <c r="K19" i="163"/>
  <c r="K42" i="163" s="1"/>
  <c r="K20" i="80"/>
  <c r="K44" i="80" s="1"/>
  <c r="AZ16" i="194"/>
  <c r="AZ39" i="194" s="1"/>
  <c r="AZ16" i="192"/>
  <c r="AZ39" i="192" s="1"/>
  <c r="AZ16" i="195"/>
  <c r="AZ16" i="191"/>
  <c r="AZ39" i="191" s="1"/>
  <c r="AN16" i="163"/>
  <c r="AN39" i="163" s="1"/>
  <c r="AH19" i="54"/>
  <c r="AN16" i="164"/>
  <c r="AN39" i="164" s="1"/>
  <c r="AN17" i="80"/>
  <c r="AN41" i="80" s="1"/>
  <c r="AN16" i="145"/>
  <c r="AN39" i="145" s="1"/>
  <c r="AN16" i="166"/>
  <c r="AN39" i="166" s="1"/>
  <c r="AN17" i="126"/>
  <c r="AN41" i="126" s="1"/>
  <c r="AN16" i="144" s="1"/>
  <c r="AZ19" i="192"/>
  <c r="AZ42" i="192" s="1"/>
  <c r="AZ19" i="195"/>
  <c r="AZ19" i="194"/>
  <c r="AZ42" i="194" s="1"/>
  <c r="AZ19" i="191"/>
  <c r="AZ42" i="191" s="1"/>
  <c r="AH22" i="54"/>
  <c r="AN19" i="163"/>
  <c r="AN42" i="163" s="1"/>
  <c r="AN20" i="80"/>
  <c r="AN44" i="80" s="1"/>
  <c r="AN19" i="164"/>
  <c r="AN42" i="164" s="1"/>
  <c r="AN19" i="145"/>
  <c r="AN42" i="145" s="1"/>
  <c r="AN19" i="166"/>
  <c r="AN42" i="166" s="1"/>
  <c r="AN20" i="126"/>
  <c r="AN44" i="126" s="1"/>
  <c r="AN19" i="144" s="1"/>
  <c r="BG13" i="192"/>
  <c r="BG36" i="192" s="1"/>
  <c r="BG13" i="195"/>
  <c r="BG36" i="194"/>
  <c r="AU36" i="164"/>
  <c r="AU14" i="126"/>
  <c r="AU38" i="126" s="1"/>
  <c r="AU13" i="144" s="1"/>
  <c r="AU13" i="166"/>
  <c r="AU36" i="166" s="1"/>
  <c r="AU13" i="163"/>
  <c r="AU36" i="163" s="1"/>
  <c r="AU14" i="80"/>
  <c r="AU38" i="80" s="1"/>
  <c r="AO16" i="54"/>
  <c r="BG8" i="192"/>
  <c r="BG8" i="195"/>
  <c r="BG11" i="195" s="1"/>
  <c r="BG8" i="194"/>
  <c r="BG8" i="191"/>
  <c r="AU8" i="126"/>
  <c r="AU8" i="164"/>
  <c r="AU8" i="80"/>
  <c r="AU8" i="166"/>
  <c r="AO27" i="54"/>
  <c r="AU8" i="163"/>
  <c r="AU8" i="145"/>
  <c r="BS8" i="195"/>
  <c r="BS11" i="195" s="1"/>
  <c r="BS8" i="194"/>
  <c r="BS8" i="192"/>
  <c r="BS8" i="191"/>
  <c r="BG8" i="126"/>
  <c r="BG8" i="164"/>
  <c r="BG8" i="163"/>
  <c r="BA27" i="54"/>
  <c r="BG8" i="80"/>
  <c r="BG8" i="166"/>
  <c r="BG8" i="145"/>
  <c r="BD13" i="192"/>
  <c r="BD36" i="192" s="1"/>
  <c r="BD13" i="195"/>
  <c r="AL16" i="54"/>
  <c r="BD36" i="191"/>
  <c r="AR36" i="145"/>
  <c r="AR13" i="166"/>
  <c r="AR36" i="166" s="1"/>
  <c r="AR14" i="126"/>
  <c r="AR38" i="126" s="1"/>
  <c r="AR13" i="144" s="1"/>
  <c r="AR13" i="163"/>
  <c r="AR36" i="163" s="1"/>
  <c r="AR14" i="80"/>
  <c r="AR38" i="80" s="1"/>
  <c r="AR36" i="164"/>
  <c r="AL27" i="54"/>
  <c r="BD8" i="195"/>
  <c r="BD11" i="195" s="1"/>
  <c r="BD8" i="194"/>
  <c r="BD8" i="192"/>
  <c r="BD8" i="191"/>
  <c r="AR8" i="164"/>
  <c r="AR8" i="145"/>
  <c r="AR8" i="166"/>
  <c r="AR8" i="126"/>
  <c r="AR8" i="163"/>
  <c r="AR8" i="80"/>
  <c r="BD16" i="192"/>
  <c r="BD39" i="192" s="1"/>
  <c r="BD16" i="195"/>
  <c r="BD16" i="194"/>
  <c r="BD39" i="194" s="1"/>
  <c r="AL19" i="54"/>
  <c r="BD16" i="191"/>
  <c r="BD39" i="191" s="1"/>
  <c r="AR16" i="163"/>
  <c r="AR39" i="163" s="1"/>
  <c r="AR17" i="126"/>
  <c r="AR41" i="126" s="1"/>
  <c r="AR16" i="144" s="1"/>
  <c r="AR16" i="164"/>
  <c r="AR39" i="164" s="1"/>
  <c r="AR16" i="145"/>
  <c r="AR39" i="145" s="1"/>
  <c r="AR16" i="166"/>
  <c r="AR39" i="166" s="1"/>
  <c r="AR17" i="80"/>
  <c r="AR41" i="80" s="1"/>
  <c r="CU22" i="195"/>
  <c r="CU22" i="194"/>
  <c r="CU45" i="194" s="1"/>
  <c r="CU22" i="192"/>
  <c r="CU45" i="192" s="1"/>
  <c r="CC25" i="54"/>
  <c r="CU22" i="191"/>
  <c r="CU45" i="191" s="1"/>
  <c r="CI22" i="164"/>
  <c r="CI45" i="164" s="1"/>
  <c r="CI22" i="145"/>
  <c r="CI45" i="145" s="1"/>
  <c r="CI22" i="166"/>
  <c r="CI45" i="166" s="1"/>
  <c r="CI23" i="126"/>
  <c r="CI47" i="126" s="1"/>
  <c r="CI22" i="144" s="1"/>
  <c r="CI22" i="163"/>
  <c r="CI45" i="163" s="1"/>
  <c r="CI23" i="80"/>
  <c r="CI47" i="80" s="1"/>
  <c r="CU16" i="195"/>
  <c r="CU16" i="194"/>
  <c r="CU39" i="194" s="1"/>
  <c r="CU16" i="192"/>
  <c r="CU39" i="192" s="1"/>
  <c r="CI16" i="164"/>
  <c r="CI39" i="164" s="1"/>
  <c r="CU16" i="191"/>
  <c r="CU39" i="191" s="1"/>
  <c r="CC19" i="54"/>
  <c r="CI17" i="80"/>
  <c r="CI41" i="80" s="1"/>
  <c r="CI17" i="126"/>
  <c r="CI41" i="126" s="1"/>
  <c r="CI16" i="144" s="1"/>
  <c r="CI16" i="145"/>
  <c r="CI39" i="145" s="1"/>
  <c r="CI16" i="166"/>
  <c r="CI39" i="166" s="1"/>
  <c r="CI16" i="163"/>
  <c r="CI39" i="163" s="1"/>
  <c r="CU8" i="192"/>
  <c r="CU8" i="195"/>
  <c r="CU11" i="195" s="1"/>
  <c r="CU8" i="194"/>
  <c r="CC27" i="54"/>
  <c r="CU8" i="191"/>
  <c r="CI8" i="145"/>
  <c r="CI8" i="166"/>
  <c r="CI8" i="80"/>
  <c r="CI8" i="163"/>
  <c r="CI8" i="126"/>
  <c r="CI8" i="164"/>
  <c r="AO23" i="164"/>
  <c r="AO46" i="164" s="1"/>
  <c r="AO23" i="145"/>
  <c r="AO46" i="145" s="1"/>
  <c r="AO24" i="126"/>
  <c r="AO48" i="126" s="1"/>
  <c r="AO23" i="144" s="1"/>
  <c r="BA23" i="192"/>
  <c r="BA46" i="192" s="1"/>
  <c r="AO23" i="163"/>
  <c r="AO46" i="163" s="1"/>
  <c r="BA23" i="191"/>
  <c r="BA46" i="191" s="1"/>
  <c r="AO24" i="80"/>
  <c r="AO48" i="80" s="1"/>
  <c r="BA23" i="195"/>
  <c r="AO23" i="166"/>
  <c r="AO46" i="166" s="1"/>
  <c r="BA23" i="194"/>
  <c r="BA46" i="194" s="1"/>
  <c r="AU7" i="193"/>
  <c r="AU10" i="193" s="1"/>
  <c r="AI18" i="165"/>
  <c r="AU18" i="193"/>
  <c r="AD18" i="165"/>
  <c r="AP18" i="193"/>
  <c r="CK21" i="165"/>
  <c r="CW21" i="193"/>
  <c r="AY18" i="165"/>
  <c r="BK18" i="193"/>
  <c r="CF7" i="165"/>
  <c r="CF10" i="165" s="1"/>
  <c r="CF12" i="165"/>
  <c r="CR12" i="193"/>
  <c r="AH7" i="165"/>
  <c r="AH10" i="165" s="1"/>
  <c r="AT7" i="193"/>
  <c r="AT10" i="193" s="1"/>
  <c r="AH15" i="165"/>
  <c r="AT15" i="193"/>
  <c r="CX18" i="193"/>
  <c r="CL18" i="165"/>
  <c r="BY24" i="126"/>
  <c r="BY48" i="126" s="1"/>
  <c r="BY23" i="144" s="1"/>
  <c r="BY23" i="163"/>
  <c r="BY46" i="163" s="1"/>
  <c r="CK23" i="192"/>
  <c r="CK46" i="192" s="1"/>
  <c r="BY23" i="166"/>
  <c r="BY46" i="166" s="1"/>
  <c r="CK23" i="191"/>
  <c r="CK46" i="191" s="1"/>
  <c r="CK23" i="195"/>
  <c r="CK23" i="194"/>
  <c r="CK46" i="194" s="1"/>
  <c r="BY23" i="164"/>
  <c r="BY46" i="164" s="1"/>
  <c r="BY23" i="145"/>
  <c r="BY46" i="145" s="1"/>
  <c r="BY24" i="80"/>
  <c r="BY48" i="80" s="1"/>
  <c r="BY26" i="126"/>
  <c r="BY50" i="126" s="1"/>
  <c r="BY25" i="144" s="1"/>
  <c r="BY25" i="166"/>
  <c r="BY48" i="166" s="1"/>
  <c r="BY25" i="164"/>
  <c r="BY48" i="164" s="1"/>
  <c r="CK25" i="192"/>
  <c r="CK48" i="192" s="1"/>
  <c r="BY25" i="163"/>
  <c r="BY48" i="163" s="1"/>
  <c r="CK25" i="191"/>
  <c r="CK48" i="191" s="1"/>
  <c r="BY26" i="80"/>
  <c r="BY50" i="80" s="1"/>
  <c r="CK25" i="195"/>
  <c r="BY25" i="145"/>
  <c r="BY48" i="145" s="1"/>
  <c r="CK25" i="194"/>
  <c r="CK48" i="194" s="1"/>
  <c r="BK7" i="165"/>
  <c r="BK10" i="165" s="1"/>
  <c r="AF25" i="194"/>
  <c r="AF48" i="194" s="1"/>
  <c r="AF25" i="192"/>
  <c r="AF48" i="192" s="1"/>
  <c r="AF25" i="191"/>
  <c r="AF48" i="191" s="1"/>
  <c r="AF25" i="195"/>
  <c r="T25" i="145"/>
  <c r="T48" i="145" s="1"/>
  <c r="T25" i="166"/>
  <c r="T48" i="166" s="1"/>
  <c r="T26" i="126"/>
  <c r="T50" i="126" s="1"/>
  <c r="T25" i="144" s="1"/>
  <c r="T25" i="163"/>
  <c r="T48" i="163" s="1"/>
  <c r="T26" i="80"/>
  <c r="T50" i="80" s="1"/>
  <c r="T25" i="164"/>
  <c r="T48" i="164" s="1"/>
  <c r="T21" i="165"/>
  <c r="AF21" i="193"/>
  <c r="BP23" i="192"/>
  <c r="BP46" i="192" s="1"/>
  <c r="BD23" i="163"/>
  <c r="BD46" i="163" s="1"/>
  <c r="BD24" i="80"/>
  <c r="BD48" i="80" s="1"/>
  <c r="BP23" i="191"/>
  <c r="BP46" i="191" s="1"/>
  <c r="BD23" i="164"/>
  <c r="BD46" i="164" s="1"/>
  <c r="BP23" i="195"/>
  <c r="BD23" i="145"/>
  <c r="BD46" i="145" s="1"/>
  <c r="BP23" i="194"/>
  <c r="BP46" i="194" s="1"/>
  <c r="BD23" i="166"/>
  <c r="BD46" i="166" s="1"/>
  <c r="BD24" i="126"/>
  <c r="BD48" i="126" s="1"/>
  <c r="BD23" i="144" s="1"/>
  <c r="BP20" i="192"/>
  <c r="BP43" i="192" s="1"/>
  <c r="BP20" i="191"/>
  <c r="BP43" i="191" s="1"/>
  <c r="BP20" i="195"/>
  <c r="BP20" i="194"/>
  <c r="BP43" i="194" s="1"/>
  <c r="BD20" i="164"/>
  <c r="BD43" i="164" s="1"/>
  <c r="BD20" i="145"/>
  <c r="BD43" i="145" s="1"/>
  <c r="BD20" i="166"/>
  <c r="BD43" i="166" s="1"/>
  <c r="BD21" i="80"/>
  <c r="BD45" i="80" s="1"/>
  <c r="BD20" i="163"/>
  <c r="BD43" i="163" s="1"/>
  <c r="BD21" i="126"/>
  <c r="BD45" i="126" s="1"/>
  <c r="BD20" i="144" s="1"/>
  <c r="AC18" i="165"/>
  <c r="AO18" i="193"/>
  <c r="BT17" i="191"/>
  <c r="BT40" i="191" s="1"/>
  <c r="BT17" i="195"/>
  <c r="BT17" i="194"/>
  <c r="BT40" i="194" s="1"/>
  <c r="BT17" i="192"/>
  <c r="BT40" i="192" s="1"/>
  <c r="BH17" i="145"/>
  <c r="BH40" i="145" s="1"/>
  <c r="BH17" i="166"/>
  <c r="BH40" i="166" s="1"/>
  <c r="BH18" i="80"/>
  <c r="BH42" i="80" s="1"/>
  <c r="BH17" i="163"/>
  <c r="BH40" i="163" s="1"/>
  <c r="BH18" i="126"/>
  <c r="BH42" i="126" s="1"/>
  <c r="BH17" i="144" s="1"/>
  <c r="BH17" i="164"/>
  <c r="BH40" i="164" s="1"/>
  <c r="AG18" i="165"/>
  <c r="AS18" i="193"/>
  <c r="AS15" i="126"/>
  <c r="AS39" i="126" s="1"/>
  <c r="AS14" i="144" s="1"/>
  <c r="AS14" i="163"/>
  <c r="AS37" i="163" s="1"/>
  <c r="AS37" i="164"/>
  <c r="AS14" i="166"/>
  <c r="AS37" i="166" s="1"/>
  <c r="AS15" i="80"/>
  <c r="AS39" i="80" s="1"/>
  <c r="BE14" i="195"/>
  <c r="BE37" i="191"/>
  <c r="BE14" i="192"/>
  <c r="BE37" i="192" s="1"/>
  <c r="BH20" i="192"/>
  <c r="BH43" i="192" s="1"/>
  <c r="BH20" i="191"/>
  <c r="BH43" i="191" s="1"/>
  <c r="BH20" i="195"/>
  <c r="BH20" i="194"/>
  <c r="BH43" i="194" s="1"/>
  <c r="AV20" i="166"/>
  <c r="AV43" i="166" s="1"/>
  <c r="AV21" i="80"/>
  <c r="AV45" i="80" s="1"/>
  <c r="AV20" i="163"/>
  <c r="AV43" i="163" s="1"/>
  <c r="AV21" i="126"/>
  <c r="AV45" i="126" s="1"/>
  <c r="AV20" i="144" s="1"/>
  <c r="AV20" i="164"/>
  <c r="AV43" i="164" s="1"/>
  <c r="AV20" i="145"/>
  <c r="AV43" i="145" s="1"/>
  <c r="BQ24" i="80"/>
  <c r="BQ48" i="80" s="1"/>
  <c r="BQ23" i="145"/>
  <c r="BQ46" i="145" s="1"/>
  <c r="BQ23" i="164"/>
  <c r="BQ46" i="164" s="1"/>
  <c r="BQ23" i="166"/>
  <c r="BQ46" i="166" s="1"/>
  <c r="BQ24" i="126"/>
  <c r="BQ48" i="126" s="1"/>
  <c r="BQ23" i="144" s="1"/>
  <c r="BQ23" i="163"/>
  <c r="BQ46" i="163" s="1"/>
  <c r="CC23" i="192"/>
  <c r="CC46" i="192" s="1"/>
  <c r="CC23" i="191"/>
  <c r="CC46" i="191" s="1"/>
  <c r="CC23" i="195"/>
  <c r="CC23" i="194"/>
  <c r="CC46" i="194" s="1"/>
  <c r="AV25" i="194"/>
  <c r="AV48" i="194" s="1"/>
  <c r="AV25" i="192"/>
  <c r="AV48" i="192" s="1"/>
  <c r="AV25" i="191"/>
  <c r="AV48" i="191" s="1"/>
  <c r="AV25" i="195"/>
  <c r="AJ25" i="166"/>
  <c r="AJ48" i="166" s="1"/>
  <c r="AJ26" i="126"/>
  <c r="AJ50" i="126" s="1"/>
  <c r="AJ25" i="144" s="1"/>
  <c r="AJ25" i="163"/>
  <c r="AJ48" i="163" s="1"/>
  <c r="AJ26" i="80"/>
  <c r="AJ50" i="80" s="1"/>
  <c r="AJ25" i="164"/>
  <c r="AJ48" i="164" s="1"/>
  <c r="AJ25" i="145"/>
  <c r="AJ48" i="145" s="1"/>
  <c r="AJ18" i="126"/>
  <c r="AJ42" i="126" s="1"/>
  <c r="AJ17" i="144" s="1"/>
  <c r="AJ17" i="145"/>
  <c r="AJ40" i="145" s="1"/>
  <c r="AJ17" i="164"/>
  <c r="AJ40" i="164" s="1"/>
  <c r="AJ18" i="80"/>
  <c r="AJ42" i="80" s="1"/>
  <c r="AJ17" i="163"/>
  <c r="AJ40" i="163" s="1"/>
  <c r="AJ17" i="166"/>
  <c r="AJ40" i="166" s="1"/>
  <c r="AV17" i="195"/>
  <c r="AV17" i="194"/>
  <c r="AV40" i="194" s="1"/>
  <c r="AV17" i="192"/>
  <c r="AV40" i="192" s="1"/>
  <c r="AV17" i="191"/>
  <c r="AV40" i="191" s="1"/>
  <c r="AQ25" i="164"/>
  <c r="AQ48" i="164" s="1"/>
  <c r="AQ26" i="126"/>
  <c r="AQ50" i="126" s="1"/>
  <c r="AQ25" i="144" s="1"/>
  <c r="AQ25" i="163"/>
  <c r="AQ48" i="163" s="1"/>
  <c r="AQ25" i="166"/>
  <c r="AQ48" i="166" s="1"/>
  <c r="AQ25" i="145"/>
  <c r="AQ48" i="145" s="1"/>
  <c r="AQ26" i="80"/>
  <c r="AQ50" i="80" s="1"/>
  <c r="BC25" i="192"/>
  <c r="BC48" i="192" s="1"/>
  <c r="BC25" i="191"/>
  <c r="BC48" i="191" s="1"/>
  <c r="BC25" i="195"/>
  <c r="BC25" i="194"/>
  <c r="BC48" i="194" s="1"/>
  <c r="BC14" i="192"/>
  <c r="BC37" i="192" s="1"/>
  <c r="BC14" i="195"/>
  <c r="BC37" i="194"/>
  <c r="AQ37" i="164"/>
  <c r="AQ15" i="126"/>
  <c r="AQ39" i="126" s="1"/>
  <c r="AQ14" i="144" s="1"/>
  <c r="AQ14" i="166"/>
  <c r="AQ37" i="166" s="1"/>
  <c r="AQ14" i="163"/>
  <c r="AQ37" i="163" s="1"/>
  <c r="AQ15" i="80"/>
  <c r="AQ39" i="80" s="1"/>
  <c r="Y18" i="165"/>
  <c r="AK18" i="193"/>
  <c r="Y17" i="145"/>
  <c r="Y40" i="145" s="1"/>
  <c r="AK17" i="195"/>
  <c r="AK17" i="194"/>
  <c r="AK40" i="194" s="1"/>
  <c r="AK17" i="192"/>
  <c r="AK40" i="192" s="1"/>
  <c r="Y17" i="163"/>
  <c r="Y40" i="163" s="1"/>
  <c r="AK17" i="191"/>
  <c r="AK40" i="191" s="1"/>
  <c r="Y17" i="164"/>
  <c r="Y40" i="164" s="1"/>
  <c r="Y18" i="126"/>
  <c r="Y42" i="126" s="1"/>
  <c r="Y17" i="144" s="1"/>
  <c r="Y17" i="166"/>
  <c r="Y40" i="166" s="1"/>
  <c r="Y18" i="80"/>
  <c r="Y42" i="80" s="1"/>
  <c r="CL25" i="192"/>
  <c r="CL48" i="192" s="1"/>
  <c r="CL25" i="191"/>
  <c r="CL48" i="191" s="1"/>
  <c r="CL25" i="195"/>
  <c r="CL25" i="194"/>
  <c r="CL48" i="194" s="1"/>
  <c r="BZ25" i="164"/>
  <c r="BZ48" i="164" s="1"/>
  <c r="BZ26" i="80"/>
  <c r="BZ50" i="80" s="1"/>
  <c r="BZ25" i="163"/>
  <c r="BZ48" i="163" s="1"/>
  <c r="BZ25" i="145"/>
  <c r="BZ48" i="145" s="1"/>
  <c r="BZ25" i="166"/>
  <c r="BZ48" i="166" s="1"/>
  <c r="BZ26" i="126"/>
  <c r="BZ50" i="126" s="1"/>
  <c r="BZ25" i="144" s="1"/>
  <c r="CL20" i="192"/>
  <c r="CL43" i="192" s="1"/>
  <c r="CL20" i="191"/>
  <c r="CL43" i="191" s="1"/>
  <c r="CL20" i="195"/>
  <c r="CL20" i="194"/>
  <c r="CL43" i="194" s="1"/>
  <c r="BZ20" i="145"/>
  <c r="BZ43" i="145" s="1"/>
  <c r="BZ20" i="166"/>
  <c r="BZ43" i="166" s="1"/>
  <c r="BZ21" i="126"/>
  <c r="BZ45" i="126" s="1"/>
  <c r="BZ20" i="144" s="1"/>
  <c r="BZ20" i="163"/>
  <c r="BZ43" i="163" s="1"/>
  <c r="BZ21" i="80"/>
  <c r="BZ45" i="80" s="1"/>
  <c r="BZ20" i="164"/>
  <c r="BZ43" i="164" s="1"/>
  <c r="L21" i="165"/>
  <c r="X21" i="193"/>
  <c r="CJ23" i="192"/>
  <c r="CJ46" i="192" s="1"/>
  <c r="CJ23" i="191"/>
  <c r="CJ46" i="191" s="1"/>
  <c r="CJ23" i="195"/>
  <c r="CJ23" i="194"/>
  <c r="CJ46" i="194" s="1"/>
  <c r="BX23" i="164"/>
  <c r="BX46" i="164" s="1"/>
  <c r="BX23" i="145"/>
  <c r="BX46" i="145" s="1"/>
  <c r="BX23" i="166"/>
  <c r="BX46" i="166" s="1"/>
  <c r="BX24" i="80"/>
  <c r="BX48" i="80" s="1"/>
  <c r="BX23" i="163"/>
  <c r="BX46" i="163" s="1"/>
  <c r="BX24" i="126"/>
  <c r="BX48" i="126" s="1"/>
  <c r="BX23" i="144" s="1"/>
  <c r="CS21" i="165"/>
  <c r="DE21" i="193"/>
  <c r="CS20" i="191"/>
  <c r="CS43" i="191" s="1"/>
  <c r="CS20" i="195"/>
  <c r="CS20" i="194"/>
  <c r="CS43" i="194" s="1"/>
  <c r="CS20" i="192"/>
  <c r="CS43" i="192" s="1"/>
  <c r="CG20" i="145"/>
  <c r="CG43" i="145" s="1"/>
  <c r="CG20" i="166"/>
  <c r="CG43" i="166" s="1"/>
  <c r="CG21" i="126"/>
  <c r="CG45" i="126" s="1"/>
  <c r="CG20" i="144" s="1"/>
  <c r="CG20" i="163"/>
  <c r="CG43" i="163" s="1"/>
  <c r="CG21" i="80"/>
  <c r="CG45" i="80" s="1"/>
  <c r="CG20" i="164"/>
  <c r="CG43" i="164" s="1"/>
  <c r="M17" i="145"/>
  <c r="M40" i="145" s="1"/>
  <c r="M18" i="80"/>
  <c r="M42" i="80" s="1"/>
  <c r="Y17" i="195"/>
  <c r="M18" i="126"/>
  <c r="M42" i="126" s="1"/>
  <c r="M17" i="144" s="1"/>
  <c r="M17" i="164"/>
  <c r="M40" i="164" s="1"/>
  <c r="M17" i="163"/>
  <c r="M40" i="163" s="1"/>
  <c r="M17" i="166"/>
  <c r="M40" i="166" s="1"/>
  <c r="Y17" i="194"/>
  <c r="Y40" i="194" s="1"/>
  <c r="Y17" i="191"/>
  <c r="Y40" i="191" s="1"/>
  <c r="Y17" i="192"/>
  <c r="Y40" i="192" s="1"/>
  <c r="AE20" i="195"/>
  <c r="AE20" i="194"/>
  <c r="AE43" i="194" s="1"/>
  <c r="AE20" i="192"/>
  <c r="AE43" i="192" s="1"/>
  <c r="AE20" i="191"/>
  <c r="AE43" i="191" s="1"/>
  <c r="S20" i="166"/>
  <c r="S43" i="166" s="1"/>
  <c r="S21" i="126"/>
  <c r="S45" i="126" s="1"/>
  <c r="S20" i="144" s="1"/>
  <c r="S20" i="163"/>
  <c r="S43" i="163" s="1"/>
  <c r="S21" i="80"/>
  <c r="S45" i="80" s="1"/>
  <c r="S20" i="164"/>
  <c r="S43" i="164" s="1"/>
  <c r="S20" i="145"/>
  <c r="S43" i="145" s="1"/>
  <c r="BL13" i="195"/>
  <c r="BL36" i="194"/>
  <c r="BL13" i="192"/>
  <c r="BL36" i="192" s="1"/>
  <c r="AT16" i="54"/>
  <c r="AZ36" i="164"/>
  <c r="AZ13" i="166"/>
  <c r="AZ36" i="166" s="1"/>
  <c r="AZ14" i="126"/>
  <c r="AZ38" i="126" s="1"/>
  <c r="AZ13" i="144" s="1"/>
  <c r="AZ13" i="163"/>
  <c r="AZ36" i="163" s="1"/>
  <c r="AZ14" i="80"/>
  <c r="AZ38" i="80" s="1"/>
  <c r="BL8" i="195"/>
  <c r="BL11" i="195" s="1"/>
  <c r="BL8" i="194"/>
  <c r="BL8" i="192"/>
  <c r="BL8" i="191"/>
  <c r="AT27" i="54"/>
  <c r="AZ8" i="164"/>
  <c r="AZ8" i="145"/>
  <c r="AZ8" i="166"/>
  <c r="AZ8" i="126"/>
  <c r="AZ8" i="163"/>
  <c r="AZ8" i="80"/>
  <c r="CA16" i="195"/>
  <c r="CA16" i="194"/>
  <c r="CA39" i="194" s="1"/>
  <c r="CA16" i="192"/>
  <c r="CA39" i="192" s="1"/>
  <c r="BO16" i="163"/>
  <c r="BO39" i="163" s="1"/>
  <c r="BI19" i="54"/>
  <c r="CA16" i="191"/>
  <c r="CA39" i="191" s="1"/>
  <c r="BO16" i="145"/>
  <c r="BO39" i="145" s="1"/>
  <c r="BO16" i="166"/>
  <c r="BO39" i="166" s="1"/>
  <c r="BO16" i="164"/>
  <c r="BO39" i="164" s="1"/>
  <c r="BO17" i="80"/>
  <c r="BO41" i="80" s="1"/>
  <c r="BO17" i="126"/>
  <c r="BO41" i="126" s="1"/>
  <c r="BO16" i="144" s="1"/>
  <c r="CA8" i="194"/>
  <c r="CA8" i="192"/>
  <c r="CA8" i="195"/>
  <c r="CA11" i="195" s="1"/>
  <c r="BI27" i="54"/>
  <c r="CA8" i="191"/>
  <c r="BO8" i="164"/>
  <c r="BO8" i="145"/>
  <c r="BO8" i="166"/>
  <c r="BO8" i="80"/>
  <c r="BO8" i="163"/>
  <c r="BO8" i="126"/>
  <c r="CA19" i="192"/>
  <c r="CA42" i="192" s="1"/>
  <c r="CA19" i="195"/>
  <c r="CA19" i="194"/>
  <c r="CA42" i="194" s="1"/>
  <c r="CA19" i="191"/>
  <c r="CA42" i="191" s="1"/>
  <c r="BI22" i="54"/>
  <c r="BO19" i="163"/>
  <c r="BO42" i="163" s="1"/>
  <c r="BO20" i="80"/>
  <c r="BO44" i="80" s="1"/>
  <c r="BO19" i="164"/>
  <c r="BO42" i="164" s="1"/>
  <c r="BO19" i="145"/>
  <c r="BO42" i="145" s="1"/>
  <c r="BO19" i="166"/>
  <c r="BO42" i="166" s="1"/>
  <c r="BO20" i="126"/>
  <c r="BO44" i="126" s="1"/>
  <c r="BO19" i="144" s="1"/>
  <c r="AC8" i="195"/>
  <c r="AC11" i="195" s="1"/>
  <c r="AC8" i="194"/>
  <c r="AC8" i="192"/>
  <c r="K27" i="54"/>
  <c r="Q8" i="80"/>
  <c r="Q8" i="126"/>
  <c r="AC8" i="191"/>
  <c r="Q8" i="166"/>
  <c r="Q8" i="164"/>
  <c r="Q8" i="163"/>
  <c r="Q8" i="145"/>
  <c r="AJ19" i="195"/>
  <c r="AJ19" i="194"/>
  <c r="AJ42" i="194" s="1"/>
  <c r="AJ19" i="192"/>
  <c r="AJ42" i="192" s="1"/>
  <c r="AJ19" i="191"/>
  <c r="AJ42" i="191" s="1"/>
  <c r="R22" i="54"/>
  <c r="X19" i="163"/>
  <c r="X42" i="163" s="1"/>
  <c r="X20" i="80"/>
  <c r="X44" i="80" s="1"/>
  <c r="X19" i="164"/>
  <c r="X42" i="164" s="1"/>
  <c r="X19" i="145"/>
  <c r="X42" i="145" s="1"/>
  <c r="X19" i="166"/>
  <c r="X42" i="166" s="1"/>
  <c r="X20" i="126"/>
  <c r="X44" i="126" s="1"/>
  <c r="X19" i="144" s="1"/>
  <c r="AW22" i="195"/>
  <c r="AW22" i="194"/>
  <c r="AW45" i="194" s="1"/>
  <c r="AW22" i="192"/>
  <c r="AW45" i="192" s="1"/>
  <c r="AE25" i="54"/>
  <c r="AW22" i="191"/>
  <c r="AW45" i="191" s="1"/>
  <c r="AK22" i="166"/>
  <c r="AK45" i="166" s="1"/>
  <c r="AK22" i="145"/>
  <c r="AK45" i="145" s="1"/>
  <c r="AK22" i="164"/>
  <c r="AK45" i="164" s="1"/>
  <c r="AK22" i="163"/>
  <c r="AK45" i="163" s="1"/>
  <c r="AK23" i="80"/>
  <c r="AK47" i="80" s="1"/>
  <c r="AK23" i="126"/>
  <c r="AK47" i="126" s="1"/>
  <c r="AK22" i="144" s="1"/>
  <c r="AW8" i="195"/>
  <c r="AW11" i="195" s="1"/>
  <c r="AW8" i="194"/>
  <c r="AW8" i="192"/>
  <c r="AK8" i="145"/>
  <c r="AE27" i="54"/>
  <c r="AK8" i="166"/>
  <c r="AW8" i="191"/>
  <c r="AK8" i="164"/>
  <c r="AK8" i="80"/>
  <c r="AK8" i="163"/>
  <c r="AK8" i="126"/>
  <c r="CO16" i="194"/>
  <c r="CO39" i="194" s="1"/>
  <c r="CO16" i="192"/>
  <c r="CO39" i="192" s="1"/>
  <c r="CO16" i="195"/>
  <c r="BW19" i="54"/>
  <c r="CO16" i="191"/>
  <c r="CO39" i="191" s="1"/>
  <c r="CC17" i="80"/>
  <c r="CC41" i="80" s="1"/>
  <c r="CC16" i="145"/>
  <c r="CC39" i="145" s="1"/>
  <c r="CC16" i="164"/>
  <c r="CC39" i="164" s="1"/>
  <c r="CC16" i="166"/>
  <c r="CC39" i="166" s="1"/>
  <c r="CC16" i="163"/>
  <c r="CC39" i="163" s="1"/>
  <c r="CC17" i="126"/>
  <c r="CC41" i="126" s="1"/>
  <c r="CC16" i="144" s="1"/>
  <c r="CO6" i="193"/>
  <c r="CO9" i="193" s="1"/>
  <c r="CC6" i="165"/>
  <c r="CC9" i="165" s="1"/>
  <c r="CO13" i="195"/>
  <c r="CO36" i="194"/>
  <c r="CO13" i="192"/>
  <c r="CO36" i="192" s="1"/>
  <c r="CC13" i="163"/>
  <c r="CC36" i="163" s="1"/>
  <c r="CC36" i="145"/>
  <c r="BW16" i="54"/>
  <c r="CC14" i="126"/>
  <c r="CC38" i="126" s="1"/>
  <c r="CC13" i="144" s="1"/>
  <c r="CC13" i="166"/>
  <c r="CC36" i="166" s="1"/>
  <c r="CC36" i="164"/>
  <c r="CC14" i="80"/>
  <c r="CC38" i="80" s="1"/>
  <c r="DD13" i="192"/>
  <c r="DD36" i="192" s="1"/>
  <c r="DD13" i="195"/>
  <c r="CL16" i="54"/>
  <c r="DD36" i="191"/>
  <c r="CR36" i="145"/>
  <c r="CR13" i="166"/>
  <c r="CR36" i="166" s="1"/>
  <c r="CR14" i="126"/>
  <c r="CR38" i="126" s="1"/>
  <c r="CR13" i="144" s="1"/>
  <c r="CR13" i="163"/>
  <c r="CR36" i="163" s="1"/>
  <c r="CR14" i="80"/>
  <c r="CR38" i="80" s="1"/>
  <c r="DD19" i="192"/>
  <c r="DD42" i="192" s="1"/>
  <c r="DD19" i="195"/>
  <c r="DD19" i="194"/>
  <c r="DD42" i="194" s="1"/>
  <c r="CL22" i="54"/>
  <c r="DD19" i="191"/>
  <c r="DD42" i="191" s="1"/>
  <c r="CR19" i="163"/>
  <c r="CR42" i="163" s="1"/>
  <c r="CR20" i="126"/>
  <c r="CR44" i="126" s="1"/>
  <c r="CR19" i="144" s="1"/>
  <c r="CR19" i="164"/>
  <c r="CR42" i="164" s="1"/>
  <c r="CR19" i="145"/>
  <c r="CR42" i="145" s="1"/>
  <c r="CR19" i="166"/>
  <c r="CR42" i="166" s="1"/>
  <c r="CR20" i="80"/>
  <c r="CR44" i="80" s="1"/>
  <c r="AH22" i="195"/>
  <c r="AH22" i="194"/>
  <c r="AH45" i="194" s="1"/>
  <c r="AH22" i="192"/>
  <c r="AH45" i="192" s="1"/>
  <c r="P25" i="54"/>
  <c r="AH22" i="191"/>
  <c r="AH45" i="191" s="1"/>
  <c r="V22" i="163"/>
  <c r="V45" i="163" s="1"/>
  <c r="V23" i="80"/>
  <c r="V47" i="80" s="1"/>
  <c r="V22" i="164"/>
  <c r="V45" i="164" s="1"/>
  <c r="V22" i="145"/>
  <c r="V45" i="145" s="1"/>
  <c r="V22" i="166"/>
  <c r="V45" i="166" s="1"/>
  <c r="V23" i="126"/>
  <c r="V47" i="126" s="1"/>
  <c r="V22" i="144" s="1"/>
  <c r="AH13" i="195"/>
  <c r="AH36" i="194"/>
  <c r="AH13" i="192"/>
  <c r="AH36" i="192" s="1"/>
  <c r="P16" i="54"/>
  <c r="V13" i="163"/>
  <c r="V36" i="163" s="1"/>
  <c r="V14" i="80"/>
  <c r="V38" i="80" s="1"/>
  <c r="V36" i="164"/>
  <c r="V36" i="145"/>
  <c r="V13" i="166"/>
  <c r="V36" i="166" s="1"/>
  <c r="V14" i="126"/>
  <c r="V38" i="126" s="1"/>
  <c r="V13" i="144" s="1"/>
  <c r="AH19" i="194"/>
  <c r="AH42" i="194" s="1"/>
  <c r="AH19" i="191"/>
  <c r="AH42" i="191" s="1"/>
  <c r="AH19" i="195"/>
  <c r="AH19" i="192"/>
  <c r="AH42" i="192" s="1"/>
  <c r="P22" i="54"/>
  <c r="V19" i="163"/>
  <c r="V42" i="163" s="1"/>
  <c r="V20" i="80"/>
  <c r="V44" i="80" s="1"/>
  <c r="V19" i="164"/>
  <c r="V42" i="164" s="1"/>
  <c r="V19" i="145"/>
  <c r="V42" i="145" s="1"/>
  <c r="V19" i="166"/>
  <c r="V42" i="166" s="1"/>
  <c r="V20" i="126"/>
  <c r="V44" i="126" s="1"/>
  <c r="V19" i="144" s="1"/>
  <c r="BN16" i="194"/>
  <c r="BN39" i="194" s="1"/>
  <c r="BN16" i="192"/>
  <c r="BN39" i="192" s="1"/>
  <c r="BN16" i="195"/>
  <c r="AV19" i="54"/>
  <c r="BN16" i="191"/>
  <c r="BN39" i="191" s="1"/>
  <c r="BB16" i="166"/>
  <c r="BB39" i="166" s="1"/>
  <c r="BB16" i="145"/>
  <c r="BB39" i="145" s="1"/>
  <c r="BB17" i="80"/>
  <c r="BB41" i="80" s="1"/>
  <c r="BB16" i="163"/>
  <c r="BB39" i="163" s="1"/>
  <c r="BB16" i="164"/>
  <c r="BB39" i="164" s="1"/>
  <c r="BB17" i="126"/>
  <c r="BB41" i="126" s="1"/>
  <c r="BB16" i="144" s="1"/>
  <c r="BN8" i="194"/>
  <c r="BN8" i="191"/>
  <c r="BN8" i="192"/>
  <c r="BN8" i="195"/>
  <c r="BN11" i="195" s="1"/>
  <c r="AV27" i="54"/>
  <c r="BB8" i="166"/>
  <c r="BB8" i="126"/>
  <c r="BB8" i="163"/>
  <c r="BB8" i="80"/>
  <c r="BB8" i="164"/>
  <c r="BB8" i="145"/>
  <c r="AR16" i="195"/>
  <c r="AR16" i="194"/>
  <c r="AR39" i="194" s="1"/>
  <c r="AR16" i="192"/>
  <c r="AR39" i="192" s="1"/>
  <c r="Z19" i="54"/>
  <c r="AR16" i="191"/>
  <c r="AR39" i="191" s="1"/>
  <c r="AF16" i="164"/>
  <c r="AF39" i="164" s="1"/>
  <c r="AF16" i="145"/>
  <c r="AF39" i="145" s="1"/>
  <c r="AF16" i="166"/>
  <c r="AF39" i="166" s="1"/>
  <c r="AF17" i="80"/>
  <c r="AF41" i="80" s="1"/>
  <c r="AF16" i="163"/>
  <c r="AF39" i="163" s="1"/>
  <c r="AF17" i="126"/>
  <c r="AF41" i="126" s="1"/>
  <c r="AF16" i="144" s="1"/>
  <c r="AR19" i="194"/>
  <c r="AR42" i="194" s="1"/>
  <c r="AR19" i="192"/>
  <c r="AR42" i="192" s="1"/>
  <c r="AR19" i="195"/>
  <c r="Z22" i="54"/>
  <c r="AR19" i="191"/>
  <c r="AR42" i="191" s="1"/>
  <c r="AF19" i="145"/>
  <c r="AF42" i="145" s="1"/>
  <c r="AF19" i="166"/>
  <c r="AF42" i="166" s="1"/>
  <c r="AF20" i="126"/>
  <c r="AF44" i="126" s="1"/>
  <c r="AF19" i="144" s="1"/>
  <c r="AF19" i="163"/>
  <c r="AF42" i="163" s="1"/>
  <c r="AF20" i="80"/>
  <c r="AF44" i="80" s="1"/>
  <c r="AF19" i="164"/>
  <c r="AF42" i="164" s="1"/>
  <c r="AI21" i="165"/>
  <c r="AU21" i="193"/>
  <c r="CM15" i="165"/>
  <c r="CY15" i="193"/>
  <c r="CZ15" i="193"/>
  <c r="CN15" i="165"/>
  <c r="CW18" i="193"/>
  <c r="CK18" i="165"/>
  <c r="CD15" i="165"/>
  <c r="CP15" i="193"/>
  <c r="CD18" i="80"/>
  <c r="CD42" i="80" s="1"/>
  <c r="CD17" i="166"/>
  <c r="CD40" i="166" s="1"/>
  <c r="CD17" i="164"/>
  <c r="CD40" i="164" s="1"/>
  <c r="CD18" i="126"/>
  <c r="CD42" i="126" s="1"/>
  <c r="CD17" i="144" s="1"/>
  <c r="CD17" i="145"/>
  <c r="CD40" i="145" s="1"/>
  <c r="CD17" i="163"/>
  <c r="CD40" i="163" s="1"/>
  <c r="CP17" i="195"/>
  <c r="CP17" i="194"/>
  <c r="CP40" i="194" s="1"/>
  <c r="CP17" i="192"/>
  <c r="CP40" i="192" s="1"/>
  <c r="CP17" i="191"/>
  <c r="CP40" i="191" s="1"/>
  <c r="BI20" i="195"/>
  <c r="BI20" i="194"/>
  <c r="BI43" i="194" s="1"/>
  <c r="BI20" i="192"/>
  <c r="BI43" i="192" s="1"/>
  <c r="BI20" i="191"/>
  <c r="BI43" i="191" s="1"/>
  <c r="AW20" i="164"/>
  <c r="AW43" i="164" s="1"/>
  <c r="AW20" i="145"/>
  <c r="AW43" i="145" s="1"/>
  <c r="AW20" i="166"/>
  <c r="AW43" i="166" s="1"/>
  <c r="AW21" i="126"/>
  <c r="AW45" i="126" s="1"/>
  <c r="AW20" i="144" s="1"/>
  <c r="AW20" i="163"/>
  <c r="AW43" i="163" s="1"/>
  <c r="AW21" i="80"/>
  <c r="AW45" i="80" s="1"/>
  <c r="CF15" i="165"/>
  <c r="CR15" i="193"/>
  <c r="AT12" i="193"/>
  <c r="AH12" i="165"/>
  <c r="AT21" i="193"/>
  <c r="AH21" i="165"/>
  <c r="CL7" i="165"/>
  <c r="CL10" i="165" s="1"/>
  <c r="CX7" i="193"/>
  <c r="CX10" i="193" s="1"/>
  <c r="CX21" i="193"/>
  <c r="CL21" i="165"/>
  <c r="CE15" i="193"/>
  <c r="BS15" i="165"/>
  <c r="T12" i="193"/>
  <c r="H12" i="165"/>
  <c r="T14" i="195"/>
  <c r="H14" i="163"/>
  <c r="H37" i="163" s="1"/>
  <c r="H15" i="80"/>
  <c r="H39" i="80" s="1"/>
  <c r="T37" i="194"/>
  <c r="H37" i="145"/>
  <c r="T14" i="192"/>
  <c r="T37" i="192" s="1"/>
  <c r="H14" i="166"/>
  <c r="H37" i="166" s="1"/>
  <c r="H15" i="126"/>
  <c r="H39" i="126" s="1"/>
  <c r="H14" i="144" s="1"/>
  <c r="BR20" i="192"/>
  <c r="BR43" i="192" s="1"/>
  <c r="BR20" i="191"/>
  <c r="BR43" i="191" s="1"/>
  <c r="BR20" i="195"/>
  <c r="BR20" i="194"/>
  <c r="BR43" i="194" s="1"/>
  <c r="BF20" i="145"/>
  <c r="BF43" i="145" s="1"/>
  <c r="BF20" i="166"/>
  <c r="BF43" i="166" s="1"/>
  <c r="BF21" i="126"/>
  <c r="BF45" i="126" s="1"/>
  <c r="BF20" i="144" s="1"/>
  <c r="BF20" i="163"/>
  <c r="BF43" i="163" s="1"/>
  <c r="BF21" i="80"/>
  <c r="BF45" i="80" s="1"/>
  <c r="BF20" i="164"/>
  <c r="BF43" i="164" s="1"/>
  <c r="BR23" i="194"/>
  <c r="BR46" i="194" s="1"/>
  <c r="BR23" i="192"/>
  <c r="BR46" i="192" s="1"/>
  <c r="BR23" i="191"/>
  <c r="BR46" i="191" s="1"/>
  <c r="BR23" i="195"/>
  <c r="BF23" i="145"/>
  <c r="BF46" i="145" s="1"/>
  <c r="BF23" i="166"/>
  <c r="BF46" i="166" s="1"/>
  <c r="BF24" i="126"/>
  <c r="BF48" i="126" s="1"/>
  <c r="BF23" i="144" s="1"/>
  <c r="BF23" i="163"/>
  <c r="BF46" i="163" s="1"/>
  <c r="BF24" i="80"/>
  <c r="BF48" i="80" s="1"/>
  <c r="BF23" i="164"/>
  <c r="BF46" i="164" s="1"/>
  <c r="AT18" i="165"/>
  <c r="BF18" i="193"/>
  <c r="BF20" i="192"/>
  <c r="BF43" i="192" s="1"/>
  <c r="BF20" i="191"/>
  <c r="BF43" i="191" s="1"/>
  <c r="BF20" i="195"/>
  <c r="BF20" i="194"/>
  <c r="BF43" i="194" s="1"/>
  <c r="AT20" i="166"/>
  <c r="AT43" i="166" s="1"/>
  <c r="AT21" i="126"/>
  <c r="AT45" i="126" s="1"/>
  <c r="AT20" i="144" s="1"/>
  <c r="AT20" i="163"/>
  <c r="AT43" i="163" s="1"/>
  <c r="AT21" i="80"/>
  <c r="AT45" i="80" s="1"/>
  <c r="AT20" i="164"/>
  <c r="AT43" i="164" s="1"/>
  <c r="AT20" i="145"/>
  <c r="AT43" i="145" s="1"/>
  <c r="BF21" i="193"/>
  <c r="AT21" i="165"/>
  <c r="BF23" i="195"/>
  <c r="BF23" i="194"/>
  <c r="BF46" i="194" s="1"/>
  <c r="BF23" i="192"/>
  <c r="BF46" i="192" s="1"/>
  <c r="BF23" i="191"/>
  <c r="BF46" i="191" s="1"/>
  <c r="AT23" i="163"/>
  <c r="AT46" i="163" s="1"/>
  <c r="AT23" i="145"/>
  <c r="AT46" i="145" s="1"/>
  <c r="AT23" i="166"/>
  <c r="AT46" i="166" s="1"/>
  <c r="AT24" i="126"/>
  <c r="AT48" i="126" s="1"/>
  <c r="AT23" i="144" s="1"/>
  <c r="AT23" i="164"/>
  <c r="AT46" i="164" s="1"/>
  <c r="AT24" i="80"/>
  <c r="AT48" i="80" s="1"/>
  <c r="AT17" i="163"/>
  <c r="AT40" i="163" s="1"/>
  <c r="AT17" i="145"/>
  <c r="AT40" i="145" s="1"/>
  <c r="AT18" i="80"/>
  <c r="AT42" i="80" s="1"/>
  <c r="AT17" i="164"/>
  <c r="AT40" i="164" s="1"/>
  <c r="AT17" i="166"/>
  <c r="AT40" i="166" s="1"/>
  <c r="AT18" i="126"/>
  <c r="AT42" i="126" s="1"/>
  <c r="AT17" i="144" s="1"/>
  <c r="BF17" i="195"/>
  <c r="BF17" i="194"/>
  <c r="BF40" i="194" s="1"/>
  <c r="BF17" i="192"/>
  <c r="BF40" i="192" s="1"/>
  <c r="BF17" i="191"/>
  <c r="BF40" i="191" s="1"/>
  <c r="BZ23" i="195"/>
  <c r="BZ23" i="194"/>
  <c r="BZ46" i="194" s="1"/>
  <c r="BZ23" i="192"/>
  <c r="BZ46" i="192" s="1"/>
  <c r="BZ23" i="191"/>
  <c r="BZ46" i="191" s="1"/>
  <c r="BN23" i="163"/>
  <c r="BN46" i="163" s="1"/>
  <c r="BN24" i="80"/>
  <c r="BN48" i="80" s="1"/>
  <c r="BN23" i="164"/>
  <c r="BN46" i="164" s="1"/>
  <c r="BN23" i="145"/>
  <c r="BN46" i="145" s="1"/>
  <c r="BN23" i="166"/>
  <c r="BN46" i="166" s="1"/>
  <c r="BN24" i="126"/>
  <c r="BN48" i="126" s="1"/>
  <c r="BN23" i="144" s="1"/>
  <c r="T12" i="165"/>
  <c r="AF12" i="193"/>
  <c r="BP17" i="194"/>
  <c r="BP40" i="194" s="1"/>
  <c r="BP17" i="192"/>
  <c r="BP40" i="192" s="1"/>
  <c r="BP17" i="191"/>
  <c r="BP40" i="191" s="1"/>
  <c r="BP17" i="195"/>
  <c r="BD17" i="166"/>
  <c r="BD40" i="166" s="1"/>
  <c r="BD18" i="80"/>
  <c r="BD42" i="80" s="1"/>
  <c r="BD17" i="163"/>
  <c r="BD40" i="163" s="1"/>
  <c r="BD18" i="126"/>
  <c r="BD42" i="126" s="1"/>
  <c r="BD17" i="144" s="1"/>
  <c r="BD17" i="164"/>
  <c r="BD40" i="164" s="1"/>
  <c r="BD17" i="145"/>
  <c r="BD40" i="145" s="1"/>
  <c r="AB14" i="166"/>
  <c r="AB37" i="166" s="1"/>
  <c r="AB37" i="164"/>
  <c r="AB15" i="126"/>
  <c r="AB39" i="126" s="1"/>
  <c r="AB14" i="144" s="1"/>
  <c r="AN14" i="195"/>
  <c r="AN14" i="192"/>
  <c r="AN37" i="192" s="1"/>
  <c r="AB15" i="80"/>
  <c r="AB39" i="80" s="1"/>
  <c r="AN37" i="191"/>
  <c r="AB14" i="163"/>
  <c r="AB37" i="163" s="1"/>
  <c r="BO20" i="192"/>
  <c r="BO43" i="192" s="1"/>
  <c r="BO20" i="191"/>
  <c r="BO43" i="191" s="1"/>
  <c r="BO20" i="195"/>
  <c r="BO20" i="194"/>
  <c r="BO43" i="194" s="1"/>
  <c r="BC20" i="166"/>
  <c r="BC43" i="166" s="1"/>
  <c r="BC21" i="126"/>
  <c r="BC45" i="126" s="1"/>
  <c r="BC20" i="144" s="1"/>
  <c r="BC20" i="163"/>
  <c r="BC43" i="163" s="1"/>
  <c r="BC21" i="80"/>
  <c r="BC45" i="80" s="1"/>
  <c r="BC20" i="164"/>
  <c r="BC43" i="164" s="1"/>
  <c r="BC20" i="145"/>
  <c r="BC43" i="145" s="1"/>
  <c r="BT7" i="193"/>
  <c r="BT10" i="193" s="1"/>
  <c r="BT25" i="192"/>
  <c r="BT48" i="192" s="1"/>
  <c r="BT25" i="191"/>
  <c r="BT48" i="191" s="1"/>
  <c r="BT25" i="195"/>
  <c r="BT25" i="194"/>
  <c r="BT48" i="194" s="1"/>
  <c r="BH25" i="164"/>
  <c r="BH48" i="164" s="1"/>
  <c r="BH25" i="145"/>
  <c r="BH48" i="145" s="1"/>
  <c r="BH25" i="166"/>
  <c r="BH48" i="166" s="1"/>
  <c r="BH26" i="126"/>
  <c r="BH50" i="126" s="1"/>
  <c r="BH25" i="144" s="1"/>
  <c r="BH25" i="163"/>
  <c r="BH48" i="163" s="1"/>
  <c r="BH26" i="80"/>
  <c r="BH50" i="80" s="1"/>
  <c r="AG21" i="165"/>
  <c r="AS21" i="193"/>
  <c r="AG23" i="163"/>
  <c r="AG46" i="163" s="1"/>
  <c r="AG23" i="164"/>
  <c r="AG46" i="164" s="1"/>
  <c r="AG24" i="126"/>
  <c r="AG48" i="126" s="1"/>
  <c r="AG23" i="144" s="1"/>
  <c r="AS23" i="192"/>
  <c r="AS46" i="192" s="1"/>
  <c r="AS23" i="195"/>
  <c r="AG23" i="166"/>
  <c r="AG46" i="166" s="1"/>
  <c r="AG24" i="80"/>
  <c r="AG48" i="80" s="1"/>
  <c r="AS23" i="194"/>
  <c r="AS46" i="194" s="1"/>
  <c r="AS23" i="191"/>
  <c r="AS46" i="191" s="1"/>
  <c r="AG23" i="145"/>
  <c r="AG46" i="145" s="1"/>
  <c r="BE7" i="193"/>
  <c r="BE10" i="193" s="1"/>
  <c r="AS7" i="165"/>
  <c r="AS10" i="165" s="1"/>
  <c r="AS15" i="165"/>
  <c r="BE15" i="193"/>
  <c r="BU18" i="165"/>
  <c r="CG18" i="193"/>
  <c r="BH25" i="194"/>
  <c r="BH48" i="194" s="1"/>
  <c r="BH25" i="192"/>
  <c r="BH48" i="192" s="1"/>
  <c r="BH25" i="191"/>
  <c r="BH48" i="191" s="1"/>
  <c r="BH25" i="195"/>
  <c r="AV25" i="164"/>
  <c r="AV48" i="164" s="1"/>
  <c r="AV25" i="145"/>
  <c r="AV48" i="145" s="1"/>
  <c r="AV25" i="163"/>
  <c r="AV48" i="163" s="1"/>
  <c r="AV26" i="126"/>
  <c r="AV50" i="126" s="1"/>
  <c r="AV25" i="144" s="1"/>
  <c r="AV25" i="166"/>
  <c r="AV48" i="166" s="1"/>
  <c r="AV26" i="80"/>
  <c r="AV50" i="80" s="1"/>
  <c r="AQ21" i="165"/>
  <c r="BC21" i="193"/>
  <c r="Y24" i="80"/>
  <c r="Y48" i="80" s="1"/>
  <c r="AK23" i="195"/>
  <c r="Y23" i="163"/>
  <c r="Y46" i="163" s="1"/>
  <c r="AK23" i="194"/>
  <c r="AK46" i="194" s="1"/>
  <c r="AK23" i="191"/>
  <c r="AK46" i="191" s="1"/>
  <c r="Y24" i="126"/>
  <c r="Y48" i="126" s="1"/>
  <c r="Y23" i="144" s="1"/>
  <c r="Y23" i="166"/>
  <c r="Y46" i="166" s="1"/>
  <c r="Y23" i="145"/>
  <c r="Y46" i="145" s="1"/>
  <c r="AK23" i="192"/>
  <c r="AK46" i="192" s="1"/>
  <c r="Y23" i="164"/>
  <c r="Y46" i="164" s="1"/>
  <c r="D21" i="165"/>
  <c r="P21" i="193"/>
  <c r="P17" i="194"/>
  <c r="P40" i="194" s="1"/>
  <c r="D17" i="166"/>
  <c r="D40" i="166" s="1"/>
  <c r="D18" i="80"/>
  <c r="D42" i="80" s="1"/>
  <c r="P17" i="192"/>
  <c r="P40" i="192" s="1"/>
  <c r="D17" i="163"/>
  <c r="D40" i="163" s="1"/>
  <c r="D18" i="126"/>
  <c r="D42" i="126" s="1"/>
  <c r="D17" i="144" s="1"/>
  <c r="P17" i="191"/>
  <c r="P40" i="191" s="1"/>
  <c r="D17" i="164"/>
  <c r="D40" i="164" s="1"/>
  <c r="P17" i="195"/>
  <c r="D17" i="145"/>
  <c r="D40" i="145" s="1"/>
  <c r="CL23" i="191"/>
  <c r="CL46" i="191" s="1"/>
  <c r="CL23" i="195"/>
  <c r="CL23" i="194"/>
  <c r="CL46" i="194" s="1"/>
  <c r="CL23" i="192"/>
  <c r="CL46" i="192" s="1"/>
  <c r="BZ23" i="166"/>
  <c r="BZ46" i="166" s="1"/>
  <c r="BZ24" i="126"/>
  <c r="BZ48" i="126" s="1"/>
  <c r="BZ23" i="144" s="1"/>
  <c r="BZ23" i="164"/>
  <c r="BZ46" i="164" s="1"/>
  <c r="BZ24" i="80"/>
  <c r="BZ48" i="80" s="1"/>
  <c r="BZ23" i="163"/>
  <c r="BZ46" i="163" s="1"/>
  <c r="BZ23" i="145"/>
  <c r="BZ46" i="145" s="1"/>
  <c r="AM26" i="80"/>
  <c r="AM50" i="80" s="1"/>
  <c r="AY25" i="195"/>
  <c r="AY25" i="194"/>
  <c r="AY48" i="194" s="1"/>
  <c r="AY25" i="192"/>
  <c r="AY48" i="192" s="1"/>
  <c r="AM25" i="164"/>
  <c r="AM48" i="164" s="1"/>
  <c r="AM25" i="163"/>
  <c r="AM48" i="163" s="1"/>
  <c r="AM25" i="145"/>
  <c r="AM48" i="145" s="1"/>
  <c r="AY25" i="191"/>
  <c r="AY48" i="191" s="1"/>
  <c r="AM25" i="166"/>
  <c r="AM48" i="166" s="1"/>
  <c r="AM26" i="126"/>
  <c r="AM50" i="126" s="1"/>
  <c r="AM25" i="144" s="1"/>
  <c r="U20" i="195"/>
  <c r="U20" i="192"/>
  <c r="U43" i="192" s="1"/>
  <c r="U20" i="191"/>
  <c r="U43" i="191" s="1"/>
  <c r="U20" i="194"/>
  <c r="U43" i="194" s="1"/>
  <c r="I20" i="163"/>
  <c r="I43" i="163" s="1"/>
  <c r="I21" i="80"/>
  <c r="I45" i="80" s="1"/>
  <c r="I20" i="164"/>
  <c r="I43" i="164" s="1"/>
  <c r="I20" i="145"/>
  <c r="I43" i="145" s="1"/>
  <c r="I20" i="166"/>
  <c r="I43" i="166" s="1"/>
  <c r="I21" i="126"/>
  <c r="I45" i="126" s="1"/>
  <c r="I20" i="144" s="1"/>
  <c r="CF23" i="192"/>
  <c r="CF46" i="192" s="1"/>
  <c r="CF23" i="191"/>
  <c r="CF46" i="191" s="1"/>
  <c r="CF23" i="195"/>
  <c r="CF23" i="194"/>
  <c r="CF46" i="194" s="1"/>
  <c r="BT23" i="163"/>
  <c r="BT46" i="163" s="1"/>
  <c r="BT24" i="80"/>
  <c r="BT48" i="80" s="1"/>
  <c r="BT23" i="164"/>
  <c r="BT46" i="164" s="1"/>
  <c r="BT23" i="145"/>
  <c r="BT46" i="145" s="1"/>
  <c r="BT23" i="166"/>
  <c r="BT46" i="166" s="1"/>
  <c r="BT24" i="126"/>
  <c r="BT48" i="126" s="1"/>
  <c r="BT23" i="144" s="1"/>
  <c r="CF17" i="194"/>
  <c r="CF40" i="194" s="1"/>
  <c r="CF17" i="192"/>
  <c r="CF40" i="192" s="1"/>
  <c r="CF17" i="191"/>
  <c r="CF40" i="191" s="1"/>
  <c r="CF17" i="195"/>
  <c r="BT17" i="163"/>
  <c r="BT40" i="163" s="1"/>
  <c r="BT18" i="126"/>
  <c r="BT42" i="126" s="1"/>
  <c r="BT17" i="144" s="1"/>
  <c r="BT17" i="164"/>
  <c r="BT40" i="164" s="1"/>
  <c r="BT17" i="145"/>
  <c r="BT40" i="145" s="1"/>
  <c r="BT17" i="166"/>
  <c r="BT40" i="166" s="1"/>
  <c r="BT18" i="80"/>
  <c r="BT42" i="80" s="1"/>
  <c r="BJ18" i="165"/>
  <c r="BV18" i="193"/>
  <c r="BV20" i="195"/>
  <c r="BV20" i="194"/>
  <c r="BV43" i="194" s="1"/>
  <c r="BV20" i="192"/>
  <c r="BV43" i="192" s="1"/>
  <c r="BV20" i="191"/>
  <c r="BV43" i="191" s="1"/>
  <c r="BJ20" i="166"/>
  <c r="BJ43" i="166" s="1"/>
  <c r="BJ21" i="126"/>
  <c r="BJ45" i="126" s="1"/>
  <c r="BJ20" i="144" s="1"/>
  <c r="BJ20" i="163"/>
  <c r="BJ43" i="163" s="1"/>
  <c r="BJ21" i="80"/>
  <c r="BJ45" i="80" s="1"/>
  <c r="BJ20" i="164"/>
  <c r="BJ43" i="164" s="1"/>
  <c r="BJ20" i="145"/>
  <c r="BJ43" i="145" s="1"/>
  <c r="BJ17" i="166"/>
  <c r="BJ40" i="166" s="1"/>
  <c r="BJ17" i="145"/>
  <c r="BJ40" i="145" s="1"/>
  <c r="BJ17" i="163"/>
  <c r="BJ40" i="163" s="1"/>
  <c r="BJ18" i="80"/>
  <c r="BJ42" i="80" s="1"/>
  <c r="BJ17" i="164"/>
  <c r="BJ40" i="164" s="1"/>
  <c r="BJ18" i="126"/>
  <c r="BJ42" i="126" s="1"/>
  <c r="BJ17" i="144" s="1"/>
  <c r="BV17" i="195"/>
  <c r="BV17" i="194"/>
  <c r="BV40" i="194" s="1"/>
  <c r="BV17" i="192"/>
  <c r="BV40" i="192" s="1"/>
  <c r="BV17" i="191"/>
  <c r="BV40" i="191" s="1"/>
  <c r="BX14" i="166"/>
  <c r="BX37" i="166" s="1"/>
  <c r="BX14" i="163"/>
  <c r="BX37" i="163" s="1"/>
  <c r="CJ37" i="191"/>
  <c r="BX15" i="80"/>
  <c r="BX39" i="80" s="1"/>
  <c r="CJ14" i="195"/>
  <c r="BX37" i="164"/>
  <c r="BX15" i="126"/>
  <c r="BX39" i="126" s="1"/>
  <c r="BX14" i="144" s="1"/>
  <c r="CJ14" i="192"/>
  <c r="CJ37" i="192" s="1"/>
  <c r="CT18" i="165"/>
  <c r="DF18" i="193"/>
  <c r="DF20" i="195"/>
  <c r="DF20" i="194"/>
  <c r="DF43" i="194" s="1"/>
  <c r="DF20" i="192"/>
  <c r="DF43" i="192" s="1"/>
  <c r="DF20" i="191"/>
  <c r="DF43" i="191" s="1"/>
  <c r="CT20" i="163"/>
  <c r="CT43" i="163" s="1"/>
  <c r="CT21" i="80"/>
  <c r="CT45" i="80" s="1"/>
  <c r="CT20" i="164"/>
  <c r="CT43" i="164" s="1"/>
  <c r="CT20" i="166"/>
  <c r="CT43" i="166" s="1"/>
  <c r="CT20" i="145"/>
  <c r="CT43" i="145" s="1"/>
  <c r="CT21" i="126"/>
  <c r="CT45" i="126" s="1"/>
  <c r="CT20" i="144" s="1"/>
  <c r="BY16" i="195"/>
  <c r="BY16" i="194"/>
  <c r="BY39" i="194" s="1"/>
  <c r="BY16" i="192"/>
  <c r="BY39" i="192" s="1"/>
  <c r="BY16" i="191"/>
  <c r="BY39" i="191" s="1"/>
  <c r="BM17" i="126"/>
  <c r="BM41" i="126" s="1"/>
  <c r="BM16" i="144" s="1"/>
  <c r="BM16" i="145"/>
  <c r="BM39" i="145" s="1"/>
  <c r="BM17" i="80"/>
  <c r="BM41" i="80" s="1"/>
  <c r="BG19" i="54"/>
  <c r="BM16" i="166"/>
  <c r="BM39" i="166" s="1"/>
  <c r="BM16" i="164"/>
  <c r="BM39" i="164" s="1"/>
  <c r="BM16" i="163"/>
  <c r="BM39" i="163" s="1"/>
  <c r="CM13" i="195"/>
  <c r="CM36" i="194"/>
  <c r="CM13" i="192"/>
  <c r="CM36" i="192" s="1"/>
  <c r="BU16" i="54"/>
  <c r="CM36" i="191"/>
  <c r="CA13" i="163"/>
  <c r="CA36" i="163" s="1"/>
  <c r="CA14" i="126"/>
  <c r="CA38" i="126" s="1"/>
  <c r="CA13" i="144" s="1"/>
  <c r="CA36" i="164"/>
  <c r="CA13" i="166"/>
  <c r="CA36" i="166" s="1"/>
  <c r="CA14" i="80"/>
  <c r="CA38" i="80" s="1"/>
  <c r="R36" i="194"/>
  <c r="R13" i="192"/>
  <c r="R36" i="192" s="1"/>
  <c r="F13" i="166"/>
  <c r="F36" i="166" s="1"/>
  <c r="F14" i="126"/>
  <c r="F38" i="126" s="1"/>
  <c r="F13" i="144" s="1"/>
  <c r="R36" i="191"/>
  <c r="F13" i="163"/>
  <c r="F36" i="163" s="1"/>
  <c r="F14" i="80"/>
  <c r="F38" i="80" s="1"/>
  <c r="R13" i="195"/>
  <c r="F36" i="164"/>
  <c r="AX6" i="193"/>
  <c r="AX9" i="193" s="1"/>
  <c r="AX8" i="195"/>
  <c r="AX11" i="195" s="1"/>
  <c r="AX8" i="194"/>
  <c r="AX8" i="192"/>
  <c r="AF27" i="54"/>
  <c r="AX8" i="191"/>
  <c r="AL8" i="164"/>
  <c r="AL8" i="145"/>
  <c r="AL8" i="166"/>
  <c r="AL8" i="126"/>
  <c r="AL8" i="163"/>
  <c r="AL8" i="80"/>
  <c r="DG19" i="195"/>
  <c r="DG19" i="194"/>
  <c r="DG42" i="194" s="1"/>
  <c r="DG19" i="192"/>
  <c r="DG42" i="192" s="1"/>
  <c r="CO22" i="54"/>
  <c r="DG19" i="191"/>
  <c r="DG42" i="191" s="1"/>
  <c r="CU19" i="164"/>
  <c r="CU42" i="164" s="1"/>
  <c r="CU19" i="145"/>
  <c r="CU42" i="145" s="1"/>
  <c r="CU19" i="166"/>
  <c r="CU42" i="166" s="1"/>
  <c r="CU20" i="80"/>
  <c r="CU44" i="80" s="1"/>
  <c r="CU19" i="163"/>
  <c r="CU42" i="163" s="1"/>
  <c r="CU20" i="126"/>
  <c r="CU44" i="126" s="1"/>
  <c r="CU19" i="144" s="1"/>
  <c r="BX8" i="192"/>
  <c r="BX8" i="195"/>
  <c r="BX11" i="195" s="1"/>
  <c r="BX8" i="194"/>
  <c r="BF27" i="54"/>
  <c r="BX8" i="191"/>
  <c r="BL8" i="163"/>
  <c r="BL8" i="80"/>
  <c r="BL8" i="164"/>
  <c r="BL8" i="145"/>
  <c r="BL8" i="166"/>
  <c r="BL8" i="126"/>
  <c r="DB13" i="195"/>
  <c r="DB13" i="192"/>
  <c r="DB36" i="192" s="1"/>
  <c r="CJ16" i="54"/>
  <c r="DB36" i="191"/>
  <c r="CP13" i="163"/>
  <c r="CP36" i="163" s="1"/>
  <c r="CP14" i="80"/>
  <c r="CP38" i="80" s="1"/>
  <c r="CP36" i="164"/>
  <c r="CP36" i="145"/>
  <c r="CP13" i="166"/>
  <c r="CP36" i="166" s="1"/>
  <c r="CP14" i="126"/>
  <c r="CP38" i="126" s="1"/>
  <c r="CP13" i="144" s="1"/>
  <c r="W6" i="165"/>
  <c r="W9" i="165" s="1"/>
  <c r="AI6" i="193"/>
  <c r="AI9" i="193" s="1"/>
  <c r="CH22" i="192"/>
  <c r="CH45" i="192" s="1"/>
  <c r="CH22" i="195"/>
  <c r="CH22" i="194"/>
  <c r="CH45" i="194" s="1"/>
  <c r="BP25" i="54"/>
  <c r="CH22" i="191"/>
  <c r="CH45" i="191" s="1"/>
  <c r="BV22" i="145"/>
  <c r="BV45" i="145" s="1"/>
  <c r="BV22" i="166"/>
  <c r="BV45" i="166" s="1"/>
  <c r="BV23" i="126"/>
  <c r="BV47" i="126" s="1"/>
  <c r="BV22" i="144" s="1"/>
  <c r="BV22" i="163"/>
  <c r="BV45" i="163" s="1"/>
  <c r="BV23" i="80"/>
  <c r="BV47" i="80" s="1"/>
  <c r="BV22" i="164"/>
  <c r="BV45" i="164" s="1"/>
  <c r="AG19" i="195"/>
  <c r="AG19" i="194"/>
  <c r="AG42" i="194" s="1"/>
  <c r="AG19" i="192"/>
  <c r="AG42" i="192" s="1"/>
  <c r="O22" i="54"/>
  <c r="AG19" i="191"/>
  <c r="AG42" i="191" s="1"/>
  <c r="U19" i="166"/>
  <c r="U42" i="166" s="1"/>
  <c r="U19" i="145"/>
  <c r="U42" i="145" s="1"/>
  <c r="U19" i="164"/>
  <c r="U42" i="164" s="1"/>
  <c r="U20" i="80"/>
  <c r="U44" i="80" s="1"/>
  <c r="U19" i="163"/>
  <c r="U42" i="163" s="1"/>
  <c r="U20" i="126"/>
  <c r="U44" i="126" s="1"/>
  <c r="U19" i="144" s="1"/>
  <c r="AP25" i="192"/>
  <c r="AP48" i="192" s="1"/>
  <c r="AP25" i="191"/>
  <c r="AP48" i="191" s="1"/>
  <c r="AP25" i="195"/>
  <c r="AP25" i="194"/>
  <c r="AP48" i="194" s="1"/>
  <c r="AD25" i="164"/>
  <c r="AD48" i="164" s="1"/>
  <c r="AD25" i="145"/>
  <c r="AD48" i="145" s="1"/>
  <c r="AD25" i="166"/>
  <c r="AD48" i="166" s="1"/>
  <c r="AD26" i="126"/>
  <c r="AD50" i="126" s="1"/>
  <c r="AD25" i="144" s="1"/>
  <c r="AD25" i="163"/>
  <c r="AD48" i="163" s="1"/>
  <c r="AD26" i="80"/>
  <c r="AD50" i="80" s="1"/>
  <c r="AD17" i="164"/>
  <c r="AD40" i="164" s="1"/>
  <c r="AD17" i="166"/>
  <c r="AD40" i="166" s="1"/>
  <c r="AD18" i="126"/>
  <c r="AD42" i="126" s="1"/>
  <c r="AD17" i="144" s="1"/>
  <c r="AD17" i="163"/>
  <c r="AD40" i="163" s="1"/>
  <c r="AD17" i="145"/>
  <c r="AD40" i="145" s="1"/>
  <c r="AD18" i="80"/>
  <c r="AD42" i="80" s="1"/>
  <c r="AP17" i="195"/>
  <c r="AP17" i="194"/>
  <c r="AP40" i="194" s="1"/>
  <c r="AP17" i="192"/>
  <c r="AP40" i="192" s="1"/>
  <c r="AP17" i="191"/>
  <c r="AP40" i="191" s="1"/>
  <c r="CD12" i="165"/>
  <c r="CP12" i="193"/>
  <c r="BK21" i="193"/>
  <c r="AY21" i="165"/>
  <c r="AH18" i="165"/>
  <c r="AT18" i="193"/>
  <c r="AT20" i="192"/>
  <c r="AT43" i="192" s="1"/>
  <c r="AT20" i="191"/>
  <c r="AT43" i="191" s="1"/>
  <c r="AT20" i="195"/>
  <c r="AT20" i="194"/>
  <c r="AT43" i="194" s="1"/>
  <c r="AH20" i="163"/>
  <c r="AH43" i="163" s="1"/>
  <c r="AH21" i="80"/>
  <c r="AH45" i="80" s="1"/>
  <c r="AH20" i="164"/>
  <c r="AH43" i="164" s="1"/>
  <c r="AH20" i="166"/>
  <c r="AH43" i="166" s="1"/>
  <c r="AH20" i="145"/>
  <c r="AH43" i="145" s="1"/>
  <c r="AH21" i="126"/>
  <c r="AH45" i="126" s="1"/>
  <c r="AH20" i="144" s="1"/>
  <c r="H18" i="165"/>
  <c r="T18" i="193"/>
  <c r="BM23" i="192"/>
  <c r="BM46" i="192" s="1"/>
  <c r="BM23" i="191"/>
  <c r="BM46" i="191" s="1"/>
  <c r="BA23" i="166"/>
  <c r="BA46" i="166" s="1"/>
  <c r="BA23" i="163"/>
  <c r="BA46" i="163" s="1"/>
  <c r="BA23" i="164"/>
  <c r="BA46" i="164" s="1"/>
  <c r="BM23" i="195"/>
  <c r="BA24" i="80"/>
  <c r="BA48" i="80" s="1"/>
  <c r="BA23" i="145"/>
  <c r="BA46" i="145" s="1"/>
  <c r="BM23" i="194"/>
  <c r="BM46" i="194" s="1"/>
  <c r="BA24" i="126"/>
  <c r="BA48" i="126" s="1"/>
  <c r="BA23" i="144" s="1"/>
  <c r="AT12" i="165"/>
  <c r="BF12" i="193"/>
  <c r="BZ12" i="193"/>
  <c r="BN12" i="165"/>
  <c r="AB14" i="195"/>
  <c r="AB37" i="194"/>
  <c r="AB14" i="192"/>
  <c r="AB37" i="192" s="1"/>
  <c r="P14" i="163"/>
  <c r="P37" i="163" s="1"/>
  <c r="P15" i="80"/>
  <c r="P39" i="80" s="1"/>
  <c r="P37" i="164"/>
  <c r="P14" i="166"/>
  <c r="P37" i="166" s="1"/>
  <c r="P15" i="126"/>
  <c r="P39" i="126" s="1"/>
  <c r="P14" i="144" s="1"/>
  <c r="P15" i="165"/>
  <c r="AB15" i="193"/>
  <c r="AB17" i="195"/>
  <c r="AB17" i="192"/>
  <c r="AB40" i="192" s="1"/>
  <c r="AB17" i="191"/>
  <c r="AB40" i="191" s="1"/>
  <c r="AB17" i="194"/>
  <c r="AB40" i="194" s="1"/>
  <c r="P17" i="145"/>
  <c r="P40" i="145" s="1"/>
  <c r="P17" i="166"/>
  <c r="P40" i="166" s="1"/>
  <c r="P18" i="80"/>
  <c r="P42" i="80" s="1"/>
  <c r="P17" i="163"/>
  <c r="P40" i="163" s="1"/>
  <c r="P18" i="126"/>
  <c r="P42" i="126" s="1"/>
  <c r="P17" i="144" s="1"/>
  <c r="P17" i="164"/>
  <c r="P40" i="164" s="1"/>
  <c r="AF20" i="192"/>
  <c r="AF43" i="192" s="1"/>
  <c r="AF20" i="191"/>
  <c r="AF43" i="191" s="1"/>
  <c r="AF20" i="195"/>
  <c r="AF20" i="194"/>
  <c r="AF43" i="194" s="1"/>
  <c r="T20" i="145"/>
  <c r="T43" i="145" s="1"/>
  <c r="T20" i="166"/>
  <c r="T43" i="166" s="1"/>
  <c r="T21" i="80"/>
  <c r="T45" i="80" s="1"/>
  <c r="T20" i="163"/>
  <c r="T43" i="163" s="1"/>
  <c r="T21" i="126"/>
  <c r="T45" i="126" s="1"/>
  <c r="T20" i="144" s="1"/>
  <c r="T20" i="164"/>
  <c r="T43" i="164" s="1"/>
  <c r="BP25" i="191"/>
  <c r="BP48" i="191" s="1"/>
  <c r="BP25" i="195"/>
  <c r="BP25" i="194"/>
  <c r="BP48" i="194" s="1"/>
  <c r="BP25" i="192"/>
  <c r="BP48" i="192" s="1"/>
  <c r="BD25" i="163"/>
  <c r="BD48" i="163" s="1"/>
  <c r="BD26" i="80"/>
  <c r="BD50" i="80" s="1"/>
  <c r="BD25" i="164"/>
  <c r="BD48" i="164" s="1"/>
  <c r="BD25" i="145"/>
  <c r="BD48" i="145" s="1"/>
  <c r="BD25" i="166"/>
  <c r="BD48" i="166" s="1"/>
  <c r="BD26" i="126"/>
  <c r="BD50" i="126" s="1"/>
  <c r="BD25" i="144" s="1"/>
  <c r="AN18" i="193"/>
  <c r="AB18" i="165"/>
  <c r="AN20" i="192"/>
  <c r="AN43" i="192" s="1"/>
  <c r="AN20" i="191"/>
  <c r="AN43" i="191" s="1"/>
  <c r="AN20" i="195"/>
  <c r="AN20" i="194"/>
  <c r="AN43" i="194" s="1"/>
  <c r="AB20" i="166"/>
  <c r="AB43" i="166" s="1"/>
  <c r="AB21" i="80"/>
  <c r="AB45" i="80" s="1"/>
  <c r="AB20" i="163"/>
  <c r="AB43" i="163" s="1"/>
  <c r="AB21" i="126"/>
  <c r="AB45" i="126" s="1"/>
  <c r="AB20" i="144" s="1"/>
  <c r="AB20" i="164"/>
  <c r="AB43" i="164" s="1"/>
  <c r="AB20" i="145"/>
  <c r="AB43" i="145" s="1"/>
  <c r="AB21" i="165"/>
  <c r="AN21" i="193"/>
  <c r="AN23" i="195"/>
  <c r="AN23" i="194"/>
  <c r="AN46" i="194" s="1"/>
  <c r="AN23" i="192"/>
  <c r="AN46" i="192" s="1"/>
  <c r="AN23" i="191"/>
  <c r="AN46" i="191" s="1"/>
  <c r="AB23" i="166"/>
  <c r="AB46" i="166" s="1"/>
  <c r="AB24" i="80"/>
  <c r="AB48" i="80" s="1"/>
  <c r="AB23" i="163"/>
  <c r="AB46" i="163" s="1"/>
  <c r="AB24" i="126"/>
  <c r="AB48" i="126" s="1"/>
  <c r="AB23" i="144" s="1"/>
  <c r="AB23" i="164"/>
  <c r="AB46" i="164" s="1"/>
  <c r="AB23" i="145"/>
  <c r="AB46" i="145" s="1"/>
  <c r="BC14" i="166"/>
  <c r="BC37" i="166" s="1"/>
  <c r="BC15" i="126"/>
  <c r="BC39" i="126" s="1"/>
  <c r="BC14" i="144" s="1"/>
  <c r="BC15" i="80"/>
  <c r="BC39" i="80" s="1"/>
  <c r="BC37" i="145"/>
  <c r="BO37" i="194"/>
  <c r="BO14" i="192"/>
  <c r="BO37" i="192" s="1"/>
  <c r="BC14" i="163"/>
  <c r="BC37" i="163" s="1"/>
  <c r="BO14" i="195"/>
  <c r="BO37" i="191"/>
  <c r="BT21" i="193"/>
  <c r="BH21" i="165"/>
  <c r="AS25" i="194"/>
  <c r="AS48" i="194" s="1"/>
  <c r="AG26" i="80"/>
  <c r="AG50" i="80" s="1"/>
  <c r="AS25" i="192"/>
  <c r="AS48" i="192" s="1"/>
  <c r="AG25" i="145"/>
  <c r="AG48" i="145" s="1"/>
  <c r="AG25" i="163"/>
  <c r="AG48" i="163" s="1"/>
  <c r="AS25" i="191"/>
  <c r="AS48" i="191" s="1"/>
  <c r="AG25" i="166"/>
  <c r="AG48" i="166" s="1"/>
  <c r="AS25" i="195"/>
  <c r="AG25" i="164"/>
  <c r="AG48" i="164" s="1"/>
  <c r="AG26" i="126"/>
  <c r="AG50" i="126" s="1"/>
  <c r="AG25" i="144" s="1"/>
  <c r="CO18" i="80"/>
  <c r="CO42" i="80" s="1"/>
  <c r="CO17" i="145"/>
  <c r="CO40" i="145" s="1"/>
  <c r="CO18" i="126"/>
  <c r="CO42" i="126" s="1"/>
  <c r="CO17" i="144" s="1"/>
  <c r="CO17" i="164"/>
  <c r="CO40" i="164" s="1"/>
  <c r="CO17" i="163"/>
  <c r="CO40" i="163" s="1"/>
  <c r="DA17" i="195"/>
  <c r="CO17" i="166"/>
  <c r="CO40" i="166" s="1"/>
  <c r="DA17" i="194"/>
  <c r="DA40" i="194" s="1"/>
  <c r="DA17" i="191"/>
  <c r="DA40" i="191" s="1"/>
  <c r="DA17" i="192"/>
  <c r="DA40" i="192" s="1"/>
  <c r="BU21" i="165"/>
  <c r="CG21" i="193"/>
  <c r="BU12" i="165"/>
  <c r="CG12" i="193"/>
  <c r="BH37" i="191"/>
  <c r="BH14" i="195"/>
  <c r="BH14" i="192"/>
  <c r="BH37" i="192" s="1"/>
  <c r="AV37" i="145"/>
  <c r="AV14" i="166"/>
  <c r="AV37" i="166" s="1"/>
  <c r="AV15" i="126"/>
  <c r="AV39" i="126" s="1"/>
  <c r="AV14" i="144" s="1"/>
  <c r="AV14" i="163"/>
  <c r="AV37" i="163" s="1"/>
  <c r="AV15" i="80"/>
  <c r="AV39" i="80" s="1"/>
  <c r="BH17" i="195"/>
  <c r="BH17" i="194"/>
  <c r="BH40" i="194" s="1"/>
  <c r="BH17" i="192"/>
  <c r="BH40" i="192" s="1"/>
  <c r="BH17" i="191"/>
  <c r="BH40" i="191" s="1"/>
  <c r="AV17" i="164"/>
  <c r="AV40" i="164" s="1"/>
  <c r="AV17" i="145"/>
  <c r="AV40" i="145" s="1"/>
  <c r="AV17" i="166"/>
  <c r="AV40" i="166" s="1"/>
  <c r="AV18" i="80"/>
  <c r="AV42" i="80" s="1"/>
  <c r="AV17" i="163"/>
  <c r="AV40" i="163" s="1"/>
  <c r="AV18" i="126"/>
  <c r="AV42" i="126" s="1"/>
  <c r="AV17" i="144" s="1"/>
  <c r="BQ7" i="165"/>
  <c r="BQ10" i="165" s="1"/>
  <c r="CC7" i="193"/>
  <c r="CC10" i="193" s="1"/>
  <c r="BQ18" i="126"/>
  <c r="BQ42" i="126" s="1"/>
  <c r="BQ17" i="144" s="1"/>
  <c r="BQ17" i="166"/>
  <c r="BQ40" i="166" s="1"/>
  <c r="BQ17" i="164"/>
  <c r="BQ40" i="164" s="1"/>
  <c r="BQ17" i="163"/>
  <c r="BQ40" i="163" s="1"/>
  <c r="CC17" i="195"/>
  <c r="CC17" i="194"/>
  <c r="CC40" i="194" s="1"/>
  <c r="CC17" i="192"/>
  <c r="CC40" i="192" s="1"/>
  <c r="BQ18" i="80"/>
  <c r="BQ42" i="80" s="1"/>
  <c r="CC17" i="191"/>
  <c r="CC40" i="191" s="1"/>
  <c r="BQ17" i="145"/>
  <c r="BQ40" i="145" s="1"/>
  <c r="AV20" i="192"/>
  <c r="AV43" i="192" s="1"/>
  <c r="AV20" i="191"/>
  <c r="AV43" i="191" s="1"/>
  <c r="AV20" i="195"/>
  <c r="AV20" i="194"/>
  <c r="AV43" i="194" s="1"/>
  <c r="AJ20" i="145"/>
  <c r="AJ43" i="145" s="1"/>
  <c r="AJ20" i="166"/>
  <c r="AJ43" i="166" s="1"/>
  <c r="AJ21" i="80"/>
  <c r="AJ45" i="80" s="1"/>
  <c r="AJ20" i="163"/>
  <c r="AJ43" i="163" s="1"/>
  <c r="AJ21" i="126"/>
  <c r="AJ45" i="126" s="1"/>
  <c r="AJ20" i="144" s="1"/>
  <c r="AJ20" i="164"/>
  <c r="AJ43" i="164" s="1"/>
  <c r="AK25" i="195"/>
  <c r="AK25" i="194"/>
  <c r="AK48" i="194" s="1"/>
  <c r="AK25" i="192"/>
  <c r="AK48" i="192" s="1"/>
  <c r="Y26" i="80"/>
  <c r="Y50" i="80" s="1"/>
  <c r="Y25" i="166"/>
  <c r="Y48" i="166" s="1"/>
  <c r="Y25" i="163"/>
  <c r="Y48" i="163" s="1"/>
  <c r="Y26" i="126"/>
  <c r="Y50" i="126" s="1"/>
  <c r="Y25" i="144" s="1"/>
  <c r="Y25" i="145"/>
  <c r="Y48" i="145" s="1"/>
  <c r="AK25" i="191"/>
  <c r="AK48" i="191" s="1"/>
  <c r="Y25" i="164"/>
  <c r="Y48" i="164" s="1"/>
  <c r="P14" i="192"/>
  <c r="P37" i="192" s="1"/>
  <c r="D14" i="166"/>
  <c r="D37" i="166" s="1"/>
  <c r="D15" i="126"/>
  <c r="D39" i="126" s="1"/>
  <c r="D14" i="144" s="1"/>
  <c r="D14" i="163"/>
  <c r="D37" i="163" s="1"/>
  <c r="D15" i="80"/>
  <c r="D39" i="80" s="1"/>
  <c r="P14" i="195"/>
  <c r="D37" i="164"/>
  <c r="P37" i="194"/>
  <c r="BZ12" i="165"/>
  <c r="CL12" i="193"/>
  <c r="L12" i="165"/>
  <c r="X12" i="193"/>
  <c r="I12" i="165"/>
  <c r="U12" i="193"/>
  <c r="Q25" i="194"/>
  <c r="Q48" i="194" s="1"/>
  <c r="E25" i="164"/>
  <c r="E48" i="164" s="1"/>
  <c r="Q25" i="192"/>
  <c r="Q48" i="192" s="1"/>
  <c r="E25" i="145"/>
  <c r="E48" i="145" s="1"/>
  <c r="Q25" i="191"/>
  <c r="Q48" i="191" s="1"/>
  <c r="E25" i="166"/>
  <c r="E48" i="166" s="1"/>
  <c r="E26" i="126"/>
  <c r="E50" i="126" s="1"/>
  <c r="E25" i="144" s="1"/>
  <c r="Q25" i="195"/>
  <c r="E25" i="163"/>
  <c r="E48" i="163" s="1"/>
  <c r="E26" i="80"/>
  <c r="E50" i="80" s="1"/>
  <c r="CF20" i="191"/>
  <c r="CF43" i="191" s="1"/>
  <c r="CF20" i="195"/>
  <c r="CF20" i="194"/>
  <c r="CF43" i="194" s="1"/>
  <c r="CF20" i="192"/>
  <c r="CF43" i="192" s="1"/>
  <c r="BT20" i="163"/>
  <c r="BT43" i="163" s="1"/>
  <c r="BT21" i="126"/>
  <c r="BT45" i="126" s="1"/>
  <c r="BT20" i="144" s="1"/>
  <c r="BT20" i="164"/>
  <c r="BT43" i="164" s="1"/>
  <c r="BT20" i="145"/>
  <c r="BT43" i="145" s="1"/>
  <c r="BT20" i="166"/>
  <c r="BT43" i="166" s="1"/>
  <c r="BT21" i="80"/>
  <c r="BT45" i="80" s="1"/>
  <c r="BV23" i="191"/>
  <c r="BV46" i="191" s="1"/>
  <c r="BV23" i="195"/>
  <c r="BV23" i="194"/>
  <c r="BV46" i="194" s="1"/>
  <c r="BV23" i="192"/>
  <c r="BV46" i="192" s="1"/>
  <c r="BJ23" i="145"/>
  <c r="BJ46" i="145" s="1"/>
  <c r="BJ23" i="166"/>
  <c r="BJ46" i="166" s="1"/>
  <c r="BJ24" i="126"/>
  <c r="BJ48" i="126" s="1"/>
  <c r="BJ23" i="144" s="1"/>
  <c r="BJ23" i="163"/>
  <c r="BJ46" i="163" s="1"/>
  <c r="BJ24" i="80"/>
  <c r="BJ48" i="80" s="1"/>
  <c r="BJ23" i="164"/>
  <c r="BJ46" i="164" s="1"/>
  <c r="BV14" i="192"/>
  <c r="BV37" i="192" s="1"/>
  <c r="BV37" i="191"/>
  <c r="BV14" i="195"/>
  <c r="BJ14" i="166"/>
  <c r="BJ37" i="166" s="1"/>
  <c r="BJ15" i="126"/>
  <c r="BJ39" i="126" s="1"/>
  <c r="BJ14" i="144" s="1"/>
  <c r="BJ14" i="163"/>
  <c r="BJ37" i="163" s="1"/>
  <c r="BJ15" i="80"/>
  <c r="BJ39" i="80" s="1"/>
  <c r="BJ37" i="145"/>
  <c r="CJ25" i="195"/>
  <c r="CJ25" i="194"/>
  <c r="CJ48" i="194" s="1"/>
  <c r="CJ25" i="192"/>
  <c r="CJ48" i="192" s="1"/>
  <c r="CJ25" i="191"/>
  <c r="CJ48" i="191" s="1"/>
  <c r="BX25" i="163"/>
  <c r="BX48" i="163" s="1"/>
  <c r="BX26" i="80"/>
  <c r="BX50" i="80" s="1"/>
  <c r="BX25" i="164"/>
  <c r="BX48" i="164" s="1"/>
  <c r="BX25" i="145"/>
  <c r="BX48" i="145" s="1"/>
  <c r="BX25" i="166"/>
  <c r="BX48" i="166" s="1"/>
  <c r="BX26" i="126"/>
  <c r="BX50" i="126" s="1"/>
  <c r="BX25" i="144" s="1"/>
  <c r="DE20" i="195"/>
  <c r="DE20" i="194"/>
  <c r="DE43" i="194" s="1"/>
  <c r="DE20" i="192"/>
  <c r="DE43" i="192" s="1"/>
  <c r="DE20" i="191"/>
  <c r="DE43" i="191" s="1"/>
  <c r="CS20" i="164"/>
  <c r="CS43" i="164" s="1"/>
  <c r="CS20" i="166"/>
  <c r="CS43" i="166" s="1"/>
  <c r="CS21" i="126"/>
  <c r="CS45" i="126" s="1"/>
  <c r="CS20" i="144" s="1"/>
  <c r="CS20" i="145"/>
  <c r="CS43" i="145" s="1"/>
  <c r="CS21" i="80"/>
  <c r="CS45" i="80" s="1"/>
  <c r="CS20" i="163"/>
  <c r="CS43" i="163" s="1"/>
  <c r="BB22" i="195"/>
  <c r="BB22" i="194"/>
  <c r="BB45" i="194" s="1"/>
  <c r="BB22" i="192"/>
  <c r="BB45" i="192" s="1"/>
  <c r="AJ25" i="54"/>
  <c r="BB22" i="191"/>
  <c r="BB45" i="191" s="1"/>
  <c r="AP22" i="166"/>
  <c r="AP45" i="166" s="1"/>
  <c r="AP23" i="126"/>
  <c r="AP47" i="126" s="1"/>
  <c r="AP22" i="144" s="1"/>
  <c r="AP22" i="163"/>
  <c r="AP45" i="163" s="1"/>
  <c r="AP23" i="80"/>
  <c r="AP47" i="80" s="1"/>
  <c r="AP22" i="164"/>
  <c r="AP45" i="164" s="1"/>
  <c r="AP22" i="145"/>
  <c r="AP45" i="145" s="1"/>
  <c r="S19" i="192"/>
  <c r="S42" i="192" s="1"/>
  <c r="S19" i="195"/>
  <c r="Q20" i="97"/>
  <c r="S19" i="194"/>
  <c r="S42" i="194" s="1"/>
  <c r="S19" i="191"/>
  <c r="S42" i="191" s="1"/>
  <c r="G19" i="166"/>
  <c r="G42" i="166" s="1"/>
  <c r="G20" i="126"/>
  <c r="G44" i="126" s="1"/>
  <c r="G19" i="144" s="1"/>
  <c r="G19" i="163"/>
  <c r="G42" i="163" s="1"/>
  <c r="G20" i="80"/>
  <c r="G44" i="80" s="1"/>
  <c r="G19" i="164"/>
  <c r="G42" i="164" s="1"/>
  <c r="G19" i="145"/>
  <c r="G42" i="145" s="1"/>
  <c r="AL19" i="192"/>
  <c r="AL42" i="192" s="1"/>
  <c r="AL19" i="195"/>
  <c r="AL19" i="194"/>
  <c r="AL42" i="194" s="1"/>
  <c r="T22" i="54"/>
  <c r="AL19" i="191"/>
  <c r="AL42" i="191" s="1"/>
  <c r="Z19" i="164"/>
  <c r="Z42" i="164" s="1"/>
  <c r="Z19" i="145"/>
  <c r="Z42" i="145" s="1"/>
  <c r="Z19" i="166"/>
  <c r="Z42" i="166" s="1"/>
  <c r="Z20" i="126"/>
  <c r="Z44" i="126" s="1"/>
  <c r="Z19" i="144" s="1"/>
  <c r="Z19" i="163"/>
  <c r="Z42" i="163" s="1"/>
  <c r="Z20" i="80"/>
  <c r="Z44" i="80" s="1"/>
  <c r="AD8" i="194"/>
  <c r="AD8" i="192"/>
  <c r="AD8" i="195"/>
  <c r="AD11" i="195" s="1"/>
  <c r="L27" i="54"/>
  <c r="AD8" i="191"/>
  <c r="R8" i="163"/>
  <c r="R8" i="145"/>
  <c r="R8" i="166"/>
  <c r="R8" i="126"/>
  <c r="R8" i="164"/>
  <c r="R8" i="80"/>
  <c r="BQ16" i="192"/>
  <c r="BQ39" i="192" s="1"/>
  <c r="BQ16" i="191"/>
  <c r="BQ39" i="191" s="1"/>
  <c r="BQ16" i="195"/>
  <c r="BQ16" i="194"/>
  <c r="BQ39" i="194" s="1"/>
  <c r="BE16" i="166"/>
  <c r="BE39" i="166" s="1"/>
  <c r="BE17" i="80"/>
  <c r="BE41" i="80" s="1"/>
  <c r="BE16" i="145"/>
  <c r="BE39" i="145" s="1"/>
  <c r="BE16" i="164"/>
  <c r="BE39" i="164" s="1"/>
  <c r="BE16" i="163"/>
  <c r="BE39" i="163" s="1"/>
  <c r="AY19" i="54"/>
  <c r="BE17" i="126"/>
  <c r="BE41" i="126" s="1"/>
  <c r="BE16" i="144" s="1"/>
  <c r="BQ8" i="195"/>
  <c r="BQ11" i="195" s="1"/>
  <c r="BQ8" i="194"/>
  <c r="BQ8" i="192"/>
  <c r="BE8" i="166"/>
  <c r="BE8" i="80"/>
  <c r="BE8" i="126"/>
  <c r="BE8" i="164"/>
  <c r="BE8" i="163"/>
  <c r="AY27" i="54"/>
  <c r="BE8" i="145"/>
  <c r="BQ8" i="191"/>
  <c r="CD6" i="193"/>
  <c r="CD9" i="193" s="1"/>
  <c r="DC22" i="195"/>
  <c r="DC22" i="194"/>
  <c r="DC45" i="194" s="1"/>
  <c r="DC22" i="192"/>
  <c r="DC45" i="192" s="1"/>
  <c r="CQ22" i="163"/>
  <c r="CQ45" i="163" s="1"/>
  <c r="CK25" i="54"/>
  <c r="DC22" i="191"/>
  <c r="DC45" i="191" s="1"/>
  <c r="CQ22" i="166"/>
  <c r="CQ45" i="166" s="1"/>
  <c r="CQ22" i="164"/>
  <c r="CQ45" i="164" s="1"/>
  <c r="CQ23" i="80"/>
  <c r="CQ47" i="80" s="1"/>
  <c r="CQ23" i="126"/>
  <c r="CQ47" i="126" s="1"/>
  <c r="CQ22" i="144" s="1"/>
  <c r="CQ22" i="145"/>
  <c r="CQ45" i="145" s="1"/>
  <c r="BW6" i="165"/>
  <c r="BW9" i="165" s="1"/>
  <c r="CI6" i="193"/>
  <c r="CI9" i="193" s="1"/>
  <c r="CI8" i="195"/>
  <c r="CI11" i="195" s="1"/>
  <c r="CI8" i="194"/>
  <c r="CI8" i="192"/>
  <c r="BW8" i="163"/>
  <c r="CI8" i="191"/>
  <c r="BW8" i="166"/>
  <c r="BQ27" i="54"/>
  <c r="BW8" i="80"/>
  <c r="BW8" i="164"/>
  <c r="BW8" i="126"/>
  <c r="BW8" i="145"/>
  <c r="AP21" i="193"/>
  <c r="AD21" i="165"/>
  <c r="AQ20" i="192"/>
  <c r="AQ43" i="192" s="1"/>
  <c r="AQ20" i="191"/>
  <c r="AQ43" i="191" s="1"/>
  <c r="AQ20" i="195"/>
  <c r="AQ20" i="194"/>
  <c r="AQ43" i="194" s="1"/>
  <c r="AE20" i="163"/>
  <c r="AE43" i="163" s="1"/>
  <c r="AE21" i="80"/>
  <c r="AE45" i="80" s="1"/>
  <c r="AE20" i="164"/>
  <c r="AE43" i="164" s="1"/>
  <c r="AE20" i="145"/>
  <c r="AE43" i="145" s="1"/>
  <c r="AE20" i="166"/>
  <c r="AE43" i="166" s="1"/>
  <c r="AE21" i="126"/>
  <c r="AE45" i="126" s="1"/>
  <c r="AE20" i="144" s="1"/>
  <c r="CN21" i="165"/>
  <c r="CZ21" i="193"/>
  <c r="CL15" i="165"/>
  <c r="CX15" i="193"/>
  <c r="BF7" i="165"/>
  <c r="BF10" i="165" s="1"/>
  <c r="BR7" i="193"/>
  <c r="BR10" i="193" s="1"/>
  <c r="CB7" i="165"/>
  <c r="CB10" i="165" s="1"/>
  <c r="CN7" i="193"/>
  <c r="CN10" i="193" s="1"/>
  <c r="CN23" i="192"/>
  <c r="CN46" i="192" s="1"/>
  <c r="CN23" i="191"/>
  <c r="CN46" i="191" s="1"/>
  <c r="CN23" i="195"/>
  <c r="CN23" i="194"/>
  <c r="CN46" i="194" s="1"/>
  <c r="CB23" i="145"/>
  <c r="CB46" i="145" s="1"/>
  <c r="CB23" i="166"/>
  <c r="CB46" i="166" s="1"/>
  <c r="CB24" i="126"/>
  <c r="CB48" i="126" s="1"/>
  <c r="CB23" i="144" s="1"/>
  <c r="CB23" i="163"/>
  <c r="CB46" i="163" s="1"/>
  <c r="CB24" i="80"/>
  <c r="CB48" i="80" s="1"/>
  <c r="CB23" i="164"/>
  <c r="CB46" i="164" s="1"/>
  <c r="BZ15" i="193"/>
  <c r="BN15" i="165"/>
  <c r="BE20" i="192"/>
  <c r="BE43" i="192" s="1"/>
  <c r="BE20" i="191"/>
  <c r="BE43" i="191" s="1"/>
  <c r="BE20" i="195"/>
  <c r="BE20" i="194"/>
  <c r="BE43" i="194" s="1"/>
  <c r="AS20" i="166"/>
  <c r="AS43" i="166" s="1"/>
  <c r="AS21" i="126"/>
  <c r="AS45" i="126" s="1"/>
  <c r="AS20" i="144" s="1"/>
  <c r="AS20" i="163"/>
  <c r="AS43" i="163" s="1"/>
  <c r="AS21" i="80"/>
  <c r="AS45" i="80" s="1"/>
  <c r="AS20" i="145"/>
  <c r="AS43" i="145" s="1"/>
  <c r="AS20" i="164"/>
  <c r="AS43" i="164" s="1"/>
  <c r="BQ18" i="165"/>
  <c r="CC18" i="193"/>
  <c r="X25" i="195"/>
  <c r="X25" i="191"/>
  <c r="X48" i="191" s="1"/>
  <c r="X25" i="194"/>
  <c r="X48" i="194" s="1"/>
  <c r="X25" i="192"/>
  <c r="X48" i="192" s="1"/>
  <c r="L25" i="164"/>
  <c r="L48" i="164" s="1"/>
  <c r="L25" i="145"/>
  <c r="L48" i="145" s="1"/>
  <c r="L25" i="166"/>
  <c r="L48" i="166" s="1"/>
  <c r="L26" i="126"/>
  <c r="L50" i="126" s="1"/>
  <c r="L25" i="144" s="1"/>
  <c r="L25" i="163"/>
  <c r="L48" i="163" s="1"/>
  <c r="L26" i="80"/>
  <c r="L50" i="80" s="1"/>
  <c r="X20" i="195"/>
  <c r="X20" i="194"/>
  <c r="X43" i="194" s="1"/>
  <c r="X20" i="192"/>
  <c r="X43" i="192" s="1"/>
  <c r="X20" i="191"/>
  <c r="X43" i="191" s="1"/>
  <c r="L20" i="166"/>
  <c r="L43" i="166" s="1"/>
  <c r="L21" i="80"/>
  <c r="L45" i="80" s="1"/>
  <c r="L20" i="163"/>
  <c r="L43" i="163" s="1"/>
  <c r="L21" i="126"/>
  <c r="L45" i="126" s="1"/>
  <c r="L20" i="144" s="1"/>
  <c r="L20" i="164"/>
  <c r="L43" i="164" s="1"/>
  <c r="L20" i="145"/>
  <c r="L43" i="145" s="1"/>
  <c r="U7" i="193"/>
  <c r="U10" i="193" s="1"/>
  <c r="I7" i="165"/>
  <c r="I10" i="165" s="1"/>
  <c r="Q23" i="191"/>
  <c r="Q46" i="191" s="1"/>
  <c r="E23" i="166"/>
  <c r="E46" i="166" s="1"/>
  <c r="E24" i="126"/>
  <c r="E48" i="126" s="1"/>
  <c r="E23" i="144" s="1"/>
  <c r="Q23" i="195"/>
  <c r="E23" i="163"/>
  <c r="E46" i="163" s="1"/>
  <c r="E24" i="80"/>
  <c r="E48" i="80" s="1"/>
  <c r="Q23" i="194"/>
  <c r="Q46" i="194" s="1"/>
  <c r="E23" i="164"/>
  <c r="E46" i="164" s="1"/>
  <c r="Q23" i="192"/>
  <c r="Q46" i="192" s="1"/>
  <c r="E23" i="145"/>
  <c r="E46" i="145" s="1"/>
  <c r="CJ15" i="193"/>
  <c r="BX15" i="165"/>
  <c r="CS15" i="193"/>
  <c r="CG15" i="165"/>
  <c r="BJ16" i="195"/>
  <c r="BJ16" i="194"/>
  <c r="BJ39" i="194" s="1"/>
  <c r="BJ16" i="192"/>
  <c r="BJ39" i="192" s="1"/>
  <c r="AR19" i="54"/>
  <c r="BJ16" i="191"/>
  <c r="BJ39" i="191" s="1"/>
  <c r="AX17" i="126"/>
  <c r="AX41" i="126" s="1"/>
  <c r="AX16" i="144" s="1"/>
  <c r="AX17" i="80"/>
  <c r="AX41" i="80" s="1"/>
  <c r="AX16" i="166"/>
  <c r="AX39" i="166" s="1"/>
  <c r="AX16" i="145"/>
  <c r="AX39" i="145" s="1"/>
  <c r="AX16" i="164"/>
  <c r="AX39" i="164" s="1"/>
  <c r="AX16" i="163"/>
  <c r="AX39" i="163" s="1"/>
  <c r="BJ22" i="195"/>
  <c r="BJ22" i="194"/>
  <c r="BJ45" i="194" s="1"/>
  <c r="BJ22" i="192"/>
  <c r="BJ45" i="192" s="1"/>
  <c r="AR25" i="54"/>
  <c r="BJ22" i="191"/>
  <c r="BJ45" i="191" s="1"/>
  <c r="AX22" i="164"/>
  <c r="AX45" i="164" s="1"/>
  <c r="AX22" i="145"/>
  <c r="AX45" i="145" s="1"/>
  <c r="AX22" i="166"/>
  <c r="AX45" i="166" s="1"/>
  <c r="AX23" i="126"/>
  <c r="AX47" i="126" s="1"/>
  <c r="AX22" i="144" s="1"/>
  <c r="AX22" i="163"/>
  <c r="AX45" i="163" s="1"/>
  <c r="AX23" i="80"/>
  <c r="AX47" i="80" s="1"/>
  <c r="BI13" i="163"/>
  <c r="BI36" i="163" s="1"/>
  <c r="BU13" i="195"/>
  <c r="BU13" i="192"/>
  <c r="BU36" i="192" s="1"/>
  <c r="BI14" i="80"/>
  <c r="BI38" i="80" s="1"/>
  <c r="BC16" i="54"/>
  <c r="BU36" i="191"/>
  <c r="BI13" i="166"/>
  <c r="BI36" i="166" s="1"/>
  <c r="BI14" i="126"/>
  <c r="BI38" i="126" s="1"/>
  <c r="BI13" i="144" s="1"/>
  <c r="BI36" i="164"/>
  <c r="BG22" i="195"/>
  <c r="BG22" i="194"/>
  <c r="BG45" i="194" s="1"/>
  <c r="BG22" i="192"/>
  <c r="BG45" i="192" s="1"/>
  <c r="AO25" i="54"/>
  <c r="BG22" i="191"/>
  <c r="BG45" i="191" s="1"/>
  <c r="AU22" i="164"/>
  <c r="AU45" i="164" s="1"/>
  <c r="AU22" i="163"/>
  <c r="AU45" i="163" s="1"/>
  <c r="AU23" i="126"/>
  <c r="AU47" i="126" s="1"/>
  <c r="AU22" i="144" s="1"/>
  <c r="AU22" i="145"/>
  <c r="AU45" i="145" s="1"/>
  <c r="AU23" i="80"/>
  <c r="AU47" i="80" s="1"/>
  <c r="AU22" i="166"/>
  <c r="AU45" i="166" s="1"/>
  <c r="Z22" i="195"/>
  <c r="Z22" i="194"/>
  <c r="Z45" i="194" s="1"/>
  <c r="Z22" i="192"/>
  <c r="Z45" i="192" s="1"/>
  <c r="H25" i="54"/>
  <c r="Z22" i="191"/>
  <c r="Z45" i="191" s="1"/>
  <c r="N22" i="163"/>
  <c r="N45" i="163" s="1"/>
  <c r="N23" i="80"/>
  <c r="N47" i="80" s="1"/>
  <c r="N22" i="164"/>
  <c r="N45" i="164" s="1"/>
  <c r="N22" i="145"/>
  <c r="N45" i="145" s="1"/>
  <c r="N22" i="166"/>
  <c r="N45" i="166" s="1"/>
  <c r="N23" i="126"/>
  <c r="N47" i="126" s="1"/>
  <c r="N22" i="144" s="1"/>
  <c r="BD19" i="192"/>
  <c r="BD42" i="192" s="1"/>
  <c r="BD19" i="195"/>
  <c r="BD19" i="194"/>
  <c r="BD42" i="194" s="1"/>
  <c r="AL22" i="54"/>
  <c r="BD19" i="191"/>
  <c r="BD42" i="191" s="1"/>
  <c r="AR19" i="145"/>
  <c r="AR42" i="145" s="1"/>
  <c r="AR19" i="166"/>
  <c r="AR42" i="166" s="1"/>
  <c r="AR20" i="80"/>
  <c r="AR44" i="80" s="1"/>
  <c r="AR19" i="163"/>
  <c r="AR42" i="163" s="1"/>
  <c r="AR20" i="126"/>
  <c r="AR44" i="126" s="1"/>
  <c r="AR19" i="144" s="1"/>
  <c r="AR19" i="164"/>
  <c r="AR42" i="164" s="1"/>
  <c r="CU13" i="195"/>
  <c r="CU36" i="194"/>
  <c r="CU13" i="192"/>
  <c r="CU36" i="192" s="1"/>
  <c r="CI14" i="126"/>
  <c r="CI38" i="126" s="1"/>
  <c r="CI13" i="144" s="1"/>
  <c r="CU36" i="191"/>
  <c r="CI14" i="80"/>
  <c r="CI38" i="80" s="1"/>
  <c r="CC16" i="54"/>
  <c r="CI13" i="166"/>
  <c r="CI36" i="166" s="1"/>
  <c r="CI36" i="164"/>
  <c r="CI13" i="163"/>
  <c r="CI36" i="163" s="1"/>
  <c r="AI15" i="165"/>
  <c r="AU15" i="193"/>
  <c r="CZ25" i="194"/>
  <c r="CZ48" i="194" s="1"/>
  <c r="CZ25" i="192"/>
  <c r="CZ48" i="192" s="1"/>
  <c r="CZ25" i="191"/>
  <c r="CZ48" i="191" s="1"/>
  <c r="CZ25" i="195"/>
  <c r="CN25" i="164"/>
  <c r="CN48" i="164" s="1"/>
  <c r="CN25" i="145"/>
  <c r="CN48" i="145" s="1"/>
  <c r="CN25" i="166"/>
  <c r="CN48" i="166" s="1"/>
  <c r="CN26" i="80"/>
  <c r="CN50" i="80" s="1"/>
  <c r="CN25" i="163"/>
  <c r="CN48" i="163" s="1"/>
  <c r="CN26" i="126"/>
  <c r="CN50" i="126" s="1"/>
  <c r="CN25" i="144" s="1"/>
  <c r="CP20" i="192"/>
  <c r="CP43" i="192" s="1"/>
  <c r="CP20" i="191"/>
  <c r="CP43" i="191" s="1"/>
  <c r="CP20" i="195"/>
  <c r="CP20" i="194"/>
  <c r="CP43" i="194" s="1"/>
  <c r="CD20" i="166"/>
  <c r="CD43" i="166" s="1"/>
  <c r="CD21" i="126"/>
  <c r="CD45" i="126" s="1"/>
  <c r="CD20" i="144" s="1"/>
  <c r="CD20" i="163"/>
  <c r="CD43" i="163" s="1"/>
  <c r="CD21" i="80"/>
  <c r="CD45" i="80" s="1"/>
  <c r="CD20" i="164"/>
  <c r="CD43" i="164" s="1"/>
  <c r="CD20" i="145"/>
  <c r="CD43" i="145" s="1"/>
  <c r="BK20" i="192"/>
  <c r="BK43" i="192" s="1"/>
  <c r="BK20" i="191"/>
  <c r="BK43" i="191" s="1"/>
  <c r="BK20" i="195"/>
  <c r="BK20" i="194"/>
  <c r="BK43" i="194" s="1"/>
  <c r="AY20" i="163"/>
  <c r="AY43" i="163" s="1"/>
  <c r="AY21" i="80"/>
  <c r="AY45" i="80" s="1"/>
  <c r="AY20" i="164"/>
  <c r="AY43" i="164" s="1"/>
  <c r="AY20" i="145"/>
  <c r="AY43" i="145" s="1"/>
  <c r="AY20" i="166"/>
  <c r="AY43" i="166" s="1"/>
  <c r="AY21" i="126"/>
  <c r="AY45" i="126" s="1"/>
  <c r="AY20" i="144" s="1"/>
  <c r="BI25" i="194"/>
  <c r="BI48" i="194" s="1"/>
  <c r="BI25" i="192"/>
  <c r="BI48" i="192" s="1"/>
  <c r="BI25" i="195"/>
  <c r="AW25" i="163"/>
  <c r="AW48" i="163" s="1"/>
  <c r="BI25" i="191"/>
  <c r="BI48" i="191" s="1"/>
  <c r="AW26" i="126"/>
  <c r="AW50" i="126" s="1"/>
  <c r="AW25" i="144" s="1"/>
  <c r="AW25" i="145"/>
  <c r="AW48" i="145" s="1"/>
  <c r="AW25" i="166"/>
  <c r="AW48" i="166" s="1"/>
  <c r="AW25" i="164"/>
  <c r="AW48" i="164" s="1"/>
  <c r="AW26" i="80"/>
  <c r="AW50" i="80" s="1"/>
  <c r="CR25" i="192"/>
  <c r="CR48" i="192" s="1"/>
  <c r="CR25" i="191"/>
  <c r="CR48" i="191" s="1"/>
  <c r="CR25" i="195"/>
  <c r="CR25" i="194"/>
  <c r="CR48" i="194" s="1"/>
  <c r="CF25" i="166"/>
  <c r="CF48" i="166" s="1"/>
  <c r="CF26" i="126"/>
  <c r="CF50" i="126" s="1"/>
  <c r="CF25" i="144" s="1"/>
  <c r="CF25" i="163"/>
  <c r="CF48" i="163" s="1"/>
  <c r="CF26" i="80"/>
  <c r="CF50" i="80" s="1"/>
  <c r="CF25" i="164"/>
  <c r="CF48" i="164" s="1"/>
  <c r="CF25" i="145"/>
  <c r="CF48" i="145" s="1"/>
  <c r="AA21" i="165"/>
  <c r="AM21" i="193"/>
  <c r="BY21" i="165"/>
  <c r="CK21" i="193"/>
  <c r="CB12" i="165"/>
  <c r="CN12" i="193"/>
  <c r="BD18" i="165"/>
  <c r="BP18" i="193"/>
  <c r="AN25" i="195"/>
  <c r="AN25" i="194"/>
  <c r="AN48" i="194" s="1"/>
  <c r="AN25" i="192"/>
  <c r="AN48" i="192" s="1"/>
  <c r="AN25" i="191"/>
  <c r="AN48" i="191" s="1"/>
  <c r="AB25" i="163"/>
  <c r="AB48" i="163" s="1"/>
  <c r="AB26" i="80"/>
  <c r="AB50" i="80" s="1"/>
  <c r="AB25" i="164"/>
  <c r="AB48" i="164" s="1"/>
  <c r="AB25" i="145"/>
  <c r="AB48" i="145" s="1"/>
  <c r="AB25" i="166"/>
  <c r="AB48" i="166" s="1"/>
  <c r="AB26" i="126"/>
  <c r="AB50" i="126" s="1"/>
  <c r="AB25" i="144" s="1"/>
  <c r="BT15" i="193"/>
  <c r="BH15" i="165"/>
  <c r="AS20" i="192"/>
  <c r="AS43" i="192" s="1"/>
  <c r="AS20" i="191"/>
  <c r="AS43" i="191" s="1"/>
  <c r="AS20" i="195"/>
  <c r="AS20" i="194"/>
  <c r="AS43" i="194" s="1"/>
  <c r="AG20" i="145"/>
  <c r="AG43" i="145" s="1"/>
  <c r="AG20" i="166"/>
  <c r="AG43" i="166" s="1"/>
  <c r="AG21" i="126"/>
  <c r="AG45" i="126" s="1"/>
  <c r="AG20" i="144" s="1"/>
  <c r="AG20" i="163"/>
  <c r="AG43" i="163" s="1"/>
  <c r="AG21" i="80"/>
  <c r="AG45" i="80" s="1"/>
  <c r="AG20" i="164"/>
  <c r="AG43" i="164" s="1"/>
  <c r="AV7" i="193"/>
  <c r="AV10" i="193" s="1"/>
  <c r="AJ7" i="165"/>
  <c r="AJ10" i="165" s="1"/>
  <c r="X15" i="193"/>
  <c r="L15" i="165"/>
  <c r="CJ18" i="193"/>
  <c r="BX18" i="165"/>
  <c r="CS18" i="193"/>
  <c r="CG18" i="165"/>
  <c r="AW19" i="192"/>
  <c r="AW42" i="192" s="1"/>
  <c r="AW19" i="195"/>
  <c r="AW19" i="194"/>
  <c r="AW42" i="194" s="1"/>
  <c r="AE22" i="54"/>
  <c r="AW19" i="191"/>
  <c r="AW42" i="191" s="1"/>
  <c r="AK19" i="145"/>
  <c r="AK42" i="145" s="1"/>
  <c r="AK19" i="166"/>
  <c r="AK42" i="166" s="1"/>
  <c r="AK20" i="126"/>
  <c r="AK44" i="126" s="1"/>
  <c r="AK19" i="144" s="1"/>
  <c r="AK19" i="163"/>
  <c r="AK42" i="163" s="1"/>
  <c r="AK20" i="80"/>
  <c r="AK44" i="80" s="1"/>
  <c r="AK19" i="164"/>
  <c r="AK42" i="164" s="1"/>
  <c r="AP37" i="191"/>
  <c r="AP14" i="195"/>
  <c r="AP14" i="192"/>
  <c r="AP37" i="192" s="1"/>
  <c r="AD14" i="166"/>
  <c r="AD37" i="166" s="1"/>
  <c r="AD15" i="126"/>
  <c r="AD39" i="126" s="1"/>
  <c r="AD14" i="144" s="1"/>
  <c r="AD14" i="163"/>
  <c r="AD37" i="163" s="1"/>
  <c r="AD15" i="80"/>
  <c r="AD39" i="80" s="1"/>
  <c r="AD37" i="145"/>
  <c r="AE21" i="165"/>
  <c r="AQ21" i="193"/>
  <c r="CZ17" i="191"/>
  <c r="CZ40" i="191" s="1"/>
  <c r="CZ17" i="195"/>
  <c r="CZ17" i="194"/>
  <c r="CZ40" i="194" s="1"/>
  <c r="CZ17" i="192"/>
  <c r="CZ40" i="192" s="1"/>
  <c r="CN17" i="145"/>
  <c r="CN40" i="145" s="1"/>
  <c r="CN17" i="166"/>
  <c r="CN40" i="166" s="1"/>
  <c r="CN18" i="80"/>
  <c r="CN42" i="80" s="1"/>
  <c r="CN17" i="163"/>
  <c r="CN40" i="163" s="1"/>
  <c r="CN18" i="126"/>
  <c r="CN42" i="126" s="1"/>
  <c r="CN17" i="144" s="1"/>
  <c r="CN17" i="164"/>
  <c r="CN40" i="164" s="1"/>
  <c r="CR17" i="191"/>
  <c r="CR40" i="191" s="1"/>
  <c r="CR17" i="195"/>
  <c r="CR17" i="194"/>
  <c r="CR40" i="194" s="1"/>
  <c r="CR17" i="192"/>
  <c r="CR40" i="192" s="1"/>
  <c r="CF17" i="163"/>
  <c r="CF40" i="163" s="1"/>
  <c r="CF18" i="126"/>
  <c r="CF42" i="126" s="1"/>
  <c r="CF17" i="144" s="1"/>
  <c r="CF17" i="164"/>
  <c r="CF40" i="164" s="1"/>
  <c r="CF17" i="166"/>
  <c r="CF40" i="166" s="1"/>
  <c r="CF17" i="145"/>
  <c r="CF40" i="145" s="1"/>
  <c r="CF18" i="80"/>
  <c r="CF42" i="80" s="1"/>
  <c r="AT14" i="192"/>
  <c r="AT37" i="192" s="1"/>
  <c r="AT37" i="191"/>
  <c r="AT14" i="195"/>
  <c r="AH14" i="166"/>
  <c r="AH37" i="166" s="1"/>
  <c r="AH15" i="126"/>
  <c r="AH39" i="126" s="1"/>
  <c r="AH14" i="144" s="1"/>
  <c r="AH14" i="163"/>
  <c r="AH37" i="163" s="1"/>
  <c r="AH15" i="80"/>
  <c r="AH39" i="80" s="1"/>
  <c r="AH37" i="145"/>
  <c r="AB20" i="195"/>
  <c r="AB20" i="194"/>
  <c r="AB43" i="194" s="1"/>
  <c r="AB20" i="192"/>
  <c r="AB43" i="192" s="1"/>
  <c r="AB20" i="191"/>
  <c r="AB43" i="191" s="1"/>
  <c r="P20" i="145"/>
  <c r="P43" i="145" s="1"/>
  <c r="P20" i="166"/>
  <c r="P43" i="166" s="1"/>
  <c r="P21" i="80"/>
  <c r="P45" i="80" s="1"/>
  <c r="P20" i="163"/>
  <c r="P43" i="163" s="1"/>
  <c r="P21" i="126"/>
  <c r="P45" i="126" s="1"/>
  <c r="P20" i="144" s="1"/>
  <c r="P20" i="164"/>
  <c r="P43" i="164" s="1"/>
  <c r="AO15" i="165"/>
  <c r="BA15" i="193"/>
  <c r="AO37" i="145"/>
  <c r="BA14" i="195"/>
  <c r="BA37" i="194"/>
  <c r="AO14" i="163"/>
  <c r="AO37" i="163" s="1"/>
  <c r="AO15" i="126"/>
  <c r="AO39" i="126" s="1"/>
  <c r="AO14" i="144" s="1"/>
  <c r="BA14" i="192"/>
  <c r="BA37" i="192" s="1"/>
  <c r="AO14" i="166"/>
  <c r="AO37" i="166" s="1"/>
  <c r="AO15" i="80"/>
  <c r="AO39" i="80" s="1"/>
  <c r="AI15" i="80"/>
  <c r="AI39" i="80" s="1"/>
  <c r="AI37" i="164"/>
  <c r="AU14" i="192"/>
  <c r="AU37" i="192" s="1"/>
  <c r="AI14" i="163"/>
  <c r="AI37" i="163" s="1"/>
  <c r="AI15" i="126"/>
  <c r="AI39" i="126" s="1"/>
  <c r="AI14" i="144" s="1"/>
  <c r="AI37" i="145"/>
  <c r="AU14" i="195"/>
  <c r="AU37" i="191"/>
  <c r="AI14" i="166"/>
  <c r="AI37" i="166" s="1"/>
  <c r="AP23" i="195"/>
  <c r="AP23" i="194"/>
  <c r="AP46" i="194" s="1"/>
  <c r="AP23" i="192"/>
  <c r="AP46" i="192" s="1"/>
  <c r="AP23" i="191"/>
  <c r="AP46" i="191" s="1"/>
  <c r="AD23" i="166"/>
  <c r="AD46" i="166" s="1"/>
  <c r="AD24" i="126"/>
  <c r="AD48" i="126" s="1"/>
  <c r="AD23" i="144" s="1"/>
  <c r="AD23" i="164"/>
  <c r="AD46" i="164" s="1"/>
  <c r="AD24" i="80"/>
  <c r="AD48" i="80" s="1"/>
  <c r="AD23" i="163"/>
  <c r="AD46" i="163" s="1"/>
  <c r="AD23" i="145"/>
  <c r="AD46" i="145" s="1"/>
  <c r="CV20" i="192"/>
  <c r="CV43" i="192" s="1"/>
  <c r="CV20" i="191"/>
  <c r="CV43" i="191" s="1"/>
  <c r="CV20" i="195"/>
  <c r="CV20" i="194"/>
  <c r="CV43" i="194" s="1"/>
  <c r="CJ20" i="164"/>
  <c r="CJ43" i="164" s="1"/>
  <c r="CJ20" i="145"/>
  <c r="CJ43" i="145" s="1"/>
  <c r="CJ20" i="166"/>
  <c r="CJ43" i="166" s="1"/>
  <c r="CJ21" i="80"/>
  <c r="CJ45" i="80" s="1"/>
  <c r="CJ20" i="163"/>
  <c r="CJ43" i="163" s="1"/>
  <c r="CJ21" i="126"/>
  <c r="CJ45" i="126" s="1"/>
  <c r="CJ20" i="144" s="1"/>
  <c r="CJ21" i="165"/>
  <c r="CV21" i="193"/>
  <c r="CV23" i="192"/>
  <c r="CV46" i="192" s="1"/>
  <c r="CV23" i="191"/>
  <c r="CV46" i="191" s="1"/>
  <c r="CV23" i="195"/>
  <c r="CV23" i="194"/>
  <c r="CV46" i="194" s="1"/>
  <c r="CJ23" i="163"/>
  <c r="CJ46" i="163" s="1"/>
  <c r="CJ24" i="80"/>
  <c r="CJ48" i="80" s="1"/>
  <c r="CJ23" i="164"/>
  <c r="CJ46" i="164" s="1"/>
  <c r="CJ23" i="145"/>
  <c r="CJ46" i="145" s="1"/>
  <c r="CJ23" i="166"/>
  <c r="CJ46" i="166" s="1"/>
  <c r="CJ24" i="126"/>
  <c r="CJ48" i="126" s="1"/>
  <c r="CJ23" i="144" s="1"/>
  <c r="AO12" i="165"/>
  <c r="BA12" i="193"/>
  <c r="AQ17" i="194"/>
  <c r="AQ40" i="194" s="1"/>
  <c r="AQ17" i="192"/>
  <c r="AQ40" i="192" s="1"/>
  <c r="AQ17" i="191"/>
  <c r="AQ40" i="191" s="1"/>
  <c r="AQ17" i="195"/>
  <c r="AE17" i="145"/>
  <c r="AE40" i="145" s="1"/>
  <c r="AE17" i="163"/>
  <c r="AE40" i="163" s="1"/>
  <c r="AE17" i="164"/>
  <c r="AE40" i="164" s="1"/>
  <c r="AE18" i="80"/>
  <c r="AE42" i="80" s="1"/>
  <c r="AE17" i="166"/>
  <c r="AE40" i="166" s="1"/>
  <c r="AE18" i="126"/>
  <c r="AE42" i="126" s="1"/>
  <c r="AE17" i="144" s="1"/>
  <c r="CJ18" i="165"/>
  <c r="CV18" i="193"/>
  <c r="CF18" i="165"/>
  <c r="CR18" i="193"/>
  <c r="H21" i="165"/>
  <c r="T21" i="193"/>
  <c r="BA15" i="165"/>
  <c r="BM15" i="193"/>
  <c r="AB15" i="165"/>
  <c r="AN15" i="193"/>
  <c r="BC23" i="166"/>
  <c r="BC46" i="166" s="1"/>
  <c r="BO23" i="192"/>
  <c r="BO46" i="192" s="1"/>
  <c r="BO23" i="195"/>
  <c r="BO23" i="194"/>
  <c r="BO46" i="194" s="1"/>
  <c r="BC24" i="126"/>
  <c r="BC48" i="126" s="1"/>
  <c r="BC23" i="144" s="1"/>
  <c r="BC24" i="80"/>
  <c r="BC48" i="80" s="1"/>
  <c r="BC23" i="163"/>
  <c r="BC46" i="163" s="1"/>
  <c r="BC23" i="164"/>
  <c r="BC46" i="164" s="1"/>
  <c r="BO23" i="191"/>
  <c r="BO46" i="191" s="1"/>
  <c r="BC23" i="145"/>
  <c r="BC46" i="145" s="1"/>
  <c r="BU17" i="164"/>
  <c r="BU40" i="164" s="1"/>
  <c r="BU17" i="163"/>
  <c r="BU40" i="163" s="1"/>
  <c r="BU17" i="145"/>
  <c r="BU40" i="145" s="1"/>
  <c r="CG17" i="194"/>
  <c r="CG40" i="194" s="1"/>
  <c r="CG17" i="191"/>
  <c r="CG40" i="191" s="1"/>
  <c r="CG17" i="192"/>
  <c r="CG40" i="192" s="1"/>
  <c r="BU17" i="166"/>
  <c r="BU40" i="166" s="1"/>
  <c r="BU18" i="126"/>
  <c r="BU42" i="126" s="1"/>
  <c r="BU17" i="144" s="1"/>
  <c r="CG17" i="195"/>
  <c r="BU18" i="80"/>
  <c r="BU42" i="80" s="1"/>
  <c r="BH23" i="192"/>
  <c r="BH46" i="192" s="1"/>
  <c r="BH23" i="191"/>
  <c r="BH46" i="191" s="1"/>
  <c r="BH23" i="195"/>
  <c r="BH23" i="194"/>
  <c r="BH46" i="194" s="1"/>
  <c r="AV23" i="163"/>
  <c r="AV46" i="163" s="1"/>
  <c r="AV24" i="80"/>
  <c r="AV48" i="80" s="1"/>
  <c r="AV23" i="164"/>
  <c r="AV46" i="164" s="1"/>
  <c r="AV23" i="145"/>
  <c r="AV46" i="145" s="1"/>
  <c r="AV23" i="166"/>
  <c r="AV46" i="166" s="1"/>
  <c r="AV24" i="126"/>
  <c r="AV48" i="126" s="1"/>
  <c r="AV23" i="144" s="1"/>
  <c r="P18" i="193"/>
  <c r="D18" i="165"/>
  <c r="AY23" i="191"/>
  <c r="AY46" i="191" s="1"/>
  <c r="AY23" i="195"/>
  <c r="AY23" i="194"/>
  <c r="AY46" i="194" s="1"/>
  <c r="AY23" i="192"/>
  <c r="AY46" i="192" s="1"/>
  <c r="AM24" i="126"/>
  <c r="AM48" i="126" s="1"/>
  <c r="AM23" i="144" s="1"/>
  <c r="AM23" i="166"/>
  <c r="AM46" i="166" s="1"/>
  <c r="AM23" i="163"/>
  <c r="AM46" i="163" s="1"/>
  <c r="AM24" i="80"/>
  <c r="AM48" i="80" s="1"/>
  <c r="AM23" i="164"/>
  <c r="AM46" i="164" s="1"/>
  <c r="AM23" i="145"/>
  <c r="AM46" i="145" s="1"/>
  <c r="Q21" i="193"/>
  <c r="E21" i="165"/>
  <c r="CS26" i="126"/>
  <c r="CS50" i="126" s="1"/>
  <c r="CS25" i="144" s="1"/>
  <c r="DE25" i="194"/>
  <c r="DE48" i="194" s="1"/>
  <c r="CS25" i="145"/>
  <c r="CS48" i="145" s="1"/>
  <c r="CS25" i="163"/>
  <c r="CS48" i="163" s="1"/>
  <c r="DE25" i="192"/>
  <c r="DE48" i="192" s="1"/>
  <c r="CS25" i="166"/>
  <c r="CS48" i="166" s="1"/>
  <c r="DE25" i="195"/>
  <c r="DE25" i="191"/>
  <c r="DE48" i="191" s="1"/>
  <c r="CS26" i="80"/>
  <c r="CS50" i="80" s="1"/>
  <c r="CS25" i="164"/>
  <c r="CS48" i="164" s="1"/>
  <c r="CT12" i="165"/>
  <c r="DF12" i="193"/>
  <c r="M25" i="163"/>
  <c r="M48" i="163" s="1"/>
  <c r="M26" i="80"/>
  <c r="M50" i="80" s="1"/>
  <c r="Y25" i="195"/>
  <c r="M25" i="166"/>
  <c r="M48" i="166" s="1"/>
  <c r="M25" i="145"/>
  <c r="M48" i="145" s="1"/>
  <c r="M26" i="126"/>
  <c r="M50" i="126" s="1"/>
  <c r="M25" i="144" s="1"/>
  <c r="M25" i="164"/>
  <c r="M48" i="164" s="1"/>
  <c r="Y25" i="191"/>
  <c r="Y48" i="191" s="1"/>
  <c r="Y25" i="194"/>
  <c r="Y48" i="194" s="1"/>
  <c r="Y25" i="192"/>
  <c r="Y48" i="192" s="1"/>
  <c r="AE15" i="193"/>
  <c r="S15" i="165"/>
  <c r="BJ13" i="195"/>
  <c r="BJ13" i="192"/>
  <c r="BJ36" i="192" s="1"/>
  <c r="AR16" i="54"/>
  <c r="BJ36" i="191"/>
  <c r="AX36" i="145"/>
  <c r="AX13" i="166"/>
  <c r="AX36" i="166" s="1"/>
  <c r="AX14" i="126"/>
  <c r="AX38" i="126" s="1"/>
  <c r="AX13" i="144" s="1"/>
  <c r="AX13" i="163"/>
  <c r="AX36" i="163" s="1"/>
  <c r="AX14" i="80"/>
  <c r="AX38" i="80" s="1"/>
  <c r="AX36" i="164"/>
  <c r="BI6" i="165"/>
  <c r="BI9" i="165" s="1"/>
  <c r="BU6" i="193"/>
  <c r="BU9" i="193" s="1"/>
  <c r="BU19" i="192"/>
  <c r="BU42" i="192" s="1"/>
  <c r="BU19" i="195"/>
  <c r="BU19" i="194"/>
  <c r="BU42" i="194" s="1"/>
  <c r="BC22" i="54"/>
  <c r="BU19" i="191"/>
  <c r="BU42" i="191" s="1"/>
  <c r="BI19" i="164"/>
  <c r="BI42" i="164" s="1"/>
  <c r="BI19" i="166"/>
  <c r="BI42" i="166" s="1"/>
  <c r="BI20" i="126"/>
  <c r="BI44" i="126" s="1"/>
  <c r="BI19" i="144" s="1"/>
  <c r="BI19" i="163"/>
  <c r="BI42" i="163" s="1"/>
  <c r="BI20" i="80"/>
  <c r="BI44" i="80" s="1"/>
  <c r="BI19" i="145"/>
  <c r="BI42" i="145" s="1"/>
  <c r="AA16" i="195"/>
  <c r="AA16" i="194"/>
  <c r="AA39" i="194" s="1"/>
  <c r="AA16" i="192"/>
  <c r="AA39" i="192" s="1"/>
  <c r="O16" i="163"/>
  <c r="O39" i="163" s="1"/>
  <c r="AA16" i="191"/>
  <c r="AA39" i="191" s="1"/>
  <c r="O16" i="166"/>
  <c r="O39" i="166" s="1"/>
  <c r="O16" i="145"/>
  <c r="O39" i="145" s="1"/>
  <c r="I19" i="54"/>
  <c r="O17" i="126"/>
  <c r="O41" i="126" s="1"/>
  <c r="O16" i="144" s="1"/>
  <c r="O17" i="80"/>
  <c r="O41" i="80" s="1"/>
  <c r="O16" i="164"/>
  <c r="O39" i="164" s="1"/>
  <c r="W13" i="195"/>
  <c r="W36" i="194"/>
  <c r="W13" i="192"/>
  <c r="W36" i="192" s="1"/>
  <c r="K13" i="163"/>
  <c r="K36" i="163" s="1"/>
  <c r="K14" i="126"/>
  <c r="K38" i="126" s="1"/>
  <c r="K13" i="144" s="1"/>
  <c r="K14" i="80"/>
  <c r="K38" i="80" s="1"/>
  <c r="K36" i="164"/>
  <c r="E16" i="54"/>
  <c r="K13" i="166"/>
  <c r="K36" i="166" s="1"/>
  <c r="W16" i="195"/>
  <c r="W16" i="194"/>
  <c r="W39" i="194" s="1"/>
  <c r="W16" i="192"/>
  <c r="W39" i="192" s="1"/>
  <c r="K16" i="164"/>
  <c r="K39" i="164" s="1"/>
  <c r="K16" i="166"/>
  <c r="K39" i="166" s="1"/>
  <c r="W16" i="191"/>
  <c r="W39" i="191" s="1"/>
  <c r="K17" i="80"/>
  <c r="K41" i="80" s="1"/>
  <c r="E19" i="54"/>
  <c r="K16" i="145"/>
  <c r="K39" i="145" s="1"/>
  <c r="K17" i="126"/>
  <c r="K41" i="126" s="1"/>
  <c r="K16" i="144" s="1"/>
  <c r="K16" i="163"/>
  <c r="K39" i="163" s="1"/>
  <c r="W22" i="195"/>
  <c r="W22" i="192"/>
  <c r="W45" i="192" s="1"/>
  <c r="W22" i="194"/>
  <c r="W45" i="194" s="1"/>
  <c r="K22" i="164"/>
  <c r="K45" i="164" s="1"/>
  <c r="W22" i="191"/>
  <c r="W45" i="191" s="1"/>
  <c r="K22" i="163"/>
  <c r="K45" i="163" s="1"/>
  <c r="K22" i="166"/>
  <c r="K45" i="166" s="1"/>
  <c r="K23" i="80"/>
  <c r="K47" i="80" s="1"/>
  <c r="E25" i="54"/>
  <c r="K22" i="145"/>
  <c r="K45" i="145" s="1"/>
  <c r="K23" i="126"/>
  <c r="K47" i="126" s="1"/>
  <c r="K22" i="144" s="1"/>
  <c r="BS19" i="195"/>
  <c r="BS19" i="194"/>
  <c r="BS42" i="194" s="1"/>
  <c r="BS19" i="192"/>
  <c r="BS42" i="192" s="1"/>
  <c r="BA22" i="54"/>
  <c r="BS19" i="191"/>
  <c r="BS42" i="191" s="1"/>
  <c r="BG19" i="163"/>
  <c r="BG42" i="163" s="1"/>
  <c r="BG20" i="80"/>
  <c r="BG44" i="80" s="1"/>
  <c r="BG19" i="164"/>
  <c r="BG42" i="164" s="1"/>
  <c r="BG19" i="145"/>
  <c r="BG42" i="145" s="1"/>
  <c r="BG19" i="166"/>
  <c r="BG42" i="166" s="1"/>
  <c r="BG20" i="126"/>
  <c r="BG44" i="126" s="1"/>
  <c r="BG19" i="144" s="1"/>
  <c r="Z13" i="195"/>
  <c r="Z13" i="192"/>
  <c r="Z36" i="192" s="1"/>
  <c r="H16" i="54"/>
  <c r="Z36" i="191"/>
  <c r="N13" i="166"/>
  <c r="N36" i="166" s="1"/>
  <c r="N14" i="126"/>
  <c r="N38" i="126" s="1"/>
  <c r="N13" i="144" s="1"/>
  <c r="N13" i="163"/>
  <c r="N36" i="163" s="1"/>
  <c r="N14" i="80"/>
  <c r="N38" i="80" s="1"/>
  <c r="N36" i="164"/>
  <c r="Z8" i="195"/>
  <c r="Z11" i="195" s="1"/>
  <c r="Z8" i="194"/>
  <c r="Z8" i="192"/>
  <c r="H27" i="54"/>
  <c r="Z8" i="191"/>
  <c r="N8" i="145"/>
  <c r="N8" i="166"/>
  <c r="N8" i="126"/>
  <c r="N8" i="163"/>
  <c r="N8" i="80"/>
  <c r="N8" i="164"/>
  <c r="CK25" i="164"/>
  <c r="CK48" i="164" s="1"/>
  <c r="CW25" i="194"/>
  <c r="CW48" i="194" s="1"/>
  <c r="CK25" i="163"/>
  <c r="CK48" i="163" s="1"/>
  <c r="CW25" i="192"/>
  <c r="CW48" i="192" s="1"/>
  <c r="CK26" i="126"/>
  <c r="CK50" i="126" s="1"/>
  <c r="CK25" i="144" s="1"/>
  <c r="CK26" i="80"/>
  <c r="CK50" i="80" s="1"/>
  <c r="CW25" i="191"/>
  <c r="CW48" i="191" s="1"/>
  <c r="CK25" i="145"/>
  <c r="CK48" i="145" s="1"/>
  <c r="CW25" i="195"/>
  <c r="CK25" i="166"/>
  <c r="CK48" i="166" s="1"/>
  <c r="BK17" i="191"/>
  <c r="BK40" i="191" s="1"/>
  <c r="AY18" i="80"/>
  <c r="AY42" i="80" s="1"/>
  <c r="BK17" i="195"/>
  <c r="AY17" i="164"/>
  <c r="AY40" i="164" s="1"/>
  <c r="AY18" i="126"/>
  <c r="AY42" i="126" s="1"/>
  <c r="AY17" i="144" s="1"/>
  <c r="AY17" i="166"/>
  <c r="AY40" i="166" s="1"/>
  <c r="BK17" i="194"/>
  <c r="BK40" i="194" s="1"/>
  <c r="AY17" i="163"/>
  <c r="AY40" i="163" s="1"/>
  <c r="BK17" i="192"/>
  <c r="BK40" i="192" s="1"/>
  <c r="AY17" i="145"/>
  <c r="AY40" i="145" s="1"/>
  <c r="AY15" i="165"/>
  <c r="BK15" i="193"/>
  <c r="AA12" i="165"/>
  <c r="AM12" i="193"/>
  <c r="BF15" i="165"/>
  <c r="BR15" i="193"/>
  <c r="BM20" i="192"/>
  <c r="BM43" i="192" s="1"/>
  <c r="BM20" i="191"/>
  <c r="BM43" i="191" s="1"/>
  <c r="BM20" i="195"/>
  <c r="BM20" i="194"/>
  <c r="BM43" i="194" s="1"/>
  <c r="BA20" i="166"/>
  <c r="BA43" i="166" s="1"/>
  <c r="BA21" i="126"/>
  <c r="BA45" i="126" s="1"/>
  <c r="BA20" i="144" s="1"/>
  <c r="BA20" i="163"/>
  <c r="BA43" i="163" s="1"/>
  <c r="BA21" i="80"/>
  <c r="BA45" i="80" s="1"/>
  <c r="BA20" i="164"/>
  <c r="BA43" i="164" s="1"/>
  <c r="BA20" i="145"/>
  <c r="BA43" i="145" s="1"/>
  <c r="BZ7" i="193"/>
  <c r="BZ10" i="193" s="1"/>
  <c r="BN7" i="165"/>
  <c r="BN10" i="165" s="1"/>
  <c r="AF15" i="193"/>
  <c r="T15" i="165"/>
  <c r="AS12" i="165"/>
  <c r="BE12" i="193"/>
  <c r="DA12" i="193"/>
  <c r="CO12" i="165"/>
  <c r="AQ12" i="165"/>
  <c r="BC12" i="193"/>
  <c r="Y15" i="165"/>
  <c r="AK15" i="193"/>
  <c r="D7" i="165"/>
  <c r="D10" i="165" s="1"/>
  <c r="P7" i="193"/>
  <c r="P10" i="193" s="1"/>
  <c r="P25" i="191"/>
  <c r="P48" i="191" s="1"/>
  <c r="D25" i="163"/>
  <c r="D48" i="163" s="1"/>
  <c r="D26" i="80"/>
  <c r="D50" i="80" s="1"/>
  <c r="P25" i="195"/>
  <c r="D25" i="164"/>
  <c r="D48" i="164" s="1"/>
  <c r="P25" i="194"/>
  <c r="P48" i="194" s="1"/>
  <c r="D25" i="145"/>
  <c r="D48" i="145" s="1"/>
  <c r="P25" i="192"/>
  <c r="P48" i="192" s="1"/>
  <c r="D25" i="166"/>
  <c r="D48" i="166" s="1"/>
  <c r="D26" i="126"/>
  <c r="D50" i="126" s="1"/>
  <c r="D25" i="144" s="1"/>
  <c r="CF25" i="191"/>
  <c r="CF48" i="191" s="1"/>
  <c r="CF25" i="195"/>
  <c r="CF25" i="194"/>
  <c r="CF48" i="194" s="1"/>
  <c r="CF25" i="192"/>
  <c r="CF48" i="192" s="1"/>
  <c r="BT25" i="166"/>
  <c r="BT48" i="166" s="1"/>
  <c r="BT26" i="126"/>
  <c r="BT50" i="126" s="1"/>
  <c r="BT25" i="144" s="1"/>
  <c r="BT25" i="163"/>
  <c r="BT48" i="163" s="1"/>
  <c r="BT26" i="80"/>
  <c r="BT50" i="80" s="1"/>
  <c r="BT25" i="164"/>
  <c r="BT48" i="164" s="1"/>
  <c r="BT25" i="145"/>
  <c r="BT48" i="145" s="1"/>
  <c r="AE25" i="195"/>
  <c r="AE25" i="194"/>
  <c r="AE48" i="194" s="1"/>
  <c r="AE25" i="192"/>
  <c r="AE48" i="192" s="1"/>
  <c r="S25" i="164"/>
  <c r="S48" i="164" s="1"/>
  <c r="S25" i="163"/>
  <c r="S48" i="163" s="1"/>
  <c r="S26" i="80"/>
  <c r="S50" i="80" s="1"/>
  <c r="AE25" i="191"/>
  <c r="AE48" i="191" s="1"/>
  <c r="S25" i="145"/>
  <c r="S48" i="145" s="1"/>
  <c r="S26" i="126"/>
  <c r="S50" i="126" s="1"/>
  <c r="S25" i="144" s="1"/>
  <c r="S25" i="166"/>
  <c r="S48" i="166" s="1"/>
  <c r="BL22" i="195"/>
  <c r="BL22" i="194"/>
  <c r="BL45" i="194" s="1"/>
  <c r="BL22" i="192"/>
  <c r="BL45" i="192" s="1"/>
  <c r="AT25" i="54"/>
  <c r="BL22" i="191"/>
  <c r="BL45" i="191" s="1"/>
  <c r="AZ22" i="163"/>
  <c r="AZ45" i="163" s="1"/>
  <c r="AZ23" i="80"/>
  <c r="AZ47" i="80" s="1"/>
  <c r="AZ22" i="164"/>
  <c r="AZ45" i="164" s="1"/>
  <c r="AZ22" i="145"/>
  <c r="AZ45" i="145" s="1"/>
  <c r="AZ22" i="166"/>
  <c r="AZ45" i="166" s="1"/>
  <c r="AZ23" i="126"/>
  <c r="AZ47" i="126" s="1"/>
  <c r="AZ22" i="144" s="1"/>
  <c r="BL19" i="194"/>
  <c r="BL42" i="194" s="1"/>
  <c r="BL19" i="192"/>
  <c r="BL42" i="192" s="1"/>
  <c r="BL19" i="195"/>
  <c r="AT22" i="54"/>
  <c r="BL19" i="191"/>
  <c r="BL42" i="191" s="1"/>
  <c r="AZ19" i="145"/>
  <c r="AZ42" i="145" s="1"/>
  <c r="AZ19" i="166"/>
  <c r="AZ42" i="166" s="1"/>
  <c r="AZ20" i="80"/>
  <c r="AZ44" i="80" s="1"/>
  <c r="AZ19" i="163"/>
  <c r="AZ42" i="163" s="1"/>
  <c r="AZ20" i="126"/>
  <c r="AZ44" i="126" s="1"/>
  <c r="AZ19" i="144" s="1"/>
  <c r="AZ19" i="164"/>
  <c r="AZ42" i="164" s="1"/>
  <c r="AC22" i="195"/>
  <c r="AC22" i="194"/>
  <c r="AC45" i="194" s="1"/>
  <c r="AC22" i="192"/>
  <c r="AC45" i="192" s="1"/>
  <c r="K25" i="54"/>
  <c r="AC22" i="191"/>
  <c r="AC45" i="191" s="1"/>
  <c r="Q22" i="166"/>
  <c r="Q45" i="166" s="1"/>
  <c r="Q22" i="145"/>
  <c r="Q45" i="145" s="1"/>
  <c r="Q23" i="80"/>
  <c r="Q47" i="80" s="1"/>
  <c r="Q22" i="164"/>
  <c r="Q45" i="164" s="1"/>
  <c r="Q22" i="163"/>
  <c r="Q45" i="163" s="1"/>
  <c r="Q23" i="126"/>
  <c r="Q47" i="126" s="1"/>
  <c r="Q22" i="144" s="1"/>
  <c r="AJ16" i="192"/>
  <c r="AJ39" i="192" s="1"/>
  <c r="AJ16" i="195"/>
  <c r="AJ16" i="194"/>
  <c r="AJ39" i="194" s="1"/>
  <c r="R19" i="54"/>
  <c r="AJ16" i="191"/>
  <c r="AJ39" i="191" s="1"/>
  <c r="X16" i="163"/>
  <c r="X39" i="163" s="1"/>
  <c r="X17" i="126"/>
  <c r="X41" i="126" s="1"/>
  <c r="X16" i="144" s="1"/>
  <c r="X16" i="164"/>
  <c r="X39" i="164" s="1"/>
  <c r="X16" i="145"/>
  <c r="X39" i="145" s="1"/>
  <c r="X16" i="166"/>
  <c r="X39" i="166" s="1"/>
  <c r="X17" i="80"/>
  <c r="X41" i="80" s="1"/>
  <c r="AK6" i="165"/>
  <c r="AK9" i="165" s="1"/>
  <c r="AW6" i="193"/>
  <c r="AW9" i="193" s="1"/>
  <c r="CO22" i="192"/>
  <c r="CO45" i="192" s="1"/>
  <c r="CO22" i="195"/>
  <c r="CO22" i="194"/>
  <c r="CO45" i="194" s="1"/>
  <c r="BW25" i="54"/>
  <c r="CO22" i="191"/>
  <c r="CO45" i="191" s="1"/>
  <c r="CC22" i="163"/>
  <c r="CC45" i="163" s="1"/>
  <c r="CC23" i="126"/>
  <c r="CC47" i="126" s="1"/>
  <c r="CC22" i="144" s="1"/>
  <c r="CC22" i="145"/>
  <c r="CC45" i="145" s="1"/>
  <c r="CC23" i="80"/>
  <c r="CC47" i="80" s="1"/>
  <c r="CC22" i="164"/>
  <c r="CC45" i="164" s="1"/>
  <c r="CC22" i="166"/>
  <c r="CC45" i="166" s="1"/>
  <c r="CO8" i="195"/>
  <c r="CO11" i="195" s="1"/>
  <c r="CO8" i="194"/>
  <c r="CO8" i="192"/>
  <c r="BW27" i="54"/>
  <c r="CO8" i="191"/>
  <c r="CC8" i="166"/>
  <c r="CC8" i="145"/>
  <c r="CC8" i="164"/>
  <c r="CC8" i="80"/>
  <c r="CC8" i="163"/>
  <c r="CC8" i="126"/>
  <c r="DD22" i="195"/>
  <c r="DD22" i="194"/>
  <c r="DD45" i="194" s="1"/>
  <c r="DD22" i="192"/>
  <c r="DD45" i="192" s="1"/>
  <c r="CL25" i="54"/>
  <c r="DD22" i="191"/>
  <c r="DD45" i="191" s="1"/>
  <c r="CR22" i="166"/>
  <c r="CR45" i="166" s="1"/>
  <c r="CR23" i="80"/>
  <c r="CR47" i="80" s="1"/>
  <c r="CR22" i="163"/>
  <c r="CR45" i="163" s="1"/>
  <c r="CR23" i="126"/>
  <c r="CR47" i="126" s="1"/>
  <c r="CR22" i="144" s="1"/>
  <c r="CR22" i="164"/>
  <c r="CR45" i="164" s="1"/>
  <c r="CR22" i="145"/>
  <c r="CR45" i="145" s="1"/>
  <c r="DD8" i="192"/>
  <c r="CL27" i="54"/>
  <c r="DD8" i="195"/>
  <c r="DD11" i="195" s="1"/>
  <c r="DD8" i="191"/>
  <c r="DD8" i="194"/>
  <c r="CR8" i="163"/>
  <c r="CR8" i="80"/>
  <c r="CR8" i="164"/>
  <c r="CR8" i="145"/>
  <c r="CR8" i="166"/>
  <c r="CR8" i="126"/>
  <c r="BB6" i="165"/>
  <c r="BB9" i="165" s="1"/>
  <c r="BN19" i="195"/>
  <c r="BN19" i="194"/>
  <c r="BN42" i="194" s="1"/>
  <c r="BN19" i="192"/>
  <c r="BN42" i="192" s="1"/>
  <c r="AV22" i="54"/>
  <c r="BN19" i="191"/>
  <c r="BN42" i="191" s="1"/>
  <c r="BB19" i="163"/>
  <c r="BB42" i="163" s="1"/>
  <c r="BB20" i="80"/>
  <c r="BB44" i="80" s="1"/>
  <c r="BB19" i="164"/>
  <c r="BB42" i="164" s="1"/>
  <c r="BB19" i="145"/>
  <c r="BB42" i="145" s="1"/>
  <c r="BB19" i="166"/>
  <c r="BB42" i="166" s="1"/>
  <c r="BB20" i="126"/>
  <c r="BB44" i="126" s="1"/>
  <c r="BB19" i="144" s="1"/>
  <c r="BA20" i="191"/>
  <c r="BA43" i="191" s="1"/>
  <c r="BA20" i="195"/>
  <c r="BA20" i="194"/>
  <c r="BA43" i="194" s="1"/>
  <c r="BA20" i="192"/>
  <c r="BA43" i="192" s="1"/>
  <c r="AO20" i="166"/>
  <c r="AO43" i="166" s="1"/>
  <c r="AO21" i="126"/>
  <c r="AO45" i="126" s="1"/>
  <c r="AO20" i="144" s="1"/>
  <c r="AO20" i="163"/>
  <c r="AO43" i="163" s="1"/>
  <c r="AO21" i="80"/>
  <c r="AO45" i="80" s="1"/>
  <c r="AO20" i="164"/>
  <c r="AO43" i="164" s="1"/>
  <c r="AO20" i="145"/>
  <c r="AO43" i="145" s="1"/>
  <c r="AE25" i="145"/>
  <c r="AE48" i="145" s="1"/>
  <c r="AE25" i="164"/>
  <c r="AE48" i="164" s="1"/>
  <c r="AE26" i="80"/>
  <c r="AE50" i="80" s="1"/>
  <c r="AQ25" i="192"/>
  <c r="AQ48" i="192" s="1"/>
  <c r="AE25" i="166"/>
  <c r="AE48" i="166" s="1"/>
  <c r="AQ25" i="191"/>
  <c r="AQ48" i="191" s="1"/>
  <c r="AE26" i="126"/>
  <c r="AE50" i="126" s="1"/>
  <c r="AE25" i="144" s="1"/>
  <c r="AQ25" i="195"/>
  <c r="AE25" i="163"/>
  <c r="AE48" i="163" s="1"/>
  <c r="AQ25" i="194"/>
  <c r="AQ48" i="194" s="1"/>
  <c r="CY7" i="193"/>
  <c r="CY10" i="193" s="1"/>
  <c r="CM7" i="165"/>
  <c r="CM10" i="165" s="1"/>
  <c r="CJ15" i="165"/>
  <c r="CV15" i="193"/>
  <c r="CN14" i="163"/>
  <c r="CN37" i="163" s="1"/>
  <c r="CN14" i="166"/>
  <c r="CN37" i="166" s="1"/>
  <c r="CN15" i="126"/>
  <c r="CN39" i="126" s="1"/>
  <c r="CN14" i="144" s="1"/>
  <c r="CN37" i="164"/>
  <c r="CN15" i="80"/>
  <c r="CN39" i="80" s="1"/>
  <c r="CZ14" i="192"/>
  <c r="CZ37" i="192" s="1"/>
  <c r="CZ37" i="191"/>
  <c r="CZ14" i="195"/>
  <c r="AW18" i="165"/>
  <c r="BI18" i="193"/>
  <c r="AM17" i="191"/>
  <c r="AM40" i="191" s="1"/>
  <c r="AM17" i="195"/>
  <c r="AM17" i="194"/>
  <c r="AM40" i="194" s="1"/>
  <c r="AM17" i="192"/>
  <c r="AM40" i="192" s="1"/>
  <c r="AA17" i="166"/>
  <c r="AA40" i="166" s="1"/>
  <c r="AA18" i="126"/>
  <c r="AA42" i="126" s="1"/>
  <c r="AA17" i="144" s="1"/>
  <c r="AA18" i="80"/>
  <c r="AA42" i="80" s="1"/>
  <c r="AA17" i="163"/>
  <c r="AA40" i="163" s="1"/>
  <c r="AA17" i="164"/>
  <c r="AA40" i="164" s="1"/>
  <c r="AA17" i="145"/>
  <c r="AA40" i="145" s="1"/>
  <c r="T7" i="193"/>
  <c r="T10" i="193" s="1"/>
  <c r="H7" i="165"/>
  <c r="H10" i="165" s="1"/>
  <c r="BF15" i="193"/>
  <c r="AT15" i="165"/>
  <c r="BN21" i="165"/>
  <c r="BZ21" i="193"/>
  <c r="BD15" i="165"/>
  <c r="BP15" i="193"/>
  <c r="AB12" i="165"/>
  <c r="AN12" i="193"/>
  <c r="BC18" i="165"/>
  <c r="BO18" i="193"/>
  <c r="BO25" i="195"/>
  <c r="BC26" i="80"/>
  <c r="BC50" i="80" s="1"/>
  <c r="BO25" i="194"/>
  <c r="BO48" i="194" s="1"/>
  <c r="BC25" i="166"/>
  <c r="BC48" i="166" s="1"/>
  <c r="BO25" i="192"/>
  <c r="BO48" i="192" s="1"/>
  <c r="BC26" i="126"/>
  <c r="BC50" i="126" s="1"/>
  <c r="BC25" i="144" s="1"/>
  <c r="BC25" i="164"/>
  <c r="BC48" i="164" s="1"/>
  <c r="BO25" i="191"/>
  <c r="BO48" i="191" s="1"/>
  <c r="BC25" i="163"/>
  <c r="BC48" i="163" s="1"/>
  <c r="BC25" i="145"/>
  <c r="BC48" i="145" s="1"/>
  <c r="BC15" i="165"/>
  <c r="BO15" i="193"/>
  <c r="AS21" i="165"/>
  <c r="BE21" i="193"/>
  <c r="BE25" i="195"/>
  <c r="BE25" i="194"/>
  <c r="BE48" i="194" s="1"/>
  <c r="BE25" i="192"/>
  <c r="BE48" i="192" s="1"/>
  <c r="AS25" i="145"/>
  <c r="AS48" i="145" s="1"/>
  <c r="AS26" i="126"/>
  <c r="AS50" i="126" s="1"/>
  <c r="AS25" i="144" s="1"/>
  <c r="BE25" i="191"/>
  <c r="BE48" i="191" s="1"/>
  <c r="AS26" i="80"/>
  <c r="AS50" i="80" s="1"/>
  <c r="AS25" i="163"/>
  <c r="AS48" i="163" s="1"/>
  <c r="AS25" i="166"/>
  <c r="AS48" i="166" s="1"/>
  <c r="AS25" i="164"/>
  <c r="AS48" i="164" s="1"/>
  <c r="AV7" i="165"/>
  <c r="AV10" i="165" s="1"/>
  <c r="CC12" i="193"/>
  <c r="BQ12" i="165"/>
  <c r="P23" i="194"/>
  <c r="P46" i="194" s="1"/>
  <c r="D23" i="163"/>
  <c r="D46" i="163" s="1"/>
  <c r="D24" i="126"/>
  <c r="D48" i="126" s="1"/>
  <c r="D23" i="144" s="1"/>
  <c r="P23" i="192"/>
  <c r="P46" i="192" s="1"/>
  <c r="D23" i="164"/>
  <c r="D46" i="164" s="1"/>
  <c r="P23" i="191"/>
  <c r="P46" i="191" s="1"/>
  <c r="D23" i="145"/>
  <c r="D46" i="145" s="1"/>
  <c r="P23" i="195"/>
  <c r="D23" i="166"/>
  <c r="D46" i="166" s="1"/>
  <c r="D24" i="80"/>
  <c r="D48" i="80" s="1"/>
  <c r="AM15" i="80"/>
  <c r="AM39" i="80" s="1"/>
  <c r="AM14" i="166"/>
  <c r="AM37" i="166" s="1"/>
  <c r="AM37" i="145"/>
  <c r="AM15" i="126"/>
  <c r="AM39" i="126" s="1"/>
  <c r="AM14" i="144" s="1"/>
  <c r="AY14" i="192"/>
  <c r="AY37" i="192" s="1"/>
  <c r="AM14" i="163"/>
  <c r="AM37" i="163" s="1"/>
  <c r="AM37" i="164"/>
  <c r="AY14" i="195"/>
  <c r="AY37" i="191"/>
  <c r="U21" i="193"/>
  <c r="I21" i="165"/>
  <c r="Q12" i="193"/>
  <c r="E12" i="165"/>
  <c r="E14" i="166"/>
  <c r="E37" i="166" s="1"/>
  <c r="Q37" i="194"/>
  <c r="Q14" i="192"/>
  <c r="Q37" i="192" s="1"/>
  <c r="E14" i="163"/>
  <c r="E37" i="163" s="1"/>
  <c r="E15" i="126"/>
  <c r="E39" i="126" s="1"/>
  <c r="E14" i="144" s="1"/>
  <c r="Q14" i="195"/>
  <c r="E15" i="80"/>
  <c r="E39" i="80" s="1"/>
  <c r="E18" i="165"/>
  <c r="Q18" i="193"/>
  <c r="BT21" i="165"/>
  <c r="CF21" i="193"/>
  <c r="CF15" i="193"/>
  <c r="BT15" i="165"/>
  <c r="BJ15" i="165"/>
  <c r="BV15" i="193"/>
  <c r="DE14" i="195"/>
  <c r="CS15" i="126"/>
  <c r="CS39" i="126" s="1"/>
  <c r="CS14" i="144" s="1"/>
  <c r="CS15" i="80"/>
  <c r="CS39" i="80" s="1"/>
  <c r="DE37" i="194"/>
  <c r="CS14" i="163"/>
  <c r="CS37" i="163" s="1"/>
  <c r="CS14" i="166"/>
  <c r="CS37" i="166" s="1"/>
  <c r="DE14" i="192"/>
  <c r="DE37" i="192" s="1"/>
  <c r="DE37" i="191"/>
  <c r="CS37" i="145"/>
  <c r="CT7" i="165"/>
  <c r="CT10" i="165" s="1"/>
  <c r="Y23" i="195"/>
  <c r="Y23" i="194"/>
  <c r="Y46" i="194" s="1"/>
  <c r="Y23" i="192"/>
  <c r="Y46" i="192" s="1"/>
  <c r="M23" i="145"/>
  <c r="M46" i="145" s="1"/>
  <c r="M23" i="163"/>
  <c r="M46" i="163" s="1"/>
  <c r="M24" i="80"/>
  <c r="M48" i="80" s="1"/>
  <c r="M24" i="126"/>
  <c r="M48" i="126" s="1"/>
  <c r="M23" i="144" s="1"/>
  <c r="M23" i="164"/>
  <c r="M46" i="164" s="1"/>
  <c r="M23" i="166"/>
  <c r="M46" i="166" s="1"/>
  <c r="Y23" i="191"/>
  <c r="Y46" i="191" s="1"/>
  <c r="BY13" i="195"/>
  <c r="BY36" i="194"/>
  <c r="BY13" i="192"/>
  <c r="BY36" i="192" s="1"/>
  <c r="BG16" i="54"/>
  <c r="BY36" i="191"/>
  <c r="BM14" i="80"/>
  <c r="BM38" i="80" s="1"/>
  <c r="BM13" i="163"/>
  <c r="BM36" i="163" s="1"/>
  <c r="BM14" i="126"/>
  <c r="BM38" i="126" s="1"/>
  <c r="BM13" i="144" s="1"/>
  <c r="BM13" i="166"/>
  <c r="BM36" i="166" s="1"/>
  <c r="BM36" i="145"/>
  <c r="CM19" i="194"/>
  <c r="CM42" i="194" s="1"/>
  <c r="CM19" i="192"/>
  <c r="CM42" i="192" s="1"/>
  <c r="CM19" i="195"/>
  <c r="BU22" i="54"/>
  <c r="CM19" i="191"/>
  <c r="CM42" i="191" s="1"/>
  <c r="CA19" i="164"/>
  <c r="CA42" i="164" s="1"/>
  <c r="CA19" i="166"/>
  <c r="CA42" i="166" s="1"/>
  <c r="CA19" i="145"/>
  <c r="CA42" i="145" s="1"/>
  <c r="CA20" i="80"/>
  <c r="CA44" i="80" s="1"/>
  <c r="CA19" i="163"/>
  <c r="CA42" i="163" s="1"/>
  <c r="CA20" i="126"/>
  <c r="CA44" i="126" s="1"/>
  <c r="CA19" i="144" s="1"/>
  <c r="R16" i="194"/>
  <c r="R39" i="194" s="1"/>
  <c r="F16" i="145"/>
  <c r="F39" i="145" s="1"/>
  <c r="R16" i="192"/>
  <c r="R39" i="192" s="1"/>
  <c r="F16" i="166"/>
  <c r="F39" i="166" s="1"/>
  <c r="F17" i="126"/>
  <c r="F41" i="126" s="1"/>
  <c r="F16" i="144" s="1"/>
  <c r="R16" i="191"/>
  <c r="R39" i="191" s="1"/>
  <c r="F16" i="163"/>
  <c r="F39" i="163" s="1"/>
  <c r="F17" i="80"/>
  <c r="F41" i="80" s="1"/>
  <c r="R16" i="195"/>
  <c r="P17" i="97"/>
  <c r="F16" i="164"/>
  <c r="F39" i="164" s="1"/>
  <c r="AX16" i="194"/>
  <c r="AX39" i="194" s="1"/>
  <c r="AX16" i="192"/>
  <c r="AX39" i="192" s="1"/>
  <c r="AX16" i="195"/>
  <c r="AL16" i="163"/>
  <c r="AL39" i="163" s="1"/>
  <c r="AF19" i="54"/>
  <c r="AX16" i="191"/>
  <c r="AX39" i="191" s="1"/>
  <c r="AL17" i="80"/>
  <c r="AL41" i="80" s="1"/>
  <c r="AL17" i="126"/>
  <c r="AL41" i="126" s="1"/>
  <c r="AL16" i="144" s="1"/>
  <c r="AL16" i="164"/>
  <c r="AL39" i="164" s="1"/>
  <c r="AL16" i="166"/>
  <c r="AL39" i="166" s="1"/>
  <c r="AL16" i="145"/>
  <c r="AL39" i="145" s="1"/>
  <c r="CU6" i="165"/>
  <c r="CU9" i="165" s="1"/>
  <c r="DG6" i="193"/>
  <c r="DG9" i="193" s="1"/>
  <c r="DG22" i="194"/>
  <c r="DG45" i="194" s="1"/>
  <c r="DG22" i="192"/>
  <c r="DG45" i="192" s="1"/>
  <c r="DG22" i="195"/>
  <c r="CO25" i="54"/>
  <c r="DG22" i="191"/>
  <c r="DG45" i="191" s="1"/>
  <c r="CU22" i="164"/>
  <c r="CU45" i="164" s="1"/>
  <c r="CU23" i="80"/>
  <c r="CU47" i="80" s="1"/>
  <c r="CU22" i="145"/>
  <c r="CU45" i="145" s="1"/>
  <c r="CU23" i="126"/>
  <c r="CU47" i="126" s="1"/>
  <c r="CU22" i="144" s="1"/>
  <c r="CU22" i="163"/>
  <c r="CU45" i="163" s="1"/>
  <c r="CU22" i="166"/>
  <c r="CU45" i="166" s="1"/>
  <c r="DG8" i="192"/>
  <c r="CO27" i="54"/>
  <c r="DG8" i="195"/>
  <c r="DG11" i="195" s="1"/>
  <c r="DG8" i="191"/>
  <c r="DG8" i="194"/>
  <c r="CU8" i="163"/>
  <c r="CU8" i="80"/>
  <c r="CU8" i="164"/>
  <c r="CU8" i="145"/>
  <c r="CU8" i="166"/>
  <c r="CU8" i="126"/>
  <c r="BX6" i="193"/>
  <c r="BX9" i="193" s="1"/>
  <c r="BL6" i="165"/>
  <c r="BL9" i="165" s="1"/>
  <c r="DB22" i="195"/>
  <c r="DB22" i="194"/>
  <c r="DB45" i="194" s="1"/>
  <c r="DB22" i="192"/>
  <c r="DB45" i="192" s="1"/>
  <c r="CJ25" i="54"/>
  <c r="DB22" i="191"/>
  <c r="DB45" i="191" s="1"/>
  <c r="CP22" i="163"/>
  <c r="CP45" i="163" s="1"/>
  <c r="CP23" i="80"/>
  <c r="CP47" i="80" s="1"/>
  <c r="CP22" i="164"/>
  <c r="CP45" i="164" s="1"/>
  <c r="CP22" i="145"/>
  <c r="CP45" i="145" s="1"/>
  <c r="CP22" i="166"/>
  <c r="CP45" i="166" s="1"/>
  <c r="CP23" i="126"/>
  <c r="CP47" i="126" s="1"/>
  <c r="CP22" i="144" s="1"/>
  <c r="CP6" i="165"/>
  <c r="CP9" i="165" s="1"/>
  <c r="AI22" i="195"/>
  <c r="AI22" i="194"/>
  <c r="AI45" i="194" s="1"/>
  <c r="AI22" i="192"/>
  <c r="AI45" i="192" s="1"/>
  <c r="Q25" i="54"/>
  <c r="W22" i="164"/>
  <c r="W45" i="164" s="1"/>
  <c r="AI22" i="191"/>
  <c r="AI45" i="191" s="1"/>
  <c r="W23" i="126"/>
  <c r="W47" i="126" s="1"/>
  <c r="W22" i="144" s="1"/>
  <c r="W22" i="145"/>
  <c r="W45" i="145" s="1"/>
  <c r="W22" i="163"/>
  <c r="W45" i="163" s="1"/>
  <c r="W22" i="166"/>
  <c r="W45" i="166" s="1"/>
  <c r="W23" i="80"/>
  <c r="W47" i="80" s="1"/>
  <c r="AI16" i="194"/>
  <c r="AI39" i="194" s="1"/>
  <c r="AI16" i="192"/>
  <c r="AI39" i="192" s="1"/>
  <c r="AI16" i="195"/>
  <c r="W16" i="145"/>
  <c r="W39" i="145" s="1"/>
  <c r="Q19" i="54"/>
  <c r="AI16" i="191"/>
  <c r="AI39" i="191" s="1"/>
  <c r="W16" i="163"/>
  <c r="W39" i="163" s="1"/>
  <c r="W17" i="80"/>
  <c r="W41" i="80" s="1"/>
  <c r="W17" i="126"/>
  <c r="W41" i="126" s="1"/>
  <c r="W16" i="144" s="1"/>
  <c r="W16" i="164"/>
  <c r="W39" i="164" s="1"/>
  <c r="W16" i="166"/>
  <c r="W39" i="166" s="1"/>
  <c r="AI8" i="195"/>
  <c r="AI11" i="195" s="1"/>
  <c r="AI8" i="194"/>
  <c r="AI8" i="192"/>
  <c r="W8" i="80"/>
  <c r="Q27" i="54"/>
  <c r="W8" i="163"/>
  <c r="W8" i="166"/>
  <c r="W8" i="164"/>
  <c r="W8" i="145"/>
  <c r="AI8" i="191"/>
  <c r="W8" i="126"/>
  <c r="CT13" i="192"/>
  <c r="CT36" i="192" s="1"/>
  <c r="CT13" i="195"/>
  <c r="CB16" i="54"/>
  <c r="CT36" i="191"/>
  <c r="CH13" i="166"/>
  <c r="CH36" i="166" s="1"/>
  <c r="CH14" i="126"/>
  <c r="CH38" i="126" s="1"/>
  <c r="CH13" i="144" s="1"/>
  <c r="CH13" i="163"/>
  <c r="CH36" i="163" s="1"/>
  <c r="CH14" i="80"/>
  <c r="CH38" i="80" s="1"/>
  <c r="CH36" i="145"/>
  <c r="CQ19" i="194"/>
  <c r="CQ42" i="194" s="1"/>
  <c r="CQ19" i="192"/>
  <c r="CQ42" i="192" s="1"/>
  <c r="CQ19" i="195"/>
  <c r="BY22" i="54"/>
  <c r="CQ19" i="191"/>
  <c r="CQ42" i="191" s="1"/>
  <c r="CE19" i="166"/>
  <c r="CE42" i="166" s="1"/>
  <c r="CE20" i="126"/>
  <c r="CE44" i="126" s="1"/>
  <c r="CE19" i="144" s="1"/>
  <c r="CE19" i="163"/>
  <c r="CE42" i="163" s="1"/>
  <c r="CE20" i="80"/>
  <c r="CE44" i="80" s="1"/>
  <c r="CE19" i="164"/>
  <c r="CE42" i="164" s="1"/>
  <c r="CE19" i="145"/>
  <c r="CE42" i="145" s="1"/>
  <c r="CQ8" i="192"/>
  <c r="BY27" i="54"/>
  <c r="CQ8" i="195"/>
  <c r="CQ11" i="195" s="1"/>
  <c r="CQ8" i="191"/>
  <c r="CQ8" i="194"/>
  <c r="CE8" i="145"/>
  <c r="CE8" i="166"/>
  <c r="CE8" i="80"/>
  <c r="CE8" i="163"/>
  <c r="CE8" i="126"/>
  <c r="CE8" i="164"/>
  <c r="BV6" i="165"/>
  <c r="BV9" i="165" s="1"/>
  <c r="CH6" i="193"/>
  <c r="CH9" i="193" s="1"/>
  <c r="BV17" i="126"/>
  <c r="BV41" i="126" s="1"/>
  <c r="BV16" i="144" s="1"/>
  <c r="CH16" i="192"/>
  <c r="CH39" i="192" s="1"/>
  <c r="CH16" i="195"/>
  <c r="CH16" i="194"/>
  <c r="CH39" i="194" s="1"/>
  <c r="BP19" i="54"/>
  <c r="CH16" i="191"/>
  <c r="CH39" i="191" s="1"/>
  <c r="BV16" i="164"/>
  <c r="BV39" i="164" s="1"/>
  <c r="BV16" i="145"/>
  <c r="BV39" i="145" s="1"/>
  <c r="BV16" i="166"/>
  <c r="BV39" i="166" s="1"/>
  <c r="BV17" i="80"/>
  <c r="BV41" i="80" s="1"/>
  <c r="BV16" i="163"/>
  <c r="BV39" i="163" s="1"/>
  <c r="AG16" i="192"/>
  <c r="AG39" i="192" s="1"/>
  <c r="AG16" i="191"/>
  <c r="AG39" i="191" s="1"/>
  <c r="AG16" i="195"/>
  <c r="AG16" i="194"/>
  <c r="AG39" i="194" s="1"/>
  <c r="U17" i="80"/>
  <c r="U41" i="80" s="1"/>
  <c r="U16" i="166"/>
  <c r="U39" i="166" s="1"/>
  <c r="O19" i="54"/>
  <c r="U16" i="145"/>
  <c r="U39" i="145" s="1"/>
  <c r="U16" i="164"/>
  <c r="U39" i="164" s="1"/>
  <c r="U16" i="163"/>
  <c r="U39" i="163" s="1"/>
  <c r="U17" i="126"/>
  <c r="U41" i="126" s="1"/>
  <c r="U16" i="144" s="1"/>
  <c r="AG36" i="194"/>
  <c r="AG13" i="192"/>
  <c r="AG36" i="192" s="1"/>
  <c r="AG13" i="195"/>
  <c r="O16" i="54"/>
  <c r="AG36" i="191"/>
  <c r="U36" i="145"/>
  <c r="U14" i="80"/>
  <c r="U38" i="80" s="1"/>
  <c r="U14" i="126"/>
  <c r="U38" i="126" s="1"/>
  <c r="U13" i="144" s="1"/>
  <c r="U13" i="163"/>
  <c r="U36" i="163" s="1"/>
  <c r="U13" i="166"/>
  <c r="U36" i="166" s="1"/>
  <c r="BA25" i="194"/>
  <c r="BA48" i="194" s="1"/>
  <c r="BA25" i="192"/>
  <c r="BA48" i="192" s="1"/>
  <c r="AO25" i="166"/>
  <c r="AO48" i="166" s="1"/>
  <c r="AO26" i="80"/>
  <c r="AO50" i="80" s="1"/>
  <c r="AO25" i="164"/>
  <c r="AO48" i="164" s="1"/>
  <c r="BA25" i="191"/>
  <c r="BA48" i="191" s="1"/>
  <c r="AO25" i="145"/>
  <c r="AO48" i="145" s="1"/>
  <c r="AO26" i="126"/>
  <c r="AO50" i="126" s="1"/>
  <c r="AO25" i="144" s="1"/>
  <c r="BA25" i="195"/>
  <c r="AO25" i="163"/>
  <c r="AO48" i="163" s="1"/>
  <c r="BM21" i="193"/>
  <c r="BA21" i="165"/>
  <c r="CN17" i="195"/>
  <c r="CN17" i="194"/>
  <c r="CN40" i="194" s="1"/>
  <c r="CN17" i="192"/>
  <c r="CN40" i="192" s="1"/>
  <c r="CN17" i="191"/>
  <c r="CN40" i="191" s="1"/>
  <c r="CB17" i="164"/>
  <c r="CB40" i="164" s="1"/>
  <c r="CB17" i="145"/>
  <c r="CB40" i="145" s="1"/>
  <c r="CB17" i="166"/>
  <c r="CB40" i="166" s="1"/>
  <c r="CB18" i="80"/>
  <c r="CB42" i="80" s="1"/>
  <c r="CB17" i="163"/>
  <c r="CB40" i="163" s="1"/>
  <c r="CB18" i="126"/>
  <c r="CB42" i="126" s="1"/>
  <c r="CB17" i="144" s="1"/>
  <c r="T18" i="165"/>
  <c r="AF18" i="193"/>
  <c r="DA15" i="193"/>
  <c r="CO15" i="165"/>
  <c r="BH12" i="193"/>
  <c r="AV12" i="165"/>
  <c r="AV18" i="193"/>
  <c r="AJ18" i="165"/>
  <c r="AK7" i="193"/>
  <c r="AK10" i="193" s="1"/>
  <c r="Y7" i="165"/>
  <c r="Y10" i="165" s="1"/>
  <c r="X14" i="195"/>
  <c r="X14" i="192"/>
  <c r="X37" i="192" s="1"/>
  <c r="L37" i="164"/>
  <c r="L37" i="145"/>
  <c r="L14" i="166"/>
  <c r="L37" i="166" s="1"/>
  <c r="L15" i="126"/>
  <c r="L39" i="126" s="1"/>
  <c r="L14" i="144" s="1"/>
  <c r="L14" i="163"/>
  <c r="L37" i="163" s="1"/>
  <c r="L15" i="80"/>
  <c r="L39" i="80" s="1"/>
  <c r="AM15" i="165"/>
  <c r="AY15" i="193"/>
  <c r="BT18" i="165"/>
  <c r="CF18" i="193"/>
  <c r="DE15" i="193"/>
  <c r="CS15" i="165"/>
  <c r="Y12" i="193"/>
  <c r="M12" i="165"/>
  <c r="V8" i="195"/>
  <c r="V11" i="195" s="1"/>
  <c r="V8" i="192"/>
  <c r="V8" i="194"/>
  <c r="D27" i="54"/>
  <c r="V8" i="191"/>
  <c r="J8" i="164"/>
  <c r="J8" i="145"/>
  <c r="J8" i="166"/>
  <c r="J8" i="126"/>
  <c r="J8" i="163"/>
  <c r="J8" i="80"/>
  <c r="J6" i="165"/>
  <c r="J9" i="165" s="1"/>
  <c r="V6" i="193"/>
  <c r="V9" i="193" s="1"/>
  <c r="BB6" i="193"/>
  <c r="BB9" i="193" s="1"/>
  <c r="BB19" i="192"/>
  <c r="BB42" i="192" s="1"/>
  <c r="BB19" i="195"/>
  <c r="BB19" i="194"/>
  <c r="BB42" i="194" s="1"/>
  <c r="AJ22" i="54"/>
  <c r="BB19" i="191"/>
  <c r="BB42" i="191" s="1"/>
  <c r="AP19" i="164"/>
  <c r="AP42" i="164" s="1"/>
  <c r="AP19" i="145"/>
  <c r="AP42" i="145" s="1"/>
  <c r="AP19" i="166"/>
  <c r="AP42" i="166" s="1"/>
  <c r="AP20" i="126"/>
  <c r="AP44" i="126" s="1"/>
  <c r="AP19" i="144" s="1"/>
  <c r="AP19" i="163"/>
  <c r="AP42" i="163" s="1"/>
  <c r="AP20" i="80"/>
  <c r="AP44" i="80" s="1"/>
  <c r="S8" i="195"/>
  <c r="S11" i="195" s="1"/>
  <c r="S8" i="191"/>
  <c r="G8" i="166"/>
  <c r="G8" i="80"/>
  <c r="S8" i="194"/>
  <c r="G8" i="163"/>
  <c r="G8" i="126"/>
  <c r="S8" i="192"/>
  <c r="G8" i="164"/>
  <c r="Q25" i="97"/>
  <c r="G8" i="145"/>
  <c r="CB16" i="195"/>
  <c r="CB16" i="194"/>
  <c r="CB39" i="194" s="1"/>
  <c r="CB16" i="192"/>
  <c r="CB39" i="192" s="1"/>
  <c r="BP16" i="166"/>
  <c r="BP39" i="166" s="1"/>
  <c r="BJ19" i="54"/>
  <c r="CB16" i="191"/>
  <c r="CB39" i="191" s="1"/>
  <c r="BP17" i="126"/>
  <c r="BP41" i="126" s="1"/>
  <c r="BP16" i="144" s="1"/>
  <c r="BP17" i="80"/>
  <c r="BP41" i="80" s="1"/>
  <c r="BP16" i="163"/>
  <c r="BP39" i="163" s="1"/>
  <c r="BP16" i="145"/>
  <c r="BP39" i="145" s="1"/>
  <c r="BP16" i="164"/>
  <c r="BP39" i="164" s="1"/>
  <c r="Z6" i="165"/>
  <c r="Z9" i="165" s="1"/>
  <c r="AL6" i="193"/>
  <c r="AL9" i="193" s="1"/>
  <c r="AL22" i="195"/>
  <c r="AL22" i="194"/>
  <c r="AL45" i="194" s="1"/>
  <c r="AL22" i="192"/>
  <c r="AL45" i="192" s="1"/>
  <c r="T25" i="54"/>
  <c r="AL22" i="191"/>
  <c r="AL45" i="191" s="1"/>
  <c r="Z22" i="166"/>
  <c r="Z45" i="166" s="1"/>
  <c r="Z23" i="126"/>
  <c r="Z47" i="126" s="1"/>
  <c r="Z22" i="144" s="1"/>
  <c r="Z22" i="163"/>
  <c r="Z45" i="163" s="1"/>
  <c r="Z23" i="80"/>
  <c r="Z47" i="80" s="1"/>
  <c r="Z22" i="164"/>
  <c r="Z45" i="164" s="1"/>
  <c r="Z22" i="145"/>
  <c r="Z45" i="145" s="1"/>
  <c r="AD19" i="192"/>
  <c r="AD42" i="192" s="1"/>
  <c r="AD19" i="195"/>
  <c r="AD19" i="194"/>
  <c r="AD42" i="194" s="1"/>
  <c r="L22" i="54"/>
  <c r="AD19" i="191"/>
  <c r="AD42" i="191" s="1"/>
  <c r="R19" i="164"/>
  <c r="R42" i="164" s="1"/>
  <c r="R19" i="145"/>
  <c r="R42" i="145" s="1"/>
  <c r="R19" i="166"/>
  <c r="R42" i="166" s="1"/>
  <c r="R20" i="126"/>
  <c r="R44" i="126" s="1"/>
  <c r="R19" i="144" s="1"/>
  <c r="R19" i="163"/>
  <c r="R42" i="163" s="1"/>
  <c r="R20" i="80"/>
  <c r="R44" i="80" s="1"/>
  <c r="AD16" i="192"/>
  <c r="AD39" i="192" s="1"/>
  <c r="AD16" i="195"/>
  <c r="AD16" i="194"/>
  <c r="AD39" i="194" s="1"/>
  <c r="L19" i="54"/>
  <c r="AD16" i="191"/>
  <c r="AD39" i="191" s="1"/>
  <c r="R17" i="80"/>
  <c r="R41" i="80" s="1"/>
  <c r="R17" i="126"/>
  <c r="R41" i="126" s="1"/>
  <c r="R16" i="144" s="1"/>
  <c r="R16" i="164"/>
  <c r="R39" i="164" s="1"/>
  <c r="R16" i="163"/>
  <c r="R39" i="163" s="1"/>
  <c r="R16" i="166"/>
  <c r="R39" i="166" s="1"/>
  <c r="R16" i="145"/>
  <c r="R39" i="145" s="1"/>
  <c r="BE6" i="165"/>
  <c r="BE9" i="165" s="1"/>
  <c r="BQ6" i="193"/>
  <c r="BQ9" i="193" s="1"/>
  <c r="CD19" i="192"/>
  <c r="CD42" i="192" s="1"/>
  <c r="CD19" i="195"/>
  <c r="CD19" i="194"/>
  <c r="CD42" i="194" s="1"/>
  <c r="BL22" i="54"/>
  <c r="CD19" i="191"/>
  <c r="CD42" i="191" s="1"/>
  <c r="BR19" i="166"/>
  <c r="BR42" i="166" s="1"/>
  <c r="BR20" i="126"/>
  <c r="BR44" i="126" s="1"/>
  <c r="BR19" i="144" s="1"/>
  <c r="BR19" i="163"/>
  <c r="BR42" i="163" s="1"/>
  <c r="BR20" i="80"/>
  <c r="BR44" i="80" s="1"/>
  <c r="BR19" i="164"/>
  <c r="BR42" i="164" s="1"/>
  <c r="BR19" i="145"/>
  <c r="BR42" i="145" s="1"/>
  <c r="CD13" i="192"/>
  <c r="CD36" i="192" s="1"/>
  <c r="CD13" i="195"/>
  <c r="BL16" i="54"/>
  <c r="CD36" i="191"/>
  <c r="BR13" i="166"/>
  <c r="BR36" i="166" s="1"/>
  <c r="BR14" i="126"/>
  <c r="BR38" i="126" s="1"/>
  <c r="BR13" i="144" s="1"/>
  <c r="BR13" i="163"/>
  <c r="BR36" i="163" s="1"/>
  <c r="BR14" i="80"/>
  <c r="BR38" i="80" s="1"/>
  <c r="CD22" i="195"/>
  <c r="CD22" i="194"/>
  <c r="CD45" i="194" s="1"/>
  <c r="CD22" i="192"/>
  <c r="CD45" i="192" s="1"/>
  <c r="BL25" i="54"/>
  <c r="CD22" i="191"/>
  <c r="CD45" i="191" s="1"/>
  <c r="BR22" i="166"/>
  <c r="BR45" i="166" s="1"/>
  <c r="BR23" i="126"/>
  <c r="BR47" i="126" s="1"/>
  <c r="BR22" i="144" s="1"/>
  <c r="BR22" i="163"/>
  <c r="BR45" i="163" s="1"/>
  <c r="BR23" i="80"/>
  <c r="BR47" i="80" s="1"/>
  <c r="BR22" i="164"/>
  <c r="BR45" i="164" s="1"/>
  <c r="BR22" i="145"/>
  <c r="BR45" i="145" s="1"/>
  <c r="BW16" i="163"/>
  <c r="BW39" i="163" s="1"/>
  <c r="CI16" i="194"/>
  <c r="CI39" i="194" s="1"/>
  <c r="CI16" i="192"/>
  <c r="CI39" i="192" s="1"/>
  <c r="CI16" i="195"/>
  <c r="BQ19" i="54"/>
  <c r="CI16" i="191"/>
  <c r="CI39" i="191" s="1"/>
  <c r="BW16" i="164"/>
  <c r="BW39" i="164" s="1"/>
  <c r="BW16" i="166"/>
  <c r="BW39" i="166" s="1"/>
  <c r="BW17" i="80"/>
  <c r="BW41" i="80" s="1"/>
  <c r="BW16" i="145"/>
  <c r="BW39" i="145" s="1"/>
  <c r="BW17" i="126"/>
  <c r="BW41" i="126" s="1"/>
  <c r="BW16" i="144" s="1"/>
  <c r="AC23" i="164"/>
  <c r="AC46" i="164" s="1"/>
  <c r="AC24" i="126"/>
  <c r="AC48" i="126" s="1"/>
  <c r="AC23" i="144" s="1"/>
  <c r="AC23" i="166"/>
  <c r="AC46" i="166" s="1"/>
  <c r="AC24" i="80"/>
  <c r="AC48" i="80" s="1"/>
  <c r="AC23" i="145"/>
  <c r="AC46" i="145" s="1"/>
  <c r="AC23" i="163"/>
  <c r="AC46" i="163" s="1"/>
  <c r="AO23" i="191"/>
  <c r="AO46" i="191" s="1"/>
  <c r="AO23" i="195"/>
  <c r="AO23" i="194"/>
  <c r="AO46" i="194" s="1"/>
  <c r="AO23" i="192"/>
  <c r="AO46" i="192" s="1"/>
  <c r="CG20" i="194"/>
  <c r="CG43" i="194" s="1"/>
  <c r="CG20" i="192"/>
  <c r="CG43" i="192" s="1"/>
  <c r="CG20" i="191"/>
  <c r="CG43" i="191" s="1"/>
  <c r="CG20" i="195"/>
  <c r="BU20" i="164"/>
  <c r="BU43" i="164" s="1"/>
  <c r="BU20" i="145"/>
  <c r="BU43" i="145" s="1"/>
  <c r="BU20" i="166"/>
  <c r="BU43" i="166" s="1"/>
  <c r="BU21" i="126"/>
  <c r="BU45" i="126" s="1"/>
  <c r="BU20" i="144" s="1"/>
  <c r="BU20" i="163"/>
  <c r="BU43" i="163" s="1"/>
  <c r="BU21" i="80"/>
  <c r="BU45" i="80" s="1"/>
  <c r="BQ37" i="164"/>
  <c r="BQ15" i="126"/>
  <c r="BQ39" i="126" s="1"/>
  <c r="BQ14" i="144" s="1"/>
  <c r="BQ14" i="166"/>
  <c r="BQ37" i="166" s="1"/>
  <c r="BQ14" i="163"/>
  <c r="BQ37" i="163" s="1"/>
  <c r="CC14" i="195"/>
  <c r="BQ15" i="80"/>
  <c r="BQ39" i="80" s="1"/>
  <c r="CC37" i="191"/>
  <c r="CC14" i="192"/>
  <c r="CC37" i="192" s="1"/>
  <c r="AV37" i="191"/>
  <c r="AV14" i="195"/>
  <c r="AV14" i="192"/>
  <c r="AV37" i="192" s="1"/>
  <c r="AJ14" i="166"/>
  <c r="AJ37" i="166" s="1"/>
  <c r="AJ15" i="126"/>
  <c r="AJ39" i="126" s="1"/>
  <c r="AJ14" i="144" s="1"/>
  <c r="AJ14" i="163"/>
  <c r="AJ37" i="163" s="1"/>
  <c r="AJ15" i="80"/>
  <c r="AJ39" i="80" s="1"/>
  <c r="AJ37" i="164"/>
  <c r="BC23" i="195"/>
  <c r="BC23" i="194"/>
  <c r="BC46" i="194" s="1"/>
  <c r="BC23" i="192"/>
  <c r="BC46" i="192" s="1"/>
  <c r="BC23" i="191"/>
  <c r="BC46" i="191" s="1"/>
  <c r="AQ23" i="166"/>
  <c r="AQ46" i="166" s="1"/>
  <c r="AQ23" i="163"/>
  <c r="AQ46" i="163" s="1"/>
  <c r="AQ24" i="80"/>
  <c r="AQ48" i="80" s="1"/>
  <c r="AQ24" i="126"/>
  <c r="AQ48" i="126" s="1"/>
  <c r="AQ23" i="144" s="1"/>
  <c r="AQ23" i="164"/>
  <c r="AQ46" i="164" s="1"/>
  <c r="AQ23" i="145"/>
  <c r="AQ46" i="145" s="1"/>
  <c r="AK14" i="195"/>
  <c r="AK14" i="192"/>
  <c r="AK37" i="192" s="1"/>
  <c r="Y15" i="126"/>
  <c r="Y39" i="126" s="1"/>
  <c r="Y14" i="144" s="1"/>
  <c r="Y14" i="163"/>
  <c r="Y37" i="163" s="1"/>
  <c r="Y14" i="166"/>
  <c r="Y37" i="166" s="1"/>
  <c r="AK37" i="191"/>
  <c r="Y37" i="164"/>
  <c r="Y15" i="80"/>
  <c r="Y39" i="80" s="1"/>
  <c r="AK12" i="193"/>
  <c r="Y12" i="165"/>
  <c r="AK21" i="193"/>
  <c r="Y21" i="165"/>
  <c r="BZ21" i="165"/>
  <c r="CL21" i="193"/>
  <c r="AM12" i="165"/>
  <c r="AY12" i="193"/>
  <c r="U23" i="195"/>
  <c r="I23" i="164"/>
  <c r="I46" i="164" s="1"/>
  <c r="U23" i="191"/>
  <c r="U46" i="191" s="1"/>
  <c r="I23" i="145"/>
  <c r="I46" i="145" s="1"/>
  <c r="U23" i="194"/>
  <c r="U46" i="194" s="1"/>
  <c r="I23" i="166"/>
  <c r="I46" i="166" s="1"/>
  <c r="I24" i="126"/>
  <c r="I48" i="126" s="1"/>
  <c r="I23" i="144" s="1"/>
  <c r="U23" i="192"/>
  <c r="U46" i="192" s="1"/>
  <c r="I23" i="163"/>
  <c r="I46" i="163" s="1"/>
  <c r="I24" i="80"/>
  <c r="I48" i="80" s="1"/>
  <c r="U18" i="193"/>
  <c r="I18" i="165"/>
  <c r="CG26" i="80"/>
  <c r="CG50" i="80" s="1"/>
  <c r="CG26" i="126"/>
  <c r="CG50" i="126" s="1"/>
  <c r="CG25" i="144" s="1"/>
  <c r="CG25" i="163"/>
  <c r="CG48" i="163" s="1"/>
  <c r="CG25" i="166"/>
  <c r="CG48" i="166" s="1"/>
  <c r="CG25" i="145"/>
  <c r="CG48" i="145" s="1"/>
  <c r="CG25" i="164"/>
  <c r="CG48" i="164" s="1"/>
  <c r="CS25" i="192"/>
  <c r="CS48" i="192" s="1"/>
  <c r="CS25" i="191"/>
  <c r="CS48" i="191" s="1"/>
  <c r="CS25" i="195"/>
  <c r="CS25" i="194"/>
  <c r="CS48" i="194" s="1"/>
  <c r="CS21" i="193"/>
  <c r="CG21" i="165"/>
  <c r="CG24" i="126"/>
  <c r="CG48" i="126" s="1"/>
  <c r="CG23" i="144" s="1"/>
  <c r="CG23" i="163"/>
  <c r="CG46" i="163" s="1"/>
  <c r="CG23" i="164"/>
  <c r="CG46" i="164" s="1"/>
  <c r="CG23" i="166"/>
  <c r="CG46" i="166" s="1"/>
  <c r="CG23" i="145"/>
  <c r="CG46" i="145" s="1"/>
  <c r="CS23" i="192"/>
  <c r="CS46" i="192" s="1"/>
  <c r="CS23" i="195"/>
  <c r="CG24" i="80"/>
  <c r="CG48" i="80" s="1"/>
  <c r="CS23" i="194"/>
  <c r="CS46" i="194" s="1"/>
  <c r="CS23" i="191"/>
  <c r="CS46" i="191" s="1"/>
  <c r="M21" i="165"/>
  <c r="Y21" i="193"/>
  <c r="AE12" i="193"/>
  <c r="S12" i="165"/>
  <c r="AE23" i="191"/>
  <c r="AE46" i="191" s="1"/>
  <c r="S23" i="166"/>
  <c r="S46" i="166" s="1"/>
  <c r="AE23" i="195"/>
  <c r="AE23" i="194"/>
  <c r="AE46" i="194" s="1"/>
  <c r="S23" i="164"/>
  <c r="S46" i="164" s="1"/>
  <c r="AE23" i="192"/>
  <c r="AE46" i="192" s="1"/>
  <c r="S23" i="163"/>
  <c r="S46" i="163" s="1"/>
  <c r="S23" i="145"/>
  <c r="S46" i="145" s="1"/>
  <c r="S24" i="80"/>
  <c r="S48" i="80" s="1"/>
  <c r="S24" i="126"/>
  <c r="S48" i="126" s="1"/>
  <c r="S23" i="144" s="1"/>
  <c r="AE21" i="193"/>
  <c r="S21" i="165"/>
  <c r="BM22" i="163"/>
  <c r="BM45" i="163" s="1"/>
  <c r="BM23" i="80"/>
  <c r="BM47" i="80" s="1"/>
  <c r="BY22" i="195"/>
  <c r="BM22" i="166"/>
  <c r="BM45" i="166" s="1"/>
  <c r="BM23" i="126"/>
  <c r="BM47" i="126" s="1"/>
  <c r="BM22" i="144" s="1"/>
  <c r="BY22" i="194"/>
  <c r="BY45" i="194" s="1"/>
  <c r="BY22" i="192"/>
  <c r="BY45" i="192" s="1"/>
  <c r="BG25" i="54"/>
  <c r="BM22" i="164"/>
  <c r="BM45" i="164" s="1"/>
  <c r="BY22" i="191"/>
  <c r="BY45" i="191" s="1"/>
  <c r="BM22" i="145"/>
  <c r="BM45" i="145" s="1"/>
  <c r="BY8" i="195"/>
  <c r="BY11" i="195" s="1"/>
  <c r="BY8" i="194"/>
  <c r="BY8" i="192"/>
  <c r="BY8" i="191"/>
  <c r="BM8" i="145"/>
  <c r="BM8" i="164"/>
  <c r="BM8" i="163"/>
  <c r="BM8" i="80"/>
  <c r="BM8" i="166"/>
  <c r="BG27" i="54"/>
  <c r="BM8" i="126"/>
  <c r="CM22" i="194"/>
  <c r="CM45" i="194" s="1"/>
  <c r="CM22" i="192"/>
  <c r="CM45" i="192" s="1"/>
  <c r="CM22" i="195"/>
  <c r="BU25" i="54"/>
  <c r="CM22" i="191"/>
  <c r="CM45" i="191" s="1"/>
  <c r="CA23" i="80"/>
  <c r="CA47" i="80" s="1"/>
  <c r="CA23" i="126"/>
  <c r="CA47" i="126" s="1"/>
  <c r="CA22" i="144" s="1"/>
  <c r="CA22" i="145"/>
  <c r="CA45" i="145" s="1"/>
  <c r="CA22" i="163"/>
  <c r="CA45" i="163" s="1"/>
  <c r="CA22" i="166"/>
  <c r="CA45" i="166" s="1"/>
  <c r="CA22" i="164"/>
  <c r="CA45" i="164" s="1"/>
  <c r="CA8" i="126"/>
  <c r="CM8" i="194"/>
  <c r="CM8" i="192"/>
  <c r="CM8" i="195"/>
  <c r="CM11" i="195" s="1"/>
  <c r="BU27" i="54"/>
  <c r="CM8" i="191"/>
  <c r="CA8" i="166"/>
  <c r="CA8" i="163"/>
  <c r="CA8" i="164"/>
  <c r="CA8" i="145"/>
  <c r="CA8" i="80"/>
  <c r="R19" i="195"/>
  <c r="R19" i="194"/>
  <c r="R42" i="194" s="1"/>
  <c r="R19" i="192"/>
  <c r="R42" i="192" s="1"/>
  <c r="R19" i="191"/>
  <c r="R42" i="191" s="1"/>
  <c r="F19" i="163"/>
  <c r="F42" i="163" s="1"/>
  <c r="F20" i="80"/>
  <c r="F44" i="80" s="1"/>
  <c r="P20" i="97"/>
  <c r="F19" i="164"/>
  <c r="F42" i="164" s="1"/>
  <c r="F19" i="145"/>
  <c r="F42" i="145" s="1"/>
  <c r="F19" i="166"/>
  <c r="F42" i="166" s="1"/>
  <c r="F20" i="126"/>
  <c r="F44" i="126" s="1"/>
  <c r="F19" i="144" s="1"/>
  <c r="AX22" i="195"/>
  <c r="AX22" i="194"/>
  <c r="AX45" i="194" s="1"/>
  <c r="AX22" i="192"/>
  <c r="AX45" i="192" s="1"/>
  <c r="AF25" i="54"/>
  <c r="AX22" i="191"/>
  <c r="AX45" i="191" s="1"/>
  <c r="AL22" i="145"/>
  <c r="AL45" i="145" s="1"/>
  <c r="AL22" i="166"/>
  <c r="AL45" i="166" s="1"/>
  <c r="AL23" i="126"/>
  <c r="AL47" i="126" s="1"/>
  <c r="AL22" i="144" s="1"/>
  <c r="AL22" i="163"/>
  <c r="AL45" i="163" s="1"/>
  <c r="AL23" i="80"/>
  <c r="AL47" i="80" s="1"/>
  <c r="AL22" i="164"/>
  <c r="AL45" i="164" s="1"/>
  <c r="AX13" i="192"/>
  <c r="AX36" i="192" s="1"/>
  <c r="AX13" i="195"/>
  <c r="AX36" i="194"/>
  <c r="AF16" i="54"/>
  <c r="AL36" i="164"/>
  <c r="AL13" i="166"/>
  <c r="AL36" i="166" s="1"/>
  <c r="AL14" i="126"/>
  <c r="AL38" i="126" s="1"/>
  <c r="AL13" i="144" s="1"/>
  <c r="AL13" i="163"/>
  <c r="AL36" i="163" s="1"/>
  <c r="AL14" i="80"/>
  <c r="AL38" i="80" s="1"/>
  <c r="AX19" i="195"/>
  <c r="AX19" i="194"/>
  <c r="AX42" i="194" s="1"/>
  <c r="AF22" i="54"/>
  <c r="AX19" i="192"/>
  <c r="AX42" i="192" s="1"/>
  <c r="AX19" i="191"/>
  <c r="AX42" i="191" s="1"/>
  <c r="AL19" i="164"/>
  <c r="AL42" i="164" s="1"/>
  <c r="AL19" i="145"/>
  <c r="AL42" i="145" s="1"/>
  <c r="AL19" i="166"/>
  <c r="AL42" i="166" s="1"/>
  <c r="AL20" i="126"/>
  <c r="AL44" i="126" s="1"/>
  <c r="AL19" i="144" s="1"/>
  <c r="AL19" i="163"/>
  <c r="AL42" i="163" s="1"/>
  <c r="AL20" i="80"/>
  <c r="AL44" i="80" s="1"/>
  <c r="DG16" i="194"/>
  <c r="DG39" i="194" s="1"/>
  <c r="DG16" i="192"/>
  <c r="DG39" i="192" s="1"/>
  <c r="DG16" i="195"/>
  <c r="CU16" i="145"/>
  <c r="CU39" i="145" s="1"/>
  <c r="CO19" i="54"/>
  <c r="DG16" i="191"/>
  <c r="DG39" i="191" s="1"/>
  <c r="CU17" i="126"/>
  <c r="CU41" i="126" s="1"/>
  <c r="CU16" i="144" s="1"/>
  <c r="CU16" i="166"/>
  <c r="CU39" i="166" s="1"/>
  <c r="CU16" i="164"/>
  <c r="CU39" i="164" s="1"/>
  <c r="CU16" i="163"/>
  <c r="CU39" i="163" s="1"/>
  <c r="CU17" i="80"/>
  <c r="CU41" i="80" s="1"/>
  <c r="DG13" i="192"/>
  <c r="DG36" i="192" s="1"/>
  <c r="DG13" i="195"/>
  <c r="CO16" i="54"/>
  <c r="DG36" i="191"/>
  <c r="CU36" i="145"/>
  <c r="CU13" i="166"/>
  <c r="CU36" i="166" s="1"/>
  <c r="CU14" i="80"/>
  <c r="CU38" i="80" s="1"/>
  <c r="CU13" i="163"/>
  <c r="CU36" i="163" s="1"/>
  <c r="CU14" i="126"/>
  <c r="CU38" i="126" s="1"/>
  <c r="CU13" i="144" s="1"/>
  <c r="BX16" i="195"/>
  <c r="BX16" i="194"/>
  <c r="BX39" i="194" s="1"/>
  <c r="BX16" i="192"/>
  <c r="BX39" i="192" s="1"/>
  <c r="BF19" i="54"/>
  <c r="BX16" i="191"/>
  <c r="BX39" i="191" s="1"/>
  <c r="BL16" i="164"/>
  <c r="BL39" i="164" s="1"/>
  <c r="BL16" i="145"/>
  <c r="BL39" i="145" s="1"/>
  <c r="BL16" i="166"/>
  <c r="BL39" i="166" s="1"/>
  <c r="BL17" i="80"/>
  <c r="BL41" i="80" s="1"/>
  <c r="BL16" i="163"/>
  <c r="BL39" i="163" s="1"/>
  <c r="BL17" i="126"/>
  <c r="BL41" i="126" s="1"/>
  <c r="BL16" i="144" s="1"/>
  <c r="BX19" i="192"/>
  <c r="BX42" i="192" s="1"/>
  <c r="BX19" i="195"/>
  <c r="BX19" i="194"/>
  <c r="BX42" i="194" s="1"/>
  <c r="BX19" i="191"/>
  <c r="BX42" i="191" s="1"/>
  <c r="BF22" i="54"/>
  <c r="BL19" i="163"/>
  <c r="BL42" i="163" s="1"/>
  <c r="BL20" i="80"/>
  <c r="BL44" i="80" s="1"/>
  <c r="BL19" i="164"/>
  <c r="BL42" i="164" s="1"/>
  <c r="BL19" i="145"/>
  <c r="BL42" i="145" s="1"/>
  <c r="BL19" i="166"/>
  <c r="BL42" i="166" s="1"/>
  <c r="BL20" i="126"/>
  <c r="BL44" i="126" s="1"/>
  <c r="BL19" i="144" s="1"/>
  <c r="DB19" i="194"/>
  <c r="DB42" i="194" s="1"/>
  <c r="DB19" i="192"/>
  <c r="DB42" i="192" s="1"/>
  <c r="DB19" i="195"/>
  <c r="CJ22" i="54"/>
  <c r="DB19" i="191"/>
  <c r="DB42" i="191" s="1"/>
  <c r="CP19" i="145"/>
  <c r="CP42" i="145" s="1"/>
  <c r="CP19" i="166"/>
  <c r="CP42" i="166" s="1"/>
  <c r="CP20" i="126"/>
  <c r="CP44" i="126" s="1"/>
  <c r="CP19" i="144" s="1"/>
  <c r="CP19" i="163"/>
  <c r="CP42" i="163" s="1"/>
  <c r="CP20" i="80"/>
  <c r="CP44" i="80" s="1"/>
  <c r="CP19" i="164"/>
  <c r="CP42" i="164" s="1"/>
  <c r="DB16" i="195"/>
  <c r="DB16" i="194"/>
  <c r="DB39" i="194" s="1"/>
  <c r="DB16" i="192"/>
  <c r="DB39" i="192" s="1"/>
  <c r="CP16" i="164"/>
  <c r="CP39" i="164" s="1"/>
  <c r="CJ19" i="54"/>
  <c r="DB16" i="191"/>
  <c r="DB39" i="191" s="1"/>
  <c r="CP16" i="163"/>
  <c r="CP39" i="163" s="1"/>
  <c r="CP17" i="126"/>
  <c r="CP41" i="126" s="1"/>
  <c r="CP16" i="144" s="1"/>
  <c r="CP16" i="166"/>
  <c r="CP39" i="166" s="1"/>
  <c r="CP16" i="145"/>
  <c r="CP39" i="145" s="1"/>
  <c r="CP17" i="80"/>
  <c r="CP41" i="80" s="1"/>
  <c r="DB8" i="195"/>
  <c r="DB11" i="195" s="1"/>
  <c r="DB8" i="194"/>
  <c r="DB8" i="192"/>
  <c r="CJ27" i="54"/>
  <c r="DB8" i="191"/>
  <c r="CP8" i="163"/>
  <c r="CP8" i="80"/>
  <c r="CP8" i="164"/>
  <c r="CP8" i="145"/>
  <c r="CP8" i="166"/>
  <c r="CP8" i="126"/>
  <c r="CT22" i="195"/>
  <c r="CT22" i="194"/>
  <c r="CT45" i="194" s="1"/>
  <c r="CT22" i="192"/>
  <c r="CT45" i="192" s="1"/>
  <c r="CB25" i="54"/>
  <c r="CT22" i="191"/>
  <c r="CT45" i="191" s="1"/>
  <c r="CH22" i="145"/>
  <c r="CH45" i="145" s="1"/>
  <c r="CH22" i="166"/>
  <c r="CH45" i="166" s="1"/>
  <c r="CH23" i="126"/>
  <c r="CH47" i="126" s="1"/>
  <c r="CH22" i="144" s="1"/>
  <c r="CH22" i="163"/>
  <c r="CH45" i="163" s="1"/>
  <c r="CH23" i="80"/>
  <c r="CH47" i="80" s="1"/>
  <c r="CH22" i="164"/>
  <c r="CH45" i="164" s="1"/>
  <c r="CT19" i="194"/>
  <c r="CT42" i="194" s="1"/>
  <c r="CT19" i="192"/>
  <c r="CT42" i="192" s="1"/>
  <c r="CT19" i="195"/>
  <c r="CB22" i="54"/>
  <c r="CT19" i="191"/>
  <c r="CT42" i="191" s="1"/>
  <c r="CH19" i="164"/>
  <c r="CH42" i="164" s="1"/>
  <c r="CH19" i="145"/>
  <c r="CH42" i="145" s="1"/>
  <c r="CH19" i="166"/>
  <c r="CH42" i="166" s="1"/>
  <c r="CH20" i="126"/>
  <c r="CH44" i="126" s="1"/>
  <c r="CH19" i="144" s="1"/>
  <c r="CH19" i="163"/>
  <c r="CH42" i="163" s="1"/>
  <c r="CH20" i="80"/>
  <c r="CH44" i="80" s="1"/>
  <c r="CT8" i="195"/>
  <c r="CT11" i="195" s="1"/>
  <c r="CT8" i="194"/>
  <c r="CT8" i="192"/>
  <c r="CB27" i="54"/>
  <c r="CT8" i="191"/>
  <c r="CH8" i="166"/>
  <c r="CH8" i="126"/>
  <c r="CH8" i="163"/>
  <c r="CH8" i="80"/>
  <c r="CH8" i="164"/>
  <c r="CH8" i="145"/>
  <c r="CQ16" i="192"/>
  <c r="CQ39" i="192" s="1"/>
  <c r="CQ16" i="195"/>
  <c r="CQ16" i="194"/>
  <c r="CQ39" i="194" s="1"/>
  <c r="CE16" i="164"/>
  <c r="CE39" i="164" s="1"/>
  <c r="CQ16" i="191"/>
  <c r="CQ39" i="191" s="1"/>
  <c r="CE16" i="166"/>
  <c r="CE39" i="166" s="1"/>
  <c r="CE17" i="126"/>
  <c r="CE41" i="126" s="1"/>
  <c r="CE16" i="144" s="1"/>
  <c r="CE16" i="145"/>
  <c r="CE39" i="145" s="1"/>
  <c r="BY19" i="54"/>
  <c r="CE17" i="80"/>
  <c r="CE41" i="80" s="1"/>
  <c r="CE16" i="163"/>
  <c r="CE39" i="163" s="1"/>
  <c r="CH19" i="195"/>
  <c r="CH19" i="194"/>
  <c r="CH42" i="194" s="1"/>
  <c r="CH19" i="192"/>
  <c r="CH42" i="192" s="1"/>
  <c r="BP22" i="54"/>
  <c r="CH19" i="191"/>
  <c r="CH42" i="191" s="1"/>
  <c r="BV19" i="164"/>
  <c r="BV42" i="164" s="1"/>
  <c r="BV19" i="145"/>
  <c r="BV42" i="145" s="1"/>
  <c r="BV19" i="166"/>
  <c r="BV42" i="166" s="1"/>
  <c r="BV20" i="126"/>
  <c r="BV44" i="126" s="1"/>
  <c r="BV19" i="144" s="1"/>
  <c r="BV19" i="163"/>
  <c r="BV42" i="163" s="1"/>
  <c r="BV20" i="80"/>
  <c r="BV44" i="80" s="1"/>
  <c r="CH13" i="195"/>
  <c r="CH36" i="194"/>
  <c r="CH13" i="192"/>
  <c r="CH36" i="192" s="1"/>
  <c r="BP16" i="54"/>
  <c r="BV13" i="166"/>
  <c r="BV36" i="166" s="1"/>
  <c r="BV14" i="126"/>
  <c r="BV38" i="126" s="1"/>
  <c r="BV13" i="144" s="1"/>
  <c r="BV13" i="163"/>
  <c r="BV36" i="163" s="1"/>
  <c r="BV14" i="80"/>
  <c r="BV38" i="80" s="1"/>
  <c r="BV36" i="164"/>
  <c r="BV36" i="145"/>
  <c r="CH8" i="194"/>
  <c r="CH8" i="192"/>
  <c r="CH8" i="195"/>
  <c r="CH11" i="195" s="1"/>
  <c r="BP27" i="54"/>
  <c r="CH8" i="191"/>
  <c r="BV8" i="163"/>
  <c r="BV8" i="80"/>
  <c r="BV8" i="164"/>
  <c r="BV8" i="145"/>
  <c r="BV8" i="166"/>
  <c r="BV8" i="126"/>
  <c r="U23" i="126"/>
  <c r="U47" i="126" s="1"/>
  <c r="U22" i="144" s="1"/>
  <c r="AG22" i="192"/>
  <c r="AG45" i="192" s="1"/>
  <c r="AG22" i="195"/>
  <c r="AG22" i="194"/>
  <c r="AG45" i="194" s="1"/>
  <c r="O25" i="54"/>
  <c r="AG22" i="191"/>
  <c r="AG45" i="191" s="1"/>
  <c r="U22" i="166"/>
  <c r="U45" i="166" s="1"/>
  <c r="U23" i="80"/>
  <c r="U47" i="80" s="1"/>
  <c r="U22" i="145"/>
  <c r="U45" i="145" s="1"/>
  <c r="U22" i="164"/>
  <c r="U45" i="164" s="1"/>
  <c r="U22" i="163"/>
  <c r="U45" i="163" s="1"/>
  <c r="AG8" i="194"/>
  <c r="AG8" i="192"/>
  <c r="AG8" i="195"/>
  <c r="AG11" i="195" s="1"/>
  <c r="U8" i="164"/>
  <c r="AG8" i="191"/>
  <c r="U8" i="163"/>
  <c r="U8" i="166"/>
  <c r="O27" i="54"/>
  <c r="U8" i="145"/>
  <c r="U8" i="80"/>
  <c r="U8" i="126"/>
  <c r="AO7" i="165"/>
  <c r="AO10" i="165" s="1"/>
  <c r="BA7" i="193"/>
  <c r="BA10" i="193" s="1"/>
  <c r="AD15" i="165"/>
  <c r="AP15" i="193"/>
  <c r="CY23" i="194"/>
  <c r="CY46" i="194" s="1"/>
  <c r="CY23" i="192"/>
  <c r="CY46" i="192" s="1"/>
  <c r="CY23" i="191"/>
  <c r="CY46" i="191" s="1"/>
  <c r="CY23" i="195"/>
  <c r="CM23" i="166"/>
  <c r="CM46" i="166" s="1"/>
  <c r="CM24" i="80"/>
  <c r="CM48" i="80" s="1"/>
  <c r="CM23" i="163"/>
  <c r="CM46" i="163" s="1"/>
  <c r="CM24" i="126"/>
  <c r="CM48" i="126" s="1"/>
  <c r="CM23" i="144" s="1"/>
  <c r="CM23" i="164"/>
  <c r="CM46" i="164" s="1"/>
  <c r="CM23" i="145"/>
  <c r="CM46" i="145" s="1"/>
  <c r="CP14" i="195"/>
  <c r="CP37" i="194"/>
  <c r="CP14" i="192"/>
  <c r="CP37" i="192" s="1"/>
  <c r="CD14" i="163"/>
  <c r="CD37" i="163" s="1"/>
  <c r="CD15" i="80"/>
  <c r="CD39" i="80" s="1"/>
  <c r="CD37" i="145"/>
  <c r="CD14" i="166"/>
  <c r="CD37" i="166" s="1"/>
  <c r="CD15" i="126"/>
  <c r="CD39" i="126" s="1"/>
  <c r="CD14" i="144" s="1"/>
  <c r="AY12" i="165"/>
  <c r="BK12" i="193"/>
  <c r="AY15" i="126"/>
  <c r="AY39" i="126" s="1"/>
  <c r="AY14" i="144" s="1"/>
  <c r="AY14" i="166"/>
  <c r="AY37" i="166" s="1"/>
  <c r="AY14" i="163"/>
  <c r="AY37" i="163" s="1"/>
  <c r="BK14" i="192"/>
  <c r="BK37" i="192" s="1"/>
  <c r="AY37" i="145"/>
  <c r="AY15" i="80"/>
  <c r="AY39" i="80" s="1"/>
  <c r="BK14" i="195"/>
  <c r="BK37" i="191"/>
  <c r="CF23" i="145"/>
  <c r="CF46" i="145" s="1"/>
  <c r="CF23" i="166"/>
  <c r="CF46" i="166" s="1"/>
  <c r="CF24" i="80"/>
  <c r="CF48" i="80" s="1"/>
  <c r="CF23" i="164"/>
  <c r="CF46" i="164" s="1"/>
  <c r="CF23" i="163"/>
  <c r="CF46" i="163" s="1"/>
  <c r="CF24" i="126"/>
  <c r="CF48" i="126" s="1"/>
  <c r="CF23" i="144" s="1"/>
  <c r="CR23" i="194"/>
  <c r="CR46" i="194" s="1"/>
  <c r="CR23" i="192"/>
  <c r="CR46" i="192" s="1"/>
  <c r="CR23" i="191"/>
  <c r="CR46" i="191" s="1"/>
  <c r="CR23" i="195"/>
  <c r="BS21" i="165"/>
  <c r="CE21" i="193"/>
  <c r="BF14" i="192"/>
  <c r="BF37" i="192" s="1"/>
  <c r="BF14" i="195"/>
  <c r="BF37" i="194"/>
  <c r="AT14" i="166"/>
  <c r="AT37" i="166" s="1"/>
  <c r="AT15" i="126"/>
  <c r="AT39" i="126" s="1"/>
  <c r="AT14" i="144" s="1"/>
  <c r="AT14" i="163"/>
  <c r="AT37" i="163" s="1"/>
  <c r="AT15" i="80"/>
  <c r="AT39" i="80" s="1"/>
  <c r="AT37" i="164"/>
  <c r="BY18" i="165"/>
  <c r="CK18" i="193"/>
  <c r="CK20" i="195"/>
  <c r="CK20" i="194"/>
  <c r="CK43" i="194" s="1"/>
  <c r="CK20" i="192"/>
  <c r="CK43" i="192" s="1"/>
  <c r="CK20" i="191"/>
  <c r="CK43" i="191" s="1"/>
  <c r="BY20" i="145"/>
  <c r="BY43" i="145" s="1"/>
  <c r="BY20" i="166"/>
  <c r="BY43" i="166" s="1"/>
  <c r="BY21" i="126"/>
  <c r="BY45" i="126" s="1"/>
  <c r="BY20" i="144" s="1"/>
  <c r="BY20" i="163"/>
  <c r="BY43" i="163" s="1"/>
  <c r="BY21" i="80"/>
  <c r="BY45" i="80" s="1"/>
  <c r="BY20" i="164"/>
  <c r="BY43" i="164" s="1"/>
  <c r="CN15" i="193"/>
  <c r="CB15" i="165"/>
  <c r="BZ14" i="195"/>
  <c r="BZ37" i="194"/>
  <c r="BZ14" i="192"/>
  <c r="BZ37" i="192" s="1"/>
  <c r="BN37" i="164"/>
  <c r="BN37" i="145"/>
  <c r="BN14" i="166"/>
  <c r="BN37" i="166" s="1"/>
  <c r="BN15" i="126"/>
  <c r="BN39" i="126" s="1"/>
  <c r="BN14" i="144" s="1"/>
  <c r="BN14" i="163"/>
  <c r="BN37" i="163" s="1"/>
  <c r="BN15" i="80"/>
  <c r="BN39" i="80" s="1"/>
  <c r="BK21" i="165"/>
  <c r="BW21" i="193"/>
  <c r="BK15" i="165"/>
  <c r="BW15" i="193"/>
  <c r="BW17" i="195"/>
  <c r="BW17" i="194"/>
  <c r="BW40" i="194" s="1"/>
  <c r="BW17" i="192"/>
  <c r="BW40" i="192" s="1"/>
  <c r="BK17" i="164"/>
  <c r="BK40" i="164" s="1"/>
  <c r="BK17" i="166"/>
  <c r="BK40" i="166" s="1"/>
  <c r="BK18" i="80"/>
  <c r="BK42" i="80" s="1"/>
  <c r="BK18" i="126"/>
  <c r="BK42" i="126" s="1"/>
  <c r="BK17" i="144" s="1"/>
  <c r="BW17" i="191"/>
  <c r="BW40" i="191" s="1"/>
  <c r="BK17" i="163"/>
  <c r="BK40" i="163" s="1"/>
  <c r="BK17" i="145"/>
  <c r="BK40" i="145" s="1"/>
  <c r="P12" i="165"/>
  <c r="AB12" i="193"/>
  <c r="AC14" i="166"/>
  <c r="AC37" i="166" s="1"/>
  <c r="AC15" i="126"/>
  <c r="AC39" i="126" s="1"/>
  <c r="AC14" i="144" s="1"/>
  <c r="AC37" i="145"/>
  <c r="AC15" i="80"/>
  <c r="AC39" i="80" s="1"/>
  <c r="AC14" i="163"/>
  <c r="AC37" i="163" s="1"/>
  <c r="AO14" i="192"/>
  <c r="AO37" i="192" s="1"/>
  <c r="AO14" i="195"/>
  <c r="AO37" i="194"/>
  <c r="BT23" i="192"/>
  <c r="BT46" i="192" s="1"/>
  <c r="BT23" i="191"/>
  <c r="BT46" i="191" s="1"/>
  <c r="BT23" i="195"/>
  <c r="BT23" i="194"/>
  <c r="BT46" i="194" s="1"/>
  <c r="BH23" i="166"/>
  <c r="BH46" i="166" s="1"/>
  <c r="BH24" i="80"/>
  <c r="BH48" i="80" s="1"/>
  <c r="BH23" i="163"/>
  <c r="BH46" i="163" s="1"/>
  <c r="BH24" i="126"/>
  <c r="BH48" i="126" s="1"/>
  <c r="BH23" i="144" s="1"/>
  <c r="BH23" i="164"/>
  <c r="BH46" i="164" s="1"/>
  <c r="BH23" i="145"/>
  <c r="BH46" i="145" s="1"/>
  <c r="CO7" i="165"/>
  <c r="CO10" i="165" s="1"/>
  <c r="DA7" i="193"/>
  <c r="DA10" i="193" s="1"/>
  <c r="CG23" i="192"/>
  <c r="CG46" i="192" s="1"/>
  <c r="CG23" i="195"/>
  <c r="CG23" i="194"/>
  <c r="CG46" i="194" s="1"/>
  <c r="BU23" i="166"/>
  <c r="BU46" i="166" s="1"/>
  <c r="BU23" i="145"/>
  <c r="BU46" i="145" s="1"/>
  <c r="CG23" i="191"/>
  <c r="CG46" i="191" s="1"/>
  <c r="BU23" i="164"/>
  <c r="BU46" i="164" s="1"/>
  <c r="BU24" i="80"/>
  <c r="BU48" i="80" s="1"/>
  <c r="BU24" i="126"/>
  <c r="BU48" i="126" s="1"/>
  <c r="BU23" i="144" s="1"/>
  <c r="BU23" i="163"/>
  <c r="BU46" i="163" s="1"/>
  <c r="AV15" i="165"/>
  <c r="BH15" i="193"/>
  <c r="CC15" i="193"/>
  <c r="BQ15" i="165"/>
  <c r="BC15" i="193"/>
  <c r="AQ15" i="165"/>
  <c r="CL37" i="191"/>
  <c r="CL14" i="195"/>
  <c r="CL14" i="192"/>
  <c r="CL37" i="192" s="1"/>
  <c r="BZ37" i="145"/>
  <c r="BZ14" i="166"/>
  <c r="BZ37" i="166" s="1"/>
  <c r="BZ15" i="126"/>
  <c r="BZ39" i="126" s="1"/>
  <c r="BZ14" i="144" s="1"/>
  <c r="BZ14" i="163"/>
  <c r="BZ37" i="163" s="1"/>
  <c r="BZ15" i="80"/>
  <c r="BZ39" i="80" s="1"/>
  <c r="AM17" i="164"/>
  <c r="AM40" i="164" s="1"/>
  <c r="AY17" i="192"/>
  <c r="AY40" i="192" s="1"/>
  <c r="AY17" i="191"/>
  <c r="AY40" i="191" s="1"/>
  <c r="AM18" i="126"/>
  <c r="AM42" i="126" s="1"/>
  <c r="AM17" i="144" s="1"/>
  <c r="AM17" i="145"/>
  <c r="AM40" i="145" s="1"/>
  <c r="AM18" i="80"/>
  <c r="AM42" i="80" s="1"/>
  <c r="AY17" i="195"/>
  <c r="AM17" i="166"/>
  <c r="AM40" i="166" s="1"/>
  <c r="AY17" i="194"/>
  <c r="AY40" i="194" s="1"/>
  <c r="AM17" i="163"/>
  <c r="AM40" i="163" s="1"/>
  <c r="BJ21" i="165"/>
  <c r="BV21" i="193"/>
  <c r="BV12" i="193"/>
  <c r="BJ12" i="165"/>
  <c r="CT21" i="165"/>
  <c r="DF21" i="193"/>
  <c r="DF23" i="195"/>
  <c r="DF23" i="194"/>
  <c r="DF46" i="194" s="1"/>
  <c r="DF23" i="192"/>
  <c r="DF46" i="192" s="1"/>
  <c r="DF23" i="191"/>
  <c r="DF46" i="191" s="1"/>
  <c r="CT23" i="166"/>
  <c r="CT46" i="166" s="1"/>
  <c r="CT23" i="145"/>
  <c r="CT46" i="145" s="1"/>
  <c r="CT24" i="126"/>
  <c r="CT48" i="126" s="1"/>
  <c r="CT23" i="144" s="1"/>
  <c r="CT23" i="163"/>
  <c r="CT46" i="163" s="1"/>
  <c r="CT24" i="80"/>
  <c r="CT48" i="80" s="1"/>
  <c r="CT23" i="164"/>
  <c r="CT46" i="164" s="1"/>
  <c r="CG12" i="165"/>
  <c r="CS12" i="193"/>
  <c r="CG37" i="164"/>
  <c r="CG15" i="126"/>
  <c r="CG39" i="126" s="1"/>
  <c r="CG14" i="144" s="1"/>
  <c r="CG14" i="166"/>
  <c r="CG37" i="166" s="1"/>
  <c r="CS14" i="195"/>
  <c r="CG15" i="80"/>
  <c r="CG39" i="80" s="1"/>
  <c r="CS14" i="192"/>
  <c r="CS37" i="192" s="1"/>
  <c r="CG14" i="163"/>
  <c r="CG37" i="163" s="1"/>
  <c r="CS37" i="191"/>
  <c r="Y14" i="195"/>
  <c r="Y14" i="192"/>
  <c r="Y37" i="192" s="1"/>
  <c r="M15" i="126"/>
  <c r="M39" i="126" s="1"/>
  <c r="M14" i="144" s="1"/>
  <c r="M14" i="163"/>
  <c r="M37" i="163" s="1"/>
  <c r="Y37" i="191"/>
  <c r="M15" i="80"/>
  <c r="M39" i="80" s="1"/>
  <c r="M37" i="164"/>
  <c r="M14" i="166"/>
  <c r="M37" i="166" s="1"/>
  <c r="V13" i="195"/>
  <c r="V13" i="192"/>
  <c r="V36" i="192" s="1"/>
  <c r="D16" i="54"/>
  <c r="V36" i="191"/>
  <c r="J13" i="166"/>
  <c r="J36" i="166" s="1"/>
  <c r="J14" i="126"/>
  <c r="J38" i="126" s="1"/>
  <c r="J13" i="144" s="1"/>
  <c r="J13" i="163"/>
  <c r="J36" i="163" s="1"/>
  <c r="J14" i="80"/>
  <c r="J38" i="80" s="1"/>
  <c r="J36" i="164"/>
  <c r="V19" i="195"/>
  <c r="V19" i="192"/>
  <c r="V42" i="192" s="1"/>
  <c r="V19" i="194"/>
  <c r="V42" i="194" s="1"/>
  <c r="D22" i="54"/>
  <c r="V19" i="191"/>
  <c r="V42" i="191" s="1"/>
  <c r="J19" i="163"/>
  <c r="J42" i="163" s="1"/>
  <c r="J20" i="80"/>
  <c r="J44" i="80" s="1"/>
  <c r="J19" i="164"/>
  <c r="J42" i="164" s="1"/>
  <c r="J19" i="145"/>
  <c r="J42" i="145" s="1"/>
  <c r="J19" i="166"/>
  <c r="J42" i="166" s="1"/>
  <c r="J20" i="126"/>
  <c r="J44" i="126" s="1"/>
  <c r="J19" i="144" s="1"/>
  <c r="BB16" i="195"/>
  <c r="BB16" i="194"/>
  <c r="BB39" i="194" s="1"/>
  <c r="BB16" i="192"/>
  <c r="BB39" i="192" s="1"/>
  <c r="AP16" i="163"/>
  <c r="AP39" i="163" s="1"/>
  <c r="AJ19" i="54"/>
  <c r="BB16" i="191"/>
  <c r="BB39" i="191" s="1"/>
  <c r="AP17" i="126"/>
  <c r="AP41" i="126" s="1"/>
  <c r="AP16" i="144" s="1"/>
  <c r="AP16" i="145"/>
  <c r="AP39" i="145" s="1"/>
  <c r="AP17" i="80"/>
  <c r="AP41" i="80" s="1"/>
  <c r="AP16" i="166"/>
  <c r="AP39" i="166" s="1"/>
  <c r="AP16" i="164"/>
  <c r="AP39" i="164" s="1"/>
  <c r="BB8" i="192"/>
  <c r="BB8" i="195"/>
  <c r="BB11" i="195" s="1"/>
  <c r="BB8" i="194"/>
  <c r="BB8" i="191"/>
  <c r="AJ27" i="54"/>
  <c r="AP8" i="163"/>
  <c r="AP8" i="80"/>
  <c r="AP8" i="164"/>
  <c r="AP8" i="145"/>
  <c r="AP8" i="166"/>
  <c r="AP8" i="126"/>
  <c r="S6" i="193"/>
  <c r="S9" i="193" s="1"/>
  <c r="G6" i="165"/>
  <c r="G9" i="165" s="1"/>
  <c r="S22" i="194"/>
  <c r="S45" i="194" s="1"/>
  <c r="G22" i="145"/>
  <c r="G45" i="145" s="1"/>
  <c r="S22" i="192"/>
  <c r="S45" i="192" s="1"/>
  <c r="Q23" i="97"/>
  <c r="G22" i="166"/>
  <c r="G45" i="166" s="1"/>
  <c r="G23" i="126"/>
  <c r="G47" i="126" s="1"/>
  <c r="G22" i="144" s="1"/>
  <c r="S22" i="191"/>
  <c r="S45" i="191" s="1"/>
  <c r="G22" i="163"/>
  <c r="G45" i="163" s="1"/>
  <c r="G23" i="80"/>
  <c r="G47" i="80" s="1"/>
  <c r="S22" i="195"/>
  <c r="G22" i="164"/>
  <c r="G45" i="164" s="1"/>
  <c r="CB13" i="192"/>
  <c r="CB36" i="192" s="1"/>
  <c r="CB13" i="195"/>
  <c r="CB36" i="191"/>
  <c r="BJ16" i="54"/>
  <c r="BP36" i="145"/>
  <c r="BP13" i="166"/>
  <c r="BP36" i="166" s="1"/>
  <c r="BP14" i="126"/>
  <c r="BP38" i="126" s="1"/>
  <c r="BP13" i="144" s="1"/>
  <c r="BP13" i="163"/>
  <c r="BP36" i="163" s="1"/>
  <c r="BP14" i="80"/>
  <c r="BP38" i="80" s="1"/>
  <c r="CB8" i="195"/>
  <c r="CB11" i="195" s="1"/>
  <c r="CB8" i="194"/>
  <c r="CB8" i="192"/>
  <c r="BJ27" i="54"/>
  <c r="CB8" i="191"/>
  <c r="BP8" i="163"/>
  <c r="BP8" i="80"/>
  <c r="BP8" i="164"/>
  <c r="BP8" i="145"/>
  <c r="BP8" i="166"/>
  <c r="BP8" i="126"/>
  <c r="Z17" i="126"/>
  <c r="Z41" i="126" s="1"/>
  <c r="Z16" i="144" s="1"/>
  <c r="AL16" i="195"/>
  <c r="AL16" i="194"/>
  <c r="AL39" i="194" s="1"/>
  <c r="AL16" i="192"/>
  <c r="AL39" i="192" s="1"/>
  <c r="T19" i="54"/>
  <c r="AL16" i="191"/>
  <c r="AL39" i="191" s="1"/>
  <c r="Z16" i="163"/>
  <c r="Z39" i="163" s="1"/>
  <c r="Z16" i="164"/>
  <c r="Z39" i="164" s="1"/>
  <c r="Z17" i="80"/>
  <c r="Z41" i="80" s="1"/>
  <c r="Z16" i="166"/>
  <c r="Z39" i="166" s="1"/>
  <c r="Z16" i="145"/>
  <c r="Z39" i="145" s="1"/>
  <c r="AL8" i="194"/>
  <c r="AL8" i="192"/>
  <c r="AL8" i="195"/>
  <c r="AL11" i="195" s="1"/>
  <c r="T27" i="54"/>
  <c r="AL8" i="191"/>
  <c r="Z8" i="166"/>
  <c r="Z8" i="126"/>
  <c r="Z8" i="163"/>
  <c r="Z8" i="80"/>
  <c r="Z8" i="164"/>
  <c r="Z8" i="145"/>
  <c r="AD13" i="195"/>
  <c r="AD13" i="192"/>
  <c r="AD36" i="192" s="1"/>
  <c r="L16" i="54"/>
  <c r="R36" i="164"/>
  <c r="R36" i="145"/>
  <c r="R13" i="166"/>
  <c r="R36" i="166" s="1"/>
  <c r="R14" i="126"/>
  <c r="R38" i="126" s="1"/>
  <c r="R13" i="144" s="1"/>
  <c r="R13" i="163"/>
  <c r="R36" i="163" s="1"/>
  <c r="R14" i="80"/>
  <c r="R38" i="80" s="1"/>
  <c r="L25" i="54"/>
  <c r="AD22" i="195"/>
  <c r="AD22" i="194"/>
  <c r="AD45" i="194" s="1"/>
  <c r="AD22" i="192"/>
  <c r="AD45" i="192" s="1"/>
  <c r="AD22" i="191"/>
  <c r="AD45" i="191" s="1"/>
  <c r="R22" i="164"/>
  <c r="R45" i="164" s="1"/>
  <c r="R22" i="145"/>
  <c r="R45" i="145" s="1"/>
  <c r="R22" i="166"/>
  <c r="R45" i="166" s="1"/>
  <c r="R23" i="126"/>
  <c r="R47" i="126" s="1"/>
  <c r="R22" i="144" s="1"/>
  <c r="R22" i="163"/>
  <c r="R45" i="163" s="1"/>
  <c r="R23" i="80"/>
  <c r="R47" i="80" s="1"/>
  <c r="BQ13" i="195"/>
  <c r="BQ36" i="194"/>
  <c r="BQ13" i="192"/>
  <c r="BQ36" i="192" s="1"/>
  <c r="AY16" i="54"/>
  <c r="BE14" i="126"/>
  <c r="BE38" i="126" s="1"/>
  <c r="BE13" i="144" s="1"/>
  <c r="BE14" i="80"/>
  <c r="BE38" i="80" s="1"/>
  <c r="BE13" i="163"/>
  <c r="BE36" i="163" s="1"/>
  <c r="BE13" i="166"/>
  <c r="BE36" i="166" s="1"/>
  <c r="BE36" i="145"/>
  <c r="BQ19" i="194"/>
  <c r="BQ42" i="194" s="1"/>
  <c r="BQ19" i="192"/>
  <c r="BQ42" i="192" s="1"/>
  <c r="BQ19" i="195"/>
  <c r="AY22" i="54"/>
  <c r="BQ19" i="191"/>
  <c r="BQ42" i="191" s="1"/>
  <c r="BE19" i="145"/>
  <c r="BE42" i="145" s="1"/>
  <c r="BE19" i="166"/>
  <c r="BE42" i="166" s="1"/>
  <c r="BE20" i="126"/>
  <c r="BE44" i="126" s="1"/>
  <c r="BE19" i="144" s="1"/>
  <c r="BE19" i="163"/>
  <c r="BE42" i="163" s="1"/>
  <c r="BE20" i="80"/>
  <c r="BE44" i="80" s="1"/>
  <c r="BE19" i="164"/>
  <c r="BE42" i="164" s="1"/>
  <c r="BQ22" i="195"/>
  <c r="BQ22" i="194"/>
  <c r="BQ45" i="194" s="1"/>
  <c r="BQ22" i="192"/>
  <c r="BQ45" i="192" s="1"/>
  <c r="BE22" i="166"/>
  <c r="BE45" i="166" s="1"/>
  <c r="BQ22" i="191"/>
  <c r="BQ45" i="191" s="1"/>
  <c r="AY25" i="54"/>
  <c r="BE23" i="80"/>
  <c r="BE47" i="80" s="1"/>
  <c r="BE22" i="164"/>
  <c r="BE45" i="164" s="1"/>
  <c r="BE22" i="163"/>
  <c r="BE45" i="163" s="1"/>
  <c r="BE23" i="126"/>
  <c r="BE47" i="126" s="1"/>
  <c r="BE22" i="144" s="1"/>
  <c r="BE22" i="145"/>
  <c r="BE45" i="145" s="1"/>
  <c r="CD16" i="195"/>
  <c r="CD16" i="194"/>
  <c r="CD39" i="194" s="1"/>
  <c r="CD16" i="192"/>
  <c r="CD39" i="192" s="1"/>
  <c r="BR17" i="80"/>
  <c r="BR41" i="80" s="1"/>
  <c r="BL19" i="54"/>
  <c r="CD16" i="191"/>
  <c r="CD39" i="191" s="1"/>
  <c r="BR16" i="163"/>
  <c r="BR39" i="163" s="1"/>
  <c r="BR17" i="126"/>
  <c r="BR41" i="126" s="1"/>
  <c r="BR16" i="144" s="1"/>
  <c r="BR16" i="166"/>
  <c r="BR39" i="166" s="1"/>
  <c r="BR16" i="145"/>
  <c r="BR39" i="145" s="1"/>
  <c r="BR16" i="164"/>
  <c r="BR39" i="164" s="1"/>
  <c r="DC16" i="195"/>
  <c r="DC16" i="194"/>
  <c r="DC39" i="194" s="1"/>
  <c r="DC16" i="192"/>
  <c r="DC39" i="192" s="1"/>
  <c r="CQ17" i="126"/>
  <c r="CQ41" i="126" s="1"/>
  <c r="CQ16" i="144" s="1"/>
  <c r="DC16" i="191"/>
  <c r="DC39" i="191" s="1"/>
  <c r="CK19" i="54"/>
  <c r="CQ16" i="166"/>
  <c r="CQ39" i="166" s="1"/>
  <c r="CQ17" i="80"/>
  <c r="CQ41" i="80" s="1"/>
  <c r="CQ16" i="145"/>
  <c r="CQ39" i="145" s="1"/>
  <c r="CQ16" i="163"/>
  <c r="CQ39" i="163" s="1"/>
  <c r="CQ16" i="164"/>
  <c r="CQ39" i="164" s="1"/>
  <c r="DC36" i="194"/>
  <c r="DC13" i="192"/>
  <c r="DC36" i="192" s="1"/>
  <c r="DC13" i="195"/>
  <c r="CK16" i="54"/>
  <c r="DC36" i="191"/>
  <c r="CQ13" i="166"/>
  <c r="CQ36" i="166" s="1"/>
  <c r="CQ14" i="80"/>
  <c r="CQ38" i="80" s="1"/>
  <c r="CQ13" i="163"/>
  <c r="CQ36" i="163" s="1"/>
  <c r="CQ14" i="126"/>
  <c r="CQ38" i="126" s="1"/>
  <c r="CQ13" i="144" s="1"/>
  <c r="CQ36" i="164"/>
  <c r="CQ8" i="126"/>
  <c r="CQ8" i="166"/>
  <c r="CQ8" i="163"/>
  <c r="CQ8" i="80"/>
  <c r="DC8" i="195"/>
  <c r="DC11" i="195" s="1"/>
  <c r="CQ8" i="145"/>
  <c r="DC8" i="194"/>
  <c r="CQ8" i="164"/>
  <c r="DC8" i="192"/>
  <c r="CK27" i="54"/>
  <c r="DC8" i="191"/>
  <c r="CI13" i="195"/>
  <c r="CI36" i="194"/>
  <c r="CI13" i="192"/>
  <c r="CI36" i="192" s="1"/>
  <c r="BW13" i="163"/>
  <c r="BW36" i="163" s="1"/>
  <c r="BW36" i="164"/>
  <c r="BW13" i="166"/>
  <c r="BW36" i="166" s="1"/>
  <c r="BW14" i="126"/>
  <c r="BW38" i="126" s="1"/>
  <c r="BW13" i="144" s="1"/>
  <c r="BQ16" i="54"/>
  <c r="BW14" i="80"/>
  <c r="BW38" i="80" s="1"/>
  <c r="CI22" i="195"/>
  <c r="CI22" i="194"/>
  <c r="CI45" i="194" s="1"/>
  <c r="CI22" i="192"/>
  <c r="CI45" i="192" s="1"/>
  <c r="BW22" i="164"/>
  <c r="BW45" i="164" s="1"/>
  <c r="CI22" i="191"/>
  <c r="CI45" i="191" s="1"/>
  <c r="BQ25" i="54"/>
  <c r="BW22" i="145"/>
  <c r="BW45" i="145" s="1"/>
  <c r="BW23" i="126"/>
  <c r="BW47" i="126" s="1"/>
  <c r="BW22" i="144" s="1"/>
  <c r="BW22" i="163"/>
  <c r="BW45" i="163" s="1"/>
  <c r="BW22" i="166"/>
  <c r="BW45" i="166" s="1"/>
  <c r="BW23" i="80"/>
  <c r="BW47" i="80" s="1"/>
  <c r="CE14" i="195"/>
  <c r="BS14" i="166"/>
  <c r="BS37" i="166" s="1"/>
  <c r="CE37" i="194"/>
  <c r="BS15" i="126"/>
  <c r="BS39" i="126" s="1"/>
  <c r="BS14" i="144" s="1"/>
  <c r="BS15" i="80"/>
  <c r="BS39" i="80" s="1"/>
  <c r="CE14" i="192"/>
  <c r="CE37" i="192" s="1"/>
  <c r="CE37" i="191"/>
  <c r="BS14" i="163"/>
  <c r="BS37" i="163" s="1"/>
  <c r="H15" i="165"/>
  <c r="T15" i="193"/>
  <c r="BM17" i="192"/>
  <c r="BM40" i="192" s="1"/>
  <c r="BM17" i="195"/>
  <c r="BM17" i="194"/>
  <c r="BM40" i="194" s="1"/>
  <c r="BA18" i="80"/>
  <c r="BA42" i="80" s="1"/>
  <c r="BA17" i="163"/>
  <c r="BA40" i="163" s="1"/>
  <c r="BA17" i="164"/>
  <c r="BA40" i="164" s="1"/>
  <c r="BA18" i="126"/>
  <c r="BA42" i="126" s="1"/>
  <c r="BA17" i="144" s="1"/>
  <c r="BA17" i="166"/>
  <c r="BA40" i="166" s="1"/>
  <c r="BM17" i="191"/>
  <c r="BM40" i="191" s="1"/>
  <c r="BA17" i="145"/>
  <c r="BA40" i="145" s="1"/>
  <c r="BY14" i="163"/>
  <c r="BY37" i="163" s="1"/>
  <c r="BY14" i="166"/>
  <c r="BY37" i="166" s="1"/>
  <c r="CK14" i="195"/>
  <c r="BY15" i="126"/>
  <c r="BY39" i="126" s="1"/>
  <c r="BY14" i="144" s="1"/>
  <c r="BY37" i="164"/>
  <c r="CK14" i="192"/>
  <c r="CK37" i="192" s="1"/>
  <c r="BY15" i="80"/>
  <c r="BY39" i="80" s="1"/>
  <c r="CK37" i="191"/>
  <c r="BZ20" i="192"/>
  <c r="BZ43" i="192" s="1"/>
  <c r="BZ20" i="191"/>
  <c r="BZ43" i="191" s="1"/>
  <c r="BZ20" i="195"/>
  <c r="BZ20" i="194"/>
  <c r="BZ43" i="194" s="1"/>
  <c r="BN20" i="163"/>
  <c r="BN43" i="163" s="1"/>
  <c r="BN21" i="80"/>
  <c r="BN45" i="80" s="1"/>
  <c r="BN20" i="164"/>
  <c r="BN43" i="164" s="1"/>
  <c r="BN20" i="145"/>
  <c r="BN43" i="145" s="1"/>
  <c r="BN20" i="166"/>
  <c r="BN43" i="166" s="1"/>
  <c r="BN21" i="126"/>
  <c r="BN45" i="126" s="1"/>
  <c r="BN20" i="144" s="1"/>
  <c r="AB17" i="163"/>
  <c r="AB40" i="163" s="1"/>
  <c r="AB17" i="164"/>
  <c r="AB40" i="164" s="1"/>
  <c r="AB18" i="126"/>
  <c r="AB42" i="126" s="1"/>
  <c r="AB17" i="144" s="1"/>
  <c r="AB17" i="145"/>
  <c r="AB40" i="145" s="1"/>
  <c r="AN17" i="195"/>
  <c r="AB17" i="166"/>
  <c r="AB40" i="166" s="1"/>
  <c r="AN17" i="194"/>
  <c r="AN40" i="194" s="1"/>
  <c r="AB18" i="80"/>
  <c r="AB42" i="80" s="1"/>
  <c r="AN17" i="192"/>
  <c r="AN40" i="192" s="1"/>
  <c r="AN17" i="191"/>
  <c r="AN40" i="191" s="1"/>
  <c r="AO25" i="192"/>
  <c r="AO48" i="192" s="1"/>
  <c r="AO25" i="191"/>
  <c r="AO48" i="191" s="1"/>
  <c r="AC25" i="145"/>
  <c r="AC48" i="145" s="1"/>
  <c r="AO25" i="195"/>
  <c r="AC25" i="164"/>
  <c r="AC48" i="164" s="1"/>
  <c r="AC26" i="80"/>
  <c r="AC50" i="80" s="1"/>
  <c r="AC26" i="126"/>
  <c r="AC50" i="126" s="1"/>
  <c r="AC25" i="144" s="1"/>
  <c r="AO25" i="194"/>
  <c r="AO48" i="194" s="1"/>
  <c r="AC25" i="163"/>
  <c r="AC48" i="163" s="1"/>
  <c r="AC25" i="166"/>
  <c r="AC48" i="166" s="1"/>
  <c r="BT20" i="194"/>
  <c r="BT43" i="194" s="1"/>
  <c r="BT20" i="192"/>
  <c r="BT43" i="192" s="1"/>
  <c r="BT20" i="191"/>
  <c r="BT43" i="191" s="1"/>
  <c r="BT20" i="195"/>
  <c r="BH20" i="164"/>
  <c r="BH43" i="164" s="1"/>
  <c r="BH20" i="145"/>
  <c r="BH43" i="145" s="1"/>
  <c r="BH20" i="166"/>
  <c r="BH43" i="166" s="1"/>
  <c r="BH21" i="80"/>
  <c r="BH45" i="80" s="1"/>
  <c r="BH20" i="163"/>
  <c r="BH43" i="163" s="1"/>
  <c r="BH21" i="126"/>
  <c r="BH45" i="126" s="1"/>
  <c r="BH20" i="144" s="1"/>
  <c r="DA20" i="194"/>
  <c r="DA43" i="194" s="1"/>
  <c r="DA20" i="192"/>
  <c r="DA43" i="192" s="1"/>
  <c r="DA20" i="191"/>
  <c r="DA43" i="191" s="1"/>
  <c r="DA20" i="195"/>
  <c r="CO20" i="164"/>
  <c r="CO43" i="164" s="1"/>
  <c r="CO20" i="166"/>
  <c r="CO43" i="166" s="1"/>
  <c r="CO21" i="126"/>
  <c r="CO45" i="126" s="1"/>
  <c r="CO20" i="144" s="1"/>
  <c r="CO20" i="163"/>
  <c r="CO43" i="163" s="1"/>
  <c r="CO21" i="80"/>
  <c r="CO45" i="80" s="1"/>
  <c r="CO20" i="145"/>
  <c r="CO43" i="145" s="1"/>
  <c r="CC20" i="195"/>
  <c r="CC20" i="194"/>
  <c r="CC43" i="194" s="1"/>
  <c r="CC20" i="192"/>
  <c r="CC43" i="192" s="1"/>
  <c r="CC20" i="191"/>
  <c r="CC43" i="191" s="1"/>
  <c r="BQ20" i="145"/>
  <c r="BQ43" i="145" s="1"/>
  <c r="BQ20" i="166"/>
  <c r="BQ43" i="166" s="1"/>
  <c r="BQ21" i="126"/>
  <c r="BQ45" i="126" s="1"/>
  <c r="BQ20" i="144" s="1"/>
  <c r="BQ20" i="163"/>
  <c r="BQ43" i="163" s="1"/>
  <c r="BQ21" i="80"/>
  <c r="BQ45" i="80" s="1"/>
  <c r="BQ20" i="164"/>
  <c r="BQ43" i="164" s="1"/>
  <c r="AY18" i="193"/>
  <c r="AM18" i="165"/>
  <c r="AY21" i="193"/>
  <c r="AM21" i="165"/>
  <c r="BT12" i="165"/>
  <c r="CF12" i="193"/>
  <c r="Y20" i="195"/>
  <c r="Y20" i="192"/>
  <c r="Y43" i="192" s="1"/>
  <c r="Y20" i="191"/>
  <c r="Y43" i="191" s="1"/>
  <c r="Y20" i="194"/>
  <c r="Y43" i="194" s="1"/>
  <c r="M20" i="164"/>
  <c r="M43" i="164" s="1"/>
  <c r="M20" i="145"/>
  <c r="M43" i="145" s="1"/>
  <c r="M20" i="166"/>
  <c r="M43" i="166" s="1"/>
  <c r="M21" i="126"/>
  <c r="M45" i="126" s="1"/>
  <c r="M20" i="144" s="1"/>
  <c r="M20" i="163"/>
  <c r="M43" i="163" s="1"/>
  <c r="M21" i="80"/>
  <c r="M45" i="80" s="1"/>
  <c r="S18" i="80"/>
  <c r="S42" i="80" s="1"/>
  <c r="S17" i="166"/>
  <c r="S40" i="166" s="1"/>
  <c r="S18" i="126"/>
  <c r="S42" i="126" s="1"/>
  <c r="S17" i="144" s="1"/>
  <c r="AE17" i="192"/>
  <c r="AE40" i="192" s="1"/>
  <c r="S17" i="145"/>
  <c r="S40" i="145" s="1"/>
  <c r="S17" i="163"/>
  <c r="S40" i="163" s="1"/>
  <c r="AE17" i="191"/>
  <c r="AE40" i="191" s="1"/>
  <c r="AE17" i="195"/>
  <c r="S17" i="164"/>
  <c r="S40" i="164" s="1"/>
  <c r="AE17" i="194"/>
  <c r="AE40" i="194" s="1"/>
  <c r="AA8" i="195"/>
  <c r="AA11" i="195" s="1"/>
  <c r="AA8" i="192"/>
  <c r="AA8" i="194"/>
  <c r="I27" i="54"/>
  <c r="AA8" i="191"/>
  <c r="O8" i="126"/>
  <c r="O8" i="145"/>
  <c r="O8" i="163"/>
  <c r="O8" i="164"/>
  <c r="O8" i="80"/>
  <c r="O8" i="166"/>
  <c r="AZ13" i="192"/>
  <c r="AZ36" i="192" s="1"/>
  <c r="AZ13" i="195"/>
  <c r="AH16" i="54"/>
  <c r="AZ36" i="191"/>
  <c r="AN13" i="163"/>
  <c r="AN36" i="163" s="1"/>
  <c r="AN14" i="80"/>
  <c r="AN38" i="80" s="1"/>
  <c r="AN36" i="145"/>
  <c r="AN13" i="166"/>
  <c r="AN36" i="166" s="1"/>
  <c r="AN14" i="126"/>
  <c r="AN38" i="126" s="1"/>
  <c r="AN13" i="144" s="1"/>
  <c r="AZ8" i="195"/>
  <c r="AZ11" i="195" s="1"/>
  <c r="AZ8" i="194"/>
  <c r="AZ8" i="192"/>
  <c r="AH27" i="54"/>
  <c r="AZ8" i="191"/>
  <c r="AN8" i="145"/>
  <c r="AN8" i="166"/>
  <c r="AN8" i="126"/>
  <c r="AN8" i="163"/>
  <c r="AN8" i="80"/>
  <c r="AN8" i="164"/>
  <c r="BS6" i="193"/>
  <c r="BS9" i="193" s="1"/>
  <c r="AU20" i="195"/>
  <c r="AU20" i="194"/>
  <c r="AU43" i="194" s="1"/>
  <c r="AU20" i="192"/>
  <c r="AU43" i="192" s="1"/>
  <c r="AU20" i="191"/>
  <c r="AU43" i="191" s="1"/>
  <c r="AI20" i="164"/>
  <c r="AI43" i="164" s="1"/>
  <c r="AI20" i="145"/>
  <c r="AI43" i="145" s="1"/>
  <c r="AI20" i="166"/>
  <c r="AI43" i="166" s="1"/>
  <c r="AI21" i="126"/>
  <c r="AI45" i="126" s="1"/>
  <c r="AI20" i="144" s="1"/>
  <c r="AI20" i="163"/>
  <c r="AI43" i="163" s="1"/>
  <c r="AI21" i="80"/>
  <c r="AI45" i="80" s="1"/>
  <c r="CP18" i="193"/>
  <c r="CD18" i="165"/>
  <c r="CP23" i="195"/>
  <c r="CP23" i="194"/>
  <c r="CP46" i="194" s="1"/>
  <c r="CP23" i="192"/>
  <c r="CP46" i="192" s="1"/>
  <c r="CP23" i="191"/>
  <c r="CP46" i="191" s="1"/>
  <c r="CD23" i="166"/>
  <c r="CD46" i="166" s="1"/>
  <c r="CD24" i="126"/>
  <c r="CD48" i="126" s="1"/>
  <c r="CD23" i="144" s="1"/>
  <c r="CD23" i="163"/>
  <c r="CD46" i="163" s="1"/>
  <c r="CD24" i="80"/>
  <c r="CD48" i="80" s="1"/>
  <c r="CD23" i="164"/>
  <c r="CD46" i="164" s="1"/>
  <c r="CD23" i="145"/>
  <c r="CD46" i="145" s="1"/>
  <c r="AW18" i="80"/>
  <c r="AW42" i="80" s="1"/>
  <c r="AW17" i="163"/>
  <c r="AW40" i="163" s="1"/>
  <c r="AW17" i="145"/>
  <c r="AW40" i="145" s="1"/>
  <c r="BI17" i="195"/>
  <c r="BI17" i="194"/>
  <c r="BI40" i="194" s="1"/>
  <c r="AW17" i="164"/>
  <c r="AW40" i="164" s="1"/>
  <c r="BI17" i="192"/>
  <c r="BI40" i="192" s="1"/>
  <c r="AW18" i="126"/>
  <c r="AW42" i="126" s="1"/>
  <c r="AW17" i="144" s="1"/>
  <c r="BI17" i="191"/>
  <c r="BI40" i="191" s="1"/>
  <c r="AW17" i="166"/>
  <c r="AW40" i="166" s="1"/>
  <c r="AH17" i="166"/>
  <c r="AH40" i="166" s="1"/>
  <c r="AH18" i="80"/>
  <c r="AH42" i="80" s="1"/>
  <c r="AH17" i="164"/>
  <c r="AH40" i="164" s="1"/>
  <c r="AH17" i="145"/>
  <c r="AH40" i="145" s="1"/>
  <c r="AH18" i="126"/>
  <c r="AH42" i="126" s="1"/>
  <c r="AH17" i="144" s="1"/>
  <c r="AH17" i="163"/>
  <c r="AH40" i="163" s="1"/>
  <c r="AT17" i="195"/>
  <c r="AT17" i="194"/>
  <c r="AT40" i="194" s="1"/>
  <c r="AT17" i="192"/>
  <c r="AT40" i="192" s="1"/>
  <c r="AT17" i="191"/>
  <c r="AT40" i="191" s="1"/>
  <c r="AM20" i="194"/>
  <c r="AM43" i="194" s="1"/>
  <c r="AM20" i="192"/>
  <c r="AM43" i="192" s="1"/>
  <c r="AM20" i="191"/>
  <c r="AM43" i="191" s="1"/>
  <c r="AM20" i="195"/>
  <c r="AA20" i="166"/>
  <c r="AA43" i="166" s="1"/>
  <c r="AA21" i="80"/>
  <c r="AA45" i="80" s="1"/>
  <c r="AA20" i="163"/>
  <c r="AA43" i="163" s="1"/>
  <c r="AA21" i="126"/>
  <c r="AA45" i="126" s="1"/>
  <c r="AA20" i="144" s="1"/>
  <c r="AA20" i="164"/>
  <c r="AA43" i="164" s="1"/>
  <c r="AA20" i="145"/>
  <c r="AA43" i="145" s="1"/>
  <c r="BA18" i="165"/>
  <c r="BM18" i="193"/>
  <c r="BD21" i="165"/>
  <c r="BP21" i="193"/>
  <c r="AG17" i="145"/>
  <c r="AG40" i="145" s="1"/>
  <c r="AG18" i="80"/>
  <c r="AG42" i="80" s="1"/>
  <c r="AG17" i="164"/>
  <c r="AG40" i="164" s="1"/>
  <c r="AG18" i="126"/>
  <c r="AG42" i="126" s="1"/>
  <c r="AG17" i="144" s="1"/>
  <c r="AS17" i="195"/>
  <c r="AG17" i="163"/>
  <c r="AG40" i="163" s="1"/>
  <c r="AS17" i="194"/>
  <c r="AS40" i="194" s="1"/>
  <c r="AG17" i="166"/>
  <c r="AG40" i="166" s="1"/>
  <c r="AS17" i="192"/>
  <c r="AS40" i="192" s="1"/>
  <c r="AS17" i="191"/>
  <c r="AS40" i="191" s="1"/>
  <c r="CO23" i="164"/>
  <c r="CO46" i="164" s="1"/>
  <c r="CO24" i="80"/>
  <c r="CO48" i="80" s="1"/>
  <c r="CO23" i="166"/>
  <c r="CO46" i="166" s="1"/>
  <c r="CO24" i="126"/>
  <c r="CO48" i="126" s="1"/>
  <c r="CO23" i="144" s="1"/>
  <c r="CO23" i="145"/>
  <c r="CO46" i="145" s="1"/>
  <c r="CO23" i="163"/>
  <c r="CO46" i="163" s="1"/>
  <c r="DA23" i="191"/>
  <c r="DA46" i="191" s="1"/>
  <c r="DA23" i="195"/>
  <c r="DA23" i="194"/>
  <c r="DA46" i="194" s="1"/>
  <c r="DA23" i="192"/>
  <c r="DA46" i="192" s="1"/>
  <c r="BU7" i="165"/>
  <c r="BU10" i="165" s="1"/>
  <c r="AV18" i="165"/>
  <c r="BH18" i="193"/>
  <c r="CC21" i="193"/>
  <c r="BQ21" i="165"/>
  <c r="AJ15" i="165"/>
  <c r="AV15" i="193"/>
  <c r="CL18" i="193"/>
  <c r="BZ18" i="165"/>
  <c r="X23" i="195"/>
  <c r="X23" i="192"/>
  <c r="X46" i="192" s="1"/>
  <c r="X23" i="191"/>
  <c r="X46" i="191" s="1"/>
  <c r="X23" i="194"/>
  <c r="X46" i="194" s="1"/>
  <c r="L23" i="163"/>
  <c r="L46" i="163" s="1"/>
  <c r="L24" i="126"/>
  <c r="L48" i="126" s="1"/>
  <c r="L23" i="144" s="1"/>
  <c r="L23" i="164"/>
  <c r="L46" i="164" s="1"/>
  <c r="L23" i="145"/>
  <c r="L46" i="145" s="1"/>
  <c r="L23" i="166"/>
  <c r="L46" i="166" s="1"/>
  <c r="L24" i="80"/>
  <c r="L48" i="80" s="1"/>
  <c r="BV25" i="192"/>
  <c r="BV48" i="192" s="1"/>
  <c r="BV25" i="191"/>
  <c r="BV48" i="191" s="1"/>
  <c r="BV25" i="195"/>
  <c r="BV25" i="194"/>
  <c r="BV48" i="194" s="1"/>
  <c r="BJ25" i="145"/>
  <c r="BJ48" i="145" s="1"/>
  <c r="BJ25" i="166"/>
  <c r="BJ48" i="166" s="1"/>
  <c r="BJ26" i="126"/>
  <c r="BJ50" i="126" s="1"/>
  <c r="BJ25" i="144" s="1"/>
  <c r="BJ25" i="164"/>
  <c r="BJ48" i="164" s="1"/>
  <c r="BJ26" i="80"/>
  <c r="BJ50" i="80" s="1"/>
  <c r="BJ25" i="163"/>
  <c r="BJ48" i="163" s="1"/>
  <c r="BX21" i="165"/>
  <c r="CJ21" i="193"/>
  <c r="CS23" i="163"/>
  <c r="CS46" i="163" s="1"/>
  <c r="CS24" i="80"/>
  <c r="CS48" i="80" s="1"/>
  <c r="CS23" i="164"/>
  <c r="CS46" i="164" s="1"/>
  <c r="CS23" i="145"/>
  <c r="CS46" i="145" s="1"/>
  <c r="CS23" i="166"/>
  <c r="CS46" i="166" s="1"/>
  <c r="CS24" i="126"/>
  <c r="CS48" i="126" s="1"/>
  <c r="CS23" i="144" s="1"/>
  <c r="DE23" i="194"/>
  <c r="DE46" i="194" s="1"/>
  <c r="DE23" i="192"/>
  <c r="DE46" i="192" s="1"/>
  <c r="DE23" i="191"/>
  <c r="DE46" i="191" s="1"/>
  <c r="DE23" i="195"/>
  <c r="CT17" i="145"/>
  <c r="CT40" i="145" s="1"/>
  <c r="CT18" i="126"/>
  <c r="CT42" i="126" s="1"/>
  <c r="CT17" i="144" s="1"/>
  <c r="CT17" i="164"/>
  <c r="CT40" i="164" s="1"/>
  <c r="DF17" i="192"/>
  <c r="DF40" i="192" s="1"/>
  <c r="CT17" i="166"/>
  <c r="CT40" i="166" s="1"/>
  <c r="DF17" i="191"/>
  <c r="DF40" i="191" s="1"/>
  <c r="CT17" i="163"/>
  <c r="CT40" i="163" s="1"/>
  <c r="DF17" i="195"/>
  <c r="CT18" i="80"/>
  <c r="CT42" i="80" s="1"/>
  <c r="DF17" i="194"/>
  <c r="DF40" i="194" s="1"/>
  <c r="AE18" i="193"/>
  <c r="S18" i="165"/>
  <c r="CA22" i="195"/>
  <c r="CA22" i="194"/>
  <c r="CA45" i="194" s="1"/>
  <c r="CA22" i="192"/>
  <c r="CA45" i="192" s="1"/>
  <c r="BO22" i="166"/>
  <c r="BO45" i="166" s="1"/>
  <c r="CA22" i="191"/>
  <c r="CA45" i="191" s="1"/>
  <c r="BO22" i="163"/>
  <c r="BO45" i="163" s="1"/>
  <c r="BI25" i="54"/>
  <c r="BO22" i="145"/>
  <c r="BO45" i="145" s="1"/>
  <c r="BO22" i="164"/>
  <c r="BO45" i="164" s="1"/>
  <c r="BO23" i="126"/>
  <c r="BO47" i="126" s="1"/>
  <c r="BO22" i="144" s="1"/>
  <c r="BO23" i="80"/>
  <c r="BO47" i="80" s="1"/>
  <c r="AC16" i="195"/>
  <c r="AC16" i="194"/>
  <c r="AC39" i="194" s="1"/>
  <c r="AC16" i="192"/>
  <c r="AC39" i="192" s="1"/>
  <c r="K19" i="54"/>
  <c r="AC16" i="191"/>
  <c r="AC39" i="191" s="1"/>
  <c r="Q16" i="145"/>
  <c r="Q39" i="145" s="1"/>
  <c r="Q17" i="80"/>
  <c r="Q41" i="80" s="1"/>
  <c r="Q16" i="166"/>
  <c r="Q39" i="166" s="1"/>
  <c r="Q17" i="126"/>
  <c r="Q41" i="126" s="1"/>
  <c r="Q16" i="144" s="1"/>
  <c r="Q16" i="164"/>
  <c r="Q39" i="164" s="1"/>
  <c r="Q16" i="163"/>
  <c r="Q39" i="163" s="1"/>
  <c r="AJ13" i="195"/>
  <c r="AJ13" i="192"/>
  <c r="AJ36" i="192" s="1"/>
  <c r="R16" i="54"/>
  <c r="AJ36" i="191"/>
  <c r="X36" i="145"/>
  <c r="X13" i="166"/>
  <c r="X36" i="166" s="1"/>
  <c r="X14" i="126"/>
  <c r="X38" i="126" s="1"/>
  <c r="X13" i="144" s="1"/>
  <c r="X13" i="163"/>
  <c r="X36" i="163" s="1"/>
  <c r="X14" i="80"/>
  <c r="X38" i="80" s="1"/>
  <c r="CO19" i="195"/>
  <c r="CO19" i="194"/>
  <c r="CO42" i="194" s="1"/>
  <c r="CO19" i="192"/>
  <c r="CO42" i="192" s="1"/>
  <c r="BW22" i="54"/>
  <c r="CO19" i="191"/>
  <c r="CO42" i="191" s="1"/>
  <c r="CC19" i="166"/>
  <c r="CC42" i="166" s="1"/>
  <c r="CC20" i="126"/>
  <c r="CC44" i="126" s="1"/>
  <c r="CC19" i="144" s="1"/>
  <c r="CC19" i="163"/>
  <c r="CC42" i="163" s="1"/>
  <c r="CC20" i="80"/>
  <c r="CC44" i="80" s="1"/>
  <c r="CC19" i="164"/>
  <c r="CC42" i="164" s="1"/>
  <c r="CC19" i="145"/>
  <c r="CC42" i="145" s="1"/>
  <c r="AH8" i="195"/>
  <c r="AH11" i="195" s="1"/>
  <c r="AH8" i="194"/>
  <c r="AH8" i="192"/>
  <c r="P27" i="54"/>
  <c r="AH8" i="191"/>
  <c r="V8" i="145"/>
  <c r="V8" i="166"/>
  <c r="V8" i="126"/>
  <c r="V8" i="163"/>
  <c r="V8" i="80"/>
  <c r="V8" i="164"/>
  <c r="AR8" i="192"/>
  <c r="AR8" i="195"/>
  <c r="AR11" i="195" s="1"/>
  <c r="AR8" i="194"/>
  <c r="AF8" i="80"/>
  <c r="AF8" i="163"/>
  <c r="AF8" i="164"/>
  <c r="Z27" i="54"/>
  <c r="AF8" i="145"/>
  <c r="AF8" i="126"/>
  <c r="AR8" i="191"/>
  <c r="AF8" i="166"/>
  <c r="CM26" i="80"/>
  <c r="CM50" i="80" s="1"/>
  <c r="CM26" i="126"/>
  <c r="CM50" i="126" s="1"/>
  <c r="CM25" i="144" s="1"/>
  <c r="CM25" i="163"/>
  <c r="CM48" i="163" s="1"/>
  <c r="CM25" i="166"/>
  <c r="CM48" i="166" s="1"/>
  <c r="CM25" i="164"/>
  <c r="CM48" i="164" s="1"/>
  <c r="CY25" i="192"/>
  <c r="CY48" i="192" s="1"/>
  <c r="CY25" i="191"/>
  <c r="CY48" i="191" s="1"/>
  <c r="CM25" i="145"/>
  <c r="CM48" i="145" s="1"/>
  <c r="CY25" i="195"/>
  <c r="CY25" i="194"/>
  <c r="CY48" i="194" s="1"/>
  <c r="CY17" i="192"/>
  <c r="CY40" i="192" s="1"/>
  <c r="CY17" i="195"/>
  <c r="CY17" i="194"/>
  <c r="CY40" i="194" s="1"/>
  <c r="CM18" i="80"/>
  <c r="CM42" i="80" s="1"/>
  <c r="CM18" i="126"/>
  <c r="CM42" i="126" s="1"/>
  <c r="CM17" i="144" s="1"/>
  <c r="CM17" i="145"/>
  <c r="CM40" i="145" s="1"/>
  <c r="CY17" i="191"/>
  <c r="CY40" i="191" s="1"/>
  <c r="CM17" i="164"/>
  <c r="CM40" i="164" s="1"/>
  <c r="CM17" i="166"/>
  <c r="CM40" i="166" s="1"/>
  <c r="CM17" i="163"/>
  <c r="CM40" i="163" s="1"/>
  <c r="CK15" i="126"/>
  <c r="CK39" i="126" s="1"/>
  <c r="CK14" i="144" s="1"/>
  <c r="CK14" i="163"/>
  <c r="CK37" i="163" s="1"/>
  <c r="CK37" i="164"/>
  <c r="CK15" i="80"/>
  <c r="CK39" i="80" s="1"/>
  <c r="CK14" i="166"/>
  <c r="CK37" i="166" s="1"/>
  <c r="CW14" i="192"/>
  <c r="CW37" i="192" s="1"/>
  <c r="CW37" i="191"/>
  <c r="CW14" i="195"/>
  <c r="CW37" i="194"/>
  <c r="CK20" i="166"/>
  <c r="CK43" i="166" s="1"/>
  <c r="CK20" i="145"/>
  <c r="CK43" i="145" s="1"/>
  <c r="CK20" i="163"/>
  <c r="CK43" i="163" s="1"/>
  <c r="CK21" i="80"/>
  <c r="CK45" i="80" s="1"/>
  <c r="CK21" i="126"/>
  <c r="CK45" i="126" s="1"/>
  <c r="CK20" i="144" s="1"/>
  <c r="CW20" i="195"/>
  <c r="CW20" i="191"/>
  <c r="CW43" i="191" s="1"/>
  <c r="CW20" i="194"/>
  <c r="CW43" i="194" s="1"/>
  <c r="CK20" i="164"/>
  <c r="CK43" i="164" s="1"/>
  <c r="CW20" i="192"/>
  <c r="CW43" i="192" s="1"/>
  <c r="AT23" i="191"/>
  <c r="AT46" i="191" s="1"/>
  <c r="AT23" i="195"/>
  <c r="AT23" i="194"/>
  <c r="AT46" i="194" s="1"/>
  <c r="AT23" i="192"/>
  <c r="AT46" i="192" s="1"/>
  <c r="AH23" i="163"/>
  <c r="AH46" i="163" s="1"/>
  <c r="AH24" i="80"/>
  <c r="AH48" i="80" s="1"/>
  <c r="AH23" i="164"/>
  <c r="AH46" i="164" s="1"/>
  <c r="AH23" i="166"/>
  <c r="AH46" i="166" s="1"/>
  <c r="AH23" i="145"/>
  <c r="AH46" i="145" s="1"/>
  <c r="AH24" i="126"/>
  <c r="AH48" i="126" s="1"/>
  <c r="AH23" i="144" s="1"/>
  <c r="CX23" i="195"/>
  <c r="CX23" i="194"/>
  <c r="CX46" i="194" s="1"/>
  <c r="CX23" i="192"/>
  <c r="CX46" i="192" s="1"/>
  <c r="CX23" i="191"/>
  <c r="CX46" i="191" s="1"/>
  <c r="CL23" i="164"/>
  <c r="CL46" i="164" s="1"/>
  <c r="CL23" i="145"/>
  <c r="CL46" i="145" s="1"/>
  <c r="CL23" i="166"/>
  <c r="CL46" i="166" s="1"/>
  <c r="CL24" i="126"/>
  <c r="CL48" i="126" s="1"/>
  <c r="CL23" i="144" s="1"/>
  <c r="CL23" i="163"/>
  <c r="CL46" i="163" s="1"/>
  <c r="CL24" i="80"/>
  <c r="CL48" i="80" s="1"/>
  <c r="BS17" i="163"/>
  <c r="BS40" i="163" s="1"/>
  <c r="BS17" i="166"/>
  <c r="BS40" i="166" s="1"/>
  <c r="BS18" i="80"/>
  <c r="BS42" i="80" s="1"/>
  <c r="CE17" i="195"/>
  <c r="CE17" i="194"/>
  <c r="CE40" i="194" s="1"/>
  <c r="CE17" i="192"/>
  <c r="CE40" i="192" s="1"/>
  <c r="BS17" i="164"/>
  <c r="BS40" i="164" s="1"/>
  <c r="CE17" i="191"/>
  <c r="CE40" i="191" s="1"/>
  <c r="BS17" i="145"/>
  <c r="BS40" i="145" s="1"/>
  <c r="BS18" i="126"/>
  <c r="BS42" i="126" s="1"/>
  <c r="BS17" i="144" s="1"/>
  <c r="BS18" i="165"/>
  <c r="CE18" i="193"/>
  <c r="CE20" i="194"/>
  <c r="CE43" i="194" s="1"/>
  <c r="CE20" i="192"/>
  <c r="CE43" i="192" s="1"/>
  <c r="CE20" i="191"/>
  <c r="CE43" i="191" s="1"/>
  <c r="CE20" i="195"/>
  <c r="BS20" i="163"/>
  <c r="BS43" i="163" s="1"/>
  <c r="BS21" i="80"/>
  <c r="BS45" i="80" s="1"/>
  <c r="BS20" i="164"/>
  <c r="BS43" i="164" s="1"/>
  <c r="BS20" i="145"/>
  <c r="BS43" i="145" s="1"/>
  <c r="BS20" i="166"/>
  <c r="BS43" i="166" s="1"/>
  <c r="BS21" i="126"/>
  <c r="BS45" i="126" s="1"/>
  <c r="BS20" i="144" s="1"/>
  <c r="BR18" i="193"/>
  <c r="BF18" i="165"/>
  <c r="BF21" i="165"/>
  <c r="BR21" i="193"/>
  <c r="BM14" i="195"/>
  <c r="BA15" i="80"/>
  <c r="BA39" i="80" s="1"/>
  <c r="BM37" i="194"/>
  <c r="BA14" i="166"/>
  <c r="BA37" i="166" s="1"/>
  <c r="BA14" i="163"/>
  <c r="BA37" i="163" s="1"/>
  <c r="BM14" i="192"/>
  <c r="BM37" i="192" s="1"/>
  <c r="BA15" i="126"/>
  <c r="BA39" i="126" s="1"/>
  <c r="BA14" i="144" s="1"/>
  <c r="BM37" i="191"/>
  <c r="BA37" i="164"/>
  <c r="BY18" i="80"/>
  <c r="BY42" i="80" s="1"/>
  <c r="BY18" i="126"/>
  <c r="BY42" i="126" s="1"/>
  <c r="BY17" i="144" s="1"/>
  <c r="BY17" i="166"/>
  <c r="BY40" i="166" s="1"/>
  <c r="CK17" i="195"/>
  <c r="BY17" i="145"/>
  <c r="BY40" i="145" s="1"/>
  <c r="CK17" i="194"/>
  <c r="CK40" i="194" s="1"/>
  <c r="BY17" i="163"/>
  <c r="BY40" i="163" s="1"/>
  <c r="CK17" i="192"/>
  <c r="CK40" i="192" s="1"/>
  <c r="CK17" i="191"/>
  <c r="CK40" i="191" s="1"/>
  <c r="BY17" i="164"/>
  <c r="BY40" i="164" s="1"/>
  <c r="BK20" i="166"/>
  <c r="BK43" i="166" s="1"/>
  <c r="BW20" i="194"/>
  <c r="BW43" i="194" s="1"/>
  <c r="BK20" i="164"/>
  <c r="BK43" i="164" s="1"/>
  <c r="BW20" i="192"/>
  <c r="BW43" i="192" s="1"/>
  <c r="BK20" i="145"/>
  <c r="BK43" i="145" s="1"/>
  <c r="BK21" i="80"/>
  <c r="BK45" i="80" s="1"/>
  <c r="BW20" i="191"/>
  <c r="BW43" i="191" s="1"/>
  <c r="BK20" i="163"/>
  <c r="BK43" i="163" s="1"/>
  <c r="BK21" i="126"/>
  <c r="BK45" i="126" s="1"/>
  <c r="BK20" i="144" s="1"/>
  <c r="BW20" i="195"/>
  <c r="BK12" i="165"/>
  <c r="BW12" i="193"/>
  <c r="BW14" i="195"/>
  <c r="BW37" i="194"/>
  <c r="BW14" i="192"/>
  <c r="BW37" i="192" s="1"/>
  <c r="BK14" i="166"/>
  <c r="BK37" i="166" s="1"/>
  <c r="BK15" i="80"/>
  <c r="BK39" i="80" s="1"/>
  <c r="BK14" i="163"/>
  <c r="BK37" i="163" s="1"/>
  <c r="BK15" i="126"/>
  <c r="BK39" i="126" s="1"/>
  <c r="BK14" i="144" s="1"/>
  <c r="BK37" i="164"/>
  <c r="P25" i="166"/>
  <c r="P48" i="166" s="1"/>
  <c r="P26" i="80"/>
  <c r="P50" i="80" s="1"/>
  <c r="P25" i="145"/>
  <c r="P48" i="145" s="1"/>
  <c r="AB25" i="191"/>
  <c r="AB48" i="191" s="1"/>
  <c r="AB25" i="195"/>
  <c r="P26" i="126"/>
  <c r="P50" i="126" s="1"/>
  <c r="P25" i="144" s="1"/>
  <c r="AB25" i="194"/>
  <c r="AB48" i="194" s="1"/>
  <c r="P25" i="164"/>
  <c r="P48" i="164" s="1"/>
  <c r="P25" i="163"/>
  <c r="P48" i="163" s="1"/>
  <c r="AB25" i="192"/>
  <c r="AB48" i="192" s="1"/>
  <c r="AF14" i="192"/>
  <c r="AF37" i="192" s="1"/>
  <c r="AF37" i="191"/>
  <c r="AF14" i="195"/>
  <c r="T14" i="163"/>
  <c r="T37" i="163" s="1"/>
  <c r="T15" i="80"/>
  <c r="T39" i="80" s="1"/>
  <c r="T37" i="164"/>
  <c r="T37" i="145"/>
  <c r="T14" i="166"/>
  <c r="T37" i="166" s="1"/>
  <c r="T15" i="126"/>
  <c r="T39" i="126" s="1"/>
  <c r="T14" i="144" s="1"/>
  <c r="AO17" i="145"/>
  <c r="AO40" i="145" s="1"/>
  <c r="BA17" i="194"/>
  <c r="BA40" i="194" s="1"/>
  <c r="BA17" i="192"/>
  <c r="BA40" i="192" s="1"/>
  <c r="AO17" i="163"/>
  <c r="AO40" i="163" s="1"/>
  <c r="AO17" i="166"/>
  <c r="AO40" i="166" s="1"/>
  <c r="AO17" i="164"/>
  <c r="AO40" i="164" s="1"/>
  <c r="AO18" i="126"/>
  <c r="AO42" i="126" s="1"/>
  <c r="AO17" i="144" s="1"/>
  <c r="BA17" i="195"/>
  <c r="BA17" i="191"/>
  <c r="BA40" i="191" s="1"/>
  <c r="AO18" i="80"/>
  <c r="AO42" i="80" s="1"/>
  <c r="CV25" i="192"/>
  <c r="CV48" i="192" s="1"/>
  <c r="CV25" i="191"/>
  <c r="CV48" i="191" s="1"/>
  <c r="CV25" i="195"/>
  <c r="CV25" i="194"/>
  <c r="CV48" i="194" s="1"/>
  <c r="CJ25" i="163"/>
  <c r="CJ48" i="163" s="1"/>
  <c r="CJ26" i="80"/>
  <c r="CJ50" i="80" s="1"/>
  <c r="CJ25" i="164"/>
  <c r="CJ48" i="164" s="1"/>
  <c r="CJ25" i="145"/>
  <c r="CJ48" i="145" s="1"/>
  <c r="CJ25" i="166"/>
  <c r="CJ48" i="166" s="1"/>
  <c r="CJ26" i="126"/>
  <c r="CJ50" i="126" s="1"/>
  <c r="CJ25" i="144" s="1"/>
  <c r="CZ23" i="195"/>
  <c r="CZ23" i="194"/>
  <c r="CZ46" i="194" s="1"/>
  <c r="CZ23" i="192"/>
  <c r="CZ46" i="192" s="1"/>
  <c r="CZ23" i="191"/>
  <c r="CZ46" i="191" s="1"/>
  <c r="CN23" i="166"/>
  <c r="CN46" i="166" s="1"/>
  <c r="CN24" i="80"/>
  <c r="CN48" i="80" s="1"/>
  <c r="CN23" i="163"/>
  <c r="CN46" i="163" s="1"/>
  <c r="CN24" i="126"/>
  <c r="CN48" i="126" s="1"/>
  <c r="CN23" i="144" s="1"/>
  <c r="CN23" i="164"/>
  <c r="CN46" i="164" s="1"/>
  <c r="CN23" i="145"/>
  <c r="CN46" i="145" s="1"/>
  <c r="CW17" i="194"/>
  <c r="CW40" i="194" s="1"/>
  <c r="CW17" i="192"/>
  <c r="CW40" i="192" s="1"/>
  <c r="CW17" i="195"/>
  <c r="CK17" i="145"/>
  <c r="CK40" i="145" s="1"/>
  <c r="CK17" i="164"/>
  <c r="CK40" i="164" s="1"/>
  <c r="CK17" i="166"/>
  <c r="CK40" i="166" s="1"/>
  <c r="CK18" i="126"/>
  <c r="CK42" i="126" s="1"/>
  <c r="CK17" i="144" s="1"/>
  <c r="CK17" i="163"/>
  <c r="CK40" i="163" s="1"/>
  <c r="CW17" i="191"/>
  <c r="CW40" i="191" s="1"/>
  <c r="CK18" i="80"/>
  <c r="CK42" i="80" s="1"/>
  <c r="BI23" i="192"/>
  <c r="BI46" i="192" s="1"/>
  <c r="AW23" i="163"/>
  <c r="AW46" i="163" s="1"/>
  <c r="AW23" i="166"/>
  <c r="AW46" i="166" s="1"/>
  <c r="AW23" i="164"/>
  <c r="AW46" i="164" s="1"/>
  <c r="AW24" i="80"/>
  <c r="AW48" i="80" s="1"/>
  <c r="AW24" i="126"/>
  <c r="AW48" i="126" s="1"/>
  <c r="AW23" i="144" s="1"/>
  <c r="BI23" i="191"/>
  <c r="BI46" i="191" s="1"/>
  <c r="BI23" i="194"/>
  <c r="BI46" i="194" s="1"/>
  <c r="AW23" i="145"/>
  <c r="AW46" i="145" s="1"/>
  <c r="BI23" i="195"/>
  <c r="AW21" i="165"/>
  <c r="BI21" i="193"/>
  <c r="T23" i="195"/>
  <c r="H23" i="164"/>
  <c r="H46" i="164" s="1"/>
  <c r="H23" i="163"/>
  <c r="H46" i="163" s="1"/>
  <c r="T23" i="194"/>
  <c r="T46" i="194" s="1"/>
  <c r="H24" i="126"/>
  <c r="H48" i="126" s="1"/>
  <c r="H23" i="144" s="1"/>
  <c r="T23" i="192"/>
  <c r="T46" i="192" s="1"/>
  <c r="H23" i="166"/>
  <c r="H46" i="166" s="1"/>
  <c r="H24" i="80"/>
  <c r="H48" i="80" s="1"/>
  <c r="H23" i="145"/>
  <c r="H46" i="145" s="1"/>
  <c r="T23" i="191"/>
  <c r="T46" i="191" s="1"/>
  <c r="BY12" i="165"/>
  <c r="CK12" i="193"/>
  <c r="CN25" i="192"/>
  <c r="CN48" i="192" s="1"/>
  <c r="CN25" i="191"/>
  <c r="CN48" i="191" s="1"/>
  <c r="CN25" i="195"/>
  <c r="CN25" i="194"/>
  <c r="CN48" i="194" s="1"/>
  <c r="CB25" i="145"/>
  <c r="CB48" i="145" s="1"/>
  <c r="CB25" i="166"/>
  <c r="CB48" i="166" s="1"/>
  <c r="CB26" i="126"/>
  <c r="CB50" i="126" s="1"/>
  <c r="CB25" i="144" s="1"/>
  <c r="CB25" i="163"/>
  <c r="CB48" i="163" s="1"/>
  <c r="CB26" i="80"/>
  <c r="CB50" i="80" s="1"/>
  <c r="CB25" i="164"/>
  <c r="CB48" i="164" s="1"/>
  <c r="BC21" i="165"/>
  <c r="BO21" i="193"/>
  <c r="BH37" i="164"/>
  <c r="BH15" i="126"/>
  <c r="BH39" i="126" s="1"/>
  <c r="BH14" i="144" s="1"/>
  <c r="BH14" i="163"/>
  <c r="BH37" i="163" s="1"/>
  <c r="BH37" i="145"/>
  <c r="BH15" i="80"/>
  <c r="BH39" i="80" s="1"/>
  <c r="BH14" i="166"/>
  <c r="BH37" i="166" s="1"/>
  <c r="BT14" i="195"/>
  <c r="BT37" i="194"/>
  <c r="BT14" i="192"/>
  <c r="BT37" i="192" s="1"/>
  <c r="AS18" i="165"/>
  <c r="BE18" i="193"/>
  <c r="CG15" i="193"/>
  <c r="BU15" i="165"/>
  <c r="AQ20" i="164"/>
  <c r="AQ43" i="164" s="1"/>
  <c r="BC20" i="192"/>
  <c r="BC43" i="192" s="1"/>
  <c r="AQ20" i="163"/>
  <c r="AQ43" i="163" s="1"/>
  <c r="AQ20" i="166"/>
  <c r="AQ43" i="166" s="1"/>
  <c r="AQ20" i="145"/>
  <c r="AQ43" i="145" s="1"/>
  <c r="BC20" i="191"/>
  <c r="BC43" i="191" s="1"/>
  <c r="AQ21" i="126"/>
  <c r="AQ45" i="126" s="1"/>
  <c r="AQ20" i="144" s="1"/>
  <c r="BC20" i="195"/>
  <c r="BC20" i="194"/>
  <c r="BC43" i="194" s="1"/>
  <c r="AQ21" i="80"/>
  <c r="AQ45" i="80" s="1"/>
  <c r="P20" i="191"/>
  <c r="P43" i="191" s="1"/>
  <c r="D20" i="166"/>
  <c r="D43" i="166" s="1"/>
  <c r="D21" i="80"/>
  <c r="D45" i="80" s="1"/>
  <c r="P20" i="195"/>
  <c r="D20" i="163"/>
  <c r="D43" i="163" s="1"/>
  <c r="D21" i="126"/>
  <c r="D45" i="126" s="1"/>
  <c r="D20" i="144" s="1"/>
  <c r="P20" i="194"/>
  <c r="P43" i="194" s="1"/>
  <c r="D20" i="164"/>
  <c r="D43" i="164" s="1"/>
  <c r="P20" i="192"/>
  <c r="P43" i="192" s="1"/>
  <c r="D20" i="145"/>
  <c r="D43" i="145" s="1"/>
  <c r="BZ15" i="165"/>
  <c r="CL15" i="193"/>
  <c r="I15" i="165"/>
  <c r="U15" i="193"/>
  <c r="U25" i="195"/>
  <c r="I25" i="164"/>
  <c r="I48" i="164" s="1"/>
  <c r="I25" i="145"/>
  <c r="I48" i="145" s="1"/>
  <c r="U25" i="194"/>
  <c r="U48" i="194" s="1"/>
  <c r="I26" i="80"/>
  <c r="I50" i="80" s="1"/>
  <c r="I26" i="126"/>
  <c r="I50" i="126" s="1"/>
  <c r="I25" i="144" s="1"/>
  <c r="I25" i="166"/>
  <c r="I48" i="166" s="1"/>
  <c r="U25" i="192"/>
  <c r="U48" i="192" s="1"/>
  <c r="U25" i="191"/>
  <c r="U48" i="191" s="1"/>
  <c r="I25" i="163"/>
  <c r="I48" i="163" s="1"/>
  <c r="E15" i="165"/>
  <c r="Q15" i="193"/>
  <c r="AX6" i="165"/>
  <c r="AX9" i="165" s="1"/>
  <c r="BJ6" i="193"/>
  <c r="BJ9" i="193" s="1"/>
  <c r="BU8" i="192"/>
  <c r="BU8" i="195"/>
  <c r="BU11" i="195" s="1"/>
  <c r="BU8" i="194"/>
  <c r="BU8" i="191"/>
  <c r="BI8" i="80"/>
  <c r="BI8" i="164"/>
  <c r="BC27" i="54"/>
  <c r="BI8" i="126"/>
  <c r="BI8" i="163"/>
  <c r="BI8" i="166"/>
  <c r="BI8" i="145"/>
  <c r="BU22" i="194"/>
  <c r="BU45" i="194" s="1"/>
  <c r="BU22" i="192"/>
  <c r="BU45" i="192" s="1"/>
  <c r="BU22" i="195"/>
  <c r="BI22" i="164"/>
  <c r="BI45" i="164" s="1"/>
  <c r="BU22" i="191"/>
  <c r="BU45" i="191" s="1"/>
  <c r="BI23" i="126"/>
  <c r="BI47" i="126" s="1"/>
  <c r="BI22" i="144" s="1"/>
  <c r="BC25" i="54"/>
  <c r="BI22" i="166"/>
  <c r="BI45" i="166" s="1"/>
  <c r="BI22" i="163"/>
  <c r="BI45" i="163" s="1"/>
  <c r="BI23" i="80"/>
  <c r="BI47" i="80" s="1"/>
  <c r="BI22" i="145"/>
  <c r="BI45" i="145" s="1"/>
  <c r="AA13" i="195"/>
  <c r="AA13" i="192"/>
  <c r="AA36" i="192" s="1"/>
  <c r="AA36" i="191"/>
  <c r="O13" i="163"/>
  <c r="O36" i="163" s="1"/>
  <c r="O13" i="166"/>
  <c r="O36" i="166" s="1"/>
  <c r="O36" i="145"/>
  <c r="I16" i="54"/>
  <c r="O14" i="126"/>
  <c r="O38" i="126" s="1"/>
  <c r="O13" i="144" s="1"/>
  <c r="O14" i="80"/>
  <c r="O38" i="80" s="1"/>
  <c r="AA22" i="195"/>
  <c r="AA22" i="194"/>
  <c r="AA45" i="194" s="1"/>
  <c r="AA22" i="192"/>
  <c r="AA45" i="192" s="1"/>
  <c r="I25" i="54"/>
  <c r="AA22" i="191"/>
  <c r="AA45" i="191" s="1"/>
  <c r="O23" i="80"/>
  <c r="O47" i="80" s="1"/>
  <c r="O22" i="163"/>
  <c r="O45" i="163" s="1"/>
  <c r="O22" i="145"/>
  <c r="O45" i="145" s="1"/>
  <c r="O22" i="164"/>
  <c r="O45" i="164" s="1"/>
  <c r="O23" i="126"/>
  <c r="O47" i="126" s="1"/>
  <c r="O22" i="144" s="1"/>
  <c r="O22" i="166"/>
  <c r="O45" i="166" s="1"/>
  <c r="W8" i="195"/>
  <c r="W11" i="195" s="1"/>
  <c r="W8" i="194"/>
  <c r="W8" i="192"/>
  <c r="E27" i="54"/>
  <c r="W8" i="191"/>
  <c r="K8" i="163"/>
  <c r="K8" i="80"/>
  <c r="K8" i="166"/>
  <c r="K8" i="145"/>
  <c r="K8" i="164"/>
  <c r="K8" i="126"/>
  <c r="AZ22" i="195"/>
  <c r="AZ22" i="194"/>
  <c r="AZ45" i="194" s="1"/>
  <c r="AZ22" i="192"/>
  <c r="AZ45" i="192" s="1"/>
  <c r="AH25" i="54"/>
  <c r="AZ22" i="191"/>
  <c r="AZ45" i="191" s="1"/>
  <c r="AN22" i="164"/>
  <c r="AN45" i="164" s="1"/>
  <c r="AN22" i="145"/>
  <c r="AN45" i="145" s="1"/>
  <c r="AN22" i="166"/>
  <c r="AN45" i="166" s="1"/>
  <c r="AN23" i="126"/>
  <c r="AN47" i="126" s="1"/>
  <c r="AN22" i="144" s="1"/>
  <c r="AN22" i="163"/>
  <c r="AN45" i="163" s="1"/>
  <c r="AN23" i="80"/>
  <c r="AN47" i="80" s="1"/>
  <c r="BG19" i="192"/>
  <c r="BG42" i="192" s="1"/>
  <c r="BG19" i="195"/>
  <c r="BG19" i="194"/>
  <c r="BG42" i="194" s="1"/>
  <c r="AO22" i="54"/>
  <c r="BG19" i="191"/>
  <c r="BG42" i="191" s="1"/>
  <c r="AU19" i="164"/>
  <c r="AU42" i="164" s="1"/>
  <c r="AU20" i="126"/>
  <c r="AU44" i="126" s="1"/>
  <c r="AU19" i="144" s="1"/>
  <c r="AU20" i="80"/>
  <c r="AU44" i="80" s="1"/>
  <c r="AU19" i="166"/>
  <c r="AU42" i="166" s="1"/>
  <c r="AU19" i="163"/>
  <c r="AU42" i="163" s="1"/>
  <c r="AU19" i="145"/>
  <c r="AU42" i="145" s="1"/>
  <c r="BS13" i="192"/>
  <c r="BS36" i="192" s="1"/>
  <c r="BS13" i="195"/>
  <c r="BS36" i="194"/>
  <c r="BG13" i="163"/>
  <c r="BG36" i="163" s="1"/>
  <c r="BG13" i="166"/>
  <c r="BG36" i="166" s="1"/>
  <c r="BA16" i="54"/>
  <c r="BG36" i="145"/>
  <c r="BG14" i="80"/>
  <c r="BG38" i="80" s="1"/>
  <c r="BG14" i="126"/>
  <c r="BG38" i="126" s="1"/>
  <c r="BG13" i="144" s="1"/>
  <c r="BS22" i="195"/>
  <c r="BS22" i="194"/>
  <c r="BS45" i="194" s="1"/>
  <c r="BS22" i="192"/>
  <c r="BS45" i="192" s="1"/>
  <c r="BS22" i="191"/>
  <c r="BS45" i="191" s="1"/>
  <c r="BG22" i="166"/>
  <c r="BG45" i="166" s="1"/>
  <c r="BA25" i="54"/>
  <c r="BG22" i="145"/>
  <c r="BG45" i="145" s="1"/>
  <c r="BG23" i="80"/>
  <c r="BG47" i="80" s="1"/>
  <c r="BG22" i="163"/>
  <c r="BG45" i="163" s="1"/>
  <c r="BG23" i="126"/>
  <c r="BG47" i="126" s="1"/>
  <c r="BG22" i="144" s="1"/>
  <c r="BG22" i="164"/>
  <c r="BG45" i="164" s="1"/>
  <c r="Z19" i="195"/>
  <c r="Z19" i="194"/>
  <c r="Z42" i="194" s="1"/>
  <c r="Z19" i="192"/>
  <c r="Z42" i="192" s="1"/>
  <c r="H22" i="54"/>
  <c r="Z19" i="191"/>
  <c r="Z42" i="191" s="1"/>
  <c r="N19" i="145"/>
  <c r="N42" i="145" s="1"/>
  <c r="N19" i="166"/>
  <c r="N42" i="166" s="1"/>
  <c r="N20" i="126"/>
  <c r="N44" i="126" s="1"/>
  <c r="N19" i="144" s="1"/>
  <c r="N19" i="163"/>
  <c r="N42" i="163" s="1"/>
  <c r="N20" i="80"/>
  <c r="N44" i="80" s="1"/>
  <c r="N19" i="164"/>
  <c r="N42" i="164" s="1"/>
  <c r="CU19" i="192"/>
  <c r="CU42" i="192" s="1"/>
  <c r="CU19" i="195"/>
  <c r="CU19" i="194"/>
  <c r="CU42" i="194" s="1"/>
  <c r="CC22" i="54"/>
  <c r="CU19" i="191"/>
  <c r="CU42" i="191" s="1"/>
  <c r="CI19" i="166"/>
  <c r="CI42" i="166" s="1"/>
  <c r="CI20" i="126"/>
  <c r="CI44" i="126" s="1"/>
  <c r="CI19" i="144" s="1"/>
  <c r="CI19" i="163"/>
  <c r="CI42" i="163" s="1"/>
  <c r="CI20" i="80"/>
  <c r="CI44" i="80" s="1"/>
  <c r="CI19" i="164"/>
  <c r="CI42" i="164" s="1"/>
  <c r="CI19" i="145"/>
  <c r="CI42" i="145" s="1"/>
  <c r="CI6" i="165"/>
  <c r="CI9" i="165" s="1"/>
  <c r="CU6" i="193"/>
  <c r="CU9" i="193" s="1"/>
  <c r="AO21" i="165"/>
  <c r="BA21" i="193"/>
  <c r="AU25" i="194"/>
  <c r="AU48" i="194" s="1"/>
  <c r="AU25" i="192"/>
  <c r="AU48" i="192" s="1"/>
  <c r="AU25" i="191"/>
  <c r="AU48" i="191" s="1"/>
  <c r="AU25" i="195"/>
  <c r="AI25" i="145"/>
  <c r="AI48" i="145" s="1"/>
  <c r="AI25" i="163"/>
  <c r="AI48" i="163" s="1"/>
  <c r="AI25" i="166"/>
  <c r="AI48" i="166" s="1"/>
  <c r="AI26" i="80"/>
  <c r="AI50" i="80" s="1"/>
  <c r="AI26" i="126"/>
  <c r="AI50" i="126" s="1"/>
  <c r="AI25" i="144" s="1"/>
  <c r="AI25" i="164"/>
  <c r="AI48" i="164" s="1"/>
  <c r="CY12" i="193"/>
  <c r="CM12" i="165"/>
  <c r="CV12" i="193"/>
  <c r="CJ12" i="165"/>
  <c r="CW23" i="195"/>
  <c r="CW23" i="194"/>
  <c r="CW46" i="194" s="1"/>
  <c r="CW23" i="192"/>
  <c r="CW46" i="192" s="1"/>
  <c r="CK23" i="163"/>
  <c r="CK46" i="163" s="1"/>
  <c r="CK23" i="145"/>
  <c r="CK46" i="145" s="1"/>
  <c r="CK24" i="80"/>
  <c r="CK48" i="80" s="1"/>
  <c r="CK23" i="164"/>
  <c r="CK46" i="164" s="1"/>
  <c r="CK24" i="126"/>
  <c r="CK48" i="126" s="1"/>
  <c r="CK23" i="144" s="1"/>
  <c r="CW23" i="191"/>
  <c r="CW46" i="191" s="1"/>
  <c r="CK23" i="166"/>
  <c r="CK46" i="166" s="1"/>
  <c r="CD21" i="165"/>
  <c r="CP21" i="193"/>
  <c r="AY25" i="145"/>
  <c r="AY48" i="145" s="1"/>
  <c r="BK25" i="192"/>
  <c r="BK48" i="192" s="1"/>
  <c r="AY25" i="164"/>
  <c r="AY48" i="164" s="1"/>
  <c r="BK25" i="191"/>
  <c r="BK48" i="191" s="1"/>
  <c r="AY26" i="80"/>
  <c r="AY50" i="80" s="1"/>
  <c r="AY25" i="163"/>
  <c r="AY48" i="163" s="1"/>
  <c r="AY26" i="126"/>
  <c r="AY50" i="126" s="1"/>
  <c r="AY25" i="144" s="1"/>
  <c r="BK25" i="195"/>
  <c r="AY25" i="166"/>
  <c r="AY48" i="166" s="1"/>
  <c r="BK25" i="194"/>
  <c r="BK48" i="194" s="1"/>
  <c r="BI7" i="193"/>
  <c r="BI10" i="193" s="1"/>
  <c r="AW7" i="165"/>
  <c r="AW10" i="165" s="1"/>
  <c r="AM25" i="195"/>
  <c r="AM25" i="191"/>
  <c r="AM48" i="191" s="1"/>
  <c r="AA25" i="164"/>
  <c r="AA48" i="164" s="1"/>
  <c r="AM25" i="194"/>
  <c r="AM48" i="194" s="1"/>
  <c r="AM25" i="192"/>
  <c r="AM48" i="192" s="1"/>
  <c r="AA26" i="80"/>
  <c r="AA50" i="80" s="1"/>
  <c r="AA25" i="163"/>
  <c r="AA48" i="163" s="1"/>
  <c r="AA26" i="126"/>
  <c r="AA50" i="126" s="1"/>
  <c r="AA25" i="144" s="1"/>
  <c r="AA25" i="166"/>
  <c r="AA48" i="166" s="1"/>
  <c r="AA25" i="145"/>
  <c r="AA48" i="145" s="1"/>
  <c r="AM14" i="192"/>
  <c r="AM37" i="192" s="1"/>
  <c r="AM14" i="195"/>
  <c r="AM37" i="194"/>
  <c r="AA15" i="80"/>
  <c r="AA39" i="80" s="1"/>
  <c r="AA37" i="164"/>
  <c r="AA14" i="163"/>
  <c r="AA37" i="163" s="1"/>
  <c r="AA14" i="166"/>
  <c r="AA37" i="166" s="1"/>
  <c r="AA15" i="126"/>
  <c r="AA39" i="126" s="1"/>
  <c r="AA14" i="144" s="1"/>
  <c r="AM23" i="195"/>
  <c r="AM23" i="191"/>
  <c r="AM46" i="191" s="1"/>
  <c r="AA24" i="80"/>
  <c r="AA48" i="80" s="1"/>
  <c r="AM23" i="194"/>
  <c r="AM46" i="194" s="1"/>
  <c r="AA23" i="145"/>
  <c r="AA46" i="145" s="1"/>
  <c r="AA23" i="163"/>
  <c r="AA46" i="163" s="1"/>
  <c r="AM23" i="192"/>
  <c r="AM46" i="192" s="1"/>
  <c r="AA23" i="166"/>
  <c r="AA46" i="166" s="1"/>
  <c r="AA24" i="126"/>
  <c r="AA48" i="126" s="1"/>
  <c r="AA23" i="144" s="1"/>
  <c r="AA23" i="164"/>
  <c r="AA46" i="164" s="1"/>
  <c r="BF17" i="163"/>
  <c r="BF40" i="163" s="1"/>
  <c r="BF18" i="80"/>
  <c r="BF42" i="80" s="1"/>
  <c r="BF17" i="145"/>
  <c r="BF40" i="145" s="1"/>
  <c r="BF17" i="166"/>
  <c r="BF40" i="166" s="1"/>
  <c r="BF17" i="164"/>
  <c r="BF40" i="164" s="1"/>
  <c r="BF18" i="126"/>
  <c r="BF42" i="126" s="1"/>
  <c r="BF17" i="144" s="1"/>
  <c r="BR17" i="195"/>
  <c r="BR17" i="194"/>
  <c r="BR40" i="194" s="1"/>
  <c r="BR17" i="192"/>
  <c r="BR40" i="192" s="1"/>
  <c r="BR17" i="191"/>
  <c r="BR40" i="191" s="1"/>
  <c r="CK7" i="193"/>
  <c r="CK10" i="193" s="1"/>
  <c r="BY7" i="165"/>
  <c r="BY10" i="165" s="1"/>
  <c r="CB18" i="165"/>
  <c r="CN18" i="193"/>
  <c r="BZ25" i="192"/>
  <c r="BZ48" i="192" s="1"/>
  <c r="BZ25" i="191"/>
  <c r="BZ48" i="191" s="1"/>
  <c r="BZ25" i="195"/>
  <c r="BZ25" i="194"/>
  <c r="BZ48" i="194" s="1"/>
  <c r="BN25" i="166"/>
  <c r="BN48" i="166" s="1"/>
  <c r="BN26" i="126"/>
  <c r="BN50" i="126" s="1"/>
  <c r="BN25" i="144" s="1"/>
  <c r="BN25" i="163"/>
  <c r="BN48" i="163" s="1"/>
  <c r="BN26" i="80"/>
  <c r="BN50" i="80" s="1"/>
  <c r="BN25" i="164"/>
  <c r="BN48" i="164" s="1"/>
  <c r="BN25" i="145"/>
  <c r="BN48" i="145" s="1"/>
  <c r="BW25" i="195"/>
  <c r="BK25" i="163"/>
  <c r="BK48" i="163" s="1"/>
  <c r="BW25" i="194"/>
  <c r="BW48" i="194" s="1"/>
  <c r="BK25" i="164"/>
  <c r="BK48" i="164" s="1"/>
  <c r="BK26" i="126"/>
  <c r="BK50" i="126" s="1"/>
  <c r="BK25" i="144" s="1"/>
  <c r="BW25" i="192"/>
  <c r="BW48" i="192" s="1"/>
  <c r="BW25" i="191"/>
  <c r="BW48" i="191" s="1"/>
  <c r="BK25" i="166"/>
  <c r="BK48" i="166" s="1"/>
  <c r="BK26" i="80"/>
  <c r="BK50" i="80" s="1"/>
  <c r="BK25" i="145"/>
  <c r="BK48" i="145" s="1"/>
  <c r="AF23" i="195"/>
  <c r="AF23" i="194"/>
  <c r="AF46" i="194" s="1"/>
  <c r="AF23" i="192"/>
  <c r="AF46" i="192" s="1"/>
  <c r="AF23" i="191"/>
  <c r="AF46" i="191" s="1"/>
  <c r="T23" i="166"/>
  <c r="T46" i="166" s="1"/>
  <c r="T24" i="126"/>
  <c r="T48" i="126" s="1"/>
  <c r="T23" i="144" s="1"/>
  <c r="T23" i="164"/>
  <c r="T46" i="164" s="1"/>
  <c r="T23" i="145"/>
  <c r="T46" i="145" s="1"/>
  <c r="T23" i="163"/>
  <c r="T46" i="163" s="1"/>
  <c r="T24" i="80"/>
  <c r="T48" i="80" s="1"/>
  <c r="T18" i="126"/>
  <c r="T42" i="126" s="1"/>
  <c r="T17" i="144" s="1"/>
  <c r="AF17" i="192"/>
  <c r="AF40" i="192" s="1"/>
  <c r="AF17" i="191"/>
  <c r="AF40" i="191" s="1"/>
  <c r="T18" i="80"/>
  <c r="T42" i="80" s="1"/>
  <c r="T17" i="163"/>
  <c r="T40" i="163" s="1"/>
  <c r="AF17" i="195"/>
  <c r="T17" i="164"/>
  <c r="T40" i="164" s="1"/>
  <c r="T17" i="145"/>
  <c r="T40" i="145" s="1"/>
  <c r="AF17" i="194"/>
  <c r="AF40" i="194" s="1"/>
  <c r="T17" i="166"/>
  <c r="T40" i="166" s="1"/>
  <c r="AC15" i="165"/>
  <c r="AO15" i="193"/>
  <c r="AO17" i="195"/>
  <c r="AO17" i="191"/>
  <c r="AO40" i="191" s="1"/>
  <c r="AC18" i="126"/>
  <c r="AC42" i="126" s="1"/>
  <c r="AC17" i="144" s="1"/>
  <c r="AO17" i="194"/>
  <c r="AO40" i="194" s="1"/>
  <c r="AC17" i="166"/>
  <c r="AC40" i="166" s="1"/>
  <c r="AO17" i="192"/>
  <c r="AO40" i="192" s="1"/>
  <c r="AC18" i="80"/>
  <c r="AC42" i="80" s="1"/>
  <c r="AC17" i="163"/>
  <c r="AC40" i="163" s="1"/>
  <c r="AC17" i="164"/>
  <c r="AC40" i="164" s="1"/>
  <c r="AC17" i="145"/>
  <c r="AC40" i="145" s="1"/>
  <c r="AG15" i="165"/>
  <c r="AS15" i="193"/>
  <c r="CO21" i="165"/>
  <c r="DA21" i="193"/>
  <c r="CG25" i="195"/>
  <c r="CG25" i="194"/>
  <c r="CG48" i="194" s="1"/>
  <c r="CG25" i="192"/>
  <c r="CG48" i="192" s="1"/>
  <c r="BU26" i="126"/>
  <c r="BU50" i="126" s="1"/>
  <c r="BU25" i="144" s="1"/>
  <c r="BU26" i="80"/>
  <c r="BU50" i="80" s="1"/>
  <c r="BU25" i="163"/>
  <c r="BU48" i="163" s="1"/>
  <c r="BU25" i="166"/>
  <c r="BU48" i="166" s="1"/>
  <c r="BU25" i="145"/>
  <c r="BU48" i="145" s="1"/>
  <c r="CG25" i="191"/>
  <c r="CG48" i="191" s="1"/>
  <c r="BU25" i="164"/>
  <c r="BU48" i="164" s="1"/>
  <c r="AK20" i="192"/>
  <c r="AK43" i="192" s="1"/>
  <c r="AK20" i="191"/>
  <c r="AK43" i="191" s="1"/>
  <c r="AK20" i="195"/>
  <c r="AK20" i="194"/>
  <c r="AK43" i="194" s="1"/>
  <c r="Y20" i="145"/>
  <c r="Y43" i="145" s="1"/>
  <c r="Y20" i="166"/>
  <c r="Y43" i="166" s="1"/>
  <c r="Y21" i="126"/>
  <c r="Y45" i="126" s="1"/>
  <c r="Y20" i="144" s="1"/>
  <c r="Y20" i="163"/>
  <c r="Y43" i="163" s="1"/>
  <c r="Y21" i="80"/>
  <c r="Y45" i="80" s="1"/>
  <c r="Y20" i="164"/>
  <c r="Y43" i="164" s="1"/>
  <c r="CJ20" i="192"/>
  <c r="CJ43" i="192" s="1"/>
  <c r="CJ20" i="191"/>
  <c r="CJ43" i="191" s="1"/>
  <c r="CJ20" i="195"/>
  <c r="CJ20" i="194"/>
  <c r="CJ43" i="194" s="1"/>
  <c r="BX20" i="164"/>
  <c r="BX43" i="164" s="1"/>
  <c r="BX20" i="145"/>
  <c r="BX43" i="145" s="1"/>
  <c r="BX20" i="166"/>
  <c r="BX43" i="166" s="1"/>
  <c r="BX21" i="80"/>
  <c r="BX45" i="80" s="1"/>
  <c r="BX20" i="163"/>
  <c r="BX43" i="163" s="1"/>
  <c r="BX21" i="126"/>
  <c r="BX45" i="126" s="1"/>
  <c r="BX20" i="144" s="1"/>
  <c r="CT15" i="165"/>
  <c r="DF15" i="193"/>
  <c r="AZ17" i="126"/>
  <c r="AZ41" i="126" s="1"/>
  <c r="AZ16" i="144" s="1"/>
  <c r="BL16" i="192"/>
  <c r="BL39" i="192" s="1"/>
  <c r="BL16" i="195"/>
  <c r="BL16" i="194"/>
  <c r="BL39" i="194" s="1"/>
  <c r="AT19" i="54"/>
  <c r="BL16" i="191"/>
  <c r="BL39" i="191" s="1"/>
  <c r="AZ16" i="145"/>
  <c r="AZ39" i="145" s="1"/>
  <c r="AZ16" i="166"/>
  <c r="AZ39" i="166" s="1"/>
  <c r="AZ17" i="80"/>
  <c r="AZ41" i="80" s="1"/>
  <c r="AZ16" i="164"/>
  <c r="AZ39" i="164" s="1"/>
  <c r="AZ16" i="163"/>
  <c r="AZ39" i="163" s="1"/>
  <c r="AC13" i="195"/>
  <c r="AC13" i="192"/>
  <c r="AC36" i="192" s="1"/>
  <c r="AC36" i="191"/>
  <c r="Q36" i="164"/>
  <c r="K16" i="54"/>
  <c r="Q13" i="163"/>
  <c r="Q36" i="163" s="1"/>
  <c r="Q14" i="126"/>
  <c r="Q38" i="126" s="1"/>
  <c r="Q13" i="144" s="1"/>
  <c r="Q13" i="166"/>
  <c r="Q36" i="166" s="1"/>
  <c r="Q14" i="80"/>
  <c r="Q38" i="80" s="1"/>
  <c r="AC19" i="195"/>
  <c r="K22" i="54"/>
  <c r="AC19" i="192"/>
  <c r="AC42" i="192" s="1"/>
  <c r="AC19" i="191"/>
  <c r="AC42" i="191" s="1"/>
  <c r="AC19" i="194"/>
  <c r="AC42" i="194" s="1"/>
  <c r="Q19" i="166"/>
  <c r="Q42" i="166" s="1"/>
  <c r="Q20" i="126"/>
  <c r="Q44" i="126" s="1"/>
  <c r="Q19" i="144" s="1"/>
  <c r="Q19" i="163"/>
  <c r="Q42" i="163" s="1"/>
  <c r="Q20" i="80"/>
  <c r="Q44" i="80" s="1"/>
  <c r="Q19" i="164"/>
  <c r="Q42" i="164" s="1"/>
  <c r="Q19" i="145"/>
  <c r="Q42" i="145" s="1"/>
  <c r="X6" i="165"/>
  <c r="X9" i="165" s="1"/>
  <c r="AJ6" i="193"/>
  <c r="AJ9" i="193" s="1"/>
  <c r="AJ22" i="194"/>
  <c r="AJ45" i="194" s="1"/>
  <c r="AJ22" i="192"/>
  <c r="AJ45" i="192" s="1"/>
  <c r="AJ22" i="195"/>
  <c r="R25" i="54"/>
  <c r="AJ22" i="191"/>
  <c r="AJ45" i="191" s="1"/>
  <c r="X22" i="164"/>
  <c r="X45" i="164" s="1"/>
  <c r="X22" i="145"/>
  <c r="X45" i="145" s="1"/>
  <c r="X22" i="166"/>
  <c r="X45" i="166" s="1"/>
  <c r="X23" i="126"/>
  <c r="X47" i="126" s="1"/>
  <c r="X22" i="144" s="1"/>
  <c r="X22" i="163"/>
  <c r="X45" i="163" s="1"/>
  <c r="X23" i="80"/>
  <c r="X47" i="80" s="1"/>
  <c r="AW16" i="191"/>
  <c r="AW39" i="191" s="1"/>
  <c r="AW16" i="195"/>
  <c r="AW16" i="194"/>
  <c r="AW39" i="194" s="1"/>
  <c r="AW16" i="192"/>
  <c r="AW39" i="192" s="1"/>
  <c r="AE19" i="54"/>
  <c r="AK17" i="80"/>
  <c r="AK41" i="80" s="1"/>
  <c r="AK16" i="163"/>
  <c r="AK39" i="163" s="1"/>
  <c r="AK17" i="126"/>
  <c r="AK41" i="126" s="1"/>
  <c r="AK16" i="144" s="1"/>
  <c r="AK16" i="166"/>
  <c r="AK39" i="166" s="1"/>
  <c r="AK16" i="145"/>
  <c r="AK39" i="145" s="1"/>
  <c r="AK16" i="164"/>
  <c r="AK39" i="164" s="1"/>
  <c r="AW13" i="192"/>
  <c r="AW36" i="192" s="1"/>
  <c r="AW13" i="195"/>
  <c r="AW36" i="194"/>
  <c r="AE16" i="54"/>
  <c r="AK36" i="145"/>
  <c r="AK14" i="126"/>
  <c r="AK38" i="126" s="1"/>
  <c r="AK13" i="144" s="1"/>
  <c r="AK13" i="163"/>
  <c r="AK36" i="163" s="1"/>
  <c r="AK13" i="166"/>
  <c r="AK36" i="166" s="1"/>
  <c r="AK14" i="80"/>
  <c r="AK38" i="80" s="1"/>
  <c r="AH16" i="192"/>
  <c r="AH39" i="192" s="1"/>
  <c r="AH16" i="195"/>
  <c r="AH16" i="194"/>
  <c r="AH39" i="194" s="1"/>
  <c r="P19" i="54"/>
  <c r="AH16" i="191"/>
  <c r="AH39" i="191" s="1"/>
  <c r="V16" i="163"/>
  <c r="V39" i="163" s="1"/>
  <c r="V16" i="166"/>
  <c r="V39" i="166" s="1"/>
  <c r="V16" i="145"/>
  <c r="V39" i="145" s="1"/>
  <c r="V16" i="164"/>
  <c r="V39" i="164" s="1"/>
  <c r="V17" i="80"/>
  <c r="V41" i="80" s="1"/>
  <c r="V17" i="126"/>
  <c r="V41" i="126" s="1"/>
  <c r="V16" i="144" s="1"/>
  <c r="BN22" i="195"/>
  <c r="BN22" i="194"/>
  <c r="BN45" i="194" s="1"/>
  <c r="BN22" i="192"/>
  <c r="BN45" i="192" s="1"/>
  <c r="AV25" i="54"/>
  <c r="BN22" i="191"/>
  <c r="BN45" i="191" s="1"/>
  <c r="BB22" i="163"/>
  <c r="BB45" i="163" s="1"/>
  <c r="BB23" i="80"/>
  <c r="BB47" i="80" s="1"/>
  <c r="BB22" i="164"/>
  <c r="BB45" i="164" s="1"/>
  <c r="BB22" i="145"/>
  <c r="BB45" i="145" s="1"/>
  <c r="BB22" i="166"/>
  <c r="BB45" i="166" s="1"/>
  <c r="BB23" i="126"/>
  <c r="BB47" i="126" s="1"/>
  <c r="BB22" i="144" s="1"/>
  <c r="AR22" i="194"/>
  <c r="AR45" i="194" s="1"/>
  <c r="AR22" i="192"/>
  <c r="AR45" i="192" s="1"/>
  <c r="AR22" i="195"/>
  <c r="Z25" i="54"/>
  <c r="AR22" i="191"/>
  <c r="AR45" i="191" s="1"/>
  <c r="AF22" i="145"/>
  <c r="AF45" i="145" s="1"/>
  <c r="AF22" i="166"/>
  <c r="AF45" i="166" s="1"/>
  <c r="AF23" i="80"/>
  <c r="AF47" i="80" s="1"/>
  <c r="AF22" i="163"/>
  <c r="AF45" i="163" s="1"/>
  <c r="AF23" i="126"/>
  <c r="AF47" i="126" s="1"/>
  <c r="AF22" i="144" s="1"/>
  <c r="AF22" i="164"/>
  <c r="AF45" i="164" s="1"/>
  <c r="AR13" i="192"/>
  <c r="AR36" i="192" s="1"/>
  <c r="AR13" i="195"/>
  <c r="Z16" i="54"/>
  <c r="AR36" i="191"/>
  <c r="AF36" i="145"/>
  <c r="AF13" i="166"/>
  <c r="AF36" i="166" s="1"/>
  <c r="AF14" i="126"/>
  <c r="AF38" i="126" s="1"/>
  <c r="AF13" i="144" s="1"/>
  <c r="AF13" i="163"/>
  <c r="AF36" i="163" s="1"/>
  <c r="AF14" i="80"/>
  <c r="AF38" i="80" s="1"/>
  <c r="BA18" i="193"/>
  <c r="AO18" i="165"/>
  <c r="AU23" i="191"/>
  <c r="AU46" i="191" s="1"/>
  <c r="AI23" i="163"/>
  <c r="AI46" i="163" s="1"/>
  <c r="AI24" i="126"/>
  <c r="AI48" i="126" s="1"/>
  <c r="AI23" i="144" s="1"/>
  <c r="AU23" i="195"/>
  <c r="AI23" i="166"/>
  <c r="AI46" i="166" s="1"/>
  <c r="AI23" i="164"/>
  <c r="AI46" i="164" s="1"/>
  <c r="AU23" i="194"/>
  <c r="AU46" i="194" s="1"/>
  <c r="AI24" i="80"/>
  <c r="AI48" i="80" s="1"/>
  <c r="AU23" i="192"/>
  <c r="AU46" i="192" s="1"/>
  <c r="AI23" i="145"/>
  <c r="AI46" i="145" s="1"/>
  <c r="AD12" i="165"/>
  <c r="AP12" i="193"/>
  <c r="CJ17" i="164"/>
  <c r="CJ40" i="164" s="1"/>
  <c r="CV17" i="195"/>
  <c r="CV17" i="194"/>
  <c r="CV40" i="194" s="1"/>
  <c r="CV17" i="192"/>
  <c r="CV40" i="192" s="1"/>
  <c r="CV17" i="191"/>
  <c r="CV40" i="191" s="1"/>
  <c r="CJ18" i="80"/>
  <c r="CJ42" i="80" s="1"/>
  <c r="CJ17" i="163"/>
  <c r="CJ40" i="163" s="1"/>
  <c r="CJ17" i="166"/>
  <c r="CJ40" i="166" s="1"/>
  <c r="CJ18" i="126"/>
  <c r="CJ42" i="126" s="1"/>
  <c r="CJ17" i="144" s="1"/>
  <c r="CJ17" i="145"/>
  <c r="CJ40" i="145" s="1"/>
  <c r="CK12" i="165"/>
  <c r="CW12" i="193"/>
  <c r="CP25" i="192"/>
  <c r="CP48" i="192" s="1"/>
  <c r="CP25" i="191"/>
  <c r="CP48" i="191" s="1"/>
  <c r="CP25" i="195"/>
  <c r="CP25" i="194"/>
  <c r="CP48" i="194" s="1"/>
  <c r="CD25" i="166"/>
  <c r="CD48" i="166" s="1"/>
  <c r="CD26" i="126"/>
  <c r="CD50" i="126" s="1"/>
  <c r="CD25" i="144" s="1"/>
  <c r="CD25" i="163"/>
  <c r="CD48" i="163" s="1"/>
  <c r="CD26" i="80"/>
  <c r="CD50" i="80" s="1"/>
  <c r="CD25" i="164"/>
  <c r="CD48" i="164" s="1"/>
  <c r="CD25" i="145"/>
  <c r="CD48" i="145" s="1"/>
  <c r="CX25" i="192"/>
  <c r="CX48" i="192" s="1"/>
  <c r="CX25" i="191"/>
  <c r="CX48" i="191" s="1"/>
  <c r="CX25" i="195"/>
  <c r="CX25" i="194"/>
  <c r="CX48" i="194" s="1"/>
  <c r="CL25" i="145"/>
  <c r="CL48" i="145" s="1"/>
  <c r="CL25" i="166"/>
  <c r="CL48" i="166" s="1"/>
  <c r="CL26" i="126"/>
  <c r="CL50" i="126" s="1"/>
  <c r="CL25" i="144" s="1"/>
  <c r="CL25" i="163"/>
  <c r="CL48" i="163" s="1"/>
  <c r="CL26" i="80"/>
  <c r="CL50" i="80" s="1"/>
  <c r="CL25" i="164"/>
  <c r="CL48" i="164" s="1"/>
  <c r="T25" i="195"/>
  <c r="T25" i="192"/>
  <c r="T48" i="192" s="1"/>
  <c r="H25" i="145"/>
  <c r="H48" i="145" s="1"/>
  <c r="H25" i="166"/>
  <c r="H48" i="166" s="1"/>
  <c r="H26" i="126"/>
  <c r="H50" i="126" s="1"/>
  <c r="H25" i="144" s="1"/>
  <c r="T25" i="191"/>
  <c r="T48" i="191" s="1"/>
  <c r="H25" i="163"/>
  <c r="H48" i="163" s="1"/>
  <c r="H26" i="80"/>
  <c r="H50" i="80" s="1"/>
  <c r="T25" i="194"/>
  <c r="T48" i="194" s="1"/>
  <c r="H25" i="164"/>
  <c r="H48" i="164" s="1"/>
  <c r="BA12" i="165"/>
  <c r="BM12" i="193"/>
  <c r="BY15" i="165"/>
  <c r="CK15" i="193"/>
  <c r="BW18" i="193"/>
  <c r="BK18" i="165"/>
  <c r="AB18" i="193"/>
  <c r="P18" i="165"/>
  <c r="AB7" i="193"/>
  <c r="AB10" i="193" s="1"/>
  <c r="P7" i="165"/>
  <c r="P10" i="165" s="1"/>
  <c r="BC7" i="165"/>
  <c r="BC10" i="165" s="1"/>
  <c r="BO17" i="195"/>
  <c r="BC17" i="163"/>
  <c r="BC40" i="163" s="1"/>
  <c r="BC18" i="80"/>
  <c r="BC42" i="80" s="1"/>
  <c r="BO17" i="194"/>
  <c r="BO40" i="194" s="1"/>
  <c r="BC17" i="166"/>
  <c r="BC40" i="166" s="1"/>
  <c r="BC17" i="145"/>
  <c r="BC40" i="145" s="1"/>
  <c r="BO17" i="192"/>
  <c r="BO40" i="192" s="1"/>
  <c r="BO17" i="191"/>
  <c r="BO40" i="191" s="1"/>
  <c r="BC17" i="164"/>
  <c r="BC40" i="164" s="1"/>
  <c r="BC18" i="126"/>
  <c r="BC42" i="126" s="1"/>
  <c r="BC17" i="144" s="1"/>
  <c r="AC21" i="165"/>
  <c r="AO21" i="193"/>
  <c r="BE23" i="195"/>
  <c r="BE23" i="194"/>
  <c r="BE46" i="194" s="1"/>
  <c r="BE23" i="192"/>
  <c r="BE46" i="192" s="1"/>
  <c r="AS23" i="164"/>
  <c r="AS46" i="164" s="1"/>
  <c r="AS23" i="145"/>
  <c r="AS46" i="145" s="1"/>
  <c r="AS23" i="166"/>
  <c r="AS46" i="166" s="1"/>
  <c r="AS24" i="80"/>
  <c r="AS48" i="80" s="1"/>
  <c r="AS24" i="126"/>
  <c r="AS48" i="126" s="1"/>
  <c r="AS23" i="144" s="1"/>
  <c r="BE23" i="191"/>
  <c r="BE46" i="191" s="1"/>
  <c r="AS23" i="163"/>
  <c r="AS46" i="163" s="1"/>
  <c r="AS17" i="164"/>
  <c r="AS40" i="164" s="1"/>
  <c r="AS18" i="80"/>
  <c r="AS42" i="80" s="1"/>
  <c r="BE17" i="195"/>
  <c r="AS17" i="163"/>
  <c r="AS40" i="163" s="1"/>
  <c r="BE17" i="194"/>
  <c r="BE40" i="194" s="1"/>
  <c r="BE17" i="191"/>
  <c r="BE40" i="191" s="1"/>
  <c r="AS17" i="166"/>
  <c r="AS40" i="166" s="1"/>
  <c r="BE17" i="192"/>
  <c r="BE40" i="192" s="1"/>
  <c r="AS18" i="126"/>
  <c r="AS42" i="126" s="1"/>
  <c r="AS17" i="144" s="1"/>
  <c r="AS17" i="145"/>
  <c r="AS40" i="145" s="1"/>
  <c r="AJ12" i="165"/>
  <c r="AV12" i="193"/>
  <c r="D15" i="165"/>
  <c r="P15" i="193"/>
  <c r="AM7" i="165"/>
  <c r="AM10" i="165" s="1"/>
  <c r="AY7" i="193"/>
  <c r="AY10" i="193" s="1"/>
  <c r="Q20" i="191"/>
  <c r="Q43" i="191" s="1"/>
  <c r="E20" i="166"/>
  <c r="E43" i="166" s="1"/>
  <c r="E21" i="126"/>
  <c r="E45" i="126" s="1"/>
  <c r="E20" i="144" s="1"/>
  <c r="Q20" i="195"/>
  <c r="E20" i="163"/>
  <c r="E43" i="163" s="1"/>
  <c r="E21" i="80"/>
  <c r="E45" i="80" s="1"/>
  <c r="Q20" i="194"/>
  <c r="Q43" i="194" s="1"/>
  <c r="E20" i="164"/>
  <c r="E43" i="164" s="1"/>
  <c r="Q20" i="192"/>
  <c r="Q43" i="192" s="1"/>
  <c r="E20" i="145"/>
  <c r="E43" i="145" s="1"/>
  <c r="BX12" i="165"/>
  <c r="CJ12" i="193"/>
  <c r="CS12" i="165"/>
  <c r="DE12" i="193"/>
  <c r="DF25" i="192"/>
  <c r="DF48" i="192" s="1"/>
  <c r="DF25" i="191"/>
  <c r="DF48" i="191" s="1"/>
  <c r="DF25" i="195"/>
  <c r="DF25" i="194"/>
  <c r="DF48" i="194" s="1"/>
  <c r="CT25" i="166"/>
  <c r="CT48" i="166" s="1"/>
  <c r="CT26" i="126"/>
  <c r="CT50" i="126" s="1"/>
  <c r="CT25" i="144" s="1"/>
  <c r="CT25" i="163"/>
  <c r="CT48" i="163" s="1"/>
  <c r="CT26" i="80"/>
  <c r="CT50" i="80" s="1"/>
  <c r="CT25" i="164"/>
  <c r="CT48" i="164" s="1"/>
  <c r="CT25" i="145"/>
  <c r="CT48" i="145" s="1"/>
  <c r="CG7" i="165"/>
  <c r="CG10" i="165" s="1"/>
  <c r="S14" i="163"/>
  <c r="S37" i="163" s="1"/>
  <c r="S37" i="145"/>
  <c r="S15" i="126"/>
  <c r="S39" i="126" s="1"/>
  <c r="S14" i="144" s="1"/>
  <c r="AE14" i="195"/>
  <c r="AE37" i="194"/>
  <c r="AE37" i="191"/>
  <c r="S15" i="80"/>
  <c r="S39" i="80" s="1"/>
  <c r="AE14" i="192"/>
  <c r="AE37" i="192" s="1"/>
  <c r="S14" i="166"/>
  <c r="S37" i="166" s="1"/>
  <c r="BY19" i="195"/>
  <c r="BY19" i="194"/>
  <c r="BY42" i="194" s="1"/>
  <c r="BY19" i="192"/>
  <c r="BY42" i="192" s="1"/>
  <c r="BG22" i="54"/>
  <c r="BY19" i="191"/>
  <c r="BY42" i="191" s="1"/>
  <c r="BM19" i="145"/>
  <c r="BM42" i="145" s="1"/>
  <c r="BM19" i="166"/>
  <c r="BM42" i="166" s="1"/>
  <c r="BM20" i="126"/>
  <c r="BM44" i="126" s="1"/>
  <c r="BM19" i="144" s="1"/>
  <c r="BM19" i="163"/>
  <c r="BM42" i="163" s="1"/>
  <c r="BM20" i="80"/>
  <c r="BM44" i="80" s="1"/>
  <c r="BM19" i="164"/>
  <c r="BM42" i="164" s="1"/>
  <c r="CM6" i="193"/>
  <c r="CM9" i="193" s="1"/>
  <c r="CA6" i="165"/>
  <c r="CA9" i="165" s="1"/>
  <c r="CA17" i="80"/>
  <c r="CA41" i="80" s="1"/>
  <c r="CM16" i="192"/>
  <c r="CM39" i="192" s="1"/>
  <c r="CM16" i="195"/>
  <c r="CM16" i="194"/>
  <c r="CM39" i="194" s="1"/>
  <c r="CA16" i="166"/>
  <c r="CA39" i="166" s="1"/>
  <c r="CA17" i="126"/>
  <c r="CA41" i="126" s="1"/>
  <c r="CA16" i="144" s="1"/>
  <c r="CA16" i="163"/>
  <c r="CA39" i="163" s="1"/>
  <c r="BU19" i="54"/>
  <c r="CA16" i="164"/>
  <c r="CA39" i="164" s="1"/>
  <c r="CM16" i="191"/>
  <c r="CM39" i="191" s="1"/>
  <c r="CA16" i="145"/>
  <c r="CA39" i="145" s="1"/>
  <c r="R8" i="194"/>
  <c r="R8" i="191"/>
  <c r="F8" i="164"/>
  <c r="R8" i="192"/>
  <c r="F8" i="145"/>
  <c r="F8" i="166"/>
  <c r="F8" i="126"/>
  <c r="R8" i="195"/>
  <c r="R11" i="195" s="1"/>
  <c r="P25" i="97"/>
  <c r="F8" i="163"/>
  <c r="F8" i="80"/>
  <c r="F22" i="166"/>
  <c r="F45" i="166" s="1"/>
  <c r="F22" i="145"/>
  <c r="F45" i="145" s="1"/>
  <c r="R22" i="195"/>
  <c r="F23" i="80"/>
  <c r="F47" i="80" s="1"/>
  <c r="P23" i="97"/>
  <c r="R22" i="194"/>
  <c r="R45" i="194" s="1"/>
  <c r="R22" i="191"/>
  <c r="R45" i="191" s="1"/>
  <c r="F22" i="163"/>
  <c r="F45" i="163" s="1"/>
  <c r="R22" i="192"/>
  <c r="R45" i="192" s="1"/>
  <c r="F22" i="164"/>
  <c r="F45" i="164" s="1"/>
  <c r="F23" i="126"/>
  <c r="F47" i="126" s="1"/>
  <c r="F22" i="144" s="1"/>
  <c r="BX13" i="195"/>
  <c r="BX13" i="192"/>
  <c r="BX36" i="192" s="1"/>
  <c r="BF16" i="54"/>
  <c r="BX36" i="191"/>
  <c r="BL36" i="145"/>
  <c r="BL13" i="166"/>
  <c r="BL36" i="166" s="1"/>
  <c r="BL14" i="126"/>
  <c r="BL38" i="126" s="1"/>
  <c r="BL13" i="144" s="1"/>
  <c r="BL13" i="163"/>
  <c r="BL36" i="163" s="1"/>
  <c r="BL14" i="80"/>
  <c r="BL38" i="80" s="1"/>
  <c r="BX22" i="195"/>
  <c r="BX22" i="194"/>
  <c r="BX45" i="194" s="1"/>
  <c r="BX22" i="192"/>
  <c r="BX45" i="192" s="1"/>
  <c r="BF25" i="54"/>
  <c r="BX22" i="191"/>
  <c r="BX45" i="191" s="1"/>
  <c r="BL22" i="163"/>
  <c r="BL45" i="163" s="1"/>
  <c r="BL23" i="126"/>
  <c r="BL47" i="126" s="1"/>
  <c r="BL22" i="144" s="1"/>
  <c r="BL22" i="164"/>
  <c r="BL45" i="164" s="1"/>
  <c r="BL22" i="145"/>
  <c r="BL45" i="145" s="1"/>
  <c r="BL22" i="166"/>
  <c r="BL45" i="166" s="1"/>
  <c r="BL23" i="80"/>
  <c r="BL47" i="80" s="1"/>
  <c r="AI36" i="194"/>
  <c r="AI13" i="192"/>
  <c r="AI36" i="192" s="1"/>
  <c r="AI13" i="195"/>
  <c r="W13" i="166"/>
  <c r="W36" i="166" s="1"/>
  <c r="W13" i="163"/>
  <c r="W36" i="163" s="1"/>
  <c r="W36" i="164"/>
  <c r="W14" i="80"/>
  <c r="W38" i="80" s="1"/>
  <c r="Q16" i="54"/>
  <c r="W14" i="126"/>
  <c r="W38" i="126" s="1"/>
  <c r="W13" i="144" s="1"/>
  <c r="AI19" i="192"/>
  <c r="AI42" i="192" s="1"/>
  <c r="AI19" i="195"/>
  <c r="AI19" i="194"/>
  <c r="AI42" i="194" s="1"/>
  <c r="Q22" i="54"/>
  <c r="AI19" i="191"/>
  <c r="AI42" i="191" s="1"/>
  <c r="W19" i="163"/>
  <c r="W42" i="163" s="1"/>
  <c r="W20" i="80"/>
  <c r="W44" i="80" s="1"/>
  <c r="W19" i="164"/>
  <c r="W42" i="164" s="1"/>
  <c r="W19" i="145"/>
  <c r="W42" i="145" s="1"/>
  <c r="W19" i="166"/>
  <c r="W42" i="166" s="1"/>
  <c r="W20" i="126"/>
  <c r="W44" i="126" s="1"/>
  <c r="W19" i="144" s="1"/>
  <c r="CT16" i="192"/>
  <c r="CT39" i="192" s="1"/>
  <c r="CT16" i="195"/>
  <c r="CT16" i="194"/>
  <c r="CT39" i="194" s="1"/>
  <c r="CB19" i="54"/>
  <c r="CH17" i="80"/>
  <c r="CH41" i="80" s="1"/>
  <c r="CT16" i="191"/>
  <c r="CT39" i="191" s="1"/>
  <c r="CH16" i="163"/>
  <c r="CH39" i="163" s="1"/>
  <c r="CH16" i="166"/>
  <c r="CH39" i="166" s="1"/>
  <c r="CH16" i="145"/>
  <c r="CH39" i="145" s="1"/>
  <c r="CH16" i="164"/>
  <c r="CH39" i="164" s="1"/>
  <c r="CH17" i="126"/>
  <c r="CH41" i="126" s="1"/>
  <c r="CH16" i="144" s="1"/>
  <c r="CQ22" i="192"/>
  <c r="CQ45" i="192" s="1"/>
  <c r="CQ22" i="195"/>
  <c r="CQ22" i="194"/>
  <c r="CQ45" i="194" s="1"/>
  <c r="CE23" i="80"/>
  <c r="CE47" i="80" s="1"/>
  <c r="CQ22" i="191"/>
  <c r="CQ45" i="191" s="1"/>
  <c r="BY25" i="54"/>
  <c r="CE22" i="164"/>
  <c r="CE45" i="164" s="1"/>
  <c r="CE22" i="166"/>
  <c r="CE45" i="166" s="1"/>
  <c r="CE23" i="126"/>
  <c r="CE47" i="126" s="1"/>
  <c r="CE22" i="144" s="1"/>
  <c r="CE22" i="163"/>
  <c r="CE45" i="163" s="1"/>
  <c r="CE22" i="145"/>
  <c r="CE45" i="145" s="1"/>
  <c r="CQ13" i="195"/>
  <c r="CQ36" i="194"/>
  <c r="CQ13" i="192"/>
  <c r="CQ36" i="192" s="1"/>
  <c r="BY16" i="54"/>
  <c r="CE36" i="164"/>
  <c r="CE13" i="166"/>
  <c r="CE36" i="166" s="1"/>
  <c r="CE14" i="126"/>
  <c r="CE38" i="126" s="1"/>
  <c r="CE13" i="144" s="1"/>
  <c r="CE13" i="163"/>
  <c r="CE36" i="163" s="1"/>
  <c r="CE14" i="80"/>
  <c r="CE38" i="80" s="1"/>
  <c r="U6" i="165"/>
  <c r="U9" i="165" s="1"/>
  <c r="AG6" i="193"/>
  <c r="AG9" i="193" s="1"/>
  <c r="AQ14" i="195"/>
  <c r="AQ37" i="194"/>
  <c r="AQ14" i="192"/>
  <c r="AQ37" i="192" s="1"/>
  <c r="AE14" i="166"/>
  <c r="AE37" i="166" s="1"/>
  <c r="AE14" i="163"/>
  <c r="AE37" i="163" s="1"/>
  <c r="AE37" i="164"/>
  <c r="AE15" i="126"/>
  <c r="AE39" i="126" s="1"/>
  <c r="AE14" i="144" s="1"/>
  <c r="AE15" i="80"/>
  <c r="AE39" i="80" s="1"/>
  <c r="AQ12" i="193"/>
  <c r="AE12" i="165"/>
  <c r="CY21" i="193"/>
  <c r="CM21" i="165"/>
  <c r="AY23" i="163"/>
  <c r="AY46" i="163" s="1"/>
  <c r="AY23" i="145"/>
  <c r="AY46" i="145" s="1"/>
  <c r="AY24" i="126"/>
  <c r="AY48" i="126" s="1"/>
  <c r="AY23" i="144" s="1"/>
  <c r="AY24" i="80"/>
  <c r="AY48" i="80" s="1"/>
  <c r="AY23" i="164"/>
  <c r="AY46" i="164" s="1"/>
  <c r="AY23" i="166"/>
  <c r="AY46" i="166" s="1"/>
  <c r="BK23" i="191"/>
  <c r="BK46" i="191" s="1"/>
  <c r="BK23" i="195"/>
  <c r="BK23" i="194"/>
  <c r="BK46" i="194" s="1"/>
  <c r="BK23" i="192"/>
  <c r="BK46" i="192" s="1"/>
  <c r="CF21" i="165"/>
  <c r="CR21" i="193"/>
  <c r="CE23" i="195"/>
  <c r="CE23" i="194"/>
  <c r="CE46" i="194" s="1"/>
  <c r="CE23" i="192"/>
  <c r="CE46" i="192" s="1"/>
  <c r="CE23" i="191"/>
  <c r="CE46" i="191" s="1"/>
  <c r="BS23" i="145"/>
  <c r="BS46" i="145" s="1"/>
  <c r="BS23" i="166"/>
  <c r="BS46" i="166" s="1"/>
  <c r="BS24" i="126"/>
  <c r="BS48" i="126" s="1"/>
  <c r="BS23" i="144" s="1"/>
  <c r="BS23" i="163"/>
  <c r="BS46" i="163" s="1"/>
  <c r="BS24" i="80"/>
  <c r="BS48" i="80" s="1"/>
  <c r="BS23" i="164"/>
  <c r="BS46" i="164" s="1"/>
  <c r="T20" i="195"/>
  <c r="T20" i="191"/>
  <c r="T43" i="191" s="1"/>
  <c r="T20" i="194"/>
  <c r="T43" i="194" s="1"/>
  <c r="T20" i="192"/>
  <c r="T43" i="192" s="1"/>
  <c r="H20" i="166"/>
  <c r="H43" i="166" s="1"/>
  <c r="H21" i="80"/>
  <c r="H45" i="80" s="1"/>
  <c r="H20" i="163"/>
  <c r="H43" i="163" s="1"/>
  <c r="H21" i="126"/>
  <c r="H45" i="126" s="1"/>
  <c r="H20" i="144" s="1"/>
  <c r="H20" i="164"/>
  <c r="H43" i="164" s="1"/>
  <c r="H20" i="145"/>
  <c r="H43" i="145" s="1"/>
  <c r="BW23" i="194"/>
  <c r="BW46" i="194" s="1"/>
  <c r="BW23" i="192"/>
  <c r="BW46" i="192" s="1"/>
  <c r="BW23" i="195"/>
  <c r="BK24" i="126"/>
  <c r="BK48" i="126" s="1"/>
  <c r="BK23" i="144" s="1"/>
  <c r="BK24" i="80"/>
  <c r="BK48" i="80" s="1"/>
  <c r="BK23" i="166"/>
  <c r="BK46" i="166" s="1"/>
  <c r="BK23" i="145"/>
  <c r="BK46" i="145" s="1"/>
  <c r="BW23" i="191"/>
  <c r="BW46" i="191" s="1"/>
  <c r="BK23" i="164"/>
  <c r="BK46" i="164" s="1"/>
  <c r="BK23" i="163"/>
  <c r="BK46" i="163" s="1"/>
  <c r="BO12" i="193"/>
  <c r="BC12" i="165"/>
  <c r="AC12" i="165"/>
  <c r="AO12" i="193"/>
  <c r="CO25" i="164"/>
  <c r="CO48" i="164" s="1"/>
  <c r="CO25" i="145"/>
  <c r="CO48" i="145" s="1"/>
  <c r="CO25" i="166"/>
  <c r="CO48" i="166" s="1"/>
  <c r="CO26" i="126"/>
  <c r="CO50" i="126" s="1"/>
  <c r="CO25" i="144" s="1"/>
  <c r="CO25" i="163"/>
  <c r="CO48" i="163" s="1"/>
  <c r="CO26" i="80"/>
  <c r="CO50" i="80" s="1"/>
  <c r="DA25" i="192"/>
  <c r="DA48" i="192" s="1"/>
  <c r="DA25" i="191"/>
  <c r="DA48" i="191" s="1"/>
  <c r="DA25" i="195"/>
  <c r="DA25" i="194"/>
  <c r="DA48" i="194" s="1"/>
  <c r="BU14" i="163"/>
  <c r="BU37" i="163" s="1"/>
  <c r="BU37" i="164"/>
  <c r="BU14" i="166"/>
  <c r="BU37" i="166" s="1"/>
  <c r="CG14" i="195"/>
  <c r="BU15" i="80"/>
  <c r="BU39" i="80" s="1"/>
  <c r="CG37" i="191"/>
  <c r="CG14" i="192"/>
  <c r="CG37" i="192" s="1"/>
  <c r="BU15" i="126"/>
  <c r="BU39" i="126" s="1"/>
  <c r="BU14" i="144" s="1"/>
  <c r="BQ25" i="166"/>
  <c r="BQ48" i="166" s="1"/>
  <c r="CC25" i="192"/>
  <c r="CC48" i="192" s="1"/>
  <c r="BQ25" i="164"/>
  <c r="BQ48" i="164" s="1"/>
  <c r="BQ26" i="80"/>
  <c r="BQ50" i="80" s="1"/>
  <c r="BQ26" i="126"/>
  <c r="BQ50" i="126" s="1"/>
  <c r="BQ25" i="144" s="1"/>
  <c r="BQ25" i="163"/>
  <c r="BQ48" i="163" s="1"/>
  <c r="CC25" i="195"/>
  <c r="CC25" i="191"/>
  <c r="CC48" i="191" s="1"/>
  <c r="CC25" i="194"/>
  <c r="CC48" i="194" s="1"/>
  <c r="BQ25" i="145"/>
  <c r="BQ48" i="145" s="1"/>
  <c r="BC17" i="194"/>
  <c r="BC40" i="194" s="1"/>
  <c r="AQ17" i="145"/>
  <c r="AQ40" i="145" s="1"/>
  <c r="AQ17" i="166"/>
  <c r="AQ40" i="166" s="1"/>
  <c r="BC17" i="192"/>
  <c r="BC40" i="192" s="1"/>
  <c r="AQ17" i="163"/>
  <c r="AQ40" i="163" s="1"/>
  <c r="AQ17" i="164"/>
  <c r="AQ40" i="164" s="1"/>
  <c r="BC17" i="191"/>
  <c r="BC40" i="191" s="1"/>
  <c r="AQ18" i="126"/>
  <c r="AQ42" i="126" s="1"/>
  <c r="AQ17" i="144" s="1"/>
  <c r="BC17" i="195"/>
  <c r="AQ18" i="80"/>
  <c r="AQ42" i="80" s="1"/>
  <c r="D12" i="165"/>
  <c r="P12" i="193"/>
  <c r="U14" i="195"/>
  <c r="I14" i="166"/>
  <c r="I37" i="166" s="1"/>
  <c r="I15" i="126"/>
  <c r="I39" i="126" s="1"/>
  <c r="I14" i="144" s="1"/>
  <c r="U14" i="192"/>
  <c r="U37" i="192" s="1"/>
  <c r="I14" i="163"/>
  <c r="I37" i="163" s="1"/>
  <c r="I15" i="80"/>
  <c r="I39" i="80" s="1"/>
  <c r="U37" i="191"/>
  <c r="I37" i="164"/>
  <c r="Q7" i="193"/>
  <c r="Q10" i="193" s="1"/>
  <c r="DE18" i="193"/>
  <c r="CS18" i="165"/>
  <c r="DE17" i="192"/>
  <c r="DE40" i="192" s="1"/>
  <c r="CS17" i="166"/>
  <c r="CS40" i="166" s="1"/>
  <c r="CS18" i="80"/>
  <c r="CS42" i="80" s="1"/>
  <c r="DE17" i="191"/>
  <c r="DE40" i="191" s="1"/>
  <c r="CS18" i="126"/>
  <c r="CS42" i="126" s="1"/>
  <c r="CS17" i="144" s="1"/>
  <c r="DE17" i="195"/>
  <c r="CS17" i="145"/>
  <c r="CS40" i="145" s="1"/>
  <c r="CS17" i="164"/>
  <c r="CS40" i="164" s="1"/>
  <c r="DE17" i="194"/>
  <c r="DE40" i="194" s="1"/>
  <c r="CS17" i="163"/>
  <c r="CS40" i="163" s="1"/>
  <c r="V16" i="195"/>
  <c r="V16" i="194"/>
  <c r="V39" i="194" s="1"/>
  <c r="V16" i="192"/>
  <c r="V39" i="192" s="1"/>
  <c r="D19" i="54"/>
  <c r="V16" i="191"/>
  <c r="V39" i="191" s="1"/>
  <c r="J16" i="163"/>
  <c r="J39" i="163" s="1"/>
  <c r="J17" i="80"/>
  <c r="J41" i="80" s="1"/>
  <c r="J16" i="164"/>
  <c r="J39" i="164" s="1"/>
  <c r="J16" i="145"/>
  <c r="J39" i="145" s="1"/>
  <c r="J16" i="166"/>
  <c r="J39" i="166" s="1"/>
  <c r="J17" i="126"/>
  <c r="J41" i="126" s="1"/>
  <c r="J16" i="144" s="1"/>
  <c r="V22" i="195"/>
  <c r="V22" i="194"/>
  <c r="V45" i="194" s="1"/>
  <c r="V22" i="192"/>
  <c r="V45" i="192" s="1"/>
  <c r="D25" i="54"/>
  <c r="V22" i="191"/>
  <c r="V45" i="191" s="1"/>
  <c r="J22" i="164"/>
  <c r="J45" i="164" s="1"/>
  <c r="J22" i="145"/>
  <c r="J45" i="145" s="1"/>
  <c r="J22" i="163"/>
  <c r="J45" i="163" s="1"/>
  <c r="J23" i="126"/>
  <c r="J47" i="126" s="1"/>
  <c r="J22" i="144" s="1"/>
  <c r="J22" i="166"/>
  <c r="J45" i="166" s="1"/>
  <c r="J23" i="80"/>
  <c r="J47" i="80" s="1"/>
  <c r="BB13" i="192"/>
  <c r="BB36" i="192" s="1"/>
  <c r="BB13" i="195"/>
  <c r="AJ16" i="54"/>
  <c r="BB36" i="191"/>
  <c r="AP36" i="164"/>
  <c r="AP13" i="166"/>
  <c r="AP36" i="166" s="1"/>
  <c r="AP14" i="126"/>
  <c r="AP38" i="126" s="1"/>
  <c r="AP13" i="144" s="1"/>
  <c r="AP13" i="163"/>
  <c r="AP36" i="163" s="1"/>
  <c r="AP14" i="80"/>
  <c r="AP38" i="80" s="1"/>
  <c r="S16" i="192"/>
  <c r="S39" i="192" s="1"/>
  <c r="S16" i="191"/>
  <c r="S39" i="191" s="1"/>
  <c r="G16" i="163"/>
  <c r="G39" i="163" s="1"/>
  <c r="G17" i="80"/>
  <c r="G41" i="80" s="1"/>
  <c r="G16" i="164"/>
  <c r="G39" i="164" s="1"/>
  <c r="S16" i="195"/>
  <c r="G16" i="145"/>
  <c r="G39" i="145" s="1"/>
  <c r="S16" i="194"/>
  <c r="S39" i="194" s="1"/>
  <c r="Q17" i="97"/>
  <c r="G16" i="166"/>
  <c r="G39" i="166" s="1"/>
  <c r="G17" i="126"/>
  <c r="G41" i="126" s="1"/>
  <c r="G16" i="144" s="1"/>
  <c r="S13" i="192"/>
  <c r="S36" i="192" s="1"/>
  <c r="G13" i="163"/>
  <c r="G36" i="163" s="1"/>
  <c r="G14" i="80"/>
  <c r="G38" i="80" s="1"/>
  <c r="S36" i="191"/>
  <c r="G36" i="164"/>
  <c r="S13" i="195"/>
  <c r="S36" i="194"/>
  <c r="G13" i="166"/>
  <c r="G36" i="166" s="1"/>
  <c r="G14" i="126"/>
  <c r="G38" i="126" s="1"/>
  <c r="G13" i="144" s="1"/>
  <c r="CB22" i="195"/>
  <c r="CB22" i="194"/>
  <c r="CB45" i="194" s="1"/>
  <c r="CB22" i="192"/>
  <c r="CB45" i="192" s="1"/>
  <c r="BJ25" i="54"/>
  <c r="BP22" i="145"/>
  <c r="BP45" i="145" s="1"/>
  <c r="CB22" i="191"/>
  <c r="CB45" i="191" s="1"/>
  <c r="BP22" i="163"/>
  <c r="BP45" i="163" s="1"/>
  <c r="BP23" i="126"/>
  <c r="BP47" i="126" s="1"/>
  <c r="BP22" i="144" s="1"/>
  <c r="BP23" i="80"/>
  <c r="BP47" i="80" s="1"/>
  <c r="BP22" i="166"/>
  <c r="BP45" i="166" s="1"/>
  <c r="BP22" i="164"/>
  <c r="BP45" i="164" s="1"/>
  <c r="CB19" i="195"/>
  <c r="CB19" i="194"/>
  <c r="CB42" i="194" s="1"/>
  <c r="CB19" i="192"/>
  <c r="CB42" i="192" s="1"/>
  <c r="BJ22" i="54"/>
  <c r="CB19" i="191"/>
  <c r="CB42" i="191" s="1"/>
  <c r="BP19" i="163"/>
  <c r="BP42" i="163" s="1"/>
  <c r="BP20" i="126"/>
  <c r="BP44" i="126" s="1"/>
  <c r="BP19" i="144" s="1"/>
  <c r="BP19" i="164"/>
  <c r="BP42" i="164" s="1"/>
  <c r="BP19" i="145"/>
  <c r="BP42" i="145" s="1"/>
  <c r="BP19" i="166"/>
  <c r="BP42" i="166" s="1"/>
  <c r="BP20" i="80"/>
  <c r="BP44" i="80" s="1"/>
  <c r="AL13" i="195"/>
  <c r="AL36" i="194"/>
  <c r="AL13" i="192"/>
  <c r="AL36" i="192" s="1"/>
  <c r="T16" i="54"/>
  <c r="AL36" i="191"/>
  <c r="Z13" i="166"/>
  <c r="Z36" i="166" s="1"/>
  <c r="Z14" i="126"/>
  <c r="Z38" i="126" s="1"/>
  <c r="Z13" i="144" s="1"/>
  <c r="Z13" i="163"/>
  <c r="Z36" i="163" s="1"/>
  <c r="Z14" i="80"/>
  <c r="Z38" i="80" s="1"/>
  <c r="CD8" i="195"/>
  <c r="CD11" i="195" s="1"/>
  <c r="CD8" i="194"/>
  <c r="CD8" i="192"/>
  <c r="BL27" i="54"/>
  <c r="CD8" i="191"/>
  <c r="BR8" i="166"/>
  <c r="BR8" i="126"/>
  <c r="BR8" i="163"/>
  <c r="BR8" i="80"/>
  <c r="BR8" i="164"/>
  <c r="BR8" i="145"/>
  <c r="DC19" i="192"/>
  <c r="DC42" i="192" s="1"/>
  <c r="DC19" i="195"/>
  <c r="DC19" i="194"/>
  <c r="DC42" i="194" s="1"/>
  <c r="CK22" i="54"/>
  <c r="DC19" i="191"/>
  <c r="DC42" i="191" s="1"/>
  <c r="CQ19" i="166"/>
  <c r="CQ42" i="166" s="1"/>
  <c r="CQ19" i="145"/>
  <c r="CQ42" i="145" s="1"/>
  <c r="CQ20" i="126"/>
  <c r="CQ44" i="126" s="1"/>
  <c r="CQ19" i="144" s="1"/>
  <c r="CQ19" i="164"/>
  <c r="CQ42" i="164" s="1"/>
  <c r="CQ19" i="163"/>
  <c r="CQ42" i="163" s="1"/>
  <c r="CQ20" i="80"/>
  <c r="CQ44" i="80" s="1"/>
  <c r="CI19" i="195"/>
  <c r="CI19" i="194"/>
  <c r="CI42" i="194" s="1"/>
  <c r="CI19" i="192"/>
  <c r="CI42" i="192" s="1"/>
  <c r="BQ22" i="54"/>
  <c r="CI19" i="191"/>
  <c r="CI42" i="191" s="1"/>
  <c r="BW19" i="166"/>
  <c r="BW42" i="166" s="1"/>
  <c r="BW20" i="126"/>
  <c r="BW44" i="126" s="1"/>
  <c r="BW19" i="144" s="1"/>
  <c r="BW19" i="163"/>
  <c r="BW42" i="163" s="1"/>
  <c r="BW20" i="80"/>
  <c r="BW44" i="80" s="1"/>
  <c r="BW19" i="164"/>
  <c r="BW42" i="164" s="1"/>
  <c r="BW19" i="145"/>
  <c r="BW42" i="145" s="1"/>
  <c r="P31" i="97" l="1"/>
  <c r="P8" i="190"/>
  <c r="BW14" i="164"/>
  <c r="CI14" i="194"/>
  <c r="CI37" i="194" s="1"/>
  <c r="BW14" i="145"/>
  <c r="CI14" i="191"/>
  <c r="BE14" i="164"/>
  <c r="BQ14" i="191"/>
  <c r="BQ37" i="191" s="1"/>
  <c r="BQ14" i="194"/>
  <c r="BE14" i="145"/>
  <c r="BE37" i="145" s="1"/>
  <c r="AD14" i="194"/>
  <c r="R14" i="145"/>
  <c r="R37" i="145" s="1"/>
  <c r="AD14" i="191"/>
  <c r="R14" i="164"/>
  <c r="CP31" i="166"/>
  <c r="CP34" i="166" s="1"/>
  <c r="CP11" i="166"/>
  <c r="CH14" i="164"/>
  <c r="CT14" i="194"/>
  <c r="CH14" i="145"/>
  <c r="CT14" i="191"/>
  <c r="CT37" i="191" s="1"/>
  <c r="CU31" i="166"/>
  <c r="CU34" i="166" s="1"/>
  <c r="CU11" i="166"/>
  <c r="BW31" i="166"/>
  <c r="BW34" i="166" s="1"/>
  <c r="BW11" i="166"/>
  <c r="CP14" i="164"/>
  <c r="DB14" i="194"/>
  <c r="CP14" i="145"/>
  <c r="DB14" i="191"/>
  <c r="DB37" i="191" s="1"/>
  <c r="CQ31" i="166"/>
  <c r="CQ34" i="166" s="1"/>
  <c r="CQ11" i="166"/>
  <c r="BV31" i="166"/>
  <c r="BV34" i="166" s="1"/>
  <c r="BV11" i="166"/>
  <c r="CA31" i="166"/>
  <c r="CA34" i="166" s="1"/>
  <c r="CA11" i="166"/>
  <c r="G31" i="166"/>
  <c r="G34" i="166" s="1"/>
  <c r="G11" i="166"/>
  <c r="K14" i="164"/>
  <c r="W14" i="194"/>
  <c r="K14" i="145"/>
  <c r="W14" i="191"/>
  <c r="W37" i="191" s="1"/>
  <c r="AR31" i="166"/>
  <c r="AR34" i="166" s="1"/>
  <c r="AR11" i="166"/>
  <c r="R6" i="144"/>
  <c r="R9" i="144" s="1"/>
  <c r="R34" i="126"/>
  <c r="AO7" i="144"/>
  <c r="AO10" i="144" s="1"/>
  <c r="AO35" i="126"/>
  <c r="CU6" i="144"/>
  <c r="CU9" i="144" s="1"/>
  <c r="CU34" i="126"/>
  <c r="D7" i="144"/>
  <c r="D10" i="144" s="1"/>
  <c r="D35" i="126"/>
  <c r="AC7" i="144"/>
  <c r="AC10" i="144" s="1"/>
  <c r="AC35" i="126"/>
  <c r="BU7" i="144"/>
  <c r="BU10" i="144" s="1"/>
  <c r="BU35" i="126"/>
  <c r="BP6" i="144"/>
  <c r="BP9" i="144" s="1"/>
  <c r="BP34" i="126"/>
  <c r="BL6" i="144"/>
  <c r="BL9" i="144" s="1"/>
  <c r="BL34" i="126"/>
  <c r="AF6" i="144"/>
  <c r="AF9" i="144" s="1"/>
  <c r="AF34" i="126"/>
  <c r="BN7" i="144"/>
  <c r="BN10" i="144" s="1"/>
  <c r="BN35" i="126"/>
  <c r="AW7" i="144"/>
  <c r="AW10" i="144" s="1"/>
  <c r="AW35" i="126"/>
  <c r="BW6" i="144"/>
  <c r="BW9" i="144" s="1"/>
  <c r="BW34" i="126"/>
  <c r="I7" i="144"/>
  <c r="I10" i="144" s="1"/>
  <c r="I35" i="126"/>
  <c r="G6" i="144"/>
  <c r="G9" i="144" s="1"/>
  <c r="G34" i="126"/>
  <c r="CP6" i="144"/>
  <c r="CP9" i="144" s="1"/>
  <c r="CP34" i="126"/>
  <c r="CM7" i="144"/>
  <c r="CM10" i="144" s="1"/>
  <c r="CM35" i="126"/>
  <c r="AJ7" i="144"/>
  <c r="AJ10" i="144" s="1"/>
  <c r="AJ35" i="126"/>
  <c r="AR6" i="144"/>
  <c r="AR9" i="144" s="1"/>
  <c r="AR34" i="126"/>
  <c r="BA7" i="144"/>
  <c r="BA10" i="144" s="1"/>
  <c r="BA35" i="126"/>
  <c r="E7" i="165"/>
  <c r="E10" i="165" s="1"/>
  <c r="E34" i="163"/>
  <c r="AQ7" i="193"/>
  <c r="AQ10" i="193" s="1"/>
  <c r="AE34" i="163"/>
  <c r="BP6" i="165"/>
  <c r="BP9" i="165" s="1"/>
  <c r="BP33" i="163"/>
  <c r="CD7" i="165"/>
  <c r="CD10" i="165" s="1"/>
  <c r="CD34" i="163"/>
  <c r="BK7" i="193"/>
  <c r="BK10" i="193" s="1"/>
  <c r="AY34" i="163"/>
  <c r="AL6" i="165"/>
  <c r="AL9" i="165" s="1"/>
  <c r="AL33" i="163"/>
  <c r="AO7" i="193"/>
  <c r="AO10" i="193" s="1"/>
  <c r="AC34" i="163"/>
  <c r="AZ6" i="165"/>
  <c r="AZ9" i="165" s="1"/>
  <c r="AZ33" i="163"/>
  <c r="BF7" i="193"/>
  <c r="BF10" i="193" s="1"/>
  <c r="AT34" i="163"/>
  <c r="BP7" i="193"/>
  <c r="BP10" i="193" s="1"/>
  <c r="BD34" i="163"/>
  <c r="BC7" i="193"/>
  <c r="BC10" i="193" s="1"/>
  <c r="AQ34" i="163"/>
  <c r="BH7" i="165"/>
  <c r="BH10" i="165" s="1"/>
  <c r="BH34" i="163"/>
  <c r="O31" i="190"/>
  <c r="O11" i="190"/>
  <c r="BR31" i="166"/>
  <c r="BR34" i="166" s="1"/>
  <c r="BR11" i="166"/>
  <c r="S14" i="194"/>
  <c r="S14" i="191"/>
  <c r="G14" i="164"/>
  <c r="G14" i="145"/>
  <c r="G37" i="145" s="1"/>
  <c r="Q14" i="97"/>
  <c r="CE14" i="164"/>
  <c r="CQ14" i="194"/>
  <c r="CE14" i="145"/>
  <c r="CE37" i="145" s="1"/>
  <c r="CQ14" i="191"/>
  <c r="BL14" i="164"/>
  <c r="BX14" i="191"/>
  <c r="BX14" i="194"/>
  <c r="BX37" i="194" s="1"/>
  <c r="BL14" i="145"/>
  <c r="AE7" i="165"/>
  <c r="AE10" i="165" s="1"/>
  <c r="AF14" i="164"/>
  <c r="AR14" i="191"/>
  <c r="AR37" i="191" s="1"/>
  <c r="AR14" i="194"/>
  <c r="AF14" i="145"/>
  <c r="AK14" i="164"/>
  <c r="AW14" i="191"/>
  <c r="AW37" i="191" s="1"/>
  <c r="AW14" i="194"/>
  <c r="AK14" i="145"/>
  <c r="AK37" i="145" s="1"/>
  <c r="Q14" i="164"/>
  <c r="AC14" i="191"/>
  <c r="AC37" i="191" s="1"/>
  <c r="AC14" i="194"/>
  <c r="Q14" i="145"/>
  <c r="BI31" i="166"/>
  <c r="BI34" i="166" s="1"/>
  <c r="BI11" i="166"/>
  <c r="AN31" i="166"/>
  <c r="AN34" i="166" s="1"/>
  <c r="AN11" i="166"/>
  <c r="AN14" i="164"/>
  <c r="AZ14" i="191"/>
  <c r="AZ37" i="191" s="1"/>
  <c r="AZ14" i="194"/>
  <c r="AN14" i="145"/>
  <c r="AN37" i="145" s="1"/>
  <c r="O31" i="166"/>
  <c r="O34" i="166" s="1"/>
  <c r="O11" i="166"/>
  <c r="BP31" i="166"/>
  <c r="BP34" i="166" s="1"/>
  <c r="BP11" i="166"/>
  <c r="AS7" i="193"/>
  <c r="AS10" i="193" s="1"/>
  <c r="CH31" i="166"/>
  <c r="CH34" i="166" s="1"/>
  <c r="CH11" i="166"/>
  <c r="BM31" i="166"/>
  <c r="BM34" i="166" s="1"/>
  <c r="BM11" i="166"/>
  <c r="U14" i="164"/>
  <c r="U37" i="164" s="1"/>
  <c r="AG14" i="191"/>
  <c r="AG14" i="194"/>
  <c r="U14" i="145"/>
  <c r="W31" i="166"/>
  <c r="W34" i="166" s="1"/>
  <c r="W11" i="166"/>
  <c r="BM14" i="164"/>
  <c r="BY14" i="191"/>
  <c r="BY14" i="194"/>
  <c r="BY37" i="194" s="1"/>
  <c r="BM14" i="145"/>
  <c r="DF7" i="193"/>
  <c r="DF10" i="193" s="1"/>
  <c r="BH7" i="193"/>
  <c r="BH10" i="193" s="1"/>
  <c r="CP7" i="193"/>
  <c r="CP10" i="193" s="1"/>
  <c r="BJ14" i="194"/>
  <c r="AX14" i="145"/>
  <c r="AX37" i="145" s="1"/>
  <c r="AX14" i="164"/>
  <c r="BJ14" i="191"/>
  <c r="BJ37" i="191" s="1"/>
  <c r="AZ6" i="193"/>
  <c r="AZ9" i="193" s="1"/>
  <c r="BI14" i="164"/>
  <c r="BU14" i="191"/>
  <c r="BU14" i="194"/>
  <c r="BU37" i="194" s="1"/>
  <c r="BI14" i="145"/>
  <c r="BR6" i="165"/>
  <c r="BR9" i="165" s="1"/>
  <c r="R31" i="166"/>
  <c r="R34" i="166" s="1"/>
  <c r="R11" i="166"/>
  <c r="BL31" i="166"/>
  <c r="BL34" i="166" s="1"/>
  <c r="BL11" i="166"/>
  <c r="R14" i="194"/>
  <c r="F14" i="164"/>
  <c r="F37" i="164" s="1"/>
  <c r="F14" i="145"/>
  <c r="P14" i="97"/>
  <c r="R14" i="191"/>
  <c r="CA14" i="164"/>
  <c r="CA37" i="164" s="1"/>
  <c r="CM14" i="194"/>
  <c r="CM14" i="191"/>
  <c r="CA14" i="145"/>
  <c r="BB31" i="166"/>
  <c r="BB34" i="166" s="1"/>
  <c r="BB11" i="166"/>
  <c r="CC14" i="164"/>
  <c r="CO14" i="191"/>
  <c r="CO14" i="194"/>
  <c r="CO37" i="194" s="1"/>
  <c r="CC14" i="145"/>
  <c r="BO31" i="166"/>
  <c r="BO34" i="166" s="1"/>
  <c r="BO11" i="166"/>
  <c r="AZ31" i="166"/>
  <c r="AZ34" i="166" s="1"/>
  <c r="AZ11" i="166"/>
  <c r="AZ14" i="164"/>
  <c r="BL14" i="191"/>
  <c r="AZ14" i="145"/>
  <c r="AZ37" i="145" s="1"/>
  <c r="BL14" i="194"/>
  <c r="CI31" i="166"/>
  <c r="CI34" i="166" s="1"/>
  <c r="CI11" i="166"/>
  <c r="BD14" i="191"/>
  <c r="BD37" i="191" s="1"/>
  <c r="AR14" i="164"/>
  <c r="AR14" i="145"/>
  <c r="AR37" i="145" s="1"/>
  <c r="BD14" i="194"/>
  <c r="AU31" i="166"/>
  <c r="AU34" i="166" s="1"/>
  <c r="AU11" i="166"/>
  <c r="AU14" i="164"/>
  <c r="BG14" i="194"/>
  <c r="BG14" i="191"/>
  <c r="BG37" i="191" s="1"/>
  <c r="AU14" i="145"/>
  <c r="BB14" i="164"/>
  <c r="BN14" i="194"/>
  <c r="BB14" i="145"/>
  <c r="BB37" i="145" s="1"/>
  <c r="BN14" i="191"/>
  <c r="T7" i="165"/>
  <c r="T10" i="165" s="1"/>
  <c r="Y7" i="193"/>
  <c r="Y10" i="193" s="1"/>
  <c r="P13" i="190"/>
  <c r="P33" i="190" s="1"/>
  <c r="CI14" i="164"/>
  <c r="CU14" i="194"/>
  <c r="CU14" i="191"/>
  <c r="CI14" i="145"/>
  <c r="CI37" i="145" s="1"/>
  <c r="AK31" i="166"/>
  <c r="AK34" i="166" s="1"/>
  <c r="AK11" i="166"/>
  <c r="Q31" i="190"/>
  <c r="Q11" i="190"/>
  <c r="AP6" i="144"/>
  <c r="AP9" i="144" s="1"/>
  <c r="AP34" i="126"/>
  <c r="Q6" i="144"/>
  <c r="Q9" i="144" s="1"/>
  <c r="Q34" i="126"/>
  <c r="CK7" i="144"/>
  <c r="CK10" i="144" s="1"/>
  <c r="CK35" i="126"/>
  <c r="BM6" i="144"/>
  <c r="BM9" i="144" s="1"/>
  <c r="BM34" i="126"/>
  <c r="U6" i="144"/>
  <c r="U9" i="144" s="1"/>
  <c r="U34" i="126"/>
  <c r="H7" i="144"/>
  <c r="H10" i="144" s="1"/>
  <c r="H35" i="126"/>
  <c r="X6" i="144"/>
  <c r="X9" i="144" s="1"/>
  <c r="X34" i="126"/>
  <c r="AI7" i="144"/>
  <c r="AI10" i="144" s="1"/>
  <c r="AI35" i="126"/>
  <c r="CA6" i="144"/>
  <c r="CA9" i="144" s="1"/>
  <c r="CA34" i="126"/>
  <c r="CQ6" i="144"/>
  <c r="CQ9" i="144" s="1"/>
  <c r="CQ34" i="126"/>
  <c r="CE6" i="144"/>
  <c r="CE9" i="144" s="1"/>
  <c r="CE34" i="126"/>
  <c r="F6" i="144"/>
  <c r="F9" i="144" s="1"/>
  <c r="F34" i="126"/>
  <c r="AK6" i="144"/>
  <c r="AK9" i="144" s="1"/>
  <c r="AK34" i="126"/>
  <c r="BS7" i="144"/>
  <c r="BS10" i="144" s="1"/>
  <c r="BS35" i="126"/>
  <c r="BI6" i="144"/>
  <c r="BI9" i="144" s="1"/>
  <c r="BI34" i="126"/>
  <c r="BO6" i="165"/>
  <c r="BO9" i="165" s="1"/>
  <c r="BO33" i="163"/>
  <c r="AR6" i="165"/>
  <c r="AR9" i="165" s="1"/>
  <c r="AR33" i="163"/>
  <c r="DB6" i="193"/>
  <c r="DB9" i="193" s="1"/>
  <c r="CP33" i="163"/>
  <c r="AD7" i="165"/>
  <c r="AD10" i="165" s="1"/>
  <c r="AD34" i="163"/>
  <c r="CR7" i="193"/>
  <c r="CR10" i="193" s="1"/>
  <c r="CF34" i="163"/>
  <c r="CJ7" i="193"/>
  <c r="CJ10" i="193" s="1"/>
  <c r="BX34" i="163"/>
  <c r="AH6" i="193"/>
  <c r="AH9" i="193" s="1"/>
  <c r="V33" i="163"/>
  <c r="CL7" i="193"/>
  <c r="CL10" i="193" s="1"/>
  <c r="BZ34" i="163"/>
  <c r="BG6" i="165"/>
  <c r="BG9" i="165" s="1"/>
  <c r="BG33" i="163"/>
  <c r="X7" i="193"/>
  <c r="X10" i="193" s="1"/>
  <c r="L34" i="163"/>
  <c r="CH6" i="165"/>
  <c r="CH9" i="165" s="1"/>
  <c r="CH33" i="163"/>
  <c r="Z6" i="193"/>
  <c r="Z9" i="193" s="1"/>
  <c r="N33" i="163"/>
  <c r="DD6" i="193"/>
  <c r="DD9" i="193" s="1"/>
  <c r="CR33" i="163"/>
  <c r="CZ7" i="193"/>
  <c r="CZ10" i="193" s="1"/>
  <c r="O14" i="164"/>
  <c r="AA14" i="194"/>
  <c r="AA14" i="191"/>
  <c r="AA37" i="191" s="1"/>
  <c r="O14" i="145"/>
  <c r="AF31" i="166"/>
  <c r="AF34" i="166" s="1"/>
  <c r="AF11" i="166"/>
  <c r="V31" i="166"/>
  <c r="V34" i="166" s="1"/>
  <c r="V11" i="166"/>
  <c r="X14" i="164"/>
  <c r="AJ14" i="191"/>
  <c r="AJ14" i="194"/>
  <c r="AJ37" i="194" s="1"/>
  <c r="X14" i="145"/>
  <c r="CQ14" i="164"/>
  <c r="DC14" i="194"/>
  <c r="DC14" i="191"/>
  <c r="DC37" i="191" s="1"/>
  <c r="CQ14" i="145"/>
  <c r="DC6" i="193"/>
  <c r="DC9" i="193" s="1"/>
  <c r="Z31" i="166"/>
  <c r="Z34" i="166" s="1"/>
  <c r="Z11" i="166"/>
  <c r="J14" i="164"/>
  <c r="V14" i="194"/>
  <c r="J14" i="145"/>
  <c r="V14" i="191"/>
  <c r="AG7" i="165"/>
  <c r="AG10" i="165" s="1"/>
  <c r="J31" i="166"/>
  <c r="J34" i="166" s="1"/>
  <c r="J11" i="166"/>
  <c r="BD7" i="165"/>
  <c r="BD10" i="165" s="1"/>
  <c r="CR31" i="166"/>
  <c r="CR34" i="166" s="1"/>
  <c r="CR11" i="166"/>
  <c r="AQ7" i="165"/>
  <c r="AQ10" i="165" s="1"/>
  <c r="V6" i="165"/>
  <c r="V9" i="165" s="1"/>
  <c r="AN6" i="165"/>
  <c r="AN9" i="165" s="1"/>
  <c r="L7" i="165"/>
  <c r="L10" i="165" s="1"/>
  <c r="BE31" i="166"/>
  <c r="BE34" i="166" s="1"/>
  <c r="BE11" i="166"/>
  <c r="Q31" i="166"/>
  <c r="Q34" i="166" s="1"/>
  <c r="Q11" i="166"/>
  <c r="BG31" i="166"/>
  <c r="BG34" i="166" s="1"/>
  <c r="BG11" i="166"/>
  <c r="AF7" i="193"/>
  <c r="AF10" i="193" s="1"/>
  <c r="P31" i="190"/>
  <c r="P11" i="190"/>
  <c r="Z6" i="144"/>
  <c r="Z9" i="144" s="1"/>
  <c r="Z34" i="126"/>
  <c r="BX7" i="144"/>
  <c r="BX10" i="144" s="1"/>
  <c r="BX35" i="126"/>
  <c r="BQ7" i="144"/>
  <c r="BQ10" i="144" s="1"/>
  <c r="BQ35" i="126"/>
  <c r="BV6" i="144"/>
  <c r="BV9" i="144" s="1"/>
  <c r="BV34" i="126"/>
  <c r="CR6" i="144"/>
  <c r="CR9" i="144" s="1"/>
  <c r="CR34" i="126"/>
  <c r="AZ6" i="144"/>
  <c r="AZ9" i="144" s="1"/>
  <c r="AZ34" i="126"/>
  <c r="BT7" i="144"/>
  <c r="BT10" i="144" s="1"/>
  <c r="BT35" i="126"/>
  <c r="AB7" i="144"/>
  <c r="AB10" i="144" s="1"/>
  <c r="AB35" i="126"/>
  <c r="N6" i="144"/>
  <c r="N9" i="144" s="1"/>
  <c r="N34" i="126"/>
  <c r="L7" i="144"/>
  <c r="L10" i="144" s="1"/>
  <c r="L35" i="126"/>
  <c r="CB7" i="144"/>
  <c r="CB10" i="144" s="1"/>
  <c r="CB35" i="126"/>
  <c r="AD7" i="144"/>
  <c r="AD10" i="144" s="1"/>
  <c r="AD35" i="126"/>
  <c r="BH7" i="144"/>
  <c r="BH10" i="144" s="1"/>
  <c r="BH35" i="126"/>
  <c r="BK7" i="144"/>
  <c r="BK10" i="144" s="1"/>
  <c r="BK35" i="126"/>
  <c r="BE6" i="144"/>
  <c r="BE9" i="144" s="1"/>
  <c r="BE34" i="126"/>
  <c r="AG7" i="144"/>
  <c r="AG10" i="144" s="1"/>
  <c r="AG35" i="126"/>
  <c r="W6" i="144"/>
  <c r="W9" i="144" s="1"/>
  <c r="W34" i="126"/>
  <c r="CG7" i="144"/>
  <c r="CG10" i="144" s="1"/>
  <c r="CG35" i="126"/>
  <c r="AV7" i="144"/>
  <c r="AV10" i="144" s="1"/>
  <c r="AV35" i="126"/>
  <c r="CD7" i="144"/>
  <c r="CD10" i="144" s="1"/>
  <c r="CD35" i="126"/>
  <c r="BB6" i="144"/>
  <c r="BB9" i="144" s="1"/>
  <c r="BB34" i="126"/>
  <c r="CC6" i="144"/>
  <c r="CC9" i="144" s="1"/>
  <c r="CC34" i="126"/>
  <c r="AQ7" i="144"/>
  <c r="AQ10" i="144" s="1"/>
  <c r="AQ35" i="126"/>
  <c r="BY7" i="144"/>
  <c r="BY10" i="144" s="1"/>
  <c r="BY35" i="126"/>
  <c r="CF7" i="144"/>
  <c r="CF10" i="144" s="1"/>
  <c r="CF35" i="126"/>
  <c r="AY7" i="144"/>
  <c r="AY10" i="144" s="1"/>
  <c r="AY35" i="126"/>
  <c r="CI6" i="144"/>
  <c r="CI9" i="144" s="1"/>
  <c r="CI34" i="126"/>
  <c r="CS7" i="144"/>
  <c r="CS10" i="144" s="1"/>
  <c r="CS35" i="126"/>
  <c r="BD7" i="144"/>
  <c r="BD10" i="144" s="1"/>
  <c r="BD35" i="126"/>
  <c r="P7" i="144"/>
  <c r="P10" i="144" s="1"/>
  <c r="P35" i="126"/>
  <c r="AN6" i="144"/>
  <c r="AN9" i="144" s="1"/>
  <c r="AN34" i="126"/>
  <c r="CJ7" i="144"/>
  <c r="CJ10" i="144" s="1"/>
  <c r="CJ35" i="126"/>
  <c r="BR6" i="144"/>
  <c r="BR9" i="144" s="1"/>
  <c r="BR34" i="126"/>
  <c r="J6" i="144"/>
  <c r="J9" i="144" s="1"/>
  <c r="J34" i="126"/>
  <c r="CO7" i="144"/>
  <c r="CO10" i="144" s="1"/>
  <c r="CO35" i="126"/>
  <c r="CH6" i="144"/>
  <c r="CH9" i="144" s="1"/>
  <c r="CH34" i="126"/>
  <c r="AL6" i="144"/>
  <c r="AL9" i="144" s="1"/>
  <c r="AL34" i="126"/>
  <c r="AM7" i="144"/>
  <c r="AM10" i="144" s="1"/>
  <c r="AM35" i="126"/>
  <c r="BC7" i="144"/>
  <c r="BC10" i="144" s="1"/>
  <c r="BC35" i="126"/>
  <c r="AE7" i="144"/>
  <c r="AE10" i="144" s="1"/>
  <c r="AE35" i="126"/>
  <c r="BO6" i="144"/>
  <c r="BO9" i="144" s="1"/>
  <c r="BO34" i="126"/>
  <c r="BZ7" i="144"/>
  <c r="BZ10" i="144" s="1"/>
  <c r="BZ35" i="126"/>
  <c r="T7" i="144"/>
  <c r="T10" i="144" s="1"/>
  <c r="T35" i="126"/>
  <c r="CN7" i="144"/>
  <c r="CN10" i="144" s="1"/>
  <c r="CN35" i="126"/>
  <c r="BG6" i="144"/>
  <c r="BG9" i="144" s="1"/>
  <c r="BG34" i="126"/>
  <c r="O6" i="144"/>
  <c r="O9" i="144" s="1"/>
  <c r="O34" i="126"/>
  <c r="AX6" i="144"/>
  <c r="AX9" i="144" s="1"/>
  <c r="AX34" i="126"/>
  <c r="BF7" i="144"/>
  <c r="BF10" i="144" s="1"/>
  <c r="BF35" i="126"/>
  <c r="BW7" i="193"/>
  <c r="BW10" i="193" s="1"/>
  <c r="BK34" i="163"/>
  <c r="AI7" i="165"/>
  <c r="AI10" i="165" s="1"/>
  <c r="AI34" i="163"/>
  <c r="AF6" i="165"/>
  <c r="AF9" i="165" s="1"/>
  <c r="AF33" i="163"/>
  <c r="S7" i="165"/>
  <c r="S10" i="165" s="1"/>
  <c r="S34" i="163"/>
  <c r="CF7" i="193"/>
  <c r="CF10" i="193" s="1"/>
  <c r="BT34" i="163"/>
  <c r="AB7" i="165"/>
  <c r="AB10" i="165" s="1"/>
  <c r="AB34" i="163"/>
  <c r="BG6" i="193"/>
  <c r="BG9" i="193" s="1"/>
  <c r="AU33" i="163"/>
  <c r="CV7" i="193"/>
  <c r="CV10" i="193" s="1"/>
  <c r="CJ34" i="163"/>
  <c r="X31" i="166"/>
  <c r="X34" i="166" s="1"/>
  <c r="X11" i="166"/>
  <c r="Y7" i="144"/>
  <c r="Y10" i="144" s="1"/>
  <c r="Y35" i="126"/>
  <c r="BJ7" i="144"/>
  <c r="BJ10" i="144" s="1"/>
  <c r="BJ35" i="126"/>
  <c r="K6" i="144"/>
  <c r="K9" i="144" s="1"/>
  <c r="K34" i="126"/>
  <c r="AT7" i="144"/>
  <c r="AT10" i="144" s="1"/>
  <c r="AT35" i="126"/>
  <c r="AH7" i="144"/>
  <c r="AH10" i="144" s="1"/>
  <c r="AH35" i="126"/>
  <c r="CT7" i="144"/>
  <c r="CT10" i="144" s="1"/>
  <c r="CT35" i="126"/>
  <c r="V6" i="144"/>
  <c r="V9" i="144" s="1"/>
  <c r="V34" i="126"/>
  <c r="AA7" i="144"/>
  <c r="AA10" i="144" s="1"/>
  <c r="AA35" i="126"/>
  <c r="M7" i="144"/>
  <c r="M10" i="144" s="1"/>
  <c r="M35" i="126"/>
  <c r="CL7" i="144"/>
  <c r="CL10" i="144" s="1"/>
  <c r="CL35" i="126"/>
  <c r="E7" i="144"/>
  <c r="E10" i="144" s="1"/>
  <c r="E35" i="126"/>
  <c r="AS7" i="144"/>
  <c r="AS10" i="144" s="1"/>
  <c r="AS35" i="126"/>
  <c r="S7" i="144"/>
  <c r="S10" i="144" s="1"/>
  <c r="S35" i="126"/>
  <c r="AU6" i="144"/>
  <c r="AU9" i="144" s="1"/>
  <c r="AU34" i="126"/>
  <c r="F6" i="165"/>
  <c r="F9" i="165" s="1"/>
  <c r="F33" i="163"/>
  <c r="BO7" i="193"/>
  <c r="BO10" i="193" s="1"/>
  <c r="BC34" i="163"/>
  <c r="CE7" i="193"/>
  <c r="CE10" i="193" s="1"/>
  <c r="BS34" i="163"/>
  <c r="CS7" i="165"/>
  <c r="CS10" i="165" s="1"/>
  <c r="CS34" i="163"/>
  <c r="AM7" i="193"/>
  <c r="AM10" i="193" s="1"/>
  <c r="AA34" i="163"/>
  <c r="CE6" i="165"/>
  <c r="CE9" i="165" s="1"/>
  <c r="CE33" i="163"/>
  <c r="BJ7" i="165"/>
  <c r="BJ10" i="165" s="1"/>
  <c r="BJ34" i="163"/>
  <c r="AD6" i="193"/>
  <c r="AD9" i="193" s="1"/>
  <c r="R33" i="163"/>
  <c r="BM6" i="165"/>
  <c r="BM9" i="165" s="1"/>
  <c r="BM33" i="163"/>
  <c r="K6" i="165"/>
  <c r="K9" i="165" s="1"/>
  <c r="K33" i="163"/>
  <c r="Z14" i="164"/>
  <c r="AL14" i="194"/>
  <c r="Z14" i="145"/>
  <c r="Z37" i="145" s="1"/>
  <c r="AL14" i="191"/>
  <c r="AP14" i="164"/>
  <c r="BB14" i="194"/>
  <c r="AP14" i="145"/>
  <c r="AP37" i="145" s="1"/>
  <c r="BB14" i="191"/>
  <c r="W14" i="164"/>
  <c r="AI14" i="194"/>
  <c r="AI14" i="191"/>
  <c r="AI37" i="191" s="1"/>
  <c r="W14" i="145"/>
  <c r="F31" i="166"/>
  <c r="F34" i="166" s="1"/>
  <c r="F11" i="166"/>
  <c r="CS7" i="193"/>
  <c r="CS10" i="193" s="1"/>
  <c r="CN7" i="165"/>
  <c r="CN10" i="165" s="1"/>
  <c r="BD6" i="193"/>
  <c r="BD9" i="193" s="1"/>
  <c r="BS14" i="194"/>
  <c r="BG14" i="145"/>
  <c r="BG37" i="145" s="1"/>
  <c r="BG14" i="164"/>
  <c r="BS14" i="191"/>
  <c r="K31" i="166"/>
  <c r="K34" i="166" s="1"/>
  <c r="K11" i="166"/>
  <c r="BV7" i="193"/>
  <c r="BV10" i="193" s="1"/>
  <c r="CG7" i="193"/>
  <c r="CG10" i="193" s="1"/>
  <c r="CQ6" i="165"/>
  <c r="CQ9" i="165" s="1"/>
  <c r="BP14" i="164"/>
  <c r="BP37" i="164" s="1"/>
  <c r="CB14" i="191"/>
  <c r="BP14" i="145"/>
  <c r="CB14" i="194"/>
  <c r="AP31" i="166"/>
  <c r="AP34" i="166" s="1"/>
  <c r="AP11" i="166"/>
  <c r="BX7" i="165"/>
  <c r="BX10" i="165" s="1"/>
  <c r="U31" i="166"/>
  <c r="U34" i="166" s="1"/>
  <c r="U11" i="166"/>
  <c r="BV14" i="164"/>
  <c r="CH14" i="194"/>
  <c r="BV14" i="145"/>
  <c r="CH14" i="191"/>
  <c r="CH37" i="191" s="1"/>
  <c r="DG14" i="194"/>
  <c r="CU14" i="145"/>
  <c r="CU14" i="164"/>
  <c r="DG14" i="191"/>
  <c r="DG37" i="191" s="1"/>
  <c r="AX14" i="194"/>
  <c r="AL14" i="145"/>
  <c r="AL37" i="145" s="1"/>
  <c r="AL14" i="164"/>
  <c r="AX14" i="191"/>
  <c r="AX37" i="191" s="1"/>
  <c r="CD14" i="194"/>
  <c r="BR14" i="164"/>
  <c r="BR14" i="145"/>
  <c r="CD14" i="191"/>
  <c r="CD37" i="191" s="1"/>
  <c r="AP6" i="165"/>
  <c r="AP9" i="165" s="1"/>
  <c r="CE31" i="166"/>
  <c r="CE34" i="166" s="1"/>
  <c r="CE11" i="166"/>
  <c r="CT6" i="193"/>
  <c r="CT9" i="193" s="1"/>
  <c r="BN6" i="193"/>
  <c r="BN9" i="193" s="1"/>
  <c r="CC31" i="166"/>
  <c r="CC34" i="166" s="1"/>
  <c r="CC11" i="166"/>
  <c r="AY7" i="165"/>
  <c r="AY10" i="165" s="1"/>
  <c r="N31" i="166"/>
  <c r="N34" i="166" s="1"/>
  <c r="N11" i="166"/>
  <c r="N14" i="164"/>
  <c r="Z14" i="194"/>
  <c r="Z37" i="194" s="1"/>
  <c r="N14" i="145"/>
  <c r="Z14" i="191"/>
  <c r="BL6" i="193"/>
  <c r="BL9" i="193" s="1"/>
  <c r="AL31" i="166"/>
  <c r="AL34" i="166" s="1"/>
  <c r="AL11" i="166"/>
  <c r="V14" i="164"/>
  <c r="AH14" i="194"/>
  <c r="V14" i="145"/>
  <c r="V37" i="145" s="1"/>
  <c r="AH14" i="191"/>
  <c r="DD14" i="191"/>
  <c r="CR14" i="164"/>
  <c r="DD14" i="194"/>
  <c r="DD37" i="194" s="1"/>
  <c r="CR14" i="145"/>
  <c r="CR6" i="165"/>
  <c r="CR9" i="165" s="1"/>
  <c r="AX31" i="166"/>
  <c r="AX34" i="166" s="1"/>
  <c r="AX11" i="166"/>
  <c r="BO14" i="164"/>
  <c r="CA14" i="194"/>
  <c r="BO14" i="145"/>
  <c r="CA14" i="191"/>
  <c r="CA37" i="191" s="1"/>
  <c r="AT7" i="165"/>
  <c r="AT10" i="165" s="1"/>
  <c r="V31" i="163"/>
  <c r="V34" i="163" s="1"/>
  <c r="V11" i="163"/>
  <c r="BV31" i="163"/>
  <c r="BV34" i="163" s="1"/>
  <c r="BV11" i="163"/>
  <c r="CA31" i="163"/>
  <c r="CA34" i="163" s="1"/>
  <c r="CA11" i="163"/>
  <c r="BM31" i="163"/>
  <c r="BM34" i="163" s="1"/>
  <c r="BM11" i="163"/>
  <c r="F31" i="163"/>
  <c r="F34" i="163" s="1"/>
  <c r="F11" i="163"/>
  <c r="BP31" i="163"/>
  <c r="BP34" i="163" s="1"/>
  <c r="BP11" i="163"/>
  <c r="CH31" i="163"/>
  <c r="CH34" i="163" s="1"/>
  <c r="CH11" i="163"/>
  <c r="CR31" i="163"/>
  <c r="CR34" i="163" s="1"/>
  <c r="CR11" i="163"/>
  <c r="N31" i="163"/>
  <c r="N34" i="163" s="1"/>
  <c r="N11" i="163"/>
  <c r="R31" i="163"/>
  <c r="R34" i="163" s="1"/>
  <c r="R11" i="163"/>
  <c r="AK31" i="163"/>
  <c r="AK34" i="163" s="1"/>
  <c r="AK11" i="163"/>
  <c r="CI31" i="163"/>
  <c r="CI34" i="163" s="1"/>
  <c r="CI11" i="163"/>
  <c r="AX31" i="163"/>
  <c r="AX34" i="163" s="1"/>
  <c r="AX11" i="163"/>
  <c r="AN31" i="163"/>
  <c r="AN34" i="163" s="1"/>
  <c r="AN11" i="163"/>
  <c r="CQ31" i="163"/>
  <c r="CQ34" i="163" s="1"/>
  <c r="CQ11" i="163"/>
  <c r="J31" i="163"/>
  <c r="J34" i="163" s="1"/>
  <c r="J11" i="163"/>
  <c r="CU31" i="163"/>
  <c r="CU34" i="163" s="1"/>
  <c r="CU11" i="163"/>
  <c r="BR31" i="163"/>
  <c r="BR34" i="163" s="1"/>
  <c r="BR11" i="163"/>
  <c r="CA6" i="193"/>
  <c r="CA9" i="193" s="1"/>
  <c r="Z31" i="163"/>
  <c r="Z34" i="163" s="1"/>
  <c r="Z11" i="163"/>
  <c r="AP31" i="163"/>
  <c r="AP11" i="163"/>
  <c r="CQ6" i="193"/>
  <c r="CQ9" i="193" s="1"/>
  <c r="CP31" i="163"/>
  <c r="CP34" i="163" s="1"/>
  <c r="CP11" i="163"/>
  <c r="R6" i="165"/>
  <c r="R9" i="165" s="1"/>
  <c r="CB6" i="193"/>
  <c r="CB9" i="193" s="1"/>
  <c r="G31" i="163"/>
  <c r="G34" i="163" s="1"/>
  <c r="G11" i="163"/>
  <c r="N6" i="165"/>
  <c r="N9" i="165" s="1"/>
  <c r="BW31" i="163"/>
  <c r="BW34" i="163" s="1"/>
  <c r="BW11" i="163"/>
  <c r="BE31" i="163"/>
  <c r="BE11" i="163"/>
  <c r="AL31" i="163"/>
  <c r="AL34" i="163" s="1"/>
  <c r="AL11" i="163"/>
  <c r="W6" i="193"/>
  <c r="W9" i="193" s="1"/>
  <c r="BZ7" i="165"/>
  <c r="BZ10" i="165" s="1"/>
  <c r="K31" i="163"/>
  <c r="K34" i="163" s="1"/>
  <c r="K11" i="163"/>
  <c r="BO31" i="163"/>
  <c r="BO11" i="163"/>
  <c r="AZ31" i="163"/>
  <c r="AZ34" i="163" s="1"/>
  <c r="AZ11" i="163"/>
  <c r="AU31" i="163"/>
  <c r="AU7" i="165" s="1"/>
  <c r="AU10" i="165" s="1"/>
  <c r="AU11" i="163"/>
  <c r="X31" i="163"/>
  <c r="X34" i="163" s="1"/>
  <c r="X11" i="163"/>
  <c r="BI31" i="163"/>
  <c r="BI11" i="163"/>
  <c r="AF31" i="163"/>
  <c r="AF34" i="163" s="1"/>
  <c r="AF11" i="163"/>
  <c r="W31" i="163"/>
  <c r="W11" i="163"/>
  <c r="Q31" i="163"/>
  <c r="Q34" i="163" s="1"/>
  <c r="Q11" i="163"/>
  <c r="O31" i="163"/>
  <c r="O11" i="163"/>
  <c r="U31" i="163"/>
  <c r="U34" i="163" s="1"/>
  <c r="U11" i="163"/>
  <c r="CE31" i="163"/>
  <c r="CE11" i="163"/>
  <c r="CC31" i="163"/>
  <c r="CC34" i="163" s="1"/>
  <c r="CC11" i="163"/>
  <c r="BL31" i="163"/>
  <c r="BL11" i="163"/>
  <c r="BB31" i="163"/>
  <c r="BB34" i="163" s="1"/>
  <c r="BB11" i="163"/>
  <c r="AR31" i="163"/>
  <c r="AR34" i="163" s="1"/>
  <c r="AR11" i="163"/>
  <c r="BG31" i="163"/>
  <c r="BG34" i="163" s="1"/>
  <c r="BG11" i="163"/>
  <c r="K31" i="164"/>
  <c r="K34" i="164" s="1"/>
  <c r="K11" i="164"/>
  <c r="BI31" i="164"/>
  <c r="BI34" i="164" s="1"/>
  <c r="BI11" i="164"/>
  <c r="CP31" i="164"/>
  <c r="CP34" i="164" s="1"/>
  <c r="CP11" i="164"/>
  <c r="BG31" i="164"/>
  <c r="BG34" i="164" s="1"/>
  <c r="BG11" i="164"/>
  <c r="O31" i="164"/>
  <c r="O34" i="164" s="1"/>
  <c r="O11" i="164"/>
  <c r="BM31" i="164"/>
  <c r="BM34" i="164" s="1"/>
  <c r="BM11" i="164"/>
  <c r="CE31" i="164"/>
  <c r="CE34" i="164" s="1"/>
  <c r="CE11" i="164"/>
  <c r="BL31" i="164"/>
  <c r="BL34" i="164" s="1"/>
  <c r="BL11" i="164"/>
  <c r="BB31" i="164"/>
  <c r="BB34" i="164" s="1"/>
  <c r="BB11" i="164"/>
  <c r="BO31" i="164"/>
  <c r="BO34" i="164" s="1"/>
  <c r="BO11" i="164"/>
  <c r="AZ31" i="164"/>
  <c r="AZ34" i="164" s="1"/>
  <c r="AZ11" i="164"/>
  <c r="X31" i="164"/>
  <c r="X34" i="164" s="1"/>
  <c r="X11" i="164"/>
  <c r="AP31" i="164"/>
  <c r="AP34" i="164" s="1"/>
  <c r="AP11" i="164"/>
  <c r="AR31" i="164"/>
  <c r="AR34" i="164" s="1"/>
  <c r="AR11" i="164"/>
  <c r="AU31" i="164"/>
  <c r="AU34" i="164" s="1"/>
  <c r="AU11" i="164"/>
  <c r="V31" i="164"/>
  <c r="V34" i="164" s="1"/>
  <c r="V11" i="164"/>
  <c r="BP31" i="164"/>
  <c r="BP34" i="164" s="1"/>
  <c r="BP11" i="164"/>
  <c r="U31" i="164"/>
  <c r="U34" i="164" s="1"/>
  <c r="U11" i="164"/>
  <c r="BV31" i="164"/>
  <c r="BV34" i="164" s="1"/>
  <c r="BV11" i="164"/>
  <c r="CH31" i="164"/>
  <c r="CH34" i="164" s="1"/>
  <c r="CH11" i="164"/>
  <c r="J31" i="164"/>
  <c r="J34" i="164" s="1"/>
  <c r="J11" i="164"/>
  <c r="W31" i="164"/>
  <c r="W34" i="164" s="1"/>
  <c r="W11" i="164"/>
  <c r="CR31" i="164"/>
  <c r="CR34" i="164" s="1"/>
  <c r="CR11" i="164"/>
  <c r="CC31" i="164"/>
  <c r="CC34" i="164" s="1"/>
  <c r="CC11" i="164"/>
  <c r="N31" i="164"/>
  <c r="N34" i="164" s="1"/>
  <c r="N11" i="164"/>
  <c r="AK31" i="164"/>
  <c r="AK34" i="164" s="1"/>
  <c r="AK11" i="164"/>
  <c r="Q31" i="164"/>
  <c r="Q34" i="164" s="1"/>
  <c r="Q11" i="164"/>
  <c r="CI31" i="164"/>
  <c r="CI34" i="164" s="1"/>
  <c r="CI11" i="164"/>
  <c r="AX31" i="164"/>
  <c r="AX34" i="164" s="1"/>
  <c r="AX11" i="164"/>
  <c r="BR31" i="164"/>
  <c r="BR34" i="164" s="1"/>
  <c r="BR11" i="164"/>
  <c r="F31" i="164"/>
  <c r="F34" i="164" s="1"/>
  <c r="F11" i="164"/>
  <c r="AF31" i="164"/>
  <c r="AF34" i="164" s="1"/>
  <c r="AF11" i="164"/>
  <c r="Z31" i="164"/>
  <c r="Z34" i="164" s="1"/>
  <c r="Z11" i="164"/>
  <c r="BW31" i="164"/>
  <c r="BW34" i="164" s="1"/>
  <c r="BW11" i="164"/>
  <c r="AN31" i="164"/>
  <c r="AN34" i="164" s="1"/>
  <c r="AN11" i="164"/>
  <c r="CQ31" i="164"/>
  <c r="CQ34" i="164" s="1"/>
  <c r="CQ11" i="164"/>
  <c r="CA31" i="164"/>
  <c r="CA34" i="164" s="1"/>
  <c r="CA11" i="164"/>
  <c r="G31" i="164"/>
  <c r="G34" i="164" s="1"/>
  <c r="G11" i="164"/>
  <c r="CU31" i="164"/>
  <c r="CU34" i="164" s="1"/>
  <c r="CU11" i="164"/>
  <c r="BE31" i="164"/>
  <c r="BE34" i="164" s="1"/>
  <c r="BE11" i="164"/>
  <c r="R31" i="164"/>
  <c r="R34" i="164" s="1"/>
  <c r="R11" i="164"/>
  <c r="AL31" i="164"/>
  <c r="AL34" i="164" s="1"/>
  <c r="AL11" i="164"/>
  <c r="CO31" i="194"/>
  <c r="CO34" i="194" s="1"/>
  <c r="CO11" i="194"/>
  <c r="CI31" i="194"/>
  <c r="CI34" i="194" s="1"/>
  <c r="CI11" i="194"/>
  <c r="BS31" i="194"/>
  <c r="BS34" i="194" s="1"/>
  <c r="BS11" i="194"/>
  <c r="W31" i="194"/>
  <c r="W34" i="194" s="1"/>
  <c r="W11" i="194"/>
  <c r="AZ31" i="194"/>
  <c r="AZ34" i="194" s="1"/>
  <c r="AZ11" i="194"/>
  <c r="DC31" i="194"/>
  <c r="DC34" i="194" s="1"/>
  <c r="DC11" i="194"/>
  <c r="AL31" i="194"/>
  <c r="AL34" i="194" s="1"/>
  <c r="AL11" i="194"/>
  <c r="BB31" i="194"/>
  <c r="BB34" i="194" s="1"/>
  <c r="BB11" i="194"/>
  <c r="AG31" i="194"/>
  <c r="AG34" i="194" s="1"/>
  <c r="AG11" i="194"/>
  <c r="CH31" i="194"/>
  <c r="CH34" i="194" s="1"/>
  <c r="CH11" i="194"/>
  <c r="V31" i="194"/>
  <c r="V34" i="194" s="1"/>
  <c r="V11" i="194"/>
  <c r="AI31" i="194"/>
  <c r="AI34" i="194" s="1"/>
  <c r="AI11" i="194"/>
  <c r="DD31" i="194"/>
  <c r="DD34" i="194" s="1"/>
  <c r="DD11" i="194"/>
  <c r="AD31" i="194"/>
  <c r="AD34" i="194" s="1"/>
  <c r="AD11" i="194"/>
  <c r="AW31" i="194"/>
  <c r="AW34" i="194" s="1"/>
  <c r="AW11" i="194"/>
  <c r="AC31" i="194"/>
  <c r="AC34" i="194" s="1"/>
  <c r="AC11" i="194"/>
  <c r="BL31" i="194"/>
  <c r="BL34" i="194" s="1"/>
  <c r="BL11" i="194"/>
  <c r="CQ31" i="194"/>
  <c r="CQ34" i="194" s="1"/>
  <c r="CQ11" i="194"/>
  <c r="Z31" i="194"/>
  <c r="Z34" i="194" s="1"/>
  <c r="Z11" i="194"/>
  <c r="R31" i="194"/>
  <c r="R34" i="194" s="1"/>
  <c r="R11" i="194"/>
  <c r="CT31" i="194"/>
  <c r="CT34" i="194" s="1"/>
  <c r="CT11" i="194"/>
  <c r="DB31" i="194"/>
  <c r="DB34" i="194" s="1"/>
  <c r="DB11" i="194"/>
  <c r="CM31" i="194"/>
  <c r="CM34" i="194" s="1"/>
  <c r="CM11" i="194"/>
  <c r="BY31" i="194"/>
  <c r="BY34" i="194" s="1"/>
  <c r="BY11" i="194"/>
  <c r="DG31" i="194"/>
  <c r="DG34" i="194" s="1"/>
  <c r="DG11" i="194"/>
  <c r="BX31" i="194"/>
  <c r="BX34" i="194" s="1"/>
  <c r="BX11" i="194"/>
  <c r="BN31" i="194"/>
  <c r="BN34" i="194" s="1"/>
  <c r="BN11" i="194"/>
  <c r="CA31" i="194"/>
  <c r="CA34" i="194" s="1"/>
  <c r="CA11" i="194"/>
  <c r="BJ31" i="194"/>
  <c r="BJ34" i="194" s="1"/>
  <c r="BJ11" i="194"/>
  <c r="AJ31" i="194"/>
  <c r="AJ34" i="194" s="1"/>
  <c r="AJ11" i="194"/>
  <c r="CD31" i="194"/>
  <c r="CD34" i="194" s="1"/>
  <c r="CD11" i="194"/>
  <c r="BU31" i="194"/>
  <c r="BU34" i="194" s="1"/>
  <c r="BU11" i="194"/>
  <c r="AH31" i="194"/>
  <c r="AH34" i="194" s="1"/>
  <c r="AH11" i="194"/>
  <c r="AA31" i="194"/>
  <c r="AA34" i="194" s="1"/>
  <c r="AA11" i="194"/>
  <c r="CB31" i="194"/>
  <c r="CB34" i="194" s="1"/>
  <c r="CB11" i="194"/>
  <c r="BQ31" i="194"/>
  <c r="BQ34" i="194" s="1"/>
  <c r="BQ11" i="194"/>
  <c r="AR31" i="194"/>
  <c r="AR34" i="194" s="1"/>
  <c r="AR11" i="194"/>
  <c r="S31" i="194"/>
  <c r="S34" i="194" s="1"/>
  <c r="S11" i="194"/>
  <c r="AX31" i="194"/>
  <c r="AX34" i="194" s="1"/>
  <c r="AX11" i="194"/>
  <c r="CU31" i="194"/>
  <c r="CU34" i="194" s="1"/>
  <c r="CU11" i="194"/>
  <c r="BD31" i="194"/>
  <c r="BD34" i="194" s="1"/>
  <c r="BD11" i="194"/>
  <c r="BG31" i="194"/>
  <c r="BG34" i="194" s="1"/>
  <c r="BG11" i="194"/>
  <c r="AL31" i="192"/>
  <c r="AL34" i="192" s="1"/>
  <c r="AL11" i="192"/>
  <c r="CQ31" i="192"/>
  <c r="CQ34" i="192" s="1"/>
  <c r="CQ11" i="192"/>
  <c r="AR31" i="192"/>
  <c r="AR34" i="192" s="1"/>
  <c r="AR11" i="192"/>
  <c r="AA31" i="192"/>
  <c r="AA34" i="192" s="1"/>
  <c r="AA11" i="192"/>
  <c r="CT31" i="192"/>
  <c r="CT34" i="192" s="1"/>
  <c r="CT11" i="192"/>
  <c r="DB31" i="192"/>
  <c r="DB34" i="192" s="1"/>
  <c r="DB11" i="192"/>
  <c r="CM31" i="192"/>
  <c r="CM34" i="192" s="1"/>
  <c r="CM11" i="192"/>
  <c r="BY31" i="192"/>
  <c r="BY34" i="192" s="1"/>
  <c r="BY11" i="192"/>
  <c r="DD31" i="192"/>
  <c r="DD34" i="192" s="1"/>
  <c r="DD11" i="192"/>
  <c r="CA31" i="192"/>
  <c r="CA34" i="192" s="1"/>
  <c r="CA11" i="192"/>
  <c r="CU31" i="192"/>
  <c r="CU34" i="192" s="1"/>
  <c r="CU11" i="192"/>
  <c r="BG31" i="192"/>
  <c r="BG34" i="192" s="1"/>
  <c r="BG11" i="192"/>
  <c r="BJ31" i="192"/>
  <c r="BJ34" i="192" s="1"/>
  <c r="BJ11" i="192"/>
  <c r="AJ31" i="192"/>
  <c r="AJ34" i="192" s="1"/>
  <c r="AJ11" i="192"/>
  <c r="AZ31" i="192"/>
  <c r="AZ34" i="192" s="1"/>
  <c r="AZ11" i="192"/>
  <c r="AG31" i="192"/>
  <c r="AG34" i="192" s="1"/>
  <c r="AG11" i="192"/>
  <c r="CH31" i="192"/>
  <c r="CH34" i="192" s="1"/>
  <c r="CH11" i="192"/>
  <c r="S31" i="192"/>
  <c r="S34" i="192" s="1"/>
  <c r="S11" i="192"/>
  <c r="AD31" i="192"/>
  <c r="AD34" i="192" s="1"/>
  <c r="AD11" i="192"/>
  <c r="BX31" i="192"/>
  <c r="BX34" i="192" s="1"/>
  <c r="BX11" i="192"/>
  <c r="BN31" i="192"/>
  <c r="BN34" i="192" s="1"/>
  <c r="BN11" i="192"/>
  <c r="AW31" i="192"/>
  <c r="AW34" i="192" s="1"/>
  <c r="AW11" i="192"/>
  <c r="BL31" i="192"/>
  <c r="BL34" i="192" s="1"/>
  <c r="BL11" i="192"/>
  <c r="BU31" i="192"/>
  <c r="BU34" i="192" s="1"/>
  <c r="BU11" i="192"/>
  <c r="DC31" i="192"/>
  <c r="DC34" i="192" s="1"/>
  <c r="DC11" i="192"/>
  <c r="V31" i="192"/>
  <c r="V34" i="192" s="1"/>
  <c r="V11" i="192"/>
  <c r="DG31" i="192"/>
  <c r="DG34" i="192" s="1"/>
  <c r="DG11" i="192"/>
  <c r="AX31" i="192"/>
  <c r="AX34" i="192" s="1"/>
  <c r="AX11" i="192"/>
  <c r="BD31" i="192"/>
  <c r="BD34" i="192" s="1"/>
  <c r="BD11" i="192"/>
  <c r="W31" i="192"/>
  <c r="W34" i="192" s="1"/>
  <c r="W11" i="192"/>
  <c r="AI31" i="192"/>
  <c r="AI34" i="192" s="1"/>
  <c r="AI11" i="192"/>
  <c r="AC31" i="192"/>
  <c r="AC34" i="192" s="1"/>
  <c r="AC11" i="192"/>
  <c r="CD31" i="192"/>
  <c r="CD34" i="192" s="1"/>
  <c r="CD11" i="192"/>
  <c r="R31" i="192"/>
  <c r="R34" i="192" s="1"/>
  <c r="R11" i="192"/>
  <c r="AH31" i="192"/>
  <c r="AH34" i="192" s="1"/>
  <c r="AH11" i="192"/>
  <c r="CB31" i="192"/>
  <c r="CB34" i="192" s="1"/>
  <c r="CB11" i="192"/>
  <c r="BB31" i="192"/>
  <c r="BB34" i="192" s="1"/>
  <c r="BB11" i="192"/>
  <c r="CO31" i="192"/>
  <c r="CO34" i="192" s="1"/>
  <c r="CO11" i="192"/>
  <c r="Z31" i="192"/>
  <c r="Z34" i="192" s="1"/>
  <c r="Z11" i="192"/>
  <c r="CI31" i="192"/>
  <c r="CI34" i="192" s="1"/>
  <c r="CI11" i="192"/>
  <c r="BQ31" i="192"/>
  <c r="BQ34" i="192" s="1"/>
  <c r="BQ11" i="192"/>
  <c r="BS31" i="192"/>
  <c r="BS34" i="192" s="1"/>
  <c r="BS11" i="192"/>
  <c r="AR31" i="191"/>
  <c r="AR34" i="191" s="1"/>
  <c r="AR11" i="191"/>
  <c r="BB31" i="191"/>
  <c r="BB34" i="191" s="1"/>
  <c r="BB11" i="191"/>
  <c r="BY31" i="191"/>
  <c r="BY34" i="191" s="1"/>
  <c r="BY11" i="191"/>
  <c r="AI31" i="191"/>
  <c r="AI34" i="191" s="1"/>
  <c r="AI11" i="191"/>
  <c r="AX31" i="191"/>
  <c r="AX34" i="191" s="1"/>
  <c r="AX11" i="191"/>
  <c r="AC31" i="191"/>
  <c r="AC34" i="191" s="1"/>
  <c r="AC11" i="191"/>
  <c r="R31" i="191"/>
  <c r="R34" i="191" s="1"/>
  <c r="R11" i="191"/>
  <c r="AH31" i="191"/>
  <c r="AH34" i="191" s="1"/>
  <c r="AH11" i="191"/>
  <c r="AL31" i="191"/>
  <c r="AL34" i="191" s="1"/>
  <c r="AL11" i="191"/>
  <c r="CB31" i="191"/>
  <c r="CB34" i="191" s="1"/>
  <c r="CB11" i="191"/>
  <c r="CH31" i="191"/>
  <c r="CH34" i="191" s="1"/>
  <c r="CH11" i="191"/>
  <c r="CQ31" i="191"/>
  <c r="CQ34" i="191" s="1"/>
  <c r="CQ11" i="191"/>
  <c r="CO31" i="191"/>
  <c r="CO34" i="191" s="1"/>
  <c r="CO11" i="191"/>
  <c r="Z31" i="191"/>
  <c r="Z34" i="191" s="1"/>
  <c r="Z11" i="191"/>
  <c r="CI31" i="191"/>
  <c r="CI34" i="191" s="1"/>
  <c r="CI11" i="191"/>
  <c r="AD31" i="191"/>
  <c r="AD34" i="191" s="1"/>
  <c r="AD11" i="191"/>
  <c r="BN31" i="191"/>
  <c r="BN34" i="191" s="1"/>
  <c r="BN11" i="191"/>
  <c r="CU31" i="191"/>
  <c r="CU34" i="191" s="1"/>
  <c r="CU11" i="191"/>
  <c r="BD31" i="191"/>
  <c r="BD34" i="191" s="1"/>
  <c r="BD11" i="191"/>
  <c r="DC31" i="191"/>
  <c r="DC34" i="191" s="1"/>
  <c r="DC11" i="191"/>
  <c r="AG31" i="191"/>
  <c r="AG34" i="191" s="1"/>
  <c r="AG11" i="191"/>
  <c r="W31" i="191"/>
  <c r="W34" i="191" s="1"/>
  <c r="W11" i="191"/>
  <c r="BU31" i="191"/>
  <c r="BU34" i="191" s="1"/>
  <c r="BU11" i="191"/>
  <c r="AZ31" i="191"/>
  <c r="AZ34" i="191" s="1"/>
  <c r="AZ11" i="191"/>
  <c r="AA31" i="191"/>
  <c r="AA34" i="191" s="1"/>
  <c r="AA11" i="191"/>
  <c r="CM31" i="191"/>
  <c r="CM34" i="191" s="1"/>
  <c r="CM11" i="191"/>
  <c r="S31" i="191"/>
  <c r="S34" i="191" s="1"/>
  <c r="S11" i="191"/>
  <c r="DD31" i="191"/>
  <c r="DD34" i="191" s="1"/>
  <c r="DD11" i="191"/>
  <c r="CA31" i="191"/>
  <c r="CA34" i="191" s="1"/>
  <c r="CA11" i="191"/>
  <c r="BS31" i="191"/>
  <c r="BS34" i="191" s="1"/>
  <c r="BS11" i="191"/>
  <c r="BG31" i="191"/>
  <c r="BG34" i="191" s="1"/>
  <c r="BG11" i="191"/>
  <c r="AJ31" i="191"/>
  <c r="AJ34" i="191" s="1"/>
  <c r="AJ11" i="191"/>
  <c r="BX31" i="191"/>
  <c r="BX34" i="191" s="1"/>
  <c r="BX11" i="191"/>
  <c r="AW31" i="191"/>
  <c r="AW34" i="191" s="1"/>
  <c r="AW11" i="191"/>
  <c r="BJ31" i="191"/>
  <c r="BJ34" i="191" s="1"/>
  <c r="BJ11" i="191"/>
  <c r="CD31" i="191"/>
  <c r="CD34" i="191" s="1"/>
  <c r="CD11" i="191"/>
  <c r="CT31" i="191"/>
  <c r="CT34" i="191" s="1"/>
  <c r="CT11" i="191"/>
  <c r="DB31" i="191"/>
  <c r="DB34" i="191" s="1"/>
  <c r="DB11" i="191"/>
  <c r="V31" i="191"/>
  <c r="V34" i="191" s="1"/>
  <c r="V11" i="191"/>
  <c r="DG31" i="191"/>
  <c r="DG34" i="191" s="1"/>
  <c r="DG11" i="191"/>
  <c r="BQ31" i="191"/>
  <c r="BQ34" i="191" s="1"/>
  <c r="BQ11" i="191"/>
  <c r="BL31" i="191"/>
  <c r="BL34" i="191" s="1"/>
  <c r="BL11" i="191"/>
  <c r="AN31" i="145"/>
  <c r="AN34" i="145" s="1"/>
  <c r="AN11" i="145"/>
  <c r="O31" i="145"/>
  <c r="O34" i="145" s="1"/>
  <c r="O11" i="145"/>
  <c r="BP31" i="145"/>
  <c r="BP34" i="145" s="1"/>
  <c r="BP11" i="145"/>
  <c r="U31" i="145"/>
  <c r="U34" i="145" s="1"/>
  <c r="U11" i="145"/>
  <c r="BV31" i="145"/>
  <c r="BV34" i="145" s="1"/>
  <c r="BV11" i="145"/>
  <c r="CH31" i="145"/>
  <c r="CH34" i="145" s="1"/>
  <c r="CH11" i="145"/>
  <c r="G31" i="145"/>
  <c r="G34" i="145" s="1"/>
  <c r="G11" i="145"/>
  <c r="J31" i="145"/>
  <c r="J34" i="145" s="1"/>
  <c r="J11" i="145"/>
  <c r="CR31" i="145"/>
  <c r="CR34" i="145" s="1"/>
  <c r="CR11" i="145"/>
  <c r="BE31" i="145"/>
  <c r="BE34" i="145" s="1"/>
  <c r="BE11" i="145"/>
  <c r="Q31" i="145"/>
  <c r="Q34" i="145" s="1"/>
  <c r="Q11" i="145"/>
  <c r="AX31" i="145"/>
  <c r="AX34" i="145" s="1"/>
  <c r="AX11" i="145"/>
  <c r="F31" i="145"/>
  <c r="F34" i="145" s="1"/>
  <c r="F11" i="145"/>
  <c r="K31" i="145"/>
  <c r="K34" i="145" s="1"/>
  <c r="K11" i="145"/>
  <c r="W31" i="145"/>
  <c r="W34" i="145" s="1"/>
  <c r="W11" i="145"/>
  <c r="CU31" i="145"/>
  <c r="CU34" i="145" s="1"/>
  <c r="CU11" i="145"/>
  <c r="AL31" i="145"/>
  <c r="AL34" i="145" s="1"/>
  <c r="AL11" i="145"/>
  <c r="BR31" i="145"/>
  <c r="BR34" i="145" s="1"/>
  <c r="BR11" i="145"/>
  <c r="AF31" i="145"/>
  <c r="AF34" i="145" s="1"/>
  <c r="AF11" i="145"/>
  <c r="CQ31" i="145"/>
  <c r="CQ34" i="145" s="1"/>
  <c r="CQ11" i="145"/>
  <c r="Z31" i="145"/>
  <c r="Z34" i="145" s="1"/>
  <c r="Z11" i="145"/>
  <c r="AP31" i="145"/>
  <c r="AP34" i="145" s="1"/>
  <c r="AP11" i="145"/>
  <c r="CP31" i="145"/>
  <c r="CP34" i="145" s="1"/>
  <c r="CP11" i="145"/>
  <c r="CA31" i="145"/>
  <c r="CA34" i="145" s="1"/>
  <c r="CA11" i="145"/>
  <c r="BM31" i="145"/>
  <c r="BM34" i="145" s="1"/>
  <c r="BM11" i="145"/>
  <c r="CE31" i="145"/>
  <c r="CE34" i="145" s="1"/>
  <c r="CE11" i="145"/>
  <c r="BW31" i="145"/>
  <c r="BW34" i="145" s="1"/>
  <c r="BW11" i="145"/>
  <c r="R31" i="145"/>
  <c r="R34" i="145" s="1"/>
  <c r="R11" i="145"/>
  <c r="AR31" i="145"/>
  <c r="AR34" i="145" s="1"/>
  <c r="AR11" i="145"/>
  <c r="BG31" i="145"/>
  <c r="BG34" i="145" s="1"/>
  <c r="BG11" i="145"/>
  <c r="BI31" i="145"/>
  <c r="BI34" i="145" s="1"/>
  <c r="BI11" i="145"/>
  <c r="V31" i="145"/>
  <c r="V34" i="145" s="1"/>
  <c r="V11" i="145"/>
  <c r="CC31" i="145"/>
  <c r="CC34" i="145" s="1"/>
  <c r="CC11" i="145"/>
  <c r="N31" i="145"/>
  <c r="N34" i="145" s="1"/>
  <c r="N11" i="145"/>
  <c r="BL31" i="145"/>
  <c r="BL34" i="145" s="1"/>
  <c r="BL11" i="145"/>
  <c r="BB31" i="145"/>
  <c r="BB34" i="145" s="1"/>
  <c r="BB11" i="145"/>
  <c r="AK31" i="145"/>
  <c r="AK34" i="145" s="1"/>
  <c r="AK11" i="145"/>
  <c r="BO31" i="145"/>
  <c r="BO34" i="145" s="1"/>
  <c r="BO11" i="145"/>
  <c r="AZ31" i="145"/>
  <c r="AZ34" i="145" s="1"/>
  <c r="AZ11" i="145"/>
  <c r="CI31" i="145"/>
  <c r="CI34" i="145" s="1"/>
  <c r="CI11" i="145"/>
  <c r="AU31" i="145"/>
  <c r="AU34" i="145" s="1"/>
  <c r="AU11" i="145"/>
  <c r="X31" i="145"/>
  <c r="X34" i="145" s="1"/>
  <c r="X11" i="145"/>
  <c r="CQ32" i="80"/>
  <c r="CQ35" i="80" s="1"/>
  <c r="CQ11" i="80"/>
  <c r="CU32" i="80"/>
  <c r="CU35" i="80" s="1"/>
  <c r="CU11" i="80"/>
  <c r="BR32" i="80"/>
  <c r="BR35" i="80" s="1"/>
  <c r="BR11" i="80"/>
  <c r="BI32" i="80"/>
  <c r="BI35" i="80" s="1"/>
  <c r="BI11" i="80"/>
  <c r="Z32" i="80"/>
  <c r="Z35" i="80" s="1"/>
  <c r="Z11" i="80"/>
  <c r="AP32" i="80"/>
  <c r="AP35" i="80" s="1"/>
  <c r="AP11" i="80"/>
  <c r="CP32" i="80"/>
  <c r="CP35" i="80" s="1"/>
  <c r="CP11" i="80"/>
  <c r="CA32" i="80"/>
  <c r="CA35" i="80" s="1"/>
  <c r="CA11" i="80"/>
  <c r="BE32" i="80"/>
  <c r="BE35" i="80" s="1"/>
  <c r="BE11" i="80"/>
  <c r="AL32" i="80"/>
  <c r="AL35" i="80" s="1"/>
  <c r="AL11" i="80"/>
  <c r="AK32" i="80"/>
  <c r="AK35" i="80" s="1"/>
  <c r="AK11" i="80"/>
  <c r="BO32" i="80"/>
  <c r="BO35" i="80" s="1"/>
  <c r="BO11" i="80"/>
  <c r="CI32" i="80"/>
  <c r="CI35" i="80" s="1"/>
  <c r="CI11" i="80"/>
  <c r="O32" i="80"/>
  <c r="O35" i="80" s="1"/>
  <c r="O11" i="80"/>
  <c r="AF32" i="80"/>
  <c r="AF35" i="80" s="1"/>
  <c r="AF11" i="80"/>
  <c r="BW32" i="80"/>
  <c r="BW35" i="80" s="1"/>
  <c r="BW11" i="80"/>
  <c r="R32" i="80"/>
  <c r="R35" i="80" s="1"/>
  <c r="R11" i="80"/>
  <c r="BL32" i="80"/>
  <c r="BL35" i="80" s="1"/>
  <c r="BL11" i="80"/>
  <c r="BB32" i="80"/>
  <c r="BB35" i="80" s="1"/>
  <c r="BB11" i="80"/>
  <c r="Q32" i="80"/>
  <c r="Q35" i="80" s="1"/>
  <c r="Q11" i="80"/>
  <c r="AR32" i="80"/>
  <c r="AR35" i="80" s="1"/>
  <c r="AR11" i="80"/>
  <c r="AN32" i="80"/>
  <c r="AN35" i="80" s="1"/>
  <c r="AN11" i="80"/>
  <c r="G32" i="80"/>
  <c r="G35" i="80" s="1"/>
  <c r="G11" i="80"/>
  <c r="J32" i="80"/>
  <c r="J35" i="80" s="1"/>
  <c r="J11" i="80"/>
  <c r="CE32" i="80"/>
  <c r="CE35" i="80" s="1"/>
  <c r="CE11" i="80"/>
  <c r="CC32" i="80"/>
  <c r="CC35" i="80" s="1"/>
  <c r="CC11" i="80"/>
  <c r="BG32" i="80"/>
  <c r="BG35" i="80" s="1"/>
  <c r="BG11" i="80"/>
  <c r="F32" i="80"/>
  <c r="F35" i="80" s="1"/>
  <c r="F11" i="80"/>
  <c r="K32" i="80"/>
  <c r="K35" i="80" s="1"/>
  <c r="K11" i="80"/>
  <c r="V32" i="80"/>
  <c r="V35" i="80" s="1"/>
  <c r="V11" i="80"/>
  <c r="BP32" i="80"/>
  <c r="BP35" i="80" s="1"/>
  <c r="BP11" i="80"/>
  <c r="U32" i="80"/>
  <c r="U35" i="80" s="1"/>
  <c r="U11" i="80"/>
  <c r="BV32" i="80"/>
  <c r="BV35" i="80" s="1"/>
  <c r="BV11" i="80"/>
  <c r="CH32" i="80"/>
  <c r="CH35" i="80" s="1"/>
  <c r="CH11" i="80"/>
  <c r="BM32" i="80"/>
  <c r="BM35" i="80" s="1"/>
  <c r="BM11" i="80"/>
  <c r="W32" i="80"/>
  <c r="W35" i="80" s="1"/>
  <c r="W11" i="80"/>
  <c r="CR32" i="80"/>
  <c r="CR35" i="80" s="1"/>
  <c r="CR11" i="80"/>
  <c r="N32" i="80"/>
  <c r="N35" i="80" s="1"/>
  <c r="N11" i="80"/>
  <c r="AZ32" i="80"/>
  <c r="AZ35" i="80" s="1"/>
  <c r="AZ11" i="80"/>
  <c r="AU32" i="80"/>
  <c r="AU35" i="80" s="1"/>
  <c r="AU11" i="80"/>
  <c r="AX32" i="80"/>
  <c r="AX35" i="80" s="1"/>
  <c r="AX11" i="80"/>
  <c r="X32" i="80"/>
  <c r="X35" i="80" s="1"/>
  <c r="X11" i="80"/>
  <c r="AP32" i="126"/>
  <c r="AP11" i="126"/>
  <c r="BM32" i="126"/>
  <c r="BM11" i="126"/>
  <c r="AF32" i="126"/>
  <c r="AF11" i="126"/>
  <c r="V32" i="126"/>
  <c r="V11" i="126"/>
  <c r="O32" i="126"/>
  <c r="O11" i="126"/>
  <c r="N32" i="126"/>
  <c r="N11" i="126"/>
  <c r="AZ32" i="126"/>
  <c r="AZ11" i="126"/>
  <c r="BG32" i="126"/>
  <c r="BG11" i="126"/>
  <c r="AX32" i="126"/>
  <c r="AX11" i="126"/>
  <c r="X32" i="126"/>
  <c r="X11" i="126"/>
  <c r="BI32" i="126"/>
  <c r="BI11" i="126"/>
  <c r="AN32" i="126"/>
  <c r="AN11" i="126"/>
  <c r="BP32" i="126"/>
  <c r="BP11" i="126"/>
  <c r="U32" i="126"/>
  <c r="U11" i="126"/>
  <c r="BV32" i="126"/>
  <c r="BV11" i="126"/>
  <c r="J32" i="126"/>
  <c r="J11" i="126"/>
  <c r="CE32" i="126"/>
  <c r="CE11" i="126"/>
  <c r="CR32" i="126"/>
  <c r="CR11" i="126"/>
  <c r="CC32" i="126"/>
  <c r="CC11" i="126"/>
  <c r="CP32" i="126"/>
  <c r="CP11" i="126"/>
  <c r="BE32" i="126"/>
  <c r="BE11" i="126"/>
  <c r="R32" i="126"/>
  <c r="R11" i="126"/>
  <c r="BB32" i="126"/>
  <c r="BB11" i="126"/>
  <c r="AR32" i="126"/>
  <c r="AR11" i="126"/>
  <c r="CH32" i="126"/>
  <c r="CH11" i="126"/>
  <c r="G32" i="126"/>
  <c r="G11" i="126"/>
  <c r="BL32" i="126"/>
  <c r="BL11" i="126"/>
  <c r="Q32" i="126"/>
  <c r="Q11" i="126"/>
  <c r="AU32" i="126"/>
  <c r="AU11" i="126"/>
  <c r="BR32" i="126"/>
  <c r="BR11" i="126"/>
  <c r="F32" i="126"/>
  <c r="F11" i="126"/>
  <c r="K32" i="126"/>
  <c r="K11" i="126"/>
  <c r="CQ32" i="126"/>
  <c r="CQ11" i="126"/>
  <c r="Z32" i="126"/>
  <c r="Z11" i="126"/>
  <c r="CA32" i="126"/>
  <c r="CA11" i="126"/>
  <c r="W32" i="126"/>
  <c r="W11" i="126"/>
  <c r="CU32" i="126"/>
  <c r="CU11" i="126"/>
  <c r="BW32" i="126"/>
  <c r="BW11" i="126"/>
  <c r="AL32" i="126"/>
  <c r="AL11" i="126"/>
  <c r="AK32" i="126"/>
  <c r="AK11" i="126"/>
  <c r="BO32" i="126"/>
  <c r="BO11" i="126"/>
  <c r="CI32" i="126"/>
  <c r="CI11" i="126"/>
  <c r="P45" i="97"/>
  <c r="P25" i="190"/>
  <c r="P45" i="190" s="1"/>
  <c r="Q23" i="190"/>
  <c r="Q43" i="190" s="1"/>
  <c r="Q43" i="97"/>
  <c r="P20" i="190"/>
  <c r="P40" i="190" s="1"/>
  <c r="P40" i="97"/>
  <c r="Q14" i="190"/>
  <c r="Q34" i="190" s="1"/>
  <c r="Q34" i="97"/>
  <c r="Q45" i="97"/>
  <c r="Q25" i="190"/>
  <c r="Q45" i="190" s="1"/>
  <c r="P17" i="190"/>
  <c r="P37" i="190" s="1"/>
  <c r="P37" i="97"/>
  <c r="Q17" i="190"/>
  <c r="Q37" i="190" s="1"/>
  <c r="Q37" i="97"/>
  <c r="P23" i="190"/>
  <c r="P43" i="190" s="1"/>
  <c r="P43" i="97"/>
  <c r="Q20" i="190"/>
  <c r="Q40" i="190" s="1"/>
  <c r="Q40" i="97"/>
  <c r="P34" i="97"/>
  <c r="P14" i="190"/>
  <c r="P34" i="190" s="1"/>
  <c r="Z12" i="165"/>
  <c r="AL12" i="193"/>
  <c r="S37" i="194"/>
  <c r="G14" i="166"/>
  <c r="G37" i="166" s="1"/>
  <c r="G15" i="80"/>
  <c r="G39" i="80" s="1"/>
  <c r="S14" i="192"/>
  <c r="S37" i="192" s="1"/>
  <c r="G14" i="163"/>
  <c r="G37" i="163" s="1"/>
  <c r="G15" i="126"/>
  <c r="G39" i="126" s="1"/>
  <c r="G14" i="144" s="1"/>
  <c r="S37" i="191"/>
  <c r="G37" i="164"/>
  <c r="S14" i="195"/>
  <c r="DA24" i="193"/>
  <c r="CO24" i="165"/>
  <c r="R7" i="193"/>
  <c r="R10" i="193" s="1"/>
  <c r="F7" i="165"/>
  <c r="F10" i="165" s="1"/>
  <c r="H24" i="165"/>
  <c r="T24" i="193"/>
  <c r="AR14" i="192"/>
  <c r="AR37" i="192" s="1"/>
  <c r="AR14" i="195"/>
  <c r="AR37" i="194"/>
  <c r="AF37" i="164"/>
  <c r="AF37" i="145"/>
  <c r="AF14" i="166"/>
  <c r="AF37" i="166" s="1"/>
  <c r="AF15" i="126"/>
  <c r="AF39" i="126" s="1"/>
  <c r="AF14" i="144" s="1"/>
  <c r="AF14" i="163"/>
  <c r="AF37" i="163" s="1"/>
  <c r="AF15" i="80"/>
  <c r="AF39" i="80" s="1"/>
  <c r="V17" i="145"/>
  <c r="V40" i="145" s="1"/>
  <c r="V18" i="80"/>
  <c r="V42" i="80" s="1"/>
  <c r="V17" i="164"/>
  <c r="V40" i="164" s="1"/>
  <c r="AH17" i="192"/>
  <c r="AH40" i="192" s="1"/>
  <c r="V17" i="166"/>
  <c r="V40" i="166" s="1"/>
  <c r="AH17" i="191"/>
  <c r="AH40" i="191" s="1"/>
  <c r="V18" i="126"/>
  <c r="V42" i="126" s="1"/>
  <c r="V17" i="144" s="1"/>
  <c r="AH17" i="195"/>
  <c r="V17" i="163"/>
  <c r="V40" i="163" s="1"/>
  <c r="AH17" i="194"/>
  <c r="AH40" i="194" s="1"/>
  <c r="AC20" i="195"/>
  <c r="AC20" i="192"/>
  <c r="AC43" i="192" s="1"/>
  <c r="AC20" i="194"/>
  <c r="AC43" i="194" s="1"/>
  <c r="AC20" i="191"/>
  <c r="AC43" i="191" s="1"/>
  <c r="Q20" i="166"/>
  <c r="Q43" i="166" s="1"/>
  <c r="Q21" i="126"/>
  <c r="Q45" i="126" s="1"/>
  <c r="Q20" i="144" s="1"/>
  <c r="Q20" i="163"/>
  <c r="Q43" i="163" s="1"/>
  <c r="Q21" i="80"/>
  <c r="Q45" i="80" s="1"/>
  <c r="Q20" i="164"/>
  <c r="Q43" i="164" s="1"/>
  <c r="Q20" i="145"/>
  <c r="Q43" i="145" s="1"/>
  <c r="AZ15" i="165"/>
  <c r="BL15" i="193"/>
  <c r="AY24" i="165"/>
  <c r="BK24" i="193"/>
  <c r="T22" i="193"/>
  <c r="H22" i="165"/>
  <c r="CJ24" i="165"/>
  <c r="CV24" i="193"/>
  <c r="BJ24" i="165"/>
  <c r="BV24" i="193"/>
  <c r="BN19" i="165"/>
  <c r="BZ19" i="193"/>
  <c r="DC12" i="193"/>
  <c r="CQ12" i="165"/>
  <c r="DC17" i="195"/>
  <c r="CQ17" i="164"/>
  <c r="CQ40" i="164" s="1"/>
  <c r="CQ17" i="145"/>
  <c r="CQ40" i="145" s="1"/>
  <c r="DC17" i="194"/>
  <c r="DC40" i="194" s="1"/>
  <c r="CQ17" i="163"/>
  <c r="CQ40" i="163" s="1"/>
  <c r="DC17" i="192"/>
  <c r="DC40" i="192" s="1"/>
  <c r="CQ18" i="80"/>
  <c r="CQ42" i="80" s="1"/>
  <c r="DC17" i="191"/>
  <c r="DC40" i="191" s="1"/>
  <c r="CQ17" i="166"/>
  <c r="CQ40" i="166" s="1"/>
  <c r="CQ18" i="126"/>
  <c r="CQ42" i="126" s="1"/>
  <c r="CQ17" i="144" s="1"/>
  <c r="V20" i="195"/>
  <c r="V20" i="192"/>
  <c r="V43" i="192" s="1"/>
  <c r="V20" i="191"/>
  <c r="V43" i="191" s="1"/>
  <c r="V20" i="194"/>
  <c r="V43" i="194" s="1"/>
  <c r="J20" i="163"/>
  <c r="J43" i="163" s="1"/>
  <c r="J21" i="80"/>
  <c r="J45" i="80" s="1"/>
  <c r="J20" i="164"/>
  <c r="J43" i="164" s="1"/>
  <c r="J20" i="145"/>
  <c r="J43" i="145" s="1"/>
  <c r="J20" i="166"/>
  <c r="J43" i="166" s="1"/>
  <c r="J21" i="126"/>
  <c r="J45" i="126" s="1"/>
  <c r="J20" i="144" s="1"/>
  <c r="V14" i="195"/>
  <c r="V37" i="191"/>
  <c r="V37" i="194"/>
  <c r="V14" i="192"/>
  <c r="V37" i="192" s="1"/>
  <c r="J14" i="163"/>
  <c r="J37" i="163" s="1"/>
  <c r="J15" i="80"/>
  <c r="J39" i="80" s="1"/>
  <c r="J37" i="164"/>
  <c r="J37" i="145"/>
  <c r="J14" i="166"/>
  <c r="J37" i="166" s="1"/>
  <c r="J15" i="126"/>
  <c r="J39" i="126" s="1"/>
  <c r="J14" i="144" s="1"/>
  <c r="CT20" i="192"/>
  <c r="CT43" i="192" s="1"/>
  <c r="CT20" i="191"/>
  <c r="CT43" i="191" s="1"/>
  <c r="CT20" i="195"/>
  <c r="CT20" i="194"/>
  <c r="CT43" i="194" s="1"/>
  <c r="CH20" i="145"/>
  <c r="CH43" i="145" s="1"/>
  <c r="CH20" i="166"/>
  <c r="CH43" i="166" s="1"/>
  <c r="CH21" i="126"/>
  <c r="CH45" i="126" s="1"/>
  <c r="CH20" i="144" s="1"/>
  <c r="CH20" i="163"/>
  <c r="CH43" i="163" s="1"/>
  <c r="CH21" i="80"/>
  <c r="CH45" i="80" s="1"/>
  <c r="CH20" i="164"/>
  <c r="CH43" i="164" s="1"/>
  <c r="DB20" i="191"/>
  <c r="DB43" i="191" s="1"/>
  <c r="DB20" i="195"/>
  <c r="DB20" i="194"/>
  <c r="DB43" i="194" s="1"/>
  <c r="DB20" i="192"/>
  <c r="DB43" i="192" s="1"/>
  <c r="CP20" i="164"/>
  <c r="CP43" i="164" s="1"/>
  <c r="CP20" i="145"/>
  <c r="CP43" i="145" s="1"/>
  <c r="CP20" i="166"/>
  <c r="CP43" i="166" s="1"/>
  <c r="CP21" i="126"/>
  <c r="CP45" i="126" s="1"/>
  <c r="CP20" i="144" s="1"/>
  <c r="CP20" i="163"/>
  <c r="CP43" i="163" s="1"/>
  <c r="CP21" i="80"/>
  <c r="CP45" i="80" s="1"/>
  <c r="DG37" i="194"/>
  <c r="DG14" i="192"/>
  <c r="DG37" i="192" s="1"/>
  <c r="DG14" i="195"/>
  <c r="CU37" i="164"/>
  <c r="CU37" i="145"/>
  <c r="CU14" i="166"/>
  <c r="CU37" i="166" s="1"/>
  <c r="CU15" i="126"/>
  <c r="CU39" i="126" s="1"/>
  <c r="CU14" i="144" s="1"/>
  <c r="CU14" i="163"/>
  <c r="CU37" i="163" s="1"/>
  <c r="CU15" i="80"/>
  <c r="CU39" i="80" s="1"/>
  <c r="AK13" i="193"/>
  <c r="Y13" i="165"/>
  <c r="AJ13" i="165"/>
  <c r="AV13" i="193"/>
  <c r="BQ13" i="165"/>
  <c r="CC13" i="193"/>
  <c r="BR21" i="165"/>
  <c r="CD21" i="193"/>
  <c r="AL21" i="193"/>
  <c r="Z21" i="165"/>
  <c r="AL23" i="192"/>
  <c r="AL46" i="192" s="1"/>
  <c r="AL23" i="191"/>
  <c r="AL46" i="191" s="1"/>
  <c r="AL23" i="195"/>
  <c r="AL23" i="194"/>
  <c r="AL46" i="194" s="1"/>
  <c r="Z23" i="164"/>
  <c r="Z46" i="164" s="1"/>
  <c r="Z23" i="145"/>
  <c r="Z46" i="145" s="1"/>
  <c r="Z23" i="166"/>
  <c r="Z46" i="166" s="1"/>
  <c r="Z24" i="126"/>
  <c r="Z48" i="126" s="1"/>
  <c r="Z23" i="144" s="1"/>
  <c r="Z23" i="163"/>
  <c r="Z46" i="163" s="1"/>
  <c r="Z24" i="80"/>
  <c r="Z48" i="80" s="1"/>
  <c r="CN16" i="193"/>
  <c r="CB16" i="165"/>
  <c r="AO24" i="165"/>
  <c r="BA24" i="193"/>
  <c r="D22" i="165"/>
  <c r="P22" i="193"/>
  <c r="BN20" i="192"/>
  <c r="BN43" i="192" s="1"/>
  <c r="BN20" i="191"/>
  <c r="BN43" i="191" s="1"/>
  <c r="BN20" i="195"/>
  <c r="BN20" i="194"/>
  <c r="BN43" i="194" s="1"/>
  <c r="BB20" i="164"/>
  <c r="BB43" i="164" s="1"/>
  <c r="BB20" i="145"/>
  <c r="BB43" i="145" s="1"/>
  <c r="BB20" i="166"/>
  <c r="BB43" i="166" s="1"/>
  <c r="BB21" i="126"/>
  <c r="BB45" i="126" s="1"/>
  <c r="BB20" i="144" s="1"/>
  <c r="BB20" i="163"/>
  <c r="BB43" i="163" s="1"/>
  <c r="BB21" i="80"/>
  <c r="BB45" i="80" s="1"/>
  <c r="CC21" i="165"/>
  <c r="CO21" i="193"/>
  <c r="Q24" i="126"/>
  <c r="Q48" i="126" s="1"/>
  <c r="Q23" i="144" s="1"/>
  <c r="Q23" i="164"/>
  <c r="Q46" i="164" s="1"/>
  <c r="Q24" i="80"/>
  <c r="Q48" i="80" s="1"/>
  <c r="Q23" i="145"/>
  <c r="Q46" i="145" s="1"/>
  <c r="AC23" i="195"/>
  <c r="Q23" i="163"/>
  <c r="Q46" i="163" s="1"/>
  <c r="AC23" i="194"/>
  <c r="AC46" i="194" s="1"/>
  <c r="AC23" i="191"/>
  <c r="AC46" i="191" s="1"/>
  <c r="AC23" i="192"/>
  <c r="AC46" i="192" s="1"/>
  <c r="Q23" i="166"/>
  <c r="Q46" i="166" s="1"/>
  <c r="BL23" i="195"/>
  <c r="BL23" i="194"/>
  <c r="BL46" i="194" s="1"/>
  <c r="BL23" i="192"/>
  <c r="BL46" i="192" s="1"/>
  <c r="BL23" i="191"/>
  <c r="BL46" i="191" s="1"/>
  <c r="AZ23" i="164"/>
  <c r="AZ46" i="164" s="1"/>
  <c r="AZ23" i="145"/>
  <c r="AZ46" i="145" s="1"/>
  <c r="AZ23" i="166"/>
  <c r="AZ46" i="166" s="1"/>
  <c r="AZ24" i="80"/>
  <c r="AZ48" i="80" s="1"/>
  <c r="AZ23" i="163"/>
  <c r="AZ46" i="163" s="1"/>
  <c r="AZ24" i="126"/>
  <c r="AZ48" i="126" s="1"/>
  <c r="AZ23" i="144" s="1"/>
  <c r="AY16" i="165"/>
  <c r="BK16" i="193"/>
  <c r="W17" i="195"/>
  <c r="W17" i="192"/>
  <c r="W40" i="192" s="1"/>
  <c r="K17" i="145"/>
  <c r="K40" i="145" s="1"/>
  <c r="K18" i="80"/>
  <c r="K42" i="80" s="1"/>
  <c r="K17" i="164"/>
  <c r="K40" i="164" s="1"/>
  <c r="K18" i="126"/>
  <c r="K42" i="126" s="1"/>
  <c r="K17" i="144" s="1"/>
  <c r="K17" i="166"/>
  <c r="K40" i="166" s="1"/>
  <c r="W17" i="191"/>
  <c r="W40" i="191" s="1"/>
  <c r="W17" i="194"/>
  <c r="W40" i="194" s="1"/>
  <c r="K17" i="163"/>
  <c r="K40" i="163" s="1"/>
  <c r="BU20" i="192"/>
  <c r="BU43" i="192" s="1"/>
  <c r="BU20" i="191"/>
  <c r="BU43" i="191" s="1"/>
  <c r="BU20" i="195"/>
  <c r="BU20" i="194"/>
  <c r="BU43" i="194" s="1"/>
  <c r="BI20" i="163"/>
  <c r="BI43" i="163" s="1"/>
  <c r="BI21" i="80"/>
  <c r="BI45" i="80" s="1"/>
  <c r="BI20" i="164"/>
  <c r="BI43" i="164" s="1"/>
  <c r="BI20" i="145"/>
  <c r="BI43" i="145" s="1"/>
  <c r="BI20" i="166"/>
  <c r="BI43" i="166" s="1"/>
  <c r="BI21" i="126"/>
  <c r="BI45" i="126" s="1"/>
  <c r="BI20" i="144" s="1"/>
  <c r="BD20" i="195"/>
  <c r="BD20" i="194"/>
  <c r="BD43" i="194" s="1"/>
  <c r="BD20" i="192"/>
  <c r="BD43" i="192" s="1"/>
  <c r="BD20" i="191"/>
  <c r="BD43" i="191" s="1"/>
  <c r="AR20" i="164"/>
  <c r="AR43" i="164" s="1"/>
  <c r="AR20" i="145"/>
  <c r="AR43" i="145" s="1"/>
  <c r="AR20" i="166"/>
  <c r="AR43" i="166" s="1"/>
  <c r="AR21" i="80"/>
  <c r="AR45" i="80" s="1"/>
  <c r="AR20" i="163"/>
  <c r="AR43" i="163" s="1"/>
  <c r="AR21" i="126"/>
  <c r="AR45" i="126" s="1"/>
  <c r="AR20" i="144" s="1"/>
  <c r="AU24" i="126"/>
  <c r="AU48" i="126" s="1"/>
  <c r="AU23" i="144" s="1"/>
  <c r="AU23" i="166"/>
  <c r="AU46" i="166" s="1"/>
  <c r="BG23" i="192"/>
  <c r="BG46" i="192" s="1"/>
  <c r="AU23" i="163"/>
  <c r="AU46" i="163" s="1"/>
  <c r="BG23" i="191"/>
  <c r="BG46" i="191" s="1"/>
  <c r="AU24" i="80"/>
  <c r="AU48" i="80" s="1"/>
  <c r="BG23" i="195"/>
  <c r="AU23" i="164"/>
  <c r="AU46" i="164" s="1"/>
  <c r="AU23" i="145"/>
  <c r="AU46" i="145" s="1"/>
  <c r="BG23" i="194"/>
  <c r="BG46" i="194" s="1"/>
  <c r="BI15" i="126"/>
  <c r="BI39" i="126" s="1"/>
  <c r="BI14" i="144" s="1"/>
  <c r="BI37" i="145"/>
  <c r="BI37" i="164"/>
  <c r="BI14" i="163"/>
  <c r="BI37" i="163" s="1"/>
  <c r="BI14" i="166"/>
  <c r="BI37" i="166" s="1"/>
  <c r="BU14" i="195"/>
  <c r="BI15" i="80"/>
  <c r="BI39" i="80" s="1"/>
  <c r="BU37" i="191"/>
  <c r="BU14" i="192"/>
  <c r="BU37" i="192" s="1"/>
  <c r="T19" i="165"/>
  <c r="AF19" i="193"/>
  <c r="AB13" i="193"/>
  <c r="P13" i="165"/>
  <c r="BA22" i="165"/>
  <c r="BM22" i="193"/>
  <c r="AH19" i="165"/>
  <c r="AT19" i="193"/>
  <c r="U18" i="165"/>
  <c r="AG18" i="193"/>
  <c r="BJ16" i="165"/>
  <c r="BV16" i="193"/>
  <c r="BJ19" i="165"/>
  <c r="BV19" i="193"/>
  <c r="BF22" i="193"/>
  <c r="AT22" i="165"/>
  <c r="AZ7" i="165"/>
  <c r="AZ10" i="165" s="1"/>
  <c r="BL7" i="193"/>
  <c r="BL10" i="193" s="1"/>
  <c r="AZ12" i="165"/>
  <c r="BL12" i="193"/>
  <c r="AO22" i="165"/>
  <c r="BA22" i="193"/>
  <c r="AU12" i="165"/>
  <c r="BG12" i="193"/>
  <c r="AN18" i="165"/>
  <c r="AZ18" i="193"/>
  <c r="W20" i="195"/>
  <c r="W20" i="191"/>
  <c r="W43" i="191" s="1"/>
  <c r="W20" i="194"/>
  <c r="W43" i="194" s="1"/>
  <c r="W20" i="192"/>
  <c r="W43" i="192" s="1"/>
  <c r="K20" i="164"/>
  <c r="K43" i="164" s="1"/>
  <c r="K21" i="126"/>
  <c r="K45" i="126" s="1"/>
  <c r="K20" i="144" s="1"/>
  <c r="K20" i="166"/>
  <c r="K43" i="166" s="1"/>
  <c r="K21" i="80"/>
  <c r="K45" i="80" s="1"/>
  <c r="K20" i="145"/>
  <c r="K43" i="145" s="1"/>
  <c r="K20" i="163"/>
  <c r="K43" i="163" s="1"/>
  <c r="BU15" i="193"/>
  <c r="BI15" i="165"/>
  <c r="AJ22" i="165"/>
  <c r="AV22" i="193"/>
  <c r="AW13" i="165"/>
  <c r="BI13" i="193"/>
  <c r="X7" i="165"/>
  <c r="X10" i="165" s="1"/>
  <c r="AJ7" i="193"/>
  <c r="AJ10" i="193" s="1"/>
  <c r="BO12" i="165"/>
  <c r="CA12" i="193"/>
  <c r="CJ13" i="165"/>
  <c r="CV13" i="193"/>
  <c r="AR21" i="165"/>
  <c r="BD21" i="193"/>
  <c r="AA20" i="195"/>
  <c r="AA20" i="191"/>
  <c r="AA43" i="191" s="1"/>
  <c r="AA20" i="194"/>
  <c r="AA43" i="194" s="1"/>
  <c r="AA20" i="192"/>
  <c r="AA43" i="192" s="1"/>
  <c r="O20" i="145"/>
  <c r="O43" i="145" s="1"/>
  <c r="O20" i="166"/>
  <c r="O43" i="166" s="1"/>
  <c r="O21" i="126"/>
  <c r="O45" i="126" s="1"/>
  <c r="O20" i="144" s="1"/>
  <c r="O20" i="163"/>
  <c r="O43" i="163" s="1"/>
  <c r="O21" i="80"/>
  <c r="O45" i="80" s="1"/>
  <c r="O20" i="164"/>
  <c r="O43" i="164" s="1"/>
  <c r="AS13" i="193"/>
  <c r="AG13" i="165"/>
  <c r="V21" i="193"/>
  <c r="J21" i="165"/>
  <c r="CC24" i="193"/>
  <c r="BQ24" i="165"/>
  <c r="H19" i="165"/>
  <c r="T19" i="193"/>
  <c r="CQ14" i="195"/>
  <c r="CQ37" i="194"/>
  <c r="CQ14" i="192"/>
  <c r="CQ37" i="192" s="1"/>
  <c r="CQ37" i="191"/>
  <c r="CE14" i="166"/>
  <c r="CE37" i="166" s="1"/>
  <c r="CE15" i="80"/>
  <c r="CE39" i="80" s="1"/>
  <c r="CE14" i="163"/>
  <c r="CE37" i="163" s="1"/>
  <c r="CE15" i="126"/>
  <c r="CE39" i="126" s="1"/>
  <c r="CE14" i="144" s="1"/>
  <c r="CE37" i="164"/>
  <c r="CH18" i="126"/>
  <c r="CH42" i="126" s="1"/>
  <c r="CH17" i="144" s="1"/>
  <c r="CH17" i="163"/>
  <c r="CH40" i="163" s="1"/>
  <c r="CH17" i="166"/>
  <c r="CH40" i="166" s="1"/>
  <c r="CT17" i="195"/>
  <c r="CH18" i="80"/>
  <c r="CH42" i="80" s="1"/>
  <c r="CH17" i="145"/>
  <c r="CH40" i="145" s="1"/>
  <c r="CT17" i="194"/>
  <c r="CT40" i="194" s="1"/>
  <c r="CH17" i="164"/>
  <c r="CH40" i="164" s="1"/>
  <c r="CT17" i="192"/>
  <c r="CT40" i="192" s="1"/>
  <c r="CT17" i="191"/>
  <c r="CT40" i="191" s="1"/>
  <c r="AI20" i="192"/>
  <c r="AI43" i="192" s="1"/>
  <c r="AI20" i="191"/>
  <c r="AI43" i="191" s="1"/>
  <c r="AI20" i="195"/>
  <c r="AI20" i="194"/>
  <c r="AI43" i="194" s="1"/>
  <c r="W20" i="164"/>
  <c r="W43" i="164" s="1"/>
  <c r="W20" i="145"/>
  <c r="W43" i="145" s="1"/>
  <c r="W20" i="166"/>
  <c r="W43" i="166" s="1"/>
  <c r="W21" i="126"/>
  <c r="W45" i="126" s="1"/>
  <c r="W20" i="144" s="1"/>
  <c r="W20" i="163"/>
  <c r="W43" i="163" s="1"/>
  <c r="W21" i="80"/>
  <c r="W45" i="80" s="1"/>
  <c r="BX23" i="192"/>
  <c r="BX46" i="192" s="1"/>
  <c r="BX23" i="191"/>
  <c r="BX46" i="191" s="1"/>
  <c r="BX23" i="195"/>
  <c r="BX23" i="194"/>
  <c r="BX46" i="194" s="1"/>
  <c r="BL23" i="164"/>
  <c r="BL46" i="164" s="1"/>
  <c r="BL23" i="145"/>
  <c r="BL46" i="145" s="1"/>
  <c r="BL23" i="166"/>
  <c r="BL46" i="166" s="1"/>
  <c r="BL24" i="126"/>
  <c r="BL48" i="126" s="1"/>
  <c r="BL23" i="144" s="1"/>
  <c r="BL23" i="163"/>
  <c r="BL46" i="163" s="1"/>
  <c r="BL24" i="80"/>
  <c r="BL48" i="80" s="1"/>
  <c r="BX14" i="195"/>
  <c r="BX14" i="192"/>
  <c r="BX37" i="192" s="1"/>
  <c r="BX37" i="191"/>
  <c r="BL37" i="145"/>
  <c r="BL14" i="166"/>
  <c r="BL37" i="166" s="1"/>
  <c r="BL15" i="126"/>
  <c r="BL39" i="126" s="1"/>
  <c r="BL14" i="144" s="1"/>
  <c r="BL14" i="163"/>
  <c r="BL37" i="163" s="1"/>
  <c r="BL15" i="80"/>
  <c r="BL39" i="80" s="1"/>
  <c r="BL37" i="164"/>
  <c r="R25" i="194"/>
  <c r="R48" i="194" s="1"/>
  <c r="F25" i="166"/>
  <c r="F48" i="166" s="1"/>
  <c r="F26" i="126"/>
  <c r="F50" i="126" s="1"/>
  <c r="F25" i="144" s="1"/>
  <c r="R25" i="192"/>
  <c r="R48" i="192" s="1"/>
  <c r="F25" i="163"/>
  <c r="F48" i="163" s="1"/>
  <c r="F26" i="80"/>
  <c r="F50" i="80" s="1"/>
  <c r="R25" i="191"/>
  <c r="R48" i="191" s="1"/>
  <c r="F25" i="164"/>
  <c r="F48" i="164" s="1"/>
  <c r="R25" i="195"/>
  <c r="F25" i="145"/>
  <c r="F48" i="145" s="1"/>
  <c r="BY20" i="194"/>
  <c r="BY43" i="194" s="1"/>
  <c r="BY20" i="192"/>
  <c r="BY43" i="192" s="1"/>
  <c r="BY20" i="191"/>
  <c r="BY43" i="191" s="1"/>
  <c r="BY20" i="195"/>
  <c r="BM20" i="163"/>
  <c r="BM43" i="163" s="1"/>
  <c r="BM21" i="80"/>
  <c r="BM45" i="80" s="1"/>
  <c r="BM20" i="164"/>
  <c r="BM43" i="164" s="1"/>
  <c r="BM20" i="145"/>
  <c r="BM43" i="145" s="1"/>
  <c r="BM20" i="166"/>
  <c r="BM43" i="166" s="1"/>
  <c r="BM21" i="126"/>
  <c r="BM45" i="126" s="1"/>
  <c r="BM20" i="144" s="1"/>
  <c r="BE22" i="193"/>
  <c r="AS22" i="165"/>
  <c r="X21" i="165"/>
  <c r="AJ21" i="193"/>
  <c r="BU24" i="165"/>
  <c r="CG24" i="193"/>
  <c r="AO16" i="193"/>
  <c r="AC16" i="165"/>
  <c r="BN24" i="165"/>
  <c r="BZ24" i="193"/>
  <c r="CU18" i="193"/>
  <c r="CI18" i="165"/>
  <c r="CU20" i="195"/>
  <c r="CU20" i="194"/>
  <c r="CU43" i="194" s="1"/>
  <c r="CU20" i="192"/>
  <c r="CU43" i="192" s="1"/>
  <c r="CU20" i="191"/>
  <c r="CU43" i="191" s="1"/>
  <c r="CI20" i="164"/>
  <c r="CI43" i="164" s="1"/>
  <c r="CI20" i="145"/>
  <c r="CI43" i="145" s="1"/>
  <c r="CI20" i="166"/>
  <c r="CI43" i="166" s="1"/>
  <c r="CI21" i="126"/>
  <c r="CI45" i="126" s="1"/>
  <c r="CI20" i="144" s="1"/>
  <c r="CI20" i="163"/>
  <c r="CI43" i="163" s="1"/>
  <c r="CI21" i="80"/>
  <c r="CI45" i="80" s="1"/>
  <c r="Z18" i="193"/>
  <c r="N18" i="165"/>
  <c r="BS21" i="193"/>
  <c r="BG21" i="165"/>
  <c r="AU18" i="165"/>
  <c r="BG18" i="193"/>
  <c r="AA14" i="195"/>
  <c r="AA37" i="194"/>
  <c r="AA14" i="192"/>
  <c r="AA37" i="192" s="1"/>
  <c r="O15" i="80"/>
  <c r="O39" i="80" s="1"/>
  <c r="O15" i="126"/>
  <c r="O39" i="126" s="1"/>
  <c r="O14" i="144" s="1"/>
  <c r="O14" i="163"/>
  <c r="O37" i="163" s="1"/>
  <c r="O37" i="164"/>
  <c r="O14" i="166"/>
  <c r="O37" i="166" s="1"/>
  <c r="O37" i="145"/>
  <c r="BU21" i="193"/>
  <c r="BI21" i="165"/>
  <c r="BU7" i="193"/>
  <c r="BU10" i="193" s="1"/>
  <c r="BT13" i="193"/>
  <c r="BH13" i="165"/>
  <c r="CN24" i="193"/>
  <c r="CB24" i="165"/>
  <c r="CL22" i="165"/>
  <c r="CX22" i="193"/>
  <c r="AH22" i="165"/>
  <c r="AT22" i="193"/>
  <c r="CM16" i="165"/>
  <c r="CY16" i="193"/>
  <c r="AF7" i="165"/>
  <c r="AF10" i="165" s="1"/>
  <c r="AR7" i="193"/>
  <c r="AR10" i="193" s="1"/>
  <c r="CS22" i="165"/>
  <c r="DE22" i="193"/>
  <c r="AG16" i="165"/>
  <c r="AS16" i="193"/>
  <c r="CP22" i="193"/>
  <c r="CD22" i="165"/>
  <c r="AN12" i="165"/>
  <c r="AZ12" i="193"/>
  <c r="CC19" i="193"/>
  <c r="BQ19" i="165"/>
  <c r="AC24" i="165"/>
  <c r="AO24" i="193"/>
  <c r="AN16" i="193"/>
  <c r="AB16" i="165"/>
  <c r="BS13" i="165"/>
  <c r="CE13" i="193"/>
  <c r="CQ26" i="126"/>
  <c r="CQ50" i="126" s="1"/>
  <c r="CQ25" i="144" s="1"/>
  <c r="CQ25" i="166"/>
  <c r="CQ48" i="166" s="1"/>
  <c r="CQ25" i="164"/>
  <c r="CQ48" i="164" s="1"/>
  <c r="CQ25" i="145"/>
  <c r="CQ48" i="145" s="1"/>
  <c r="CQ26" i="80"/>
  <c r="CQ50" i="80" s="1"/>
  <c r="CQ25" i="163"/>
  <c r="CQ48" i="163" s="1"/>
  <c r="DC25" i="194"/>
  <c r="DC48" i="194" s="1"/>
  <c r="DC25" i="192"/>
  <c r="DC48" i="192" s="1"/>
  <c r="DC25" i="191"/>
  <c r="DC48" i="191" s="1"/>
  <c r="DC25" i="195"/>
  <c r="CQ7" i="165"/>
  <c r="CQ10" i="165" s="1"/>
  <c r="DC7" i="193"/>
  <c r="DC10" i="193" s="1"/>
  <c r="BR17" i="166"/>
  <c r="BR40" i="166" s="1"/>
  <c r="BR18" i="126"/>
  <c r="BR42" i="126" s="1"/>
  <c r="BR17" i="144" s="1"/>
  <c r="BR18" i="80"/>
  <c r="BR42" i="80" s="1"/>
  <c r="BR17" i="164"/>
  <c r="BR40" i="164" s="1"/>
  <c r="BR17" i="163"/>
  <c r="BR40" i="163" s="1"/>
  <c r="BR17" i="145"/>
  <c r="BR40" i="145" s="1"/>
  <c r="CD17" i="191"/>
  <c r="CD40" i="191" s="1"/>
  <c r="CD17" i="195"/>
  <c r="CD17" i="194"/>
  <c r="CD40" i="194" s="1"/>
  <c r="CD17" i="192"/>
  <c r="CD40" i="192" s="1"/>
  <c r="BE21" i="165"/>
  <c r="BQ21" i="193"/>
  <c r="BE12" i="165"/>
  <c r="BQ12" i="193"/>
  <c r="AD23" i="194"/>
  <c r="AD46" i="194" s="1"/>
  <c r="AD23" i="192"/>
  <c r="AD46" i="192" s="1"/>
  <c r="AD23" i="191"/>
  <c r="AD46" i="191" s="1"/>
  <c r="AD23" i="195"/>
  <c r="R23" i="166"/>
  <c r="R46" i="166" s="1"/>
  <c r="R24" i="126"/>
  <c r="R48" i="126" s="1"/>
  <c r="R23" i="144" s="1"/>
  <c r="R23" i="163"/>
  <c r="R46" i="163" s="1"/>
  <c r="R24" i="80"/>
  <c r="R48" i="80" s="1"/>
  <c r="R23" i="164"/>
  <c r="R46" i="164" s="1"/>
  <c r="R23" i="145"/>
  <c r="R46" i="145" s="1"/>
  <c r="Z18" i="126"/>
  <c r="Z42" i="126" s="1"/>
  <c r="Z17" i="144" s="1"/>
  <c r="AL17" i="195"/>
  <c r="Z17" i="163"/>
  <c r="Z40" i="163" s="1"/>
  <c r="AL17" i="194"/>
  <c r="AL40" i="194" s="1"/>
  <c r="Z18" i="80"/>
  <c r="Z42" i="80" s="1"/>
  <c r="AL17" i="192"/>
  <c r="AL40" i="192" s="1"/>
  <c r="Z17" i="164"/>
  <c r="Z40" i="164" s="1"/>
  <c r="Z17" i="145"/>
  <c r="Z40" i="145" s="1"/>
  <c r="Z17" i="166"/>
  <c r="Z40" i="166" s="1"/>
  <c r="AL17" i="191"/>
  <c r="AL40" i="191" s="1"/>
  <c r="CB14" i="195"/>
  <c r="CB37" i="194"/>
  <c r="CB14" i="192"/>
  <c r="CB37" i="192" s="1"/>
  <c r="CB37" i="191"/>
  <c r="BP37" i="145"/>
  <c r="BP14" i="166"/>
  <c r="BP37" i="166" s="1"/>
  <c r="BP15" i="126"/>
  <c r="BP39" i="126" s="1"/>
  <c r="BP14" i="144" s="1"/>
  <c r="BP14" i="163"/>
  <c r="BP37" i="163" s="1"/>
  <c r="BP15" i="80"/>
  <c r="BP39" i="80" s="1"/>
  <c r="S21" i="193"/>
  <c r="G21" i="165"/>
  <c r="S23" i="191"/>
  <c r="S46" i="191" s="1"/>
  <c r="G23" i="145"/>
  <c r="G46" i="145" s="1"/>
  <c r="S23" i="195"/>
  <c r="G23" i="166"/>
  <c r="G46" i="166" s="1"/>
  <c r="G24" i="126"/>
  <c r="G48" i="126" s="1"/>
  <c r="G23" i="144" s="1"/>
  <c r="S23" i="194"/>
  <c r="S46" i="194" s="1"/>
  <c r="G23" i="163"/>
  <c r="G46" i="163" s="1"/>
  <c r="G24" i="80"/>
  <c r="G48" i="80" s="1"/>
  <c r="S23" i="192"/>
  <c r="S46" i="192" s="1"/>
  <c r="G23" i="164"/>
  <c r="G46" i="164" s="1"/>
  <c r="AY13" i="165"/>
  <c r="BK13" i="193"/>
  <c r="U25" i="164"/>
  <c r="U48" i="164" s="1"/>
  <c r="AG25" i="194"/>
  <c r="AG48" i="194" s="1"/>
  <c r="AG25" i="192"/>
  <c r="AG48" i="192" s="1"/>
  <c r="U25" i="166"/>
  <c r="U48" i="166" s="1"/>
  <c r="AG25" i="195"/>
  <c r="U25" i="145"/>
  <c r="U48" i="145" s="1"/>
  <c r="U25" i="163"/>
  <c r="U48" i="163" s="1"/>
  <c r="U26" i="126"/>
  <c r="U50" i="126" s="1"/>
  <c r="U25" i="144" s="1"/>
  <c r="AG25" i="191"/>
  <c r="AG48" i="191" s="1"/>
  <c r="U26" i="80"/>
  <c r="U50" i="80" s="1"/>
  <c r="U23" i="163"/>
  <c r="U46" i="163" s="1"/>
  <c r="U23" i="164"/>
  <c r="U46" i="164" s="1"/>
  <c r="AG23" i="195"/>
  <c r="AG23" i="194"/>
  <c r="AG46" i="194" s="1"/>
  <c r="U24" i="126"/>
  <c r="U48" i="126" s="1"/>
  <c r="U23" i="144" s="1"/>
  <c r="U23" i="145"/>
  <c r="U46" i="145" s="1"/>
  <c r="AG23" i="192"/>
  <c r="AG46" i="192" s="1"/>
  <c r="U23" i="166"/>
  <c r="U46" i="166" s="1"/>
  <c r="AG23" i="191"/>
  <c r="AG46" i="191" s="1"/>
  <c r="U24" i="80"/>
  <c r="U48" i="80" s="1"/>
  <c r="CT18" i="193"/>
  <c r="CH18" i="165"/>
  <c r="DB15" i="193"/>
  <c r="CP15" i="165"/>
  <c r="BL15" i="165"/>
  <c r="BX15" i="193"/>
  <c r="CU12" i="165"/>
  <c r="DG12" i="193"/>
  <c r="CU15" i="165"/>
  <c r="DG15" i="193"/>
  <c r="AL18" i="165"/>
  <c r="AX18" i="193"/>
  <c r="AX20" i="192"/>
  <c r="AX43" i="192" s="1"/>
  <c r="AX20" i="191"/>
  <c r="AX43" i="191" s="1"/>
  <c r="AX20" i="195"/>
  <c r="AX20" i="194"/>
  <c r="AX43" i="194" s="1"/>
  <c r="AL20" i="163"/>
  <c r="AL43" i="163" s="1"/>
  <c r="AL21" i="80"/>
  <c r="AL45" i="80" s="1"/>
  <c r="AL20" i="164"/>
  <c r="AL43" i="164" s="1"/>
  <c r="AL20" i="145"/>
  <c r="AL43" i="145" s="1"/>
  <c r="AL20" i="166"/>
  <c r="AL43" i="166" s="1"/>
  <c r="AL21" i="126"/>
  <c r="AL45" i="126" s="1"/>
  <c r="AL20" i="144" s="1"/>
  <c r="AL12" i="165"/>
  <c r="AX12" i="193"/>
  <c r="R20" i="191"/>
  <c r="R43" i="191" s="1"/>
  <c r="F20" i="163"/>
  <c r="F43" i="163" s="1"/>
  <c r="F21" i="80"/>
  <c r="F45" i="80" s="1"/>
  <c r="R20" i="195"/>
  <c r="F20" i="164"/>
  <c r="F43" i="164" s="1"/>
  <c r="R20" i="194"/>
  <c r="R43" i="194" s="1"/>
  <c r="F20" i="145"/>
  <c r="F43" i="145" s="1"/>
  <c r="R20" i="192"/>
  <c r="R43" i="192" s="1"/>
  <c r="F20" i="166"/>
  <c r="F43" i="166" s="1"/>
  <c r="F21" i="126"/>
  <c r="F45" i="126" s="1"/>
  <c r="F20" i="144" s="1"/>
  <c r="BY25" i="194"/>
  <c r="BY48" i="194" s="1"/>
  <c r="BY25" i="192"/>
  <c r="BY48" i="192" s="1"/>
  <c r="BY25" i="195"/>
  <c r="BM26" i="126"/>
  <c r="BM50" i="126" s="1"/>
  <c r="BM25" i="144" s="1"/>
  <c r="BM25" i="163"/>
  <c r="BM48" i="163" s="1"/>
  <c r="BM25" i="164"/>
  <c r="BM48" i="164" s="1"/>
  <c r="BM25" i="166"/>
  <c r="BM48" i="166" s="1"/>
  <c r="BY25" i="191"/>
  <c r="BY48" i="191" s="1"/>
  <c r="BM25" i="145"/>
  <c r="BM48" i="145" s="1"/>
  <c r="BM26" i="80"/>
  <c r="BM50" i="80" s="1"/>
  <c r="S22" i="165"/>
  <c r="AE22" i="193"/>
  <c r="CG24" i="165"/>
  <c r="CS24" i="193"/>
  <c r="AC22" i="165"/>
  <c r="AO22" i="193"/>
  <c r="BP18" i="126"/>
  <c r="BP42" i="126" s="1"/>
  <c r="BP17" i="144" s="1"/>
  <c r="BP17" i="164"/>
  <c r="BP40" i="164" s="1"/>
  <c r="BP17" i="163"/>
  <c r="BP40" i="163" s="1"/>
  <c r="BP18" i="80"/>
  <c r="BP42" i="80" s="1"/>
  <c r="BP17" i="166"/>
  <c r="BP40" i="166" s="1"/>
  <c r="BP17" i="145"/>
  <c r="BP40" i="145" s="1"/>
  <c r="CB17" i="192"/>
  <c r="CB40" i="192" s="1"/>
  <c r="CB17" i="191"/>
  <c r="CB40" i="191" s="1"/>
  <c r="CB17" i="195"/>
  <c r="CB17" i="194"/>
  <c r="CB40" i="194" s="1"/>
  <c r="AP18" i="165"/>
  <c r="BB18" i="193"/>
  <c r="L13" i="165"/>
  <c r="X13" i="193"/>
  <c r="AG12" i="193"/>
  <c r="U12" i="165"/>
  <c r="CQ18" i="193"/>
  <c r="CE18" i="165"/>
  <c r="CQ20" i="194"/>
  <c r="CQ43" i="194" s="1"/>
  <c r="CQ20" i="192"/>
  <c r="CQ43" i="192" s="1"/>
  <c r="CQ20" i="191"/>
  <c r="CQ43" i="191" s="1"/>
  <c r="CQ20" i="195"/>
  <c r="CE20" i="166"/>
  <c r="CE43" i="166" s="1"/>
  <c r="CE21" i="126"/>
  <c r="CE45" i="126" s="1"/>
  <c r="CE20" i="144" s="1"/>
  <c r="CE20" i="163"/>
  <c r="CE43" i="163" s="1"/>
  <c r="CE21" i="80"/>
  <c r="CE45" i="80" s="1"/>
  <c r="CE20" i="164"/>
  <c r="CE43" i="164" s="1"/>
  <c r="CE20" i="145"/>
  <c r="CE43" i="145" s="1"/>
  <c r="AI7" i="193"/>
  <c r="AI10" i="193" s="1"/>
  <c r="W18" i="126"/>
  <c r="W42" i="126" s="1"/>
  <c r="W17" i="144" s="1"/>
  <c r="W17" i="166"/>
  <c r="W40" i="166" s="1"/>
  <c r="W17" i="163"/>
  <c r="W40" i="163" s="1"/>
  <c r="W18" i="80"/>
  <c r="W42" i="80" s="1"/>
  <c r="W17" i="164"/>
  <c r="W40" i="164" s="1"/>
  <c r="AI17" i="194"/>
  <c r="AI40" i="194" s="1"/>
  <c r="AI17" i="192"/>
  <c r="AI40" i="192" s="1"/>
  <c r="AI17" i="191"/>
  <c r="AI40" i="191" s="1"/>
  <c r="AI17" i="195"/>
  <c r="W17" i="145"/>
  <c r="W40" i="145" s="1"/>
  <c r="DB23" i="191"/>
  <c r="DB46" i="191" s="1"/>
  <c r="DB23" i="195"/>
  <c r="DB23" i="194"/>
  <c r="DB46" i="194" s="1"/>
  <c r="DB23" i="192"/>
  <c r="DB46" i="192" s="1"/>
  <c r="CP23" i="164"/>
  <c r="CP46" i="164" s="1"/>
  <c r="CP24" i="80"/>
  <c r="CP48" i="80" s="1"/>
  <c r="CP23" i="163"/>
  <c r="CP46" i="163" s="1"/>
  <c r="CP23" i="145"/>
  <c r="CP46" i="145" s="1"/>
  <c r="CP23" i="166"/>
  <c r="CP46" i="166" s="1"/>
  <c r="CP24" i="126"/>
  <c r="CP48" i="126" s="1"/>
  <c r="CP23" i="144" s="1"/>
  <c r="CU7" i="165"/>
  <c r="CU10" i="165" s="1"/>
  <c r="DG7" i="193"/>
  <c r="DG10" i="193" s="1"/>
  <c r="DG25" i="192"/>
  <c r="DG48" i="192" s="1"/>
  <c r="DG25" i="191"/>
  <c r="DG48" i="191" s="1"/>
  <c r="DG25" i="195"/>
  <c r="DG25" i="194"/>
  <c r="DG48" i="194" s="1"/>
  <c r="CU25" i="163"/>
  <c r="CU48" i="163" s="1"/>
  <c r="CU26" i="126"/>
  <c r="CU50" i="126" s="1"/>
  <c r="CU25" i="144" s="1"/>
  <c r="CU25" i="164"/>
  <c r="CU48" i="164" s="1"/>
  <c r="CU25" i="145"/>
  <c r="CU48" i="145" s="1"/>
  <c r="CU25" i="166"/>
  <c r="CU48" i="166" s="1"/>
  <c r="CU26" i="80"/>
  <c r="CU50" i="80" s="1"/>
  <c r="AL15" i="165"/>
  <c r="AX15" i="193"/>
  <c r="F15" i="165"/>
  <c r="R15" i="193"/>
  <c r="CA20" i="145"/>
  <c r="CA43" i="145" s="1"/>
  <c r="CA20" i="164"/>
  <c r="CA43" i="164" s="1"/>
  <c r="CA20" i="163"/>
  <c r="CA43" i="163" s="1"/>
  <c r="CA21" i="80"/>
  <c r="CA45" i="80" s="1"/>
  <c r="CM20" i="195"/>
  <c r="CM20" i="194"/>
  <c r="CM43" i="194" s="1"/>
  <c r="CA21" i="126"/>
  <c r="CA45" i="126" s="1"/>
  <c r="CA20" i="144" s="1"/>
  <c r="CM20" i="192"/>
  <c r="CM43" i="192" s="1"/>
  <c r="CA20" i="166"/>
  <c r="CA43" i="166" s="1"/>
  <c r="CM20" i="191"/>
  <c r="CM43" i="191" s="1"/>
  <c r="BM14" i="166"/>
  <c r="BM37" i="166" s="1"/>
  <c r="BM37" i="164"/>
  <c r="BM37" i="145"/>
  <c r="BM15" i="126"/>
  <c r="BM39" i="126" s="1"/>
  <c r="BM14" i="144" s="1"/>
  <c r="BM14" i="163"/>
  <c r="BM37" i="163" s="1"/>
  <c r="BM15" i="80"/>
  <c r="BM39" i="80" s="1"/>
  <c r="BY37" i="191"/>
  <c r="BY14" i="195"/>
  <c r="BY14" i="192"/>
  <c r="BY37" i="192" s="1"/>
  <c r="AS24" i="165"/>
  <c r="BE24" i="193"/>
  <c r="CN13" i="165"/>
  <c r="CZ13" i="193"/>
  <c r="AO19" i="165"/>
  <c r="BA19" i="193"/>
  <c r="AC21" i="193"/>
  <c r="Q21" i="165"/>
  <c r="BM19" i="193"/>
  <c r="BA19" i="165"/>
  <c r="W21" i="193"/>
  <c r="K21" i="165"/>
  <c r="K15" i="165"/>
  <c r="W15" i="193"/>
  <c r="W14" i="195"/>
  <c r="K14" i="166"/>
  <c r="K37" i="166" s="1"/>
  <c r="W14" i="192"/>
  <c r="W37" i="192" s="1"/>
  <c r="K15" i="80"/>
  <c r="K39" i="80" s="1"/>
  <c r="K37" i="145"/>
  <c r="W37" i="194"/>
  <c r="K14" i="163"/>
  <c r="K37" i="163" s="1"/>
  <c r="K37" i="164"/>
  <c r="K15" i="126"/>
  <c r="K39" i="126" s="1"/>
  <c r="K14" i="144" s="1"/>
  <c r="AV22" i="165"/>
  <c r="BH22" i="193"/>
  <c r="BC22" i="165"/>
  <c r="BO22" i="193"/>
  <c r="CJ22" i="165"/>
  <c r="CV22" i="193"/>
  <c r="CJ19" i="165"/>
  <c r="CV19" i="193"/>
  <c r="AD22" i="165"/>
  <c r="AP22" i="193"/>
  <c r="AI13" i="165"/>
  <c r="AU13" i="193"/>
  <c r="AT13" i="193"/>
  <c r="AH13" i="165"/>
  <c r="CZ16" i="193"/>
  <c r="CN16" i="165"/>
  <c r="AW20" i="192"/>
  <c r="AW43" i="192" s="1"/>
  <c r="AW20" i="191"/>
  <c r="AW43" i="191" s="1"/>
  <c r="AW20" i="195"/>
  <c r="AW20" i="194"/>
  <c r="AW43" i="194" s="1"/>
  <c r="AK20" i="166"/>
  <c r="AK43" i="166" s="1"/>
  <c r="AK21" i="126"/>
  <c r="AK45" i="126" s="1"/>
  <c r="AK20" i="144" s="1"/>
  <c r="AK20" i="163"/>
  <c r="AK43" i="163" s="1"/>
  <c r="AK21" i="80"/>
  <c r="AK45" i="80" s="1"/>
  <c r="AK20" i="164"/>
  <c r="AK43" i="164" s="1"/>
  <c r="AK20" i="145"/>
  <c r="AK43" i="145" s="1"/>
  <c r="AG19" i="165"/>
  <c r="AS19" i="193"/>
  <c r="AW24" i="165"/>
  <c r="BI24" i="193"/>
  <c r="BI12" i="165"/>
  <c r="BU12" i="193"/>
  <c r="AS19" i="165"/>
  <c r="BE19" i="193"/>
  <c r="BE25" i="164"/>
  <c r="BE48" i="164" s="1"/>
  <c r="BE26" i="126"/>
  <c r="BE50" i="126" s="1"/>
  <c r="BE25" i="144" s="1"/>
  <c r="BE25" i="166"/>
  <c r="BE48" i="166" s="1"/>
  <c r="BE25" i="163"/>
  <c r="BE48" i="163" s="1"/>
  <c r="BE25" i="145"/>
  <c r="BE48" i="145" s="1"/>
  <c r="BE26" i="80"/>
  <c r="BE50" i="80" s="1"/>
  <c r="BQ25" i="191"/>
  <c r="BQ48" i="191" s="1"/>
  <c r="BQ25" i="195"/>
  <c r="BQ25" i="194"/>
  <c r="BQ48" i="194" s="1"/>
  <c r="BQ25" i="192"/>
  <c r="BQ48" i="192" s="1"/>
  <c r="BJ22" i="165"/>
  <c r="BV22" i="193"/>
  <c r="BH16" i="193"/>
  <c r="AV16" i="165"/>
  <c r="AB22" i="165"/>
  <c r="AN22" i="193"/>
  <c r="BD24" i="165"/>
  <c r="BP24" i="193"/>
  <c r="AD16" i="165"/>
  <c r="AP16" i="193"/>
  <c r="CH21" i="193"/>
  <c r="BV21" i="165"/>
  <c r="DB14" i="195"/>
  <c r="DB37" i="194"/>
  <c r="DB14" i="192"/>
  <c r="DB37" i="192" s="1"/>
  <c r="CP37" i="164"/>
  <c r="CP37" i="145"/>
  <c r="CP14" i="166"/>
  <c r="CP37" i="166" s="1"/>
  <c r="CP15" i="126"/>
  <c r="CP39" i="126" s="1"/>
  <c r="CP14" i="144" s="1"/>
  <c r="CP14" i="163"/>
  <c r="CP37" i="163" s="1"/>
  <c r="CP15" i="80"/>
  <c r="CP39" i="80" s="1"/>
  <c r="BX25" i="195"/>
  <c r="BX25" i="194"/>
  <c r="BX48" i="194" s="1"/>
  <c r="BX25" i="192"/>
  <c r="BX48" i="192" s="1"/>
  <c r="BX25" i="191"/>
  <c r="BX48" i="191" s="1"/>
  <c r="BL25" i="164"/>
  <c r="BL48" i="164" s="1"/>
  <c r="BL25" i="145"/>
  <c r="BL48" i="145" s="1"/>
  <c r="BL25" i="166"/>
  <c r="BL48" i="166" s="1"/>
  <c r="BL26" i="126"/>
  <c r="BL50" i="126" s="1"/>
  <c r="BL25" i="144" s="1"/>
  <c r="BL25" i="163"/>
  <c r="BL48" i="163" s="1"/>
  <c r="BL26" i="80"/>
  <c r="BL50" i="80" s="1"/>
  <c r="DG20" i="195"/>
  <c r="DG20" i="194"/>
  <c r="DG43" i="194" s="1"/>
  <c r="DG20" i="192"/>
  <c r="DG43" i="192" s="1"/>
  <c r="DG20" i="191"/>
  <c r="DG43" i="191" s="1"/>
  <c r="CU20" i="163"/>
  <c r="CU43" i="163" s="1"/>
  <c r="CU21" i="80"/>
  <c r="CU45" i="80" s="1"/>
  <c r="CU20" i="164"/>
  <c r="CU43" i="164" s="1"/>
  <c r="CU20" i="145"/>
  <c r="CU43" i="145" s="1"/>
  <c r="CU20" i="166"/>
  <c r="CU43" i="166" s="1"/>
  <c r="CU21" i="126"/>
  <c r="CU45" i="126" s="1"/>
  <c r="CU20" i="144" s="1"/>
  <c r="AX25" i="191"/>
  <c r="AX48" i="191" s="1"/>
  <c r="AX25" i="195"/>
  <c r="AX25" i="194"/>
  <c r="AX48" i="194" s="1"/>
  <c r="AX25" i="192"/>
  <c r="AX48" i="192" s="1"/>
  <c r="AL25" i="166"/>
  <c r="AL48" i="166" s="1"/>
  <c r="AL26" i="126"/>
  <c r="AL50" i="126" s="1"/>
  <c r="AL25" i="144" s="1"/>
  <c r="AL25" i="163"/>
  <c r="AL48" i="163" s="1"/>
  <c r="AL26" i="80"/>
  <c r="AL50" i="80" s="1"/>
  <c r="AL25" i="164"/>
  <c r="AL48" i="164" s="1"/>
  <c r="AL25" i="145"/>
  <c r="AL48" i="145" s="1"/>
  <c r="CA12" i="165"/>
  <c r="CM12" i="193"/>
  <c r="BX13" i="165"/>
  <c r="CJ13" i="193"/>
  <c r="I19" i="165"/>
  <c r="U19" i="193"/>
  <c r="AK22" i="193"/>
  <c r="Y22" i="165"/>
  <c r="AV24" i="165"/>
  <c r="BH24" i="193"/>
  <c r="AS22" i="193"/>
  <c r="AG22" i="165"/>
  <c r="BH24" i="165"/>
  <c r="BT24" i="193"/>
  <c r="BO19" i="193"/>
  <c r="BC19" i="165"/>
  <c r="AT16" i="165"/>
  <c r="BF16" i="193"/>
  <c r="BF19" i="165"/>
  <c r="BR19" i="193"/>
  <c r="AR18" i="193"/>
  <c r="AF18" i="165"/>
  <c r="BN15" i="193"/>
  <c r="BB15" i="165"/>
  <c r="V18" i="165"/>
  <c r="AH18" i="193"/>
  <c r="V12" i="165"/>
  <c r="AH12" i="193"/>
  <c r="AH21" i="193"/>
  <c r="V21" i="165"/>
  <c r="CR18" i="165"/>
  <c r="DD18" i="193"/>
  <c r="CO12" i="193"/>
  <c r="CC12" i="165"/>
  <c r="AK21" i="165"/>
  <c r="AW21" i="193"/>
  <c r="X18" i="165"/>
  <c r="AJ18" i="193"/>
  <c r="Q7" i="165"/>
  <c r="Q10" i="165" s="1"/>
  <c r="AC7" i="193"/>
  <c r="AC10" i="193" s="1"/>
  <c r="CA18" i="193"/>
  <c r="BO18" i="165"/>
  <c r="BZ19" i="165"/>
  <c r="CL19" i="193"/>
  <c r="AQ24" i="165"/>
  <c r="BC24" i="193"/>
  <c r="AJ16" i="165"/>
  <c r="AV16" i="193"/>
  <c r="BH19" i="193"/>
  <c r="AV19" i="165"/>
  <c r="BD25" i="192"/>
  <c r="BD48" i="192" s="1"/>
  <c r="BD25" i="191"/>
  <c r="BD48" i="191" s="1"/>
  <c r="BD25" i="195"/>
  <c r="BD25" i="194"/>
  <c r="BD48" i="194" s="1"/>
  <c r="AR25" i="166"/>
  <c r="AR48" i="166" s="1"/>
  <c r="AR26" i="126"/>
  <c r="AR50" i="126" s="1"/>
  <c r="AR25" i="144" s="1"/>
  <c r="AR25" i="163"/>
  <c r="AR48" i="163" s="1"/>
  <c r="AR26" i="80"/>
  <c r="AR50" i="80" s="1"/>
  <c r="AR25" i="164"/>
  <c r="AR48" i="164" s="1"/>
  <c r="AR25" i="145"/>
  <c r="AR48" i="145" s="1"/>
  <c r="BG25" i="163"/>
  <c r="BG48" i="163" s="1"/>
  <c r="BS25" i="192"/>
  <c r="BS48" i="192" s="1"/>
  <c r="BS25" i="195"/>
  <c r="BS25" i="194"/>
  <c r="BS48" i="194" s="1"/>
  <c r="BG26" i="126"/>
  <c r="BG50" i="126" s="1"/>
  <c r="BG25" i="144" s="1"/>
  <c r="BG25" i="166"/>
  <c r="BG48" i="166" s="1"/>
  <c r="BG25" i="164"/>
  <c r="BG48" i="164" s="1"/>
  <c r="BS25" i="191"/>
  <c r="BS48" i="191" s="1"/>
  <c r="BG26" i="80"/>
  <c r="BG50" i="80" s="1"/>
  <c r="BG25" i="145"/>
  <c r="BG48" i="145" s="1"/>
  <c r="BG25" i="195"/>
  <c r="BG25" i="194"/>
  <c r="BG48" i="194" s="1"/>
  <c r="BG25" i="192"/>
  <c r="BG48" i="192" s="1"/>
  <c r="AU26" i="126"/>
  <c r="AU50" i="126" s="1"/>
  <c r="AU25" i="144" s="1"/>
  <c r="AU25" i="145"/>
  <c r="AU48" i="145" s="1"/>
  <c r="AU25" i="166"/>
  <c r="AU48" i="166" s="1"/>
  <c r="AU25" i="163"/>
  <c r="AU48" i="163" s="1"/>
  <c r="AU26" i="80"/>
  <c r="AU50" i="80" s="1"/>
  <c r="BG25" i="191"/>
  <c r="BG48" i="191" s="1"/>
  <c r="AU25" i="164"/>
  <c r="AU48" i="164" s="1"/>
  <c r="AZ20" i="192"/>
  <c r="AZ43" i="192" s="1"/>
  <c r="AZ20" i="191"/>
  <c r="AZ43" i="191" s="1"/>
  <c r="AZ20" i="195"/>
  <c r="AZ20" i="194"/>
  <c r="AZ43" i="194" s="1"/>
  <c r="AN20" i="166"/>
  <c r="AN43" i="166" s="1"/>
  <c r="AN21" i="80"/>
  <c r="AN45" i="80" s="1"/>
  <c r="AN20" i="163"/>
  <c r="AN43" i="163" s="1"/>
  <c r="AN21" i="126"/>
  <c r="AN45" i="126" s="1"/>
  <c r="AN20" i="144" s="1"/>
  <c r="AN20" i="164"/>
  <c r="AN43" i="164" s="1"/>
  <c r="AN20" i="145"/>
  <c r="AN43" i="145" s="1"/>
  <c r="AZ15" i="193"/>
  <c r="AN15" i="165"/>
  <c r="CL16" i="165"/>
  <c r="CX16" i="193"/>
  <c r="CF19" i="165"/>
  <c r="CR19" i="193"/>
  <c r="BO14" i="163"/>
  <c r="BO37" i="163" s="1"/>
  <c r="BO15" i="80"/>
  <c r="BO39" i="80" s="1"/>
  <c r="CA14" i="192"/>
  <c r="CA37" i="192" s="1"/>
  <c r="BO37" i="164"/>
  <c r="BO37" i="145"/>
  <c r="BO15" i="126"/>
  <c r="BO39" i="126" s="1"/>
  <c r="BO14" i="144" s="1"/>
  <c r="CA14" i="195"/>
  <c r="CA37" i="194"/>
  <c r="BO14" i="166"/>
  <c r="BO37" i="166" s="1"/>
  <c r="DA13" i="193"/>
  <c r="CO13" i="165"/>
  <c r="AC19" i="165"/>
  <c r="AO19" i="193"/>
  <c r="CL19" i="165"/>
  <c r="CX19" i="193"/>
  <c r="AU16" i="193"/>
  <c r="AI16" i="165"/>
  <c r="BG15" i="165"/>
  <c r="BS15" i="193"/>
  <c r="BS17" i="195"/>
  <c r="BG17" i="145"/>
  <c r="BG40" i="145" s="1"/>
  <c r="BS17" i="194"/>
  <c r="BS40" i="194" s="1"/>
  <c r="BG17" i="163"/>
  <c r="BG40" i="163" s="1"/>
  <c r="BG17" i="166"/>
  <c r="BG40" i="166" s="1"/>
  <c r="BS17" i="192"/>
  <c r="BS40" i="192" s="1"/>
  <c r="BG18" i="126"/>
  <c r="BG42" i="126" s="1"/>
  <c r="BG17" i="144" s="1"/>
  <c r="BG17" i="164"/>
  <c r="BG40" i="164" s="1"/>
  <c r="BS17" i="191"/>
  <c r="BS40" i="191" s="1"/>
  <c r="BG18" i="80"/>
  <c r="BG42" i="80" s="1"/>
  <c r="AU15" i="165"/>
  <c r="BG15" i="193"/>
  <c r="BZ16" i="193"/>
  <c r="BN16" i="165"/>
  <c r="S17" i="192"/>
  <c r="S40" i="192" s="1"/>
  <c r="G17" i="166"/>
  <c r="G40" i="166" s="1"/>
  <c r="G18" i="80"/>
  <c r="G42" i="80" s="1"/>
  <c r="S17" i="191"/>
  <c r="S40" i="191" s="1"/>
  <c r="G17" i="163"/>
  <c r="G40" i="163" s="1"/>
  <c r="G18" i="126"/>
  <c r="G42" i="126" s="1"/>
  <c r="G17" i="144" s="1"/>
  <c r="S17" i="195"/>
  <c r="G17" i="164"/>
  <c r="G40" i="164" s="1"/>
  <c r="S17" i="194"/>
  <c r="S40" i="194" s="1"/>
  <c r="G17" i="145"/>
  <c r="G40" i="145" s="1"/>
  <c r="BC16" i="193"/>
  <c r="AQ16" i="165"/>
  <c r="AE13" i="165"/>
  <c r="AQ13" i="193"/>
  <c r="F21" i="165"/>
  <c r="R21" i="193"/>
  <c r="CA15" i="165"/>
  <c r="CM15" i="193"/>
  <c r="AR23" i="194"/>
  <c r="AR46" i="194" s="1"/>
  <c r="AR23" i="192"/>
  <c r="AR46" i="192" s="1"/>
  <c r="AR23" i="191"/>
  <c r="AR46" i="191" s="1"/>
  <c r="AR23" i="195"/>
  <c r="AF23" i="166"/>
  <c r="AF46" i="166" s="1"/>
  <c r="AF24" i="126"/>
  <c r="AF48" i="126" s="1"/>
  <c r="AF23" i="144" s="1"/>
  <c r="AF23" i="163"/>
  <c r="AF46" i="163" s="1"/>
  <c r="AF24" i="80"/>
  <c r="AF48" i="80" s="1"/>
  <c r="AF23" i="164"/>
  <c r="AF46" i="164" s="1"/>
  <c r="AF23" i="145"/>
  <c r="AF46" i="145" s="1"/>
  <c r="AK15" i="126"/>
  <c r="AK39" i="126" s="1"/>
  <c r="AK14" i="144" s="1"/>
  <c r="AK14" i="166"/>
  <c r="AK37" i="166" s="1"/>
  <c r="AK37" i="164"/>
  <c r="AK15" i="80"/>
  <c r="AK39" i="80" s="1"/>
  <c r="AW14" i="192"/>
  <c r="AW37" i="192" s="1"/>
  <c r="AW14" i="195"/>
  <c r="AW37" i="194"/>
  <c r="AK14" i="163"/>
  <c r="AK37" i="163" s="1"/>
  <c r="AJ23" i="191"/>
  <c r="AJ46" i="191" s="1"/>
  <c r="AJ23" i="195"/>
  <c r="AJ23" i="194"/>
  <c r="AJ46" i="194" s="1"/>
  <c r="AJ23" i="192"/>
  <c r="AJ46" i="192" s="1"/>
  <c r="X23" i="166"/>
  <c r="X46" i="166" s="1"/>
  <c r="X24" i="126"/>
  <c r="X48" i="126" s="1"/>
  <c r="X23" i="144" s="1"/>
  <c r="X23" i="163"/>
  <c r="X46" i="163" s="1"/>
  <c r="X24" i="80"/>
  <c r="X48" i="80" s="1"/>
  <c r="X23" i="164"/>
  <c r="X46" i="164" s="1"/>
  <c r="X23" i="145"/>
  <c r="X46" i="145" s="1"/>
  <c r="AF22" i="193"/>
  <c r="T22" i="165"/>
  <c r="BS23" i="194"/>
  <c r="BS46" i="194" s="1"/>
  <c r="BS23" i="192"/>
  <c r="BS46" i="192" s="1"/>
  <c r="BS23" i="195"/>
  <c r="BG23" i="166"/>
  <c r="BG46" i="166" s="1"/>
  <c r="BG24" i="126"/>
  <c r="BG48" i="126" s="1"/>
  <c r="BG23" i="144" s="1"/>
  <c r="BG23" i="163"/>
  <c r="BG46" i="163" s="1"/>
  <c r="BS23" i="191"/>
  <c r="BS46" i="191" s="1"/>
  <c r="BG23" i="164"/>
  <c r="BG46" i="164" s="1"/>
  <c r="BG23" i="145"/>
  <c r="BG46" i="145" s="1"/>
  <c r="BG24" i="80"/>
  <c r="BG48" i="80" s="1"/>
  <c r="AN21" i="165"/>
  <c r="AZ21" i="193"/>
  <c r="CK13" i="165"/>
  <c r="CW13" i="193"/>
  <c r="CI12" i="193"/>
  <c r="BW12" i="165"/>
  <c r="DC14" i="195"/>
  <c r="DC37" i="194"/>
  <c r="DC14" i="192"/>
  <c r="DC37" i="192" s="1"/>
  <c r="CQ14" i="166"/>
  <c r="CQ37" i="166" s="1"/>
  <c r="CQ15" i="80"/>
  <c r="CQ39" i="80" s="1"/>
  <c r="CQ14" i="163"/>
  <c r="CQ37" i="163" s="1"/>
  <c r="CQ15" i="126"/>
  <c r="CQ39" i="126" s="1"/>
  <c r="CQ14" i="144" s="1"/>
  <c r="CQ37" i="164"/>
  <c r="CQ37" i="145"/>
  <c r="BQ18" i="193"/>
  <c r="BE18" i="165"/>
  <c r="AP15" i="165"/>
  <c r="BB15" i="193"/>
  <c r="CQ17" i="194"/>
  <c r="CQ40" i="194" s="1"/>
  <c r="CE17" i="145"/>
  <c r="CE40" i="145" s="1"/>
  <c r="CE17" i="164"/>
  <c r="CE40" i="164" s="1"/>
  <c r="CQ17" i="192"/>
  <c r="CQ40" i="192" s="1"/>
  <c r="CE17" i="166"/>
  <c r="CE40" i="166" s="1"/>
  <c r="CE18" i="126"/>
  <c r="CE42" i="126" s="1"/>
  <c r="CE17" i="144" s="1"/>
  <c r="CE18" i="80"/>
  <c r="CE42" i="80" s="1"/>
  <c r="CQ17" i="191"/>
  <c r="CQ40" i="191" s="1"/>
  <c r="CE17" i="163"/>
  <c r="CE40" i="163" s="1"/>
  <c r="CQ17" i="195"/>
  <c r="CT7" i="193"/>
  <c r="CT10" i="193" s="1"/>
  <c r="CH7" i="165"/>
  <c r="CH10" i="165" s="1"/>
  <c r="CT23" i="191"/>
  <c r="CT46" i="191" s="1"/>
  <c r="CT23" i="195"/>
  <c r="CT23" i="194"/>
  <c r="CT46" i="194" s="1"/>
  <c r="CT23" i="192"/>
  <c r="CT46" i="192" s="1"/>
  <c r="CH23" i="163"/>
  <c r="CH46" i="163" s="1"/>
  <c r="CH24" i="80"/>
  <c r="CH48" i="80" s="1"/>
  <c r="CH23" i="164"/>
  <c r="CH46" i="164" s="1"/>
  <c r="CH23" i="145"/>
  <c r="CH46" i="145" s="1"/>
  <c r="CH23" i="166"/>
  <c r="CH46" i="166" s="1"/>
  <c r="CH24" i="126"/>
  <c r="CH48" i="126" s="1"/>
  <c r="CH23" i="144" s="1"/>
  <c r="DB25" i="192"/>
  <c r="DB48" i="192" s="1"/>
  <c r="DB25" i="191"/>
  <c r="DB48" i="191" s="1"/>
  <c r="DB25" i="195"/>
  <c r="DB25" i="194"/>
  <c r="DB48" i="194" s="1"/>
  <c r="CP25" i="163"/>
  <c r="CP48" i="163" s="1"/>
  <c r="CP26" i="80"/>
  <c r="CP50" i="80" s="1"/>
  <c r="CP25" i="164"/>
  <c r="CP48" i="164" s="1"/>
  <c r="CP25" i="145"/>
  <c r="CP48" i="145" s="1"/>
  <c r="CP25" i="166"/>
  <c r="CP48" i="166" s="1"/>
  <c r="CP26" i="126"/>
  <c r="CP50" i="126" s="1"/>
  <c r="CP25" i="144" s="1"/>
  <c r="BX17" i="195"/>
  <c r="BX17" i="194"/>
  <c r="BX40" i="194" s="1"/>
  <c r="BX17" i="192"/>
  <c r="BX40" i="192" s="1"/>
  <c r="BX17" i="191"/>
  <c r="BX40" i="191" s="1"/>
  <c r="BL17" i="145"/>
  <c r="BL40" i="145" s="1"/>
  <c r="BL17" i="166"/>
  <c r="BL40" i="166" s="1"/>
  <c r="BL18" i="80"/>
  <c r="BL42" i="80" s="1"/>
  <c r="BL17" i="163"/>
  <c r="BL40" i="163" s="1"/>
  <c r="BL18" i="126"/>
  <c r="BL42" i="126" s="1"/>
  <c r="BL17" i="144" s="1"/>
  <c r="BL17" i="164"/>
  <c r="BL40" i="164" s="1"/>
  <c r="AX23" i="191"/>
  <c r="AX46" i="191" s="1"/>
  <c r="AX23" i="195"/>
  <c r="AX23" i="194"/>
  <c r="AX46" i="194" s="1"/>
  <c r="AX23" i="192"/>
  <c r="AX46" i="192" s="1"/>
  <c r="AL23" i="145"/>
  <c r="AL46" i="145" s="1"/>
  <c r="AL23" i="166"/>
  <c r="AL46" i="166" s="1"/>
  <c r="AL24" i="126"/>
  <c r="AL48" i="126" s="1"/>
  <c r="AL23" i="144" s="1"/>
  <c r="AL23" i="163"/>
  <c r="AL46" i="163" s="1"/>
  <c r="AL24" i="80"/>
  <c r="AL48" i="80" s="1"/>
  <c r="AL23" i="164"/>
  <c r="AL46" i="164" s="1"/>
  <c r="U22" i="193"/>
  <c r="I22" i="165"/>
  <c r="CD12" i="193"/>
  <c r="BR12" i="165"/>
  <c r="BR18" i="165"/>
  <c r="CD18" i="193"/>
  <c r="CD20" i="195"/>
  <c r="CD20" i="194"/>
  <c r="CD43" i="194" s="1"/>
  <c r="CD20" i="192"/>
  <c r="CD43" i="192" s="1"/>
  <c r="CD20" i="191"/>
  <c r="CD43" i="191" s="1"/>
  <c r="BR20" i="145"/>
  <c r="BR43" i="145" s="1"/>
  <c r="BR20" i="166"/>
  <c r="BR43" i="166" s="1"/>
  <c r="BR21" i="126"/>
  <c r="BR45" i="126" s="1"/>
  <c r="BR20" i="144" s="1"/>
  <c r="BR20" i="163"/>
  <c r="BR43" i="163" s="1"/>
  <c r="BR21" i="80"/>
  <c r="BR45" i="80" s="1"/>
  <c r="BR20" i="164"/>
  <c r="BR43" i="164" s="1"/>
  <c r="BB20" i="195"/>
  <c r="BB20" i="194"/>
  <c r="BB43" i="194" s="1"/>
  <c r="BB20" i="192"/>
  <c r="BB43" i="192" s="1"/>
  <c r="BB20" i="191"/>
  <c r="BB43" i="191" s="1"/>
  <c r="AP20" i="164"/>
  <c r="AP43" i="164" s="1"/>
  <c r="AP20" i="145"/>
  <c r="AP43" i="145" s="1"/>
  <c r="AP20" i="166"/>
  <c r="AP43" i="166" s="1"/>
  <c r="AP21" i="126"/>
  <c r="AP45" i="126" s="1"/>
  <c r="AP20" i="144" s="1"/>
  <c r="AP20" i="163"/>
  <c r="AP43" i="163" s="1"/>
  <c r="AP21" i="80"/>
  <c r="AP45" i="80" s="1"/>
  <c r="V25" i="195"/>
  <c r="V25" i="194"/>
  <c r="V48" i="194" s="1"/>
  <c r="V25" i="192"/>
  <c r="V48" i="192" s="1"/>
  <c r="V25" i="191"/>
  <c r="V48" i="191" s="1"/>
  <c r="J25" i="163"/>
  <c r="J48" i="163" s="1"/>
  <c r="J26" i="80"/>
  <c r="J50" i="80" s="1"/>
  <c r="J25" i="164"/>
  <c r="J48" i="164" s="1"/>
  <c r="J25" i="145"/>
  <c r="J48" i="145" s="1"/>
  <c r="J25" i="166"/>
  <c r="J48" i="166" s="1"/>
  <c r="J26" i="126"/>
  <c r="J50" i="126" s="1"/>
  <c r="J25" i="144" s="1"/>
  <c r="AG17" i="192"/>
  <c r="AG40" i="192" s="1"/>
  <c r="AG17" i="195"/>
  <c r="AG17" i="194"/>
  <c r="AG40" i="194" s="1"/>
  <c r="U17" i="166"/>
  <c r="U40" i="166" s="1"/>
  <c r="AG17" i="191"/>
  <c r="AG40" i="191" s="1"/>
  <c r="U17" i="164"/>
  <c r="U40" i="164" s="1"/>
  <c r="U18" i="126"/>
  <c r="U42" i="126" s="1"/>
  <c r="U17" i="144" s="1"/>
  <c r="U17" i="145"/>
  <c r="U40" i="145" s="1"/>
  <c r="U18" i="80"/>
  <c r="U42" i="80" s="1"/>
  <c r="U17" i="163"/>
  <c r="U40" i="163" s="1"/>
  <c r="DG21" i="193"/>
  <c r="CU21" i="165"/>
  <c r="AL17" i="166"/>
  <c r="AL40" i="166" s="1"/>
  <c r="AL17" i="163"/>
  <c r="AL40" i="163" s="1"/>
  <c r="AL17" i="145"/>
  <c r="AL40" i="145" s="1"/>
  <c r="AL18" i="126"/>
  <c r="AL42" i="126" s="1"/>
  <c r="AL17" i="144" s="1"/>
  <c r="AL18" i="80"/>
  <c r="AL42" i="80" s="1"/>
  <c r="AL17" i="164"/>
  <c r="AL40" i="164" s="1"/>
  <c r="AX17" i="192"/>
  <c r="AX40" i="192" s="1"/>
  <c r="AX17" i="191"/>
  <c r="AX40" i="191" s="1"/>
  <c r="AX17" i="195"/>
  <c r="AX17" i="194"/>
  <c r="AX40" i="194" s="1"/>
  <c r="DD25" i="192"/>
  <c r="DD48" i="192" s="1"/>
  <c r="DD25" i="191"/>
  <c r="DD48" i="191" s="1"/>
  <c r="DD25" i="195"/>
  <c r="DD25" i="194"/>
  <c r="DD48" i="194" s="1"/>
  <c r="CR25" i="145"/>
  <c r="CR48" i="145" s="1"/>
  <c r="CR25" i="166"/>
  <c r="CR48" i="166" s="1"/>
  <c r="CR26" i="80"/>
  <c r="CR50" i="80" s="1"/>
  <c r="CR25" i="163"/>
  <c r="CR48" i="163" s="1"/>
  <c r="CR26" i="126"/>
  <c r="CR50" i="126" s="1"/>
  <c r="CR25" i="144" s="1"/>
  <c r="CR25" i="164"/>
  <c r="CR48" i="164" s="1"/>
  <c r="AJ17" i="191"/>
  <c r="AJ40" i="191" s="1"/>
  <c r="AJ17" i="195"/>
  <c r="AJ17" i="194"/>
  <c r="AJ40" i="194" s="1"/>
  <c r="AJ17" i="192"/>
  <c r="AJ40" i="192" s="1"/>
  <c r="X17" i="166"/>
  <c r="X40" i="166" s="1"/>
  <c r="X18" i="80"/>
  <c r="X42" i="80" s="1"/>
  <c r="X17" i="163"/>
  <c r="X40" i="163" s="1"/>
  <c r="X18" i="126"/>
  <c r="X42" i="126" s="1"/>
  <c r="X17" i="144" s="1"/>
  <c r="X17" i="164"/>
  <c r="X40" i="164" s="1"/>
  <c r="X17" i="145"/>
  <c r="X40" i="145" s="1"/>
  <c r="BL20" i="192"/>
  <c r="BL43" i="192" s="1"/>
  <c r="BL20" i="191"/>
  <c r="BL43" i="191" s="1"/>
  <c r="BL20" i="195"/>
  <c r="BL20" i="194"/>
  <c r="BL43" i="194" s="1"/>
  <c r="AZ20" i="166"/>
  <c r="AZ43" i="166" s="1"/>
  <c r="AZ21" i="80"/>
  <c r="AZ45" i="80" s="1"/>
  <c r="AZ20" i="163"/>
  <c r="AZ43" i="163" s="1"/>
  <c r="AZ21" i="126"/>
  <c r="AZ45" i="126" s="1"/>
  <c r="AZ20" i="144" s="1"/>
  <c r="AZ20" i="164"/>
  <c r="AZ43" i="164" s="1"/>
  <c r="AZ20" i="145"/>
  <c r="AZ43" i="145" s="1"/>
  <c r="Z7" i="193"/>
  <c r="Z10" i="193" s="1"/>
  <c r="N7" i="165"/>
  <c r="N10" i="165" s="1"/>
  <c r="BS20" i="192"/>
  <c r="BS43" i="192" s="1"/>
  <c r="BS20" i="191"/>
  <c r="BS43" i="191" s="1"/>
  <c r="BS20" i="195"/>
  <c r="BS20" i="194"/>
  <c r="BS43" i="194" s="1"/>
  <c r="BG20" i="164"/>
  <c r="BG43" i="164" s="1"/>
  <c r="BG20" i="145"/>
  <c r="BG43" i="145" s="1"/>
  <c r="BG20" i="166"/>
  <c r="BG43" i="166" s="1"/>
  <c r="BG21" i="80"/>
  <c r="BG45" i="80" s="1"/>
  <c r="BG20" i="163"/>
  <c r="BG43" i="163" s="1"/>
  <c r="BG21" i="126"/>
  <c r="BG45" i="126" s="1"/>
  <c r="BG20" i="144" s="1"/>
  <c r="AA15" i="193"/>
  <c r="O15" i="165"/>
  <c r="BJ12" i="193"/>
  <c r="AX12" i="165"/>
  <c r="P19" i="165"/>
  <c r="AB19" i="193"/>
  <c r="CP19" i="193"/>
  <c r="CD19" i="165"/>
  <c r="BG21" i="193"/>
  <c r="AU21" i="165"/>
  <c r="Q22" i="193"/>
  <c r="E22" i="165"/>
  <c r="CQ21" i="165"/>
  <c r="DC21" i="193"/>
  <c r="BV13" i="193"/>
  <c r="BJ13" i="165"/>
  <c r="BT19" i="165"/>
  <c r="CF19" i="193"/>
  <c r="D13" i="165"/>
  <c r="P13" i="193"/>
  <c r="AV13" i="165"/>
  <c r="BH13" i="193"/>
  <c r="BC13" i="165"/>
  <c r="BO13" i="193"/>
  <c r="AB13" i="165"/>
  <c r="AN13" i="193"/>
  <c r="BI19" i="193"/>
  <c r="AW19" i="165"/>
  <c r="AR15" i="193"/>
  <c r="AF15" i="165"/>
  <c r="DD12" i="193"/>
  <c r="CR12" i="165"/>
  <c r="CO15" i="193"/>
  <c r="CC15" i="165"/>
  <c r="AW7" i="193"/>
  <c r="AW10" i="193" s="1"/>
  <c r="AK7" i="165"/>
  <c r="AK10" i="165" s="1"/>
  <c r="AQ13" i="165"/>
  <c r="BC13" i="193"/>
  <c r="BE13" i="193"/>
  <c r="AS13" i="165"/>
  <c r="AF24" i="193"/>
  <c r="T24" i="165"/>
  <c r="BY24" i="165"/>
  <c r="CK24" i="193"/>
  <c r="CU17" i="194"/>
  <c r="CU40" i="194" s="1"/>
  <c r="CU17" i="192"/>
  <c r="CU40" i="192" s="1"/>
  <c r="CU17" i="195"/>
  <c r="CI17" i="164"/>
  <c r="CI40" i="164" s="1"/>
  <c r="CI18" i="80"/>
  <c r="CI42" i="80" s="1"/>
  <c r="CU17" i="191"/>
  <c r="CU40" i="191" s="1"/>
  <c r="CI17" i="166"/>
  <c r="CI40" i="166" s="1"/>
  <c r="CI17" i="163"/>
  <c r="CI40" i="163" s="1"/>
  <c r="CI18" i="126"/>
  <c r="CI42" i="126" s="1"/>
  <c r="CI17" i="144" s="1"/>
  <c r="CI17" i="145"/>
  <c r="CI40" i="145" s="1"/>
  <c r="AR15" i="165"/>
  <c r="BD15" i="193"/>
  <c r="AR12" i="165"/>
  <c r="BD12" i="193"/>
  <c r="AN17" i="163"/>
  <c r="AN40" i="163" s="1"/>
  <c r="AN18" i="80"/>
  <c r="AN42" i="80" s="1"/>
  <c r="AN18" i="126"/>
  <c r="AN42" i="126" s="1"/>
  <c r="AN17" i="144" s="1"/>
  <c r="AN17" i="166"/>
  <c r="AN40" i="166" s="1"/>
  <c r="AN17" i="164"/>
  <c r="AN40" i="164" s="1"/>
  <c r="AZ17" i="195"/>
  <c r="AZ17" i="194"/>
  <c r="AZ40" i="194" s="1"/>
  <c r="AN17" i="145"/>
  <c r="AN40" i="145" s="1"/>
  <c r="AZ17" i="192"/>
  <c r="AZ40" i="192" s="1"/>
  <c r="AZ17" i="191"/>
  <c r="AZ40" i="191" s="1"/>
  <c r="BJ20" i="192"/>
  <c r="BJ43" i="192" s="1"/>
  <c r="BJ20" i="191"/>
  <c r="BJ43" i="191" s="1"/>
  <c r="BJ20" i="195"/>
  <c r="BJ20" i="194"/>
  <c r="BJ43" i="194" s="1"/>
  <c r="AX20" i="163"/>
  <c r="AX43" i="163" s="1"/>
  <c r="AX21" i="80"/>
  <c r="AX45" i="80" s="1"/>
  <c r="AX20" i="164"/>
  <c r="AX43" i="164" s="1"/>
  <c r="AX20" i="145"/>
  <c r="AX43" i="145" s="1"/>
  <c r="AX20" i="166"/>
  <c r="AX43" i="166" s="1"/>
  <c r="AX21" i="126"/>
  <c r="AX45" i="126" s="1"/>
  <c r="AX20" i="144" s="1"/>
  <c r="BJ7" i="193"/>
  <c r="BJ10" i="193" s="1"/>
  <c r="AX7" i="165"/>
  <c r="AX10" i="165" s="1"/>
  <c r="CG16" i="165"/>
  <c r="CS16" i="193"/>
  <c r="I16" i="165"/>
  <c r="U16" i="193"/>
  <c r="AT24" i="165"/>
  <c r="BF24" i="193"/>
  <c r="CM19" i="165"/>
  <c r="CY19" i="193"/>
  <c r="BW18" i="165"/>
  <c r="CI18" i="193"/>
  <c r="CI20" i="192"/>
  <c r="CI43" i="192" s="1"/>
  <c r="CI20" i="191"/>
  <c r="CI43" i="191" s="1"/>
  <c r="CI20" i="195"/>
  <c r="CI20" i="194"/>
  <c r="CI43" i="194" s="1"/>
  <c r="BW20" i="163"/>
  <c r="BW43" i="163" s="1"/>
  <c r="BW21" i="126"/>
  <c r="BW45" i="126" s="1"/>
  <c r="BW20" i="144" s="1"/>
  <c r="BW20" i="164"/>
  <c r="BW43" i="164" s="1"/>
  <c r="BW20" i="145"/>
  <c r="BW43" i="145" s="1"/>
  <c r="BW20" i="166"/>
  <c r="BW43" i="166" s="1"/>
  <c r="BW21" i="80"/>
  <c r="BW45" i="80" s="1"/>
  <c r="CQ20" i="164"/>
  <c r="CQ43" i="164" s="1"/>
  <c r="CQ21" i="126"/>
  <c r="CQ45" i="126" s="1"/>
  <c r="CQ20" i="144" s="1"/>
  <c r="DC20" i="195"/>
  <c r="CQ20" i="163"/>
  <c r="CQ43" i="163" s="1"/>
  <c r="DC20" i="194"/>
  <c r="DC43" i="194" s="1"/>
  <c r="CQ20" i="166"/>
  <c r="CQ43" i="166" s="1"/>
  <c r="CQ20" i="145"/>
  <c r="CQ43" i="145" s="1"/>
  <c r="DC20" i="192"/>
  <c r="DC43" i="192" s="1"/>
  <c r="DC20" i="191"/>
  <c r="DC43" i="191" s="1"/>
  <c r="CQ21" i="80"/>
  <c r="CQ45" i="80" s="1"/>
  <c r="CD25" i="192"/>
  <c r="CD48" i="192" s="1"/>
  <c r="CD25" i="191"/>
  <c r="CD48" i="191" s="1"/>
  <c r="CD25" i="195"/>
  <c r="CD25" i="194"/>
  <c r="CD48" i="194" s="1"/>
  <c r="BR25" i="164"/>
  <c r="BR48" i="164" s="1"/>
  <c r="BR25" i="145"/>
  <c r="BR48" i="145" s="1"/>
  <c r="BR25" i="166"/>
  <c r="BR48" i="166" s="1"/>
  <c r="BR26" i="126"/>
  <c r="BR50" i="126" s="1"/>
  <c r="BR25" i="144" s="1"/>
  <c r="BR25" i="163"/>
  <c r="BR48" i="163" s="1"/>
  <c r="BR26" i="80"/>
  <c r="BR50" i="80" s="1"/>
  <c r="AL37" i="191"/>
  <c r="AL14" i="195"/>
  <c r="AL37" i="194"/>
  <c r="AL14" i="192"/>
  <c r="AL37" i="192" s="1"/>
  <c r="Z14" i="166"/>
  <c r="Z37" i="166" s="1"/>
  <c r="Z15" i="126"/>
  <c r="Z39" i="126" s="1"/>
  <c r="Z14" i="144" s="1"/>
  <c r="Z14" i="163"/>
  <c r="Z37" i="163" s="1"/>
  <c r="Z15" i="80"/>
  <c r="Z39" i="80" s="1"/>
  <c r="Z37" i="164"/>
  <c r="CB20" i="191"/>
  <c r="CB43" i="191" s="1"/>
  <c r="CB20" i="195"/>
  <c r="CB20" i="194"/>
  <c r="CB43" i="194" s="1"/>
  <c r="CB20" i="192"/>
  <c r="CB43" i="192" s="1"/>
  <c r="BP20" i="163"/>
  <c r="BP43" i="163" s="1"/>
  <c r="BP21" i="126"/>
  <c r="BP45" i="126" s="1"/>
  <c r="BP20" i="144" s="1"/>
  <c r="BP20" i="164"/>
  <c r="BP43" i="164" s="1"/>
  <c r="BP20" i="145"/>
  <c r="BP43" i="145" s="1"/>
  <c r="BP20" i="166"/>
  <c r="BP43" i="166" s="1"/>
  <c r="BP21" i="80"/>
  <c r="BP45" i="80" s="1"/>
  <c r="BP23" i="145"/>
  <c r="BP46" i="145" s="1"/>
  <c r="BP23" i="164"/>
  <c r="BP46" i="164" s="1"/>
  <c r="BP24" i="126"/>
  <c r="BP48" i="126" s="1"/>
  <c r="BP23" i="144" s="1"/>
  <c r="BP23" i="163"/>
  <c r="BP46" i="163" s="1"/>
  <c r="CB23" i="194"/>
  <c r="CB46" i="194" s="1"/>
  <c r="CB23" i="192"/>
  <c r="CB46" i="192" s="1"/>
  <c r="BP24" i="80"/>
  <c r="BP48" i="80" s="1"/>
  <c r="CB23" i="191"/>
  <c r="CB46" i="191" s="1"/>
  <c r="BP23" i="166"/>
  <c r="BP46" i="166" s="1"/>
  <c r="CB23" i="195"/>
  <c r="BB14" i="195"/>
  <c r="BB37" i="194"/>
  <c r="BB14" i="192"/>
  <c r="BB37" i="192" s="1"/>
  <c r="BB37" i="191"/>
  <c r="AP14" i="166"/>
  <c r="AP37" i="166" s="1"/>
  <c r="AP15" i="126"/>
  <c r="AP39" i="126" s="1"/>
  <c r="AP14" i="144" s="1"/>
  <c r="AP14" i="163"/>
  <c r="AP37" i="163" s="1"/>
  <c r="AP15" i="80"/>
  <c r="AP39" i="80" s="1"/>
  <c r="AP37" i="164"/>
  <c r="V23" i="195"/>
  <c r="V23" i="191"/>
  <c r="V46" i="191" s="1"/>
  <c r="V23" i="194"/>
  <c r="V46" i="194" s="1"/>
  <c r="V23" i="192"/>
  <c r="V46" i="192" s="1"/>
  <c r="J23" i="145"/>
  <c r="J46" i="145" s="1"/>
  <c r="J23" i="166"/>
  <c r="J46" i="166" s="1"/>
  <c r="J24" i="126"/>
  <c r="J48" i="126" s="1"/>
  <c r="J23" i="144" s="1"/>
  <c r="J23" i="163"/>
  <c r="J46" i="163" s="1"/>
  <c r="J24" i="80"/>
  <c r="J48" i="80" s="1"/>
  <c r="J23" i="164"/>
  <c r="J46" i="164" s="1"/>
  <c r="V17" i="195"/>
  <c r="V17" i="194"/>
  <c r="V40" i="194" s="1"/>
  <c r="V17" i="192"/>
  <c r="V40" i="192" s="1"/>
  <c r="V17" i="191"/>
  <c r="V40" i="191" s="1"/>
  <c r="J17" i="163"/>
  <c r="J40" i="163" s="1"/>
  <c r="J18" i="80"/>
  <c r="J42" i="80" s="1"/>
  <c r="J17" i="164"/>
  <c r="J40" i="164" s="1"/>
  <c r="J17" i="145"/>
  <c r="J40" i="145" s="1"/>
  <c r="J17" i="166"/>
  <c r="J40" i="166" s="1"/>
  <c r="J18" i="126"/>
  <c r="J42" i="126" s="1"/>
  <c r="J17" i="144" s="1"/>
  <c r="CS16" i="165"/>
  <c r="DE16" i="193"/>
  <c r="U13" i="193"/>
  <c r="I13" i="165"/>
  <c r="CG13" i="193"/>
  <c r="BU13" i="165"/>
  <c r="BK22" i="165"/>
  <c r="BW22" i="193"/>
  <c r="CE22" i="193"/>
  <c r="BS22" i="165"/>
  <c r="BK22" i="193"/>
  <c r="AY22" i="165"/>
  <c r="CE12" i="165"/>
  <c r="CQ12" i="193"/>
  <c r="CE21" i="165"/>
  <c r="CQ21" i="193"/>
  <c r="CT15" i="193"/>
  <c r="CH15" i="165"/>
  <c r="S13" i="165"/>
  <c r="AE13" i="193"/>
  <c r="CT24" i="165"/>
  <c r="DF24" i="193"/>
  <c r="BC16" i="165"/>
  <c r="BO16" i="193"/>
  <c r="CL24" i="165"/>
  <c r="CX24" i="193"/>
  <c r="AF12" i="165"/>
  <c r="AR12" i="193"/>
  <c r="AF21" i="165"/>
  <c r="AR21" i="193"/>
  <c r="BB21" i="165"/>
  <c r="BN21" i="193"/>
  <c r="V15" i="165"/>
  <c r="AH15" i="193"/>
  <c r="Q18" i="165"/>
  <c r="AC18" i="193"/>
  <c r="AC12" i="193"/>
  <c r="Q12" i="165"/>
  <c r="AZ17" i="163"/>
  <c r="AZ40" i="163" s="1"/>
  <c r="AZ17" i="164"/>
  <c r="AZ40" i="164" s="1"/>
  <c r="AZ17" i="166"/>
  <c r="AZ40" i="166" s="1"/>
  <c r="AZ18" i="126"/>
  <c r="AZ42" i="126" s="1"/>
  <c r="AZ17" i="144" s="1"/>
  <c r="AZ18" i="80"/>
  <c r="AZ42" i="80" s="1"/>
  <c r="AZ17" i="145"/>
  <c r="AZ40" i="145" s="1"/>
  <c r="BL17" i="192"/>
  <c r="BL40" i="192" s="1"/>
  <c r="BL17" i="191"/>
  <c r="BL40" i="191" s="1"/>
  <c r="BL17" i="195"/>
  <c r="BL17" i="194"/>
  <c r="BL40" i="194" s="1"/>
  <c r="AF16" i="193"/>
  <c r="T16" i="165"/>
  <c r="BR16" i="193"/>
  <c r="BF16" i="165"/>
  <c r="AA22" i="165"/>
  <c r="AM22" i="193"/>
  <c r="AA24" i="165"/>
  <c r="AM24" i="193"/>
  <c r="BS14" i="192"/>
  <c r="BS37" i="192" s="1"/>
  <c r="BS37" i="191"/>
  <c r="BG14" i="166"/>
  <c r="BG37" i="166" s="1"/>
  <c r="BG37" i="164"/>
  <c r="BG14" i="163"/>
  <c r="BG37" i="163" s="1"/>
  <c r="BS14" i="195"/>
  <c r="BS37" i="194"/>
  <c r="BG15" i="126"/>
  <c r="BG39" i="126" s="1"/>
  <c r="BG14" i="144" s="1"/>
  <c r="BG15" i="80"/>
  <c r="BG39" i="80" s="1"/>
  <c r="I24" i="165"/>
  <c r="U24" i="193"/>
  <c r="D19" i="165"/>
  <c r="P19" i="193"/>
  <c r="AW22" i="165"/>
  <c r="BI22" i="193"/>
  <c r="T13" i="165"/>
  <c r="AF13" i="193"/>
  <c r="BW13" i="193"/>
  <c r="BK13" i="165"/>
  <c r="BW19" i="193"/>
  <c r="BK19" i="165"/>
  <c r="BY16" i="165"/>
  <c r="CK16" i="193"/>
  <c r="BA13" i="165"/>
  <c r="BM13" i="193"/>
  <c r="CE19" i="193"/>
  <c r="BS19" i="165"/>
  <c r="CK19" i="165"/>
  <c r="CW19" i="193"/>
  <c r="AH25" i="192"/>
  <c r="AH48" i="192" s="1"/>
  <c r="AH25" i="191"/>
  <c r="AH48" i="191" s="1"/>
  <c r="AH25" i="195"/>
  <c r="AH25" i="194"/>
  <c r="AH48" i="194" s="1"/>
  <c r="V25" i="145"/>
  <c r="V48" i="145" s="1"/>
  <c r="V25" i="166"/>
  <c r="V48" i="166" s="1"/>
  <c r="V26" i="126"/>
  <c r="V50" i="126" s="1"/>
  <c r="V25" i="144" s="1"/>
  <c r="V25" i="163"/>
  <c r="V48" i="163" s="1"/>
  <c r="V26" i="80"/>
  <c r="V50" i="80" s="1"/>
  <c r="V25" i="164"/>
  <c r="V48" i="164" s="1"/>
  <c r="CC18" i="165"/>
  <c r="CO18" i="193"/>
  <c r="CO20" i="191"/>
  <c r="CO43" i="191" s="1"/>
  <c r="CO20" i="195"/>
  <c r="CO20" i="194"/>
  <c r="CO43" i="194" s="1"/>
  <c r="CO20" i="192"/>
  <c r="CO43" i="192" s="1"/>
  <c r="CC20" i="166"/>
  <c r="CC43" i="166" s="1"/>
  <c r="CC21" i="126"/>
  <c r="CC45" i="126" s="1"/>
  <c r="CC20" i="144" s="1"/>
  <c r="CC20" i="163"/>
  <c r="CC43" i="163" s="1"/>
  <c r="CC21" i="80"/>
  <c r="CC45" i="80" s="1"/>
  <c r="CC20" i="164"/>
  <c r="CC43" i="164" s="1"/>
  <c r="CC20" i="145"/>
  <c r="CC43" i="145" s="1"/>
  <c r="AJ14" i="192"/>
  <c r="AJ37" i="192" s="1"/>
  <c r="AJ37" i="191"/>
  <c r="AJ14" i="195"/>
  <c r="X14" i="163"/>
  <c r="X37" i="163" s="1"/>
  <c r="X15" i="80"/>
  <c r="X39" i="80" s="1"/>
  <c r="X37" i="164"/>
  <c r="X37" i="145"/>
  <c r="X14" i="166"/>
  <c r="X37" i="166" s="1"/>
  <c r="X15" i="126"/>
  <c r="X39" i="126" s="1"/>
  <c r="X14" i="144" s="1"/>
  <c r="AC15" i="193"/>
  <c r="Q15" i="165"/>
  <c r="Q17" i="145"/>
  <c r="Q40" i="145" s="1"/>
  <c r="Q18" i="126"/>
  <c r="Q42" i="126" s="1"/>
  <c r="Q17" i="144" s="1"/>
  <c r="Q17" i="166"/>
  <c r="Q40" i="166" s="1"/>
  <c r="Q17" i="164"/>
  <c r="Q40" i="164" s="1"/>
  <c r="AC17" i="195"/>
  <c r="Q17" i="163"/>
  <c r="Q40" i="163" s="1"/>
  <c r="Q18" i="80"/>
  <c r="Q42" i="80" s="1"/>
  <c r="AC17" i="194"/>
  <c r="AC40" i="194" s="1"/>
  <c r="AC17" i="191"/>
  <c r="AC40" i="191" s="1"/>
  <c r="AC17" i="192"/>
  <c r="AC40" i="192" s="1"/>
  <c r="CO22" i="165"/>
  <c r="DA22" i="193"/>
  <c r="BH19" i="165"/>
  <c r="BT19" i="193"/>
  <c r="BA16" i="165"/>
  <c r="BM16" i="193"/>
  <c r="CI23" i="195"/>
  <c r="CI23" i="194"/>
  <c r="CI46" i="194" s="1"/>
  <c r="CI23" i="192"/>
  <c r="CI46" i="192" s="1"/>
  <c r="CI23" i="191"/>
  <c r="CI46" i="191" s="1"/>
  <c r="BW24" i="80"/>
  <c r="BW48" i="80" s="1"/>
  <c r="BW23" i="145"/>
  <c r="BW46" i="145" s="1"/>
  <c r="BW23" i="164"/>
  <c r="BW46" i="164" s="1"/>
  <c r="BW23" i="163"/>
  <c r="BW46" i="163" s="1"/>
  <c r="BW23" i="166"/>
  <c r="BW46" i="166" s="1"/>
  <c r="BW24" i="126"/>
  <c r="BW48" i="126" s="1"/>
  <c r="BW23" i="144" s="1"/>
  <c r="CI14" i="195"/>
  <c r="CI14" i="192"/>
  <c r="CI37" i="192" s="1"/>
  <c r="BW37" i="164"/>
  <c r="CI37" i="191"/>
  <c r="BW15" i="126"/>
  <c r="BW39" i="126" s="1"/>
  <c r="BW14" i="144" s="1"/>
  <c r="BW14" i="163"/>
  <c r="BW37" i="163" s="1"/>
  <c r="BW15" i="80"/>
  <c r="BW39" i="80" s="1"/>
  <c r="BW37" i="145"/>
  <c r="BW14" i="166"/>
  <c r="BW37" i="166" s="1"/>
  <c r="BQ20" i="192"/>
  <c r="BQ43" i="192" s="1"/>
  <c r="BQ20" i="191"/>
  <c r="BQ43" i="191" s="1"/>
  <c r="BQ20" i="195"/>
  <c r="BQ20" i="194"/>
  <c r="BQ43" i="194" s="1"/>
  <c r="BE20" i="164"/>
  <c r="BE43" i="164" s="1"/>
  <c r="BE20" i="145"/>
  <c r="BE43" i="145" s="1"/>
  <c r="BE20" i="166"/>
  <c r="BE43" i="166" s="1"/>
  <c r="BE21" i="126"/>
  <c r="BE45" i="126" s="1"/>
  <c r="BE20" i="144" s="1"/>
  <c r="BE20" i="163"/>
  <c r="BE43" i="163" s="1"/>
  <c r="BE21" i="80"/>
  <c r="BE45" i="80" s="1"/>
  <c r="BE37" i="164"/>
  <c r="BE15" i="126"/>
  <c r="BE39" i="126" s="1"/>
  <c r="BE14" i="144" s="1"/>
  <c r="BE14" i="163"/>
  <c r="BE37" i="163" s="1"/>
  <c r="BE14" i="166"/>
  <c r="BE37" i="166" s="1"/>
  <c r="BQ14" i="195"/>
  <c r="BQ37" i="194"/>
  <c r="BQ14" i="192"/>
  <c r="BQ37" i="192" s="1"/>
  <c r="BE15" i="80"/>
  <c r="BE39" i="80" s="1"/>
  <c r="AD37" i="191"/>
  <c r="AD14" i="195"/>
  <c r="AD37" i="194"/>
  <c r="AD14" i="192"/>
  <c r="AD37" i="192" s="1"/>
  <c r="R14" i="163"/>
  <c r="R37" i="163" s="1"/>
  <c r="R15" i="80"/>
  <c r="R39" i="80" s="1"/>
  <c r="R37" i="164"/>
  <c r="R14" i="166"/>
  <c r="R37" i="166" s="1"/>
  <c r="R15" i="126"/>
  <c r="R39" i="126" s="1"/>
  <c r="R14" i="144" s="1"/>
  <c r="AL7" i="193"/>
  <c r="AL10" i="193" s="1"/>
  <c r="Z7" i="165"/>
  <c r="Z10" i="165" s="1"/>
  <c r="AL25" i="192"/>
  <c r="AL48" i="192" s="1"/>
  <c r="AL25" i="191"/>
  <c r="AL48" i="191" s="1"/>
  <c r="AL25" i="195"/>
  <c r="AL25" i="194"/>
  <c r="AL48" i="194" s="1"/>
  <c r="Z25" i="164"/>
  <c r="Z48" i="164" s="1"/>
  <c r="Z25" i="145"/>
  <c r="Z48" i="145" s="1"/>
  <c r="Z25" i="166"/>
  <c r="Z48" i="166" s="1"/>
  <c r="Z26" i="126"/>
  <c r="Z50" i="126" s="1"/>
  <c r="Z25" i="144" s="1"/>
  <c r="Z25" i="163"/>
  <c r="Z48" i="163" s="1"/>
  <c r="Z26" i="80"/>
  <c r="Z50" i="80" s="1"/>
  <c r="CB25" i="192"/>
  <c r="CB48" i="192" s="1"/>
  <c r="CB25" i="191"/>
  <c r="CB48" i="191" s="1"/>
  <c r="CB25" i="195"/>
  <c r="CB25" i="194"/>
  <c r="CB48" i="194" s="1"/>
  <c r="BP25" i="163"/>
  <c r="BP48" i="163" s="1"/>
  <c r="BP26" i="80"/>
  <c r="BP50" i="80" s="1"/>
  <c r="BP25" i="164"/>
  <c r="BP48" i="164" s="1"/>
  <c r="BP25" i="145"/>
  <c r="BP48" i="145" s="1"/>
  <c r="BP25" i="166"/>
  <c r="BP48" i="166" s="1"/>
  <c r="BP26" i="126"/>
  <c r="BP50" i="126" s="1"/>
  <c r="BP25" i="144" s="1"/>
  <c r="AP7" i="165"/>
  <c r="AP10" i="165" s="1"/>
  <c r="J18" i="165"/>
  <c r="V18" i="193"/>
  <c r="J12" i="165"/>
  <c r="V12" i="193"/>
  <c r="CT22" i="165"/>
  <c r="DF22" i="193"/>
  <c r="BH22" i="165"/>
  <c r="BT22" i="193"/>
  <c r="AC13" i="165"/>
  <c r="AO13" i="193"/>
  <c r="BZ13" i="193"/>
  <c r="BN13" i="165"/>
  <c r="CF22" i="165"/>
  <c r="CR22" i="193"/>
  <c r="CP13" i="193"/>
  <c r="CD13" i="165"/>
  <c r="U21" i="165"/>
  <c r="AG21" i="193"/>
  <c r="CH25" i="192"/>
  <c r="CH48" i="192" s="1"/>
  <c r="CH25" i="191"/>
  <c r="CH48" i="191" s="1"/>
  <c r="CH25" i="195"/>
  <c r="CH25" i="194"/>
  <c r="CH48" i="194" s="1"/>
  <c r="BV25" i="163"/>
  <c r="BV48" i="163" s="1"/>
  <c r="BV26" i="80"/>
  <c r="BV50" i="80" s="1"/>
  <c r="BV25" i="164"/>
  <c r="BV48" i="164" s="1"/>
  <c r="BV25" i="145"/>
  <c r="BV48" i="145" s="1"/>
  <c r="BV25" i="166"/>
  <c r="BV48" i="166" s="1"/>
  <c r="BV26" i="126"/>
  <c r="BV50" i="126" s="1"/>
  <c r="BV25" i="144" s="1"/>
  <c r="CH12" i="193"/>
  <c r="BV12" i="165"/>
  <c r="CH14" i="195"/>
  <c r="CH37" i="194"/>
  <c r="CH14" i="192"/>
  <c r="CH37" i="192" s="1"/>
  <c r="BV37" i="164"/>
  <c r="BV37" i="145"/>
  <c r="BV14" i="166"/>
  <c r="BV37" i="166" s="1"/>
  <c r="BV15" i="126"/>
  <c r="BV39" i="126" s="1"/>
  <c r="BV14" i="144" s="1"/>
  <c r="BV14" i="163"/>
  <c r="BV37" i="163" s="1"/>
  <c r="BV15" i="80"/>
  <c r="BV39" i="80" s="1"/>
  <c r="CH20" i="195"/>
  <c r="CH20" i="194"/>
  <c r="CH43" i="194" s="1"/>
  <c r="CH20" i="192"/>
  <c r="CH43" i="192" s="1"/>
  <c r="CH20" i="191"/>
  <c r="CH43" i="191" s="1"/>
  <c r="BV20" i="164"/>
  <c r="BV43" i="164" s="1"/>
  <c r="BV20" i="145"/>
  <c r="BV43" i="145" s="1"/>
  <c r="BV20" i="166"/>
  <c r="BV43" i="166" s="1"/>
  <c r="BV21" i="126"/>
  <c r="BV45" i="126" s="1"/>
  <c r="BV20" i="144" s="1"/>
  <c r="BV20" i="163"/>
  <c r="BV43" i="163" s="1"/>
  <c r="BV21" i="80"/>
  <c r="BV45" i="80" s="1"/>
  <c r="CQ15" i="193"/>
  <c r="CE15" i="165"/>
  <c r="CH21" i="165"/>
  <c r="CT21" i="193"/>
  <c r="CP18" i="165"/>
  <c r="DB18" i="193"/>
  <c r="BL18" i="165"/>
  <c r="BX18" i="193"/>
  <c r="AL21" i="165"/>
  <c r="AX21" i="193"/>
  <c r="CS22" i="193"/>
  <c r="CG22" i="165"/>
  <c r="AQ22" i="165"/>
  <c r="BC22" i="193"/>
  <c r="R18" i="80"/>
  <c r="R42" i="80" s="1"/>
  <c r="R17" i="164"/>
  <c r="R40" i="164" s="1"/>
  <c r="R17" i="166"/>
  <c r="R40" i="166" s="1"/>
  <c r="AD17" i="195"/>
  <c r="R18" i="126"/>
  <c r="R42" i="126" s="1"/>
  <c r="R17" i="144" s="1"/>
  <c r="AD17" i="194"/>
  <c r="AD40" i="194" s="1"/>
  <c r="AD17" i="192"/>
  <c r="AD40" i="192" s="1"/>
  <c r="R17" i="145"/>
  <c r="R40" i="145" s="1"/>
  <c r="R17" i="163"/>
  <c r="R40" i="163" s="1"/>
  <c r="AD17" i="191"/>
  <c r="AD40" i="191" s="1"/>
  <c r="AD20" i="195"/>
  <c r="AD20" i="194"/>
  <c r="AD43" i="194" s="1"/>
  <c r="AD20" i="192"/>
  <c r="AD43" i="192" s="1"/>
  <c r="AD20" i="191"/>
  <c r="AD43" i="191" s="1"/>
  <c r="R20" i="145"/>
  <c r="R43" i="145" s="1"/>
  <c r="R20" i="166"/>
  <c r="R43" i="166" s="1"/>
  <c r="R21" i="126"/>
  <c r="R45" i="126" s="1"/>
  <c r="R20" i="144" s="1"/>
  <c r="R20" i="163"/>
  <c r="R43" i="163" s="1"/>
  <c r="R21" i="80"/>
  <c r="R45" i="80" s="1"/>
  <c r="R20" i="164"/>
  <c r="R43" i="164" s="1"/>
  <c r="S25" i="194"/>
  <c r="S48" i="194" s="1"/>
  <c r="G25" i="164"/>
  <c r="G48" i="164" s="1"/>
  <c r="S25" i="192"/>
  <c r="S48" i="192" s="1"/>
  <c r="G25" i="145"/>
  <c r="G48" i="145" s="1"/>
  <c r="S25" i="191"/>
  <c r="S48" i="191" s="1"/>
  <c r="G25" i="166"/>
  <c r="G48" i="166" s="1"/>
  <c r="G26" i="126"/>
  <c r="G50" i="126" s="1"/>
  <c r="G25" i="144" s="1"/>
  <c r="S25" i="195"/>
  <c r="G25" i="163"/>
  <c r="G48" i="163" s="1"/>
  <c r="G26" i="80"/>
  <c r="G50" i="80" s="1"/>
  <c r="BV17" i="164"/>
  <c r="BV40" i="164" s="1"/>
  <c r="BV18" i="80"/>
  <c r="BV42" i="80" s="1"/>
  <c r="BV18" i="126"/>
  <c r="BV42" i="126" s="1"/>
  <c r="BV17" i="144" s="1"/>
  <c r="CH17" i="192"/>
  <c r="CH40" i="192" s="1"/>
  <c r="CH17" i="191"/>
  <c r="CH40" i="191" s="1"/>
  <c r="BV17" i="145"/>
  <c r="BV40" i="145" s="1"/>
  <c r="CH17" i="195"/>
  <c r="BV17" i="166"/>
  <c r="BV40" i="166" s="1"/>
  <c r="BV17" i="163"/>
  <c r="BV40" i="163" s="1"/>
  <c r="CH17" i="194"/>
  <c r="CH40" i="194" s="1"/>
  <c r="W26" i="80"/>
  <c r="W50" i="80" s="1"/>
  <c r="AI25" i="192"/>
  <c r="AI48" i="192" s="1"/>
  <c r="W25" i="166"/>
  <c r="W48" i="166" s="1"/>
  <c r="W25" i="163"/>
  <c r="W48" i="163" s="1"/>
  <c r="AI25" i="195"/>
  <c r="W25" i="145"/>
  <c r="W48" i="145" s="1"/>
  <c r="W26" i="126"/>
  <c r="W50" i="126" s="1"/>
  <c r="W25" i="144" s="1"/>
  <c r="AI25" i="194"/>
  <c r="AI48" i="194" s="1"/>
  <c r="W25" i="164"/>
  <c r="W48" i="164" s="1"/>
  <c r="AI25" i="191"/>
  <c r="AI48" i="191" s="1"/>
  <c r="AI21" i="193"/>
  <c r="W21" i="165"/>
  <c r="R17" i="194"/>
  <c r="R40" i="194" s="1"/>
  <c r="F17" i="164"/>
  <c r="F40" i="164" s="1"/>
  <c r="R17" i="192"/>
  <c r="R40" i="192" s="1"/>
  <c r="F17" i="145"/>
  <c r="F40" i="145" s="1"/>
  <c r="R17" i="191"/>
  <c r="R40" i="191" s="1"/>
  <c r="F17" i="166"/>
  <c r="F40" i="166" s="1"/>
  <c r="F18" i="126"/>
  <c r="F42" i="126" s="1"/>
  <c r="F17" i="144" s="1"/>
  <c r="R17" i="195"/>
  <c r="F17" i="163"/>
  <c r="F40" i="163" s="1"/>
  <c r="F18" i="80"/>
  <c r="F42" i="80" s="1"/>
  <c r="CA18" i="165"/>
  <c r="CM18" i="193"/>
  <c r="BC24" i="165"/>
  <c r="BO24" i="193"/>
  <c r="BN18" i="193"/>
  <c r="BB18" i="165"/>
  <c r="CR21" i="165"/>
  <c r="DD21" i="193"/>
  <c r="DD23" i="192"/>
  <c r="DD46" i="192" s="1"/>
  <c r="DD23" i="191"/>
  <c r="DD46" i="191" s="1"/>
  <c r="DD23" i="195"/>
  <c r="DD23" i="194"/>
  <c r="DD46" i="194" s="1"/>
  <c r="CR23" i="145"/>
  <c r="CR46" i="145" s="1"/>
  <c r="CR23" i="166"/>
  <c r="CR46" i="166" s="1"/>
  <c r="CR24" i="126"/>
  <c r="CR48" i="126" s="1"/>
  <c r="CR23" i="144" s="1"/>
  <c r="CR23" i="163"/>
  <c r="CR46" i="163" s="1"/>
  <c r="CR24" i="80"/>
  <c r="CR48" i="80" s="1"/>
  <c r="CR23" i="164"/>
  <c r="CR46" i="164" s="1"/>
  <c r="CC25" i="164"/>
  <c r="CC48" i="164" s="1"/>
  <c r="CC25" i="145"/>
  <c r="CC48" i="145" s="1"/>
  <c r="CO25" i="192"/>
  <c r="CO48" i="192" s="1"/>
  <c r="CO25" i="195"/>
  <c r="CC26" i="80"/>
  <c r="CC50" i="80" s="1"/>
  <c r="CC25" i="166"/>
  <c r="CC48" i="166" s="1"/>
  <c r="CO25" i="194"/>
  <c r="CO48" i="194" s="1"/>
  <c r="CO25" i="191"/>
  <c r="CO48" i="191" s="1"/>
  <c r="CC25" i="163"/>
  <c r="CC48" i="163" s="1"/>
  <c r="CC26" i="126"/>
  <c r="CC50" i="126" s="1"/>
  <c r="CC25" i="144" s="1"/>
  <c r="CC24" i="126"/>
  <c r="CC48" i="126" s="1"/>
  <c r="CC23" i="144" s="1"/>
  <c r="CC23" i="166"/>
  <c r="CC46" i="166" s="1"/>
  <c r="CO23" i="192"/>
  <c r="CO46" i="192" s="1"/>
  <c r="CC23" i="145"/>
  <c r="CC46" i="145" s="1"/>
  <c r="CC23" i="163"/>
  <c r="CC46" i="163" s="1"/>
  <c r="CO23" i="195"/>
  <c r="CC24" i="80"/>
  <c r="CC48" i="80" s="1"/>
  <c r="CO23" i="194"/>
  <c r="CO46" i="194" s="1"/>
  <c r="CO23" i="191"/>
  <c r="CO46" i="191" s="1"/>
  <c r="CC23" i="164"/>
  <c r="CC46" i="164" s="1"/>
  <c r="X15" i="165"/>
  <c r="AJ15" i="193"/>
  <c r="AZ18" i="165"/>
  <c r="BL18" i="193"/>
  <c r="AZ21" i="165"/>
  <c r="BL21" i="193"/>
  <c r="AE24" i="193"/>
  <c r="S24" i="165"/>
  <c r="Z25" i="195"/>
  <c r="Z25" i="194"/>
  <c r="Z48" i="194" s="1"/>
  <c r="Z25" i="192"/>
  <c r="Z48" i="192" s="1"/>
  <c r="Z25" i="191"/>
  <c r="Z48" i="191" s="1"/>
  <c r="N25" i="145"/>
  <c r="N48" i="145" s="1"/>
  <c r="N25" i="166"/>
  <c r="N48" i="166" s="1"/>
  <c r="N26" i="126"/>
  <c r="N50" i="126" s="1"/>
  <c r="N25" i="144" s="1"/>
  <c r="N25" i="164"/>
  <c r="N48" i="164" s="1"/>
  <c r="N26" i="80"/>
  <c r="N50" i="80" s="1"/>
  <c r="N25" i="163"/>
  <c r="N48" i="163" s="1"/>
  <c r="N12" i="165"/>
  <c r="Z12" i="193"/>
  <c r="Z14" i="195"/>
  <c r="Z14" i="192"/>
  <c r="Z37" i="192" s="1"/>
  <c r="Z37" i="191"/>
  <c r="N37" i="145"/>
  <c r="N14" i="166"/>
  <c r="N37" i="166" s="1"/>
  <c r="N15" i="126"/>
  <c r="N39" i="126" s="1"/>
  <c r="N14" i="144" s="1"/>
  <c r="N14" i="163"/>
  <c r="N37" i="163" s="1"/>
  <c r="N15" i="80"/>
  <c r="N39" i="80" s="1"/>
  <c r="N37" i="164"/>
  <c r="BS18" i="193"/>
  <c r="BG18" i="165"/>
  <c r="W23" i="195"/>
  <c r="W23" i="194"/>
  <c r="W46" i="194" s="1"/>
  <c r="W23" i="192"/>
  <c r="W46" i="192" s="1"/>
  <c r="K23" i="166"/>
  <c r="K46" i="166" s="1"/>
  <c r="K23" i="163"/>
  <c r="K46" i="163" s="1"/>
  <c r="K24" i="126"/>
  <c r="K48" i="126" s="1"/>
  <c r="K23" i="144" s="1"/>
  <c r="W23" i="191"/>
  <c r="W46" i="191" s="1"/>
  <c r="K24" i="80"/>
  <c r="K48" i="80" s="1"/>
  <c r="K23" i="164"/>
  <c r="K46" i="164" s="1"/>
  <c r="K23" i="145"/>
  <c r="K46" i="145" s="1"/>
  <c r="W12" i="193"/>
  <c r="K12" i="165"/>
  <c r="BI18" i="165"/>
  <c r="BU18" i="193"/>
  <c r="BJ14" i="195"/>
  <c r="BJ37" i="194"/>
  <c r="BJ14" i="192"/>
  <c r="BJ37" i="192" s="1"/>
  <c r="AX14" i="166"/>
  <c r="AX37" i="166" s="1"/>
  <c r="AX15" i="126"/>
  <c r="AX39" i="126" s="1"/>
  <c r="AX14" i="144" s="1"/>
  <c r="AX14" i="163"/>
  <c r="AX37" i="163" s="1"/>
  <c r="AX15" i="80"/>
  <c r="AX39" i="80" s="1"/>
  <c r="AX37" i="164"/>
  <c r="M24" i="165"/>
  <c r="Y24" i="193"/>
  <c r="AM22" i="165"/>
  <c r="AY22" i="193"/>
  <c r="AO13" i="165"/>
  <c r="BA13" i="193"/>
  <c r="CF16" i="165"/>
  <c r="CR16" i="193"/>
  <c r="AN24" i="193"/>
  <c r="AB24" i="165"/>
  <c r="BD18" i="193"/>
  <c r="AR18" i="165"/>
  <c r="Z21" i="193"/>
  <c r="N21" i="165"/>
  <c r="BJ23" i="191"/>
  <c r="BJ46" i="191" s="1"/>
  <c r="BJ23" i="195"/>
  <c r="BJ23" i="194"/>
  <c r="BJ46" i="194" s="1"/>
  <c r="BJ23" i="192"/>
  <c r="BJ46" i="192" s="1"/>
  <c r="AX23" i="164"/>
  <c r="AX46" i="164" s="1"/>
  <c r="AX23" i="145"/>
  <c r="AX46" i="145" s="1"/>
  <c r="AX23" i="166"/>
  <c r="AX46" i="166" s="1"/>
  <c r="AX24" i="126"/>
  <c r="AX48" i="126" s="1"/>
  <c r="AX23" i="144" s="1"/>
  <c r="AX23" i="163"/>
  <c r="AX46" i="163" s="1"/>
  <c r="AX24" i="80"/>
  <c r="AX48" i="80" s="1"/>
  <c r="BJ15" i="193"/>
  <c r="AX15" i="165"/>
  <c r="AX17" i="164"/>
  <c r="AX40" i="164" s="1"/>
  <c r="AX17" i="163"/>
  <c r="AX40" i="163" s="1"/>
  <c r="AX17" i="145"/>
  <c r="AX40" i="145" s="1"/>
  <c r="BJ17" i="191"/>
  <c r="BJ40" i="191" s="1"/>
  <c r="AX18" i="80"/>
  <c r="AX42" i="80" s="1"/>
  <c r="BJ17" i="195"/>
  <c r="AX17" i="166"/>
  <c r="AX40" i="166" s="1"/>
  <c r="BJ17" i="194"/>
  <c r="BJ40" i="194" s="1"/>
  <c r="AX18" i="126"/>
  <c r="AX42" i="126" s="1"/>
  <c r="AX17" i="144" s="1"/>
  <c r="BJ17" i="192"/>
  <c r="BJ40" i="192" s="1"/>
  <c r="CI7" i="193"/>
  <c r="CI10" i="193" s="1"/>
  <c r="BW7" i="165"/>
  <c r="BW10" i="165" s="1"/>
  <c r="AD25" i="192"/>
  <c r="AD48" i="192" s="1"/>
  <c r="AD25" i="191"/>
  <c r="AD48" i="191" s="1"/>
  <c r="AD25" i="195"/>
  <c r="AD25" i="194"/>
  <c r="AD48" i="194" s="1"/>
  <c r="R25" i="166"/>
  <c r="R48" i="166" s="1"/>
  <c r="R26" i="126"/>
  <c r="R50" i="126" s="1"/>
  <c r="R25" i="144" s="1"/>
  <c r="R25" i="163"/>
  <c r="R48" i="163" s="1"/>
  <c r="R26" i="80"/>
  <c r="R50" i="80" s="1"/>
  <c r="R25" i="164"/>
  <c r="R48" i="164" s="1"/>
  <c r="R25" i="145"/>
  <c r="R48" i="145" s="1"/>
  <c r="AL20" i="191"/>
  <c r="AL43" i="191" s="1"/>
  <c r="AL20" i="195"/>
  <c r="AL20" i="194"/>
  <c r="AL43" i="194" s="1"/>
  <c r="AL20" i="192"/>
  <c r="AL43" i="192" s="1"/>
  <c r="Z20" i="164"/>
  <c r="Z43" i="164" s="1"/>
  <c r="Z20" i="145"/>
  <c r="Z43" i="145" s="1"/>
  <c r="Z20" i="166"/>
  <c r="Z43" i="166" s="1"/>
  <c r="Z21" i="126"/>
  <c r="Z45" i="126" s="1"/>
  <c r="Z20" i="144" s="1"/>
  <c r="Z20" i="163"/>
  <c r="Z43" i="163" s="1"/>
  <c r="Z21" i="80"/>
  <c r="Z45" i="80" s="1"/>
  <c r="G18" i="165"/>
  <c r="S18" i="193"/>
  <c r="AP21" i="165"/>
  <c r="BB21" i="193"/>
  <c r="BB23" i="192"/>
  <c r="BB46" i="192" s="1"/>
  <c r="BB23" i="191"/>
  <c r="BB46" i="191" s="1"/>
  <c r="BB23" i="195"/>
  <c r="BB23" i="194"/>
  <c r="BB46" i="194" s="1"/>
  <c r="AP23" i="164"/>
  <c r="AP46" i="164" s="1"/>
  <c r="AP23" i="145"/>
  <c r="AP46" i="145" s="1"/>
  <c r="AP23" i="166"/>
  <c r="AP46" i="166" s="1"/>
  <c r="AP24" i="126"/>
  <c r="AP48" i="126" s="1"/>
  <c r="AP23" i="144" s="1"/>
  <c r="AP23" i="163"/>
  <c r="AP46" i="163" s="1"/>
  <c r="AP24" i="80"/>
  <c r="AP48" i="80" s="1"/>
  <c r="DE19" i="193"/>
  <c r="CS19" i="165"/>
  <c r="E24" i="165"/>
  <c r="Q24" i="193"/>
  <c r="AK24" i="193"/>
  <c r="Y24" i="165"/>
  <c r="AJ19" i="165"/>
  <c r="AV19" i="193"/>
  <c r="BQ16" i="165"/>
  <c r="CC16" i="193"/>
  <c r="AG24" i="165"/>
  <c r="AS24" i="193"/>
  <c r="AB19" i="165"/>
  <c r="AN19" i="193"/>
  <c r="DG18" i="193"/>
  <c r="CU18" i="165"/>
  <c r="AL7" i="165"/>
  <c r="AL10" i="165" s="1"/>
  <c r="AX7" i="193"/>
  <c r="AX10" i="193" s="1"/>
  <c r="BY17" i="195"/>
  <c r="BY17" i="191"/>
  <c r="BY40" i="191" s="1"/>
  <c r="BM17" i="164"/>
  <c r="BM40" i="164" s="1"/>
  <c r="BY17" i="194"/>
  <c r="BY40" i="194" s="1"/>
  <c r="BM17" i="145"/>
  <c r="BM40" i="145" s="1"/>
  <c r="BM18" i="126"/>
  <c r="BM42" i="126" s="1"/>
  <c r="BM17" i="144" s="1"/>
  <c r="BY17" i="192"/>
  <c r="BY40" i="192" s="1"/>
  <c r="BM17" i="163"/>
  <c r="BM40" i="163" s="1"/>
  <c r="BM17" i="166"/>
  <c r="BM40" i="166" s="1"/>
  <c r="BM18" i="80"/>
  <c r="BM42" i="80" s="1"/>
  <c r="BT22" i="165"/>
  <c r="CF22" i="193"/>
  <c r="D16" i="165"/>
  <c r="P16" i="193"/>
  <c r="BZ22" i="193"/>
  <c r="BN22" i="165"/>
  <c r="BR22" i="193"/>
  <c r="BF22" i="165"/>
  <c r="CD16" i="165"/>
  <c r="CP16" i="193"/>
  <c r="BN25" i="192"/>
  <c r="BN48" i="192" s="1"/>
  <c r="BN25" i="191"/>
  <c r="BN48" i="191" s="1"/>
  <c r="BN25" i="195"/>
  <c r="BN25" i="194"/>
  <c r="BN48" i="194" s="1"/>
  <c r="BB25" i="164"/>
  <c r="BB48" i="164" s="1"/>
  <c r="BB25" i="145"/>
  <c r="BB48" i="145" s="1"/>
  <c r="BB25" i="166"/>
  <c r="BB48" i="166" s="1"/>
  <c r="BB26" i="126"/>
  <c r="BB50" i="126" s="1"/>
  <c r="BB25" i="144" s="1"/>
  <c r="BB25" i="163"/>
  <c r="BB48" i="163" s="1"/>
  <c r="BB26" i="80"/>
  <c r="BB50" i="80" s="1"/>
  <c r="AH20" i="192"/>
  <c r="AH43" i="192" s="1"/>
  <c r="AH20" i="191"/>
  <c r="AH43" i="191" s="1"/>
  <c r="AH20" i="195"/>
  <c r="AH20" i="194"/>
  <c r="AH43" i="194" s="1"/>
  <c r="V20" i="166"/>
  <c r="V43" i="166" s="1"/>
  <c r="V21" i="126"/>
  <c r="V45" i="126" s="1"/>
  <c r="V20" i="144" s="1"/>
  <c r="V20" i="163"/>
  <c r="V43" i="163" s="1"/>
  <c r="V21" i="80"/>
  <c r="V45" i="80" s="1"/>
  <c r="V20" i="164"/>
  <c r="V43" i="164" s="1"/>
  <c r="V20" i="145"/>
  <c r="V43" i="145" s="1"/>
  <c r="CO14" i="192"/>
  <c r="CO37" i="192" s="1"/>
  <c r="CO14" i="195"/>
  <c r="CC15" i="80"/>
  <c r="CC39" i="80" s="1"/>
  <c r="CO37" i="191"/>
  <c r="CC37" i="164"/>
  <c r="CC15" i="126"/>
  <c r="CC39" i="126" s="1"/>
  <c r="CC14" i="144" s="1"/>
  <c r="CC14" i="166"/>
  <c r="CC37" i="166" s="1"/>
  <c r="CC37" i="145"/>
  <c r="CC14" i="163"/>
  <c r="CC37" i="163" s="1"/>
  <c r="AW25" i="192"/>
  <c r="AW48" i="192" s="1"/>
  <c r="AW25" i="195"/>
  <c r="AW25" i="194"/>
  <c r="AW48" i="194" s="1"/>
  <c r="AK25" i="163"/>
  <c r="AK48" i="163" s="1"/>
  <c r="AK26" i="126"/>
  <c r="AK50" i="126" s="1"/>
  <c r="AK25" i="144" s="1"/>
  <c r="AK25" i="145"/>
  <c r="AK48" i="145" s="1"/>
  <c r="AW25" i="191"/>
  <c r="AW48" i="191" s="1"/>
  <c r="AK25" i="166"/>
  <c r="AK48" i="166" s="1"/>
  <c r="AK25" i="164"/>
  <c r="AK48" i="164" s="1"/>
  <c r="AK26" i="80"/>
  <c r="AK50" i="80" s="1"/>
  <c r="AJ20" i="192"/>
  <c r="AJ43" i="192" s="1"/>
  <c r="AJ20" i="191"/>
  <c r="AJ43" i="191" s="1"/>
  <c r="AJ20" i="195"/>
  <c r="AJ20" i="194"/>
  <c r="AJ43" i="194" s="1"/>
  <c r="X20" i="163"/>
  <c r="X43" i="163" s="1"/>
  <c r="X21" i="126"/>
  <c r="X45" i="126" s="1"/>
  <c r="X20" i="144" s="1"/>
  <c r="X20" i="164"/>
  <c r="X43" i="164" s="1"/>
  <c r="X20" i="145"/>
  <c r="X43" i="145" s="1"/>
  <c r="X20" i="166"/>
  <c r="X43" i="166" s="1"/>
  <c r="X21" i="80"/>
  <c r="X45" i="80" s="1"/>
  <c r="CA20" i="192"/>
  <c r="CA43" i="192" s="1"/>
  <c r="CA20" i="191"/>
  <c r="CA43" i="191" s="1"/>
  <c r="CA20" i="195"/>
  <c r="CA20" i="194"/>
  <c r="CA43" i="194" s="1"/>
  <c r="BO20" i="166"/>
  <c r="BO43" i="166" s="1"/>
  <c r="BO21" i="126"/>
  <c r="BO45" i="126" s="1"/>
  <c r="BO20" i="144" s="1"/>
  <c r="BO20" i="163"/>
  <c r="BO43" i="163" s="1"/>
  <c r="BO21" i="80"/>
  <c r="BO45" i="80" s="1"/>
  <c r="BO20" i="164"/>
  <c r="BO43" i="164" s="1"/>
  <c r="BO20" i="145"/>
  <c r="BO43" i="145" s="1"/>
  <c r="BO17" i="164"/>
  <c r="BO40" i="164" s="1"/>
  <c r="BO18" i="126"/>
  <c r="BO42" i="126" s="1"/>
  <c r="BO17" i="144" s="1"/>
  <c r="BO17" i="163"/>
  <c r="BO40" i="163" s="1"/>
  <c r="BO17" i="145"/>
  <c r="BO40" i="145" s="1"/>
  <c r="BO18" i="80"/>
  <c r="BO42" i="80" s="1"/>
  <c r="BO17" i="166"/>
  <c r="BO40" i="166" s="1"/>
  <c r="CA17" i="194"/>
  <c r="CA40" i="194" s="1"/>
  <c r="CA17" i="192"/>
  <c r="CA40" i="192" s="1"/>
  <c r="CA17" i="191"/>
  <c r="CA40" i="191" s="1"/>
  <c r="CA17" i="195"/>
  <c r="BL25" i="192"/>
  <c r="BL48" i="192" s="1"/>
  <c r="BL25" i="191"/>
  <c r="BL48" i="191" s="1"/>
  <c r="BL25" i="195"/>
  <c r="BL25" i="194"/>
  <c r="BL48" i="194" s="1"/>
  <c r="AZ25" i="164"/>
  <c r="AZ48" i="164" s="1"/>
  <c r="AZ25" i="145"/>
  <c r="AZ48" i="145" s="1"/>
  <c r="AZ25" i="166"/>
  <c r="AZ48" i="166" s="1"/>
  <c r="AZ26" i="126"/>
  <c r="AZ50" i="126" s="1"/>
  <c r="AZ25" i="144" s="1"/>
  <c r="AZ25" i="163"/>
  <c r="AZ48" i="163" s="1"/>
  <c r="AZ26" i="80"/>
  <c r="AZ50" i="80" s="1"/>
  <c r="BL14" i="195"/>
  <c r="BL37" i="194"/>
  <c r="BL14" i="192"/>
  <c r="BL37" i="192" s="1"/>
  <c r="BL37" i="191"/>
  <c r="AZ14" i="163"/>
  <c r="AZ37" i="163" s="1"/>
  <c r="AZ15" i="80"/>
  <c r="AZ39" i="80" s="1"/>
  <c r="AZ37" i="164"/>
  <c r="AZ14" i="166"/>
  <c r="AZ37" i="166" s="1"/>
  <c r="AZ15" i="126"/>
  <c r="AZ39" i="126" s="1"/>
  <c r="AZ14" i="144" s="1"/>
  <c r="M16" i="165"/>
  <c r="Y16" i="193"/>
  <c r="BZ24" i="165"/>
  <c r="CL24" i="193"/>
  <c r="BQ22" i="165"/>
  <c r="CC22" i="193"/>
  <c r="BP22" i="193"/>
  <c r="BD22" i="165"/>
  <c r="CU25" i="192"/>
  <c r="CU48" i="192" s="1"/>
  <c r="CU25" i="191"/>
  <c r="CU48" i="191" s="1"/>
  <c r="CU25" i="195"/>
  <c r="CU25" i="194"/>
  <c r="CU48" i="194" s="1"/>
  <c r="CI25" i="163"/>
  <c r="CI48" i="163" s="1"/>
  <c r="CI26" i="80"/>
  <c r="CI50" i="80" s="1"/>
  <c r="CI25" i="164"/>
  <c r="CI48" i="164" s="1"/>
  <c r="CI25" i="145"/>
  <c r="CI48" i="145" s="1"/>
  <c r="CI25" i="166"/>
  <c r="CI48" i="166" s="1"/>
  <c r="CI26" i="126"/>
  <c r="CI50" i="126" s="1"/>
  <c r="CI25" i="144" s="1"/>
  <c r="CU15" i="193"/>
  <c r="CI15" i="165"/>
  <c r="CU23" i="195"/>
  <c r="CU23" i="194"/>
  <c r="CU46" i="194" s="1"/>
  <c r="CU23" i="192"/>
  <c r="CU46" i="192" s="1"/>
  <c r="CU23" i="191"/>
  <c r="CU46" i="191" s="1"/>
  <c r="CI23" i="163"/>
  <c r="CI46" i="163" s="1"/>
  <c r="CI24" i="80"/>
  <c r="CI48" i="80" s="1"/>
  <c r="CI23" i="164"/>
  <c r="CI46" i="164" s="1"/>
  <c r="CI23" i="145"/>
  <c r="CI46" i="145" s="1"/>
  <c r="CI23" i="166"/>
  <c r="CI46" i="166" s="1"/>
  <c r="CI24" i="126"/>
  <c r="CI48" i="126" s="1"/>
  <c r="CI23" i="144" s="1"/>
  <c r="BD17" i="191"/>
  <c r="BD40" i="191" s="1"/>
  <c r="BD17" i="195"/>
  <c r="BD17" i="194"/>
  <c r="BD40" i="194" s="1"/>
  <c r="BD17" i="192"/>
  <c r="BD40" i="192" s="1"/>
  <c r="AR17" i="166"/>
  <c r="AR40" i="166" s="1"/>
  <c r="AR18" i="80"/>
  <c r="AR42" i="80" s="1"/>
  <c r="AR17" i="163"/>
  <c r="AR40" i="163" s="1"/>
  <c r="AR18" i="126"/>
  <c r="AR42" i="126" s="1"/>
  <c r="AR17" i="144" s="1"/>
  <c r="AR17" i="164"/>
  <c r="AR40" i="164" s="1"/>
  <c r="AR17" i="145"/>
  <c r="AR40" i="145" s="1"/>
  <c r="BD14" i="192"/>
  <c r="BD37" i="192" s="1"/>
  <c r="BD14" i="195"/>
  <c r="BD37" i="194"/>
  <c r="AR14" i="166"/>
  <c r="AR37" i="166" s="1"/>
  <c r="AR15" i="126"/>
  <c r="AR39" i="126" s="1"/>
  <c r="AR14" i="144" s="1"/>
  <c r="AR14" i="163"/>
  <c r="AR37" i="163" s="1"/>
  <c r="AR15" i="80"/>
  <c r="AR39" i="80" s="1"/>
  <c r="AR37" i="164"/>
  <c r="AU15" i="80"/>
  <c r="AU39" i="80" s="1"/>
  <c r="AU14" i="166"/>
  <c r="AU37" i="166" s="1"/>
  <c r="BG14" i="195"/>
  <c r="AU15" i="126"/>
  <c r="AU39" i="126" s="1"/>
  <c r="AU14" i="144" s="1"/>
  <c r="AU14" i="163"/>
  <c r="AU37" i="163" s="1"/>
  <c r="BG37" i="194"/>
  <c r="AU37" i="164"/>
  <c r="AU37" i="145"/>
  <c r="BG14" i="192"/>
  <c r="BG37" i="192" s="1"/>
  <c r="W18" i="193"/>
  <c r="K18" i="165"/>
  <c r="BU17" i="194"/>
  <c r="BU40" i="194" s="1"/>
  <c r="BU17" i="192"/>
  <c r="BU40" i="192" s="1"/>
  <c r="BU17" i="195"/>
  <c r="BI18" i="126"/>
  <c r="BI42" i="126" s="1"/>
  <c r="BI17" i="144" s="1"/>
  <c r="BI17" i="145"/>
  <c r="BI40" i="145" s="1"/>
  <c r="BI17" i="163"/>
  <c r="BI40" i="163" s="1"/>
  <c r="BI17" i="164"/>
  <c r="BI40" i="164" s="1"/>
  <c r="BU17" i="191"/>
  <c r="BU40" i="191" s="1"/>
  <c r="BI17" i="166"/>
  <c r="BI40" i="166" s="1"/>
  <c r="BI18" i="80"/>
  <c r="BI42" i="80" s="1"/>
  <c r="BJ18" i="193"/>
  <c r="AX18" i="165"/>
  <c r="CJ16" i="193"/>
  <c r="BX16" i="165"/>
  <c r="Q16" i="193"/>
  <c r="E16" i="165"/>
  <c r="BZ16" i="165"/>
  <c r="CL16" i="193"/>
  <c r="BF24" i="165"/>
  <c r="BR24" i="193"/>
  <c r="AQ22" i="193"/>
  <c r="AE22" i="165"/>
  <c r="L16" i="165"/>
  <c r="X16" i="193"/>
  <c r="CN13" i="193"/>
  <c r="CB13" i="165"/>
  <c r="AH24" i="165"/>
  <c r="AT24" i="193"/>
  <c r="AP19" i="193"/>
  <c r="AD19" i="165"/>
  <c r="BD23" i="191"/>
  <c r="BD46" i="191" s="1"/>
  <c r="BD23" i="195"/>
  <c r="BD23" i="194"/>
  <c r="BD46" i="194" s="1"/>
  <c r="BD23" i="192"/>
  <c r="BD46" i="192" s="1"/>
  <c r="AR23" i="145"/>
  <c r="AR46" i="145" s="1"/>
  <c r="AR23" i="166"/>
  <c r="AR46" i="166" s="1"/>
  <c r="AR24" i="80"/>
  <c r="AR48" i="80" s="1"/>
  <c r="AR23" i="163"/>
  <c r="AR46" i="163" s="1"/>
  <c r="AR24" i="126"/>
  <c r="AR48" i="126" s="1"/>
  <c r="AR23" i="144" s="1"/>
  <c r="AR23" i="164"/>
  <c r="AR46" i="164" s="1"/>
  <c r="N17" i="163"/>
  <c r="N40" i="163" s="1"/>
  <c r="N18" i="126"/>
  <c r="N42" i="126" s="1"/>
  <c r="N17" i="144" s="1"/>
  <c r="N17" i="164"/>
  <c r="N40" i="164" s="1"/>
  <c r="N17" i="166"/>
  <c r="N40" i="166" s="1"/>
  <c r="N18" i="80"/>
  <c r="N42" i="80" s="1"/>
  <c r="N17" i="145"/>
  <c r="N40" i="145" s="1"/>
  <c r="Z17" i="195"/>
  <c r="Z17" i="194"/>
  <c r="Z40" i="194" s="1"/>
  <c r="Z17" i="192"/>
  <c r="Z40" i="192" s="1"/>
  <c r="Z17" i="191"/>
  <c r="Z40" i="191" s="1"/>
  <c r="AU18" i="126"/>
  <c r="AU42" i="126" s="1"/>
  <c r="AU17" i="144" s="1"/>
  <c r="AU17" i="163"/>
  <c r="AU40" i="163" s="1"/>
  <c r="AU17" i="164"/>
  <c r="AU40" i="164" s="1"/>
  <c r="BG17" i="192"/>
  <c r="BG40" i="192" s="1"/>
  <c r="AU18" i="80"/>
  <c r="AU42" i="80" s="1"/>
  <c r="BG17" i="191"/>
  <c r="BG40" i="191" s="1"/>
  <c r="BG17" i="195"/>
  <c r="AU17" i="145"/>
  <c r="AU40" i="145" s="1"/>
  <c r="BG17" i="194"/>
  <c r="BG40" i="194" s="1"/>
  <c r="AU17" i="166"/>
  <c r="AU40" i="166" s="1"/>
  <c r="AA18" i="193"/>
  <c r="O18" i="165"/>
  <c r="AB22" i="193"/>
  <c r="P22" i="165"/>
  <c r="BA24" i="165"/>
  <c r="BM24" i="193"/>
  <c r="DC18" i="193"/>
  <c r="CQ18" i="165"/>
  <c r="CB18" i="193"/>
  <c r="BP18" i="165"/>
  <c r="J15" i="165"/>
  <c r="V15" i="193"/>
  <c r="AS16" i="165"/>
  <c r="BE16" i="193"/>
  <c r="AI22" i="165"/>
  <c r="AU22" i="193"/>
  <c r="BN23" i="194"/>
  <c r="BN46" i="194" s="1"/>
  <c r="BN23" i="192"/>
  <c r="BN46" i="192" s="1"/>
  <c r="BN23" i="191"/>
  <c r="BN46" i="191" s="1"/>
  <c r="BN23" i="195"/>
  <c r="BB23" i="163"/>
  <c r="BB46" i="163" s="1"/>
  <c r="BB24" i="80"/>
  <c r="BB48" i="80" s="1"/>
  <c r="BB23" i="164"/>
  <c r="BB46" i="164" s="1"/>
  <c r="BB23" i="145"/>
  <c r="BB46" i="145" s="1"/>
  <c r="BB23" i="166"/>
  <c r="BB46" i="166" s="1"/>
  <c r="BB24" i="126"/>
  <c r="BB48" i="126" s="1"/>
  <c r="BB23" i="144" s="1"/>
  <c r="AW15" i="193"/>
  <c r="AK15" i="165"/>
  <c r="Q37" i="164"/>
  <c r="Q14" i="166"/>
  <c r="Q37" i="166" s="1"/>
  <c r="Q15" i="126"/>
  <c r="Q39" i="126" s="1"/>
  <c r="Q14" i="144" s="1"/>
  <c r="AC37" i="194"/>
  <c r="Q14" i="163"/>
  <c r="Q37" i="163" s="1"/>
  <c r="AC14" i="192"/>
  <c r="AC37" i="192" s="1"/>
  <c r="AC14" i="195"/>
  <c r="Q15" i="80"/>
  <c r="Q39" i="80" s="1"/>
  <c r="Q37" i="145"/>
  <c r="CW22" i="193"/>
  <c r="CK22" i="165"/>
  <c r="W7" i="193"/>
  <c r="W10" i="193" s="1"/>
  <c r="K7" i="165"/>
  <c r="K10" i="165" s="1"/>
  <c r="O12" i="165"/>
  <c r="AA12" i="193"/>
  <c r="AB24" i="193"/>
  <c r="P24" i="165"/>
  <c r="AH7" i="193"/>
  <c r="AH10" i="193" s="1"/>
  <c r="V7" i="165"/>
  <c r="V10" i="165" s="1"/>
  <c r="BO21" i="165"/>
  <c r="CA21" i="193"/>
  <c r="DF16" i="193"/>
  <c r="CT16" i="165"/>
  <c r="AA19" i="165"/>
  <c r="AM19" i="193"/>
  <c r="CO19" i="165"/>
  <c r="DA19" i="193"/>
  <c r="DC15" i="193"/>
  <c r="CQ15" i="165"/>
  <c r="BQ23" i="194"/>
  <c r="BQ46" i="194" s="1"/>
  <c r="BQ23" i="191"/>
  <c r="BQ46" i="191" s="1"/>
  <c r="BQ23" i="192"/>
  <c r="BQ46" i="192" s="1"/>
  <c r="BE24" i="80"/>
  <c r="BE48" i="80" s="1"/>
  <c r="BE24" i="126"/>
  <c r="BE48" i="126" s="1"/>
  <c r="BE23" i="144" s="1"/>
  <c r="BE23" i="145"/>
  <c r="BE46" i="145" s="1"/>
  <c r="BE23" i="163"/>
  <c r="BE46" i="163" s="1"/>
  <c r="BE23" i="166"/>
  <c r="BE46" i="166" s="1"/>
  <c r="BQ23" i="195"/>
  <c r="BE23" i="164"/>
  <c r="BE46" i="164" s="1"/>
  <c r="CS13" i="193"/>
  <c r="CG13" i="165"/>
  <c r="BY19" i="165"/>
  <c r="CK19" i="193"/>
  <c r="CT25" i="192"/>
  <c r="CT48" i="192" s="1"/>
  <c r="CT25" i="191"/>
  <c r="CT48" i="191" s="1"/>
  <c r="CT25" i="195"/>
  <c r="CT25" i="194"/>
  <c r="CT48" i="194" s="1"/>
  <c r="CH25" i="164"/>
  <c r="CH48" i="164" s="1"/>
  <c r="CH25" i="145"/>
  <c r="CH48" i="145" s="1"/>
  <c r="CH25" i="166"/>
  <c r="CH48" i="166" s="1"/>
  <c r="CH26" i="126"/>
  <c r="CH50" i="126" s="1"/>
  <c r="CH25" i="144" s="1"/>
  <c r="CH25" i="163"/>
  <c r="CH48" i="163" s="1"/>
  <c r="CH26" i="80"/>
  <c r="CH50" i="80" s="1"/>
  <c r="AX14" i="195"/>
  <c r="AX37" i="194"/>
  <c r="AX14" i="192"/>
  <c r="AX37" i="192" s="1"/>
  <c r="AL14" i="163"/>
  <c r="AL37" i="163" s="1"/>
  <c r="AL15" i="80"/>
  <c r="AL39" i="80" s="1"/>
  <c r="AL37" i="164"/>
  <c r="AL14" i="166"/>
  <c r="AL37" i="166" s="1"/>
  <c r="AL15" i="126"/>
  <c r="AL39" i="126" s="1"/>
  <c r="AL14" i="144" s="1"/>
  <c r="CA7" i="165"/>
  <c r="CA10" i="165" s="1"/>
  <c r="CM7" i="193"/>
  <c r="CM10" i="193" s="1"/>
  <c r="CA23" i="164"/>
  <c r="CA46" i="164" s="1"/>
  <c r="CA23" i="166"/>
  <c r="CA46" i="166" s="1"/>
  <c r="CA24" i="126"/>
  <c r="CA48" i="126" s="1"/>
  <c r="CA23" i="144" s="1"/>
  <c r="CA23" i="163"/>
  <c r="CA46" i="163" s="1"/>
  <c r="CA23" i="145"/>
  <c r="CA46" i="145" s="1"/>
  <c r="CA24" i="80"/>
  <c r="CA48" i="80" s="1"/>
  <c r="CM23" i="191"/>
  <c r="CM46" i="191" s="1"/>
  <c r="CM23" i="195"/>
  <c r="CM23" i="194"/>
  <c r="CM46" i="194" s="1"/>
  <c r="CM23" i="192"/>
  <c r="CM46" i="192" s="1"/>
  <c r="CD23" i="192"/>
  <c r="CD46" i="192" s="1"/>
  <c r="CD23" i="191"/>
  <c r="CD46" i="191" s="1"/>
  <c r="CD23" i="195"/>
  <c r="CD23" i="194"/>
  <c r="CD46" i="194" s="1"/>
  <c r="BR23" i="164"/>
  <c r="BR46" i="164" s="1"/>
  <c r="BR23" i="145"/>
  <c r="BR46" i="145" s="1"/>
  <c r="BR23" i="166"/>
  <c r="BR46" i="166" s="1"/>
  <c r="BR24" i="126"/>
  <c r="BR48" i="126" s="1"/>
  <c r="BR23" i="144" s="1"/>
  <c r="BR23" i="163"/>
  <c r="BR46" i="163" s="1"/>
  <c r="BR24" i="80"/>
  <c r="BR48" i="80" s="1"/>
  <c r="CD14" i="192"/>
  <c r="CD37" i="192" s="1"/>
  <c r="CD14" i="195"/>
  <c r="CD37" i="194"/>
  <c r="BR37" i="145"/>
  <c r="BR14" i="166"/>
  <c r="BR37" i="166" s="1"/>
  <c r="BR15" i="126"/>
  <c r="BR39" i="126" s="1"/>
  <c r="BR14" i="144" s="1"/>
  <c r="BR14" i="163"/>
  <c r="BR37" i="163" s="1"/>
  <c r="BR15" i="80"/>
  <c r="BR39" i="80" s="1"/>
  <c r="BR37" i="164"/>
  <c r="R15" i="165"/>
  <c r="AD15" i="193"/>
  <c r="CB15" i="193"/>
  <c r="BP15" i="165"/>
  <c r="AG15" i="193"/>
  <c r="U15" i="165"/>
  <c r="BY12" i="193"/>
  <c r="BM12" i="165"/>
  <c r="AA17" i="195"/>
  <c r="AA17" i="191"/>
  <c r="AA40" i="191" s="1"/>
  <c r="AA17" i="194"/>
  <c r="AA40" i="194" s="1"/>
  <c r="AA17" i="192"/>
  <c r="AA40" i="192" s="1"/>
  <c r="O17" i="164"/>
  <c r="O40" i="164" s="1"/>
  <c r="O17" i="163"/>
  <c r="O40" i="163" s="1"/>
  <c r="O17" i="145"/>
  <c r="O40" i="145" s="1"/>
  <c r="O17" i="166"/>
  <c r="O40" i="166" s="1"/>
  <c r="O18" i="80"/>
  <c r="O42" i="80" s="1"/>
  <c r="O18" i="126"/>
  <c r="O42" i="126" s="1"/>
  <c r="O17" i="144" s="1"/>
  <c r="AP13" i="193"/>
  <c r="AD13" i="165"/>
  <c r="CZ24" i="193"/>
  <c r="CN24" i="165"/>
  <c r="CI12" i="165"/>
  <c r="CU12" i="193"/>
  <c r="Z23" i="195"/>
  <c r="Z23" i="191"/>
  <c r="Z46" i="191" s="1"/>
  <c r="Z23" i="194"/>
  <c r="Z46" i="194" s="1"/>
  <c r="Z23" i="192"/>
  <c r="Z46" i="192" s="1"/>
  <c r="N23" i="163"/>
  <c r="N46" i="163" s="1"/>
  <c r="N23" i="145"/>
  <c r="N46" i="145" s="1"/>
  <c r="N23" i="166"/>
  <c r="N46" i="166" s="1"/>
  <c r="N24" i="126"/>
  <c r="N48" i="126" s="1"/>
  <c r="N23" i="144" s="1"/>
  <c r="N23" i="164"/>
  <c r="N46" i="164" s="1"/>
  <c r="N24" i="80"/>
  <c r="N48" i="80" s="1"/>
  <c r="CN22" i="193"/>
  <c r="CB22" i="165"/>
  <c r="BQ15" i="193"/>
  <c r="BE15" i="165"/>
  <c r="CB21" i="193"/>
  <c r="BP21" i="165"/>
  <c r="S12" i="193"/>
  <c r="G12" i="165"/>
  <c r="G15" i="165"/>
  <c r="S15" i="193"/>
  <c r="AP12" i="165"/>
  <c r="BB12" i="193"/>
  <c r="CQ23" i="191"/>
  <c r="CQ46" i="191" s="1"/>
  <c r="CE23" i="145"/>
  <c r="CE46" i="145" s="1"/>
  <c r="CQ23" i="195"/>
  <c r="CE23" i="166"/>
  <c r="CE46" i="166" s="1"/>
  <c r="CQ23" i="194"/>
  <c r="CQ46" i="194" s="1"/>
  <c r="CE24" i="80"/>
  <c r="CE48" i="80" s="1"/>
  <c r="CE23" i="163"/>
  <c r="CE46" i="163" s="1"/>
  <c r="CQ23" i="192"/>
  <c r="CQ46" i="192" s="1"/>
  <c r="CE24" i="126"/>
  <c r="CE48" i="126" s="1"/>
  <c r="CE23" i="144" s="1"/>
  <c r="CE23" i="164"/>
  <c r="CE46" i="164" s="1"/>
  <c r="W18" i="165"/>
  <c r="AI18" i="193"/>
  <c r="AI37" i="194"/>
  <c r="W14" i="163"/>
  <c r="W37" i="163" s="1"/>
  <c r="W15" i="126"/>
  <c r="W39" i="126" s="1"/>
  <c r="W14" i="144" s="1"/>
  <c r="AI14" i="192"/>
  <c r="AI37" i="192" s="1"/>
  <c r="W14" i="166"/>
  <c r="W37" i="166" s="1"/>
  <c r="W15" i="80"/>
  <c r="W39" i="80" s="1"/>
  <c r="AI14" i="195"/>
  <c r="W37" i="164"/>
  <c r="W37" i="145"/>
  <c r="AI12" i="193"/>
  <c r="W12" i="165"/>
  <c r="BX21" i="193"/>
  <c r="BL21" i="165"/>
  <c r="BL12" i="165"/>
  <c r="BX12" i="193"/>
  <c r="R23" i="191"/>
  <c r="R46" i="191" s="1"/>
  <c r="F23" i="166"/>
  <c r="F46" i="166" s="1"/>
  <c r="R23" i="195"/>
  <c r="F23" i="145"/>
  <c r="F46" i="145" s="1"/>
  <c r="F24" i="126"/>
  <c r="F48" i="126" s="1"/>
  <c r="F23" i="144" s="1"/>
  <c r="R23" i="194"/>
  <c r="R46" i="194" s="1"/>
  <c r="F23" i="163"/>
  <c r="F46" i="163" s="1"/>
  <c r="F24" i="80"/>
  <c r="F48" i="80" s="1"/>
  <c r="R23" i="192"/>
  <c r="R46" i="192" s="1"/>
  <c r="F23" i="164"/>
  <c r="F46" i="164" s="1"/>
  <c r="CA17" i="166"/>
  <c r="CA40" i="166" s="1"/>
  <c r="CA17" i="145"/>
  <c r="CA40" i="145" s="1"/>
  <c r="CA18" i="80"/>
  <c r="CA42" i="80" s="1"/>
  <c r="CA18" i="126"/>
  <c r="CA42" i="126" s="1"/>
  <c r="CA17" i="144" s="1"/>
  <c r="CA17" i="164"/>
  <c r="CA40" i="164" s="1"/>
  <c r="CM17" i="194"/>
  <c r="CM40" i="194" s="1"/>
  <c r="CM17" i="192"/>
  <c r="CM40" i="192" s="1"/>
  <c r="CA17" i="163"/>
  <c r="CA40" i="163" s="1"/>
  <c r="CM17" i="195"/>
  <c r="CM17" i="191"/>
  <c r="CM40" i="191" s="1"/>
  <c r="BY18" i="193"/>
  <c r="BM18" i="165"/>
  <c r="E19" i="165"/>
  <c r="Q19" i="193"/>
  <c r="CP24" i="193"/>
  <c r="CD24" i="165"/>
  <c r="CV16" i="193"/>
  <c r="CJ16" i="165"/>
  <c r="AW12" i="193"/>
  <c r="AK12" i="165"/>
  <c r="AK18" i="126"/>
  <c r="AK42" i="126" s="1"/>
  <c r="AK17" i="144" s="1"/>
  <c r="AW17" i="195"/>
  <c r="AW17" i="194"/>
  <c r="AW40" i="194" s="1"/>
  <c r="AW17" i="192"/>
  <c r="AW40" i="192" s="1"/>
  <c r="AK17" i="164"/>
  <c r="AK40" i="164" s="1"/>
  <c r="AK18" i="80"/>
  <c r="AK42" i="80" s="1"/>
  <c r="AK17" i="163"/>
  <c r="AK40" i="163" s="1"/>
  <c r="AW17" i="191"/>
  <c r="AW40" i="191" s="1"/>
  <c r="AK17" i="145"/>
  <c r="AK40" i="145" s="1"/>
  <c r="AK17" i="166"/>
  <c r="AK40" i="166" s="1"/>
  <c r="BX19" i="165"/>
  <c r="CJ19" i="193"/>
  <c r="Y19" i="165"/>
  <c r="AK19" i="193"/>
  <c r="BK24" i="165"/>
  <c r="BW24" i="193"/>
  <c r="AM13" i="193"/>
  <c r="AA13" i="165"/>
  <c r="AU24" i="193"/>
  <c r="AI24" i="165"/>
  <c r="Z20" i="195"/>
  <c r="Z20" i="191"/>
  <c r="Z43" i="191" s="1"/>
  <c r="Z20" i="194"/>
  <c r="Z43" i="194" s="1"/>
  <c r="Z20" i="192"/>
  <c r="Z43" i="192" s="1"/>
  <c r="N20" i="164"/>
  <c r="N43" i="164" s="1"/>
  <c r="N20" i="145"/>
  <c r="N43" i="145" s="1"/>
  <c r="N20" i="166"/>
  <c r="N43" i="166" s="1"/>
  <c r="N21" i="126"/>
  <c r="N45" i="126" s="1"/>
  <c r="N20" i="144" s="1"/>
  <c r="N20" i="163"/>
  <c r="N43" i="163" s="1"/>
  <c r="N21" i="80"/>
  <c r="N45" i="80" s="1"/>
  <c r="BS12" i="193"/>
  <c r="BG12" i="165"/>
  <c r="BG20" i="195"/>
  <c r="BG20" i="194"/>
  <c r="BG43" i="194" s="1"/>
  <c r="BG20" i="192"/>
  <c r="BG43" i="192" s="1"/>
  <c r="BG20" i="191"/>
  <c r="BG43" i="191" s="1"/>
  <c r="AU20" i="166"/>
  <c r="AU43" i="166" s="1"/>
  <c r="AU21" i="126"/>
  <c r="AU45" i="126" s="1"/>
  <c r="AU20" i="144" s="1"/>
  <c r="AU20" i="163"/>
  <c r="AU43" i="163" s="1"/>
  <c r="AU21" i="80"/>
  <c r="AU45" i="80" s="1"/>
  <c r="AU20" i="164"/>
  <c r="AU43" i="164" s="1"/>
  <c r="AU20" i="145"/>
  <c r="AU43" i="145" s="1"/>
  <c r="AZ23" i="192"/>
  <c r="AZ46" i="192" s="1"/>
  <c r="AZ23" i="191"/>
  <c r="AZ46" i="191" s="1"/>
  <c r="AZ23" i="195"/>
  <c r="AZ23" i="194"/>
  <c r="AZ46" i="194" s="1"/>
  <c r="AN23" i="163"/>
  <c r="AN46" i="163" s="1"/>
  <c r="AN24" i="80"/>
  <c r="AN48" i="80" s="1"/>
  <c r="AN23" i="164"/>
  <c r="AN46" i="164" s="1"/>
  <c r="AN23" i="145"/>
  <c r="AN46" i="145" s="1"/>
  <c r="AN23" i="166"/>
  <c r="AN46" i="166" s="1"/>
  <c r="AN24" i="126"/>
  <c r="AN48" i="126" s="1"/>
  <c r="AN23" i="144" s="1"/>
  <c r="K25" i="145"/>
  <c r="K48" i="145" s="1"/>
  <c r="W25" i="195"/>
  <c r="K26" i="80"/>
  <c r="K50" i="80" s="1"/>
  <c r="K25" i="166"/>
  <c r="K48" i="166" s="1"/>
  <c r="K25" i="164"/>
  <c r="K48" i="164" s="1"/>
  <c r="K26" i="126"/>
  <c r="K50" i="126" s="1"/>
  <c r="K25" i="144" s="1"/>
  <c r="K25" i="163"/>
  <c r="K48" i="163" s="1"/>
  <c r="W25" i="191"/>
  <c r="W48" i="191" s="1"/>
  <c r="W25" i="194"/>
  <c r="W48" i="194" s="1"/>
  <c r="W25" i="192"/>
  <c r="W48" i="192" s="1"/>
  <c r="AA21" i="193"/>
  <c r="O21" i="165"/>
  <c r="O24" i="126"/>
  <c r="O48" i="126" s="1"/>
  <c r="O23" i="144" s="1"/>
  <c r="O23" i="163"/>
  <c r="O46" i="163" s="1"/>
  <c r="AA23" i="195"/>
  <c r="O24" i="80"/>
  <c r="O48" i="80" s="1"/>
  <c r="O23" i="145"/>
  <c r="O46" i="145" s="1"/>
  <c r="O23" i="166"/>
  <c r="O46" i="166" s="1"/>
  <c r="O23" i="164"/>
  <c r="O46" i="164" s="1"/>
  <c r="AA23" i="192"/>
  <c r="AA46" i="192" s="1"/>
  <c r="AA23" i="191"/>
  <c r="AA46" i="191" s="1"/>
  <c r="AA23" i="194"/>
  <c r="AA46" i="194" s="1"/>
  <c r="BI24" i="126"/>
  <c r="BI48" i="126" s="1"/>
  <c r="BI23" i="144" s="1"/>
  <c r="BU23" i="194"/>
  <c r="BU46" i="194" s="1"/>
  <c r="BU23" i="192"/>
  <c r="BU46" i="192" s="1"/>
  <c r="BU23" i="195"/>
  <c r="BI23" i="166"/>
  <c r="BI46" i="166" s="1"/>
  <c r="BI23" i="163"/>
  <c r="BI46" i="163" s="1"/>
  <c r="BI23" i="145"/>
  <c r="BI46" i="145" s="1"/>
  <c r="BI23" i="164"/>
  <c r="BI46" i="164" s="1"/>
  <c r="BI24" i="80"/>
  <c r="BI48" i="80" s="1"/>
  <c r="BU23" i="191"/>
  <c r="BU46" i="191" s="1"/>
  <c r="BI25" i="145"/>
  <c r="BI48" i="145" s="1"/>
  <c r="BI26" i="80"/>
  <c r="BI50" i="80" s="1"/>
  <c r="BU25" i="195"/>
  <c r="BI25" i="163"/>
  <c r="BI48" i="163" s="1"/>
  <c r="BI26" i="126"/>
  <c r="BI50" i="126" s="1"/>
  <c r="BI25" i="144" s="1"/>
  <c r="BU25" i="194"/>
  <c r="BU48" i="194" s="1"/>
  <c r="BU25" i="191"/>
  <c r="BU48" i="191" s="1"/>
  <c r="BI25" i="164"/>
  <c r="BI48" i="164" s="1"/>
  <c r="BU25" i="192"/>
  <c r="BU48" i="192" s="1"/>
  <c r="BI25" i="166"/>
  <c r="BI48" i="166" s="1"/>
  <c r="BC19" i="193"/>
  <c r="AQ19" i="165"/>
  <c r="CW16" i="193"/>
  <c r="CK16" i="165"/>
  <c r="CN22" i="165"/>
  <c r="CZ22" i="193"/>
  <c r="AO16" i="165"/>
  <c r="BA16" i="193"/>
  <c r="BS16" i="165"/>
  <c r="CE16" i="193"/>
  <c r="CM24" i="165"/>
  <c r="CY24" i="193"/>
  <c r="AF25" i="166"/>
  <c r="AF48" i="166" s="1"/>
  <c r="AF26" i="126"/>
  <c r="AF50" i="126" s="1"/>
  <c r="AF25" i="144" s="1"/>
  <c r="AF26" i="80"/>
  <c r="AF50" i="80" s="1"/>
  <c r="AF25" i="164"/>
  <c r="AF48" i="164" s="1"/>
  <c r="AF25" i="163"/>
  <c r="AF48" i="163" s="1"/>
  <c r="AF25" i="145"/>
  <c r="AF48" i="145" s="1"/>
  <c r="AR25" i="191"/>
  <c r="AR48" i="191" s="1"/>
  <c r="AR25" i="195"/>
  <c r="AR25" i="194"/>
  <c r="AR48" i="194" s="1"/>
  <c r="AR25" i="192"/>
  <c r="AR48" i="192" s="1"/>
  <c r="X12" i="165"/>
  <c r="AJ12" i="193"/>
  <c r="CA23" i="191"/>
  <c r="CA46" i="191" s="1"/>
  <c r="BO23" i="166"/>
  <c r="BO46" i="166" s="1"/>
  <c r="BO23" i="145"/>
  <c r="BO46" i="145" s="1"/>
  <c r="CA23" i="195"/>
  <c r="BO24" i="80"/>
  <c r="BO48" i="80" s="1"/>
  <c r="CA23" i="194"/>
  <c r="CA46" i="194" s="1"/>
  <c r="BO23" i="163"/>
  <c r="BO46" i="163" s="1"/>
  <c r="CA23" i="192"/>
  <c r="CA46" i="192" s="1"/>
  <c r="BO24" i="126"/>
  <c r="BO48" i="126" s="1"/>
  <c r="BO23" i="144" s="1"/>
  <c r="BO23" i="164"/>
  <c r="BO46" i="164" s="1"/>
  <c r="X22" i="193"/>
  <c r="L22" i="165"/>
  <c r="AH16" i="165"/>
  <c r="AT16" i="193"/>
  <c r="AW16" i="165"/>
  <c r="BI16" i="193"/>
  <c r="AU19" i="193"/>
  <c r="AI19" i="165"/>
  <c r="AZ25" i="192"/>
  <c r="AZ48" i="192" s="1"/>
  <c r="AZ25" i="191"/>
  <c r="AZ48" i="191" s="1"/>
  <c r="AZ25" i="195"/>
  <c r="AZ25" i="194"/>
  <c r="AZ48" i="194" s="1"/>
  <c r="AN25" i="145"/>
  <c r="AN48" i="145" s="1"/>
  <c r="AN25" i="166"/>
  <c r="AN48" i="166" s="1"/>
  <c r="AN26" i="126"/>
  <c r="AN50" i="126" s="1"/>
  <c r="AN25" i="144" s="1"/>
  <c r="AN25" i="163"/>
  <c r="AN48" i="163" s="1"/>
  <c r="AN26" i="80"/>
  <c r="AN50" i="80" s="1"/>
  <c r="AN25" i="164"/>
  <c r="AN48" i="164" s="1"/>
  <c r="AZ14" i="195"/>
  <c r="AZ37" i="194"/>
  <c r="AZ14" i="192"/>
  <c r="AZ37" i="192" s="1"/>
  <c r="AN14" i="166"/>
  <c r="AN37" i="166" s="1"/>
  <c r="AN15" i="126"/>
  <c r="AN39" i="126" s="1"/>
  <c r="AN14" i="144" s="1"/>
  <c r="AN14" i="163"/>
  <c r="AN37" i="163" s="1"/>
  <c r="AN15" i="80"/>
  <c r="AN39" i="80" s="1"/>
  <c r="AN37" i="164"/>
  <c r="AA7" i="193"/>
  <c r="AA10" i="193" s="1"/>
  <c r="O25" i="166"/>
  <c r="O48" i="166" s="1"/>
  <c r="O25" i="145"/>
  <c r="O48" i="145" s="1"/>
  <c r="AA25" i="195"/>
  <c r="O26" i="126"/>
  <c r="O50" i="126" s="1"/>
  <c r="O25" i="144" s="1"/>
  <c r="AA25" i="194"/>
  <c r="AA48" i="194" s="1"/>
  <c r="O26" i="80"/>
  <c r="O50" i="80" s="1"/>
  <c r="AA25" i="192"/>
  <c r="AA48" i="192" s="1"/>
  <c r="O25" i="164"/>
  <c r="O48" i="164" s="1"/>
  <c r="O25" i="163"/>
  <c r="O48" i="163" s="1"/>
  <c r="AA25" i="191"/>
  <c r="AA48" i="191" s="1"/>
  <c r="S16" i="165"/>
  <c r="AE16" i="193"/>
  <c r="M19" i="165"/>
  <c r="Y19" i="193"/>
  <c r="BY13" i="165"/>
  <c r="CK13" i="193"/>
  <c r="BW21" i="165"/>
  <c r="CI21" i="193"/>
  <c r="CD15" i="193"/>
  <c r="BR15" i="165"/>
  <c r="AD21" i="193"/>
  <c r="R21" i="165"/>
  <c r="R12" i="165"/>
  <c r="AD12" i="193"/>
  <c r="AL15" i="193"/>
  <c r="Z15" i="165"/>
  <c r="BP12" i="165"/>
  <c r="CB12" i="193"/>
  <c r="BB25" i="192"/>
  <c r="BB48" i="192" s="1"/>
  <c r="BB25" i="191"/>
  <c r="BB48" i="191" s="1"/>
  <c r="BB25" i="195"/>
  <c r="BB25" i="194"/>
  <c r="BB48" i="194" s="1"/>
  <c r="AP25" i="163"/>
  <c r="AP48" i="163" s="1"/>
  <c r="AP26" i="80"/>
  <c r="AP50" i="80" s="1"/>
  <c r="AP25" i="164"/>
  <c r="AP48" i="164" s="1"/>
  <c r="AP25" i="145"/>
  <c r="AP48" i="145" s="1"/>
  <c r="AP25" i="166"/>
  <c r="AP48" i="166" s="1"/>
  <c r="AP26" i="126"/>
  <c r="AP50" i="126" s="1"/>
  <c r="AP25" i="144" s="1"/>
  <c r="AP17" i="163"/>
  <c r="AP40" i="163" s="1"/>
  <c r="AP17" i="164"/>
  <c r="AP40" i="164" s="1"/>
  <c r="AP18" i="126"/>
  <c r="AP42" i="126" s="1"/>
  <c r="AP17" i="144" s="1"/>
  <c r="AP18" i="80"/>
  <c r="AP42" i="80" s="1"/>
  <c r="AP17" i="145"/>
  <c r="AP40" i="145" s="1"/>
  <c r="AP17" i="166"/>
  <c r="AP40" i="166" s="1"/>
  <c r="BB17" i="195"/>
  <c r="BB17" i="194"/>
  <c r="BB40" i="194" s="1"/>
  <c r="BB17" i="192"/>
  <c r="BB40" i="192" s="1"/>
  <c r="BB17" i="191"/>
  <c r="BB40" i="191" s="1"/>
  <c r="Y13" i="193"/>
  <c r="M13" i="165"/>
  <c r="AM16" i="165"/>
  <c r="AY16" i="193"/>
  <c r="BZ13" i="165"/>
  <c r="CL13" i="193"/>
  <c r="CG22" i="193"/>
  <c r="BU22" i="165"/>
  <c r="BW16" i="193"/>
  <c r="BK16" i="165"/>
  <c r="AT13" i="165"/>
  <c r="BF13" i="193"/>
  <c r="CM22" i="165"/>
  <c r="CY22" i="193"/>
  <c r="U7" i="165"/>
  <c r="U10" i="165" s="1"/>
  <c r="AG7" i="193"/>
  <c r="AG10" i="193" s="1"/>
  <c r="CH18" i="193"/>
  <c r="BV18" i="165"/>
  <c r="CP17" i="166"/>
  <c r="CP40" i="166" s="1"/>
  <c r="CP18" i="80"/>
  <c r="CP42" i="80" s="1"/>
  <c r="CP17" i="164"/>
  <c r="CP40" i="164" s="1"/>
  <c r="CP18" i="126"/>
  <c r="CP42" i="126" s="1"/>
  <c r="CP17" i="144" s="1"/>
  <c r="CP17" i="163"/>
  <c r="CP40" i="163" s="1"/>
  <c r="CP17" i="145"/>
  <c r="CP40" i="145" s="1"/>
  <c r="DB17" i="192"/>
  <c r="DB40" i="192" s="1"/>
  <c r="DB17" i="191"/>
  <c r="DB40" i="191" s="1"/>
  <c r="DB17" i="195"/>
  <c r="DB17" i="194"/>
  <c r="DB40" i="194" s="1"/>
  <c r="BX20" i="192"/>
  <c r="BX43" i="192" s="1"/>
  <c r="BX20" i="191"/>
  <c r="BX43" i="191" s="1"/>
  <c r="BX20" i="195"/>
  <c r="BX20" i="194"/>
  <c r="BX43" i="194" s="1"/>
  <c r="BL20" i="163"/>
  <c r="BL43" i="163" s="1"/>
  <c r="BL21" i="126"/>
  <c r="BL45" i="126" s="1"/>
  <c r="BL20" i="144" s="1"/>
  <c r="BL20" i="164"/>
  <c r="BL43" i="164" s="1"/>
  <c r="BL20" i="145"/>
  <c r="BL43" i="145" s="1"/>
  <c r="BL20" i="166"/>
  <c r="BL43" i="166" s="1"/>
  <c r="BL21" i="80"/>
  <c r="BL45" i="80" s="1"/>
  <c r="CU17" i="166"/>
  <c r="CU40" i="166" s="1"/>
  <c r="CU17" i="164"/>
  <c r="CU40" i="164" s="1"/>
  <c r="CU18" i="80"/>
  <c r="CU42" i="80" s="1"/>
  <c r="CU17" i="163"/>
  <c r="CU40" i="163" s="1"/>
  <c r="CU17" i="145"/>
  <c r="CU40" i="145" s="1"/>
  <c r="CU18" i="126"/>
  <c r="CU42" i="126" s="1"/>
  <c r="CU17" i="144" s="1"/>
  <c r="DG17" i="195"/>
  <c r="DG17" i="194"/>
  <c r="DG40" i="194" s="1"/>
  <c r="DG17" i="192"/>
  <c r="DG40" i="192" s="1"/>
  <c r="DG17" i="191"/>
  <c r="DG40" i="191" s="1"/>
  <c r="F18" i="165"/>
  <c r="R18" i="193"/>
  <c r="CA26" i="80"/>
  <c r="CA50" i="80" s="1"/>
  <c r="CA25" i="166"/>
  <c r="CA48" i="166" s="1"/>
  <c r="CA25" i="145"/>
  <c r="CA48" i="145" s="1"/>
  <c r="CA26" i="126"/>
  <c r="CA50" i="126" s="1"/>
  <c r="CA25" i="144" s="1"/>
  <c r="CA25" i="163"/>
  <c r="CA48" i="163" s="1"/>
  <c r="CM25" i="192"/>
  <c r="CM48" i="192" s="1"/>
  <c r="CM25" i="195"/>
  <c r="CM25" i="191"/>
  <c r="CM48" i="191" s="1"/>
  <c r="CM25" i="194"/>
  <c r="CM48" i="194" s="1"/>
  <c r="CA25" i="164"/>
  <c r="CA48" i="164" s="1"/>
  <c r="CA21" i="165"/>
  <c r="CM21" i="193"/>
  <c r="BM23" i="163"/>
  <c r="BM46" i="163" s="1"/>
  <c r="BM24" i="126"/>
  <c r="BM48" i="126" s="1"/>
  <c r="BM23" i="144" s="1"/>
  <c r="BM23" i="164"/>
  <c r="BM46" i="164" s="1"/>
  <c r="BM23" i="166"/>
  <c r="BM46" i="166" s="1"/>
  <c r="BM24" i="80"/>
  <c r="BM48" i="80" s="1"/>
  <c r="BM23" i="145"/>
  <c r="BM46" i="145" s="1"/>
  <c r="BY23" i="192"/>
  <c r="BY46" i="192" s="1"/>
  <c r="BY23" i="191"/>
  <c r="BY46" i="191" s="1"/>
  <c r="BY23" i="195"/>
  <c r="BY23" i="194"/>
  <c r="BY46" i="194" s="1"/>
  <c r="BM21" i="165"/>
  <c r="BY21" i="193"/>
  <c r="CG19" i="193"/>
  <c r="BU19" i="165"/>
  <c r="CI17" i="195"/>
  <c r="CI17" i="194"/>
  <c r="CI40" i="194" s="1"/>
  <c r="CI17" i="192"/>
  <c r="CI40" i="192" s="1"/>
  <c r="CI17" i="191"/>
  <c r="CI40" i="191" s="1"/>
  <c r="BW17" i="163"/>
  <c r="BW40" i="163" s="1"/>
  <c r="BW17" i="164"/>
  <c r="BW40" i="164" s="1"/>
  <c r="BW18" i="126"/>
  <c r="BW42" i="126" s="1"/>
  <c r="BW17" i="144" s="1"/>
  <c r="BW17" i="166"/>
  <c r="BW40" i="166" s="1"/>
  <c r="BW18" i="80"/>
  <c r="BW42" i="80" s="1"/>
  <c r="BW17" i="145"/>
  <c r="BW40" i="145" s="1"/>
  <c r="BW15" i="165"/>
  <c r="CI15" i="193"/>
  <c r="AD18" i="193"/>
  <c r="R18" i="165"/>
  <c r="U15" i="80"/>
  <c r="U39" i="80" s="1"/>
  <c r="U14" i="166"/>
  <c r="U37" i="166" s="1"/>
  <c r="U15" i="126"/>
  <c r="U39" i="126" s="1"/>
  <c r="U14" i="144" s="1"/>
  <c r="U14" i="163"/>
  <c r="U37" i="163" s="1"/>
  <c r="AG14" i="192"/>
  <c r="AG37" i="192" s="1"/>
  <c r="U37" i="145"/>
  <c r="AG14" i="195"/>
  <c r="AG37" i="191"/>
  <c r="AG37" i="194"/>
  <c r="CH15" i="193"/>
  <c r="BV15" i="165"/>
  <c r="CQ25" i="192"/>
  <c r="CQ48" i="192" s="1"/>
  <c r="CQ25" i="191"/>
  <c r="CQ48" i="191" s="1"/>
  <c r="CQ25" i="195"/>
  <c r="CQ25" i="194"/>
  <c r="CQ48" i="194" s="1"/>
  <c r="CE25" i="163"/>
  <c r="CE48" i="163" s="1"/>
  <c r="CE25" i="145"/>
  <c r="CE48" i="145" s="1"/>
  <c r="CE25" i="166"/>
  <c r="CE48" i="166" s="1"/>
  <c r="CE26" i="126"/>
  <c r="CE50" i="126" s="1"/>
  <c r="CE25" i="144" s="1"/>
  <c r="CE25" i="164"/>
  <c r="CE48" i="164" s="1"/>
  <c r="CE26" i="80"/>
  <c r="CE50" i="80" s="1"/>
  <c r="CH12" i="165"/>
  <c r="CT12" i="193"/>
  <c r="CT14" i="195"/>
  <c r="CT37" i="194"/>
  <c r="CT14" i="192"/>
  <c r="CT37" i="192" s="1"/>
  <c r="CH37" i="145"/>
  <c r="CH14" i="166"/>
  <c r="CH37" i="166" s="1"/>
  <c r="CH15" i="126"/>
  <c r="CH39" i="126" s="1"/>
  <c r="CH14" i="144" s="1"/>
  <c r="CH14" i="163"/>
  <c r="CH37" i="163" s="1"/>
  <c r="CH15" i="80"/>
  <c r="CH39" i="80" s="1"/>
  <c r="CH37" i="164"/>
  <c r="AI15" i="193"/>
  <c r="W15" i="165"/>
  <c r="W24" i="80"/>
  <c r="W48" i="80" s="1"/>
  <c r="W23" i="163"/>
  <c r="W46" i="163" s="1"/>
  <c r="W23" i="164"/>
  <c r="W46" i="164" s="1"/>
  <c r="W23" i="145"/>
  <c r="W46" i="145" s="1"/>
  <c r="W24" i="126"/>
  <c r="W48" i="126" s="1"/>
  <c r="W23" i="144" s="1"/>
  <c r="W23" i="166"/>
  <c r="W46" i="166" s="1"/>
  <c r="AI23" i="192"/>
  <c r="AI46" i="192" s="1"/>
  <c r="AI23" i="195"/>
  <c r="AI23" i="194"/>
  <c r="AI46" i="194" s="1"/>
  <c r="AI23" i="191"/>
  <c r="AI46" i="191" s="1"/>
  <c r="CP21" i="165"/>
  <c r="DB21" i="193"/>
  <c r="CU24" i="126"/>
  <c r="CU48" i="126" s="1"/>
  <c r="CU23" i="144" s="1"/>
  <c r="CU23" i="164"/>
  <c r="CU46" i="164" s="1"/>
  <c r="CU23" i="145"/>
  <c r="CU46" i="145" s="1"/>
  <c r="DG23" i="194"/>
  <c r="DG46" i="194" s="1"/>
  <c r="DG23" i="192"/>
  <c r="DG46" i="192" s="1"/>
  <c r="CU23" i="163"/>
  <c r="CU46" i="163" s="1"/>
  <c r="CU24" i="80"/>
  <c r="CU48" i="80" s="1"/>
  <c r="DG23" i="195"/>
  <c r="DG23" i="191"/>
  <c r="DG46" i="191" s="1"/>
  <c r="CU23" i="166"/>
  <c r="CU46" i="166" s="1"/>
  <c r="Y22" i="193"/>
  <c r="M22" i="165"/>
  <c r="CS13" i="165"/>
  <c r="DE13" i="193"/>
  <c r="E13" i="165"/>
  <c r="Q13" i="193"/>
  <c r="AM13" i="165"/>
  <c r="AY13" i="193"/>
  <c r="AA16" i="165"/>
  <c r="AM16" i="193"/>
  <c r="AE24" i="165"/>
  <c r="AQ24" i="193"/>
  <c r="CO7" i="193"/>
  <c r="CO10" i="193" s="1"/>
  <c r="CC7" i="165"/>
  <c r="CC10" i="165" s="1"/>
  <c r="CF24" i="193"/>
  <c r="BT24" i="165"/>
  <c r="P24" i="193"/>
  <c r="D24" i="165"/>
  <c r="CK24" i="165"/>
  <c r="CW24" i="193"/>
  <c r="CS24" i="165"/>
  <c r="DE24" i="193"/>
  <c r="CG16" i="193"/>
  <c r="BU16" i="165"/>
  <c r="AQ16" i="193"/>
  <c r="AE16" i="165"/>
  <c r="AW18" i="193"/>
  <c r="AK18" i="165"/>
  <c r="CR24" i="193"/>
  <c r="CF24" i="165"/>
  <c r="AY19" i="165"/>
  <c r="BK19" i="193"/>
  <c r="CU14" i="192"/>
  <c r="CU37" i="192" s="1"/>
  <c r="CI14" i="163"/>
  <c r="CI37" i="163" s="1"/>
  <c r="CI15" i="80"/>
  <c r="CI39" i="80" s="1"/>
  <c r="CU37" i="191"/>
  <c r="CI15" i="126"/>
  <c r="CI39" i="126" s="1"/>
  <c r="CI14" i="144" s="1"/>
  <c r="CU14" i="195"/>
  <c r="CI37" i="164"/>
  <c r="CU37" i="194"/>
  <c r="CI14" i="166"/>
  <c r="CI37" i="166" s="1"/>
  <c r="AX21" i="165"/>
  <c r="BJ21" i="193"/>
  <c r="L19" i="165"/>
  <c r="X19" i="193"/>
  <c r="X24" i="193"/>
  <c r="L24" i="165"/>
  <c r="AQ19" i="193"/>
  <c r="AE19" i="165"/>
  <c r="BW25" i="164"/>
  <c r="BW48" i="164" s="1"/>
  <c r="CI25" i="195"/>
  <c r="BW26" i="126"/>
  <c r="BW50" i="126" s="1"/>
  <c r="BW25" i="144" s="1"/>
  <c r="CI25" i="194"/>
  <c r="CI48" i="194" s="1"/>
  <c r="CI25" i="191"/>
  <c r="CI48" i="191" s="1"/>
  <c r="BW26" i="80"/>
  <c r="BW50" i="80" s="1"/>
  <c r="BW25" i="166"/>
  <c r="BW48" i="166" s="1"/>
  <c r="CI25" i="192"/>
  <c r="CI48" i="192" s="1"/>
  <c r="BW25" i="163"/>
  <c r="BW48" i="163" s="1"/>
  <c r="BW25" i="145"/>
  <c r="BW48" i="145" s="1"/>
  <c r="DC23" i="195"/>
  <c r="CQ23" i="164"/>
  <c r="CQ46" i="164" s="1"/>
  <c r="CQ24" i="80"/>
  <c r="CQ48" i="80" s="1"/>
  <c r="DC23" i="194"/>
  <c r="DC46" i="194" s="1"/>
  <c r="CQ23" i="163"/>
  <c r="CQ46" i="163" s="1"/>
  <c r="DC23" i="192"/>
  <c r="DC46" i="192" s="1"/>
  <c r="CQ24" i="126"/>
  <c r="CQ48" i="126" s="1"/>
  <c r="CQ23" i="144" s="1"/>
  <c r="DC23" i="191"/>
  <c r="DC46" i="191" s="1"/>
  <c r="CQ23" i="166"/>
  <c r="CQ46" i="166" s="1"/>
  <c r="CQ23" i="145"/>
  <c r="CQ46" i="145" s="1"/>
  <c r="BQ17" i="194"/>
  <c r="BQ40" i="194" s="1"/>
  <c r="BE17" i="145"/>
  <c r="BE40" i="145" s="1"/>
  <c r="BQ17" i="192"/>
  <c r="BQ40" i="192" s="1"/>
  <c r="BE17" i="163"/>
  <c r="BE40" i="163" s="1"/>
  <c r="BE18" i="126"/>
  <c r="BE42" i="126" s="1"/>
  <c r="BE17" i="144" s="1"/>
  <c r="BQ17" i="191"/>
  <c r="BQ40" i="191" s="1"/>
  <c r="BE17" i="164"/>
  <c r="BE40" i="164" s="1"/>
  <c r="BE17" i="166"/>
  <c r="BE40" i="166" s="1"/>
  <c r="BQ17" i="195"/>
  <c r="BE18" i="80"/>
  <c r="BE42" i="80" s="1"/>
  <c r="AL18" i="193"/>
  <c r="Z18" i="165"/>
  <c r="S20" i="191"/>
  <c r="S43" i="191" s="1"/>
  <c r="S20" i="195"/>
  <c r="S20" i="194"/>
  <c r="S43" i="194" s="1"/>
  <c r="S20" i="192"/>
  <c r="S43" i="192" s="1"/>
  <c r="G20" i="163"/>
  <c r="G43" i="163" s="1"/>
  <c r="G21" i="80"/>
  <c r="G45" i="80" s="1"/>
  <c r="G20" i="164"/>
  <c r="G43" i="164" s="1"/>
  <c r="G20" i="145"/>
  <c r="G43" i="145" s="1"/>
  <c r="G20" i="166"/>
  <c r="G43" i="166" s="1"/>
  <c r="G21" i="126"/>
  <c r="G45" i="126" s="1"/>
  <c r="G20" i="144" s="1"/>
  <c r="CJ24" i="193"/>
  <c r="BX24" i="165"/>
  <c r="CO16" i="165"/>
  <c r="DA16" i="193"/>
  <c r="AB16" i="193"/>
  <c r="P16" i="165"/>
  <c r="AP24" i="193"/>
  <c r="AD24" i="165"/>
  <c r="AG20" i="192"/>
  <c r="AG43" i="192" s="1"/>
  <c r="AG20" i="191"/>
  <c r="AG43" i="191" s="1"/>
  <c r="AG20" i="195"/>
  <c r="AG20" i="194"/>
  <c r="AG43" i="194" s="1"/>
  <c r="U20" i="163"/>
  <c r="U43" i="163" s="1"/>
  <c r="U20" i="164"/>
  <c r="U43" i="164" s="1"/>
  <c r="U21" i="80"/>
  <c r="U45" i="80" s="1"/>
  <c r="U20" i="145"/>
  <c r="U43" i="145" s="1"/>
  <c r="U21" i="126"/>
  <c r="U45" i="126" s="1"/>
  <c r="U20" i="144" s="1"/>
  <c r="U20" i="166"/>
  <c r="U43" i="166" s="1"/>
  <c r="CH23" i="191"/>
  <c r="CH46" i="191" s="1"/>
  <c r="CH23" i="195"/>
  <c r="CH23" i="194"/>
  <c r="CH46" i="194" s="1"/>
  <c r="CH23" i="192"/>
  <c r="CH46" i="192" s="1"/>
  <c r="BV23" i="145"/>
  <c r="BV46" i="145" s="1"/>
  <c r="BV23" i="166"/>
  <c r="BV46" i="166" s="1"/>
  <c r="BV24" i="126"/>
  <c r="BV48" i="126" s="1"/>
  <c r="BV23" i="144" s="1"/>
  <c r="BV23" i="163"/>
  <c r="BV46" i="163" s="1"/>
  <c r="BV24" i="80"/>
  <c r="BV48" i="80" s="1"/>
  <c r="BV23" i="164"/>
  <c r="BV46" i="164" s="1"/>
  <c r="CP12" i="165"/>
  <c r="DB12" i="193"/>
  <c r="BX7" i="193"/>
  <c r="BX10" i="193" s="1"/>
  <c r="R37" i="194"/>
  <c r="F14" i="163"/>
  <c r="F37" i="163" s="1"/>
  <c r="F15" i="80"/>
  <c r="F39" i="80" s="1"/>
  <c r="R14" i="192"/>
  <c r="R37" i="192" s="1"/>
  <c r="R37" i="191"/>
  <c r="F37" i="145"/>
  <c r="R14" i="195"/>
  <c r="F14" i="166"/>
  <c r="F37" i="166" s="1"/>
  <c r="F15" i="126"/>
  <c r="F39" i="126" s="1"/>
  <c r="F14" i="144" s="1"/>
  <c r="F12" i="165"/>
  <c r="R12" i="193"/>
  <c r="CM14" i="195"/>
  <c r="CM37" i="194"/>
  <c r="CM14" i="192"/>
  <c r="CM37" i="192" s="1"/>
  <c r="CM37" i="191"/>
  <c r="CA37" i="145"/>
  <c r="CA14" i="166"/>
  <c r="CA37" i="166" s="1"/>
  <c r="CA15" i="80"/>
  <c r="CA39" i="80" s="1"/>
  <c r="CA14" i="163"/>
  <c r="CA37" i="163" s="1"/>
  <c r="CA15" i="126"/>
  <c r="CA39" i="126" s="1"/>
  <c r="CA14" i="144" s="1"/>
  <c r="BY15" i="193"/>
  <c r="BM15" i="165"/>
  <c r="CT19" i="165"/>
  <c r="DF19" i="193"/>
  <c r="CF16" i="193"/>
  <c r="BT16" i="165"/>
  <c r="AY24" i="193"/>
  <c r="AM24" i="165"/>
  <c r="CL22" i="193"/>
  <c r="BZ22" i="165"/>
  <c r="BD16" i="165"/>
  <c r="BP16" i="193"/>
  <c r="AT19" i="165"/>
  <c r="BF19" i="193"/>
  <c r="H13" i="165"/>
  <c r="T13" i="193"/>
  <c r="AR20" i="192"/>
  <c r="AR43" i="192" s="1"/>
  <c r="AR20" i="191"/>
  <c r="AR43" i="191" s="1"/>
  <c r="AR20" i="195"/>
  <c r="AR20" i="194"/>
  <c r="AR43" i="194" s="1"/>
  <c r="AF20" i="164"/>
  <c r="AF43" i="164" s="1"/>
  <c r="AF20" i="145"/>
  <c r="AF43" i="145" s="1"/>
  <c r="AF20" i="166"/>
  <c r="AF43" i="166" s="1"/>
  <c r="AF21" i="80"/>
  <c r="AF45" i="80" s="1"/>
  <c r="AF20" i="163"/>
  <c r="AF43" i="163" s="1"/>
  <c r="AF21" i="126"/>
  <c r="AF45" i="126" s="1"/>
  <c r="AF20" i="144" s="1"/>
  <c r="AR17" i="192"/>
  <c r="AR40" i="192" s="1"/>
  <c r="AR17" i="191"/>
  <c r="AR40" i="191" s="1"/>
  <c r="AR17" i="195"/>
  <c r="AR17" i="194"/>
  <c r="AR40" i="194" s="1"/>
  <c r="AF17" i="145"/>
  <c r="AF40" i="145" s="1"/>
  <c r="AF17" i="166"/>
  <c r="AF40" i="166" s="1"/>
  <c r="AF18" i="80"/>
  <c r="AF42" i="80" s="1"/>
  <c r="AF17" i="163"/>
  <c r="AF40" i="163" s="1"/>
  <c r="AF18" i="126"/>
  <c r="AF42" i="126" s="1"/>
  <c r="AF17" i="144" s="1"/>
  <c r="AF17" i="164"/>
  <c r="AF40" i="164" s="1"/>
  <c r="BN7" i="193"/>
  <c r="BN10" i="193" s="1"/>
  <c r="BB7" i="165"/>
  <c r="BB10" i="165" s="1"/>
  <c r="BB17" i="166"/>
  <c r="BB40" i="166" s="1"/>
  <c r="BB18" i="126"/>
  <c r="BB42" i="126" s="1"/>
  <c r="BB17" i="144" s="1"/>
  <c r="BB17" i="163"/>
  <c r="BB40" i="163" s="1"/>
  <c r="BB17" i="145"/>
  <c r="BB40" i="145" s="1"/>
  <c r="BB18" i="80"/>
  <c r="BB42" i="80" s="1"/>
  <c r="BB17" i="164"/>
  <c r="BB40" i="164" s="1"/>
  <c r="BN17" i="191"/>
  <c r="BN40" i="191" s="1"/>
  <c r="BN17" i="195"/>
  <c r="BN17" i="194"/>
  <c r="BN40" i="194" s="1"/>
  <c r="BN17" i="192"/>
  <c r="BN40" i="192" s="1"/>
  <c r="AH14" i="195"/>
  <c r="AH37" i="194"/>
  <c r="AH14" i="192"/>
  <c r="AH37" i="192" s="1"/>
  <c r="AH37" i="191"/>
  <c r="V14" i="163"/>
  <c r="V37" i="163" s="1"/>
  <c r="V15" i="80"/>
  <c r="V39" i="80" s="1"/>
  <c r="V37" i="164"/>
  <c r="V14" i="166"/>
  <c r="V37" i="166" s="1"/>
  <c r="V15" i="126"/>
  <c r="V39" i="126" s="1"/>
  <c r="V14" i="144" s="1"/>
  <c r="AH23" i="195"/>
  <c r="AH23" i="194"/>
  <c r="AH46" i="194" s="1"/>
  <c r="AH23" i="192"/>
  <c r="AH46" i="192" s="1"/>
  <c r="AH23" i="191"/>
  <c r="AH46" i="191" s="1"/>
  <c r="V23" i="145"/>
  <c r="V46" i="145" s="1"/>
  <c r="V23" i="166"/>
  <c r="V46" i="166" s="1"/>
  <c r="V24" i="126"/>
  <c r="V48" i="126" s="1"/>
  <c r="V23" i="144" s="1"/>
  <c r="V23" i="163"/>
  <c r="V46" i="163" s="1"/>
  <c r="V24" i="80"/>
  <c r="V48" i="80" s="1"/>
  <c r="V23" i="164"/>
  <c r="V46" i="164" s="1"/>
  <c r="DD20" i="192"/>
  <c r="DD43" i="192" s="1"/>
  <c r="DD20" i="191"/>
  <c r="DD43" i="191" s="1"/>
  <c r="DD20" i="195"/>
  <c r="DD20" i="194"/>
  <c r="DD43" i="194" s="1"/>
  <c r="CR20" i="164"/>
  <c r="CR43" i="164" s="1"/>
  <c r="CR20" i="145"/>
  <c r="CR43" i="145" s="1"/>
  <c r="CR20" i="166"/>
  <c r="CR43" i="166" s="1"/>
  <c r="CR21" i="126"/>
  <c r="CR45" i="126" s="1"/>
  <c r="CR20" i="144" s="1"/>
  <c r="CR20" i="163"/>
  <c r="CR43" i="163" s="1"/>
  <c r="CR21" i="80"/>
  <c r="CR45" i="80" s="1"/>
  <c r="DD14" i="195"/>
  <c r="DD14" i="192"/>
  <c r="DD37" i="192" s="1"/>
  <c r="DD37" i="191"/>
  <c r="CR14" i="163"/>
  <c r="CR37" i="163" s="1"/>
  <c r="CR15" i="80"/>
  <c r="CR39" i="80" s="1"/>
  <c r="CR37" i="164"/>
  <c r="CR37" i="145"/>
  <c r="CR14" i="166"/>
  <c r="CR37" i="166" s="1"/>
  <c r="CR15" i="126"/>
  <c r="CR39" i="126" s="1"/>
  <c r="CR14" i="144" s="1"/>
  <c r="CC17" i="145"/>
  <c r="CC40" i="145" s="1"/>
  <c r="CO17" i="192"/>
  <c r="CO40" i="192" s="1"/>
  <c r="CC18" i="126"/>
  <c r="CC42" i="126" s="1"/>
  <c r="CC17" i="144" s="1"/>
  <c r="CO17" i="191"/>
  <c r="CO40" i="191" s="1"/>
  <c r="CC18" i="80"/>
  <c r="CC42" i="80" s="1"/>
  <c r="CO17" i="195"/>
  <c r="CC17" i="166"/>
  <c r="CC40" i="166" s="1"/>
  <c r="CO17" i="194"/>
  <c r="CO40" i="194" s="1"/>
  <c r="CC17" i="164"/>
  <c r="CC40" i="164" s="1"/>
  <c r="CC17" i="163"/>
  <c r="CC40" i="163" s="1"/>
  <c r="AK23" i="164"/>
  <c r="AK46" i="164" s="1"/>
  <c r="AK23" i="163"/>
  <c r="AK46" i="163" s="1"/>
  <c r="AK24" i="126"/>
  <c r="AK48" i="126" s="1"/>
  <c r="AK23" i="144" s="1"/>
  <c r="AK23" i="145"/>
  <c r="AK46" i="145" s="1"/>
  <c r="AK23" i="166"/>
  <c r="AK46" i="166" s="1"/>
  <c r="AW23" i="195"/>
  <c r="AK24" i="80"/>
  <c r="AK48" i="80" s="1"/>
  <c r="AW23" i="194"/>
  <c r="AW46" i="194" s="1"/>
  <c r="AW23" i="191"/>
  <c r="AW46" i="191" s="1"/>
  <c r="AW23" i="192"/>
  <c r="AW46" i="192" s="1"/>
  <c r="Q25" i="166"/>
  <c r="Q48" i="166" s="1"/>
  <c r="Q25" i="164"/>
  <c r="Q48" i="164" s="1"/>
  <c r="AC25" i="195"/>
  <c r="Q26" i="80"/>
  <c r="Q50" i="80" s="1"/>
  <c r="AC25" i="194"/>
  <c r="AC48" i="194" s="1"/>
  <c r="Q26" i="126"/>
  <c r="Q50" i="126" s="1"/>
  <c r="Q25" i="144" s="1"/>
  <c r="Q25" i="163"/>
  <c r="Q48" i="163" s="1"/>
  <c r="AC25" i="192"/>
  <c r="AC48" i="192" s="1"/>
  <c r="AC25" i="191"/>
  <c r="AC48" i="191" s="1"/>
  <c r="Q25" i="145"/>
  <c r="Q48" i="145" s="1"/>
  <c r="CA25" i="192"/>
  <c r="CA48" i="192" s="1"/>
  <c r="CA25" i="191"/>
  <c r="CA48" i="191" s="1"/>
  <c r="CA25" i="195"/>
  <c r="CA25" i="194"/>
  <c r="CA48" i="194" s="1"/>
  <c r="BO25" i="145"/>
  <c r="BO48" i="145" s="1"/>
  <c r="BO25" i="166"/>
  <c r="BO48" i="166" s="1"/>
  <c r="BO26" i="126"/>
  <c r="BO50" i="126" s="1"/>
  <c r="BO25" i="144" s="1"/>
  <c r="BO25" i="164"/>
  <c r="BO48" i="164" s="1"/>
  <c r="BO26" i="80"/>
  <c r="BO50" i="80" s="1"/>
  <c r="BO25" i="163"/>
  <c r="BO48" i="163" s="1"/>
  <c r="BO15" i="165"/>
  <c r="CA15" i="193"/>
  <c r="S19" i="165"/>
  <c r="AE19" i="193"/>
  <c r="CS19" i="193"/>
  <c r="CG19" i="165"/>
  <c r="CJ22" i="193"/>
  <c r="BX22" i="165"/>
  <c r="AK16" i="193"/>
  <c r="Y16" i="165"/>
  <c r="AV24" i="193"/>
  <c r="AJ24" i="165"/>
  <c r="BT16" i="193"/>
  <c r="BH16" i="165"/>
  <c r="BD19" i="165"/>
  <c r="BP19" i="193"/>
  <c r="CK22" i="193"/>
  <c r="BY22" i="165"/>
  <c r="CI21" i="165"/>
  <c r="CU21" i="193"/>
  <c r="AR7" i="165"/>
  <c r="AR10" i="165" s="1"/>
  <c r="BD7" i="193"/>
  <c r="BD10" i="193" s="1"/>
  <c r="BS7" i="193"/>
  <c r="BS10" i="193" s="1"/>
  <c r="BG7" i="165"/>
  <c r="BG10" i="165" s="1"/>
  <c r="BJ25" i="195"/>
  <c r="BJ25" i="194"/>
  <c r="BJ48" i="194" s="1"/>
  <c r="BJ25" i="192"/>
  <c r="BJ48" i="192" s="1"/>
  <c r="BJ25" i="191"/>
  <c r="BJ48" i="191" s="1"/>
  <c r="AX25" i="164"/>
  <c r="AX48" i="164" s="1"/>
  <c r="AX25" i="145"/>
  <c r="AX48" i="145" s="1"/>
  <c r="AX25" i="166"/>
  <c r="AX48" i="166" s="1"/>
  <c r="AX26" i="126"/>
  <c r="AX50" i="126" s="1"/>
  <c r="AX25" i="144" s="1"/>
  <c r="AX25" i="163"/>
  <c r="AX48" i="163" s="1"/>
  <c r="AX26" i="80"/>
  <c r="AX50" i="80" s="1"/>
  <c r="CT13" i="165"/>
  <c r="DF13" i="193"/>
  <c r="BD13" i="165"/>
  <c r="BP13" i="193"/>
  <c r="BF13" i="165"/>
  <c r="BR13" i="193"/>
  <c r="CL13" i="165"/>
  <c r="CX13" i="193"/>
  <c r="CN19" i="165"/>
  <c r="CZ19" i="193"/>
  <c r="BB12" i="165"/>
  <c r="BN12" i="193"/>
  <c r="BN14" i="192"/>
  <c r="BN37" i="192" s="1"/>
  <c r="BN37" i="191"/>
  <c r="BN14" i="195"/>
  <c r="BN37" i="194"/>
  <c r="BB14" i="166"/>
  <c r="BB37" i="166" s="1"/>
  <c r="BB15" i="126"/>
  <c r="BB39" i="126" s="1"/>
  <c r="BB14" i="144" s="1"/>
  <c r="BB14" i="163"/>
  <c r="BB37" i="163" s="1"/>
  <c r="BB15" i="80"/>
  <c r="BB39" i="80" s="1"/>
  <c r="BB37" i="164"/>
  <c r="DD15" i="193"/>
  <c r="CR15" i="165"/>
  <c r="DD17" i="191"/>
  <c r="DD40" i="191" s="1"/>
  <c r="DD17" i="195"/>
  <c r="DD17" i="194"/>
  <c r="DD40" i="194" s="1"/>
  <c r="DD17" i="192"/>
  <c r="DD40" i="192" s="1"/>
  <c r="CR17" i="145"/>
  <c r="CR40" i="145" s="1"/>
  <c r="CR17" i="166"/>
  <c r="CR40" i="166" s="1"/>
  <c r="CR18" i="126"/>
  <c r="CR42" i="126" s="1"/>
  <c r="CR17" i="144" s="1"/>
  <c r="CR17" i="163"/>
  <c r="CR40" i="163" s="1"/>
  <c r="CR18" i="80"/>
  <c r="CR42" i="80" s="1"/>
  <c r="CR17" i="164"/>
  <c r="CR40" i="164" s="1"/>
  <c r="AJ25" i="192"/>
  <c r="AJ48" i="192" s="1"/>
  <c r="AJ25" i="191"/>
  <c r="AJ48" i="191" s="1"/>
  <c r="AJ25" i="195"/>
  <c r="AJ25" i="194"/>
  <c r="AJ48" i="194" s="1"/>
  <c r="X25" i="164"/>
  <c r="X48" i="164" s="1"/>
  <c r="X25" i="145"/>
  <c r="X48" i="145" s="1"/>
  <c r="X25" i="166"/>
  <c r="X48" i="166" s="1"/>
  <c r="X26" i="126"/>
  <c r="X50" i="126" s="1"/>
  <c r="X25" i="144" s="1"/>
  <c r="X25" i="163"/>
  <c r="X48" i="163" s="1"/>
  <c r="X26" i="80"/>
  <c r="X50" i="80" s="1"/>
  <c r="CB19" i="165"/>
  <c r="CN19" i="193"/>
  <c r="CE24" i="193"/>
  <c r="BS24" i="165"/>
  <c r="CF13" i="165"/>
  <c r="CR13" i="193"/>
  <c r="CM13" i="165"/>
  <c r="CY13" i="193"/>
  <c r="Z15" i="193"/>
  <c r="N15" i="165"/>
  <c r="BT13" i="165"/>
  <c r="CF13" i="193"/>
  <c r="AM19" i="165"/>
  <c r="AY19" i="193"/>
  <c r="H16" i="165"/>
  <c r="T16" i="193"/>
  <c r="DB7" i="193" l="1"/>
  <c r="DB10" i="193" s="1"/>
  <c r="V7" i="193"/>
  <c r="V10" i="193" s="1"/>
  <c r="CD7" i="193"/>
  <c r="CD10" i="193" s="1"/>
  <c r="AZ7" i="193"/>
  <c r="AZ10" i="193" s="1"/>
  <c r="R7" i="165"/>
  <c r="R10" i="165" s="1"/>
  <c r="BR7" i="165"/>
  <c r="BR10" i="165" s="1"/>
  <c r="CU7" i="193"/>
  <c r="CU10" i="193" s="1"/>
  <c r="DD7" i="193"/>
  <c r="DD10" i="193" s="1"/>
  <c r="J7" i="165"/>
  <c r="J10" i="165" s="1"/>
  <c r="AN7" i="165"/>
  <c r="AN10" i="165" s="1"/>
  <c r="CB7" i="193"/>
  <c r="CB10" i="193" s="1"/>
  <c r="S7" i="193"/>
  <c r="S10" i="193" s="1"/>
  <c r="CI7" i="165"/>
  <c r="CI10" i="165" s="1"/>
  <c r="CR7" i="165"/>
  <c r="CR10" i="165" s="1"/>
  <c r="BY7" i="193"/>
  <c r="BY10" i="193" s="1"/>
  <c r="BP7" i="165"/>
  <c r="BP10" i="165" s="1"/>
  <c r="CH7" i="193"/>
  <c r="CH10" i="193" s="1"/>
  <c r="BV7" i="165"/>
  <c r="BV10" i="165" s="1"/>
  <c r="AD7" i="193"/>
  <c r="AD10" i="193" s="1"/>
  <c r="G7" i="165"/>
  <c r="G10" i="165" s="1"/>
  <c r="CP7" i="165"/>
  <c r="CP10" i="165" s="1"/>
  <c r="BM7" i="165"/>
  <c r="BM10" i="165" s="1"/>
  <c r="BO7" i="144"/>
  <c r="BO10" i="144" s="1"/>
  <c r="BO35" i="126"/>
  <c r="AL7" i="144"/>
  <c r="AL10" i="144" s="1"/>
  <c r="AL35" i="126"/>
  <c r="CU7" i="144"/>
  <c r="CU10" i="144" s="1"/>
  <c r="CU35" i="126"/>
  <c r="CA7" i="144"/>
  <c r="CA10" i="144" s="1"/>
  <c r="CA35" i="126"/>
  <c r="CQ7" i="144"/>
  <c r="CQ10" i="144" s="1"/>
  <c r="CQ35" i="126"/>
  <c r="F7" i="144"/>
  <c r="F10" i="144" s="1"/>
  <c r="F35" i="126"/>
  <c r="AU7" i="144"/>
  <c r="AU10" i="144" s="1"/>
  <c r="AU35" i="126"/>
  <c r="BL7" i="144"/>
  <c r="BL10" i="144" s="1"/>
  <c r="BL35" i="126"/>
  <c r="CH7" i="144"/>
  <c r="CH10" i="144" s="1"/>
  <c r="CH35" i="126"/>
  <c r="BB7" i="144"/>
  <c r="BB10" i="144" s="1"/>
  <c r="BB35" i="126"/>
  <c r="BE7" i="144"/>
  <c r="BE10" i="144" s="1"/>
  <c r="BE35" i="126"/>
  <c r="CC7" i="144"/>
  <c r="CC10" i="144" s="1"/>
  <c r="CC35" i="126"/>
  <c r="CE7" i="144"/>
  <c r="CE10" i="144" s="1"/>
  <c r="CE35" i="126"/>
  <c r="BV7" i="144"/>
  <c r="BV10" i="144" s="1"/>
  <c r="BV35" i="126"/>
  <c r="BP7" i="144"/>
  <c r="BP10" i="144" s="1"/>
  <c r="BP35" i="126"/>
  <c r="BI7" i="144"/>
  <c r="BI10" i="144" s="1"/>
  <c r="BI35" i="126"/>
  <c r="AX7" i="144"/>
  <c r="AX10" i="144" s="1"/>
  <c r="AX35" i="126"/>
  <c r="AZ7" i="144"/>
  <c r="AZ10" i="144" s="1"/>
  <c r="AZ35" i="126"/>
  <c r="O7" i="144"/>
  <c r="O10" i="144" s="1"/>
  <c r="O35" i="126"/>
  <c r="AF7" i="144"/>
  <c r="AF10" i="144" s="1"/>
  <c r="AF35" i="126"/>
  <c r="AP7" i="144"/>
  <c r="AP10" i="144" s="1"/>
  <c r="AP35" i="126"/>
  <c r="BL7" i="165"/>
  <c r="BL10" i="165" s="1"/>
  <c r="BL34" i="163"/>
  <c r="CE7" i="165"/>
  <c r="CE10" i="165" s="1"/>
  <c r="CE34" i="163"/>
  <c r="O7" i="165"/>
  <c r="O10" i="165" s="1"/>
  <c r="O34" i="163"/>
  <c r="W7" i="165"/>
  <c r="W10" i="165" s="1"/>
  <c r="W34" i="163"/>
  <c r="BI7" i="165"/>
  <c r="BI10" i="165" s="1"/>
  <c r="BI34" i="163"/>
  <c r="BG7" i="193"/>
  <c r="BG10" i="193" s="1"/>
  <c r="AU34" i="163"/>
  <c r="CA7" i="193"/>
  <c r="CA10" i="193" s="1"/>
  <c r="BO34" i="163"/>
  <c r="BQ7" i="193"/>
  <c r="BQ10" i="193" s="1"/>
  <c r="BE34" i="163"/>
  <c r="BB7" i="193"/>
  <c r="BB10" i="193" s="1"/>
  <c r="AP34" i="163"/>
  <c r="CI7" i="144"/>
  <c r="CI10" i="144" s="1"/>
  <c r="CI35" i="126"/>
  <c r="AK7" i="144"/>
  <c r="AK10" i="144" s="1"/>
  <c r="AK35" i="126"/>
  <c r="BW7" i="144"/>
  <c r="BW10" i="144" s="1"/>
  <c r="BW35" i="126"/>
  <c r="W7" i="144"/>
  <c r="W10" i="144" s="1"/>
  <c r="W35" i="126"/>
  <c r="Z7" i="144"/>
  <c r="Z10" i="144" s="1"/>
  <c r="Z35" i="126"/>
  <c r="K7" i="144"/>
  <c r="K10" i="144" s="1"/>
  <c r="K35" i="126"/>
  <c r="BR7" i="144"/>
  <c r="BR10" i="144" s="1"/>
  <c r="BR35" i="126"/>
  <c r="Q7" i="144"/>
  <c r="Q10" i="144" s="1"/>
  <c r="Q35" i="126"/>
  <c r="G7" i="144"/>
  <c r="G10" i="144" s="1"/>
  <c r="G35" i="126"/>
  <c r="AR7" i="144"/>
  <c r="AR10" i="144" s="1"/>
  <c r="AR35" i="126"/>
  <c r="R7" i="144"/>
  <c r="R10" i="144" s="1"/>
  <c r="R35" i="126"/>
  <c r="CP7" i="144"/>
  <c r="CP10" i="144" s="1"/>
  <c r="CP35" i="126"/>
  <c r="CR7" i="144"/>
  <c r="CR10" i="144" s="1"/>
  <c r="CR35" i="126"/>
  <c r="J7" i="144"/>
  <c r="J10" i="144" s="1"/>
  <c r="J35" i="126"/>
  <c r="U7" i="144"/>
  <c r="U10" i="144" s="1"/>
  <c r="U35" i="126"/>
  <c r="AN7" i="144"/>
  <c r="AN10" i="144" s="1"/>
  <c r="AN35" i="126"/>
  <c r="X7" i="144"/>
  <c r="X10" i="144" s="1"/>
  <c r="X35" i="126"/>
  <c r="BG7" i="144"/>
  <c r="BG10" i="144" s="1"/>
  <c r="BG35" i="126"/>
  <c r="N7" i="144"/>
  <c r="N10" i="144" s="1"/>
  <c r="N35" i="126"/>
  <c r="V7" i="144"/>
  <c r="V10" i="144" s="1"/>
  <c r="V35" i="126"/>
  <c r="BM7" i="144"/>
  <c r="BM10" i="144" s="1"/>
  <c r="BM35" i="126"/>
  <c r="CQ7" i="193"/>
  <c r="CQ10" i="193" s="1"/>
  <c r="BE7" i="165"/>
  <c r="BE10" i="165" s="1"/>
  <c r="BO7" i="165"/>
  <c r="BO10" i="165" s="1"/>
  <c r="X24" i="165"/>
  <c r="AJ24" i="193"/>
  <c r="DD16" i="193"/>
  <c r="CR16" i="165"/>
  <c r="Q24" i="165"/>
  <c r="AC24" i="193"/>
  <c r="BN13" i="193"/>
  <c r="BB13" i="165"/>
  <c r="BO24" i="165"/>
  <c r="CA24" i="193"/>
  <c r="CR19" i="165"/>
  <c r="DD19" i="193"/>
  <c r="AH22" i="193"/>
  <c r="V22" i="165"/>
  <c r="BN16" i="193"/>
  <c r="BB16" i="165"/>
  <c r="CI13" i="165"/>
  <c r="CU13" i="193"/>
  <c r="W22" i="165"/>
  <c r="AI22" i="193"/>
  <c r="BY22" i="193"/>
  <c r="BM22" i="165"/>
  <c r="CA24" i="165"/>
  <c r="CM24" i="193"/>
  <c r="AP24" i="165"/>
  <c r="BB24" i="193"/>
  <c r="O24" i="165"/>
  <c r="AA24" i="193"/>
  <c r="AR24" i="193"/>
  <c r="AF24" i="165"/>
  <c r="AA22" i="193"/>
  <c r="O22" i="165"/>
  <c r="W24" i="193"/>
  <c r="K24" i="165"/>
  <c r="CM16" i="193"/>
  <c r="CA16" i="165"/>
  <c r="F22" i="165"/>
  <c r="R22" i="193"/>
  <c r="CD22" i="193"/>
  <c r="BR22" i="165"/>
  <c r="CA22" i="165"/>
  <c r="CM22" i="193"/>
  <c r="BU16" i="193"/>
  <c r="BI16" i="165"/>
  <c r="CI24" i="165"/>
  <c r="CU24" i="193"/>
  <c r="CC13" i="165"/>
  <c r="CO13" i="193"/>
  <c r="BM16" i="165"/>
  <c r="BY16" i="193"/>
  <c r="AP22" i="165"/>
  <c r="BB22" i="193"/>
  <c r="AX16" i="165"/>
  <c r="BJ16" i="193"/>
  <c r="AX13" i="165"/>
  <c r="BJ13" i="193"/>
  <c r="Z13" i="193"/>
  <c r="N13" i="165"/>
  <c r="F16" i="165"/>
  <c r="R16" i="193"/>
  <c r="CH16" i="193"/>
  <c r="BV16" i="165"/>
  <c r="AL24" i="193"/>
  <c r="Z24" i="165"/>
  <c r="CI13" i="193"/>
  <c r="BW13" i="165"/>
  <c r="X13" i="165"/>
  <c r="AJ13" i="193"/>
  <c r="V24" i="165"/>
  <c r="AH24" i="193"/>
  <c r="BP22" i="165"/>
  <c r="CB22" i="193"/>
  <c r="AL13" i="193"/>
  <c r="Z13" i="165"/>
  <c r="CD24" i="193"/>
  <c r="BR24" i="165"/>
  <c r="AX19" i="165"/>
  <c r="BJ19" i="193"/>
  <c r="BG19" i="165"/>
  <c r="BS19" i="193"/>
  <c r="BL19" i="193"/>
  <c r="AZ19" i="165"/>
  <c r="DD24" i="193"/>
  <c r="CR24" i="165"/>
  <c r="AL16" i="165"/>
  <c r="AX16" i="193"/>
  <c r="U16" i="165"/>
  <c r="AG16" i="193"/>
  <c r="CP24" i="165"/>
  <c r="DB24" i="193"/>
  <c r="CU19" i="165"/>
  <c r="DG19" i="193"/>
  <c r="K13" i="165"/>
  <c r="W13" i="193"/>
  <c r="CM19" i="193"/>
  <c r="CA19" i="165"/>
  <c r="AI16" i="193"/>
  <c r="W16" i="165"/>
  <c r="BM24" i="165"/>
  <c r="BY24" i="193"/>
  <c r="AG22" i="193"/>
  <c r="U22" i="165"/>
  <c r="U24" i="165"/>
  <c r="AG24" i="193"/>
  <c r="CI19" i="165"/>
  <c r="CU19" i="193"/>
  <c r="BY19" i="193"/>
  <c r="BM19" i="165"/>
  <c r="BL22" i="165"/>
  <c r="BX22" i="193"/>
  <c r="AU22" i="165"/>
  <c r="BG22" i="193"/>
  <c r="Q22" i="165"/>
  <c r="AC22" i="193"/>
  <c r="J19" i="165"/>
  <c r="V19" i="193"/>
  <c r="Q19" i="165"/>
  <c r="AC19" i="193"/>
  <c r="V16" i="165"/>
  <c r="AH16" i="193"/>
  <c r="CC16" i="165"/>
  <c r="CO16" i="193"/>
  <c r="AF19" i="165"/>
  <c r="AR19" i="193"/>
  <c r="CM13" i="193"/>
  <c r="CA13" i="165"/>
  <c r="F13" i="165"/>
  <c r="R13" i="193"/>
  <c r="CH22" i="193"/>
  <c r="BV22" i="165"/>
  <c r="BE16" i="165"/>
  <c r="BQ16" i="193"/>
  <c r="BW24" i="165"/>
  <c r="CI24" i="193"/>
  <c r="U13" i="165"/>
  <c r="AG13" i="193"/>
  <c r="BW16" i="165"/>
  <c r="CI16" i="193"/>
  <c r="BX19" i="193"/>
  <c r="BL19" i="165"/>
  <c r="BB16" i="193"/>
  <c r="AP16" i="165"/>
  <c r="AN24" i="165"/>
  <c r="AZ24" i="193"/>
  <c r="BU24" i="193"/>
  <c r="BI24" i="165"/>
  <c r="Z19" i="193"/>
  <c r="N19" i="165"/>
  <c r="AK16" i="165"/>
  <c r="AW16" i="193"/>
  <c r="AX13" i="193"/>
  <c r="AL13" i="165"/>
  <c r="BN22" i="193"/>
  <c r="BB22" i="165"/>
  <c r="BL24" i="193"/>
  <c r="AZ24" i="165"/>
  <c r="AD24" i="193"/>
  <c r="R24" i="165"/>
  <c r="G24" i="165"/>
  <c r="S24" i="193"/>
  <c r="R19" i="165"/>
  <c r="AD19" i="193"/>
  <c r="BV13" i="165"/>
  <c r="CH13" i="193"/>
  <c r="Q16" i="165"/>
  <c r="AC16" i="193"/>
  <c r="CO19" i="193"/>
  <c r="CC19" i="165"/>
  <c r="BW19" i="165"/>
  <c r="CI19" i="193"/>
  <c r="V24" i="193"/>
  <c r="J24" i="165"/>
  <c r="BL16" i="165"/>
  <c r="BX16" i="193"/>
  <c r="CQ13" i="165"/>
  <c r="DC13" i="193"/>
  <c r="AR22" i="193"/>
  <c r="AF22" i="165"/>
  <c r="AN19" i="165"/>
  <c r="AZ19" i="193"/>
  <c r="BG24" i="165"/>
  <c r="BS24" i="193"/>
  <c r="DB13" i="193"/>
  <c r="CP13" i="165"/>
  <c r="DB22" i="193"/>
  <c r="CP22" i="165"/>
  <c r="CE19" i="165"/>
  <c r="CQ19" i="193"/>
  <c r="BP16" i="165"/>
  <c r="CB16" i="193"/>
  <c r="AX19" i="193"/>
  <c r="AL19" i="165"/>
  <c r="G22" i="165"/>
  <c r="S22" i="193"/>
  <c r="BP13" i="165"/>
  <c r="CB13" i="193"/>
  <c r="Z16" i="165"/>
  <c r="AL16" i="193"/>
  <c r="R22" i="165"/>
  <c r="AD22" i="193"/>
  <c r="BR16" i="165"/>
  <c r="CD16" i="193"/>
  <c r="DC24" i="193"/>
  <c r="CQ24" i="165"/>
  <c r="CH16" i="165"/>
  <c r="CT16" i="193"/>
  <c r="O19" i="165"/>
  <c r="AA19" i="193"/>
  <c r="W19" i="193"/>
  <c r="K19" i="165"/>
  <c r="BL22" i="193"/>
  <c r="AZ22" i="165"/>
  <c r="BN19" i="193"/>
  <c r="BB19" i="165"/>
  <c r="J13" i="165"/>
  <c r="V13" i="193"/>
  <c r="DC16" i="193"/>
  <c r="CQ16" i="165"/>
  <c r="G13" i="165"/>
  <c r="S13" i="193"/>
  <c r="AX24" i="165"/>
  <c r="BJ24" i="193"/>
  <c r="AK22" i="165"/>
  <c r="AW22" i="193"/>
  <c r="CR13" i="165"/>
  <c r="DD13" i="193"/>
  <c r="DC22" i="193"/>
  <c r="CQ22" i="165"/>
  <c r="DG22" i="193"/>
  <c r="CU22" i="165"/>
  <c r="CT13" i="193"/>
  <c r="CH13" i="165"/>
  <c r="CU16" i="165"/>
  <c r="DG16" i="193"/>
  <c r="AZ13" i="193"/>
  <c r="AN13" i="165"/>
  <c r="BO22" i="165"/>
  <c r="CA22" i="193"/>
  <c r="BU22" i="193"/>
  <c r="BI22" i="165"/>
  <c r="AN22" i="165"/>
  <c r="AZ22" i="193"/>
  <c r="N22" i="165"/>
  <c r="Z22" i="193"/>
  <c r="O16" i="165"/>
  <c r="AA16" i="193"/>
  <c r="BR13" i="165"/>
  <c r="CD13" i="193"/>
  <c r="Q13" i="165"/>
  <c r="AC13" i="193"/>
  <c r="BD22" i="193"/>
  <c r="AR22" i="165"/>
  <c r="BG13" i="193"/>
  <c r="AU13" i="165"/>
  <c r="AR16" i="165"/>
  <c r="BD16" i="193"/>
  <c r="BO16" i="165"/>
  <c r="CA16" i="193"/>
  <c r="BO19" i="165"/>
  <c r="CA19" i="193"/>
  <c r="AH19" i="193"/>
  <c r="V19" i="165"/>
  <c r="BB24" i="165"/>
  <c r="BN24" i="193"/>
  <c r="BJ22" i="193"/>
  <c r="AX22" i="165"/>
  <c r="CO24" i="193"/>
  <c r="CC24" i="165"/>
  <c r="DD22" i="193"/>
  <c r="CR22" i="165"/>
  <c r="W24" i="165"/>
  <c r="AI24" i="193"/>
  <c r="CH19" i="193"/>
  <c r="BV19" i="165"/>
  <c r="BP24" i="165"/>
  <c r="CB24" i="193"/>
  <c r="R13" i="165"/>
  <c r="AD13" i="193"/>
  <c r="BQ13" i="193"/>
  <c r="BE13" i="165"/>
  <c r="BW22" i="165"/>
  <c r="CI22" i="193"/>
  <c r="AZ16" i="165"/>
  <c r="BL16" i="193"/>
  <c r="J22" i="165"/>
  <c r="V22" i="193"/>
  <c r="CQ19" i="165"/>
  <c r="DC19" i="193"/>
  <c r="AL22" i="165"/>
  <c r="AX22" i="193"/>
  <c r="AK13" i="165"/>
  <c r="AW13" i="193"/>
  <c r="G16" i="165"/>
  <c r="S16" i="193"/>
  <c r="BG16" i="165"/>
  <c r="BS16" i="193"/>
  <c r="BO13" i="165"/>
  <c r="CA13" i="193"/>
  <c r="BD24" i="193"/>
  <c r="AR24" i="165"/>
  <c r="BX24" i="193"/>
  <c r="BL24" i="165"/>
  <c r="BE24" i="165"/>
  <c r="BQ24" i="193"/>
  <c r="AK19" i="165"/>
  <c r="AW19" i="193"/>
  <c r="DG24" i="193"/>
  <c r="CU24" i="165"/>
  <c r="AA13" i="193"/>
  <c r="O13" i="165"/>
  <c r="BX13" i="193"/>
  <c r="BL13" i="165"/>
  <c r="CE13" i="165"/>
  <c r="CQ13" i="193"/>
  <c r="BI13" i="165"/>
  <c r="BU13" i="193"/>
  <c r="AR19" i="165"/>
  <c r="BD19" i="193"/>
  <c r="BI19" i="165"/>
  <c r="BU19" i="193"/>
  <c r="AL22" i="193"/>
  <c r="Z22" i="165"/>
  <c r="CP19" i="165"/>
  <c r="DB19" i="193"/>
  <c r="CH19" i="165"/>
  <c r="CT19" i="193"/>
  <c r="V13" i="165"/>
  <c r="AH13" i="193"/>
  <c r="AF16" i="165"/>
  <c r="AR16" i="193"/>
  <c r="AG19" i="193"/>
  <c r="U19" i="165"/>
  <c r="G19" i="165"/>
  <c r="S19" i="193"/>
  <c r="CE24" i="165"/>
  <c r="CQ24" i="193"/>
  <c r="CP16" i="165"/>
  <c r="DB16" i="193"/>
  <c r="AU19" i="165"/>
  <c r="BG19" i="193"/>
  <c r="W13" i="165"/>
  <c r="AI13" i="193"/>
  <c r="CE22" i="165"/>
  <c r="CQ22" i="193"/>
  <c r="CT24" i="193"/>
  <c r="CH24" i="165"/>
  <c r="BE22" i="165"/>
  <c r="BQ22" i="193"/>
  <c r="AU16" i="165"/>
  <c r="BG16" i="193"/>
  <c r="N16" i="165"/>
  <c r="Z16" i="193"/>
  <c r="AR13" i="165"/>
  <c r="BD13" i="193"/>
  <c r="CI22" i="165"/>
  <c r="CU22" i="193"/>
  <c r="AZ13" i="165"/>
  <c r="BL13" i="193"/>
  <c r="AJ19" i="193"/>
  <c r="X19" i="165"/>
  <c r="AW24" i="193"/>
  <c r="AK24" i="165"/>
  <c r="Z19" i="165"/>
  <c r="AL19" i="193"/>
  <c r="W22" i="193"/>
  <c r="K22" i="165"/>
  <c r="N24" i="165"/>
  <c r="Z24" i="193"/>
  <c r="CC22" i="165"/>
  <c r="CO22" i="193"/>
  <c r="AD16" i="193"/>
  <c r="R16" i="165"/>
  <c r="BV24" i="165"/>
  <c r="CH24" i="193"/>
  <c r="BE19" i="165"/>
  <c r="BQ19" i="193"/>
  <c r="BS13" i="193"/>
  <c r="BG13" i="165"/>
  <c r="J16" i="165"/>
  <c r="V16" i="193"/>
  <c r="BB13" i="193"/>
  <c r="AP13" i="165"/>
  <c r="CB19" i="193"/>
  <c r="BP19" i="165"/>
  <c r="AN16" i="165"/>
  <c r="AZ16" i="193"/>
  <c r="CI16" i="165"/>
  <c r="CU16" i="193"/>
  <c r="X16" i="165"/>
  <c r="AJ16" i="193"/>
  <c r="AP19" i="165"/>
  <c r="BB19" i="193"/>
  <c r="CD19" i="193"/>
  <c r="BR19" i="165"/>
  <c r="CH22" i="165"/>
  <c r="CT22" i="193"/>
  <c r="CE16" i="165"/>
  <c r="CQ16" i="193"/>
  <c r="BG22" i="165"/>
  <c r="BS22" i="193"/>
  <c r="AJ22" i="193"/>
  <c r="X22" i="165"/>
  <c r="BG24" i="193"/>
  <c r="AU24" i="165"/>
  <c r="AL24" i="165"/>
  <c r="AX24" i="193"/>
  <c r="BM13" i="165"/>
  <c r="BY13" i="193"/>
  <c r="F19" i="165"/>
  <c r="R19" i="193"/>
  <c r="R24" i="193"/>
  <c r="F24" i="165"/>
  <c r="W19" i="165"/>
  <c r="AI19" i="193"/>
  <c r="W16" i="193"/>
  <c r="K16" i="165"/>
  <c r="CU13" i="165"/>
  <c r="DG13" i="193"/>
  <c r="AR13" i="193"/>
  <c r="AF13" i="165"/>
  <c r="M7" i="192" l="1"/>
  <c r="M7" i="191"/>
  <c r="M7" i="195"/>
  <c r="M10" i="195" s="1"/>
  <c r="M7" i="194"/>
  <c r="I7" i="192"/>
  <c r="I7" i="191"/>
  <c r="I7" i="195"/>
  <c r="I10" i="195" s="1"/>
  <c r="I7" i="194"/>
  <c r="E7" i="191"/>
  <c r="E7" i="195"/>
  <c r="E10" i="195" s="1"/>
  <c r="E7" i="194"/>
  <c r="E7" i="192"/>
  <c r="L7" i="195"/>
  <c r="L10" i="195" s="1"/>
  <c r="L7" i="192"/>
  <c r="L7" i="194"/>
  <c r="L7" i="191"/>
  <c r="H7" i="195"/>
  <c r="H10" i="195" s="1"/>
  <c r="H7" i="194"/>
  <c r="H7" i="192"/>
  <c r="H7" i="191"/>
  <c r="D7" i="195"/>
  <c r="D10" i="195" s="1"/>
  <c r="D7" i="192"/>
  <c r="D7" i="194"/>
  <c r="D7" i="191"/>
  <c r="M7" i="97"/>
  <c r="M10" i="97" s="1"/>
  <c r="O7" i="192"/>
  <c r="O7" i="191"/>
  <c r="O7" i="195"/>
  <c r="O10" i="195" s="1"/>
  <c r="O7" i="194"/>
  <c r="C7" i="163"/>
  <c r="C7" i="80"/>
  <c r="M16" i="97"/>
  <c r="C7" i="164"/>
  <c r="C7" i="145"/>
  <c r="C7" i="166"/>
  <c r="C7" i="126"/>
  <c r="K7" i="192"/>
  <c r="K7" i="191"/>
  <c r="K7" i="195"/>
  <c r="K10" i="195" s="1"/>
  <c r="K7" i="194"/>
  <c r="G7" i="192"/>
  <c r="G7" i="191"/>
  <c r="G7" i="195"/>
  <c r="G10" i="195" s="1"/>
  <c r="G7" i="194"/>
  <c r="C7" i="192"/>
  <c r="C7" i="191"/>
  <c r="C7" i="195"/>
  <c r="C10" i="195" s="1"/>
  <c r="C7" i="194"/>
  <c r="L7" i="97"/>
  <c r="L10" i="97" s="1"/>
  <c r="N7" i="192"/>
  <c r="N7" i="191"/>
  <c r="N7" i="195"/>
  <c r="N10" i="195" s="1"/>
  <c r="N7" i="194"/>
  <c r="L16" i="97"/>
  <c r="B7" i="166"/>
  <c r="B7" i="126"/>
  <c r="B7" i="163"/>
  <c r="B7" i="80"/>
  <c r="B7" i="164"/>
  <c r="B7" i="145"/>
  <c r="J7" i="192"/>
  <c r="J7" i="191"/>
  <c r="J7" i="195"/>
  <c r="J10" i="195" s="1"/>
  <c r="J7" i="194"/>
  <c r="F7" i="195"/>
  <c r="F10" i="195" s="1"/>
  <c r="F7" i="194"/>
  <c r="F7" i="192"/>
  <c r="F7" i="191"/>
  <c r="B7" i="195"/>
  <c r="B10" i="195" s="1"/>
  <c r="B7" i="194"/>
  <c r="B7" i="192"/>
  <c r="B7" i="191"/>
  <c r="J30" i="191" l="1"/>
  <c r="J33" i="191" s="1"/>
  <c r="J10" i="191"/>
  <c r="J30" i="192"/>
  <c r="J33" i="192" s="1"/>
  <c r="J10" i="192"/>
  <c r="B30" i="194"/>
  <c r="B33" i="194" s="1"/>
  <c r="B10" i="194"/>
  <c r="D30" i="191"/>
  <c r="D33" i="191" s="1"/>
  <c r="D10" i="191"/>
  <c r="L30" i="191"/>
  <c r="L33" i="191" s="1"/>
  <c r="L10" i="191"/>
  <c r="I30" i="194"/>
  <c r="I33" i="194" s="1"/>
  <c r="I10" i="194"/>
  <c r="C30" i="191"/>
  <c r="C33" i="191" s="1"/>
  <c r="C10" i="191"/>
  <c r="K30" i="191"/>
  <c r="K33" i="191" s="1"/>
  <c r="K10" i="191"/>
  <c r="D30" i="194"/>
  <c r="D33" i="194" s="1"/>
  <c r="D10" i="194"/>
  <c r="L30" i="194"/>
  <c r="L33" i="194" s="1"/>
  <c r="L10" i="194"/>
  <c r="F30" i="191"/>
  <c r="F33" i="191" s="1"/>
  <c r="F10" i="191"/>
  <c r="C30" i="192"/>
  <c r="C33" i="192" s="1"/>
  <c r="C10" i="192"/>
  <c r="K30" i="192"/>
  <c r="K33" i="192" s="1"/>
  <c r="K10" i="192"/>
  <c r="D30" i="192"/>
  <c r="D33" i="192" s="1"/>
  <c r="D10" i="192"/>
  <c r="L30" i="192"/>
  <c r="L33" i="192" s="1"/>
  <c r="L10" i="192"/>
  <c r="I30" i="191"/>
  <c r="I33" i="191" s="1"/>
  <c r="I10" i="191"/>
  <c r="F30" i="192"/>
  <c r="F33" i="192" s="1"/>
  <c r="F10" i="192"/>
  <c r="G30" i="194"/>
  <c r="G33" i="194" s="1"/>
  <c r="G10" i="194"/>
  <c r="I30" i="192"/>
  <c r="I33" i="192" s="1"/>
  <c r="I10" i="192"/>
  <c r="F30" i="194"/>
  <c r="F33" i="194" s="1"/>
  <c r="F10" i="194"/>
  <c r="H30" i="191"/>
  <c r="H33" i="191" s="1"/>
  <c r="H10" i="191"/>
  <c r="E30" i="192"/>
  <c r="E33" i="192" s="1"/>
  <c r="E10" i="192"/>
  <c r="M30" i="194"/>
  <c r="M33" i="194" s="1"/>
  <c r="M10" i="194"/>
  <c r="G30" i="191"/>
  <c r="G33" i="191" s="1"/>
  <c r="G10" i="191"/>
  <c r="H30" i="192"/>
  <c r="H33" i="192" s="1"/>
  <c r="H10" i="192"/>
  <c r="E30" i="194"/>
  <c r="E33" i="194" s="1"/>
  <c r="E10" i="194"/>
  <c r="B30" i="191"/>
  <c r="B33" i="191" s="1"/>
  <c r="B10" i="191"/>
  <c r="J30" i="194"/>
  <c r="J33" i="194" s="1"/>
  <c r="J10" i="194"/>
  <c r="G30" i="192"/>
  <c r="G33" i="192" s="1"/>
  <c r="G10" i="192"/>
  <c r="H30" i="194"/>
  <c r="H33" i="194" s="1"/>
  <c r="H10" i="194"/>
  <c r="M30" i="191"/>
  <c r="M33" i="191" s="1"/>
  <c r="M10" i="191"/>
  <c r="B30" i="192"/>
  <c r="B33" i="192" s="1"/>
  <c r="B10" i="192"/>
  <c r="C30" i="194"/>
  <c r="C33" i="194" s="1"/>
  <c r="C10" i="194"/>
  <c r="K30" i="194"/>
  <c r="K33" i="194" s="1"/>
  <c r="K10" i="194"/>
  <c r="E30" i="191"/>
  <c r="E33" i="191" s="1"/>
  <c r="E10" i="191"/>
  <c r="M30" i="192"/>
  <c r="M33" i="192" s="1"/>
  <c r="M10" i="192"/>
  <c r="B13" i="164"/>
  <c r="N13" i="191"/>
  <c r="N13" i="194"/>
  <c r="B13" i="145"/>
  <c r="B36" i="145" s="1"/>
  <c r="L13" i="97"/>
  <c r="C30" i="166"/>
  <c r="C33" i="166" s="1"/>
  <c r="C10" i="166"/>
  <c r="C13" i="164"/>
  <c r="C36" i="164" s="1"/>
  <c r="O13" i="194"/>
  <c r="C13" i="145"/>
  <c r="C36" i="145" s="1"/>
  <c r="M13" i="97"/>
  <c r="O13" i="191"/>
  <c r="O36" i="191" s="1"/>
  <c r="B30" i="166"/>
  <c r="B33" i="166" s="1"/>
  <c r="B10" i="166"/>
  <c r="B30" i="163"/>
  <c r="B33" i="163" s="1"/>
  <c r="B10" i="163"/>
  <c r="C30" i="163"/>
  <c r="C33" i="163" s="1"/>
  <c r="C10" i="163"/>
  <c r="B30" i="164"/>
  <c r="B33" i="164" s="1"/>
  <c r="B10" i="164"/>
  <c r="C30" i="164"/>
  <c r="C33" i="164" s="1"/>
  <c r="C10" i="164"/>
  <c r="N30" i="194"/>
  <c r="N33" i="194" s="1"/>
  <c r="N10" i="194"/>
  <c r="O30" i="194"/>
  <c r="O33" i="194" s="1"/>
  <c r="O10" i="194"/>
  <c r="N30" i="192"/>
  <c r="N33" i="192" s="1"/>
  <c r="N10" i="192"/>
  <c r="O30" i="192"/>
  <c r="O33" i="192" s="1"/>
  <c r="O10" i="192"/>
  <c r="O30" i="191"/>
  <c r="O33" i="191" s="1"/>
  <c r="O10" i="191"/>
  <c r="N30" i="191"/>
  <c r="N33" i="191" s="1"/>
  <c r="N10" i="191"/>
  <c r="C30" i="145"/>
  <c r="C33" i="145" s="1"/>
  <c r="C10" i="145"/>
  <c r="B30" i="145"/>
  <c r="B33" i="145" s="1"/>
  <c r="B10" i="145"/>
  <c r="B31" i="80"/>
  <c r="B34" i="80" s="1"/>
  <c r="B10" i="80"/>
  <c r="C31" i="80"/>
  <c r="C34" i="80" s="1"/>
  <c r="C10" i="80"/>
  <c r="C31" i="126"/>
  <c r="C10" i="126"/>
  <c r="B31" i="126"/>
  <c r="B10" i="126"/>
  <c r="L30" i="97"/>
  <c r="L7" i="190"/>
  <c r="M30" i="97"/>
  <c r="M7" i="190"/>
  <c r="B22" i="191"/>
  <c r="B45" i="191" s="1"/>
  <c r="B22" i="195"/>
  <c r="B22" i="194"/>
  <c r="B45" i="194" s="1"/>
  <c r="B22" i="192"/>
  <c r="B45" i="192" s="1"/>
  <c r="K16" i="192"/>
  <c r="K39" i="192" s="1"/>
  <c r="K16" i="191"/>
  <c r="K39" i="191" s="1"/>
  <c r="K16" i="195"/>
  <c r="K16" i="194"/>
  <c r="K39" i="194" s="1"/>
  <c r="O36" i="194"/>
  <c r="O13" i="192"/>
  <c r="O36" i="192" s="1"/>
  <c r="C13" i="166"/>
  <c r="C36" i="166" s="1"/>
  <c r="C14" i="126"/>
  <c r="C38" i="126" s="1"/>
  <c r="C13" i="144" s="1"/>
  <c r="C13" i="163"/>
  <c r="C36" i="163" s="1"/>
  <c r="C14" i="80"/>
  <c r="C38" i="80" s="1"/>
  <c r="O13" i="195"/>
  <c r="D19" i="192"/>
  <c r="D42" i="192" s="1"/>
  <c r="D19" i="191"/>
  <c r="D42" i="191" s="1"/>
  <c r="D19" i="195"/>
  <c r="D19" i="194"/>
  <c r="D42" i="194" s="1"/>
  <c r="H16" i="191"/>
  <c r="H39" i="191" s="1"/>
  <c r="H16" i="195"/>
  <c r="H16" i="194"/>
  <c r="H39" i="194" s="1"/>
  <c r="H16" i="192"/>
  <c r="H39" i="192" s="1"/>
  <c r="L19" i="194"/>
  <c r="L42" i="194" s="1"/>
  <c r="L19" i="192"/>
  <c r="L42" i="192" s="1"/>
  <c r="L19" i="191"/>
  <c r="L42" i="191" s="1"/>
  <c r="L19" i="195"/>
  <c r="E16" i="191"/>
  <c r="E39" i="191" s="1"/>
  <c r="E16" i="195"/>
  <c r="E16" i="194"/>
  <c r="E39" i="194" s="1"/>
  <c r="E16" i="192"/>
  <c r="E39" i="192" s="1"/>
  <c r="B16" i="194"/>
  <c r="B39" i="194" s="1"/>
  <c r="B16" i="192"/>
  <c r="B39" i="192" s="1"/>
  <c r="B16" i="191"/>
  <c r="B39" i="191" s="1"/>
  <c r="B16" i="195"/>
  <c r="B36" i="194"/>
  <c r="B13" i="192"/>
  <c r="B36" i="192" s="1"/>
  <c r="B36" i="191"/>
  <c r="B13" i="195"/>
  <c r="F6" i="193"/>
  <c r="F9" i="193" s="1"/>
  <c r="F22" i="192"/>
  <c r="F45" i="192" s="1"/>
  <c r="F22" i="191"/>
  <c r="F45" i="191" s="1"/>
  <c r="F22" i="195"/>
  <c r="F22" i="194"/>
  <c r="F45" i="194" s="1"/>
  <c r="J16" i="194"/>
  <c r="J39" i="194" s="1"/>
  <c r="J16" i="192"/>
  <c r="J39" i="192" s="1"/>
  <c r="J16" i="191"/>
  <c r="J39" i="191" s="1"/>
  <c r="J16" i="195"/>
  <c r="J36" i="194"/>
  <c r="J13" i="192"/>
  <c r="J36" i="192" s="1"/>
  <c r="J36" i="191"/>
  <c r="J13" i="195"/>
  <c r="J19" i="195"/>
  <c r="J19" i="194"/>
  <c r="J42" i="194" s="1"/>
  <c r="J19" i="192"/>
  <c r="J42" i="192" s="1"/>
  <c r="J19" i="191"/>
  <c r="J42" i="191" s="1"/>
  <c r="L22" i="97"/>
  <c r="N22" i="195"/>
  <c r="B22" i="166"/>
  <c r="B45" i="166" s="1"/>
  <c r="B22" i="145"/>
  <c r="B45" i="145" s="1"/>
  <c r="N22" i="194"/>
  <c r="N45" i="194" s="1"/>
  <c r="B23" i="126"/>
  <c r="B47" i="126" s="1"/>
  <c r="B22" i="144" s="1"/>
  <c r="N22" i="192"/>
  <c r="N45" i="192" s="1"/>
  <c r="B22" i="163"/>
  <c r="B45" i="163" s="1"/>
  <c r="B23" i="80"/>
  <c r="B47" i="80" s="1"/>
  <c r="N22" i="191"/>
  <c r="N45" i="191" s="1"/>
  <c r="B22" i="164"/>
  <c r="B45" i="164" s="1"/>
  <c r="C8" i="192"/>
  <c r="C8" i="191"/>
  <c r="C8" i="195"/>
  <c r="C11" i="195" s="1"/>
  <c r="C8" i="194"/>
  <c r="G8" i="192"/>
  <c r="G8" i="194"/>
  <c r="G8" i="191"/>
  <c r="G8" i="195"/>
  <c r="G11" i="195" s="1"/>
  <c r="G36" i="194"/>
  <c r="G13" i="192"/>
  <c r="G36" i="192" s="1"/>
  <c r="G13" i="195"/>
  <c r="G36" i="191"/>
  <c r="K6" i="193"/>
  <c r="K9" i="193" s="1"/>
  <c r="K19" i="194"/>
  <c r="K42" i="194" s="1"/>
  <c r="K19" i="192"/>
  <c r="K42" i="192" s="1"/>
  <c r="K19" i="191"/>
  <c r="K42" i="191" s="1"/>
  <c r="K19" i="195"/>
  <c r="M19" i="97"/>
  <c r="O19" i="194"/>
  <c r="O42" i="194" s="1"/>
  <c r="O19" i="192"/>
  <c r="O42" i="192" s="1"/>
  <c r="O19" i="191"/>
  <c r="O42" i="191" s="1"/>
  <c r="O19" i="195"/>
  <c r="C19" i="164"/>
  <c r="C42" i="164" s="1"/>
  <c r="C19" i="145"/>
  <c r="C42" i="145" s="1"/>
  <c r="C19" i="166"/>
  <c r="C42" i="166" s="1"/>
  <c r="C20" i="126"/>
  <c r="C44" i="126" s="1"/>
  <c r="C19" i="144" s="1"/>
  <c r="C19" i="163"/>
  <c r="C42" i="163" s="1"/>
  <c r="C20" i="80"/>
  <c r="C44" i="80" s="1"/>
  <c r="D16" i="191"/>
  <c r="D39" i="191" s="1"/>
  <c r="D16" i="195"/>
  <c r="D16" i="194"/>
  <c r="D39" i="194" s="1"/>
  <c r="D16" i="192"/>
  <c r="D39" i="192" s="1"/>
  <c r="H36" i="191"/>
  <c r="H13" i="195"/>
  <c r="H36" i="194"/>
  <c r="H13" i="192"/>
  <c r="H36" i="192" s="1"/>
  <c r="H22" i="195"/>
  <c r="H22" i="191"/>
  <c r="H45" i="191" s="1"/>
  <c r="H22" i="194"/>
  <c r="H45" i="194" s="1"/>
  <c r="H22" i="192"/>
  <c r="H45" i="192" s="1"/>
  <c r="H19" i="191"/>
  <c r="H42" i="191" s="1"/>
  <c r="H19" i="195"/>
  <c r="H19" i="194"/>
  <c r="H42" i="194" s="1"/>
  <c r="H19" i="192"/>
  <c r="H42" i="192" s="1"/>
  <c r="E22" i="192"/>
  <c r="E45" i="192" s="1"/>
  <c r="E22" i="191"/>
  <c r="E45" i="191" s="1"/>
  <c r="E22" i="195"/>
  <c r="E22" i="194"/>
  <c r="E45" i="194" s="1"/>
  <c r="I6" i="193"/>
  <c r="I9" i="193" s="1"/>
  <c r="I19" i="192"/>
  <c r="I42" i="192" s="1"/>
  <c r="I19" i="191"/>
  <c r="I42" i="191" s="1"/>
  <c r="I19" i="195"/>
  <c r="I19" i="194"/>
  <c r="I42" i="194" s="1"/>
  <c r="M36" i="194"/>
  <c r="M13" i="192"/>
  <c r="M36" i="192" s="1"/>
  <c r="M36" i="191"/>
  <c r="M13" i="195"/>
  <c r="B6" i="193"/>
  <c r="B9" i="193" s="1"/>
  <c r="F8" i="195"/>
  <c r="F11" i="195" s="1"/>
  <c r="F8" i="194"/>
  <c r="F8" i="191"/>
  <c r="F8" i="192"/>
  <c r="F19" i="191"/>
  <c r="F42" i="191" s="1"/>
  <c r="F19" i="195"/>
  <c r="F19" i="194"/>
  <c r="F42" i="194" s="1"/>
  <c r="F19" i="192"/>
  <c r="F42" i="192" s="1"/>
  <c r="J8" i="195"/>
  <c r="J11" i="195" s="1"/>
  <c r="J8" i="194"/>
  <c r="J8" i="192"/>
  <c r="J8" i="191"/>
  <c r="L19" i="97"/>
  <c r="N19" i="192"/>
  <c r="N42" i="192" s="1"/>
  <c r="N19" i="191"/>
  <c r="N42" i="191" s="1"/>
  <c r="N19" i="195"/>
  <c r="N19" i="194"/>
  <c r="N42" i="194" s="1"/>
  <c r="B19" i="166"/>
  <c r="B42" i="166" s="1"/>
  <c r="B20" i="126"/>
  <c r="B44" i="126" s="1"/>
  <c r="B19" i="144" s="1"/>
  <c r="B19" i="163"/>
  <c r="B42" i="163" s="1"/>
  <c r="B20" i="80"/>
  <c r="B44" i="80" s="1"/>
  <c r="B19" i="164"/>
  <c r="B42" i="164" s="1"/>
  <c r="B19" i="145"/>
  <c r="B42" i="145" s="1"/>
  <c r="C6" i="193"/>
  <c r="C9" i="193" s="1"/>
  <c r="C13" i="195"/>
  <c r="C36" i="194"/>
  <c r="C13" i="192"/>
  <c r="C36" i="192" s="1"/>
  <c r="C36" i="191"/>
  <c r="G22" i="191"/>
  <c r="G45" i="191" s="1"/>
  <c r="G22" i="195"/>
  <c r="G22" i="194"/>
  <c r="G45" i="194" s="1"/>
  <c r="G22" i="192"/>
  <c r="G45" i="192" s="1"/>
  <c r="L8" i="195"/>
  <c r="L11" i="195" s="1"/>
  <c r="L8" i="194"/>
  <c r="L8" i="191"/>
  <c r="L8" i="192"/>
  <c r="I22" i="195"/>
  <c r="I22" i="194"/>
  <c r="I45" i="194" s="1"/>
  <c r="I22" i="192"/>
  <c r="I45" i="192" s="1"/>
  <c r="I22" i="191"/>
  <c r="I45" i="191" s="1"/>
  <c r="B8" i="194"/>
  <c r="B8" i="192"/>
  <c r="B8" i="195"/>
  <c r="B11" i="195" s="1"/>
  <c r="B8" i="191"/>
  <c r="B19" i="195"/>
  <c r="B19" i="194"/>
  <c r="B42" i="194" s="1"/>
  <c r="B19" i="192"/>
  <c r="B42" i="192" s="1"/>
  <c r="B19" i="191"/>
  <c r="B42" i="191" s="1"/>
  <c r="F13" i="195"/>
  <c r="F36" i="194"/>
  <c r="F13" i="192"/>
  <c r="F36" i="192" s="1"/>
  <c r="F36" i="191"/>
  <c r="F16" i="194"/>
  <c r="F39" i="194" s="1"/>
  <c r="F16" i="192"/>
  <c r="F39" i="192" s="1"/>
  <c r="F16" i="191"/>
  <c r="F39" i="191" s="1"/>
  <c r="F16" i="195"/>
  <c r="J22" i="195"/>
  <c r="J22" i="191"/>
  <c r="J45" i="191" s="1"/>
  <c r="J22" i="194"/>
  <c r="J45" i="194" s="1"/>
  <c r="J22" i="192"/>
  <c r="J45" i="192" s="1"/>
  <c r="L8" i="97"/>
  <c r="L11" i="97" s="1"/>
  <c r="N8" i="192"/>
  <c r="B8" i="163"/>
  <c r="B8" i="80"/>
  <c r="B8" i="166"/>
  <c r="B8" i="164"/>
  <c r="B8" i="145"/>
  <c r="N8" i="195"/>
  <c r="N11" i="195" s="1"/>
  <c r="N8" i="191"/>
  <c r="N8" i="194"/>
  <c r="B8" i="126"/>
  <c r="C16" i="194"/>
  <c r="C39" i="194" s="1"/>
  <c r="C16" i="192"/>
  <c r="C39" i="192" s="1"/>
  <c r="C16" i="191"/>
  <c r="C39" i="191" s="1"/>
  <c r="C16" i="195"/>
  <c r="G16" i="195"/>
  <c r="G16" i="194"/>
  <c r="G39" i="194" s="1"/>
  <c r="G16" i="192"/>
  <c r="G39" i="192" s="1"/>
  <c r="G16" i="191"/>
  <c r="G39" i="191" s="1"/>
  <c r="K22" i="194"/>
  <c r="K45" i="194" s="1"/>
  <c r="K22" i="192"/>
  <c r="K45" i="192" s="1"/>
  <c r="K22" i="191"/>
  <c r="K45" i="191" s="1"/>
  <c r="K22" i="195"/>
  <c r="O16" i="195"/>
  <c r="C16" i="145"/>
  <c r="C39" i="145" s="1"/>
  <c r="O16" i="194"/>
  <c r="O39" i="194" s="1"/>
  <c r="C16" i="166"/>
  <c r="C39" i="166" s="1"/>
  <c r="C17" i="80"/>
  <c r="C41" i="80" s="1"/>
  <c r="O16" i="192"/>
  <c r="O39" i="192" s="1"/>
  <c r="C16" i="163"/>
  <c r="C39" i="163" s="1"/>
  <c r="C17" i="126"/>
  <c r="C41" i="126" s="1"/>
  <c r="C16" i="144" s="1"/>
  <c r="O16" i="191"/>
  <c r="O39" i="191" s="1"/>
  <c r="C16" i="164"/>
  <c r="C39" i="164" s="1"/>
  <c r="M22" i="97"/>
  <c r="O22" i="195"/>
  <c r="C22" i="163"/>
  <c r="C45" i="163" s="1"/>
  <c r="C23" i="80"/>
  <c r="C47" i="80" s="1"/>
  <c r="O22" i="194"/>
  <c r="O45" i="194" s="1"/>
  <c r="C22" i="164"/>
  <c r="C45" i="164" s="1"/>
  <c r="O22" i="192"/>
  <c r="O45" i="192" s="1"/>
  <c r="C22" i="145"/>
  <c r="C45" i="145" s="1"/>
  <c r="O22" i="191"/>
  <c r="O45" i="191" s="1"/>
  <c r="C22" i="166"/>
  <c r="C45" i="166" s="1"/>
  <c r="C23" i="126"/>
  <c r="C47" i="126" s="1"/>
  <c r="C22" i="144" s="1"/>
  <c r="D8" i="195"/>
  <c r="D11" i="195" s="1"/>
  <c r="D8" i="194"/>
  <c r="D8" i="192"/>
  <c r="D8" i="191"/>
  <c r="D36" i="194"/>
  <c r="D13" i="192"/>
  <c r="D36" i="192" s="1"/>
  <c r="D36" i="191"/>
  <c r="D13" i="195"/>
  <c r="D22" i="191"/>
  <c r="D45" i="191" s="1"/>
  <c r="D22" i="195"/>
  <c r="D22" i="194"/>
  <c r="D45" i="194" s="1"/>
  <c r="D22" i="192"/>
  <c r="D45" i="192" s="1"/>
  <c r="L36" i="191"/>
  <c r="L13" i="195"/>
  <c r="L36" i="194"/>
  <c r="L13" i="192"/>
  <c r="L36" i="192" s="1"/>
  <c r="L6" i="193"/>
  <c r="L9" i="193" s="1"/>
  <c r="L22" i="195"/>
  <c r="L22" i="194"/>
  <c r="L45" i="194" s="1"/>
  <c r="L22" i="191"/>
  <c r="L45" i="191" s="1"/>
  <c r="L22" i="192"/>
  <c r="L45" i="192" s="1"/>
  <c r="E19" i="195"/>
  <c r="E19" i="194"/>
  <c r="E42" i="194" s="1"/>
  <c r="E19" i="192"/>
  <c r="E42" i="192" s="1"/>
  <c r="E19" i="191"/>
  <c r="E42" i="191" s="1"/>
  <c r="I16" i="195"/>
  <c r="I16" i="194"/>
  <c r="I39" i="194" s="1"/>
  <c r="I16" i="192"/>
  <c r="I39" i="192" s="1"/>
  <c r="I16" i="191"/>
  <c r="I39" i="191" s="1"/>
  <c r="I8" i="191"/>
  <c r="I8" i="195"/>
  <c r="I11" i="195" s="1"/>
  <c r="I8" i="194"/>
  <c r="I8" i="192"/>
  <c r="M6" i="193"/>
  <c r="M9" i="193" s="1"/>
  <c r="M22" i="192"/>
  <c r="M45" i="192" s="1"/>
  <c r="M22" i="191"/>
  <c r="M45" i="191" s="1"/>
  <c r="M22" i="195"/>
  <c r="M22" i="194"/>
  <c r="M45" i="194" s="1"/>
  <c r="N36" i="191"/>
  <c r="N13" i="195"/>
  <c r="B36" i="164"/>
  <c r="N36" i="194"/>
  <c r="B13" i="166"/>
  <c r="B36" i="166" s="1"/>
  <c r="B14" i="126"/>
  <c r="B38" i="126" s="1"/>
  <c r="B13" i="144" s="1"/>
  <c r="N13" i="192"/>
  <c r="N36" i="192" s="1"/>
  <c r="B13" i="163"/>
  <c r="B36" i="163" s="1"/>
  <c r="B14" i="80"/>
  <c r="B38" i="80" s="1"/>
  <c r="N16" i="194"/>
  <c r="N39" i="194" s="1"/>
  <c r="N16" i="192"/>
  <c r="N39" i="192" s="1"/>
  <c r="B17" i="80"/>
  <c r="B41" i="80" s="1"/>
  <c r="B17" i="126"/>
  <c r="B41" i="126" s="1"/>
  <c r="B16" i="144" s="1"/>
  <c r="N16" i="191"/>
  <c r="N39" i="191" s="1"/>
  <c r="B16" i="145"/>
  <c r="B39" i="145" s="1"/>
  <c r="B16" i="166"/>
  <c r="B39" i="166" s="1"/>
  <c r="B16" i="164"/>
  <c r="B39" i="164" s="1"/>
  <c r="N16" i="195"/>
  <c r="B16" i="163"/>
  <c r="B39" i="163" s="1"/>
  <c r="C22" i="192"/>
  <c r="C45" i="192" s="1"/>
  <c r="C22" i="191"/>
  <c r="C45" i="191" s="1"/>
  <c r="C22" i="195"/>
  <c r="C22" i="194"/>
  <c r="C45" i="194" s="1"/>
  <c r="G6" i="193"/>
  <c r="G9" i="193" s="1"/>
  <c r="G19" i="195"/>
  <c r="G19" i="194"/>
  <c r="G42" i="194" s="1"/>
  <c r="G19" i="192"/>
  <c r="G42" i="192" s="1"/>
  <c r="G19" i="191"/>
  <c r="G42" i="191" s="1"/>
  <c r="K8" i="195"/>
  <c r="K11" i="195" s="1"/>
  <c r="K8" i="191"/>
  <c r="K8" i="192"/>
  <c r="K8" i="194"/>
  <c r="K13" i="192"/>
  <c r="K36" i="192" s="1"/>
  <c r="K36" i="191"/>
  <c r="K13" i="195"/>
  <c r="K36" i="194"/>
  <c r="M8" i="97"/>
  <c r="M11" i="97" s="1"/>
  <c r="C8" i="80"/>
  <c r="C8" i="126"/>
  <c r="O8" i="195"/>
  <c r="O11" i="195" s="1"/>
  <c r="C8" i="164"/>
  <c r="C8" i="163"/>
  <c r="C8" i="166"/>
  <c r="O8" i="194"/>
  <c r="O8" i="191"/>
  <c r="C8" i="145"/>
  <c r="O8" i="192"/>
  <c r="H8" i="192"/>
  <c r="H8" i="191"/>
  <c r="H8" i="195"/>
  <c r="H11" i="195" s="1"/>
  <c r="H8" i="194"/>
  <c r="L16" i="192"/>
  <c r="L39" i="192" s="1"/>
  <c r="L16" i="191"/>
  <c r="L39" i="191" s="1"/>
  <c r="L16" i="195"/>
  <c r="L16" i="194"/>
  <c r="L39" i="194" s="1"/>
  <c r="E6" i="193"/>
  <c r="E9" i="193" s="1"/>
  <c r="E13" i="192"/>
  <c r="E36" i="192" s="1"/>
  <c r="E36" i="191"/>
  <c r="E13" i="195"/>
  <c r="E36" i="194"/>
  <c r="E8" i="194"/>
  <c r="E8" i="191"/>
  <c r="E8" i="192"/>
  <c r="E8" i="195"/>
  <c r="E11" i="195" s="1"/>
  <c r="I13" i="192"/>
  <c r="I36" i="192" s="1"/>
  <c r="I36" i="191"/>
  <c r="I13" i="195"/>
  <c r="I36" i="194"/>
  <c r="J6" i="193"/>
  <c r="J9" i="193" s="1"/>
  <c r="B6" i="165"/>
  <c r="B9" i="165" s="1"/>
  <c r="N6" i="193"/>
  <c r="N9" i="193" s="1"/>
  <c r="C19" i="192"/>
  <c r="C42" i="192" s="1"/>
  <c r="C19" i="191"/>
  <c r="C42" i="191" s="1"/>
  <c r="C19" i="195"/>
  <c r="C19" i="194"/>
  <c r="C42" i="194" s="1"/>
  <c r="C6" i="165"/>
  <c r="C9" i="165" s="1"/>
  <c r="O6" i="193"/>
  <c r="O9" i="193" s="1"/>
  <c r="D6" i="193"/>
  <c r="D9" i="193" s="1"/>
  <c r="H6" i="193"/>
  <c r="H9" i="193" s="1"/>
  <c r="M8" i="194"/>
  <c r="M8" i="192"/>
  <c r="M8" i="191"/>
  <c r="M8" i="195"/>
  <c r="M11" i="195" s="1"/>
  <c r="M16" i="195"/>
  <c r="M16" i="194"/>
  <c r="M39" i="194" s="1"/>
  <c r="M16" i="192"/>
  <c r="M39" i="192" s="1"/>
  <c r="M16" i="191"/>
  <c r="M39" i="191" s="1"/>
  <c r="M19" i="194"/>
  <c r="M42" i="194" s="1"/>
  <c r="M19" i="192"/>
  <c r="M42" i="192" s="1"/>
  <c r="M19" i="191"/>
  <c r="M42" i="191" s="1"/>
  <c r="M19" i="195"/>
  <c r="I31" i="194" l="1"/>
  <c r="I34" i="194" s="1"/>
  <c r="I11" i="194"/>
  <c r="L31" i="191"/>
  <c r="L34" i="191" s="1"/>
  <c r="L11" i="191"/>
  <c r="J31" i="191"/>
  <c r="J34" i="191" s="1"/>
  <c r="J11" i="191"/>
  <c r="F31" i="192"/>
  <c r="F34" i="192" s="1"/>
  <c r="F11" i="192"/>
  <c r="G31" i="191"/>
  <c r="G34" i="191" s="1"/>
  <c r="G11" i="191"/>
  <c r="E31" i="194"/>
  <c r="E34" i="194" s="1"/>
  <c r="E11" i="194"/>
  <c r="K31" i="191"/>
  <c r="K34" i="191" s="1"/>
  <c r="K11" i="191"/>
  <c r="B31" i="192"/>
  <c r="B34" i="192" s="1"/>
  <c r="B11" i="192"/>
  <c r="L31" i="194"/>
  <c r="L34" i="194" s="1"/>
  <c r="L11" i="194"/>
  <c r="J31" i="192"/>
  <c r="J34" i="192" s="1"/>
  <c r="J11" i="192"/>
  <c r="F31" i="191"/>
  <c r="F34" i="191" s="1"/>
  <c r="F11" i="191"/>
  <c r="G31" i="194"/>
  <c r="G34" i="194" s="1"/>
  <c r="G11" i="194"/>
  <c r="I31" i="191"/>
  <c r="I34" i="191" s="1"/>
  <c r="I11" i="191"/>
  <c r="B31" i="194"/>
  <c r="B34" i="194" s="1"/>
  <c r="B11" i="194"/>
  <c r="J31" i="194"/>
  <c r="J34" i="194" s="1"/>
  <c r="J11" i="194"/>
  <c r="F31" i="194"/>
  <c r="F34" i="194" s="1"/>
  <c r="F11" i="194"/>
  <c r="G31" i="192"/>
  <c r="G34" i="192" s="1"/>
  <c r="G11" i="192"/>
  <c r="E31" i="191"/>
  <c r="E34" i="191" s="1"/>
  <c r="E11" i="191"/>
  <c r="C31" i="194"/>
  <c r="C34" i="194" s="1"/>
  <c r="C11" i="194"/>
  <c r="K31" i="192"/>
  <c r="K34" i="192" s="1"/>
  <c r="K11" i="192"/>
  <c r="M31" i="191"/>
  <c r="M34" i="191" s="1"/>
  <c r="M11" i="191"/>
  <c r="D31" i="191"/>
  <c r="D34" i="191" s="1"/>
  <c r="D11" i="191"/>
  <c r="H31" i="194"/>
  <c r="H34" i="194" s="1"/>
  <c r="H11" i="194"/>
  <c r="D31" i="192"/>
  <c r="D34" i="192" s="1"/>
  <c r="D11" i="192"/>
  <c r="C31" i="191"/>
  <c r="C34" i="191" s="1"/>
  <c r="C11" i="191"/>
  <c r="M31" i="194"/>
  <c r="M34" i="194" s="1"/>
  <c r="M11" i="194"/>
  <c r="C31" i="192"/>
  <c r="C34" i="192" s="1"/>
  <c r="C11" i="192"/>
  <c r="M31" i="192"/>
  <c r="M34" i="192" s="1"/>
  <c r="M11" i="192"/>
  <c r="H31" i="191"/>
  <c r="H34" i="191" s="1"/>
  <c r="H11" i="191"/>
  <c r="H31" i="192"/>
  <c r="H34" i="192" s="1"/>
  <c r="H11" i="192"/>
  <c r="D31" i="194"/>
  <c r="D34" i="194" s="1"/>
  <c r="D11" i="194"/>
  <c r="E31" i="192"/>
  <c r="E34" i="192" s="1"/>
  <c r="E11" i="192"/>
  <c r="K31" i="194"/>
  <c r="K34" i="194" s="1"/>
  <c r="K11" i="194"/>
  <c r="I31" i="192"/>
  <c r="I34" i="192" s="1"/>
  <c r="I11" i="192"/>
  <c r="B31" i="191"/>
  <c r="B34" i="191" s="1"/>
  <c r="B11" i="191"/>
  <c r="L31" i="192"/>
  <c r="L34" i="192" s="1"/>
  <c r="L11" i="192"/>
  <c r="C31" i="166"/>
  <c r="C34" i="166" s="1"/>
  <c r="C11" i="166"/>
  <c r="L30" i="190"/>
  <c r="L10" i="190"/>
  <c r="B31" i="166"/>
  <c r="B34" i="166" s="1"/>
  <c r="B11" i="166"/>
  <c r="C6" i="144"/>
  <c r="C9" i="144" s="1"/>
  <c r="C34" i="126"/>
  <c r="C14" i="164"/>
  <c r="O14" i="194"/>
  <c r="C14" i="145"/>
  <c r="M14" i="97"/>
  <c r="O14" i="191"/>
  <c r="M30" i="190"/>
  <c r="M10" i="190"/>
  <c r="N14" i="194"/>
  <c r="N37" i="194" s="1"/>
  <c r="B14" i="164"/>
  <c r="B37" i="164" s="1"/>
  <c r="B14" i="145"/>
  <c r="B37" i="145" s="1"/>
  <c r="L14" i="97"/>
  <c r="N14" i="191"/>
  <c r="N37" i="191" s="1"/>
  <c r="B6" i="144"/>
  <c r="B9" i="144" s="1"/>
  <c r="B34" i="126"/>
  <c r="B31" i="163"/>
  <c r="B34" i="163" s="1"/>
  <c r="B11" i="163"/>
  <c r="C31" i="163"/>
  <c r="C34" i="163" s="1"/>
  <c r="C11" i="163"/>
  <c r="C31" i="164"/>
  <c r="C34" i="164" s="1"/>
  <c r="C11" i="164"/>
  <c r="B31" i="164"/>
  <c r="B34" i="164" s="1"/>
  <c r="B11" i="164"/>
  <c r="O31" i="194"/>
  <c r="O34" i="194" s="1"/>
  <c r="O11" i="194"/>
  <c r="N31" i="194"/>
  <c r="N34" i="194" s="1"/>
  <c r="N11" i="194"/>
  <c r="O31" i="192"/>
  <c r="O34" i="192" s="1"/>
  <c r="O11" i="192"/>
  <c r="N31" i="192"/>
  <c r="N34" i="192" s="1"/>
  <c r="N11" i="192"/>
  <c r="O31" i="191"/>
  <c r="O34" i="191" s="1"/>
  <c r="O11" i="191"/>
  <c r="N31" i="191"/>
  <c r="N34" i="191" s="1"/>
  <c r="N11" i="191"/>
  <c r="B31" i="145"/>
  <c r="B34" i="145" s="1"/>
  <c r="B11" i="145"/>
  <c r="C31" i="145"/>
  <c r="C34" i="145" s="1"/>
  <c r="C11" i="145"/>
  <c r="B32" i="80"/>
  <c r="B35" i="80" s="1"/>
  <c r="B11" i="80"/>
  <c r="C32" i="80"/>
  <c r="C35" i="80" s="1"/>
  <c r="C11" i="80"/>
  <c r="C32" i="126"/>
  <c r="C11" i="126"/>
  <c r="B32" i="126"/>
  <c r="B11" i="126"/>
  <c r="L31" i="97"/>
  <c r="L8" i="190"/>
  <c r="L33" i="97"/>
  <c r="L13" i="190"/>
  <c r="L33" i="190" s="1"/>
  <c r="M42" i="97"/>
  <c r="M22" i="190"/>
  <c r="M42" i="190" s="1"/>
  <c r="M39" i="97"/>
  <c r="M19" i="190"/>
  <c r="M39" i="190" s="1"/>
  <c r="M33" i="97"/>
  <c r="M13" i="190"/>
  <c r="M33" i="190" s="1"/>
  <c r="M36" i="97"/>
  <c r="M16" i="190"/>
  <c r="M36" i="190" s="1"/>
  <c r="L39" i="97"/>
  <c r="L19" i="190"/>
  <c r="L39" i="190" s="1"/>
  <c r="L42" i="97"/>
  <c r="L22" i="190"/>
  <c r="L42" i="190" s="1"/>
  <c r="L36" i="97"/>
  <c r="L16" i="190"/>
  <c r="L36" i="190" s="1"/>
  <c r="M31" i="97"/>
  <c r="M8" i="190"/>
  <c r="C18" i="193"/>
  <c r="H7" i="193"/>
  <c r="H10" i="193" s="1"/>
  <c r="G20" i="191"/>
  <c r="G43" i="191" s="1"/>
  <c r="G20" i="195"/>
  <c r="G20" i="194"/>
  <c r="G43" i="194" s="1"/>
  <c r="G20" i="192"/>
  <c r="G43" i="192" s="1"/>
  <c r="M17" i="192"/>
  <c r="M40" i="192" s="1"/>
  <c r="M17" i="191"/>
  <c r="M40" i="191" s="1"/>
  <c r="M17" i="195"/>
  <c r="M17" i="194"/>
  <c r="M40" i="194" s="1"/>
  <c r="C20" i="191"/>
  <c r="C43" i="191" s="1"/>
  <c r="C20" i="195"/>
  <c r="C20" i="194"/>
  <c r="C43" i="194" s="1"/>
  <c r="C20" i="192"/>
  <c r="C43" i="192" s="1"/>
  <c r="E37" i="194"/>
  <c r="E14" i="195"/>
  <c r="E37" i="191"/>
  <c r="E14" i="192"/>
  <c r="E37" i="192" s="1"/>
  <c r="C7" i="165"/>
  <c r="C10" i="165" s="1"/>
  <c r="N15" i="193"/>
  <c r="B15" i="165"/>
  <c r="M23" i="191"/>
  <c r="M46" i="191" s="1"/>
  <c r="M23" i="195"/>
  <c r="M23" i="194"/>
  <c r="M46" i="194" s="1"/>
  <c r="M23" i="192"/>
  <c r="M46" i="192" s="1"/>
  <c r="E18" i="193"/>
  <c r="L21" i="193"/>
  <c r="D37" i="194"/>
  <c r="D14" i="192"/>
  <c r="D37" i="192" s="1"/>
  <c r="D37" i="191"/>
  <c r="D14" i="195"/>
  <c r="K21" i="193"/>
  <c r="F12" i="193"/>
  <c r="B25" i="191"/>
  <c r="B48" i="191" s="1"/>
  <c r="B25" i="195"/>
  <c r="B25" i="194"/>
  <c r="B48" i="194" s="1"/>
  <c r="B25" i="192"/>
  <c r="B48" i="192" s="1"/>
  <c r="I23" i="191"/>
  <c r="I46" i="191" s="1"/>
  <c r="I23" i="195"/>
  <c r="I23" i="194"/>
  <c r="I46" i="194" s="1"/>
  <c r="I23" i="192"/>
  <c r="I46" i="192" s="1"/>
  <c r="M14" i="192"/>
  <c r="M37" i="192" s="1"/>
  <c r="M37" i="191"/>
  <c r="M14" i="195"/>
  <c r="M37" i="194"/>
  <c r="I18" i="193"/>
  <c r="H18" i="193"/>
  <c r="D15" i="193"/>
  <c r="C18" i="165"/>
  <c r="O18" i="193"/>
  <c r="G14" i="195"/>
  <c r="G37" i="194"/>
  <c r="G14" i="192"/>
  <c r="G37" i="192" s="1"/>
  <c r="G37" i="191"/>
  <c r="C7" i="193"/>
  <c r="C10" i="193" s="1"/>
  <c r="B21" i="165"/>
  <c r="N21" i="193"/>
  <c r="J18" i="193"/>
  <c r="F23" i="195"/>
  <c r="F23" i="194"/>
  <c r="F46" i="194" s="1"/>
  <c r="F23" i="192"/>
  <c r="F46" i="192" s="1"/>
  <c r="F23" i="191"/>
  <c r="F46" i="191" s="1"/>
  <c r="B37" i="194"/>
  <c r="B14" i="195"/>
  <c r="B37" i="191"/>
  <c r="B14" i="192"/>
  <c r="B37" i="192" s="1"/>
  <c r="B15" i="193"/>
  <c r="H15" i="193"/>
  <c r="K17" i="191"/>
  <c r="K40" i="191" s="1"/>
  <c r="K17" i="195"/>
  <c r="K17" i="194"/>
  <c r="K40" i="194" s="1"/>
  <c r="K17" i="192"/>
  <c r="K40" i="192" s="1"/>
  <c r="M25" i="192"/>
  <c r="M48" i="192" s="1"/>
  <c r="M25" i="191"/>
  <c r="M48" i="191" s="1"/>
  <c r="M25" i="195"/>
  <c r="M25" i="194"/>
  <c r="M48" i="194" s="1"/>
  <c r="M18" i="193"/>
  <c r="I12" i="193"/>
  <c r="E7" i="193"/>
  <c r="E10" i="193" s="1"/>
  <c r="E12" i="193"/>
  <c r="K25" i="191"/>
  <c r="K48" i="191" s="1"/>
  <c r="K25" i="195"/>
  <c r="K25" i="194"/>
  <c r="K48" i="194" s="1"/>
  <c r="K25" i="192"/>
  <c r="K48" i="192" s="1"/>
  <c r="K7" i="193"/>
  <c r="K10" i="193" s="1"/>
  <c r="G18" i="193"/>
  <c r="C21" i="193"/>
  <c r="B17" i="163"/>
  <c r="B40" i="163" s="1"/>
  <c r="L17" i="97"/>
  <c r="B17" i="166"/>
  <c r="B40" i="166" s="1"/>
  <c r="B18" i="80"/>
  <c r="B42" i="80" s="1"/>
  <c r="N17" i="192"/>
  <c r="N40" i="192" s="1"/>
  <c r="B18" i="126"/>
  <c r="B42" i="126" s="1"/>
  <c r="B17" i="144" s="1"/>
  <c r="B17" i="145"/>
  <c r="B40" i="145" s="1"/>
  <c r="N17" i="191"/>
  <c r="N40" i="191" s="1"/>
  <c r="N17" i="195"/>
  <c r="B17" i="164"/>
  <c r="B40" i="164" s="1"/>
  <c r="N17" i="194"/>
  <c r="N40" i="194" s="1"/>
  <c r="N14" i="192"/>
  <c r="N37" i="192" s="1"/>
  <c r="B14" i="166"/>
  <c r="B37" i="166" s="1"/>
  <c r="N14" i="195"/>
  <c r="B15" i="80"/>
  <c r="B39" i="80" s="1"/>
  <c r="B15" i="126"/>
  <c r="B39" i="126" s="1"/>
  <c r="B14" i="144" s="1"/>
  <c r="B14" i="163"/>
  <c r="B37" i="163" s="1"/>
  <c r="I15" i="193"/>
  <c r="L12" i="193"/>
  <c r="D7" i="193"/>
  <c r="D10" i="193" s="1"/>
  <c r="C15" i="193"/>
  <c r="J21" i="193"/>
  <c r="B18" i="193"/>
  <c r="G21" i="193"/>
  <c r="G23" i="191"/>
  <c r="G46" i="191" s="1"/>
  <c r="G23" i="195"/>
  <c r="G23" i="194"/>
  <c r="G46" i="194" s="1"/>
  <c r="G23" i="192"/>
  <c r="G46" i="192" s="1"/>
  <c r="B18" i="165"/>
  <c r="N18" i="193"/>
  <c r="J7" i="193"/>
  <c r="J10" i="193" s="1"/>
  <c r="F20" i="195"/>
  <c r="F20" i="194"/>
  <c r="F43" i="194" s="1"/>
  <c r="F20" i="192"/>
  <c r="F43" i="192" s="1"/>
  <c r="F20" i="191"/>
  <c r="F43" i="191" s="1"/>
  <c r="E21" i="193"/>
  <c r="H12" i="193"/>
  <c r="D17" i="191"/>
  <c r="D40" i="191" s="1"/>
  <c r="D17" i="195"/>
  <c r="D17" i="194"/>
  <c r="D40" i="194" s="1"/>
  <c r="D17" i="192"/>
  <c r="D40" i="192" s="1"/>
  <c r="M20" i="97"/>
  <c r="O20" i="191"/>
  <c r="O43" i="191" s="1"/>
  <c r="C20" i="145"/>
  <c r="C43" i="145" s="1"/>
  <c r="O20" i="195"/>
  <c r="C20" i="166"/>
  <c r="C43" i="166" s="1"/>
  <c r="C21" i="126"/>
  <c r="C45" i="126" s="1"/>
  <c r="C20" i="144" s="1"/>
  <c r="O20" i="194"/>
  <c r="O43" i="194" s="1"/>
  <c r="C20" i="163"/>
  <c r="C43" i="163" s="1"/>
  <c r="C21" i="80"/>
  <c r="C45" i="80" s="1"/>
  <c r="O20" i="192"/>
  <c r="O43" i="192" s="1"/>
  <c r="C20" i="164"/>
  <c r="C43" i="164" s="1"/>
  <c r="K18" i="193"/>
  <c r="C25" i="194"/>
  <c r="C48" i="194" s="1"/>
  <c r="C25" i="192"/>
  <c r="C48" i="192" s="1"/>
  <c r="C25" i="191"/>
  <c r="C48" i="191" s="1"/>
  <c r="C25" i="195"/>
  <c r="L23" i="97"/>
  <c r="N23" i="194"/>
  <c r="N46" i="194" s="1"/>
  <c r="B23" i="163"/>
  <c r="B46" i="163" s="1"/>
  <c r="B24" i="80"/>
  <c r="B48" i="80" s="1"/>
  <c r="N23" i="192"/>
  <c r="N46" i="192" s="1"/>
  <c r="B23" i="164"/>
  <c r="B46" i="164" s="1"/>
  <c r="N23" i="191"/>
  <c r="N46" i="191" s="1"/>
  <c r="B23" i="145"/>
  <c r="B46" i="145" s="1"/>
  <c r="N23" i="195"/>
  <c r="B23" i="166"/>
  <c r="B46" i="166" s="1"/>
  <c r="B24" i="126"/>
  <c r="B48" i="126" s="1"/>
  <c r="B23" i="144" s="1"/>
  <c r="J20" i="191"/>
  <c r="J43" i="191" s="1"/>
  <c r="J20" i="195"/>
  <c r="J20" i="194"/>
  <c r="J43" i="194" s="1"/>
  <c r="J20" i="192"/>
  <c r="J43" i="192" s="1"/>
  <c r="J15" i="193"/>
  <c r="B17" i="194"/>
  <c r="B40" i="194" s="1"/>
  <c r="B17" i="192"/>
  <c r="B40" i="192" s="1"/>
  <c r="B17" i="191"/>
  <c r="B40" i="191" s="1"/>
  <c r="B17" i="195"/>
  <c r="E15" i="193"/>
  <c r="L18" i="193"/>
  <c r="H17" i="192"/>
  <c r="H40" i="192" s="1"/>
  <c r="H17" i="191"/>
  <c r="H40" i="191" s="1"/>
  <c r="H17" i="195"/>
  <c r="H17" i="194"/>
  <c r="H40" i="194" s="1"/>
  <c r="D18" i="193"/>
  <c r="O14" i="192"/>
  <c r="O37" i="192" s="1"/>
  <c r="C37" i="145"/>
  <c r="O37" i="191"/>
  <c r="C14" i="166"/>
  <c r="C37" i="166" s="1"/>
  <c r="C15" i="80"/>
  <c r="C39" i="80" s="1"/>
  <c r="O14" i="195"/>
  <c r="C14" i="163"/>
  <c r="C37" i="163" s="1"/>
  <c r="C15" i="126"/>
  <c r="C39" i="126" s="1"/>
  <c r="C14" i="144" s="1"/>
  <c r="O37" i="194"/>
  <c r="C37" i="164"/>
  <c r="O12" i="193"/>
  <c r="C12" i="165"/>
  <c r="B23" i="191"/>
  <c r="B46" i="191" s="1"/>
  <c r="B23" i="195"/>
  <c r="B23" i="194"/>
  <c r="B46" i="194" s="1"/>
  <c r="B23" i="192"/>
  <c r="B46" i="192" s="1"/>
  <c r="B21" i="193"/>
  <c r="M15" i="193"/>
  <c r="I37" i="194"/>
  <c r="I14" i="192"/>
  <c r="I37" i="192" s="1"/>
  <c r="I14" i="195"/>
  <c r="I37" i="191"/>
  <c r="C25" i="145"/>
  <c r="C48" i="145" s="1"/>
  <c r="M25" i="97"/>
  <c r="O25" i="195"/>
  <c r="C25" i="166"/>
  <c r="C48" i="166" s="1"/>
  <c r="C26" i="80"/>
  <c r="C50" i="80" s="1"/>
  <c r="C26" i="126"/>
  <c r="C50" i="126" s="1"/>
  <c r="C25" i="144" s="1"/>
  <c r="O25" i="194"/>
  <c r="O48" i="194" s="1"/>
  <c r="O25" i="191"/>
  <c r="O48" i="191" s="1"/>
  <c r="C25" i="163"/>
  <c r="C48" i="163" s="1"/>
  <c r="O25" i="192"/>
  <c r="O48" i="192" s="1"/>
  <c r="C25" i="164"/>
  <c r="C48" i="164" s="1"/>
  <c r="C23" i="191"/>
  <c r="C46" i="191" s="1"/>
  <c r="C23" i="195"/>
  <c r="C23" i="194"/>
  <c r="C46" i="194" s="1"/>
  <c r="C23" i="192"/>
  <c r="C46" i="192" s="1"/>
  <c r="I7" i="193"/>
  <c r="I10" i="193" s="1"/>
  <c r="I17" i="191"/>
  <c r="I40" i="191" s="1"/>
  <c r="I17" i="195"/>
  <c r="I17" i="194"/>
  <c r="I40" i="194" s="1"/>
  <c r="I17" i="192"/>
  <c r="I40" i="192" s="1"/>
  <c r="E20" i="191"/>
  <c r="E43" i="191" s="1"/>
  <c r="E20" i="195"/>
  <c r="E20" i="194"/>
  <c r="E43" i="194" s="1"/>
  <c r="E20" i="192"/>
  <c r="E43" i="192" s="1"/>
  <c r="L37" i="191"/>
  <c r="L14" i="195"/>
  <c r="L37" i="194"/>
  <c r="L14" i="192"/>
  <c r="L37" i="192" s="1"/>
  <c r="D21" i="193"/>
  <c r="D23" i="194"/>
  <c r="D46" i="194" s="1"/>
  <c r="D23" i="192"/>
  <c r="D46" i="192" s="1"/>
  <c r="D23" i="191"/>
  <c r="D46" i="191" s="1"/>
  <c r="D23" i="195"/>
  <c r="D25" i="194"/>
  <c r="D48" i="194" s="1"/>
  <c r="D25" i="192"/>
  <c r="D48" i="192" s="1"/>
  <c r="D25" i="191"/>
  <c r="D48" i="191" s="1"/>
  <c r="D25" i="195"/>
  <c r="M17" i="97"/>
  <c r="O17" i="191"/>
  <c r="O40" i="191" s="1"/>
  <c r="C17" i="145"/>
  <c r="C40" i="145" s="1"/>
  <c r="O17" i="195"/>
  <c r="C17" i="166"/>
  <c r="C40" i="166" s="1"/>
  <c r="C18" i="80"/>
  <c r="C42" i="80" s="1"/>
  <c r="O17" i="194"/>
  <c r="O40" i="194" s="1"/>
  <c r="C17" i="163"/>
  <c r="C40" i="163" s="1"/>
  <c r="C18" i="126"/>
  <c r="C42" i="126" s="1"/>
  <c r="C17" i="144" s="1"/>
  <c r="O17" i="192"/>
  <c r="O40" i="192" s="1"/>
  <c r="C17" i="164"/>
  <c r="C40" i="164" s="1"/>
  <c r="C15" i="165"/>
  <c r="O15" i="193"/>
  <c r="K23" i="195"/>
  <c r="K23" i="191"/>
  <c r="K46" i="191" s="1"/>
  <c r="K23" i="194"/>
  <c r="K46" i="194" s="1"/>
  <c r="K23" i="192"/>
  <c r="K46" i="192" s="1"/>
  <c r="G17" i="192"/>
  <c r="G40" i="192" s="1"/>
  <c r="G17" i="191"/>
  <c r="G40" i="191" s="1"/>
  <c r="G17" i="195"/>
  <c r="G17" i="194"/>
  <c r="G40" i="194" s="1"/>
  <c r="G15" i="193"/>
  <c r="C17" i="191"/>
  <c r="C40" i="191" s="1"/>
  <c r="C17" i="195"/>
  <c r="C17" i="194"/>
  <c r="C40" i="194" s="1"/>
  <c r="C17" i="192"/>
  <c r="C40" i="192" s="1"/>
  <c r="B25" i="166"/>
  <c r="B48" i="166" s="1"/>
  <c r="L25" i="97"/>
  <c r="B26" i="126"/>
  <c r="B50" i="126" s="1"/>
  <c r="B25" i="144" s="1"/>
  <c r="B25" i="145"/>
  <c r="B48" i="145" s="1"/>
  <c r="N25" i="192"/>
  <c r="N48" i="192" s="1"/>
  <c r="N25" i="191"/>
  <c r="N48" i="191" s="1"/>
  <c r="B25" i="164"/>
  <c r="B48" i="164" s="1"/>
  <c r="B25" i="163"/>
  <c r="B48" i="163" s="1"/>
  <c r="B26" i="80"/>
  <c r="B50" i="80" s="1"/>
  <c r="N25" i="195"/>
  <c r="N25" i="194"/>
  <c r="N48" i="194" s="1"/>
  <c r="N7" i="193"/>
  <c r="N10" i="193" s="1"/>
  <c r="B7" i="165"/>
  <c r="B10" i="165" s="1"/>
  <c r="J23" i="195"/>
  <c r="J23" i="191"/>
  <c r="J46" i="191" s="1"/>
  <c r="J23" i="194"/>
  <c r="J46" i="194" s="1"/>
  <c r="J23" i="192"/>
  <c r="J46" i="192" s="1"/>
  <c r="F15" i="193"/>
  <c r="F14" i="195"/>
  <c r="F37" i="194"/>
  <c r="F37" i="191"/>
  <c r="F14" i="192"/>
  <c r="F37" i="192" s="1"/>
  <c r="L7" i="193"/>
  <c r="L10" i="193" s="1"/>
  <c r="L20" i="97"/>
  <c r="N20" i="195"/>
  <c r="B20" i="164"/>
  <c r="B43" i="164" s="1"/>
  <c r="N20" i="194"/>
  <c r="N43" i="194" s="1"/>
  <c r="B20" i="145"/>
  <c r="B43" i="145" s="1"/>
  <c r="N20" i="192"/>
  <c r="N43" i="192" s="1"/>
  <c r="B20" i="166"/>
  <c r="B43" i="166" s="1"/>
  <c r="B21" i="126"/>
  <c r="B45" i="126" s="1"/>
  <c r="B20" i="144" s="1"/>
  <c r="N20" i="191"/>
  <c r="N43" i="191" s="1"/>
  <c r="B20" i="163"/>
  <c r="B43" i="163" s="1"/>
  <c r="B21" i="80"/>
  <c r="B45" i="80" s="1"/>
  <c r="F7" i="193"/>
  <c r="F10" i="193" s="1"/>
  <c r="I20" i="191"/>
  <c r="I43" i="191" s="1"/>
  <c r="I20" i="195"/>
  <c r="I20" i="194"/>
  <c r="I43" i="194" s="1"/>
  <c r="I20" i="192"/>
  <c r="I43" i="192" s="1"/>
  <c r="E23" i="191"/>
  <c r="E46" i="191" s="1"/>
  <c r="E23" i="195"/>
  <c r="E23" i="194"/>
  <c r="E46" i="194" s="1"/>
  <c r="E23" i="192"/>
  <c r="E46" i="192" s="1"/>
  <c r="H20" i="191"/>
  <c r="H43" i="191" s="1"/>
  <c r="H20" i="195"/>
  <c r="H20" i="194"/>
  <c r="H43" i="194" s="1"/>
  <c r="H20" i="192"/>
  <c r="H43" i="192" s="1"/>
  <c r="H21" i="193"/>
  <c r="H37" i="191"/>
  <c r="H14" i="195"/>
  <c r="H37" i="194"/>
  <c r="H14" i="192"/>
  <c r="H37" i="192" s="1"/>
  <c r="J17" i="191"/>
  <c r="J40" i="191" s="1"/>
  <c r="J17" i="195"/>
  <c r="J17" i="194"/>
  <c r="J40" i="194" s="1"/>
  <c r="J17" i="192"/>
  <c r="J40" i="192" s="1"/>
  <c r="B12" i="193"/>
  <c r="E17" i="192"/>
  <c r="E40" i="192" s="1"/>
  <c r="E17" i="191"/>
  <c r="E40" i="191" s="1"/>
  <c r="E17" i="195"/>
  <c r="E17" i="194"/>
  <c r="E40" i="194" s="1"/>
  <c r="L15" i="193"/>
  <c r="M20" i="191"/>
  <c r="M43" i="191" s="1"/>
  <c r="M20" i="195"/>
  <c r="M20" i="194"/>
  <c r="M43" i="194" s="1"/>
  <c r="M20" i="192"/>
  <c r="M43" i="192" s="1"/>
  <c r="M7" i="193"/>
  <c r="M10" i="193" s="1"/>
  <c r="E25" i="192"/>
  <c r="E48" i="192" s="1"/>
  <c r="E25" i="191"/>
  <c r="E48" i="191" s="1"/>
  <c r="E25" i="195"/>
  <c r="E25" i="194"/>
  <c r="E48" i="194" s="1"/>
  <c r="L17" i="194"/>
  <c r="L40" i="194" s="1"/>
  <c r="L17" i="192"/>
  <c r="L40" i="192" s="1"/>
  <c r="L17" i="191"/>
  <c r="L40" i="191" s="1"/>
  <c r="L17" i="195"/>
  <c r="H25" i="192"/>
  <c r="H48" i="192" s="1"/>
  <c r="H25" i="191"/>
  <c r="H48" i="191" s="1"/>
  <c r="H25" i="195"/>
  <c r="H25" i="194"/>
  <c r="H48" i="194" s="1"/>
  <c r="K12" i="193"/>
  <c r="K37" i="191"/>
  <c r="K14" i="195"/>
  <c r="K37" i="194"/>
  <c r="K14" i="192"/>
  <c r="K37" i="192" s="1"/>
  <c r="B12" i="165"/>
  <c r="N12" i="193"/>
  <c r="M21" i="193"/>
  <c r="I25" i="191"/>
  <c r="I48" i="191" s="1"/>
  <c r="I25" i="195"/>
  <c r="I25" i="194"/>
  <c r="I48" i="194" s="1"/>
  <c r="I25" i="192"/>
  <c r="I48" i="192" s="1"/>
  <c r="L23" i="195"/>
  <c r="L23" i="194"/>
  <c r="L46" i="194" s="1"/>
  <c r="L23" i="191"/>
  <c r="L46" i="191" s="1"/>
  <c r="L23" i="192"/>
  <c r="L46" i="192" s="1"/>
  <c r="D12" i="193"/>
  <c r="M23" i="97"/>
  <c r="O23" i="191"/>
  <c r="O46" i="191" s="1"/>
  <c r="C23" i="166"/>
  <c r="C46" i="166" s="1"/>
  <c r="C24" i="80"/>
  <c r="C48" i="80" s="1"/>
  <c r="O23" i="195"/>
  <c r="C23" i="163"/>
  <c r="C46" i="163" s="1"/>
  <c r="C24" i="126"/>
  <c r="C48" i="126" s="1"/>
  <c r="C23" i="144" s="1"/>
  <c r="O23" i="194"/>
  <c r="O46" i="194" s="1"/>
  <c r="C23" i="164"/>
  <c r="C46" i="164" s="1"/>
  <c r="O23" i="192"/>
  <c r="O46" i="192" s="1"/>
  <c r="C23" i="145"/>
  <c r="C46" i="145" s="1"/>
  <c r="C21" i="165"/>
  <c r="O21" i="193"/>
  <c r="F17" i="194"/>
  <c r="F40" i="194" s="1"/>
  <c r="F17" i="192"/>
  <c r="F40" i="192" s="1"/>
  <c r="F17" i="195"/>
  <c r="F17" i="191"/>
  <c r="F40" i="191" s="1"/>
  <c r="B20" i="191"/>
  <c r="B43" i="191" s="1"/>
  <c r="B20" i="195"/>
  <c r="B20" i="194"/>
  <c r="B43" i="194" s="1"/>
  <c r="B20" i="192"/>
  <c r="B43" i="192" s="1"/>
  <c r="B7" i="193"/>
  <c r="B10" i="193" s="1"/>
  <c r="I21" i="193"/>
  <c r="L25" i="191"/>
  <c r="L48" i="191" s="1"/>
  <c r="L25" i="195"/>
  <c r="L25" i="194"/>
  <c r="L48" i="194" s="1"/>
  <c r="L25" i="192"/>
  <c r="L48" i="192" s="1"/>
  <c r="C14" i="192"/>
  <c r="C37" i="192" s="1"/>
  <c r="C37" i="191"/>
  <c r="C14" i="195"/>
  <c r="C37" i="194"/>
  <c r="C12" i="193"/>
  <c r="J25" i="195"/>
  <c r="J25" i="194"/>
  <c r="J48" i="194" s="1"/>
  <c r="J25" i="192"/>
  <c r="J48" i="192" s="1"/>
  <c r="J25" i="191"/>
  <c r="J48" i="191" s="1"/>
  <c r="F18" i="193"/>
  <c r="F25" i="194"/>
  <c r="F48" i="194" s="1"/>
  <c r="F25" i="192"/>
  <c r="F48" i="192" s="1"/>
  <c r="F25" i="191"/>
  <c r="F48" i="191" s="1"/>
  <c r="F25" i="195"/>
  <c r="M12" i="193"/>
  <c r="H23" i="194"/>
  <c r="H46" i="194" s="1"/>
  <c r="H23" i="192"/>
  <c r="H46" i="192" s="1"/>
  <c r="H23" i="191"/>
  <c r="H46" i="191" s="1"/>
  <c r="H23" i="195"/>
  <c r="K20" i="191"/>
  <c r="K43" i="191" s="1"/>
  <c r="K20" i="195"/>
  <c r="K20" i="194"/>
  <c r="K43" i="194" s="1"/>
  <c r="K20" i="192"/>
  <c r="K43" i="192" s="1"/>
  <c r="G12" i="193"/>
  <c r="G7" i="193"/>
  <c r="G10" i="193" s="1"/>
  <c r="G25" i="192"/>
  <c r="G48" i="192" s="1"/>
  <c r="G25" i="191"/>
  <c r="G48" i="191" s="1"/>
  <c r="G25" i="195"/>
  <c r="G25" i="194"/>
  <c r="G48" i="194" s="1"/>
  <c r="J12" i="193"/>
  <c r="J14" i="192"/>
  <c r="J37" i="192" s="1"/>
  <c r="J37" i="191"/>
  <c r="J14" i="195"/>
  <c r="J37" i="194"/>
  <c r="F21" i="193"/>
  <c r="L20" i="191"/>
  <c r="L43" i="191" s="1"/>
  <c r="L20" i="195"/>
  <c r="L20" i="194"/>
  <c r="L43" i="194" s="1"/>
  <c r="L20" i="192"/>
  <c r="L43" i="192" s="1"/>
  <c r="D20" i="191"/>
  <c r="D43" i="191" s="1"/>
  <c r="D20" i="195"/>
  <c r="D20" i="194"/>
  <c r="D43" i="194" s="1"/>
  <c r="D20" i="192"/>
  <c r="D43" i="192" s="1"/>
  <c r="K15" i="193"/>
  <c r="O7" i="193" l="1"/>
  <c r="O10" i="193" s="1"/>
  <c r="L31" i="190"/>
  <c r="L11" i="190"/>
  <c r="C7" i="144"/>
  <c r="C10" i="144" s="1"/>
  <c r="C35" i="126"/>
  <c r="M31" i="190"/>
  <c r="M11" i="190"/>
  <c r="B7" i="144"/>
  <c r="B10" i="144" s="1"/>
  <c r="B35" i="126"/>
  <c r="L45" i="97"/>
  <c r="L25" i="190"/>
  <c r="L45" i="190" s="1"/>
  <c r="M40" i="97"/>
  <c r="M20" i="190"/>
  <c r="M40" i="190" s="1"/>
  <c r="L34" i="97"/>
  <c r="L14" i="190"/>
  <c r="L34" i="190" s="1"/>
  <c r="M45" i="97"/>
  <c r="M25" i="190"/>
  <c r="M45" i="190" s="1"/>
  <c r="L37" i="97"/>
  <c r="L17" i="190"/>
  <c r="L37" i="190" s="1"/>
  <c r="M43" i="97"/>
  <c r="M23" i="190"/>
  <c r="M43" i="190" s="1"/>
  <c r="L40" i="97"/>
  <c r="L20" i="190"/>
  <c r="L40" i="190" s="1"/>
  <c r="M37" i="97"/>
  <c r="M17" i="190"/>
  <c r="M37" i="190" s="1"/>
  <c r="M34" i="97"/>
  <c r="M14" i="190"/>
  <c r="M34" i="190" s="1"/>
  <c r="L43" i="97"/>
  <c r="L23" i="190"/>
  <c r="L43" i="190" s="1"/>
  <c r="F24" i="193"/>
  <c r="F16" i="193"/>
  <c r="C22" i="165"/>
  <c r="O22" i="193"/>
  <c r="M19" i="193"/>
  <c r="G16" i="193"/>
  <c r="B22" i="193"/>
  <c r="B16" i="193"/>
  <c r="F22" i="193"/>
  <c r="G13" i="193"/>
  <c r="D19" i="193"/>
  <c r="L19" i="193"/>
  <c r="C13" i="193"/>
  <c r="B19" i="193"/>
  <c r="H24" i="193"/>
  <c r="E24" i="193"/>
  <c r="J16" i="193"/>
  <c r="H13" i="193"/>
  <c r="I19" i="193"/>
  <c r="B19" i="165"/>
  <c r="N19" i="193"/>
  <c r="F13" i="193"/>
  <c r="J22" i="193"/>
  <c r="N24" i="193"/>
  <c r="B24" i="165"/>
  <c r="C16" i="193"/>
  <c r="D24" i="193"/>
  <c r="L13" i="193"/>
  <c r="I16" i="193"/>
  <c r="C22" i="193"/>
  <c r="B22" i="165"/>
  <c r="N22" i="193"/>
  <c r="C19" i="165"/>
  <c r="O19" i="193"/>
  <c r="D16" i="193"/>
  <c r="F19" i="193"/>
  <c r="G22" i="193"/>
  <c r="B16" i="165"/>
  <c r="N16" i="193"/>
  <c r="M24" i="193"/>
  <c r="M13" i="193"/>
  <c r="C19" i="193"/>
  <c r="G24" i="193"/>
  <c r="K19" i="193"/>
  <c r="H22" i="193"/>
  <c r="J24" i="193"/>
  <c r="D22" i="193"/>
  <c r="E19" i="193"/>
  <c r="C24" i="165"/>
  <c r="O24" i="193"/>
  <c r="I13" i="193"/>
  <c r="J19" i="193"/>
  <c r="B13" i="165"/>
  <c r="N13" i="193"/>
  <c r="K24" i="193"/>
  <c r="B13" i="193"/>
  <c r="D13" i="193"/>
  <c r="M22" i="193"/>
  <c r="E13" i="193"/>
  <c r="M16" i="193"/>
  <c r="J13" i="193"/>
  <c r="L24" i="193"/>
  <c r="L22" i="193"/>
  <c r="I24" i="193"/>
  <c r="K13" i="193"/>
  <c r="L16" i="193"/>
  <c r="E16" i="193"/>
  <c r="H19" i="193"/>
  <c r="E22" i="193"/>
  <c r="K22" i="193"/>
  <c r="C16" i="165"/>
  <c r="O16" i="193"/>
  <c r="O13" i="193"/>
  <c r="C13" i="165"/>
  <c r="H16" i="193"/>
  <c r="C24" i="193"/>
  <c r="K16" i="193"/>
  <c r="I22" i="193"/>
  <c r="B24" i="193"/>
  <c r="G19" i="193"/>
</calcChain>
</file>

<file path=xl/sharedStrings.xml><?xml version="1.0" encoding="utf-8"?>
<sst xmlns="http://schemas.openxmlformats.org/spreadsheetml/2006/main" count="2944" uniqueCount="303">
  <si>
    <t>Улучшенный Люкс</t>
  </si>
  <si>
    <t>Красная Поляна Люкс</t>
  </si>
  <si>
    <t>BB</t>
  </si>
  <si>
    <t>Люкс  с одной спальней</t>
  </si>
  <si>
    <t>06.03.2020-08.03.2020</t>
  </si>
  <si>
    <t>Дуплекс</t>
  </si>
  <si>
    <t>01.03.2020-05.03.2020</t>
  </si>
  <si>
    <t>от 1 до 6</t>
  </si>
  <si>
    <t>Период действия тарифа – до 31.03.2020</t>
  </si>
  <si>
    <t>Стоимость указана без скипасса.</t>
  </si>
  <si>
    <t>к тарифу обязательно прибавляется ски-пасс на взрослых в номере -  1500 р на каждый день с человека</t>
  </si>
  <si>
    <t>детский приобретается на ресепшн</t>
  </si>
  <si>
    <t>Условия отмены:</t>
  </si>
  <si>
    <t>08.01.2020 – 31.03.2020 – аннуляция без штрафа за 30 дней, менее 30 – штраф 100%</t>
  </si>
  <si>
    <t>Min stay – 2 nights</t>
  </si>
  <si>
    <t>Оплата до наступления аннуляции.</t>
  </si>
  <si>
    <t xml:space="preserve">Выдача ски-пассов на стойке регистрации в отеле при заселении. Возврат денежных средств за неиспользованные ски-пассы не производится. </t>
  </si>
  <si>
    <t xml:space="preserve">от 1 до 6 </t>
  </si>
  <si>
    <t>от 1 до 4</t>
  </si>
  <si>
    <t>NETTO RATES</t>
  </si>
  <si>
    <t>OPEN RATES</t>
  </si>
  <si>
    <t xml:space="preserve">Улучшенный люкс с одной спальней и гостиной     </t>
  </si>
  <si>
    <t>Мовенпик Красная Поляна (бывш. Горки Сьютс)</t>
  </si>
  <si>
    <t>Супериор кинг /Супериор твин</t>
  </si>
  <si>
    <t xml:space="preserve">OPEN RATES </t>
  </si>
  <si>
    <t xml:space="preserve">Дюплекс с двумя спальнями  </t>
  </si>
  <si>
    <t>Пентхаус с тремя спальнями</t>
  </si>
  <si>
    <t>01.04.2020-30.04.2020</t>
  </si>
  <si>
    <t>Супериор Кинг/Супериор Твин</t>
  </si>
  <si>
    <t>09.03.2020-10.03.2020</t>
  </si>
  <si>
    <t>12.03.2020-14.03.2020</t>
  </si>
  <si>
    <t>15.03.2020-20.03.2020</t>
  </si>
  <si>
    <t>21.03.2020-24.03.2020</t>
  </si>
  <si>
    <t>25.03.2020-31.03.2020</t>
  </si>
  <si>
    <t>Период проживания: 01.04.2020 – 30.04.2020</t>
  </si>
  <si>
    <t>Условия оплаты: согласно условиям в контракте</t>
  </si>
  <si>
    <t>Цены указаны в рублях и включают НДС (20%)</t>
  </si>
  <si>
    <t>Минимальный срок проживания: нет</t>
  </si>
  <si>
    <t>Политика отмены: бесплатная отмена бронирования возможна за 7 дней до заезда. В случае отмены бронирования позднее этого срока взимается оплата за одну ночь пребывания.</t>
  </si>
  <si>
    <t>Предложение ограничено и не комбинируется с другими действующими акциями отеля.</t>
  </si>
  <si>
    <t xml:space="preserve">Минимальный срок проживания: 2 ночи </t>
  </si>
  <si>
    <t>Тариф нетто включает:</t>
  </si>
  <si>
    <t>• завтрак по системе "Шведский стол"</t>
  </si>
  <si>
    <t>• обед и ужин по детокс меню</t>
  </si>
  <si>
    <t>• *1 дневной скипасс на все канатные дороги курорта</t>
  </si>
  <si>
    <t>• купонная книга на бесплатные активности и скидки в СПА центры курорта</t>
  </si>
  <si>
    <t>• ежедневные занятия йогой</t>
  </si>
  <si>
    <t>• подъем на канатной дороге до уровня 960м</t>
  </si>
  <si>
    <t>Курорт «Красная Поляна» оставляет за собой право изменять услуги и тарифы в составе пакета. Курорт «Красная Поляна» оставляет за собой приостановить данное предложение.</t>
  </si>
  <si>
    <t>*К тарифам на все отели обязательно необходимо добавлять стоимость прогулочного ски-пасса единоразово:</t>
  </si>
  <si>
    <t>- 700 рублей взрослый ски-пасс</t>
  </si>
  <si>
    <t>- 400 рублей детский ски-пасс (c 7 – 12 лет)</t>
  </si>
  <si>
    <t>- бесплатно до 6 лет</t>
  </si>
  <si>
    <t>Даты бронирования: 27.02.2020 - 15.04.2020</t>
  </si>
  <si>
    <t>• Бесплатное размещение 2 детей до 12 лет, включая завтрак и посещение СПА</t>
  </si>
  <si>
    <t>• Завтрак "Шведский стол"</t>
  </si>
  <si>
    <t>• Посещение СПА комплекса отеля</t>
  </si>
  <si>
    <t>• Бесплатный WI-FI в номере</t>
  </si>
  <si>
    <t>• Подъем на канатной дороге до уровня +960м</t>
  </si>
  <si>
    <r>
      <rPr>
        <b/>
        <sz val="11"/>
        <color indexed="8"/>
        <rFont val="Calibri"/>
        <family val="2"/>
        <charset val="204"/>
      </rPr>
      <t>Дополнительные услуги пакетного предложения (предоставляются по купонной книжке) *:</t>
    </r>
    <r>
      <rPr>
        <sz val="10"/>
        <rFont val="Arial Cyr"/>
        <charset val="204"/>
      </rPr>
      <t xml:space="preserve">
★ *Прогулочный билет "Панорама Красной Поляны" (действует для всех гостей, проживающих в номере)
★ Прокат городского велосипеда в главном прокате курорта на 1 час (действует однократно для одного взрослого и одного ребенка до 12 лет включительно)
★ Посещение аттракциона «Колесо Времени» (действует однократно для всех гостей, проживающих в номере, при единовременном посещении)
★ Посещение Детского развлекательного центра Страна Медведия в течение 1 часа до 14.00 (действует на ребенка от 3 до 14 лет включительно)
★ Один круг на аттракционе "Богатырские гонки" (действует на 1 человека от 110 см.)
★ 3 игры в игровых автоматах центра развлечений "Хали-Гали"
★ Посещение музея современного творчества "Олгиз"
★ Бесплатная видеосъемка при прохождении комнаты страха "Амбулатория"
★ Скидка 50% на посещение Хаски-центра для одного взрослого
★ Посещение Парка приключений Wonder Land со скидкой 30%
★ Скидку 20% на прокат электротранспорта на выбор
★ Скидку 10% на полет на параплане и на фото- и видеосъемку в подарок
★ Скидку 50% на аренду боулинг-дорожек центра развлечений "Хали-Гали"
★ Скидку 200 р на входные билеты в аквапарк Mountain Beach
★ Скидку 20% на любой киносеанс в кинотеатре "Старсинема"
★ Скидку 50% на билет в комнату страха "Амбулатория"
★ Скидку 500 р в магазине натуральной косметики LiA craft cosmetics
★ Скидку 50% на 1 час посещения центра развлечений "Хали-Гали"
★ Скидку 30% на творческий мастер-класс арт-студии "Белый Лис"
★ Скидку 100 р на услуги семейного салона красоты Family Beauty Club
★ Скидку 10% на любые покупки в художественно-музыкальном салоне "ОЛГИЗ"
★ Скидку 25% на VIP-прокат горных лыж и сноубордов в тест-центре "Антимузей друзей"
★ Скидку 15% на один сеанс игры в Anvio VR Arena
★ Скидку 20% на весь ассортимент фирменного магазина Курорта Красная Поляна
★ Обучение лучной стрельбе и 5 бесплатных дополнительных выстрелов из лука (Поляна 960)
★ Прокат беговела 1 час
★ Посещение хаски-центра (действует на 1 ребенка до 10 лет в сопровождении взрослого.)
* Купонная книжка выдается при заселении и предоставляется на номер. Купоны действуют
однократно. Условия предоставления дополнительных услуг прописаны в купонной книжке. Курорт
«Красная Поляна» оставляет за собой право изменять услуги в составе пакета. Тарифы
предоставлены со скидкой 15% от лучшей цены дня, возможно изменения тарифов.</t>
    </r>
  </si>
  <si>
    <t>*К тарифам на все отели необходимо добавлять стоимость прогулочного ски-пасса единоразово:</t>
  </si>
  <si>
    <t>• посещение СПА центра</t>
  </si>
  <si>
    <t>Период проживания: 20.03.2020 по 16.04.2020</t>
  </si>
  <si>
    <t>01.04.2020-16.04.2020</t>
  </si>
  <si>
    <t>C завтраками/ Bed and breakfast</t>
  </si>
  <si>
    <t>Открытые тарифы/ Open rates</t>
  </si>
  <si>
    <t>В стоимость включено/ Rates include:</t>
  </si>
  <si>
    <t>Бесплатный беспроводной интернет на всей территории отеля/ Wi-Fi;</t>
  </si>
  <si>
    <t>Чай/кофе, вода в номера/tea and coffee in the room;</t>
  </si>
  <si>
    <t>Подъем до уровня +960 м./ Free of charge access to a cable car "Krasnaya Polyana" К-1  (Polyana 540 - Polyana 960);</t>
  </si>
  <si>
    <t>Условия аннуляции/ Cancellation policy:</t>
  </si>
  <si>
    <t>Условия/ Conditions:</t>
  </si>
  <si>
    <t>великолепный завтрак по системе "Шведский стол"</t>
  </si>
  <si>
    <t>купонную книгу на бесплатные активности курорта и скидки в СПА центры</t>
  </si>
  <si>
    <t>подъем на канатной дороге до уровня 960м</t>
  </si>
  <si>
    <t xml:space="preserve">парковка на Поляне 960; </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</si>
  <si>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</si>
  <si>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</si>
  <si>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Завтрак/ Breakfast;</t>
  </si>
  <si>
    <t>НДС 20% (в рублях) за номер в сутки/ VAT 20%;</t>
  </si>
  <si>
    <r>
      <t xml:space="preserve">Период продажи: </t>
    </r>
    <r>
      <rPr>
        <b/>
        <sz val="9"/>
        <rFont val="Times New Roman"/>
        <family val="1"/>
        <charset val="204"/>
      </rPr>
      <t>с 05.08.2021 - 15.12.2021​</t>
    </r>
    <r>
      <rPr>
        <sz val="9"/>
        <rFont val="Times New Roman"/>
        <family val="1"/>
        <charset val="204"/>
      </rPr>
      <t xml:space="preserve">/ Period of sales: </t>
    </r>
    <r>
      <rPr>
        <b/>
        <sz val="9"/>
        <rFont val="Times New Roman"/>
        <family val="1"/>
        <charset val="204"/>
      </rPr>
      <t>с 05.08.2021 - 15.12.2021​</t>
    </r>
  </si>
  <si>
    <r>
      <t xml:space="preserve">Период проживания: </t>
    </r>
    <r>
      <rPr>
        <b/>
        <sz val="9"/>
        <rFont val="Times New Roman"/>
        <family val="1"/>
        <charset val="204"/>
      </rPr>
      <t xml:space="preserve">с 01.10.2021 - 16.12.202​1 </t>
    </r>
    <r>
      <rPr>
        <sz val="9"/>
        <rFont val="Times New Roman"/>
        <family val="1"/>
        <charset val="204"/>
      </rPr>
      <t xml:space="preserve">/ Period of stay: </t>
    </r>
    <r>
      <rPr>
        <b/>
        <sz val="9"/>
        <rFont val="Times New Roman"/>
        <family val="1"/>
        <charset val="204"/>
      </rPr>
      <t>с 01.10.2021 - 16.12.202​1</t>
    </r>
  </si>
  <si>
    <t xml:space="preserve">Долина 960 </t>
  </si>
  <si>
    <t>Премиум Кинг- Твин / Premium King -Twin</t>
  </si>
  <si>
    <t>Виста Кинг/ Vista King</t>
  </si>
  <si>
    <t>Эксклюзивный Кинг/ Exclusive King</t>
  </si>
  <si>
    <t>Панорама Люкс/ Panorama Suite</t>
  </si>
  <si>
    <t>Долина Люкс/ Dolina Suite</t>
  </si>
  <si>
    <t>от 1 до 3</t>
  </si>
  <si>
    <t>Пользование СПА/ free SPA;</t>
  </si>
  <si>
    <t>НДС 20% (в рублях) за номер в сутки/ VAT 20%.</t>
  </si>
  <si>
    <t xml:space="preserve">Открытые тарифы/ Open rates				</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</si>
  <si>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</si>
  <si>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r>
      <t xml:space="preserve">Мин срок бронирования до заезда: </t>
    </r>
    <r>
      <rPr>
        <b/>
        <sz val="9"/>
        <color indexed="8"/>
        <rFont val="Times New Roman"/>
        <family val="1"/>
        <charset val="204"/>
      </rPr>
      <t>15</t>
    </r>
    <r>
      <rPr>
        <sz val="9"/>
        <color indexed="8"/>
        <rFont val="Times New Roman"/>
        <family val="1"/>
        <charset val="204"/>
      </rPr>
      <t xml:space="preserve"> дней/ Min. Booking period before arrival: </t>
    </r>
    <r>
      <rPr>
        <b/>
        <sz val="9"/>
        <color indexed="8"/>
        <rFont val="Times New Roman"/>
        <family val="1"/>
        <charset val="204"/>
      </rPr>
      <t>15</t>
    </r>
    <r>
      <rPr>
        <sz val="9"/>
        <color indexed="8"/>
        <rFont val="Times New Roman"/>
        <family val="1"/>
        <charset val="204"/>
      </rPr>
      <t xml:space="preserve"> days.</t>
    </r>
  </si>
  <si>
    <t>Открытый тариф "Зарядись Энергией Гор"</t>
  </si>
  <si>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</si>
  <si>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</si>
  <si>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t>Предложение ограничено и не комбинируется с</t>
    </r>
    <r>
      <rPr>
        <i/>
        <sz val="8"/>
        <color indexed="8"/>
        <rFont val="Verdana"/>
        <family val="2"/>
        <charset val="204"/>
      </rPr>
      <t> </t>
    </r>
    <r>
      <rPr>
        <sz val="8"/>
        <color indexed="8"/>
        <rFont val="Verdana"/>
        <family val="2"/>
        <charset val="204"/>
      </rPr>
      <t>другими действующими акциями отеля / The offer is limited and cannot be combined with other current hotel promotions.</t>
    </r>
  </si>
  <si>
    <t>В купонную книжку входят скидки до 50%, специальные предложения и бесплатные  бонусные услуги / The coupon book includes discounts of up to 50%, special offers and free bonus services.</t>
  </si>
  <si>
    <r>
      <t>*</t>
    </r>
    <r>
      <rPr>
        <sz val="8"/>
        <color indexed="8"/>
        <rFont val="Verdana"/>
        <family val="2"/>
        <charset val="204"/>
      </rPr>
      <t> </t>
    </r>
    <r>
      <rPr>
        <u/>
        <sz val="8"/>
        <color indexed="8"/>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family val="2"/>
        <charset val="204"/>
      </rPr>
      <t>* Services and bonus offers are valid only during the stay and are provided once, according to the conditions in the coupon book.</t>
    </r>
  </si>
  <si>
    <t xml:space="preserve">NETTO  RATES </t>
  </si>
  <si>
    <t>Открытые тарифы "Раннее бронирование"</t>
  </si>
  <si>
    <t>Открытые тарифы "4=3"</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</si>
  <si>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family val="1"/>
        <charset val="204"/>
      </rPr>
      <t xml:space="preserve">
</t>
    </r>
  </si>
  <si>
    <r>
      <t>В предложение «Зарядись энергией гор»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хиты летнего сезона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</si>
  <si>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</si>
  <si>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</si>
  <si>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</si>
  <si>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</si>
  <si>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Открытые тарифы BAR -10%</t>
  </si>
  <si>
    <t>Отдыхай и катай</t>
  </si>
  <si>
    <r>
      <t xml:space="preserve">Мин срок бронирования до заезда: </t>
    </r>
    <r>
      <rPr>
        <b/>
        <sz val="9"/>
        <color theme="1"/>
        <rFont val="Times New Roman"/>
        <family val="1"/>
      </rPr>
      <t>03</t>
    </r>
    <r>
      <rPr>
        <sz val="9"/>
        <color indexed="8"/>
        <rFont val="Times New Roman"/>
        <family val="1"/>
        <charset val="204"/>
      </rPr>
      <t xml:space="preserve"> дней/ Min. Booking period before arrival: </t>
    </r>
    <r>
      <rPr>
        <b/>
        <sz val="9"/>
        <color indexed="8"/>
        <rFont val="Times New Roman"/>
        <family val="1"/>
        <charset val="204"/>
      </rPr>
      <t>03</t>
    </r>
    <r>
      <rPr>
        <sz val="9"/>
        <color indexed="8"/>
        <rFont val="Times New Roman"/>
        <family val="1"/>
        <charset val="204"/>
      </rPr>
      <t xml:space="preserve"> days.</t>
    </r>
  </si>
  <si>
    <t>Специальный тариф "Осенние каникулы" / Special offer "Autumn holidays"</t>
  </si>
  <si>
    <t>Специальный тариф "Зарядись энергий гор Активный пакет" / Special offer "Energize the Mountains Active"</t>
  </si>
  <si>
    <t>Специальное предложение "Отдыхай и катай"  / Special offer "Rest and Ski"</t>
  </si>
  <si>
    <t>Открытые тарифы "Раннее бронирование" 10%</t>
  </si>
  <si>
    <t>Бесплатное размещение 2 детей возрастом до 12 лет, включая завтрак и доп.место /  Free accommodation for 2 children under 12 years old, including breakfast and extra bed.</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</si>
  <si>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</si>
  <si>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t>Купонная книга с 10 бесплатными активностями и скидками на другие акции Курорта / 
Coupon book with 10 free activities and discounts for other promotions of the Krasnaya Polyana Resort</t>
  </si>
  <si>
    <r>
      <t>По купонной книге в предложение</t>
    </r>
    <r>
      <rPr>
        <b/>
        <sz val="10"/>
        <rFont val="Times New Roman"/>
        <family val="1"/>
        <charset val="204"/>
      </rPr>
      <t> «Зарядись энергией гор - Активный» входят</t>
    </r>
    <r>
      <rPr>
        <sz val="10"/>
        <rFont val="Times New Roman"/>
        <family val="1"/>
        <charset val="204"/>
      </rPr>
      <t> </t>
    </r>
    <r>
      <rPr>
        <i/>
        <sz val="10"/>
        <rFont val="Times New Roman"/>
        <family val="1"/>
        <charset val="204"/>
      </rPr>
      <t>бесплатно* / The Special offer "Energize the Mountains Active" includes free of charge (for hotel guests):</t>
    </r>
  </si>
  <si>
    <t>6. Прокат скейтборда или роликов на 1 час в Академии райдеров (действует на всех гостей) / Skateboard or rollerblading for 1 hour at the Rider Academy(valid for all guests);</t>
  </si>
  <si>
    <t>10. Поход с гидом Бюро приключений 100К (действует на всех гостей) / Нiking along the eco-trails with a guide (valid for all guests).</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</si>
  <si>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</si>
  <si>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</si>
  <si>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</si>
  <si>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</si>
  <si>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Период бронирования: 21.02.2022 - 10.04.2022 /  Period of sales: 21.02.2022 - 10.04.2022</t>
  </si>
  <si>
    <r>
      <t xml:space="preserve">Период проживания: </t>
    </r>
    <r>
      <rPr>
        <b/>
        <sz val="9"/>
        <rFont val="Times New Roman"/>
        <family val="1"/>
        <charset val="204"/>
      </rPr>
      <t xml:space="preserve">с 18.03.2022 - 11.04.2022 </t>
    </r>
    <r>
      <rPr>
        <sz val="9"/>
        <rFont val="Times New Roman"/>
        <family val="1"/>
        <charset val="204"/>
      </rPr>
      <t xml:space="preserve">/ Period of stay: </t>
    </r>
    <r>
      <rPr>
        <b/>
        <sz val="9"/>
        <rFont val="Times New Roman"/>
        <family val="1"/>
        <charset val="204"/>
      </rPr>
      <t>18.03.2022 - 11.04.2022</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</si>
  <si>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</si>
  <si>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</si>
  <si>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</si>
  <si>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</si>
  <si>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</si>
  <si>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</si>
  <si>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</si>
  <si>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</si>
  <si>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</si>
  <si>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</si>
  <si>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</si>
  <si>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t>Условия / Conditions:</t>
  </si>
  <si>
    <r>
      <t xml:space="preserve">По купонной книге в предложение </t>
    </r>
    <r>
      <rPr>
        <b/>
        <sz val="10"/>
        <rFont val="Times New Roman"/>
        <family val="1"/>
        <charset val="204"/>
      </rPr>
      <t>«Весенние Каникулы»</t>
    </r>
    <r>
      <rPr>
        <sz val="10"/>
        <rFont val="Times New Roman"/>
        <family val="1"/>
        <charset val="204"/>
      </rPr>
      <t xml:space="preserve"> входят </t>
    </r>
    <r>
      <rPr>
        <i/>
        <sz val="10"/>
        <rFont val="Times New Roman"/>
        <family val="1"/>
        <charset val="204"/>
      </rPr>
      <t>бесплатно* / The special offer "Spring holidays" includes free of charge (for hotel guests):</t>
    </r>
    <r>
      <rPr>
        <sz val="10"/>
        <rFont val="Times New Roman"/>
        <family val="1"/>
        <charset val="204"/>
      </rPr>
      <t>:</t>
    </r>
  </si>
  <si>
    <t>Специальный тариф "Весенние каникулы" / Special offer "Spring holidays"</t>
  </si>
  <si>
    <r>
      <t xml:space="preserve">Период продажи: </t>
    </r>
    <r>
      <rPr>
        <b/>
        <sz val="9"/>
        <rFont val="Times New Roman"/>
        <family val="1"/>
      </rPr>
      <t>18.03.2022</t>
    </r>
    <r>
      <rPr>
        <b/>
        <sz val="9"/>
        <rFont val="Times New Roman"/>
        <family val="1"/>
        <charset val="204"/>
      </rPr>
      <t xml:space="preserve"> - 29.09.2022</t>
    </r>
    <r>
      <rPr>
        <sz val="9"/>
        <rFont val="Times New Roman"/>
        <family val="1"/>
        <charset val="204"/>
      </rPr>
      <t xml:space="preserve">/ Period of sales: </t>
    </r>
    <r>
      <rPr>
        <b/>
        <sz val="9"/>
        <rFont val="Times New Roman"/>
        <family val="1"/>
        <charset val="204"/>
      </rPr>
      <t>18.03.2022 - 29.09.2022</t>
    </r>
  </si>
  <si>
    <r>
      <t xml:space="preserve">Период проживания: </t>
    </r>
    <r>
      <rPr>
        <b/>
        <sz val="9"/>
        <rFont val="Times New Roman"/>
        <family val="1"/>
      </rPr>
      <t>01.06.2022</t>
    </r>
    <r>
      <rPr>
        <b/>
        <sz val="9"/>
        <rFont val="Times New Roman"/>
        <family val="1"/>
        <charset val="204"/>
      </rPr>
      <t xml:space="preserve"> - 30.09.2022​</t>
    </r>
    <r>
      <rPr>
        <sz val="9"/>
        <rFont val="Times New Roman"/>
        <family val="1"/>
        <charset val="204"/>
      </rPr>
      <t xml:space="preserve">/ Period of stay: </t>
    </r>
    <r>
      <rPr>
        <b/>
        <sz val="9"/>
        <rFont val="Times New Roman"/>
        <family val="1"/>
        <charset val="204"/>
      </rPr>
      <t>01.06.2022 - 30.09.2022​</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</si>
  <si>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</si>
  <si>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</si>
  <si>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</si>
  <si>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</si>
  <si>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</si>
  <si>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</si>
  <si>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t>8. Прокат беговелов на 1 час. Действует на всех детей от 2 до 5 лет, проживающих в номере</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</si>
  <si>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</si>
  <si>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</si>
  <si>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</si>
  <si>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Купонная книга с 11 бесплатными активностями курорта и скидками на другие акции</t>
  </si>
  <si>
    <t>Трансфер на пляж Имеретинский</t>
  </si>
  <si>
    <t xml:space="preserve">*Пляж функционирует с 01.06.2022-30.09.2022,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</si>
  <si>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Мин срок бронирования до заезда: 14</t>
    </r>
    <r>
      <rPr>
        <sz val="9"/>
        <color indexed="8"/>
        <rFont val="Times New Roman"/>
        <family val="1"/>
        <charset val="204"/>
      </rPr>
      <t xml:space="preserve"> дней/ Min. Booking period before arrival: 14 days.</t>
    </r>
  </si>
  <si>
    <t xml:space="preserve">% НДС согласно НК РФ </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</si>
  <si>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rFont val="Times New Roman"/>
        <family val="1"/>
        <charset val="204"/>
      </rPr>
      <t>30.12.2022-08.01.2023, включительно</t>
    </r>
    <r>
      <rPr>
        <sz val="9"/>
        <rFont val="Times New Roman"/>
        <family val="1"/>
      </rPr>
      <t xml:space="preserve">, -  бесплатная отмена бронирования за </t>
    </r>
    <r>
      <rPr>
        <b/>
        <sz val="9"/>
        <rFont val="Times New Roman"/>
        <family val="1"/>
        <charset val="204"/>
      </rPr>
      <t>30</t>
    </r>
    <r>
      <rPr>
        <sz val="9"/>
        <rFont val="Times New Roman"/>
        <family val="1"/>
      </rPr>
      <t xml:space="preserve"> дней до заезда. Бронирование должно быть 100% предоплаченным Заказчиком. Отмена после указанного времени – штраф в 100% размере от стоимости бронирования.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For the period</t>
    </r>
    <r>
      <rPr>
        <b/>
        <sz val="9"/>
        <rFont val="Times New Roman"/>
        <family val="1"/>
        <charset val="204"/>
      </rPr>
      <t xml:space="preserve"> 30.12.2022-08.01.2023 inclusive</t>
    </r>
    <r>
      <rPr>
        <sz val="9"/>
        <rFont val="Times New Roman"/>
        <family val="1"/>
      </rPr>
      <t xml:space="preserve">, - free cancellation </t>
    </r>
    <r>
      <rPr>
        <b/>
        <sz val="9"/>
        <rFont val="Times New Roman"/>
        <family val="1"/>
        <charset val="204"/>
      </rPr>
      <t>30</t>
    </r>
    <r>
      <rPr>
        <sz val="9"/>
        <rFont val="Times New Roman"/>
        <family val="1"/>
      </rPr>
      <t xml:space="preserve"> days before arrival. Reservation must be 100% prepaid by the Customer. Cancellation after the specified time - a penalty - 100% of the cost of the reservation.                                                                                                                                                             </t>
    </r>
  </si>
  <si>
    <t xml:space="preserve">11. Бесплатный трансфер на морской пляж Курорта Красная Поляна / Free shuttle service to the sea beach of Krasnaya Polyana Resort
</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</si>
  <si>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1300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1300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at once. Cost  - </t>
    </r>
    <r>
      <rPr>
        <b/>
        <sz val="11"/>
        <color theme="1"/>
        <rFont val="Calibri"/>
        <family val="2"/>
      </rPr>
      <t>1300</t>
    </r>
    <r>
      <rPr>
        <sz val="11"/>
        <color theme="1"/>
        <rFont val="Calibri"/>
        <family val="2"/>
        <charset val="204"/>
      </rPr>
      <t xml:space="preserve"> rub per adult.  The cost of the ski-passes for each guest (at extra bed)  is also added - </t>
    </r>
    <r>
      <rPr>
        <b/>
        <sz val="11"/>
        <color theme="1"/>
        <rFont val="Calibri"/>
        <family val="2"/>
      </rPr>
      <t>1300</t>
    </r>
    <r>
      <rPr>
        <sz val="11"/>
        <color theme="1"/>
        <rFont val="Calibri"/>
        <family val="2"/>
        <charset val="204"/>
      </rPr>
      <t xml:space="preserve"> rub per adult. Please, add the cost of ski-passes for all and adult children to the application immediately.</t>
    </r>
  </si>
  <si>
    <t>в том числе НДС, предусмотренный НК РФ</t>
  </si>
  <si>
    <r>
      <t xml:space="preserve">Период проживания: </t>
    </r>
    <r>
      <rPr>
        <b/>
        <sz val="9"/>
        <rFont val="Times New Roman"/>
        <family val="1"/>
        <charset val="204"/>
      </rPr>
      <t xml:space="preserve">с 01.10.2022 - 30.11.202​2 </t>
    </r>
    <r>
      <rPr>
        <sz val="9"/>
        <rFont val="Times New Roman"/>
        <family val="1"/>
        <charset val="204"/>
      </rPr>
      <t xml:space="preserve">/ Period of stay: </t>
    </r>
    <r>
      <rPr>
        <b/>
        <sz val="9"/>
        <rFont val="Times New Roman"/>
        <family val="1"/>
        <charset val="204"/>
      </rPr>
      <t>с 01.10.2022 - 30.11.202​2</t>
    </r>
  </si>
  <si>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</si>
  <si>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</si>
  <si>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</si>
  <si>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</si>
  <si>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</si>
  <si>
    <r>
      <t xml:space="preserve">Период продажи: </t>
    </r>
    <r>
      <rPr>
        <b/>
        <sz val="9"/>
        <rFont val="Times New Roman"/>
        <family val="1"/>
        <charset val="204"/>
      </rPr>
      <t>с 05.08.2022 - 29.11.2022​</t>
    </r>
    <r>
      <rPr>
        <sz val="9"/>
        <rFont val="Times New Roman"/>
        <family val="1"/>
        <charset val="204"/>
      </rPr>
      <t xml:space="preserve">/ Period of sales: </t>
    </r>
    <r>
      <rPr>
        <b/>
        <sz val="9"/>
        <rFont val="Times New Roman"/>
        <family val="1"/>
        <charset val="204"/>
      </rPr>
      <t>с 05.08.2022 - 29.11.2022</t>
    </r>
  </si>
  <si>
    <r>
      <t>Дополнительно ЕДИНОРАЗОВО в стоимость заявки добавляются прогулочные ски-пассы за каждого взрослого гостя (</t>
    </r>
    <r>
      <rPr>
        <b/>
        <sz val="11"/>
        <color theme="1"/>
        <rFont val="Calibri"/>
        <family val="2"/>
      </rPr>
      <t>возраст от 13 лет)</t>
    </r>
    <r>
      <rPr>
        <sz val="11"/>
        <color theme="1"/>
        <rFont val="Calibri"/>
        <family val="2"/>
        <charset val="204"/>
      </rPr>
      <t xml:space="preserve">, стоимость - </t>
    </r>
    <r>
      <rPr>
        <b/>
        <sz val="11"/>
        <color theme="1"/>
        <rFont val="Calibri"/>
        <family val="2"/>
      </rPr>
      <t>1700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1700</t>
    </r>
    <r>
      <rPr>
        <sz val="11"/>
        <color theme="1"/>
        <rFont val="Calibri"/>
        <family val="2"/>
        <charset val="204"/>
      </rPr>
      <t xml:space="preserve"> руб. (</t>
    </r>
    <r>
      <rPr>
        <b/>
        <sz val="11"/>
        <color theme="1"/>
        <rFont val="Calibri"/>
        <family val="2"/>
      </rPr>
      <t>возраст от 13 лет</t>
    </r>
    <r>
      <rPr>
        <sz val="11"/>
        <color theme="1"/>
        <rFont val="Calibri"/>
        <family val="2"/>
        <charset val="204"/>
      </rPr>
      <t>). Стоимость прогулочных ски-пассов на всех взрослых просим сразу добавлять в заявку. / Extra pay  for ski-passes per every adult at once (</t>
    </r>
    <r>
      <rPr>
        <b/>
        <sz val="11"/>
        <color theme="1"/>
        <rFont val="Calibri"/>
        <family val="2"/>
      </rPr>
      <t>ages from 13 y.o. and up</t>
    </r>
    <r>
      <rPr>
        <sz val="11"/>
        <color theme="1"/>
        <rFont val="Calibri"/>
        <family val="2"/>
        <charset val="204"/>
      </rPr>
      <t xml:space="preserve">). Cost  - </t>
    </r>
    <r>
      <rPr>
        <b/>
        <sz val="11"/>
        <color theme="1"/>
        <rFont val="Calibri"/>
        <family val="2"/>
      </rPr>
      <t>1700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xml:space="preserve">).  The cost of the ski-passes for each guest (at extra bed)  is also added - </t>
    </r>
    <r>
      <rPr>
        <b/>
        <sz val="11"/>
        <color theme="1"/>
        <rFont val="Calibri"/>
        <family val="2"/>
      </rPr>
      <t>1700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Please, add the cost of ski-passes for all  adults to the application immediately.</t>
    </r>
  </si>
  <si>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</si>
  <si>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</si>
  <si>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</si>
  <si>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</si>
  <si>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</si>
  <si>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</si>
  <si>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</si>
  <si>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</si>
  <si>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</si>
  <si>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t xml:space="preserve">OPEN  RATES </t>
  </si>
  <si>
    <t>Минимальное количество ночей проживания в дату заезда - Min stay for arrival date*</t>
  </si>
  <si>
    <t>Ограничения  / Restrictions</t>
  </si>
  <si>
    <t>18.02.23-19.02.23, включительно - min stay 5 nights / 18.02.23-19.02.23, included - min stay 5 nights</t>
  </si>
  <si>
    <t>20.02.23 - 23.02.23 включительно, запрет заезда в указанную дату / close to arrival for the period 20.02.23 - 23.02.23, included</t>
  </si>
  <si>
    <t>24.02.23 - min stay 5 nights / 24.02.23 - min stay 5 nights</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</si>
  <si>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family val="1"/>
        <charset val="204"/>
      </rPr>
      <t>30.12.2022-08.01.2023, включительно</t>
    </r>
    <r>
      <rPr>
        <sz val="9"/>
        <color theme="1"/>
        <rFont val="Times New Roman"/>
        <family val="1"/>
        <charset val="204"/>
      </rPr>
      <t>, -  бесплатная отмена бронирования за 3</t>
    </r>
    <r>
      <rPr>
        <b/>
        <sz val="9"/>
        <color theme="1"/>
        <rFont val="Times New Roman"/>
        <family val="1"/>
        <charset val="204"/>
      </rPr>
      <t>0</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family val="1"/>
        <charset val="204"/>
      </rPr>
      <t>30.12.2022-08.01.2023 inclusive</t>
    </r>
    <r>
      <rPr>
        <sz val="9"/>
        <color theme="1"/>
        <rFont val="Times New Roman"/>
        <family val="1"/>
        <charset val="204"/>
      </rPr>
      <t>, - free cancellation 3</t>
    </r>
    <r>
      <rPr>
        <b/>
        <sz val="9"/>
        <color theme="1"/>
        <rFont val="Times New Roman"/>
        <family val="1"/>
        <charset val="204"/>
      </rPr>
      <t>0</t>
    </r>
    <r>
      <rPr>
        <sz val="9"/>
        <color theme="1"/>
        <rFont val="Times New Roman"/>
        <family val="1"/>
        <charset val="204"/>
      </rPr>
      <t xml:space="preserve"> days before arrival. Reservation must be </t>
    </r>
    <r>
      <rPr>
        <b/>
        <sz val="9"/>
        <color theme="1"/>
        <rFont val="Times New Roman"/>
        <family val="1"/>
        <charset val="204"/>
      </rPr>
      <t>100%</t>
    </r>
    <r>
      <rPr>
        <sz val="9"/>
        <color theme="1"/>
        <rFont val="Times New Roman"/>
        <family val="1"/>
        <charset val="204"/>
      </rPr>
      <t xml:space="preserve"> prepaid by the Customer. Cancellation after the specified time - a penalty - </t>
    </r>
    <r>
      <rPr>
        <b/>
        <sz val="9"/>
        <color theme="1"/>
        <rFont val="Times New Roman"/>
        <family val="1"/>
        <charset val="204"/>
      </rPr>
      <t>100%</t>
    </r>
    <r>
      <rPr>
        <sz val="9"/>
        <color theme="1"/>
        <rFont val="Times New Roman"/>
        <family val="1"/>
        <charset val="204"/>
      </rPr>
      <t xml:space="preserve"> of the cost of the reservation.</t>
    </r>
    <r>
      <rPr>
        <sz val="9"/>
        <color indexed="8"/>
        <rFont val="Times New Roman"/>
        <family val="1"/>
        <charset val="204"/>
      </rPr>
      <t xml:space="preserve">
</t>
    </r>
    <r>
      <rPr>
        <b/>
        <sz val="11"/>
        <color rgb="FFFF0000"/>
        <rFont val="Times New Roman"/>
        <family val="1"/>
      </rPr>
      <t>На период 18.02.23-25.02.23 Базовый тариф не доступен, тариф невозвратный со 100% оплатой.</t>
    </r>
    <r>
      <rPr>
        <sz val="9"/>
        <color indexed="8"/>
        <rFont val="Times New Roman"/>
        <family val="1"/>
        <charset val="204"/>
      </rPr>
      <t xml:space="preserve">
</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</si>
  <si>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</si>
  <si>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</si>
  <si>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</si>
  <si>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</si>
  <si>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</si>
  <si>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</si>
  <si>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</si>
  <si>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</si>
  <si>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</si>
  <si>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</si>
  <si>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r>
      <t xml:space="preserve">Дополнительно ЕДИНОРАЗОВО в стоимость заявки добавляются прогулочные ски-пассы для каждого гостя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guest at once. Cost  - </t>
    </r>
    <r>
      <rPr>
        <b/>
        <sz val="11"/>
        <color theme="1"/>
        <rFont val="Calibri"/>
        <family val="2"/>
      </rPr>
      <t>1500</t>
    </r>
    <r>
      <rPr>
        <sz val="11"/>
        <color theme="1"/>
        <rFont val="Calibri"/>
        <family val="2"/>
        <charset val="204"/>
      </rPr>
      <t xml:space="preserve"> rub per adult.  The cost of the ski-passes for each guest (at extra bed) must be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</si>
  <si>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r>
      <rPr>
        <sz val="9"/>
        <color theme="1"/>
        <rFont val="Times New Roman"/>
        <family val="1"/>
      </rPr>
      <t>Период бронирования</t>
    </r>
    <r>
      <rPr>
        <b/>
        <sz val="9"/>
        <color theme="1"/>
        <rFont val="Times New Roman"/>
        <family val="1"/>
        <charset val="204"/>
      </rPr>
      <t>: 15.03.2023 - 29</t>
    </r>
    <r>
      <rPr>
        <b/>
        <sz val="9"/>
        <color theme="1"/>
        <rFont val="Times New Roman"/>
        <family val="1"/>
      </rPr>
      <t>.06.2023</t>
    </r>
    <r>
      <rPr>
        <b/>
        <sz val="9"/>
        <color theme="1"/>
        <rFont val="Times New Roman"/>
        <family val="1"/>
        <charset val="204"/>
      </rPr>
      <t xml:space="preserve"> /  </t>
    </r>
    <r>
      <rPr>
        <sz val="9"/>
        <color theme="1"/>
        <rFont val="Times New Roman"/>
        <family val="1"/>
      </rPr>
      <t>Period of sales</t>
    </r>
    <r>
      <rPr>
        <b/>
        <sz val="9"/>
        <color theme="1"/>
        <rFont val="Times New Roman"/>
        <family val="1"/>
        <charset val="204"/>
      </rPr>
      <t>: 15.03.2023 - 29.06.2023</t>
    </r>
  </si>
  <si>
    <r>
      <t xml:space="preserve">Период проживания: </t>
    </r>
    <r>
      <rPr>
        <b/>
        <sz val="9"/>
        <color theme="1"/>
        <rFont val="Times New Roman"/>
        <family val="1"/>
        <charset val="204"/>
      </rPr>
      <t xml:space="preserve">с 15.03.2023 - 30.06.2023 </t>
    </r>
    <r>
      <rPr>
        <sz val="9"/>
        <color theme="1"/>
        <rFont val="Times New Roman"/>
        <family val="1"/>
        <charset val="204"/>
      </rPr>
      <t xml:space="preserve">/ Period of stay: </t>
    </r>
    <r>
      <rPr>
        <b/>
        <sz val="9"/>
        <color theme="1"/>
        <rFont val="Times New Roman"/>
        <family val="1"/>
        <charset val="204"/>
      </rPr>
      <t>15.03.2023 - 30.06.2023</t>
    </r>
  </si>
  <si>
    <r>
      <t>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t>
    </r>
    <r>
      <rPr>
        <b/>
        <sz val="11"/>
        <color theme="1"/>
        <rFont val="Calibri"/>
        <family val="2"/>
      </rPr>
      <t>от</t>
    </r>
    <r>
      <rPr>
        <sz val="11"/>
        <color theme="1"/>
        <rFont val="Calibri"/>
        <family val="2"/>
      </rPr>
      <t xml:space="preserve"> </t>
    </r>
    <r>
      <rPr>
        <b/>
        <sz val="11"/>
        <color theme="1"/>
        <rFont val="Calibri"/>
        <family val="2"/>
      </rPr>
      <t>13</t>
    </r>
    <r>
      <rPr>
        <sz val="11"/>
        <color theme="1"/>
        <rFont val="Calibri"/>
        <family val="2"/>
      </rPr>
      <t xml:space="preserve"> лет)</t>
    </r>
    <r>
      <rPr>
        <sz val="11"/>
        <color theme="1"/>
        <rFont val="Calibri"/>
        <family val="2"/>
        <charset val="204"/>
      </rPr>
      <t xml:space="preserve">, стоимость - </t>
    </r>
    <r>
      <rPr>
        <b/>
        <sz val="11"/>
        <color theme="1"/>
        <rFont val="Calibri"/>
        <family val="2"/>
      </rPr>
      <t>1650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1650</t>
    </r>
    <r>
      <rPr>
        <sz val="11"/>
        <color theme="1"/>
        <rFont val="Calibri"/>
        <family val="2"/>
        <charset val="204"/>
      </rPr>
      <t xml:space="preserve"> руб. (</t>
    </r>
    <r>
      <rPr>
        <sz val="11"/>
        <color theme="1"/>
        <rFont val="Calibri"/>
        <family val="2"/>
      </rPr>
      <t xml:space="preserve">возраст </t>
    </r>
    <r>
      <rPr>
        <b/>
        <sz val="11"/>
        <color theme="1"/>
        <rFont val="Calibri"/>
        <family val="2"/>
      </rPr>
      <t>от</t>
    </r>
    <r>
      <rPr>
        <sz val="11"/>
        <color theme="1"/>
        <rFont val="Calibri"/>
        <family val="2"/>
      </rPr>
      <t xml:space="preserve"> </t>
    </r>
    <r>
      <rPr>
        <b/>
        <sz val="11"/>
        <color theme="1"/>
        <rFont val="Calibri"/>
        <family val="2"/>
      </rPr>
      <t>13</t>
    </r>
    <r>
      <rPr>
        <sz val="11"/>
        <color theme="1"/>
        <rFont val="Calibri"/>
        <family val="2"/>
      </rPr>
      <t xml:space="preserve"> лет)</t>
    </r>
    <r>
      <rPr>
        <sz val="11"/>
        <color theme="1"/>
        <rFont val="Calibri"/>
        <family val="2"/>
        <charset val="204"/>
      </rPr>
      <t>.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t>
    </r>
    <r>
      <rPr>
        <b/>
        <sz val="11"/>
        <color theme="1"/>
        <rFont val="Calibri"/>
        <family val="2"/>
      </rPr>
      <t>from 13 y.o</t>
    </r>
    <r>
      <rPr>
        <sz val="11"/>
        <color theme="1"/>
        <rFont val="Calibri"/>
        <family val="2"/>
      </rPr>
      <t>. and up</t>
    </r>
    <r>
      <rPr>
        <sz val="11"/>
        <color theme="1"/>
        <rFont val="Calibri"/>
        <family val="2"/>
        <charset val="204"/>
      </rPr>
      <t xml:space="preserve">). Cost  - </t>
    </r>
    <r>
      <rPr>
        <b/>
        <sz val="11"/>
        <color theme="1"/>
        <rFont val="Calibri"/>
        <family val="2"/>
      </rPr>
      <t>1650</t>
    </r>
    <r>
      <rPr>
        <sz val="11"/>
        <color theme="1"/>
        <rFont val="Calibri"/>
        <family val="2"/>
        <charset val="204"/>
      </rPr>
      <t xml:space="preserve"> rub per adult (</t>
    </r>
    <r>
      <rPr>
        <sz val="11"/>
        <color theme="1"/>
        <rFont val="Calibri"/>
        <family val="2"/>
      </rPr>
      <t xml:space="preserve">ages </t>
    </r>
    <r>
      <rPr>
        <b/>
        <sz val="11"/>
        <color theme="1"/>
        <rFont val="Calibri"/>
        <family val="2"/>
      </rPr>
      <t>from</t>
    </r>
    <r>
      <rPr>
        <sz val="11"/>
        <color theme="1"/>
        <rFont val="Calibri"/>
        <family val="2"/>
      </rPr>
      <t xml:space="preserve"> </t>
    </r>
    <r>
      <rPr>
        <b/>
        <sz val="11"/>
        <color theme="1"/>
        <rFont val="Calibri"/>
        <family val="2"/>
      </rPr>
      <t>13 y.o.</t>
    </r>
    <r>
      <rPr>
        <sz val="11"/>
        <color theme="1"/>
        <rFont val="Calibri"/>
        <family val="2"/>
      </rPr>
      <t xml:space="preserve"> and up</t>
    </r>
    <r>
      <rPr>
        <sz val="11"/>
        <color theme="1"/>
        <rFont val="Calibri"/>
        <family val="2"/>
        <charset val="204"/>
      </rPr>
      <t xml:space="preserve">).  The cost of the ski-passes for each guest (at extra bed)  is also added - </t>
    </r>
    <r>
      <rPr>
        <b/>
        <sz val="11"/>
        <color theme="1"/>
        <rFont val="Calibri"/>
        <family val="2"/>
      </rPr>
      <t>1650</t>
    </r>
    <r>
      <rPr>
        <sz val="11"/>
        <color theme="1"/>
        <rFont val="Calibri"/>
        <family val="2"/>
        <charset val="204"/>
      </rPr>
      <t xml:space="preserve"> rub per adult </t>
    </r>
    <r>
      <rPr>
        <sz val="11"/>
        <color theme="1"/>
        <rFont val="Calibri"/>
        <family val="2"/>
      </rPr>
      <t>(ages</t>
    </r>
    <r>
      <rPr>
        <b/>
        <sz val="11"/>
        <color theme="1"/>
        <rFont val="Calibri"/>
        <family val="2"/>
      </rPr>
      <t xml:space="preserve"> from 13 y.o. </t>
    </r>
    <r>
      <rPr>
        <sz val="11"/>
        <color theme="1"/>
        <rFont val="Calibri"/>
        <family val="2"/>
      </rPr>
      <t>and up</t>
    </r>
    <r>
      <rPr>
        <sz val="11"/>
        <color theme="1"/>
        <rFont val="Calibri"/>
        <family val="2"/>
        <charset val="204"/>
      </rPr>
      <t>). Please, add the cost of ski-passes for all aduts to the application immediately.</t>
    </r>
  </si>
  <si>
    <r>
      <t xml:space="preserve">Период продажи: </t>
    </r>
    <r>
      <rPr>
        <b/>
        <sz val="9"/>
        <rFont val="Times New Roman"/>
        <family val="1"/>
      </rPr>
      <t>22.03.2023</t>
    </r>
    <r>
      <rPr>
        <b/>
        <sz val="9"/>
        <rFont val="Times New Roman"/>
        <family val="1"/>
        <charset val="204"/>
      </rPr>
      <t xml:space="preserve"> - 29.09.2023</t>
    </r>
    <r>
      <rPr>
        <sz val="9"/>
        <rFont val="Times New Roman"/>
        <family val="1"/>
        <charset val="204"/>
      </rPr>
      <t xml:space="preserve">/ Period of sales: </t>
    </r>
    <r>
      <rPr>
        <b/>
        <sz val="9"/>
        <rFont val="Times New Roman"/>
        <family val="1"/>
        <charset val="204"/>
      </rPr>
      <t>22.03.2023 - 29.09.2023</t>
    </r>
  </si>
  <si>
    <r>
      <t xml:space="preserve">Период проживания: </t>
    </r>
    <r>
      <rPr>
        <b/>
        <sz val="9"/>
        <rFont val="Times New Roman"/>
        <family val="1"/>
      </rPr>
      <t>01.06.2023</t>
    </r>
    <r>
      <rPr>
        <b/>
        <sz val="9"/>
        <rFont val="Times New Roman"/>
        <family val="1"/>
        <charset val="204"/>
      </rPr>
      <t xml:space="preserve"> - 30.09.2023​</t>
    </r>
    <r>
      <rPr>
        <sz val="9"/>
        <rFont val="Times New Roman"/>
        <family val="1"/>
        <charset val="204"/>
      </rPr>
      <t xml:space="preserve">/ Period of stay: </t>
    </r>
    <r>
      <rPr>
        <b/>
        <sz val="9"/>
        <rFont val="Times New Roman"/>
        <family val="1"/>
        <charset val="204"/>
      </rPr>
      <t>01.06.2023 - 30.09.2023​</t>
    </r>
  </si>
  <si>
    <t>Трансфер на пляж курорта</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</si>
  <si>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</si>
  <si>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</si>
  <si>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</si>
  <si>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</si>
  <si>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</si>
  <si>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6.  Прокат городского велосипеда на 1 час. Действует на одного взрослого и ребёнка 3-12 лет/ City bike rental for 1 hour. Valid for one adult and a child under 3-12 years of age.</t>
  </si>
  <si>
    <r>
      <t>7. Прокат беговелов на 1 час. Действует на всех детей от 2 до 5 лет, проживающих в номере</t>
    </r>
    <r>
      <rPr>
        <sz val="10"/>
        <rFont val="Arial Cyr"/>
        <charset val="204"/>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</si>
  <si>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r>
      <t>8. VR-экскурсия по курорту. Действует для всех гостей в номере 5+</t>
    </r>
    <r>
      <rPr>
        <sz val="10"/>
        <rFont val="Arial Cyr"/>
        <charset val="204"/>
      </rPr>
      <t xml:space="preserve"> /</t>
    </r>
    <r>
      <rPr>
        <sz val="8"/>
        <color theme="1"/>
        <rFont val="Verdana"/>
        <family val="2"/>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</si>
  <si>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</si>
  <si>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</si>
  <si>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Купонная книга с 10 бесплатными активностями курорта и скидками на другие акции</t>
  </si>
  <si>
    <r>
      <rPr>
        <sz val="9"/>
        <rFont val="Times New Roman"/>
        <family val="1"/>
      </rPr>
      <t>Период бронирования</t>
    </r>
    <r>
      <rPr>
        <b/>
        <sz val="9"/>
        <rFont val="Times New Roman"/>
        <family val="1"/>
      </rPr>
      <t xml:space="preserve">: 08.02.2023 -  30.05.2023 /  </t>
    </r>
    <r>
      <rPr>
        <sz val="9"/>
        <rFont val="Times New Roman"/>
        <family val="1"/>
      </rPr>
      <t>Period of sales</t>
    </r>
    <r>
      <rPr>
        <b/>
        <sz val="9"/>
        <rFont val="Times New Roman"/>
        <family val="1"/>
      </rPr>
      <t>: 08.02.2023 -  30.05.2023</t>
    </r>
  </si>
  <si>
    <r>
      <t xml:space="preserve">Период проживания: </t>
    </r>
    <r>
      <rPr>
        <b/>
        <sz val="9"/>
        <rFont val="Times New Roman"/>
        <family val="1"/>
      </rPr>
      <t xml:space="preserve">с 24.03.2023 - 31.05.2023 </t>
    </r>
    <r>
      <rPr>
        <sz val="9"/>
        <rFont val="Times New Roman"/>
        <family val="1"/>
      </rPr>
      <t xml:space="preserve">/ Period of stay: </t>
    </r>
    <r>
      <rPr>
        <b/>
        <sz val="9"/>
        <rFont val="Times New Roman"/>
        <family val="1"/>
      </rPr>
      <t>24.03.2023 - 31.05.2023</t>
    </r>
  </si>
  <si>
    <t>Открытые тарифы "Раннее бронирование" 15%</t>
  </si>
  <si>
    <t>Тариф действует за исключением периода 29.05.23-02.06.23</t>
  </si>
  <si>
    <r>
      <rPr>
        <sz val="9"/>
        <rFont val="Times New Roman"/>
        <family val="1"/>
      </rPr>
      <t>Период бронирования</t>
    </r>
    <r>
      <rPr>
        <b/>
        <sz val="9"/>
        <rFont val="Times New Roman"/>
        <family val="1"/>
      </rPr>
      <t xml:space="preserve">: 15.03.2023 - 29.06.2023 /  </t>
    </r>
    <r>
      <rPr>
        <sz val="9"/>
        <rFont val="Times New Roman"/>
        <family val="1"/>
      </rPr>
      <t>Period of sales</t>
    </r>
    <r>
      <rPr>
        <b/>
        <sz val="9"/>
        <rFont val="Times New Roman"/>
        <family val="1"/>
      </rPr>
      <t>: 15.03.2023 - 29.06.2023</t>
    </r>
  </si>
  <si>
    <r>
      <t xml:space="preserve">Период проживания: </t>
    </r>
    <r>
      <rPr>
        <b/>
        <sz val="9"/>
        <rFont val="Times New Roman"/>
        <family val="1"/>
      </rPr>
      <t xml:space="preserve">с 15.03.2023 - 30.06.2023*  </t>
    </r>
    <r>
      <rPr>
        <sz val="9"/>
        <rFont val="Times New Roman"/>
        <family val="1"/>
      </rPr>
      <t xml:space="preserve">/ Period of stay: </t>
    </r>
    <r>
      <rPr>
        <b/>
        <sz val="9"/>
        <rFont val="Times New Roman"/>
        <family val="1"/>
      </rPr>
      <t>15.03.2023 - 30.06.2023*</t>
    </r>
  </si>
  <si>
    <r>
      <rPr>
        <sz val="9"/>
        <rFont val="Times New Roman"/>
        <family val="1"/>
      </rPr>
      <t>Период бронирования</t>
    </r>
    <r>
      <rPr>
        <b/>
        <sz val="9"/>
        <rFont val="Times New Roman"/>
        <family val="1"/>
      </rPr>
      <t xml:space="preserve">: 15.03.2023 - 26.06.2023 /  </t>
    </r>
    <r>
      <rPr>
        <sz val="9"/>
        <rFont val="Times New Roman"/>
        <family val="1"/>
      </rPr>
      <t>Period of sales</t>
    </r>
    <r>
      <rPr>
        <b/>
        <sz val="9"/>
        <rFont val="Times New Roman"/>
        <family val="1"/>
      </rPr>
      <t>: 15.03.2023 - 26.06.2023</t>
    </r>
  </si>
  <si>
    <t>Тариф действует за исключением периода 29.05.23-10.06.23</t>
  </si>
  <si>
    <t>данным цветом выделены изменения стоимости номеров, ввиду высокого сезона, прошу проверить.</t>
  </si>
  <si>
    <r>
      <t xml:space="preserve">Период продажи: </t>
    </r>
    <r>
      <rPr>
        <b/>
        <sz val="9"/>
        <rFont val="Times New Roman"/>
        <family val="1"/>
        <charset val="204"/>
      </rPr>
      <t>с 01.08.2023 - 29.11.2023​</t>
    </r>
    <r>
      <rPr>
        <sz val="9"/>
        <rFont val="Times New Roman"/>
        <family val="1"/>
        <charset val="204"/>
      </rPr>
      <t xml:space="preserve">/ Period of sales: </t>
    </r>
    <r>
      <rPr>
        <b/>
        <sz val="9"/>
        <rFont val="Times New Roman"/>
        <family val="1"/>
        <charset val="204"/>
      </rPr>
      <t>с  01.08.2023 - 29.11.2023</t>
    </r>
  </si>
  <si>
    <r>
      <t xml:space="preserve">Период проживания: </t>
    </r>
    <r>
      <rPr>
        <b/>
        <sz val="9"/>
        <rFont val="Times New Roman"/>
        <family val="1"/>
        <charset val="204"/>
      </rPr>
      <t xml:space="preserve">с 01.10.2023 - 30.11.202​3 </t>
    </r>
    <r>
      <rPr>
        <sz val="9"/>
        <rFont val="Times New Roman"/>
        <family val="1"/>
        <charset val="204"/>
      </rPr>
      <t xml:space="preserve">/ Period of stay: </t>
    </r>
    <r>
      <rPr>
        <b/>
        <sz val="9"/>
        <rFont val="Times New Roman"/>
        <family val="1"/>
        <charset val="204"/>
      </rPr>
      <t xml:space="preserve">с 01.10.2023 - 30.11.202​3 </t>
    </r>
  </si>
  <si>
    <r>
      <t>1. Прогулочные билеты на подъёмники "Панорама Красной Поляны"</t>
    </r>
    <r>
      <rPr>
        <sz val="9"/>
        <color rgb="FF000000"/>
        <rFont val="Verdana"/>
        <family val="2"/>
      </rPr>
      <t> (для всех гостей в номере на все открытые канатные дороги) / Walking tickets for the "Panorama of Krasnaya Polyana" elevators (for all guests in the room for all open ropeways);</t>
    </r>
  </si>
  <si>
    <r>
      <t>2. Обзорная экскурсия по высотам Курорта</t>
    </r>
    <r>
      <rPr>
        <sz val="9"/>
        <color rgb="FF000000"/>
        <rFont val="Verdana"/>
        <family val="2"/>
      </rPr>
      <t> (для всех гостей в номере) / A sightseeing tour of the Heights Resort (for all in-room guests);</t>
    </r>
  </si>
  <si>
    <r>
      <t>Дополнительно ЕДИНОРАЗОВО в стоимость заявки добавляются прогулочные ски-пассы за каждого взрослого гостя (</t>
    </r>
    <r>
      <rPr>
        <b/>
        <sz val="11"/>
        <color theme="1"/>
        <rFont val="Calibri"/>
        <family val="2"/>
      </rPr>
      <t>возраст от 13 лет)</t>
    </r>
    <r>
      <rPr>
        <sz val="11"/>
        <color theme="1"/>
        <rFont val="Calibri"/>
        <family val="2"/>
        <charset val="204"/>
      </rPr>
      <t xml:space="preserve">,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 (</t>
    </r>
    <r>
      <rPr>
        <b/>
        <sz val="11"/>
        <color theme="1"/>
        <rFont val="Calibri"/>
        <family val="2"/>
      </rPr>
      <t>возраст от 13 лет</t>
    </r>
    <r>
      <rPr>
        <sz val="11"/>
        <color theme="1"/>
        <rFont val="Calibri"/>
        <family val="2"/>
        <charset val="204"/>
      </rPr>
      <t>). Стоимость прогулочных ски-пассов на всех взрослых просим сразу добавлять в заявку. / Extra pay  for ski-passes per every adult at once (</t>
    </r>
    <r>
      <rPr>
        <b/>
        <sz val="11"/>
        <color theme="1"/>
        <rFont val="Calibri"/>
        <family val="2"/>
      </rPr>
      <t>ages from 13 y.o. and up</t>
    </r>
    <r>
      <rPr>
        <sz val="11"/>
        <color theme="1"/>
        <rFont val="Calibri"/>
        <family val="2"/>
        <charset val="204"/>
      </rPr>
      <t xml:space="preserve">). Cost  - </t>
    </r>
    <r>
      <rPr>
        <b/>
        <sz val="11"/>
        <color theme="1"/>
        <rFont val="Calibri"/>
        <family val="2"/>
      </rPr>
      <t>1800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xml:space="preserve">).  The cost of the ski-passes for each guest (at extra bed)  is also added - </t>
    </r>
    <r>
      <rPr>
        <b/>
        <sz val="11"/>
        <color theme="1"/>
        <rFont val="Calibri"/>
        <family val="2"/>
      </rPr>
      <t>1800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Please, add the cost of ski-passes for all  adults to the application immediately.</t>
    </r>
  </si>
  <si>
    <r>
      <t>3. 1 час проката городского велосипеда</t>
    </r>
    <r>
      <rPr>
        <sz val="9"/>
        <color rgb="FF000000"/>
        <rFont val="Verdana"/>
        <family val="2"/>
      </rPr>
      <t> (для 1 взрослого и ребенка до 12 лет) / 1 hour city bike rental (for 1 adult and child under 12 years old);</t>
    </r>
  </si>
  <si>
    <r>
      <t>4. 1 маршрут верёвочного парка на выбор</t>
    </r>
    <r>
      <rPr>
        <sz val="9"/>
        <color rgb="FF000000"/>
        <rFont val="Verdana"/>
        <family val="2"/>
      </rPr>
      <t> (для всех гостей в номере) / 1 rope park route of your choice (for all in-room guests);</t>
    </r>
  </si>
  <si>
    <r>
      <t>5. Открытка-сувенир</t>
    </r>
    <r>
      <rPr>
        <sz val="9"/>
        <color rgb="FF000000"/>
        <rFont val="Verdana"/>
        <family val="2"/>
      </rPr>
      <t> (предоставляется 1 открытка на номер) / Souvenir postcard (1 postcard per room is provided);</t>
    </r>
  </si>
  <si>
    <r>
      <t>6. Стикерпак с талисманом курорта Серной Полей</t>
    </r>
    <r>
      <rPr>
        <sz val="9"/>
        <color rgb="FF000000"/>
        <rFont val="Verdana"/>
        <family val="2"/>
      </rPr>
      <t> (предоставляется один стикерпак на номер) / Stickerpack featuring the Sulphur Pole Resort mascot (one stickerpack per room is provided);</t>
    </r>
  </si>
  <si>
    <r>
      <t>7. Консультация стилиста и визажиста от салона в спа центре SOUL SPA</t>
    </r>
    <r>
      <rPr>
        <sz val="9"/>
        <color rgb="FF000000"/>
        <rFont val="Verdana"/>
        <family val="2"/>
      </rPr>
      <t> (для всех гостей в номере) / Consultation of stylist and make-up artist from the salon in the SOUL SPA center (for all guests in the room).</t>
    </r>
  </si>
  <si>
    <t>Премиум Кинг- Твин с видом на бассейн / Premium King -Twin pool view</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</si>
  <si>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b/>
        <sz val="12"/>
        <color rgb="FFFF0000"/>
        <rFont val="Times New Roman"/>
        <family val="1"/>
      </rPr>
      <t/>
    </r>
  </si>
  <si>
    <r>
      <t xml:space="preserve">Мин срок бронирования до заезда: </t>
    </r>
    <r>
      <rPr>
        <b/>
        <sz val="9"/>
        <color theme="1"/>
        <rFont val="Times New Roman"/>
        <family val="1"/>
      </rPr>
      <t>14</t>
    </r>
    <r>
      <rPr>
        <sz val="9"/>
        <color indexed="8"/>
        <rFont val="Times New Roman"/>
        <family val="1"/>
        <charset val="204"/>
      </rPr>
      <t xml:space="preserve"> дней/ Min. Booking period before arrival: </t>
    </r>
    <r>
      <rPr>
        <b/>
        <sz val="9"/>
        <color indexed="8"/>
        <rFont val="Times New Roman"/>
        <family val="1"/>
        <charset val="204"/>
      </rPr>
      <t>14</t>
    </r>
    <r>
      <rPr>
        <sz val="9"/>
        <color indexed="8"/>
        <rFont val="Times New Roman"/>
        <family val="1"/>
        <charset val="204"/>
      </rPr>
      <t xml:space="preserve"> days.</t>
    </r>
  </si>
  <si>
    <t>Специальный тариф "Каникулы в горах" / Special offer "Mountain vacations"</t>
  </si>
  <si>
    <t>"Наполни свое лето"</t>
  </si>
  <si>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rPr>
      <t>2000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 xml:space="preserve">2000 </t>
    </r>
    <r>
      <rPr>
        <sz val="11"/>
        <color theme="1"/>
        <rFont val="Calibri"/>
        <family val="2"/>
        <charset val="204"/>
      </rPr>
      <t xml:space="preserve">руб. (возраст от 13 лет). Стоимость прогулочных ски-пассов на всех взрослых просим сразу добавлять в заявку. / Extra pay  for ski-passes per every adult at once (ages from 13 y.o. and up).  The cost of the ski-passes for each guest (at extra bed)  is also added - </t>
    </r>
    <r>
      <rPr>
        <b/>
        <sz val="11"/>
        <color theme="1"/>
        <rFont val="Calibri"/>
        <family val="2"/>
      </rPr>
      <t>2000</t>
    </r>
    <r>
      <rPr>
        <sz val="11"/>
        <color theme="1"/>
        <rFont val="Calibri"/>
        <family val="2"/>
        <charset val="204"/>
      </rPr>
      <t xml:space="preserve"> rub per adult (ages from 13 y.o. and up). Please, add the cost of ski-passes for all adults to the application immediately.</t>
    </r>
  </si>
  <si>
    <t>Купонную книгу на бесплатные активности курорта</t>
  </si>
  <si>
    <r>
      <t xml:space="preserve">Период проживания: </t>
    </r>
    <r>
      <rPr>
        <b/>
        <sz val="9"/>
        <rFont val="Times New Roman"/>
        <family val="1"/>
      </rPr>
      <t>01.06.2024</t>
    </r>
    <r>
      <rPr>
        <b/>
        <sz val="9"/>
        <rFont val="Times New Roman"/>
        <family val="1"/>
        <charset val="204"/>
      </rPr>
      <t xml:space="preserve"> - 30.09.2024 ​</t>
    </r>
    <r>
      <rPr>
        <sz val="9"/>
        <rFont val="Times New Roman"/>
        <family val="1"/>
        <charset val="204"/>
      </rPr>
      <t xml:space="preserve">/ Period of stay: </t>
    </r>
    <r>
      <rPr>
        <b/>
        <sz val="9"/>
        <rFont val="Times New Roman"/>
        <family val="1"/>
        <charset val="204"/>
      </rPr>
      <t>01.06.2024 - 30.09.2024</t>
    </r>
  </si>
  <si>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</si>
  <si>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</si>
  <si>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</si>
  <si>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</si>
  <si>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 xml:space="preserve">Период продажи: </t>
    </r>
    <r>
      <rPr>
        <b/>
        <sz val="9"/>
        <rFont val="Times New Roman"/>
        <family val="1"/>
      </rPr>
      <t>03.04.2024</t>
    </r>
    <r>
      <rPr>
        <b/>
        <sz val="9"/>
        <rFont val="Times New Roman"/>
        <family val="1"/>
        <charset val="204"/>
      </rPr>
      <t xml:space="preserve"> - 29.09.2024 </t>
    </r>
    <r>
      <rPr>
        <sz val="9"/>
        <rFont val="Times New Roman"/>
        <family val="1"/>
        <charset val="204"/>
      </rPr>
      <t xml:space="preserve">/ Period of sales: </t>
    </r>
    <r>
      <rPr>
        <b/>
        <sz val="9"/>
        <rFont val="Times New Roman"/>
        <family val="1"/>
        <charset val="204"/>
      </rPr>
      <t>03.04.2024 - 29.09.2024</t>
    </r>
  </si>
  <si>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предоставления услуг подробно представлены в купонной книге</t>
    </r>
    <r>
      <rPr>
        <sz val="8"/>
        <color indexed="8"/>
        <rFont val="Verdana"/>
        <family val="2"/>
        <charset val="204"/>
      </rPr>
      <t>) / The offer "Fill up your summer" includes free of charge (* terms of services are detailed in the coupon book):</t>
    </r>
  </si>
  <si>
    <t>3. Обзорная экскурсия по высотам с 540 до 2200 (для всех гостей в номере) / Sightseeing excursion to heights from 540 to 2200 (for all in-room guests)</t>
  </si>
  <si>
    <r>
      <rPr>
        <sz val="9"/>
        <rFont val="Times New Roman"/>
        <family val="1"/>
      </rPr>
      <t>Период бронирования</t>
    </r>
    <r>
      <rPr>
        <b/>
        <sz val="9"/>
        <rFont val="Times New Roman"/>
        <family val="1"/>
      </rPr>
      <t xml:space="preserve">: 24.07.2024 - 01.10.2024 /  </t>
    </r>
    <r>
      <rPr>
        <sz val="9"/>
        <rFont val="Times New Roman"/>
        <family val="1"/>
      </rPr>
      <t>Period of sales</t>
    </r>
    <r>
      <rPr>
        <b/>
        <sz val="9"/>
        <rFont val="Times New Roman"/>
        <family val="1"/>
      </rPr>
      <t>: 24.07.2024 - 01.10.2024</t>
    </r>
  </si>
  <si>
    <r>
      <t xml:space="preserve">Период проживания: </t>
    </r>
    <r>
      <rPr>
        <b/>
        <sz val="9"/>
        <rFont val="Times New Roman"/>
        <family val="1"/>
      </rPr>
      <t xml:space="preserve">с 24.07.2024 - 01.10.2024  </t>
    </r>
    <r>
      <rPr>
        <sz val="9"/>
        <rFont val="Times New Roman"/>
        <family val="1"/>
      </rPr>
      <t xml:space="preserve">/ Period of stay: </t>
    </r>
    <r>
      <rPr>
        <b/>
        <sz val="9"/>
        <rFont val="Times New Roman"/>
        <family val="1"/>
      </rPr>
      <t>24.07.2024 - 01.10.2024</t>
    </r>
  </si>
  <si>
    <t xml:space="preserve">Открытые тарифы "3=4" </t>
  </si>
  <si>
    <t xml:space="preserve">4.  Прокат городского велосипеда на 1 час (для всех гостей в номере 7+) / City bike rental for 1 hour (for all room guests 7+)
</t>
  </si>
  <si>
    <t xml:space="preserve">5.  Занятия йогой (1 тренировка, для всех взрослых, 14+) /Yoga classes (1 session, for all adults, 14+)
</t>
  </si>
  <si>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rPr>
      <t>2100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 xml:space="preserve">2100 </t>
    </r>
    <r>
      <rPr>
        <sz val="11"/>
        <color theme="1"/>
        <rFont val="Calibri"/>
        <family val="2"/>
        <charset val="204"/>
      </rPr>
      <t xml:space="preserve">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family val="2"/>
      </rPr>
      <t>2100</t>
    </r>
    <r>
      <rPr>
        <sz val="11"/>
        <color theme="1"/>
        <rFont val="Calibri"/>
        <family val="2"/>
        <charset val="204"/>
      </rPr>
      <t xml:space="preserve"> rub per adult. The cost of the ski-passes for each guest (at extra bed)  is also added - </t>
    </r>
    <r>
      <rPr>
        <b/>
        <sz val="11"/>
        <color theme="1"/>
        <rFont val="Calibri"/>
        <family val="2"/>
      </rPr>
      <t>2100</t>
    </r>
    <r>
      <rPr>
        <sz val="11"/>
        <color theme="1"/>
        <rFont val="Calibri"/>
        <family val="2"/>
        <charset val="204"/>
      </rPr>
      <t xml:space="preserve"> rub per adult (ages from 13 y.o. and up). Please, add the cost of ski-passes for all adults to the application immediately.</t>
    </r>
  </si>
  <si>
    <t>Тариф не действует в периоды: 27.12.24-12.01.25, включительно, 21.02.25-10.03.25, включительно. / The rate is not available during the periods: 27.12.24-12.01.25, inclusively, 21.02.25-10.03.25, inclusively.</t>
  </si>
  <si>
    <t>* Выдача ски-пассов на стойке регистрации в отеле при заселении. Детские ски-пассы приобретаются отдельно на ресепшн отеля или стойке «Чем заняться». Возврат денежных средств за неиспользованные ски-пассы не производится.
Политика гарантии: Гарантия кредитной картой обязательна/  Ski passes are provided at the hotel reception desk upon check-in. Children's ski passes can be purchased separately at the hotel reception or at the “What to do” desk. No refunds will be given for unused ski passes.                                                                                                                                 Guarantee policy: Credit card guarantee is required</t>
  </si>
  <si>
    <r>
      <rPr>
        <b/>
        <sz val="9"/>
        <color theme="1"/>
        <rFont val="Times New Roman"/>
        <family val="1"/>
        <charset val="204"/>
      </rPr>
      <t>13.12.2024-26.12.2024,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13.12.2024-26.12.2024 - 3500</t>
    </r>
    <r>
      <rPr>
        <sz val="9"/>
        <color theme="1"/>
        <rFont val="Times New Roman"/>
        <family val="1"/>
        <charset val="204"/>
      </rPr>
      <t xml:space="preserve"> rubles - adult</t>
    </r>
  </si>
  <si>
    <r>
      <rPr>
        <b/>
        <sz val="9"/>
        <color theme="1"/>
        <rFont val="Times New Roman"/>
        <family val="1"/>
        <charset val="204"/>
      </rPr>
      <t>13.01.2024-20.02.2025,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13.01.2024-20.02.2025 - 3500</t>
    </r>
    <r>
      <rPr>
        <sz val="9"/>
        <color theme="1"/>
        <rFont val="Times New Roman"/>
        <family val="1"/>
        <charset val="204"/>
      </rPr>
      <t xml:space="preserve"> rubles - adult</t>
    </r>
  </si>
  <si>
    <t>Тарифы на  ски-пассы (для всех взрослых гостей с 13 лет, проживающих в номере)/ Rates for ski passes (for all adults 13 years and older staying in a room):</t>
  </si>
  <si>
    <t>Открытые тарифы 4=3</t>
  </si>
  <si>
    <t>Дополнительно на каждый день проживания в стоимость заявки добавляются  ски-пассы  для каждого взрослого. При размещении дополнительных гостей, также на каждый день проживания добавляются в стоимость заявки ски-пассы на каждого гостя . Стоимость ски-пассов на всех взрослых сразу добавлять в заявку. / Extra pay  for each day of stay, ski passes for each adult are added to the price of the application. When placing additional guests, also for each day of stay, ski passes for each guest are added to the application.</t>
  </si>
  <si>
    <r>
      <rPr>
        <b/>
        <sz val="9"/>
        <color theme="1"/>
        <rFont val="Times New Roman"/>
        <family val="1"/>
        <charset val="204"/>
      </rPr>
      <t>11.03.2025-</t>
    </r>
    <r>
      <rPr>
        <b/>
        <sz val="9"/>
        <color rgb="FFFF0000"/>
        <rFont val="Times New Roman"/>
        <family val="1"/>
        <charset val="204"/>
      </rPr>
      <t>06.04.2025</t>
    </r>
    <r>
      <rPr>
        <b/>
        <sz val="9"/>
        <color theme="1"/>
        <rFont val="Times New Roman"/>
        <family val="1"/>
        <charset val="204"/>
      </rPr>
      <t>,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11.03.2025-</t>
    </r>
    <r>
      <rPr>
        <b/>
        <sz val="9"/>
        <color rgb="FFFF0000"/>
        <rFont val="Times New Roman"/>
        <family val="1"/>
        <charset val="204"/>
      </rPr>
      <t>06.04.2025,</t>
    </r>
    <r>
      <rPr>
        <b/>
        <sz val="9"/>
        <color theme="1"/>
        <rFont val="Times New Roman"/>
        <family val="1"/>
        <charset val="204"/>
      </rPr>
      <t xml:space="preserve"> - 3500</t>
    </r>
    <r>
      <rPr>
        <sz val="9"/>
        <color theme="1"/>
        <rFont val="Times New Roman"/>
        <family val="1"/>
        <charset val="204"/>
      </rPr>
      <t xml:space="preserve"> rubles - adult</t>
    </r>
  </si>
  <si>
    <r>
      <rPr>
        <b/>
        <sz val="9"/>
        <rFont val="Times New Roman"/>
        <family val="1"/>
        <charset val="204"/>
      </rPr>
      <t>Период продажи:</t>
    </r>
    <r>
      <rPr>
        <sz val="9"/>
        <rFont val="Times New Roman"/>
        <family val="1"/>
        <charset val="204"/>
      </rPr>
      <t xml:space="preserve"> </t>
    </r>
    <r>
      <rPr>
        <b/>
        <sz val="9"/>
        <rFont val="Times New Roman"/>
        <family val="1"/>
      </rPr>
      <t>15.10.2024-</t>
    </r>
    <r>
      <rPr>
        <b/>
        <sz val="9"/>
        <color rgb="FFFF0000"/>
        <rFont val="Times New Roman"/>
        <family val="1"/>
        <charset val="204"/>
      </rPr>
      <t>05.04.2025</t>
    </r>
    <r>
      <rPr>
        <sz val="9"/>
        <color rgb="FFFF0000"/>
        <rFont val="Times New Roman"/>
        <family val="1"/>
        <charset val="204"/>
      </rPr>
      <t>/</t>
    </r>
    <r>
      <rPr>
        <sz val="9"/>
        <rFont val="Times New Roman"/>
        <family val="1"/>
        <charset val="204"/>
      </rPr>
      <t xml:space="preserve"> Period of sales: </t>
    </r>
    <r>
      <rPr>
        <b/>
        <sz val="9"/>
        <rFont val="Times New Roman"/>
        <family val="1"/>
        <charset val="204"/>
      </rPr>
      <t>15.10.2024-</t>
    </r>
    <r>
      <rPr>
        <b/>
        <sz val="9"/>
        <color rgb="FFFF0000"/>
        <rFont val="Times New Roman"/>
        <family val="1"/>
        <charset val="204"/>
      </rPr>
      <t>05.04.2025/</t>
    </r>
  </si>
  <si>
    <r>
      <rPr>
        <b/>
        <sz val="9"/>
        <rFont val="Times New Roman"/>
        <family val="1"/>
        <charset val="204"/>
      </rPr>
      <t>Период проживан</t>
    </r>
    <r>
      <rPr>
        <b/>
        <sz val="9"/>
        <color theme="1"/>
        <rFont val="Times New Roman"/>
        <family val="1"/>
      </rPr>
      <t>ия</t>
    </r>
    <r>
      <rPr>
        <sz val="9"/>
        <color theme="1"/>
        <rFont val="Times New Roman"/>
        <family val="1"/>
      </rPr>
      <t xml:space="preserve">: </t>
    </r>
    <r>
      <rPr>
        <b/>
        <sz val="9"/>
        <color theme="1"/>
        <rFont val="Times New Roman"/>
        <family val="1"/>
      </rPr>
      <t>13.12.2024-26.12.2024,</t>
    </r>
    <r>
      <rPr>
        <b/>
        <sz val="9"/>
        <rFont val="Times New Roman"/>
        <family val="1"/>
        <charset val="204"/>
      </rPr>
      <t xml:space="preserve"> включительно, 13.01.2024-20.02.2025, 11.03.2025-</t>
    </r>
    <r>
      <rPr>
        <b/>
        <sz val="9"/>
        <color rgb="FFFF0000"/>
        <rFont val="Times New Roman"/>
        <family val="1"/>
        <charset val="204"/>
      </rPr>
      <t xml:space="preserve">06.04.2025/  </t>
    </r>
    <r>
      <rPr>
        <b/>
        <sz val="9"/>
        <rFont val="Times New Roman"/>
        <family val="1"/>
        <charset val="204"/>
      </rPr>
      <t xml:space="preserve">                                                                                                                                                     </t>
    </r>
    <r>
      <rPr>
        <sz val="9"/>
        <color theme="1"/>
        <rFont val="Times New Roman"/>
        <family val="1"/>
      </rPr>
      <t xml:space="preserve">/ Period of stay: </t>
    </r>
    <r>
      <rPr>
        <b/>
        <sz val="9"/>
        <color theme="1"/>
        <rFont val="Times New Roman"/>
        <family val="1"/>
      </rPr>
      <t>13.12.2024-26.12.2024,  inclusively</t>
    </r>
    <r>
      <rPr>
        <b/>
        <sz val="9"/>
        <rFont val="Times New Roman"/>
        <family val="1"/>
      </rPr>
      <t>, 13.01.2024-20.02.2025, inclusively, 11.03.2025-</t>
    </r>
    <r>
      <rPr>
        <b/>
        <sz val="9"/>
        <color rgb="FFFF0000"/>
        <rFont val="Times New Roman"/>
        <family val="1"/>
        <charset val="204"/>
      </rPr>
      <t xml:space="preserve">06.04.2025/ </t>
    </r>
    <r>
      <rPr>
        <b/>
        <sz val="9"/>
        <rFont val="Times New Roman"/>
        <family val="1"/>
      </rPr>
      <t xml:space="preserve"> </t>
    </r>
  </si>
  <si>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rPr>
      <t>2300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 xml:space="preserve">2300 </t>
    </r>
    <r>
      <rPr>
        <sz val="11"/>
        <color theme="1"/>
        <rFont val="Calibri"/>
        <family val="2"/>
        <charset val="204"/>
      </rPr>
      <t xml:space="preserve">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family val="2"/>
      </rPr>
      <t>2300</t>
    </r>
    <r>
      <rPr>
        <sz val="11"/>
        <color theme="1"/>
        <rFont val="Calibri"/>
        <family val="2"/>
        <charset val="204"/>
      </rPr>
      <t xml:space="preserve"> rub per adult. The cost of the ski-passes for each guest (at extra bed)  is also added - </t>
    </r>
    <r>
      <rPr>
        <b/>
        <sz val="11"/>
        <color theme="1"/>
        <rFont val="Calibri"/>
        <family val="2"/>
      </rPr>
      <t>2300</t>
    </r>
    <r>
      <rPr>
        <sz val="11"/>
        <color theme="1"/>
        <rFont val="Calibri"/>
        <family val="2"/>
        <charset val="204"/>
      </rPr>
      <t xml:space="preserve"> rub per adult (ages from 13 y.o. and up). Please, add the cost of ski-passes for all adults to the application immediately.</t>
    </r>
  </si>
  <si>
    <r>
      <t xml:space="preserve">Период продажи: </t>
    </r>
    <r>
      <rPr>
        <b/>
        <sz val="9"/>
        <rFont val="Times New Roman"/>
        <family val="1"/>
      </rPr>
      <t>04.04.2025</t>
    </r>
    <r>
      <rPr>
        <b/>
        <sz val="9"/>
        <rFont val="Times New Roman"/>
        <family val="1"/>
        <charset val="204"/>
      </rPr>
      <t xml:space="preserve"> - 29.09.2025 </t>
    </r>
    <r>
      <rPr>
        <sz val="9"/>
        <rFont val="Times New Roman"/>
        <family val="1"/>
        <charset val="204"/>
      </rPr>
      <t xml:space="preserve">/ Period of sales: </t>
    </r>
    <r>
      <rPr>
        <b/>
        <sz val="9"/>
        <rFont val="Times New Roman"/>
        <family val="1"/>
        <charset val="204"/>
      </rPr>
      <t>04.04.2025 - 29.09.2025</t>
    </r>
  </si>
  <si>
    <r>
      <t xml:space="preserve">Период проживания: </t>
    </r>
    <r>
      <rPr>
        <b/>
        <sz val="9"/>
        <rFont val="Times New Roman"/>
        <family val="1"/>
      </rPr>
      <t>01.06.2025</t>
    </r>
    <r>
      <rPr>
        <b/>
        <sz val="9"/>
        <rFont val="Times New Roman"/>
        <family val="1"/>
        <charset val="204"/>
      </rPr>
      <t xml:space="preserve"> - 30.09.2025 ​</t>
    </r>
    <r>
      <rPr>
        <sz val="9"/>
        <rFont val="Times New Roman"/>
        <family val="1"/>
        <charset val="204"/>
      </rPr>
      <t xml:space="preserve">/ Period of stay: </t>
    </r>
    <r>
      <rPr>
        <b/>
        <sz val="9"/>
        <rFont val="Times New Roman"/>
        <family val="1"/>
        <charset val="204"/>
      </rPr>
      <t>01.06.2025 - 30.09.2025</t>
    </r>
  </si>
  <si>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</si>
  <si>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</si>
  <si>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</si>
  <si>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</si>
  <si>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</si>
  <si>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t xml:space="preserve">Тариф действует за исключением периода </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</si>
  <si>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family val="1"/>
      </rPr>
      <t>29.12.2025</t>
    </r>
    <r>
      <rPr>
        <b/>
        <sz val="9"/>
        <color theme="1"/>
        <rFont val="Times New Roman"/>
        <family val="1"/>
        <charset val="204"/>
      </rPr>
      <t>-08.01.2026, включительно</t>
    </r>
    <r>
      <rPr>
        <sz val="9"/>
        <color theme="1"/>
        <rFont val="Times New Roman"/>
        <family val="1"/>
        <charset val="204"/>
      </rPr>
      <t xml:space="preserve">, -  бесплатная отмена бронирования за </t>
    </r>
    <r>
      <rPr>
        <b/>
        <sz val="9"/>
        <color theme="1"/>
        <rFont val="Times New Roman"/>
        <family val="1"/>
      </rPr>
      <t>45</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family val="1"/>
        <charset val="204"/>
      </rPr>
      <t>29.12.2025-08.01.2026 inclusive</t>
    </r>
    <r>
      <rPr>
        <sz val="9"/>
        <color theme="1"/>
        <rFont val="Times New Roman"/>
        <family val="1"/>
        <charset val="204"/>
      </rPr>
      <t xml:space="preserve">, - free cancellation </t>
    </r>
    <r>
      <rPr>
        <b/>
        <sz val="9"/>
        <color theme="1"/>
        <rFont val="Times New Roman"/>
        <family val="1"/>
      </rPr>
      <t>45</t>
    </r>
    <r>
      <rPr>
        <sz val="9"/>
        <color theme="1"/>
        <rFont val="Times New Roman"/>
        <family val="1"/>
        <charset val="204"/>
      </rPr>
      <t xml:space="preserve"> days before arrival. Reservation must be </t>
    </r>
    <r>
      <rPr>
        <b/>
        <sz val="9"/>
        <color theme="1"/>
        <rFont val="Times New Roman"/>
        <family val="1"/>
        <charset val="204"/>
      </rPr>
      <t>100%</t>
    </r>
    <r>
      <rPr>
        <sz val="9"/>
        <color theme="1"/>
        <rFont val="Times New Roman"/>
        <family val="1"/>
        <charset val="204"/>
      </rPr>
      <t xml:space="preserve"> prepaid by the Customer. Cancellation after the specified time - a penalty - </t>
    </r>
    <r>
      <rPr>
        <b/>
        <sz val="9"/>
        <color theme="1"/>
        <rFont val="Times New Roman"/>
        <family val="1"/>
        <charset val="204"/>
      </rPr>
      <t>100%</t>
    </r>
    <r>
      <rPr>
        <sz val="9"/>
        <color theme="1"/>
        <rFont val="Times New Roman"/>
        <family val="1"/>
        <charset val="204"/>
      </rPr>
      <t xml:space="preserve"> of the cost of the reservation.</t>
    </r>
    <r>
      <rPr>
        <sz val="9"/>
        <color indexed="8"/>
        <rFont val="Times New Roman"/>
        <family val="1"/>
        <charset val="204"/>
      </rPr>
      <t xml:space="preserve">
</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</si>
  <si>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family val="1"/>
      </rPr>
      <t>29.12.2025</t>
    </r>
    <r>
      <rPr>
        <b/>
        <sz val="9"/>
        <color theme="1"/>
        <rFont val="Times New Roman"/>
        <family val="1"/>
        <charset val="204"/>
      </rPr>
      <t>-08.01.2026, включительно</t>
    </r>
    <r>
      <rPr>
        <sz val="9"/>
        <color theme="1"/>
        <rFont val="Times New Roman"/>
        <family val="1"/>
        <charset val="204"/>
      </rPr>
      <t xml:space="preserve">, -  бесплатная отмена бронирования за </t>
    </r>
    <r>
      <rPr>
        <b/>
        <sz val="9"/>
        <color theme="1"/>
        <rFont val="Times New Roman"/>
        <family val="1"/>
      </rPr>
      <t>45</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family val="1"/>
        <charset val="204"/>
      </rPr>
      <t>29.12.2024-08.01.2025 inclusive</t>
    </r>
    <r>
      <rPr>
        <sz val="9"/>
        <color theme="1"/>
        <rFont val="Times New Roman"/>
        <family val="1"/>
        <charset val="204"/>
      </rPr>
      <t xml:space="preserve">, - free cancellation </t>
    </r>
    <r>
      <rPr>
        <b/>
        <sz val="9"/>
        <color theme="1"/>
        <rFont val="Times New Roman"/>
        <family val="1"/>
      </rPr>
      <t>45</t>
    </r>
    <r>
      <rPr>
        <sz val="9"/>
        <color theme="1"/>
        <rFont val="Times New Roman"/>
        <family val="1"/>
        <charset val="204"/>
      </rPr>
      <t xml:space="preserve"> days before arrival. Reservation must be </t>
    </r>
    <r>
      <rPr>
        <b/>
        <sz val="9"/>
        <color theme="1"/>
        <rFont val="Times New Roman"/>
        <family val="1"/>
        <charset val="204"/>
      </rPr>
      <t>100%</t>
    </r>
    <r>
      <rPr>
        <sz val="9"/>
        <color theme="1"/>
        <rFont val="Times New Roman"/>
        <family val="1"/>
        <charset val="204"/>
      </rPr>
      <t xml:space="preserve"> prepaid by the Customer. Cancellation after the specified time - a penalty - </t>
    </r>
    <r>
      <rPr>
        <b/>
        <sz val="9"/>
        <color theme="1"/>
        <rFont val="Times New Roman"/>
        <family val="1"/>
        <charset val="204"/>
      </rPr>
      <t>100%</t>
    </r>
    <r>
      <rPr>
        <sz val="9"/>
        <color theme="1"/>
        <rFont val="Times New Roman"/>
        <family val="1"/>
        <charset val="204"/>
      </rPr>
      <t xml:space="preserve"> of the cost of the reservation.</t>
    </r>
    <r>
      <rPr>
        <sz val="9"/>
        <color indexed="8"/>
        <rFont val="Times New Roman"/>
        <family val="1"/>
        <charset val="204"/>
      </rPr>
      <t xml:space="preserve">
</t>
    </r>
  </si>
  <si>
    <r>
      <t xml:space="preserve">Закрытый период: </t>
    </r>
    <r>
      <rPr>
        <b/>
        <sz val="9"/>
        <color theme="1"/>
        <rFont val="Times New Roman"/>
        <family val="1"/>
        <charset val="204"/>
      </rPr>
      <t>29.12.2025 - 08.01.2026</t>
    </r>
    <r>
      <rPr>
        <sz val="9"/>
        <color theme="1"/>
        <rFont val="Times New Roman"/>
        <family val="1"/>
        <charset val="204"/>
      </rPr>
      <t xml:space="preserve"> / Stop sale </t>
    </r>
    <r>
      <rPr>
        <b/>
        <sz val="9"/>
        <color theme="1"/>
        <rFont val="Times New Roman"/>
        <family val="1"/>
        <charset val="204"/>
      </rPr>
      <t>29.12.2025 - 08.01.2026</t>
    </r>
  </si>
  <si>
    <r>
      <t xml:space="preserve">2. Малый маршрут подвесного моста </t>
    </r>
    <r>
      <rPr>
        <sz val="9"/>
        <color rgb="FF000000"/>
        <rFont val="Verdana"/>
        <family val="2"/>
        <charset val="204"/>
      </rPr>
      <t>(для всех гостей в номере) / A small route of the suspension bridge (for all in-room guests);</t>
    </r>
  </si>
  <si>
    <r>
      <t>3. Обзорная экскурсия по высотам Курорта</t>
    </r>
    <r>
      <rPr>
        <sz val="9"/>
        <color rgb="FF000000"/>
        <rFont val="Verdana"/>
        <family val="2"/>
      </rPr>
      <t> (для всех гостей в номере) / A sightseeing tour of the Heights Resort (for all in-room guests);</t>
    </r>
  </si>
  <si>
    <r>
      <t>4. 1 час проката городского велосипеда или 1 час аренды роликов</t>
    </r>
    <r>
      <rPr>
        <sz val="9"/>
        <color rgb="FF000000"/>
        <rFont val="Verdana"/>
        <family val="2"/>
      </rPr>
      <t> (для всех гостей в номере) / 1 hour city bike rental or 1 hour of roller skate rental (for all in-room guests);</t>
    </r>
  </si>
  <si>
    <r>
      <t>5. 1 маршрут верёвочного парка на выбор</t>
    </r>
    <r>
      <rPr>
        <sz val="9"/>
        <color rgb="FF000000"/>
        <rFont val="Verdana"/>
        <family val="2"/>
      </rPr>
      <t> (для всех гостей в номере) / 1 rope park route of your choice (for all in-room guests);</t>
    </r>
  </si>
  <si>
    <r>
      <t>6. Стикерпак в подарок</t>
    </r>
    <r>
      <rPr>
        <sz val="9"/>
        <color rgb="FF000000"/>
        <rFont val="Verdana"/>
        <family val="2"/>
      </rPr>
      <t> (предоставляется один стикерпак на номер) / Stickerpack as a gift(one stickerpack per room is provided);</t>
    </r>
  </si>
  <si>
    <t>Бесплатное размещение 2 детей возрастом до 12 лет включительно , включая завтрак и доп.место /  Free accommodation for 2 children under 12 years old, including breakfast and extra bed.</t>
  </si>
  <si>
    <r>
      <t xml:space="preserve">Период продажи: </t>
    </r>
    <r>
      <rPr>
        <b/>
        <sz val="9"/>
        <rFont val="Times New Roman"/>
        <family val="1"/>
        <charset val="204"/>
      </rPr>
      <t>10.09</t>
    </r>
    <r>
      <rPr>
        <b/>
        <sz val="9"/>
        <rFont val="Times New Roman"/>
        <family val="1"/>
      </rPr>
      <t>.2025</t>
    </r>
    <r>
      <rPr>
        <b/>
        <sz val="9"/>
        <rFont val="Times New Roman"/>
        <family val="1"/>
        <charset val="204"/>
      </rPr>
      <t xml:space="preserve"> - 28.11.2025 </t>
    </r>
    <r>
      <rPr>
        <sz val="9"/>
        <rFont val="Times New Roman"/>
        <family val="1"/>
        <charset val="204"/>
      </rPr>
      <t xml:space="preserve">/ Period of sales: </t>
    </r>
    <r>
      <rPr>
        <b/>
        <sz val="9"/>
        <rFont val="Times New Roman"/>
        <family val="1"/>
        <charset val="204"/>
      </rPr>
      <t>10.09.2025 - 28.11.2025</t>
    </r>
  </si>
  <si>
    <r>
      <t xml:space="preserve">Период проживания: </t>
    </r>
    <r>
      <rPr>
        <b/>
        <sz val="9"/>
        <rFont val="Times New Roman"/>
        <family val="1"/>
      </rPr>
      <t>01.10.2025</t>
    </r>
    <r>
      <rPr>
        <b/>
        <sz val="9"/>
        <rFont val="Times New Roman"/>
        <family val="1"/>
        <charset val="204"/>
      </rPr>
      <t xml:space="preserve"> - 30.11.2025 ​</t>
    </r>
    <r>
      <rPr>
        <sz val="9"/>
        <rFont val="Times New Roman"/>
        <family val="1"/>
        <charset val="204"/>
      </rPr>
      <t xml:space="preserve">/ Period of stay: </t>
    </r>
    <r>
      <rPr>
        <b/>
        <sz val="9"/>
        <rFont val="Times New Roman"/>
        <family val="1"/>
        <charset val="204"/>
      </rPr>
      <t>01.10.2025 - 30.11.2025</t>
    </r>
  </si>
  <si>
    <r>
      <t xml:space="preserve">По купонной книге в предложение </t>
    </r>
    <r>
      <rPr>
        <b/>
        <sz val="10"/>
        <rFont val="Times New Roman"/>
        <family val="1"/>
        <charset val="204"/>
      </rPr>
      <t>«Каникулы в горах»</t>
    </r>
    <r>
      <rPr>
        <sz val="10"/>
        <rFont val="Times New Roman"/>
        <family val="1"/>
        <charset val="204"/>
      </rPr>
      <t xml:space="preserve"> входят </t>
    </r>
    <r>
      <rPr>
        <i/>
        <sz val="10"/>
        <rFont val="Times New Roman"/>
        <family val="1"/>
        <charset val="204"/>
      </rPr>
      <t>бесплатно* / The special offer "Mountain vacations" includes free of charge (for hotel guests):</t>
    </r>
  </si>
  <si>
    <r>
      <rPr>
        <b/>
        <sz val="9"/>
        <color rgb="FF000000"/>
        <rFont val="Verdana"/>
        <family val="2"/>
        <charset val="204"/>
      </rPr>
      <t>Важно:</t>
    </r>
    <r>
      <rPr>
        <sz val="9"/>
        <color rgb="FF000000"/>
        <rFont val="Verdana"/>
        <family val="2"/>
        <charset val="204"/>
      </rPr>
      <t xml:space="preserve"> Подвесной мост работает до 02.11.2025, верёвочный парк — до 31.10.2025. 
Обзорная экскурсия от Поляны 540 до Поляны 2200 - Доступно до закрытия центрального сектора канатной дороги
</t>
    </r>
  </si>
  <si>
    <t xml:space="preserve">В период проведения регламентных работ на канатной дороге Прогулочные билеты "Панорама Красной Поляны" будут заменены на "Восточный лес" до водопада Поликаря
03-30.11 Хаски центр дети до 4 х лет бесплатно, для детей от 4х лет и взрослым стоимость 450руб. чай для всех гостей бесплатно
03-30.11 Посещение Леса чудес и Фермы северных оленей
</t>
  </si>
  <si>
    <r>
      <t xml:space="preserve">Период проживания: </t>
    </r>
    <r>
      <rPr>
        <b/>
        <sz val="9"/>
        <rFont val="Times New Roman"/>
        <family val="1"/>
      </rPr>
      <t>03.11.2025 - 03.12.2025 /  Period of sales: 03.11.2025 - 03.12.2025</t>
    </r>
  </si>
  <si>
    <t>Закрытый период: 25.10.2025 - 03.11.2025 / Stop sale: 25.10.2025 - 03.11.2025</t>
  </si>
  <si>
    <r>
      <rPr>
        <sz val="9"/>
        <rFont val="Times New Roman"/>
        <family val="1"/>
      </rPr>
      <t>Период бронирования</t>
    </r>
    <r>
      <rPr>
        <b/>
        <sz val="9"/>
        <rFont val="Times New Roman"/>
        <family val="1"/>
      </rPr>
      <t>: 17.10.2025 - 03.12.2025 /  Period of sales: 17.10.2025 - 03.12.2025</t>
    </r>
  </si>
  <si>
    <t>Дневной спортивный ски-пасс на каждый день проживания в отеле*/ Ski-pass (sporty) on a daily basis*</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</si>
  <si>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t>
  </si>
  <si>
    <t>Период продажи: 31.10.2025 - 11.04.2026 / Period of sales: 31.10.2025 - 11.04.2026</t>
  </si>
  <si>
    <t>Закрытые даты: 30.12.2025 - 08.01.2026 / Closed dates: 30.12.2025 - 08.01.2026</t>
  </si>
  <si>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</si>
  <si>
    <t>Дополнительно на каждый день проживания в стоимость заявки добавляются  ски-пассы  для каждого взрослого, стоимость -  09.01.2025 - 12.04.2026 включительно - 3500 рублей. При размещении дополнительных гостей, также на каждый день проживания добавляются в стоимость заявки ски-пассы на каждого взрослого гостя  -   09.01.2025 - 12.04.2026 включительно - 3500 рублей. Стоимость ски-пассов на всех взрослых сразу добавлять в заявку. / Extra pay  for each day of stay, ski passes for each adult are added to the price of the application, the cost    09.01.2025 - 12.04.2026 inclusively - 3500 rubles. When placing additional guests, also for each day of stay, ski passes for each guest are added to the application price  09.01.2025 - 12.04.2026 inclusively - 3500 rubles.</t>
  </si>
  <si>
    <t xml:space="preserve">Период проживания:  09.01.2025 - 12.04.2026                                                                                                                        / Period of stay:  09.01.2025 - 12.04.2026 </t>
  </si>
  <si>
    <r>
      <rPr>
        <sz val="9"/>
        <color theme="1"/>
        <rFont val="Times New Roman"/>
        <family val="1"/>
      </rPr>
      <t>Период бронирования</t>
    </r>
    <r>
      <rPr>
        <b/>
        <sz val="9"/>
        <color theme="1"/>
        <rFont val="Times New Roman"/>
        <family val="1"/>
      </rPr>
      <t xml:space="preserve">: 20.06.2025 - 24.10.2025 / 04.11.2025 - 29.12.2025  </t>
    </r>
    <r>
      <rPr>
        <sz val="9"/>
        <color theme="1"/>
        <rFont val="Times New Roman"/>
        <family val="1"/>
      </rPr>
      <t>Period of sales</t>
    </r>
    <r>
      <rPr>
        <b/>
        <sz val="9"/>
        <color theme="1"/>
        <rFont val="Times New Roman"/>
        <family val="1"/>
      </rPr>
      <t>: 20.06.2025 - 24.10.2025 / 04.11.2025 - 29.12.2025</t>
    </r>
  </si>
  <si>
    <r>
      <t xml:space="preserve">Период проживания: </t>
    </r>
    <r>
      <rPr>
        <b/>
        <sz val="9"/>
        <color theme="1"/>
        <rFont val="Times New Roman"/>
        <family val="1"/>
      </rPr>
      <t>с 20.06.2025 - 24.10.2025 / 04.11.2025 - 29.12.2025</t>
    </r>
    <r>
      <rPr>
        <sz val="9"/>
        <color theme="1"/>
        <rFont val="Times New Roman"/>
        <family val="1"/>
      </rPr>
      <t>/ Period of stay:</t>
    </r>
    <r>
      <rPr>
        <b/>
        <sz val="9"/>
        <color theme="1"/>
        <rFont val="Times New Roman"/>
        <family val="1"/>
      </rPr>
      <t xml:space="preserve"> 20.06.2025 - 24.10.2025 / 04.11.2025 - 29.12.2025</t>
    </r>
  </si>
  <si>
    <t>Премиум кинг для людей с ограничеными возможностями / Premium King for people with disabilities</t>
  </si>
  <si>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На период </t>
    </r>
    <r>
      <rPr>
        <b/>
        <sz val="9"/>
        <color theme="1"/>
        <rFont val="Times New Roman"/>
        <family val="1"/>
      </rPr>
      <t xml:space="preserve">29.12.2025 - </t>
    </r>
    <r>
      <rPr>
        <b/>
        <sz val="9"/>
        <color theme="1"/>
        <rFont val="Times New Roman"/>
        <family val="1"/>
        <charset val="204"/>
      </rPr>
      <t>08.01.2026, включительно</t>
    </r>
    <r>
      <rPr>
        <sz val="9"/>
        <color theme="1"/>
        <rFont val="Times New Roman"/>
        <family val="1"/>
        <charset val="204"/>
      </rPr>
      <t xml:space="preserve">, -  бесплатная отмена бронирования за </t>
    </r>
    <r>
      <rPr>
        <b/>
        <sz val="9"/>
        <color theme="1"/>
        <rFont val="Times New Roman"/>
        <family val="1"/>
      </rPr>
      <t>45</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
    </r>
    <r>
      <rPr>
        <sz val="9"/>
        <color indexed="8"/>
        <rFont val="Times New Roman"/>
        <family val="1"/>
        <charset val="204"/>
      </rPr>
      <t xml:space="preserve">
</t>
    </r>
  </si>
  <si>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</sst>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4" x14ac:knownFonts="1">
    <font>
      <sz val="10"/>
      <name val="Arial Cyr"/>
      <charset val="204"/>
    </font>
    <font>
      <sz val="11"/>
      <color theme="1"/>
      <name val="Calibri"/>
      <family val="2"/>
      <charset val="204"/>
      <scheme val="minor"/>
    </font>
    <font>
      <sz val="10"/>
      <name val="Arial Cyr"/>
      <charset val="204"/>
    </font>
    <font>
      <sz val="9"/>
      <name val="Times New Roman"/>
      <family val="1"/>
      <charset val="204"/>
    </font>
    <font>
      <sz val="8"/>
      <name val="Times New Roman"/>
      <family val="1"/>
      <charset val="204"/>
    </font>
    <font>
      <b/>
      <sz val="8"/>
      <name val="Times New Roman"/>
      <family val="1"/>
      <charset val="204"/>
    </font>
    <font>
      <sz val="10"/>
      <name val="Times New Roman"/>
      <family val="1"/>
      <charset val="204"/>
    </font>
    <font>
      <b/>
      <sz val="9"/>
      <name val="Times New Roman"/>
      <family val="1"/>
      <charset val="204"/>
    </font>
    <font>
      <b/>
      <sz val="11"/>
      <color indexed="8"/>
      <name val="Calibri"/>
      <family val="2"/>
      <charset val="204"/>
    </font>
    <font>
      <sz val="8"/>
      <name val="Arial Cyr"/>
      <charset val="204"/>
    </font>
    <font>
      <sz val="9"/>
      <color indexed="8"/>
      <name val="Times New Roman"/>
      <family val="1"/>
      <charset val="204"/>
    </font>
    <font>
      <b/>
      <sz val="9"/>
      <color indexed="8"/>
      <name val="Times New Roman"/>
      <family val="1"/>
      <charset val="204"/>
    </font>
    <font>
      <b/>
      <sz val="9"/>
      <name val="Times New Roman"/>
      <family val="1"/>
    </font>
    <font>
      <b/>
      <sz val="10"/>
      <name val="Times New Roman"/>
      <family val="1"/>
      <charset val="204"/>
    </font>
    <font>
      <i/>
      <sz val="10"/>
      <name val="Times New Roman"/>
      <family val="1"/>
      <charset val="204"/>
    </font>
    <font>
      <sz val="9"/>
      <name val="Arial Cyr"/>
      <charset val="204"/>
    </font>
    <font>
      <sz val="9"/>
      <name val="Times New Roman"/>
      <family val="1"/>
    </font>
    <font>
      <sz val="8"/>
      <color indexed="8"/>
      <name val="Verdana"/>
      <family val="2"/>
      <charset val="204"/>
    </font>
    <font>
      <b/>
      <sz val="8"/>
      <color indexed="8"/>
      <name val="Verdana"/>
      <family val="2"/>
      <charset val="204"/>
    </font>
    <font>
      <b/>
      <i/>
      <sz val="8"/>
      <color indexed="8"/>
      <name val="Verdana"/>
      <family val="2"/>
      <charset val="204"/>
    </font>
    <font>
      <u/>
      <sz val="8"/>
      <color indexed="8"/>
      <name val="Verdana"/>
      <family val="2"/>
      <charset val="204"/>
    </font>
    <font>
      <i/>
      <sz val="8"/>
      <color indexed="8"/>
      <name val="Verdana"/>
      <family val="2"/>
      <charset val="204"/>
    </font>
    <font>
      <sz val="9"/>
      <color indexed="10"/>
      <name val="Times New Roman"/>
      <family val="1"/>
      <charset val="204"/>
    </font>
    <font>
      <sz val="11"/>
      <color theme="1"/>
      <name val="Calibri"/>
      <family val="2"/>
      <scheme val="minor"/>
    </font>
    <font>
      <sz val="10"/>
      <name val="Calibri"/>
      <family val="2"/>
      <charset val="204"/>
      <scheme val="minor"/>
    </font>
    <font>
      <sz val="9"/>
      <color theme="1"/>
      <name val="Times New Roman"/>
      <family val="1"/>
      <charset val="204"/>
    </font>
    <font>
      <sz val="8"/>
      <name val="Calibri"/>
      <family val="2"/>
      <charset val="204"/>
      <scheme val="minor"/>
    </font>
    <font>
      <sz val="8"/>
      <color theme="1"/>
      <name val="Calibri"/>
      <family val="2"/>
      <charset val="204"/>
      <scheme val="minor"/>
    </font>
    <font>
      <sz val="8"/>
      <color theme="1"/>
      <name val="Times New Roman"/>
      <family val="1"/>
      <charset val="204"/>
    </font>
    <font>
      <b/>
      <sz val="8"/>
      <color rgb="FFFF0000"/>
      <name val="Times New Roman"/>
      <family val="1"/>
      <charset val="204"/>
    </font>
    <font>
      <sz val="8"/>
      <color rgb="FFFF0000"/>
      <name val="Calibri"/>
      <family val="2"/>
      <charset val="204"/>
      <scheme val="minor"/>
    </font>
    <font>
      <b/>
      <sz val="11"/>
      <color theme="1"/>
      <name val="Calibri"/>
      <family val="2"/>
      <charset val="204"/>
      <scheme val="minor"/>
    </font>
    <font>
      <b/>
      <sz val="9"/>
      <color theme="1"/>
      <name val="Times New Roman"/>
      <family val="1"/>
      <charset val="204"/>
    </font>
    <font>
      <sz val="8"/>
      <color rgb="FF000000"/>
      <name val="Verdana"/>
      <family val="2"/>
      <charset val="204"/>
    </font>
    <font>
      <sz val="10"/>
      <color theme="1"/>
      <name val="Times New Roman"/>
      <family val="1"/>
      <charset val="204"/>
    </font>
    <font>
      <b/>
      <sz val="8"/>
      <color rgb="FF000000"/>
      <name val="Verdana"/>
      <family val="2"/>
      <charset val="204"/>
    </font>
    <font>
      <sz val="10"/>
      <color theme="0"/>
      <name val="Arial Cyr"/>
      <charset val="204"/>
    </font>
    <font>
      <sz val="11"/>
      <color theme="0"/>
      <name val="Calibri"/>
      <family val="2"/>
      <charset val="204"/>
    </font>
    <font>
      <sz val="8"/>
      <color rgb="FFC00000"/>
      <name val="Verdana"/>
      <family val="2"/>
      <charset val="204"/>
    </font>
    <font>
      <sz val="9"/>
      <color theme="1"/>
      <name val="Verdana"/>
      <family val="2"/>
      <charset val="204"/>
    </font>
    <font>
      <sz val="8"/>
      <color theme="1"/>
      <name val="Verdana"/>
      <family val="2"/>
      <charset val="204"/>
    </font>
    <font>
      <sz val="12"/>
      <name val="Times New Roman"/>
      <family val="1"/>
      <charset val="204"/>
    </font>
    <font>
      <sz val="11"/>
      <color theme="1"/>
      <name val="Calibri"/>
      <family val="2"/>
      <charset val="204"/>
    </font>
    <font>
      <b/>
      <sz val="9"/>
      <color theme="1"/>
      <name val="Times New Roman"/>
      <family val="1"/>
    </font>
    <font>
      <b/>
      <sz val="10"/>
      <name val="Calibri"/>
      <family val="2"/>
      <scheme val="minor"/>
    </font>
    <font>
      <b/>
      <sz val="9"/>
      <name val="Calibri"/>
      <family val="2"/>
      <scheme val="minor"/>
    </font>
    <font>
      <sz val="9"/>
      <name val="Calibri"/>
      <family val="2"/>
      <charset val="204"/>
      <scheme val="minor"/>
    </font>
    <font>
      <sz val="9"/>
      <color theme="1"/>
      <name val="Times New Roman"/>
      <family val="1"/>
    </font>
    <font>
      <b/>
      <sz val="11"/>
      <color theme="1"/>
      <name val="Calibri"/>
      <family val="2"/>
    </font>
    <font>
      <b/>
      <sz val="9"/>
      <color rgb="FFFF0000"/>
      <name val="Times New Roman"/>
      <family val="1"/>
    </font>
    <font>
      <sz val="11"/>
      <color theme="1"/>
      <name val="Calibri"/>
      <family val="2"/>
    </font>
    <font>
      <b/>
      <sz val="10"/>
      <color theme="1"/>
      <name val="Times New Roman"/>
      <family val="1"/>
    </font>
    <font>
      <b/>
      <sz val="11"/>
      <color rgb="FFFF0000"/>
      <name val="Times New Roman"/>
      <family val="1"/>
    </font>
    <font>
      <b/>
      <sz val="12"/>
      <color rgb="FFFF0000"/>
      <name val="Times New Roman"/>
      <family val="1"/>
    </font>
    <font>
      <b/>
      <sz val="9"/>
      <color rgb="FF000000"/>
      <name val="Verdana"/>
      <family val="2"/>
    </font>
    <font>
      <sz val="9"/>
      <color rgb="FF000000"/>
      <name val="Verdana"/>
      <family val="2"/>
    </font>
    <font>
      <b/>
      <sz val="11"/>
      <name val="Calibri"/>
      <family val="2"/>
      <charset val="204"/>
    </font>
    <font>
      <b/>
      <sz val="8"/>
      <name val="Calibri"/>
      <family val="2"/>
      <scheme val="minor"/>
    </font>
    <font>
      <sz val="8"/>
      <name val="Times New Roman"/>
      <family val="1"/>
    </font>
    <font>
      <b/>
      <sz val="9"/>
      <color rgb="FFFF0000"/>
      <name val="Times New Roman"/>
      <family val="1"/>
      <charset val="204"/>
    </font>
    <font>
      <sz val="9"/>
      <color rgb="FFFF0000"/>
      <name val="Times New Roman"/>
      <family val="1"/>
      <charset val="204"/>
    </font>
    <font>
      <sz val="9"/>
      <color rgb="FF000000"/>
      <name val="Verdana"/>
      <family val="2"/>
      <charset val="204"/>
    </font>
    <font>
      <b/>
      <sz val="9"/>
      <color rgb="FF000000"/>
      <name val="Verdana"/>
      <family val="2"/>
      <charset val="204"/>
    </font>
    <font>
      <b/>
      <sz val="8"/>
      <color theme="1"/>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6" tint="0.39997558519241921"/>
        <bgColor indexed="64"/>
      </patternFill>
    </fill>
    <fill>
      <patternFill patternType="solid">
        <fgColor rgb="FFFFC00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6"/>
        <bgColor indexed="64"/>
      </patternFill>
    </fill>
    <fill>
      <patternFill patternType="solid">
        <fgColor rgb="FFFFFF66"/>
        <bgColor indexed="64"/>
      </patternFill>
    </fill>
    <fill>
      <patternFill patternType="solid">
        <fgColor theme="4" tint="0.59999389629810485"/>
        <bgColor indexed="64"/>
      </patternFill>
    </fill>
    <fill>
      <patternFill patternType="solid">
        <fgColor rgb="FFFBFE86"/>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top/>
      <bottom style="medium">
        <color indexed="64"/>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xf numFmtId="0" fontId="2" fillId="0" borderId="0"/>
    <xf numFmtId="0" fontId="23" fillId="0" borderId="0"/>
    <xf numFmtId="0" fontId="2" fillId="0" borderId="0"/>
  </cellStyleXfs>
  <cellXfs count="250">
    <xf numFmtId="0" fontId="0" fillId="0" borderId="0" xfId="0"/>
    <xf numFmtId="0" fontId="24" fillId="0" borderId="0" xfId="0" applyFont="1" applyBorder="1"/>
    <xf numFmtId="0" fontId="0" fillId="0" borderId="0" xfId="0" applyFill="1" applyBorder="1"/>
    <xf numFmtId="0" fontId="3" fillId="0" borderId="0" xfId="0" applyFont="1"/>
    <xf numFmtId="0" fontId="3" fillId="0" borderId="0" xfId="0" applyFont="1" applyFill="1" applyBorder="1"/>
    <xf numFmtId="0" fontId="26" fillId="0" borderId="0" xfId="0" applyFont="1" applyFill="1"/>
    <xf numFmtId="0" fontId="27" fillId="0" borderId="0" xfId="0" applyFont="1" applyFill="1"/>
    <xf numFmtId="0" fontId="4" fillId="3" borderId="1" xfId="0" applyFont="1" applyFill="1" applyBorder="1"/>
    <xf numFmtId="0" fontId="4" fillId="0" borderId="1" xfId="0" applyFont="1" applyFill="1" applyBorder="1"/>
    <xf numFmtId="1" fontId="4" fillId="0" borderId="1" xfId="0" applyNumberFormat="1" applyFont="1" applyFill="1" applyBorder="1"/>
    <xf numFmtId="0" fontId="4" fillId="0" borderId="0" xfId="0" applyFont="1" applyFill="1"/>
    <xf numFmtId="0" fontId="28" fillId="0" borderId="1" xfId="0" applyFont="1" applyFill="1" applyBorder="1" applyAlignment="1">
      <alignment horizontal="center" vertical="center" wrapText="1"/>
    </xf>
    <xf numFmtId="0" fontId="6" fillId="0" borderId="0" xfId="0" applyFont="1"/>
    <xf numFmtId="0" fontId="26" fillId="3" borderId="0" xfId="0" applyFont="1" applyFill="1"/>
    <xf numFmtId="0" fontId="29" fillId="0" borderId="0" xfId="0" applyFont="1" applyFill="1" applyBorder="1" applyAlignment="1">
      <alignment horizontal="left" vertical="center" wrapText="1"/>
    </xf>
    <xf numFmtId="0" fontId="30" fillId="0" borderId="0" xfId="0" applyFont="1" applyFill="1" applyBorder="1"/>
    <xf numFmtId="1" fontId="26" fillId="3" borderId="0" xfId="0" applyNumberFormat="1" applyFont="1" applyFill="1" applyBorder="1"/>
    <xf numFmtId="0" fontId="0" fillId="3" borderId="0" xfId="0" applyFill="1"/>
    <xf numFmtId="0" fontId="4" fillId="0" borderId="1" xfId="0" applyFont="1" applyFill="1" applyBorder="1" applyAlignment="1">
      <alignment horizontal="left" wrapText="1"/>
    </xf>
    <xf numFmtId="14" fontId="28" fillId="2" borderId="1" xfId="0" applyNumberFormat="1" applyFont="1" applyFill="1" applyBorder="1" applyAlignment="1">
      <alignment vertical="center" wrapText="1"/>
    </xf>
    <xf numFmtId="0" fontId="4" fillId="0" borderId="1" xfId="0" applyFont="1" applyFill="1" applyBorder="1" applyAlignment="1">
      <alignment horizontal="right"/>
    </xf>
    <xf numFmtId="0" fontId="4" fillId="3" borderId="0" xfId="0" applyFont="1" applyFill="1"/>
    <xf numFmtId="0" fontId="28" fillId="0" borderId="1" xfId="0" applyFont="1" applyFill="1" applyBorder="1" applyAlignment="1">
      <alignment horizontal="right" vertical="center" wrapText="1"/>
    </xf>
    <xf numFmtId="0" fontId="3" fillId="0" borderId="0" xfId="0" applyFont="1" applyFill="1" applyBorder="1" applyAlignment="1"/>
    <xf numFmtId="0" fontId="28" fillId="3" borderId="1" xfId="0" applyFont="1" applyFill="1" applyBorder="1" applyAlignment="1">
      <alignment horizontal="center" vertical="center" wrapText="1"/>
    </xf>
    <xf numFmtId="0" fontId="4" fillId="0" borderId="0" xfId="0" applyFont="1"/>
    <xf numFmtId="0" fontId="7" fillId="0" borderId="0" xfId="0" applyFont="1"/>
    <xf numFmtId="0" fontId="4" fillId="3" borderId="1" xfId="0" applyFont="1" applyFill="1" applyBorder="1" applyAlignment="1">
      <alignment horizontal="center" vertical="center"/>
    </xf>
    <xf numFmtId="14" fontId="28" fillId="3" borderId="1" xfId="0" applyNumberFormat="1" applyFont="1" applyFill="1" applyBorder="1" applyAlignment="1">
      <alignment horizontal="center" vertical="center" wrapText="1"/>
    </xf>
    <xf numFmtId="14" fontId="28" fillId="3" borderId="1" xfId="0" applyNumberFormat="1" applyFont="1" applyFill="1" applyBorder="1" applyAlignment="1">
      <alignment horizontal="center" wrapText="1"/>
    </xf>
    <xf numFmtId="14" fontId="28" fillId="0" borderId="1" xfId="0" applyNumberFormat="1" applyFont="1" applyFill="1" applyBorder="1" applyAlignment="1">
      <alignment wrapText="1"/>
    </xf>
    <xf numFmtId="14" fontId="28" fillId="2" borderId="1" xfId="0" applyNumberFormat="1" applyFont="1" applyFill="1" applyBorder="1" applyAlignment="1">
      <alignment wrapText="1"/>
    </xf>
    <xf numFmtId="1" fontId="4" fillId="2" borderId="1" xfId="0" applyNumberFormat="1" applyFont="1" applyFill="1" applyBorder="1"/>
    <xf numFmtId="0" fontId="28" fillId="2" borderId="1" xfId="0" applyFont="1" applyFill="1" applyBorder="1" applyAlignment="1">
      <alignment horizontal="right" vertical="center" wrapText="1"/>
    </xf>
    <xf numFmtId="0" fontId="28" fillId="3" borderId="1" xfId="0" applyFont="1" applyFill="1" applyBorder="1" applyAlignment="1">
      <alignment horizontal="left" vertical="center" wrapText="1"/>
    </xf>
    <xf numFmtId="0" fontId="30" fillId="3" borderId="0" xfId="0" applyFont="1" applyFill="1" applyBorder="1"/>
    <xf numFmtId="0" fontId="28" fillId="3" borderId="1" xfId="0" applyFont="1" applyFill="1" applyBorder="1" applyAlignment="1">
      <alignment horizontal="right" vertical="center" wrapText="1"/>
    </xf>
    <xf numFmtId="1" fontId="4" fillId="3" borderId="1" xfId="0" applyNumberFormat="1" applyFont="1" applyFill="1" applyBorder="1"/>
    <xf numFmtId="0" fontId="31" fillId="0" borderId="0" xfId="0" applyFont="1"/>
    <xf numFmtId="0" fontId="0" fillId="0" borderId="0" xfId="0" applyAlignment="1">
      <alignment wrapText="1"/>
    </xf>
    <xf numFmtId="0" fontId="0" fillId="0" borderId="0" xfId="0" applyAlignment="1">
      <alignment vertical="top" wrapText="1"/>
    </xf>
    <xf numFmtId="0" fontId="3" fillId="0" borderId="0" xfId="0" applyFont="1" applyFill="1"/>
    <xf numFmtId="0" fontId="3" fillId="0" borderId="1" xfId="0" applyFont="1" applyFill="1" applyBorder="1"/>
    <xf numFmtId="0" fontId="25" fillId="0" borderId="0" xfId="1" applyFont="1" applyAlignment="1">
      <alignment horizontal="left" vertical="center"/>
    </xf>
    <xf numFmtId="14" fontId="32" fillId="0" borderId="0" xfId="0" applyNumberFormat="1" applyFont="1" applyFill="1"/>
    <xf numFmtId="0" fontId="25" fillId="0" borderId="0" xfId="0" applyFont="1" applyFill="1" applyAlignment="1">
      <alignment vertical="center" wrapText="1"/>
    </xf>
    <xf numFmtId="0" fontId="25" fillId="0" borderId="0" xfId="1" applyFont="1" applyAlignment="1">
      <alignment horizontal="left" vertical="center" wrapText="1"/>
    </xf>
    <xf numFmtId="0" fontId="3" fillId="0" borderId="1" xfId="0" applyFont="1" applyFill="1" applyBorder="1" applyAlignment="1">
      <alignment horizontal="right" vertical="center"/>
    </xf>
    <xf numFmtId="0" fontId="25" fillId="0" borderId="0" xfId="0" applyFont="1" applyFill="1"/>
    <xf numFmtId="0" fontId="7" fillId="0" borderId="0" xfId="1" applyFont="1" applyFill="1" applyAlignment="1">
      <alignment horizontal="left" vertical="center"/>
    </xf>
    <xf numFmtId="0" fontId="25" fillId="0" borderId="0" xfId="0" applyFont="1" applyFill="1" applyAlignment="1">
      <alignment vertical="center"/>
    </xf>
    <xf numFmtId="0" fontId="25" fillId="0" borderId="0" xfId="0" applyFont="1" applyFill="1" applyBorder="1"/>
    <xf numFmtId="0" fontId="32" fillId="0" borderId="0" xfId="0" applyFont="1" applyFill="1" applyBorder="1"/>
    <xf numFmtId="0" fontId="25" fillId="0" borderId="0" xfId="0" applyFont="1" applyFill="1" applyBorder="1" applyAlignment="1">
      <alignment vertical="center"/>
    </xf>
    <xf numFmtId="0" fontId="25" fillId="0" borderId="0" xfId="1" applyFont="1" applyFill="1" applyAlignment="1">
      <alignment horizontal="left" vertical="center" wrapText="1"/>
    </xf>
    <xf numFmtId="0" fontId="0" fillId="0" borderId="0" xfId="0" applyFill="1"/>
    <xf numFmtId="0" fontId="3" fillId="0" borderId="0" xfId="0" applyFont="1" applyFill="1" applyAlignment="1">
      <alignment horizontal="left" vertical="center" wrapText="1"/>
    </xf>
    <xf numFmtId="0" fontId="3" fillId="0" borderId="1" xfId="0" applyFont="1" applyFill="1" applyBorder="1" applyAlignment="1">
      <alignment horizontal="left" vertical="top" wrapText="1"/>
    </xf>
    <xf numFmtId="0" fontId="25" fillId="0" borderId="0" xfId="1" applyFont="1" applyFill="1" applyAlignment="1">
      <alignment horizontal="left" vertical="top" wrapText="1"/>
    </xf>
    <xf numFmtId="0" fontId="33" fillId="0" borderId="0" xfId="0" applyFont="1" applyFill="1" applyAlignment="1">
      <alignment horizontal="left" vertical="center" wrapText="1" indent="1"/>
    </xf>
    <xf numFmtId="0" fontId="32" fillId="4" borderId="1" xfId="0" applyFont="1" applyFill="1" applyBorder="1" applyAlignment="1">
      <alignment wrapText="1"/>
    </xf>
    <xf numFmtId="0" fontId="3" fillId="0" borderId="1" xfId="0" applyFont="1" applyFill="1" applyBorder="1" applyAlignment="1">
      <alignment wrapText="1"/>
    </xf>
    <xf numFmtId="0" fontId="3" fillId="0" borderId="0" xfId="0" applyFont="1" applyFill="1" applyBorder="1" applyAlignment="1">
      <alignment wrapText="1"/>
    </xf>
    <xf numFmtId="0" fontId="3" fillId="0" borderId="0" xfId="1" applyFont="1" applyAlignment="1">
      <alignment horizontal="left" vertical="center"/>
    </xf>
    <xf numFmtId="0" fontId="34" fillId="4" borderId="1" xfId="0" applyFont="1" applyFill="1" applyBorder="1" applyAlignment="1">
      <alignment horizontal="left" vertical="center" wrapText="1"/>
    </xf>
    <xf numFmtId="0" fontId="9" fillId="0" borderId="1" xfId="0" applyFont="1" applyBorder="1"/>
    <xf numFmtId="0" fontId="33" fillId="0" borderId="1" xfId="0" applyFont="1" applyBorder="1" applyAlignment="1">
      <alignment vertical="center" wrapText="1"/>
    </xf>
    <xf numFmtId="0" fontId="24" fillId="3" borderId="0" xfId="0" applyFont="1" applyFill="1"/>
    <xf numFmtId="0" fontId="25" fillId="0" borderId="0" xfId="0" applyFont="1" applyAlignment="1">
      <alignment horizontal="right" vertical="center" wrapText="1"/>
    </xf>
    <xf numFmtId="0" fontId="32" fillId="4" borderId="0" xfId="0" applyFont="1" applyFill="1" applyAlignment="1">
      <alignment horizontal="left" vertical="center" wrapText="1"/>
    </xf>
    <xf numFmtId="0" fontId="25" fillId="0" borderId="0" xfId="0" applyFont="1" applyAlignment="1">
      <alignment horizontal="left" vertical="center" wrapText="1"/>
    </xf>
    <xf numFmtId="0" fontId="7" fillId="4" borderId="0" xfId="1" applyFont="1" applyFill="1" applyAlignment="1">
      <alignment horizontal="left" vertical="center"/>
    </xf>
    <xf numFmtId="0" fontId="15" fillId="0" borderId="0" xfId="0" applyFont="1"/>
    <xf numFmtId="0" fontId="9" fillId="0" borderId="1" xfId="0" applyFont="1" applyBorder="1" applyAlignment="1">
      <alignment horizontal="left" vertical="center" wrapText="1" indent="1"/>
    </xf>
    <xf numFmtId="0" fontId="15" fillId="4" borderId="0" xfId="0" applyFont="1" applyFill="1"/>
    <xf numFmtId="0" fontId="25" fillId="0" borderId="3" xfId="0" applyFont="1" applyBorder="1" applyAlignment="1">
      <alignment vertical="center"/>
    </xf>
    <xf numFmtId="0" fontId="25" fillId="0" borderId="1" xfId="0" applyFont="1" applyBorder="1" applyAlignment="1">
      <alignment vertical="center"/>
    </xf>
    <xf numFmtId="0" fontId="25" fillId="0" borderId="0" xfId="0" applyFont="1" applyBorder="1" applyAlignment="1">
      <alignment vertical="center"/>
    </xf>
    <xf numFmtId="0" fontId="25" fillId="0" borderId="2" xfId="0" applyFont="1" applyBorder="1" applyAlignment="1">
      <alignment vertical="center"/>
    </xf>
    <xf numFmtId="0" fontId="15" fillId="0" borderId="0" xfId="0" applyFont="1" applyFill="1" applyBorder="1"/>
    <xf numFmtId="0" fontId="32" fillId="4" borderId="0" xfId="0" applyFont="1" applyFill="1"/>
    <xf numFmtId="0" fontId="3" fillId="0" borderId="0" xfId="0" applyFont="1" applyAlignment="1">
      <alignment vertical="top" wrapText="1"/>
    </xf>
    <xf numFmtId="0" fontId="15" fillId="0" borderId="0" xfId="0" applyFont="1" applyAlignment="1">
      <alignment wrapText="1"/>
    </xf>
    <xf numFmtId="0" fontId="15" fillId="0" borderId="0" xfId="0" applyFont="1" applyFill="1"/>
    <xf numFmtId="14" fontId="7" fillId="0" borderId="1" xfId="0" applyNumberFormat="1" applyFont="1" applyFill="1" applyBorder="1" applyAlignment="1">
      <alignment horizontal="center" vertical="center" wrapText="1"/>
    </xf>
    <xf numFmtId="14" fontId="7" fillId="0" borderId="1" xfId="0" applyNumberFormat="1" applyFont="1" applyFill="1" applyBorder="1"/>
    <xf numFmtId="14" fontId="7" fillId="0" borderId="1" xfId="0" applyNumberFormat="1" applyFont="1" applyFill="1" applyBorder="1" applyAlignment="1">
      <alignment horizontal="center" vertical="center"/>
    </xf>
    <xf numFmtId="0" fontId="16" fillId="0" borderId="0" xfId="0" applyFont="1" applyFill="1" applyAlignment="1">
      <alignment vertical="center"/>
    </xf>
    <xf numFmtId="0" fontId="3" fillId="3" borderId="1" xfId="0" applyFont="1" applyFill="1" applyBorder="1" applyAlignment="1">
      <alignment horizontal="right"/>
    </xf>
    <xf numFmtId="0" fontId="16" fillId="0" borderId="0" xfId="0" applyFont="1" applyFill="1"/>
    <xf numFmtId="0" fontId="12" fillId="0" borderId="1" xfId="0" applyFont="1" applyFill="1" applyBorder="1" applyAlignment="1">
      <alignment horizontal="center" vertical="center" wrapText="1"/>
    </xf>
    <xf numFmtId="0" fontId="16" fillId="0" borderId="1" xfId="0" applyFont="1" applyFill="1" applyBorder="1" applyAlignment="1">
      <alignment horizontal="right" vertical="center"/>
    </xf>
    <xf numFmtId="14" fontId="32" fillId="0" borderId="1" xfId="0" applyNumberFormat="1" applyFont="1" applyFill="1" applyBorder="1" applyAlignment="1">
      <alignment vertical="center"/>
    </xf>
    <xf numFmtId="0" fontId="3" fillId="0" borderId="0" xfId="0" applyFont="1" applyFill="1" applyBorder="1" applyAlignment="1">
      <alignment horizontal="left" vertical="top" wrapText="1"/>
    </xf>
    <xf numFmtId="1" fontId="16" fillId="0" borderId="1" xfId="0" applyNumberFormat="1" applyFont="1" applyFill="1" applyBorder="1" applyAlignment="1">
      <alignment horizontal="right" vertical="center"/>
    </xf>
    <xf numFmtId="1" fontId="16" fillId="0" borderId="0" xfId="0" applyNumberFormat="1" applyFont="1" applyFill="1" applyBorder="1" applyAlignment="1">
      <alignment horizontal="right" vertical="center"/>
    </xf>
    <xf numFmtId="0" fontId="25" fillId="2" borderId="0" xfId="0" applyFont="1" applyFill="1"/>
    <xf numFmtId="0" fontId="32" fillId="4" borderId="5" xfId="0" applyFont="1" applyFill="1" applyBorder="1"/>
    <xf numFmtId="0" fontId="7" fillId="0" borderId="1" xfId="0" applyFont="1" applyFill="1" applyBorder="1" applyAlignment="1">
      <alignment horizontal="center" vertical="center" wrapText="1"/>
    </xf>
    <xf numFmtId="0" fontId="12" fillId="4" borderId="6" xfId="0" applyFont="1" applyFill="1" applyBorder="1" applyAlignment="1">
      <alignment horizontal="left" vertical="center"/>
    </xf>
    <xf numFmtId="0" fontId="25" fillId="0" borderId="0" xfId="0" applyFont="1" applyFill="1" applyBorder="1" applyAlignment="1">
      <alignment horizontal="right" vertical="center"/>
    </xf>
    <xf numFmtId="14" fontId="7" fillId="0" borderId="1" xfId="0" applyNumberFormat="1" applyFont="1" applyFill="1" applyBorder="1" applyAlignment="1">
      <alignment vertical="center"/>
    </xf>
    <xf numFmtId="14" fontId="7" fillId="0" borderId="1" xfId="0" applyNumberFormat="1" applyFont="1" applyFill="1" applyBorder="1" applyAlignment="1">
      <alignment vertical="center" wrapText="1"/>
    </xf>
    <xf numFmtId="14" fontId="7" fillId="0" borderId="2" xfId="0" applyNumberFormat="1" applyFont="1" applyFill="1" applyBorder="1" applyAlignment="1">
      <alignment vertical="center"/>
    </xf>
    <xf numFmtId="0" fontId="7" fillId="4" borderId="8" xfId="1" applyFont="1" applyFill="1" applyBorder="1" applyAlignment="1">
      <alignment horizontal="left" vertical="center"/>
    </xf>
    <xf numFmtId="0" fontId="32" fillId="4" borderId="8" xfId="0" applyFont="1" applyFill="1" applyBorder="1"/>
    <xf numFmtId="0" fontId="25" fillId="0" borderId="0" xfId="0" applyFont="1"/>
    <xf numFmtId="0" fontId="32" fillId="4" borderId="8" xfId="0" applyFont="1" applyFill="1" applyBorder="1" applyAlignment="1">
      <alignment horizontal="left" vertical="center"/>
    </xf>
    <xf numFmtId="0" fontId="33" fillId="0" borderId="1" xfId="0" applyFont="1" applyBorder="1" applyAlignment="1">
      <alignment wrapText="1"/>
    </xf>
    <xf numFmtId="0" fontId="3" fillId="0" borderId="0" xfId="0" applyFont="1" applyFill="1" applyAlignment="1">
      <alignment vertical="top" wrapText="1"/>
    </xf>
    <xf numFmtId="0" fontId="33" fillId="0" borderId="0" xfId="0" applyFont="1" applyBorder="1" applyAlignment="1">
      <alignment vertical="center" wrapText="1"/>
    </xf>
    <xf numFmtId="0" fontId="7" fillId="4" borderId="4" xfId="0" applyFont="1" applyFill="1" applyBorder="1" applyAlignment="1"/>
    <xf numFmtId="0" fontId="10" fillId="0" borderId="0" xfId="0" applyFont="1" applyFill="1" applyAlignment="1">
      <alignment vertical="center" wrapText="1"/>
    </xf>
    <xf numFmtId="0" fontId="35" fillId="7" borderId="1" xfId="0" applyFont="1" applyFill="1" applyBorder="1" applyAlignment="1">
      <alignment vertical="center" wrapText="1"/>
    </xf>
    <xf numFmtId="0" fontId="3" fillId="2" borderId="1" xfId="0" applyFont="1" applyFill="1" applyBorder="1"/>
    <xf numFmtId="0" fontId="33" fillId="0" borderId="9" xfId="0" applyFont="1" applyFill="1" applyBorder="1" applyAlignment="1">
      <alignment horizontal="left" vertical="center" wrapText="1" indent="1"/>
    </xf>
    <xf numFmtId="0" fontId="3" fillId="3" borderId="0" xfId="0" applyFont="1" applyFill="1" applyBorder="1" applyAlignment="1">
      <alignment horizontal="right"/>
    </xf>
    <xf numFmtId="0" fontId="41" fillId="4" borderId="0" xfId="0" applyFont="1" applyFill="1" applyBorder="1" applyAlignment="1">
      <alignment horizontal="center" vertical="center"/>
    </xf>
    <xf numFmtId="0" fontId="3" fillId="8" borderId="0" xfId="0" applyFont="1" applyFill="1" applyBorder="1"/>
    <xf numFmtId="0" fontId="3" fillId="9" borderId="0" xfId="0" applyFont="1" applyFill="1" applyBorder="1"/>
    <xf numFmtId="0" fontId="3" fillId="8" borderId="1" xfId="0" applyFont="1" applyFill="1" applyBorder="1"/>
    <xf numFmtId="0" fontId="33" fillId="0" borderId="1" xfId="0" applyFont="1" applyFill="1" applyBorder="1" applyAlignment="1">
      <alignment horizontal="left" vertical="center" wrapText="1" indent="1"/>
    </xf>
    <xf numFmtId="0" fontId="7" fillId="4" borderId="0" xfId="0" applyFont="1" applyFill="1" applyBorder="1" applyAlignment="1"/>
    <xf numFmtId="0" fontId="3" fillId="0" borderId="1" xfId="0" applyFont="1" applyFill="1" applyBorder="1" applyAlignment="1">
      <alignment horizontal="left" wrapText="1"/>
    </xf>
    <xf numFmtId="0" fontId="32" fillId="6" borderId="0" xfId="0" applyFont="1" applyFill="1"/>
    <xf numFmtId="0" fontId="32" fillId="6" borderId="8" xfId="0" applyFont="1" applyFill="1" applyBorder="1" applyAlignment="1">
      <alignment horizontal="left" vertical="center"/>
    </xf>
    <xf numFmtId="14" fontId="24" fillId="0" borderId="1" xfId="0" applyNumberFormat="1" applyFont="1" applyFill="1" applyBorder="1" applyAlignment="1">
      <alignment horizontal="center" vertical="center" wrapText="1"/>
    </xf>
    <xf numFmtId="0" fontId="25" fillId="7" borderId="0" xfId="0" applyFont="1" applyFill="1"/>
    <xf numFmtId="0" fontId="12" fillId="6" borderId="4" xfId="0" applyFont="1" applyFill="1" applyBorder="1" applyAlignment="1">
      <alignment horizontal="left"/>
    </xf>
    <xf numFmtId="0" fontId="3" fillId="10" borderId="1" xfId="0" applyFont="1" applyFill="1" applyBorder="1"/>
    <xf numFmtId="0" fontId="3" fillId="10" borderId="0" xfId="0" applyFont="1" applyFill="1" applyBorder="1"/>
    <xf numFmtId="14" fontId="7" fillId="2" borderId="1" xfId="0" applyNumberFormat="1" applyFont="1" applyFill="1" applyBorder="1" applyAlignment="1">
      <alignment vertical="center"/>
    </xf>
    <xf numFmtId="14" fontId="7" fillId="2" borderId="1" xfId="0" applyNumberFormat="1" applyFont="1" applyFill="1" applyBorder="1" applyAlignment="1">
      <alignment vertical="center" wrapText="1"/>
    </xf>
    <xf numFmtId="14" fontId="32" fillId="2" borderId="1" xfId="0" applyNumberFormat="1" applyFont="1" applyFill="1" applyBorder="1" applyAlignment="1">
      <alignment vertical="center"/>
    </xf>
    <xf numFmtId="0" fontId="33" fillId="2" borderId="1" xfId="0" applyFont="1" applyFill="1" applyBorder="1" applyAlignment="1">
      <alignment horizontal="left" vertical="center" wrapText="1" indent="1"/>
    </xf>
    <xf numFmtId="14" fontId="44" fillId="0" borderId="1" xfId="0" applyNumberFormat="1" applyFont="1" applyFill="1" applyBorder="1" applyAlignment="1">
      <alignment horizontal="center" vertical="center" wrapText="1"/>
    </xf>
    <xf numFmtId="14" fontId="45" fillId="0" borderId="1" xfId="0" applyNumberFormat="1" applyFont="1" applyFill="1" applyBorder="1" applyAlignment="1">
      <alignment horizontal="center" vertical="center" wrapText="1"/>
    </xf>
    <xf numFmtId="14" fontId="46" fillId="0" borderId="1" xfId="0" applyNumberFormat="1" applyFont="1" applyFill="1" applyBorder="1" applyAlignment="1">
      <alignment horizontal="center" vertical="center" wrapText="1"/>
    </xf>
    <xf numFmtId="0" fontId="7" fillId="0" borderId="4" xfId="0" applyFont="1" applyFill="1" applyBorder="1" applyAlignment="1"/>
    <xf numFmtId="0" fontId="3" fillId="11" borderId="1" xfId="0" applyFont="1" applyFill="1" applyBorder="1"/>
    <xf numFmtId="0" fontId="33" fillId="8" borderId="1" xfId="0" applyFont="1" applyFill="1" applyBorder="1" applyAlignment="1">
      <alignment vertical="center" wrapText="1"/>
    </xf>
    <xf numFmtId="0" fontId="34" fillId="8" borderId="1" xfId="0" applyFont="1" applyFill="1" applyBorder="1" applyAlignment="1">
      <alignment horizontal="left" vertical="center" wrapText="1"/>
    </xf>
    <xf numFmtId="0" fontId="42" fillId="2" borderId="0" xfId="0" applyFont="1" applyFill="1" applyAlignment="1">
      <alignment horizontal="center" vertical="center" wrapText="1"/>
    </xf>
    <xf numFmtId="0" fontId="36" fillId="0" borderId="0" xfId="0" applyFont="1" applyFill="1"/>
    <xf numFmtId="0" fontId="32" fillId="12" borderId="0" xfId="0" applyFont="1" applyFill="1"/>
    <xf numFmtId="0" fontId="33" fillId="12" borderId="0" xfId="0" applyFont="1" applyFill="1" applyAlignment="1">
      <alignment vertical="center" wrapText="1"/>
    </xf>
    <xf numFmtId="0" fontId="7" fillId="12" borderId="4" xfId="0" applyFont="1" applyFill="1" applyBorder="1" applyAlignment="1"/>
    <xf numFmtId="0" fontId="32" fillId="12" borderId="5" xfId="0" applyFont="1" applyFill="1" applyBorder="1"/>
    <xf numFmtId="0" fontId="25" fillId="2" borderId="0" xfId="1" applyFont="1" applyFill="1" applyAlignment="1">
      <alignment horizontal="left" vertical="top" wrapText="1"/>
    </xf>
    <xf numFmtId="0" fontId="33" fillId="2" borderId="9" xfId="0" applyFont="1" applyFill="1" applyBorder="1" applyAlignment="1">
      <alignment vertical="center" wrapText="1"/>
    </xf>
    <xf numFmtId="14" fontId="24" fillId="2" borderId="1" xfId="0" applyNumberFormat="1" applyFont="1" applyFill="1" applyBorder="1" applyAlignment="1">
      <alignment horizontal="center" vertical="center" wrapText="1"/>
    </xf>
    <xf numFmtId="0" fontId="16" fillId="2" borderId="7" xfId="1" applyFont="1" applyFill="1" applyBorder="1" applyAlignment="1">
      <alignment vertical="center" wrapText="1"/>
    </xf>
    <xf numFmtId="0" fontId="25" fillId="2" borderId="0" xfId="1" applyFont="1" applyFill="1" applyAlignment="1">
      <alignment horizontal="left" vertical="center"/>
    </xf>
    <xf numFmtId="0" fontId="33" fillId="2" borderId="9" xfId="0" applyFont="1" applyFill="1" applyBorder="1" applyAlignment="1">
      <alignment horizontal="left" vertical="center" wrapText="1" indent="1"/>
    </xf>
    <xf numFmtId="0" fontId="42" fillId="2" borderId="0" xfId="0" applyFont="1" applyFill="1" applyAlignment="1">
      <alignment horizontal="center" vertical="center" wrapText="1"/>
    </xf>
    <xf numFmtId="1" fontId="16" fillId="2" borderId="1" xfId="0" applyNumberFormat="1" applyFont="1" applyFill="1" applyBorder="1" applyAlignment="1">
      <alignment horizontal="right" vertical="center"/>
    </xf>
    <xf numFmtId="0" fontId="42" fillId="2" borderId="0" xfId="0" applyFont="1" applyFill="1" applyAlignment="1">
      <alignment horizontal="center" vertical="center" wrapText="1"/>
    </xf>
    <xf numFmtId="0" fontId="32" fillId="12" borderId="0" xfId="0" applyFont="1" applyFill="1" applyAlignment="1">
      <alignment wrapText="1"/>
    </xf>
    <xf numFmtId="0" fontId="43" fillId="2" borderId="0" xfId="1" applyFont="1" applyFill="1"/>
    <xf numFmtId="0" fontId="25" fillId="0" borderId="0" xfId="1" applyFont="1" applyFill="1" applyAlignment="1">
      <alignment horizontal="left" vertical="center"/>
    </xf>
    <xf numFmtId="0" fontId="3" fillId="8" borderId="0" xfId="0" applyFont="1" applyFill="1" applyBorder="1" applyAlignment="1">
      <alignment horizontal="left" vertical="top"/>
    </xf>
    <xf numFmtId="0" fontId="51" fillId="7" borderId="0" xfId="1" applyFont="1" applyFill="1" applyAlignment="1">
      <alignment wrapText="1"/>
    </xf>
    <xf numFmtId="0" fontId="51" fillId="2" borderId="0" xfId="1" applyFont="1" applyFill="1" applyAlignment="1">
      <alignment wrapText="1"/>
    </xf>
    <xf numFmtId="0" fontId="32" fillId="9" borderId="8" xfId="0" applyFont="1" applyFill="1" applyBorder="1" applyAlignment="1">
      <alignment horizontal="left" vertical="center"/>
    </xf>
    <xf numFmtId="0" fontId="43" fillId="2" borderId="0" xfId="0" applyFont="1" applyFill="1" applyAlignment="1">
      <alignment wrapText="1"/>
    </xf>
    <xf numFmtId="0" fontId="47" fillId="0" borderId="0" xfId="0" applyFont="1" applyFill="1" applyBorder="1" applyAlignment="1">
      <alignment horizontal="right" vertical="center"/>
    </xf>
    <xf numFmtId="0" fontId="49" fillId="2" borderId="0" xfId="0" applyFont="1" applyFill="1"/>
    <xf numFmtId="0" fontId="25" fillId="2" borderId="8" xfId="0" applyFont="1" applyFill="1" applyBorder="1" applyAlignment="1">
      <alignment vertical="center" wrapText="1"/>
    </xf>
    <xf numFmtId="0" fontId="12" fillId="4" borderId="6" xfId="1" applyFont="1" applyFill="1" applyBorder="1" applyAlignment="1">
      <alignment horizontal="left" vertical="center"/>
    </xf>
    <xf numFmtId="0" fontId="32" fillId="8" borderId="1" xfId="0" applyFont="1" applyFill="1" applyBorder="1" applyAlignment="1">
      <alignment wrapText="1"/>
    </xf>
    <xf numFmtId="0" fontId="7" fillId="8" borderId="0" xfId="0" applyFont="1" applyFill="1" applyBorder="1" applyAlignment="1"/>
    <xf numFmtId="0" fontId="49" fillId="0" borderId="0" xfId="0" applyFont="1" applyFill="1" applyBorder="1"/>
    <xf numFmtId="0" fontId="43" fillId="2" borderId="1" xfId="0" applyFont="1" applyFill="1" applyBorder="1" applyAlignment="1">
      <alignment horizontal="left" vertical="center"/>
    </xf>
    <xf numFmtId="0" fontId="25" fillId="2" borderId="1" xfId="0" applyFont="1" applyFill="1" applyBorder="1" applyAlignment="1">
      <alignment wrapText="1"/>
    </xf>
    <xf numFmtId="0" fontId="42" fillId="7" borderId="0" xfId="0" applyFont="1" applyFill="1" applyAlignment="1">
      <alignment horizontal="center" vertical="center" wrapText="1"/>
    </xf>
    <xf numFmtId="0" fontId="33" fillId="13" borderId="9" xfId="0" applyFont="1" applyFill="1" applyBorder="1" applyAlignment="1">
      <alignment horizontal="left" vertical="center" wrapText="1" indent="1"/>
    </xf>
    <xf numFmtId="0" fontId="12" fillId="0" borderId="8" xfId="0" applyFont="1" applyFill="1" applyBorder="1" applyAlignment="1">
      <alignment horizontal="left" vertical="center"/>
    </xf>
    <xf numFmtId="0" fontId="16" fillId="0" borderId="1" xfId="0" applyFont="1" applyFill="1" applyBorder="1" applyAlignment="1">
      <alignment wrapText="1"/>
    </xf>
    <xf numFmtId="0" fontId="3" fillId="14" borderId="1" xfId="0" applyFont="1" applyFill="1" applyBorder="1" applyAlignment="1">
      <alignment wrapText="1"/>
    </xf>
    <xf numFmtId="0" fontId="54" fillId="0" borderId="1" xfId="0" applyFont="1" applyFill="1" applyBorder="1" applyAlignment="1">
      <alignment horizontal="left" vertical="center" wrapText="1" indent="1"/>
    </xf>
    <xf numFmtId="0" fontId="3" fillId="0" borderId="1" xfId="0" applyFont="1" applyFill="1" applyBorder="1" applyAlignment="1">
      <alignment horizontal="right"/>
    </xf>
    <xf numFmtId="0" fontId="32" fillId="6" borderId="8" xfId="0" applyFont="1" applyFill="1" applyBorder="1"/>
    <xf numFmtId="0" fontId="32" fillId="6" borderId="8" xfId="0" applyFont="1" applyFill="1" applyBorder="1" applyAlignment="1">
      <alignment vertical="center" wrapText="1"/>
    </xf>
    <xf numFmtId="0" fontId="3" fillId="14" borderId="2" xfId="0" applyFont="1" applyFill="1" applyBorder="1" applyAlignment="1">
      <alignment wrapText="1"/>
    </xf>
    <xf numFmtId="0" fontId="33" fillId="13" borderId="1" xfId="0" applyFont="1" applyFill="1" applyBorder="1" applyAlignment="1">
      <alignment horizontal="left" vertical="center" wrapText="1" indent="1"/>
    </xf>
    <xf numFmtId="0" fontId="12" fillId="2" borderId="0" xfId="0" applyFont="1" applyFill="1" applyAlignment="1">
      <alignment wrapText="1"/>
    </xf>
    <xf numFmtId="0" fontId="12" fillId="6" borderId="0" xfId="1" applyFont="1" applyFill="1" applyAlignment="1">
      <alignment horizontal="left" vertical="center"/>
    </xf>
    <xf numFmtId="14" fontId="57" fillId="0" borderId="1" xfId="0" applyNumberFormat="1" applyFont="1" applyFill="1" applyBorder="1" applyAlignment="1">
      <alignment horizontal="center" vertical="center" wrapText="1"/>
    </xf>
    <xf numFmtId="0" fontId="28" fillId="0" borderId="0" xfId="0" applyFont="1" applyFill="1" applyBorder="1" applyAlignment="1">
      <alignment vertical="center"/>
    </xf>
    <xf numFmtId="0" fontId="58" fillId="0" borderId="0" xfId="0" applyFont="1" applyFill="1" applyAlignment="1">
      <alignment vertical="center"/>
    </xf>
    <xf numFmtId="0" fontId="58" fillId="0" borderId="0" xfId="0" applyFont="1" applyFill="1"/>
    <xf numFmtId="0" fontId="58" fillId="0" borderId="1" xfId="0" applyFont="1" applyFill="1" applyBorder="1" applyAlignment="1">
      <alignment horizontal="right" vertical="center"/>
    </xf>
    <xf numFmtId="1" fontId="58" fillId="0" borderId="1" xfId="0" applyNumberFormat="1" applyFont="1" applyFill="1" applyBorder="1" applyAlignment="1">
      <alignment horizontal="right" vertical="center"/>
    </xf>
    <xf numFmtId="0" fontId="25" fillId="15" borderId="14" xfId="0" applyFont="1" applyFill="1" applyBorder="1" applyAlignment="1">
      <alignment vertical="center" wrapText="1"/>
    </xf>
    <xf numFmtId="0" fontId="25" fillId="0" borderId="14" xfId="0" applyFont="1" applyFill="1" applyBorder="1" applyAlignment="1">
      <alignment vertical="center" wrapText="1"/>
    </xf>
    <xf numFmtId="0" fontId="3" fillId="2" borderId="14" xfId="0" applyFont="1" applyFill="1" applyBorder="1"/>
    <xf numFmtId="0" fontId="3" fillId="2" borderId="15" xfId="0" applyFont="1" applyFill="1" applyBorder="1" applyAlignment="1">
      <alignment horizontal="left" vertical="top" wrapText="1"/>
    </xf>
    <xf numFmtId="14" fontId="57"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32" fillId="3" borderId="0" xfId="0" applyFont="1" applyFill="1" applyBorder="1"/>
    <xf numFmtId="0" fontId="25" fillId="3" borderId="0" xfId="0" applyFont="1" applyFill="1" applyBorder="1" applyAlignment="1">
      <alignment vertical="center"/>
    </xf>
    <xf numFmtId="0" fontId="54" fillId="2" borderId="1" xfId="0" applyFont="1" applyFill="1" applyBorder="1" applyAlignment="1">
      <alignment horizontal="left" vertical="center" wrapText="1" indent="1"/>
    </xf>
    <xf numFmtId="14" fontId="45" fillId="3" borderId="1" xfId="0" applyNumberFormat="1" applyFont="1" applyFill="1" applyBorder="1" applyAlignment="1">
      <alignment horizontal="center" vertical="center" wrapText="1"/>
    </xf>
    <xf numFmtId="0" fontId="58" fillId="3" borderId="0" xfId="0" applyFont="1" applyFill="1" applyAlignment="1">
      <alignment vertical="center"/>
    </xf>
    <xf numFmtId="0" fontId="58" fillId="3" borderId="0" xfId="0" applyFont="1" applyFill="1"/>
    <xf numFmtId="1" fontId="58" fillId="3" borderId="1" xfId="0" applyNumberFormat="1" applyFont="1" applyFill="1" applyBorder="1" applyAlignment="1">
      <alignment horizontal="right" vertical="center"/>
    </xf>
    <xf numFmtId="0" fontId="3" fillId="3" borderId="1" xfId="0" applyFont="1" applyFill="1" applyBorder="1"/>
    <xf numFmtId="0" fontId="3" fillId="0" borderId="16" xfId="1" applyFont="1" applyBorder="1" applyAlignment="1">
      <alignment horizontal="left" vertical="center"/>
    </xf>
    <xf numFmtId="0" fontId="25" fillId="0" borderId="9" xfId="1" applyFont="1" applyBorder="1" applyAlignment="1">
      <alignment horizontal="left" vertical="center"/>
    </xf>
    <xf numFmtId="0" fontId="25" fillId="0" borderId="9" xfId="1" applyFont="1" applyBorder="1" applyAlignment="1">
      <alignment horizontal="left" vertical="center" wrapText="1"/>
    </xf>
    <xf numFmtId="0" fontId="25" fillId="0" borderId="9" xfId="1" applyFont="1" applyFill="1" applyBorder="1" applyAlignment="1">
      <alignment horizontal="left" vertical="center"/>
    </xf>
    <xf numFmtId="0" fontId="25" fillId="0" borderId="17" xfId="1" applyFont="1" applyBorder="1" applyAlignment="1">
      <alignment horizontal="left" vertical="center" wrapText="1"/>
    </xf>
    <xf numFmtId="0" fontId="61" fillId="2" borderId="1" xfId="0" applyFont="1" applyFill="1" applyBorder="1" applyAlignment="1">
      <alignment horizontal="left" vertical="center" wrapText="1" indent="1"/>
    </xf>
    <xf numFmtId="14" fontId="32" fillId="3" borderId="1" xfId="0" applyNumberFormat="1" applyFont="1" applyFill="1" applyBorder="1" applyAlignment="1">
      <alignment vertical="center"/>
    </xf>
    <xf numFmtId="0" fontId="43" fillId="2" borderId="8" xfId="0" applyFont="1" applyFill="1" applyBorder="1" applyAlignment="1">
      <alignment horizontal="left" vertical="center"/>
    </xf>
    <xf numFmtId="0" fontId="47" fillId="2" borderId="1" xfId="0" applyFont="1" applyFill="1" applyBorder="1" applyAlignment="1">
      <alignment wrapText="1"/>
    </xf>
    <xf numFmtId="0" fontId="12" fillId="2" borderId="8" xfId="0" applyFont="1" applyFill="1" applyBorder="1" applyAlignment="1">
      <alignment horizontal="left" vertical="center"/>
    </xf>
    <xf numFmtId="0" fontId="16" fillId="2" borderId="1" xfId="0" applyFont="1" applyFill="1" applyBorder="1" applyAlignment="1">
      <alignment wrapText="1"/>
    </xf>
    <xf numFmtId="0" fontId="7" fillId="2" borderId="8" xfId="0" applyFont="1" applyFill="1" applyBorder="1" applyAlignment="1">
      <alignment horizontal="left" vertical="center"/>
    </xf>
    <xf numFmtId="0" fontId="7" fillId="2" borderId="1" xfId="0" applyFont="1" applyFill="1" applyBorder="1" applyAlignment="1">
      <alignment wrapText="1"/>
    </xf>
    <xf numFmtId="14" fontId="5" fillId="3" borderId="1" xfId="0" applyNumberFormat="1" applyFont="1" applyFill="1" applyBorder="1" applyAlignment="1">
      <alignment vertical="center"/>
    </xf>
    <xf numFmtId="0" fontId="25" fillId="2" borderId="0" xfId="0" applyFont="1" applyFill="1" applyBorder="1" applyAlignment="1">
      <alignment vertical="center"/>
    </xf>
    <xf numFmtId="0" fontId="25" fillId="0" borderId="0" xfId="0" applyFont="1" applyFill="1" applyAlignment="1">
      <alignment wrapText="1"/>
    </xf>
    <xf numFmtId="0" fontId="32" fillId="4" borderId="8" xfId="0" applyFont="1" applyFill="1" applyBorder="1" applyAlignment="1">
      <alignment horizontal="left" vertical="center" wrapText="1"/>
    </xf>
    <xf numFmtId="0" fontId="25" fillId="0" borderId="0" xfId="0" applyFont="1" applyFill="1" applyBorder="1" applyAlignment="1">
      <alignment horizontal="center" vertical="center" wrapText="1"/>
    </xf>
    <xf numFmtId="14" fontId="63" fillId="2" borderId="1" xfId="0" applyNumberFormat="1" applyFont="1" applyFill="1" applyBorder="1" applyAlignment="1">
      <alignment horizontal="center" vertical="center" wrapText="1"/>
    </xf>
    <xf numFmtId="14" fontId="63" fillId="3" borderId="1" xfId="0" applyNumberFormat="1" applyFont="1" applyFill="1" applyBorder="1" applyAlignment="1">
      <alignment horizontal="center" vertical="center" wrapText="1"/>
    </xf>
    <xf numFmtId="0" fontId="32" fillId="2" borderId="1" xfId="0" applyFont="1" applyFill="1" applyBorder="1" applyAlignment="1">
      <alignment wrapText="1"/>
    </xf>
    <xf numFmtId="0" fontId="3" fillId="3" borderId="0" xfId="0" applyFont="1" applyFill="1" applyBorder="1"/>
    <xf numFmtId="0" fontId="3" fillId="3" borderId="1" xfId="0" applyFont="1" applyFill="1" applyBorder="1" applyAlignment="1">
      <alignment horizontal="left" vertical="top"/>
    </xf>
    <xf numFmtId="0" fontId="0" fillId="2" borderId="0" xfId="0" applyFont="1" applyFill="1" applyAlignment="1">
      <alignment horizontal="center"/>
    </xf>
    <xf numFmtId="0" fontId="37" fillId="5" borderId="0" xfId="0" applyFont="1" applyFill="1" applyAlignment="1">
      <alignment horizontal="left" vertical="top" wrapText="1"/>
    </xf>
    <xf numFmtId="0" fontId="0" fillId="0" borderId="0" xfId="0" applyFont="1" applyFill="1" applyAlignment="1">
      <alignment horizontal="center"/>
    </xf>
    <xf numFmtId="0" fontId="56" fillId="15" borderId="13" xfId="0" applyFont="1" applyFill="1" applyBorder="1" applyAlignment="1">
      <alignment horizontal="center" vertical="center" wrapText="1"/>
    </xf>
    <xf numFmtId="0" fontId="56" fillId="15" borderId="12" xfId="0" applyFont="1" applyFill="1" applyBorder="1" applyAlignment="1">
      <alignment horizontal="center" vertical="center" wrapText="1"/>
    </xf>
    <xf numFmtId="0" fontId="3" fillId="0" borderId="1" xfId="0" applyFont="1" applyFill="1" applyBorder="1" applyAlignment="1">
      <alignment horizontal="left"/>
    </xf>
    <xf numFmtId="0" fontId="5" fillId="0" borderId="10"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7" fillId="0" borderId="1" xfId="0" applyFont="1" applyFill="1" applyBorder="1" applyAlignment="1">
      <alignment horizontal="left"/>
    </xf>
    <xf numFmtId="0" fontId="7" fillId="6" borderId="1" xfId="0" applyFont="1" applyFill="1" applyBorder="1" applyAlignment="1">
      <alignment horizontal="left"/>
    </xf>
    <xf numFmtId="0" fontId="5" fillId="6" borderId="1" xfId="0" applyFont="1" applyFill="1" applyBorder="1" applyAlignment="1">
      <alignment horizontal="center" vertical="center" wrapText="1"/>
    </xf>
    <xf numFmtId="9" fontId="5" fillId="6" borderId="1" xfId="0" applyNumberFormat="1" applyFont="1" applyFill="1" applyBorder="1" applyAlignment="1">
      <alignment horizontal="center"/>
    </xf>
    <xf numFmtId="0" fontId="25" fillId="0" borderId="1" xfId="0" applyFont="1" applyFill="1" applyBorder="1" applyAlignment="1">
      <alignment horizontal="left" vertical="center"/>
    </xf>
    <xf numFmtId="0" fontId="31" fillId="0" borderId="0" xfId="0" applyFont="1" applyAlignment="1">
      <alignment horizontal="left" vertical="top" wrapText="1"/>
    </xf>
    <xf numFmtId="0" fontId="0" fillId="0" borderId="0" xfId="0" applyAlignment="1">
      <alignment horizontal="left" vertical="top" wrapText="1"/>
    </xf>
    <xf numFmtId="0" fontId="5" fillId="0" borderId="0" xfId="0" applyFont="1" applyAlignment="1">
      <alignment horizontal="left"/>
    </xf>
    <xf numFmtId="0" fontId="5" fillId="6" borderId="1" xfId="0" applyFont="1" applyFill="1" applyBorder="1" applyAlignment="1">
      <alignment horizontal="center"/>
    </xf>
    <xf numFmtId="0" fontId="4" fillId="3" borderId="1" xfId="0" applyFont="1" applyFill="1" applyBorder="1" applyAlignment="1">
      <alignment horizontal="left"/>
    </xf>
    <xf numFmtId="0" fontId="5" fillId="6" borderId="2" xfId="0" applyFont="1" applyFill="1" applyBorder="1" applyAlignment="1">
      <alignment horizontal="center"/>
    </xf>
    <xf numFmtId="0" fontId="5" fillId="6" borderId="3" xfId="0" applyFont="1" applyFill="1" applyBorder="1" applyAlignment="1">
      <alignment horizontal="center"/>
    </xf>
  </cellXfs>
  <cellStyles count="4">
    <cellStyle name="Обычный" xfId="0" builtinId="0"/>
    <cellStyle name="Обычный 2" xfId="1" xr:uid="{00000000-0005-0000-0000-000001000000}"/>
    <cellStyle name="Обычный 3" xfId="2" xr:uid="{00000000-0005-0000-0000-000002000000}"/>
    <cellStyle name="Обычный 7" xfId="3" xr:uid="{00000000-0005-0000-0000-000003000000}"/>
  </cellStyles>
  <dxfs count="0"/>
  <tableStyles count="0" defaultTableStyle="TableStyleMedium9" defaultPivotStyle="PivotStyleLight16"/>
  <colors>
    <mruColors>
      <color rgb="FFFFFF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20"/>
  <dimension ref="A1:JP47"/>
  <sheetViews>
    <sheetView tabSelected="1" zoomScaleNormal="100" workbookViewId="0">
      <pane xSplit="1" topLeftCell="B1" activePane="topRight" state="frozen"/>
      <selection pane="topRight" activeCell="A45" sqref="A45"/>
    </sheetView>
  </sheetViews>
  <sheetFormatPr defaultColWidth="9" defaultRowHeight="12" x14ac:dyDescent="0.2"/>
  <cols>
    <col min="1" max="1" width="85.85546875" style="48" bestFit="1" customWidth="1"/>
    <col min="2" max="93" width="9" style="48" customWidth="1"/>
    <col min="94" max="160" width="9" style="48"/>
    <col min="161" max="165" width="0" style="48" hidden="1" customWidth="1"/>
    <col min="166" max="168" width="9" style="48"/>
    <col min="169" max="173" width="0" style="48" hidden="1" customWidth="1"/>
    <col min="174" max="266" width="9" style="48"/>
    <col min="267" max="271" width="0" style="48" hidden="1" customWidth="1"/>
    <col min="272" max="273" width="9" style="48"/>
    <col min="274" max="276" width="0" style="48" hidden="1" customWidth="1"/>
    <col min="277" max="16384" width="9" style="48"/>
  </cols>
  <sheetData>
    <row r="1" spans="1:276" s="51" customFormat="1" x14ac:dyDescent="0.2">
      <c r="A1" s="230" t="s">
        <v>82</v>
      </c>
    </row>
    <row r="2" spans="1:276" s="51" customFormat="1" x14ac:dyDescent="0.2">
      <c r="A2" s="230"/>
    </row>
    <row r="3" spans="1:276" s="51" customFormat="1" x14ac:dyDescent="0.2">
      <c r="A3" s="97" t="s">
        <v>91</v>
      </c>
    </row>
    <row r="4" spans="1:276" s="199" customFormat="1" ht="21" customHeight="1" x14ac:dyDescent="0.2">
      <c r="A4" s="198" t="s">
        <v>64</v>
      </c>
      <c r="B4" s="226">
        <v>46021</v>
      </c>
      <c r="C4" s="226">
        <v>46022</v>
      </c>
      <c r="D4" s="226">
        <v>46023</v>
      </c>
      <c r="E4" s="226">
        <v>46024</v>
      </c>
      <c r="F4" s="226">
        <v>46025</v>
      </c>
      <c r="G4" s="226">
        <v>46026</v>
      </c>
      <c r="H4" s="226">
        <v>46027</v>
      </c>
      <c r="I4" s="226">
        <v>46028</v>
      </c>
      <c r="J4" s="226">
        <v>46029</v>
      </c>
      <c r="K4" s="226">
        <v>46030</v>
      </c>
      <c r="L4" s="226">
        <v>46031</v>
      </c>
      <c r="M4" s="226">
        <v>46032</v>
      </c>
      <c r="N4" s="226">
        <v>46033</v>
      </c>
      <c r="O4" s="226">
        <v>46034</v>
      </c>
      <c r="P4" s="226">
        <v>46035</v>
      </c>
      <c r="Q4" s="226">
        <v>46036</v>
      </c>
      <c r="R4" s="226">
        <v>46037</v>
      </c>
      <c r="S4" s="226">
        <v>46038</v>
      </c>
      <c r="T4" s="226">
        <v>46039</v>
      </c>
      <c r="U4" s="226">
        <v>46040</v>
      </c>
      <c r="V4" s="226">
        <v>46041</v>
      </c>
      <c r="W4" s="226">
        <v>46042</v>
      </c>
      <c r="X4" s="226">
        <v>46043</v>
      </c>
      <c r="Y4" s="226">
        <v>46044</v>
      </c>
      <c r="Z4" s="226">
        <v>46045</v>
      </c>
      <c r="AA4" s="226">
        <v>46046</v>
      </c>
      <c r="AB4" s="226">
        <v>46047</v>
      </c>
      <c r="AC4" s="226">
        <v>46048</v>
      </c>
      <c r="AD4" s="226">
        <v>46049</v>
      </c>
      <c r="AE4" s="226">
        <v>46050</v>
      </c>
      <c r="AF4" s="226">
        <v>46051</v>
      </c>
      <c r="AG4" s="226">
        <v>46052</v>
      </c>
      <c r="AH4" s="226">
        <v>46053</v>
      </c>
      <c r="AI4" s="226">
        <v>46054</v>
      </c>
      <c r="AJ4" s="226">
        <v>46055</v>
      </c>
      <c r="AK4" s="226">
        <v>46056</v>
      </c>
      <c r="AL4" s="226">
        <v>46057</v>
      </c>
      <c r="AM4" s="226">
        <v>46058</v>
      </c>
      <c r="AN4" s="226">
        <v>46059</v>
      </c>
      <c r="AO4" s="226">
        <v>46060</v>
      </c>
      <c r="AP4" s="226">
        <v>46061</v>
      </c>
      <c r="AQ4" s="226">
        <v>46062</v>
      </c>
      <c r="AR4" s="226">
        <v>46063</v>
      </c>
      <c r="AS4" s="226">
        <v>46064</v>
      </c>
      <c r="AT4" s="226">
        <v>46065</v>
      </c>
      <c r="AU4" s="226">
        <v>46066</v>
      </c>
      <c r="AV4" s="226">
        <v>46067</v>
      </c>
      <c r="AW4" s="226">
        <v>46068</v>
      </c>
      <c r="AX4" s="226">
        <v>46069</v>
      </c>
      <c r="AY4" s="226">
        <v>46070</v>
      </c>
      <c r="AZ4" s="226">
        <v>46071</v>
      </c>
      <c r="BA4" s="226">
        <v>46072</v>
      </c>
      <c r="BB4" s="226">
        <v>46073</v>
      </c>
      <c r="BC4" s="226">
        <v>46074</v>
      </c>
      <c r="BD4" s="226">
        <v>46075</v>
      </c>
      <c r="BE4" s="226">
        <v>46076</v>
      </c>
      <c r="BF4" s="226">
        <v>46077</v>
      </c>
      <c r="BG4" s="226">
        <v>46078</v>
      </c>
      <c r="BH4" s="226">
        <v>46079</v>
      </c>
      <c r="BI4" s="226">
        <v>46080</v>
      </c>
      <c r="BJ4" s="226">
        <v>46081</v>
      </c>
      <c r="BK4" s="226">
        <v>46082</v>
      </c>
      <c r="BL4" s="226">
        <v>46083</v>
      </c>
      <c r="BM4" s="226">
        <v>46084</v>
      </c>
      <c r="BN4" s="226">
        <v>46085</v>
      </c>
      <c r="BO4" s="226">
        <v>46086</v>
      </c>
      <c r="BP4" s="226">
        <v>46087</v>
      </c>
      <c r="BQ4" s="226">
        <v>46088</v>
      </c>
      <c r="BR4" s="226">
        <v>46089</v>
      </c>
      <c r="BS4" s="226">
        <v>46090</v>
      </c>
      <c r="BT4" s="226">
        <v>46091</v>
      </c>
      <c r="BU4" s="226">
        <v>46092</v>
      </c>
      <c r="BV4" s="226">
        <v>46093</v>
      </c>
      <c r="BW4" s="226">
        <v>46094</v>
      </c>
      <c r="BX4" s="226">
        <v>46095</v>
      </c>
      <c r="BY4" s="226">
        <v>46096</v>
      </c>
      <c r="BZ4" s="226">
        <v>46097</v>
      </c>
      <c r="CA4" s="226">
        <v>46098</v>
      </c>
      <c r="CB4" s="226">
        <v>46099</v>
      </c>
      <c r="CC4" s="226">
        <v>46100</v>
      </c>
      <c r="CD4" s="226">
        <v>46101</v>
      </c>
      <c r="CE4" s="226">
        <v>46102</v>
      </c>
      <c r="CF4" s="226">
        <v>46103</v>
      </c>
      <c r="CG4" s="226">
        <v>46104</v>
      </c>
      <c r="CH4" s="226">
        <v>46105</v>
      </c>
      <c r="CI4" s="226">
        <v>46106</v>
      </c>
      <c r="CJ4" s="226">
        <v>46107</v>
      </c>
      <c r="CK4" s="226">
        <v>46108</v>
      </c>
      <c r="CL4" s="226">
        <v>46109</v>
      </c>
      <c r="CM4" s="226">
        <v>46110</v>
      </c>
      <c r="CN4" s="226">
        <v>46111</v>
      </c>
      <c r="CO4" s="226">
        <v>46112</v>
      </c>
      <c r="CP4" s="226">
        <v>46113</v>
      </c>
      <c r="CQ4" s="226">
        <v>46114</v>
      </c>
      <c r="CR4" s="226">
        <v>46115</v>
      </c>
      <c r="CS4" s="226">
        <v>46116</v>
      </c>
      <c r="CT4" s="226">
        <v>46117</v>
      </c>
      <c r="CU4" s="226">
        <v>46118</v>
      </c>
      <c r="CV4" s="226">
        <v>46119</v>
      </c>
      <c r="CW4" s="226">
        <v>46120</v>
      </c>
      <c r="CX4" s="226">
        <v>46121</v>
      </c>
      <c r="CY4" s="226">
        <v>46122</v>
      </c>
      <c r="CZ4" s="226">
        <v>46123</v>
      </c>
      <c r="DA4" s="226">
        <v>46124</v>
      </c>
      <c r="DB4" s="226">
        <v>46125</v>
      </c>
      <c r="DC4" s="226">
        <v>46126</v>
      </c>
      <c r="DD4" s="226">
        <v>46127</v>
      </c>
      <c r="DE4" s="226">
        <v>46128</v>
      </c>
      <c r="DF4" s="226">
        <v>46129</v>
      </c>
      <c r="DG4" s="226">
        <v>46130</v>
      </c>
      <c r="DH4" s="226">
        <v>46131</v>
      </c>
      <c r="DI4" s="226">
        <v>46132</v>
      </c>
      <c r="DJ4" s="226">
        <v>46133</v>
      </c>
      <c r="DK4" s="226">
        <v>46134</v>
      </c>
      <c r="DL4" s="226">
        <v>46135</v>
      </c>
      <c r="DM4" s="226">
        <v>46136</v>
      </c>
      <c r="DN4" s="226">
        <v>46137</v>
      </c>
      <c r="DO4" s="226">
        <v>46138</v>
      </c>
      <c r="DP4" s="226">
        <v>46139</v>
      </c>
      <c r="DQ4" s="226">
        <v>46140</v>
      </c>
      <c r="DR4" s="226">
        <v>46141</v>
      </c>
      <c r="DS4" s="226">
        <v>46142</v>
      </c>
      <c r="DT4" s="225">
        <v>46143</v>
      </c>
      <c r="DU4" s="225">
        <v>46144</v>
      </c>
      <c r="DV4" s="225">
        <v>46145</v>
      </c>
      <c r="DW4" s="225">
        <v>46146</v>
      </c>
      <c r="DX4" s="225">
        <v>46147</v>
      </c>
      <c r="DY4" s="225">
        <v>46148</v>
      </c>
      <c r="DZ4" s="225">
        <v>46149</v>
      </c>
      <c r="EA4" s="225">
        <v>46150</v>
      </c>
      <c r="EB4" s="225">
        <v>46151</v>
      </c>
      <c r="EC4" s="225">
        <v>46152</v>
      </c>
      <c r="ED4" s="225">
        <v>46153</v>
      </c>
      <c r="EE4" s="225">
        <v>46154</v>
      </c>
      <c r="EF4" s="225">
        <v>46155</v>
      </c>
      <c r="EG4" s="225">
        <v>46156</v>
      </c>
      <c r="EH4" s="225">
        <v>46157</v>
      </c>
      <c r="EI4" s="225">
        <v>46158</v>
      </c>
      <c r="EJ4" s="225">
        <v>46159</v>
      </c>
      <c r="EK4" s="225">
        <v>46160</v>
      </c>
      <c r="EL4" s="225">
        <v>46161</v>
      </c>
      <c r="EM4" s="225">
        <v>46162</v>
      </c>
      <c r="EN4" s="225">
        <v>46163</v>
      </c>
      <c r="EO4" s="225">
        <v>46164</v>
      </c>
      <c r="EP4" s="225">
        <v>46165</v>
      </c>
      <c r="EQ4" s="225">
        <v>46166</v>
      </c>
      <c r="ER4" s="225">
        <v>46167</v>
      </c>
      <c r="ES4" s="225">
        <v>46168</v>
      </c>
      <c r="ET4" s="225">
        <v>46169</v>
      </c>
      <c r="EU4" s="225">
        <v>46170</v>
      </c>
      <c r="EV4" s="225">
        <v>46171</v>
      </c>
      <c r="EW4" s="225">
        <v>46172</v>
      </c>
      <c r="EX4" s="225">
        <v>46173</v>
      </c>
      <c r="EY4" s="225">
        <v>46174</v>
      </c>
      <c r="EZ4" s="225">
        <v>46175</v>
      </c>
      <c r="FA4" s="225">
        <v>46176</v>
      </c>
      <c r="FB4" s="225">
        <v>46177</v>
      </c>
      <c r="FC4" s="225">
        <v>46178</v>
      </c>
      <c r="FD4" s="225">
        <v>46179</v>
      </c>
      <c r="FE4" s="225">
        <v>46180</v>
      </c>
      <c r="FF4" s="225">
        <v>46181</v>
      </c>
      <c r="FG4" s="225">
        <v>46182</v>
      </c>
      <c r="FH4" s="225">
        <v>46183</v>
      </c>
      <c r="FI4" s="225">
        <v>46184</v>
      </c>
      <c r="FJ4" s="225">
        <v>46185</v>
      </c>
      <c r="FK4" s="225">
        <v>46186</v>
      </c>
      <c r="FL4" s="225">
        <v>46187</v>
      </c>
      <c r="FM4" s="225">
        <v>46188</v>
      </c>
      <c r="FN4" s="225">
        <v>46189</v>
      </c>
      <c r="FO4" s="225">
        <v>46190</v>
      </c>
      <c r="FP4" s="225">
        <v>46191</v>
      </c>
      <c r="FQ4" s="225">
        <v>46192</v>
      </c>
      <c r="FR4" s="225">
        <v>46193</v>
      </c>
      <c r="FS4" s="225">
        <v>46194</v>
      </c>
      <c r="FT4" s="225">
        <v>46195</v>
      </c>
      <c r="FU4" s="225">
        <v>46196</v>
      </c>
      <c r="FV4" s="225">
        <v>46197</v>
      </c>
      <c r="FW4" s="225">
        <v>46198</v>
      </c>
      <c r="FX4" s="225">
        <v>46199</v>
      </c>
      <c r="FY4" s="225">
        <v>46200</v>
      </c>
      <c r="FZ4" s="225">
        <v>46201</v>
      </c>
      <c r="GA4" s="225">
        <v>46202</v>
      </c>
      <c r="GB4" s="225">
        <v>46203</v>
      </c>
      <c r="GC4" s="225">
        <v>46204</v>
      </c>
      <c r="GD4" s="225">
        <v>46205</v>
      </c>
      <c r="GE4" s="225">
        <v>46206</v>
      </c>
      <c r="GF4" s="225">
        <v>46207</v>
      </c>
      <c r="GG4" s="225">
        <v>46208</v>
      </c>
      <c r="GH4" s="225">
        <v>46209</v>
      </c>
      <c r="GI4" s="225">
        <v>46210</v>
      </c>
      <c r="GJ4" s="225">
        <v>46211</v>
      </c>
      <c r="GK4" s="225">
        <v>46212</v>
      </c>
      <c r="GL4" s="225">
        <v>46213</v>
      </c>
      <c r="GM4" s="225">
        <v>46214</v>
      </c>
      <c r="GN4" s="225">
        <v>46215</v>
      </c>
      <c r="GO4" s="225">
        <v>46216</v>
      </c>
      <c r="GP4" s="225">
        <v>46217</v>
      </c>
      <c r="GQ4" s="225">
        <v>46218</v>
      </c>
      <c r="GR4" s="225">
        <v>46219</v>
      </c>
      <c r="GS4" s="225">
        <v>46220</v>
      </c>
      <c r="GT4" s="225">
        <v>46221</v>
      </c>
      <c r="GU4" s="225">
        <v>46222</v>
      </c>
      <c r="GV4" s="225">
        <v>46223</v>
      </c>
      <c r="GW4" s="225">
        <v>46224</v>
      </c>
      <c r="GX4" s="225">
        <v>46225</v>
      </c>
      <c r="GY4" s="225">
        <v>46226</v>
      </c>
      <c r="GZ4" s="225">
        <v>46227</v>
      </c>
      <c r="HA4" s="225">
        <v>46228</v>
      </c>
      <c r="HB4" s="225">
        <v>46229</v>
      </c>
      <c r="HC4" s="225">
        <v>46230</v>
      </c>
      <c r="HD4" s="225">
        <v>46231</v>
      </c>
      <c r="HE4" s="225">
        <v>46232</v>
      </c>
      <c r="HF4" s="225">
        <v>46233</v>
      </c>
      <c r="HG4" s="225">
        <v>46234</v>
      </c>
      <c r="HH4" s="225">
        <v>46235</v>
      </c>
      <c r="HI4" s="225">
        <v>46236</v>
      </c>
      <c r="HJ4" s="225">
        <v>46237</v>
      </c>
      <c r="HK4" s="225">
        <v>46238</v>
      </c>
      <c r="HL4" s="225">
        <v>46239</v>
      </c>
      <c r="HM4" s="225">
        <v>46240</v>
      </c>
      <c r="HN4" s="225">
        <v>46241</v>
      </c>
      <c r="HO4" s="225">
        <v>46242</v>
      </c>
      <c r="HP4" s="225">
        <v>46243</v>
      </c>
      <c r="HQ4" s="225">
        <v>46244</v>
      </c>
      <c r="HR4" s="225">
        <v>46245</v>
      </c>
      <c r="HS4" s="225">
        <v>46246</v>
      </c>
      <c r="HT4" s="225">
        <v>46247</v>
      </c>
      <c r="HU4" s="225">
        <v>46248</v>
      </c>
      <c r="HV4" s="225">
        <v>46249</v>
      </c>
      <c r="HW4" s="225">
        <v>46250</v>
      </c>
      <c r="HX4" s="225">
        <v>46251</v>
      </c>
      <c r="HY4" s="225">
        <v>46252</v>
      </c>
      <c r="HZ4" s="225">
        <v>46253</v>
      </c>
      <c r="IA4" s="225">
        <v>46254</v>
      </c>
      <c r="IB4" s="225">
        <v>46255</v>
      </c>
      <c r="IC4" s="225">
        <v>46256</v>
      </c>
      <c r="ID4" s="225">
        <v>46257</v>
      </c>
      <c r="IE4" s="225">
        <v>46258</v>
      </c>
      <c r="IF4" s="225">
        <v>46259</v>
      </c>
      <c r="IG4" s="225">
        <v>46260</v>
      </c>
      <c r="IH4" s="225">
        <v>46261</v>
      </c>
      <c r="II4" s="225">
        <v>46262</v>
      </c>
      <c r="IJ4" s="225">
        <v>46263</v>
      </c>
      <c r="IK4" s="225">
        <v>46264</v>
      </c>
      <c r="IL4" s="225">
        <v>46265</v>
      </c>
      <c r="IM4" s="225">
        <v>46266</v>
      </c>
      <c r="IN4" s="225">
        <v>46267</v>
      </c>
      <c r="IO4" s="225">
        <v>46268</v>
      </c>
      <c r="IP4" s="225">
        <v>46269</v>
      </c>
      <c r="IQ4" s="225">
        <v>46270</v>
      </c>
      <c r="IR4" s="225">
        <v>46271</v>
      </c>
      <c r="IS4" s="225">
        <v>46272</v>
      </c>
      <c r="IT4" s="225">
        <v>46273</v>
      </c>
      <c r="IU4" s="225">
        <v>46274</v>
      </c>
      <c r="IV4" s="225">
        <v>46275</v>
      </c>
      <c r="IW4" s="225">
        <v>46276</v>
      </c>
      <c r="IX4" s="225">
        <v>46277</v>
      </c>
      <c r="IY4" s="225">
        <v>46278</v>
      </c>
      <c r="IZ4" s="225">
        <v>46279</v>
      </c>
      <c r="JA4" s="225">
        <v>46280</v>
      </c>
      <c r="JB4" s="225">
        <v>46281</v>
      </c>
      <c r="JC4" s="225">
        <v>46282</v>
      </c>
      <c r="JD4" s="225">
        <v>46283</v>
      </c>
      <c r="JE4" s="225">
        <v>46284</v>
      </c>
      <c r="JF4" s="225">
        <v>46285</v>
      </c>
      <c r="JG4" s="225">
        <v>46286</v>
      </c>
      <c r="JH4" s="225">
        <v>46287</v>
      </c>
      <c r="JI4" s="225">
        <v>46288</v>
      </c>
      <c r="JJ4" s="225">
        <v>46289</v>
      </c>
      <c r="JK4" s="225">
        <v>46290</v>
      </c>
      <c r="JL4" s="225">
        <v>46291</v>
      </c>
      <c r="JM4" s="225">
        <v>46292</v>
      </c>
      <c r="JN4" s="225">
        <v>46293</v>
      </c>
      <c r="JO4" s="225">
        <v>46294</v>
      </c>
      <c r="JP4" s="225">
        <v>46295</v>
      </c>
    </row>
    <row r="5" spans="1:276" s="200" customFormat="1" ht="22.5" customHeight="1" x14ac:dyDescent="0.2">
      <c r="A5" s="198"/>
      <c r="B5" s="226">
        <v>46021</v>
      </c>
      <c r="C5" s="226">
        <v>46022</v>
      </c>
      <c r="D5" s="226">
        <v>46023</v>
      </c>
      <c r="E5" s="226">
        <v>46024</v>
      </c>
      <c r="F5" s="226">
        <v>46025</v>
      </c>
      <c r="G5" s="226">
        <v>46026</v>
      </c>
      <c r="H5" s="226">
        <v>46027</v>
      </c>
      <c r="I5" s="226">
        <v>46028</v>
      </c>
      <c r="J5" s="226">
        <v>46029</v>
      </c>
      <c r="K5" s="226">
        <v>46030</v>
      </c>
      <c r="L5" s="226">
        <v>46031</v>
      </c>
      <c r="M5" s="226">
        <v>46032</v>
      </c>
      <c r="N5" s="226">
        <v>46033</v>
      </c>
      <c r="O5" s="226">
        <v>46034</v>
      </c>
      <c r="P5" s="226">
        <v>46035</v>
      </c>
      <c r="Q5" s="226">
        <v>46036</v>
      </c>
      <c r="R5" s="226">
        <v>46037</v>
      </c>
      <c r="S5" s="226">
        <v>46038</v>
      </c>
      <c r="T5" s="226">
        <v>46039</v>
      </c>
      <c r="U5" s="226">
        <v>46040</v>
      </c>
      <c r="V5" s="226">
        <v>46041</v>
      </c>
      <c r="W5" s="226">
        <v>46042</v>
      </c>
      <c r="X5" s="226">
        <v>46043</v>
      </c>
      <c r="Y5" s="226">
        <v>46044</v>
      </c>
      <c r="Z5" s="226">
        <v>46045</v>
      </c>
      <c r="AA5" s="226">
        <v>46046</v>
      </c>
      <c r="AB5" s="226">
        <v>46047</v>
      </c>
      <c r="AC5" s="226">
        <v>46048</v>
      </c>
      <c r="AD5" s="226">
        <v>46049</v>
      </c>
      <c r="AE5" s="226">
        <v>46050</v>
      </c>
      <c r="AF5" s="226">
        <v>46051</v>
      </c>
      <c r="AG5" s="226">
        <v>46052</v>
      </c>
      <c r="AH5" s="226">
        <v>46053</v>
      </c>
      <c r="AI5" s="226">
        <v>46054</v>
      </c>
      <c r="AJ5" s="226">
        <v>46055</v>
      </c>
      <c r="AK5" s="226">
        <v>46056</v>
      </c>
      <c r="AL5" s="226">
        <v>46057</v>
      </c>
      <c r="AM5" s="226">
        <v>46058</v>
      </c>
      <c r="AN5" s="226">
        <v>46059</v>
      </c>
      <c r="AO5" s="226">
        <v>46060</v>
      </c>
      <c r="AP5" s="226">
        <v>46061</v>
      </c>
      <c r="AQ5" s="226">
        <v>46062</v>
      </c>
      <c r="AR5" s="226">
        <v>46063</v>
      </c>
      <c r="AS5" s="226">
        <v>46064</v>
      </c>
      <c r="AT5" s="226">
        <v>46065</v>
      </c>
      <c r="AU5" s="226">
        <v>46066</v>
      </c>
      <c r="AV5" s="226">
        <v>46067</v>
      </c>
      <c r="AW5" s="226">
        <v>46068</v>
      </c>
      <c r="AX5" s="226">
        <v>46069</v>
      </c>
      <c r="AY5" s="226">
        <v>46070</v>
      </c>
      <c r="AZ5" s="226">
        <v>46071</v>
      </c>
      <c r="BA5" s="226">
        <v>46072</v>
      </c>
      <c r="BB5" s="226">
        <v>46073</v>
      </c>
      <c r="BC5" s="226">
        <v>46074</v>
      </c>
      <c r="BD5" s="226">
        <v>46075</v>
      </c>
      <c r="BE5" s="226">
        <v>46076</v>
      </c>
      <c r="BF5" s="226">
        <v>46077</v>
      </c>
      <c r="BG5" s="226">
        <v>46078</v>
      </c>
      <c r="BH5" s="226">
        <v>46079</v>
      </c>
      <c r="BI5" s="226">
        <v>46080</v>
      </c>
      <c r="BJ5" s="226">
        <v>46081</v>
      </c>
      <c r="BK5" s="226">
        <v>46082</v>
      </c>
      <c r="BL5" s="226">
        <v>46083</v>
      </c>
      <c r="BM5" s="226">
        <v>46084</v>
      </c>
      <c r="BN5" s="226">
        <v>46085</v>
      </c>
      <c r="BO5" s="226">
        <v>46086</v>
      </c>
      <c r="BP5" s="226">
        <v>46087</v>
      </c>
      <c r="BQ5" s="226">
        <v>46088</v>
      </c>
      <c r="BR5" s="226">
        <v>46089</v>
      </c>
      <c r="BS5" s="226">
        <v>46090</v>
      </c>
      <c r="BT5" s="226">
        <v>46091</v>
      </c>
      <c r="BU5" s="226">
        <v>46092</v>
      </c>
      <c r="BV5" s="226">
        <v>46093</v>
      </c>
      <c r="BW5" s="226">
        <v>46094</v>
      </c>
      <c r="BX5" s="226">
        <v>46095</v>
      </c>
      <c r="BY5" s="226">
        <v>46096</v>
      </c>
      <c r="BZ5" s="226">
        <v>46097</v>
      </c>
      <c r="CA5" s="226">
        <v>46098</v>
      </c>
      <c r="CB5" s="226">
        <v>46099</v>
      </c>
      <c r="CC5" s="226">
        <v>46100</v>
      </c>
      <c r="CD5" s="226">
        <v>46101</v>
      </c>
      <c r="CE5" s="226">
        <v>46102</v>
      </c>
      <c r="CF5" s="226">
        <v>46103</v>
      </c>
      <c r="CG5" s="226">
        <v>46104</v>
      </c>
      <c r="CH5" s="226">
        <v>46105</v>
      </c>
      <c r="CI5" s="226">
        <v>46106</v>
      </c>
      <c r="CJ5" s="226">
        <v>46107</v>
      </c>
      <c r="CK5" s="226">
        <v>46108</v>
      </c>
      <c r="CL5" s="226">
        <v>46109</v>
      </c>
      <c r="CM5" s="226">
        <v>46110</v>
      </c>
      <c r="CN5" s="226">
        <v>46111</v>
      </c>
      <c r="CO5" s="226">
        <v>46112</v>
      </c>
      <c r="CP5" s="226">
        <v>46113</v>
      </c>
      <c r="CQ5" s="226">
        <v>46114</v>
      </c>
      <c r="CR5" s="226">
        <v>46115</v>
      </c>
      <c r="CS5" s="226">
        <v>46116</v>
      </c>
      <c r="CT5" s="226">
        <v>46117</v>
      </c>
      <c r="CU5" s="226">
        <v>46118</v>
      </c>
      <c r="CV5" s="226">
        <v>46119</v>
      </c>
      <c r="CW5" s="226">
        <v>46120</v>
      </c>
      <c r="CX5" s="226">
        <v>46121</v>
      </c>
      <c r="CY5" s="226">
        <v>46122</v>
      </c>
      <c r="CZ5" s="226">
        <v>46123</v>
      </c>
      <c r="DA5" s="226">
        <v>46124</v>
      </c>
      <c r="DB5" s="226">
        <v>46125</v>
      </c>
      <c r="DC5" s="226">
        <v>46126</v>
      </c>
      <c r="DD5" s="226">
        <v>46127</v>
      </c>
      <c r="DE5" s="226">
        <v>46128</v>
      </c>
      <c r="DF5" s="226">
        <v>46129</v>
      </c>
      <c r="DG5" s="226">
        <v>46130</v>
      </c>
      <c r="DH5" s="226">
        <v>46131</v>
      </c>
      <c r="DI5" s="226">
        <v>46132</v>
      </c>
      <c r="DJ5" s="226">
        <v>46133</v>
      </c>
      <c r="DK5" s="226">
        <v>46134</v>
      </c>
      <c r="DL5" s="226">
        <v>46135</v>
      </c>
      <c r="DM5" s="226">
        <v>46136</v>
      </c>
      <c r="DN5" s="226">
        <v>46137</v>
      </c>
      <c r="DO5" s="226">
        <v>46138</v>
      </c>
      <c r="DP5" s="226">
        <v>46139</v>
      </c>
      <c r="DQ5" s="226">
        <v>46140</v>
      </c>
      <c r="DR5" s="226">
        <v>46141</v>
      </c>
      <c r="DS5" s="226">
        <v>46142</v>
      </c>
      <c r="DT5" s="225">
        <v>46143</v>
      </c>
      <c r="DU5" s="225">
        <v>46144</v>
      </c>
      <c r="DV5" s="225">
        <v>46145</v>
      </c>
      <c r="DW5" s="225">
        <v>46146</v>
      </c>
      <c r="DX5" s="225">
        <v>46147</v>
      </c>
      <c r="DY5" s="225">
        <v>46148</v>
      </c>
      <c r="DZ5" s="225">
        <v>46149</v>
      </c>
      <c r="EA5" s="225">
        <v>46150</v>
      </c>
      <c r="EB5" s="225">
        <v>46151</v>
      </c>
      <c r="EC5" s="225">
        <v>46152</v>
      </c>
      <c r="ED5" s="225">
        <v>46153</v>
      </c>
      <c r="EE5" s="225">
        <v>46154</v>
      </c>
      <c r="EF5" s="225">
        <v>46155</v>
      </c>
      <c r="EG5" s="225">
        <v>46156</v>
      </c>
      <c r="EH5" s="225">
        <v>46157</v>
      </c>
      <c r="EI5" s="225">
        <v>46158</v>
      </c>
      <c r="EJ5" s="225">
        <v>46159</v>
      </c>
      <c r="EK5" s="225">
        <v>46160</v>
      </c>
      <c r="EL5" s="225">
        <v>46161</v>
      </c>
      <c r="EM5" s="225">
        <v>46162</v>
      </c>
      <c r="EN5" s="225">
        <v>46163</v>
      </c>
      <c r="EO5" s="225">
        <v>46164</v>
      </c>
      <c r="EP5" s="225">
        <v>46165</v>
      </c>
      <c r="EQ5" s="225">
        <v>46166</v>
      </c>
      <c r="ER5" s="225">
        <v>46167</v>
      </c>
      <c r="ES5" s="225">
        <v>46168</v>
      </c>
      <c r="ET5" s="225">
        <v>46169</v>
      </c>
      <c r="EU5" s="225">
        <v>46170</v>
      </c>
      <c r="EV5" s="225">
        <v>46171</v>
      </c>
      <c r="EW5" s="225">
        <v>46172</v>
      </c>
      <c r="EX5" s="225">
        <v>46173</v>
      </c>
      <c r="EY5" s="225">
        <v>46174</v>
      </c>
      <c r="EZ5" s="225">
        <v>46175</v>
      </c>
      <c r="FA5" s="225">
        <v>46176</v>
      </c>
      <c r="FB5" s="225">
        <v>46177</v>
      </c>
      <c r="FC5" s="225">
        <v>46178</v>
      </c>
      <c r="FD5" s="225">
        <v>46179</v>
      </c>
      <c r="FE5" s="225">
        <v>46180</v>
      </c>
      <c r="FF5" s="225">
        <v>46181</v>
      </c>
      <c r="FG5" s="225">
        <v>46182</v>
      </c>
      <c r="FH5" s="225">
        <v>46183</v>
      </c>
      <c r="FI5" s="225">
        <v>46184</v>
      </c>
      <c r="FJ5" s="225">
        <v>46185</v>
      </c>
      <c r="FK5" s="225">
        <v>46186</v>
      </c>
      <c r="FL5" s="225">
        <v>46187</v>
      </c>
      <c r="FM5" s="225">
        <v>46188</v>
      </c>
      <c r="FN5" s="225">
        <v>46189</v>
      </c>
      <c r="FO5" s="225">
        <v>46190</v>
      </c>
      <c r="FP5" s="225">
        <v>46191</v>
      </c>
      <c r="FQ5" s="225">
        <v>46192</v>
      </c>
      <c r="FR5" s="225">
        <v>46193</v>
      </c>
      <c r="FS5" s="225">
        <v>46194</v>
      </c>
      <c r="FT5" s="225">
        <v>46195</v>
      </c>
      <c r="FU5" s="225">
        <v>46196</v>
      </c>
      <c r="FV5" s="225">
        <v>46197</v>
      </c>
      <c r="FW5" s="225">
        <v>46198</v>
      </c>
      <c r="FX5" s="225">
        <v>46199</v>
      </c>
      <c r="FY5" s="225">
        <v>46200</v>
      </c>
      <c r="FZ5" s="225">
        <v>46201</v>
      </c>
      <c r="GA5" s="225">
        <v>46202</v>
      </c>
      <c r="GB5" s="225">
        <v>46203</v>
      </c>
      <c r="GC5" s="225">
        <v>46204</v>
      </c>
      <c r="GD5" s="225">
        <v>46205</v>
      </c>
      <c r="GE5" s="225">
        <v>46206</v>
      </c>
      <c r="GF5" s="225">
        <v>46207</v>
      </c>
      <c r="GG5" s="225">
        <v>46208</v>
      </c>
      <c r="GH5" s="225">
        <v>46209</v>
      </c>
      <c r="GI5" s="225">
        <v>46210</v>
      </c>
      <c r="GJ5" s="225">
        <v>46211</v>
      </c>
      <c r="GK5" s="225">
        <v>46212</v>
      </c>
      <c r="GL5" s="225">
        <v>46213</v>
      </c>
      <c r="GM5" s="225">
        <v>46214</v>
      </c>
      <c r="GN5" s="225">
        <v>46215</v>
      </c>
      <c r="GO5" s="225">
        <v>46216</v>
      </c>
      <c r="GP5" s="225">
        <v>46217</v>
      </c>
      <c r="GQ5" s="225">
        <v>46218</v>
      </c>
      <c r="GR5" s="225">
        <v>46219</v>
      </c>
      <c r="GS5" s="225">
        <v>46220</v>
      </c>
      <c r="GT5" s="225">
        <v>46221</v>
      </c>
      <c r="GU5" s="225">
        <v>46222</v>
      </c>
      <c r="GV5" s="225">
        <v>46223</v>
      </c>
      <c r="GW5" s="225">
        <v>46224</v>
      </c>
      <c r="GX5" s="225">
        <v>46225</v>
      </c>
      <c r="GY5" s="225">
        <v>46226</v>
      </c>
      <c r="GZ5" s="225">
        <v>46227</v>
      </c>
      <c r="HA5" s="225">
        <v>46228</v>
      </c>
      <c r="HB5" s="225">
        <v>46229</v>
      </c>
      <c r="HC5" s="225">
        <v>46230</v>
      </c>
      <c r="HD5" s="225">
        <v>46231</v>
      </c>
      <c r="HE5" s="225">
        <v>46232</v>
      </c>
      <c r="HF5" s="225">
        <v>46233</v>
      </c>
      <c r="HG5" s="225">
        <v>46234</v>
      </c>
      <c r="HH5" s="225">
        <v>46235</v>
      </c>
      <c r="HI5" s="225">
        <v>46236</v>
      </c>
      <c r="HJ5" s="225">
        <v>46237</v>
      </c>
      <c r="HK5" s="225">
        <v>46238</v>
      </c>
      <c r="HL5" s="225">
        <v>46239</v>
      </c>
      <c r="HM5" s="225">
        <v>46240</v>
      </c>
      <c r="HN5" s="225">
        <v>46241</v>
      </c>
      <c r="HO5" s="225">
        <v>46242</v>
      </c>
      <c r="HP5" s="225">
        <v>46243</v>
      </c>
      <c r="HQ5" s="225">
        <v>46244</v>
      </c>
      <c r="HR5" s="225">
        <v>46245</v>
      </c>
      <c r="HS5" s="225">
        <v>46246</v>
      </c>
      <c r="HT5" s="225">
        <v>46247</v>
      </c>
      <c r="HU5" s="225">
        <v>46248</v>
      </c>
      <c r="HV5" s="225">
        <v>46249</v>
      </c>
      <c r="HW5" s="225">
        <v>46250</v>
      </c>
      <c r="HX5" s="225">
        <v>46251</v>
      </c>
      <c r="HY5" s="225">
        <v>46252</v>
      </c>
      <c r="HZ5" s="225">
        <v>46253</v>
      </c>
      <c r="IA5" s="225">
        <v>46254</v>
      </c>
      <c r="IB5" s="225">
        <v>46255</v>
      </c>
      <c r="IC5" s="225">
        <v>46256</v>
      </c>
      <c r="ID5" s="225">
        <v>46257</v>
      </c>
      <c r="IE5" s="225">
        <v>46258</v>
      </c>
      <c r="IF5" s="225">
        <v>46259</v>
      </c>
      <c r="IG5" s="225">
        <v>46260</v>
      </c>
      <c r="IH5" s="225">
        <v>46261</v>
      </c>
      <c r="II5" s="225">
        <v>46262</v>
      </c>
      <c r="IJ5" s="225">
        <v>46263</v>
      </c>
      <c r="IK5" s="225">
        <v>46264</v>
      </c>
      <c r="IL5" s="225">
        <v>46265</v>
      </c>
      <c r="IM5" s="225">
        <v>46266</v>
      </c>
      <c r="IN5" s="225">
        <v>46267</v>
      </c>
      <c r="IO5" s="225">
        <v>46268</v>
      </c>
      <c r="IP5" s="225">
        <v>46269</v>
      </c>
      <c r="IQ5" s="225">
        <v>46270</v>
      </c>
      <c r="IR5" s="225">
        <v>46271</v>
      </c>
      <c r="IS5" s="225">
        <v>46272</v>
      </c>
      <c r="IT5" s="225">
        <v>46273</v>
      </c>
      <c r="IU5" s="225">
        <v>46274</v>
      </c>
      <c r="IV5" s="225">
        <v>46275</v>
      </c>
      <c r="IW5" s="225">
        <v>46276</v>
      </c>
      <c r="IX5" s="225">
        <v>46277</v>
      </c>
      <c r="IY5" s="225">
        <v>46278</v>
      </c>
      <c r="IZ5" s="225">
        <v>46279</v>
      </c>
      <c r="JA5" s="225">
        <v>46280</v>
      </c>
      <c r="JB5" s="225">
        <v>46281</v>
      </c>
      <c r="JC5" s="225">
        <v>46282</v>
      </c>
      <c r="JD5" s="225">
        <v>46283</v>
      </c>
      <c r="JE5" s="225">
        <v>46284</v>
      </c>
      <c r="JF5" s="225">
        <v>46285</v>
      </c>
      <c r="JG5" s="225">
        <v>46286</v>
      </c>
      <c r="JH5" s="225">
        <v>46287</v>
      </c>
      <c r="JI5" s="225">
        <v>46288</v>
      </c>
      <c r="JJ5" s="225">
        <v>46289</v>
      </c>
      <c r="JK5" s="225">
        <v>46290</v>
      </c>
      <c r="JL5" s="225">
        <v>46291</v>
      </c>
      <c r="JM5" s="225">
        <v>46292</v>
      </c>
      <c r="JN5" s="225">
        <v>46293</v>
      </c>
      <c r="JO5" s="225">
        <v>46294</v>
      </c>
      <c r="JP5" s="225">
        <v>46295</v>
      </c>
    </row>
    <row r="6" spans="1:276" s="53" customFormat="1" x14ac:dyDescent="0.2">
      <c r="A6" s="42" t="s">
        <v>83</v>
      </c>
    </row>
    <row r="7" spans="1:276" s="53" customFormat="1" x14ac:dyDescent="0.2">
      <c r="A7" s="88">
        <v>1</v>
      </c>
      <c r="B7" s="206">
        <v>37250</v>
      </c>
      <c r="C7" s="206">
        <v>51750</v>
      </c>
      <c r="D7" s="206">
        <v>51750</v>
      </c>
      <c r="E7" s="206">
        <v>51750</v>
      </c>
      <c r="F7" s="206">
        <v>44750</v>
      </c>
      <c r="G7" s="206">
        <v>44750</v>
      </c>
      <c r="H7" s="206">
        <v>44750</v>
      </c>
      <c r="I7" s="206">
        <v>44750</v>
      </c>
      <c r="J7" s="206">
        <v>44750</v>
      </c>
      <c r="K7" s="206">
        <v>44750</v>
      </c>
      <c r="L7" s="206">
        <v>36450</v>
      </c>
      <c r="M7" s="206">
        <v>19950</v>
      </c>
      <c r="N7" s="206">
        <v>19950</v>
      </c>
      <c r="O7" s="206">
        <v>19950</v>
      </c>
      <c r="P7" s="206">
        <v>19950</v>
      </c>
      <c r="Q7" s="206">
        <v>19950</v>
      </c>
      <c r="R7" s="206">
        <v>21950</v>
      </c>
      <c r="S7" s="206">
        <v>21950</v>
      </c>
      <c r="T7" s="206">
        <v>21950</v>
      </c>
      <c r="U7" s="206">
        <v>21950</v>
      </c>
      <c r="V7" s="206">
        <v>21950</v>
      </c>
      <c r="W7" s="206">
        <v>19950</v>
      </c>
      <c r="X7" s="206">
        <v>19950</v>
      </c>
      <c r="Y7" s="206">
        <v>19950</v>
      </c>
      <c r="Z7" s="206">
        <v>19950</v>
      </c>
      <c r="AA7" s="206">
        <v>19950</v>
      </c>
      <c r="AB7" s="206">
        <v>23950</v>
      </c>
      <c r="AC7" s="206">
        <v>23950</v>
      </c>
      <c r="AD7" s="206">
        <v>23950</v>
      </c>
      <c r="AE7" s="206">
        <v>23950</v>
      </c>
      <c r="AF7" s="206">
        <v>23950</v>
      </c>
      <c r="AG7" s="206">
        <v>25950</v>
      </c>
      <c r="AH7" s="206">
        <v>28450</v>
      </c>
      <c r="AI7" s="206">
        <v>28950</v>
      </c>
      <c r="AJ7" s="206">
        <v>28950</v>
      </c>
      <c r="AK7" s="206">
        <v>28950</v>
      </c>
      <c r="AL7" s="206">
        <v>28950</v>
      </c>
      <c r="AM7" s="206">
        <v>28950</v>
      </c>
      <c r="AN7" s="206">
        <v>28950</v>
      </c>
      <c r="AO7" s="206">
        <v>28950</v>
      </c>
      <c r="AP7" s="206">
        <v>28950</v>
      </c>
      <c r="AQ7" s="206">
        <v>28950</v>
      </c>
      <c r="AR7" s="206">
        <v>28950</v>
      </c>
      <c r="AS7" s="206">
        <v>26950</v>
      </c>
      <c r="AT7" s="206">
        <v>26950</v>
      </c>
      <c r="AU7" s="206">
        <v>28950</v>
      </c>
      <c r="AV7" s="206">
        <v>28950</v>
      </c>
      <c r="AW7" s="206">
        <v>30950</v>
      </c>
      <c r="AX7" s="206">
        <v>33450</v>
      </c>
      <c r="AY7" s="206">
        <v>33450</v>
      </c>
      <c r="AZ7" s="206">
        <v>33450</v>
      </c>
      <c r="BA7" s="206">
        <v>33450</v>
      </c>
      <c r="BB7" s="206">
        <v>35950</v>
      </c>
      <c r="BC7" s="206">
        <v>38950</v>
      </c>
      <c r="BD7" s="206">
        <v>38950</v>
      </c>
      <c r="BE7" s="206">
        <v>35950</v>
      </c>
      <c r="BF7" s="206">
        <v>30950</v>
      </c>
      <c r="BG7" s="206">
        <v>30950</v>
      </c>
      <c r="BH7" s="206">
        <v>33450</v>
      </c>
      <c r="BI7" s="206">
        <v>33450</v>
      </c>
      <c r="BJ7" s="206">
        <v>24950</v>
      </c>
      <c r="BK7" s="206">
        <v>25400</v>
      </c>
      <c r="BL7" s="206">
        <v>25400</v>
      </c>
      <c r="BM7" s="206">
        <v>25400</v>
      </c>
      <c r="BN7" s="206">
        <v>23900</v>
      </c>
      <c r="BO7" s="206">
        <v>23900</v>
      </c>
      <c r="BP7" s="206">
        <v>25400</v>
      </c>
      <c r="BQ7" s="206">
        <v>25400</v>
      </c>
      <c r="BR7" s="206">
        <v>25400</v>
      </c>
      <c r="BS7" s="206">
        <v>23900</v>
      </c>
      <c r="BT7" s="206">
        <v>23900</v>
      </c>
      <c r="BU7" s="206">
        <v>23900</v>
      </c>
      <c r="BV7" s="206">
        <v>23900</v>
      </c>
      <c r="BW7" s="206">
        <v>23900</v>
      </c>
      <c r="BX7" s="206">
        <v>23900</v>
      </c>
      <c r="BY7" s="206">
        <v>23900</v>
      </c>
      <c r="BZ7" s="206">
        <v>23900</v>
      </c>
      <c r="CA7" s="206">
        <v>23900</v>
      </c>
      <c r="CB7" s="206">
        <v>23900</v>
      </c>
      <c r="CC7" s="206">
        <v>23900</v>
      </c>
      <c r="CD7" s="206">
        <v>23900</v>
      </c>
      <c r="CE7" s="206">
        <v>23900</v>
      </c>
      <c r="CF7" s="206">
        <v>23900</v>
      </c>
      <c r="CG7" s="206">
        <v>23900</v>
      </c>
      <c r="CH7" s="206">
        <v>23900</v>
      </c>
      <c r="CI7" s="206">
        <v>23900</v>
      </c>
      <c r="CJ7" s="206">
        <v>23900</v>
      </c>
      <c r="CK7" s="206">
        <v>23900</v>
      </c>
      <c r="CL7" s="206">
        <v>23900</v>
      </c>
      <c r="CM7" s="206">
        <v>23900</v>
      </c>
      <c r="CN7" s="206">
        <v>23900</v>
      </c>
      <c r="CO7" s="206">
        <v>23900</v>
      </c>
      <c r="CP7" s="206">
        <v>14650</v>
      </c>
      <c r="CQ7" s="206">
        <v>14650</v>
      </c>
      <c r="CR7" s="206">
        <v>15150</v>
      </c>
      <c r="CS7" s="206">
        <v>15150</v>
      </c>
      <c r="CT7" s="206">
        <v>14650</v>
      </c>
      <c r="CU7" s="206">
        <v>14650</v>
      </c>
      <c r="CV7" s="206">
        <v>14650</v>
      </c>
      <c r="CW7" s="206">
        <v>14650</v>
      </c>
      <c r="CX7" s="206">
        <v>14650</v>
      </c>
      <c r="CY7" s="206">
        <v>15150</v>
      </c>
      <c r="CZ7" s="206">
        <v>15150</v>
      </c>
      <c r="DA7" s="206">
        <v>14650</v>
      </c>
      <c r="DB7" s="206">
        <v>14650</v>
      </c>
      <c r="DC7" s="206">
        <v>14650</v>
      </c>
      <c r="DD7" s="206">
        <v>13650</v>
      </c>
      <c r="DE7" s="206">
        <v>13650</v>
      </c>
      <c r="DF7" s="206">
        <v>14350</v>
      </c>
      <c r="DG7" s="206">
        <v>14350</v>
      </c>
      <c r="DH7" s="206">
        <v>13650</v>
      </c>
      <c r="DI7" s="206">
        <v>13650</v>
      </c>
      <c r="DJ7" s="206">
        <v>13650</v>
      </c>
      <c r="DK7" s="206">
        <v>13650</v>
      </c>
      <c r="DL7" s="206">
        <v>13650</v>
      </c>
      <c r="DM7" s="206">
        <v>14350</v>
      </c>
      <c r="DN7" s="206">
        <v>14350</v>
      </c>
      <c r="DO7" s="206">
        <v>13650</v>
      </c>
      <c r="DP7" s="206">
        <v>13650</v>
      </c>
      <c r="DQ7" s="206">
        <v>13650</v>
      </c>
      <c r="DR7" s="206">
        <v>13650</v>
      </c>
      <c r="DS7" s="206">
        <v>14650</v>
      </c>
      <c r="DT7" s="206">
        <v>14350</v>
      </c>
      <c r="DU7" s="206">
        <v>14350</v>
      </c>
      <c r="DV7" s="206">
        <v>14350</v>
      </c>
      <c r="DW7" s="206">
        <v>13150</v>
      </c>
      <c r="DX7" s="206">
        <v>13150</v>
      </c>
      <c r="DY7" s="206">
        <v>13150</v>
      </c>
      <c r="DZ7" s="206">
        <v>13150</v>
      </c>
      <c r="EA7" s="206">
        <v>13150</v>
      </c>
      <c r="EB7" s="206">
        <v>14350</v>
      </c>
      <c r="EC7" s="206">
        <v>14350</v>
      </c>
      <c r="ED7" s="206">
        <v>14350</v>
      </c>
      <c r="EE7" s="206">
        <v>12850</v>
      </c>
      <c r="EF7" s="206">
        <v>12850</v>
      </c>
      <c r="EG7" s="206">
        <v>12850</v>
      </c>
      <c r="EH7" s="206">
        <v>13150</v>
      </c>
      <c r="EI7" s="206">
        <v>13150</v>
      </c>
      <c r="EJ7" s="206">
        <v>12850</v>
      </c>
      <c r="EK7" s="206">
        <v>12850</v>
      </c>
      <c r="EL7" s="206">
        <v>12850</v>
      </c>
      <c r="EM7" s="206">
        <v>12850</v>
      </c>
      <c r="EN7" s="206">
        <v>12850</v>
      </c>
      <c r="EO7" s="206">
        <v>13150</v>
      </c>
      <c r="EP7" s="206">
        <v>13150</v>
      </c>
      <c r="EQ7" s="206">
        <v>12850</v>
      </c>
      <c r="ER7" s="206">
        <v>12850</v>
      </c>
      <c r="ES7" s="206">
        <v>12850</v>
      </c>
      <c r="ET7" s="206">
        <v>12850</v>
      </c>
      <c r="EU7" s="206">
        <v>12850</v>
      </c>
      <c r="EV7" s="206">
        <v>13150</v>
      </c>
      <c r="EW7" s="206">
        <v>13150</v>
      </c>
      <c r="EX7" s="206">
        <v>14650</v>
      </c>
      <c r="EY7" s="206">
        <v>13150</v>
      </c>
      <c r="EZ7" s="206">
        <v>13150</v>
      </c>
      <c r="FA7" s="206">
        <v>13150</v>
      </c>
      <c r="FB7" s="206">
        <v>13150</v>
      </c>
      <c r="FC7" s="206">
        <v>20650</v>
      </c>
      <c r="FD7" s="206">
        <v>20650</v>
      </c>
      <c r="FE7" s="206">
        <v>20650</v>
      </c>
      <c r="FF7" s="206">
        <v>20650</v>
      </c>
      <c r="FG7" s="206">
        <v>20650</v>
      </c>
      <c r="FH7" s="206">
        <v>20650</v>
      </c>
      <c r="FI7" s="206">
        <v>20650</v>
      </c>
      <c r="FJ7" s="206">
        <v>20650</v>
      </c>
      <c r="FK7" s="206">
        <v>20650</v>
      </c>
      <c r="FL7" s="206">
        <v>20650</v>
      </c>
      <c r="FM7" s="206">
        <v>20650</v>
      </c>
      <c r="FN7" s="206">
        <v>20650</v>
      </c>
      <c r="FO7" s="206">
        <v>20650</v>
      </c>
      <c r="FP7" s="206">
        <v>20650</v>
      </c>
      <c r="FQ7" s="206">
        <v>20650</v>
      </c>
      <c r="FR7" s="206">
        <v>20650</v>
      </c>
      <c r="FS7" s="206">
        <v>20650</v>
      </c>
      <c r="FT7" s="206">
        <v>20650</v>
      </c>
      <c r="FU7" s="206">
        <v>20650</v>
      </c>
      <c r="FV7" s="206">
        <v>20650</v>
      </c>
      <c r="FW7" s="206">
        <v>20650</v>
      </c>
      <c r="FX7" s="206">
        <v>20650</v>
      </c>
      <c r="FY7" s="206">
        <v>20650</v>
      </c>
      <c r="FZ7" s="206">
        <v>20650</v>
      </c>
      <c r="GA7" s="206">
        <v>13150</v>
      </c>
      <c r="GB7" s="206">
        <v>13150</v>
      </c>
      <c r="GC7" s="206">
        <v>22550</v>
      </c>
      <c r="GD7" s="206">
        <v>22550</v>
      </c>
      <c r="GE7" s="206">
        <v>22550</v>
      </c>
      <c r="GF7" s="206">
        <v>22550</v>
      </c>
      <c r="GG7" s="206">
        <v>22550</v>
      </c>
      <c r="GH7" s="206">
        <v>22550</v>
      </c>
      <c r="GI7" s="206">
        <v>22550</v>
      </c>
      <c r="GJ7" s="206">
        <v>22550</v>
      </c>
      <c r="GK7" s="206">
        <v>22550</v>
      </c>
      <c r="GL7" s="206">
        <v>22550</v>
      </c>
      <c r="GM7" s="206">
        <v>16550</v>
      </c>
      <c r="GN7" s="206">
        <v>16550</v>
      </c>
      <c r="GO7" s="206">
        <v>16550</v>
      </c>
      <c r="GP7" s="206">
        <v>16550</v>
      </c>
      <c r="GQ7" s="206">
        <v>17050</v>
      </c>
      <c r="GR7" s="206">
        <v>17050</v>
      </c>
      <c r="GS7" s="206">
        <v>18250</v>
      </c>
      <c r="GT7" s="206">
        <v>18250</v>
      </c>
      <c r="GU7" s="206">
        <v>17050</v>
      </c>
      <c r="GV7" s="206">
        <v>17050</v>
      </c>
      <c r="GW7" s="206">
        <v>17050</v>
      </c>
      <c r="GX7" s="206">
        <v>17050</v>
      </c>
      <c r="GY7" s="206">
        <v>17050</v>
      </c>
      <c r="GZ7" s="206">
        <v>18250</v>
      </c>
      <c r="HA7" s="206">
        <v>18250</v>
      </c>
      <c r="HB7" s="206">
        <v>17050</v>
      </c>
      <c r="HC7" s="206">
        <v>17050</v>
      </c>
      <c r="HD7" s="206">
        <v>17050</v>
      </c>
      <c r="HE7" s="206">
        <v>17050</v>
      </c>
      <c r="HF7" s="206">
        <v>17050</v>
      </c>
      <c r="HG7" s="206">
        <v>14650</v>
      </c>
      <c r="HH7" s="206">
        <v>18250</v>
      </c>
      <c r="HI7" s="206">
        <v>17050</v>
      </c>
      <c r="HJ7" s="206">
        <v>17050</v>
      </c>
      <c r="HK7" s="206">
        <v>17050</v>
      </c>
      <c r="HL7" s="206">
        <v>17050</v>
      </c>
      <c r="HM7" s="206">
        <v>17050</v>
      </c>
      <c r="HN7" s="206">
        <v>18250</v>
      </c>
      <c r="HO7" s="206">
        <v>18250</v>
      </c>
      <c r="HP7" s="206">
        <v>17050</v>
      </c>
      <c r="HQ7" s="206">
        <v>17050</v>
      </c>
      <c r="HR7" s="206">
        <v>17050</v>
      </c>
      <c r="HS7" s="206">
        <v>17050</v>
      </c>
      <c r="HT7" s="206">
        <v>17050</v>
      </c>
      <c r="HU7" s="206">
        <v>18250</v>
      </c>
      <c r="HV7" s="206">
        <v>18250</v>
      </c>
      <c r="HW7" s="206">
        <v>17050</v>
      </c>
      <c r="HX7" s="206">
        <v>17050</v>
      </c>
      <c r="HY7" s="206">
        <v>17050</v>
      </c>
      <c r="HZ7" s="206">
        <v>17050</v>
      </c>
      <c r="IA7" s="206">
        <v>17050</v>
      </c>
      <c r="IB7" s="206">
        <v>18250</v>
      </c>
      <c r="IC7" s="206">
        <v>18250</v>
      </c>
      <c r="ID7" s="206">
        <v>15150</v>
      </c>
      <c r="IE7" s="206">
        <v>15150</v>
      </c>
      <c r="IF7" s="206">
        <v>15150</v>
      </c>
      <c r="IG7" s="206">
        <v>15150</v>
      </c>
      <c r="IH7" s="206">
        <v>15150</v>
      </c>
      <c r="II7" s="206">
        <v>17050</v>
      </c>
      <c r="IJ7" s="206">
        <v>17050</v>
      </c>
      <c r="IK7" s="206">
        <v>14650</v>
      </c>
      <c r="IL7" s="206">
        <v>14650</v>
      </c>
      <c r="IM7" s="206">
        <v>14650</v>
      </c>
      <c r="IN7" s="206">
        <v>14650</v>
      </c>
      <c r="IO7" s="206">
        <v>14650</v>
      </c>
      <c r="IP7" s="206">
        <v>17050</v>
      </c>
      <c r="IQ7" s="206">
        <v>17050</v>
      </c>
      <c r="IR7" s="206">
        <v>14650</v>
      </c>
      <c r="IS7" s="206">
        <v>14650</v>
      </c>
      <c r="IT7" s="206">
        <v>14650</v>
      </c>
      <c r="IU7" s="206">
        <v>14650</v>
      </c>
      <c r="IV7" s="206">
        <v>14650</v>
      </c>
      <c r="IW7" s="206">
        <v>17050</v>
      </c>
      <c r="IX7" s="206">
        <v>17050</v>
      </c>
      <c r="IY7" s="206">
        <v>14650</v>
      </c>
      <c r="IZ7" s="206">
        <v>14650</v>
      </c>
      <c r="JA7" s="206">
        <v>14650</v>
      </c>
      <c r="JB7" s="206">
        <v>14650</v>
      </c>
      <c r="JC7" s="206">
        <v>14650</v>
      </c>
      <c r="JD7" s="206">
        <v>17050</v>
      </c>
      <c r="JE7" s="206">
        <v>17050</v>
      </c>
      <c r="JF7" s="206">
        <v>14650</v>
      </c>
      <c r="JG7" s="206">
        <v>14650</v>
      </c>
      <c r="JH7" s="206">
        <v>14650</v>
      </c>
      <c r="JI7" s="206">
        <v>14650</v>
      </c>
      <c r="JJ7" s="206">
        <v>14650</v>
      </c>
      <c r="JK7" s="206">
        <v>17050</v>
      </c>
      <c r="JL7" s="206">
        <v>17050</v>
      </c>
      <c r="JM7" s="206">
        <v>15850</v>
      </c>
      <c r="JN7" s="206">
        <v>15850</v>
      </c>
      <c r="JO7" s="206">
        <v>15850</v>
      </c>
      <c r="JP7" s="206">
        <v>15850</v>
      </c>
    </row>
    <row r="8" spans="1:276" s="53" customFormat="1" x14ac:dyDescent="0.2">
      <c r="A8" s="88">
        <v>2</v>
      </c>
      <c r="B8" s="206">
        <f t="shared" ref="B8:K8" si="0">B7+2250</f>
        <v>39500</v>
      </c>
      <c r="C8" s="206">
        <f t="shared" si="0"/>
        <v>54000</v>
      </c>
      <c r="D8" s="206">
        <f t="shared" si="0"/>
        <v>54000</v>
      </c>
      <c r="E8" s="206">
        <f t="shared" si="0"/>
        <v>54000</v>
      </c>
      <c r="F8" s="206">
        <f t="shared" si="0"/>
        <v>47000</v>
      </c>
      <c r="G8" s="206">
        <f t="shared" si="0"/>
        <v>47000</v>
      </c>
      <c r="H8" s="206">
        <f t="shared" si="0"/>
        <v>47000</v>
      </c>
      <c r="I8" s="206">
        <f t="shared" si="0"/>
        <v>47000</v>
      </c>
      <c r="J8" s="206">
        <f t="shared" si="0"/>
        <v>47000</v>
      </c>
      <c r="K8" s="206">
        <f t="shared" si="0"/>
        <v>47000</v>
      </c>
      <c r="L8" s="206">
        <f>L7+1950</f>
        <v>38400</v>
      </c>
      <c r="M8" s="206">
        <f t="shared" ref="M8:BX8" si="1">M7+1950</f>
        <v>21900</v>
      </c>
      <c r="N8" s="206">
        <f t="shared" si="1"/>
        <v>21900</v>
      </c>
      <c r="O8" s="206">
        <f t="shared" si="1"/>
        <v>21900</v>
      </c>
      <c r="P8" s="206">
        <f t="shared" si="1"/>
        <v>21900</v>
      </c>
      <c r="Q8" s="206">
        <f t="shared" si="1"/>
        <v>21900</v>
      </c>
      <c r="R8" s="206">
        <f t="shared" si="1"/>
        <v>23900</v>
      </c>
      <c r="S8" s="206">
        <f t="shared" si="1"/>
        <v>23900</v>
      </c>
      <c r="T8" s="206">
        <f t="shared" si="1"/>
        <v>23900</v>
      </c>
      <c r="U8" s="206">
        <f t="shared" si="1"/>
        <v>23900</v>
      </c>
      <c r="V8" s="206">
        <f t="shared" si="1"/>
        <v>23900</v>
      </c>
      <c r="W8" s="206">
        <f t="shared" si="1"/>
        <v>21900</v>
      </c>
      <c r="X8" s="206">
        <f t="shared" si="1"/>
        <v>21900</v>
      </c>
      <c r="Y8" s="206">
        <f t="shared" si="1"/>
        <v>21900</v>
      </c>
      <c r="Z8" s="206">
        <f t="shared" si="1"/>
        <v>21900</v>
      </c>
      <c r="AA8" s="206">
        <f t="shared" si="1"/>
        <v>21900</v>
      </c>
      <c r="AB8" s="206">
        <f t="shared" si="1"/>
        <v>25900</v>
      </c>
      <c r="AC8" s="206">
        <f t="shared" si="1"/>
        <v>25900</v>
      </c>
      <c r="AD8" s="206">
        <f t="shared" si="1"/>
        <v>25900</v>
      </c>
      <c r="AE8" s="206">
        <f t="shared" si="1"/>
        <v>25900</v>
      </c>
      <c r="AF8" s="206">
        <f t="shared" si="1"/>
        <v>25900</v>
      </c>
      <c r="AG8" s="206">
        <f t="shared" si="1"/>
        <v>27900</v>
      </c>
      <c r="AH8" s="206">
        <f t="shared" si="1"/>
        <v>30400</v>
      </c>
      <c r="AI8" s="206">
        <f t="shared" si="1"/>
        <v>30900</v>
      </c>
      <c r="AJ8" s="206">
        <f t="shared" si="1"/>
        <v>30900</v>
      </c>
      <c r="AK8" s="206">
        <f t="shared" si="1"/>
        <v>30900</v>
      </c>
      <c r="AL8" s="206">
        <f t="shared" si="1"/>
        <v>30900</v>
      </c>
      <c r="AM8" s="206">
        <f t="shared" si="1"/>
        <v>30900</v>
      </c>
      <c r="AN8" s="206">
        <f t="shared" si="1"/>
        <v>30900</v>
      </c>
      <c r="AO8" s="206">
        <f t="shared" si="1"/>
        <v>30900</v>
      </c>
      <c r="AP8" s="206">
        <f t="shared" si="1"/>
        <v>30900</v>
      </c>
      <c r="AQ8" s="206">
        <f t="shared" si="1"/>
        <v>30900</v>
      </c>
      <c r="AR8" s="206">
        <f t="shared" si="1"/>
        <v>30900</v>
      </c>
      <c r="AS8" s="206">
        <f t="shared" si="1"/>
        <v>28900</v>
      </c>
      <c r="AT8" s="206">
        <f t="shared" si="1"/>
        <v>28900</v>
      </c>
      <c r="AU8" s="206">
        <f t="shared" si="1"/>
        <v>30900</v>
      </c>
      <c r="AV8" s="206">
        <f t="shared" si="1"/>
        <v>30900</v>
      </c>
      <c r="AW8" s="206">
        <f t="shared" si="1"/>
        <v>32900</v>
      </c>
      <c r="AX8" s="206">
        <f t="shared" si="1"/>
        <v>35400</v>
      </c>
      <c r="AY8" s="206">
        <f t="shared" si="1"/>
        <v>35400</v>
      </c>
      <c r="AZ8" s="206">
        <f t="shared" si="1"/>
        <v>35400</v>
      </c>
      <c r="BA8" s="206">
        <f t="shared" si="1"/>
        <v>35400</v>
      </c>
      <c r="BB8" s="206">
        <f t="shared" si="1"/>
        <v>37900</v>
      </c>
      <c r="BC8" s="206">
        <f t="shared" si="1"/>
        <v>40900</v>
      </c>
      <c r="BD8" s="206">
        <f t="shared" si="1"/>
        <v>40900</v>
      </c>
      <c r="BE8" s="206">
        <f t="shared" si="1"/>
        <v>37900</v>
      </c>
      <c r="BF8" s="206">
        <f t="shared" si="1"/>
        <v>32900</v>
      </c>
      <c r="BG8" s="206">
        <f t="shared" si="1"/>
        <v>32900</v>
      </c>
      <c r="BH8" s="206">
        <f t="shared" si="1"/>
        <v>35400</v>
      </c>
      <c r="BI8" s="206">
        <f t="shared" si="1"/>
        <v>35400</v>
      </c>
      <c r="BJ8" s="206">
        <f t="shared" si="1"/>
        <v>26900</v>
      </c>
      <c r="BK8" s="206">
        <f t="shared" si="1"/>
        <v>27350</v>
      </c>
      <c r="BL8" s="206">
        <f t="shared" si="1"/>
        <v>27350</v>
      </c>
      <c r="BM8" s="206">
        <f t="shared" si="1"/>
        <v>27350</v>
      </c>
      <c r="BN8" s="206">
        <f t="shared" si="1"/>
        <v>25850</v>
      </c>
      <c r="BO8" s="206">
        <f t="shared" si="1"/>
        <v>25850</v>
      </c>
      <c r="BP8" s="206">
        <f t="shared" si="1"/>
        <v>27350</v>
      </c>
      <c r="BQ8" s="206">
        <f t="shared" si="1"/>
        <v>27350</v>
      </c>
      <c r="BR8" s="206">
        <f t="shared" si="1"/>
        <v>27350</v>
      </c>
      <c r="BS8" s="206">
        <f t="shared" si="1"/>
        <v>25850</v>
      </c>
      <c r="BT8" s="206">
        <f t="shared" si="1"/>
        <v>25850</v>
      </c>
      <c r="BU8" s="206">
        <f t="shared" si="1"/>
        <v>25850</v>
      </c>
      <c r="BV8" s="206">
        <f t="shared" si="1"/>
        <v>25850</v>
      </c>
      <c r="BW8" s="206">
        <f t="shared" si="1"/>
        <v>25850</v>
      </c>
      <c r="BX8" s="206">
        <f t="shared" si="1"/>
        <v>25850</v>
      </c>
      <c r="BY8" s="206">
        <f t="shared" ref="BY8:CO8" si="2">BY7+1950</f>
        <v>25850</v>
      </c>
      <c r="BZ8" s="206">
        <f t="shared" si="2"/>
        <v>25850</v>
      </c>
      <c r="CA8" s="206">
        <f t="shared" si="2"/>
        <v>25850</v>
      </c>
      <c r="CB8" s="206">
        <f t="shared" si="2"/>
        <v>25850</v>
      </c>
      <c r="CC8" s="206">
        <f t="shared" si="2"/>
        <v>25850</v>
      </c>
      <c r="CD8" s="206">
        <f t="shared" si="2"/>
        <v>25850</v>
      </c>
      <c r="CE8" s="206">
        <f t="shared" si="2"/>
        <v>25850</v>
      </c>
      <c r="CF8" s="206">
        <f t="shared" si="2"/>
        <v>25850</v>
      </c>
      <c r="CG8" s="206">
        <f t="shared" si="2"/>
        <v>25850</v>
      </c>
      <c r="CH8" s="206">
        <f t="shared" si="2"/>
        <v>25850</v>
      </c>
      <c r="CI8" s="206">
        <f t="shared" si="2"/>
        <v>25850</v>
      </c>
      <c r="CJ8" s="206">
        <f t="shared" si="2"/>
        <v>25850</v>
      </c>
      <c r="CK8" s="206">
        <f t="shared" si="2"/>
        <v>25850</v>
      </c>
      <c r="CL8" s="206">
        <f t="shared" si="2"/>
        <v>25850</v>
      </c>
      <c r="CM8" s="206">
        <f t="shared" si="2"/>
        <v>25850</v>
      </c>
      <c r="CN8" s="206">
        <f t="shared" si="2"/>
        <v>25850</v>
      </c>
      <c r="CO8" s="206">
        <f t="shared" si="2"/>
        <v>25850</v>
      </c>
      <c r="CP8" s="206">
        <f>CP7+1850</f>
        <v>16500</v>
      </c>
      <c r="CQ8" s="206">
        <f t="shared" ref="CQ8:FB8" si="3">CQ7+1850</f>
        <v>16500</v>
      </c>
      <c r="CR8" s="206">
        <f t="shared" si="3"/>
        <v>17000</v>
      </c>
      <c r="CS8" s="206">
        <f t="shared" si="3"/>
        <v>17000</v>
      </c>
      <c r="CT8" s="206">
        <f t="shared" si="3"/>
        <v>16500</v>
      </c>
      <c r="CU8" s="206">
        <f t="shared" si="3"/>
        <v>16500</v>
      </c>
      <c r="CV8" s="206">
        <f t="shared" si="3"/>
        <v>16500</v>
      </c>
      <c r="CW8" s="206">
        <f t="shared" si="3"/>
        <v>16500</v>
      </c>
      <c r="CX8" s="206">
        <f t="shared" si="3"/>
        <v>16500</v>
      </c>
      <c r="CY8" s="206">
        <f t="shared" si="3"/>
        <v>17000</v>
      </c>
      <c r="CZ8" s="206">
        <f t="shared" si="3"/>
        <v>17000</v>
      </c>
      <c r="DA8" s="206">
        <f t="shared" si="3"/>
        <v>16500</v>
      </c>
      <c r="DB8" s="206">
        <f t="shared" si="3"/>
        <v>16500</v>
      </c>
      <c r="DC8" s="206">
        <f t="shared" si="3"/>
        <v>16500</v>
      </c>
      <c r="DD8" s="206">
        <f t="shared" si="3"/>
        <v>15500</v>
      </c>
      <c r="DE8" s="206">
        <f t="shared" si="3"/>
        <v>15500</v>
      </c>
      <c r="DF8" s="206">
        <f t="shared" si="3"/>
        <v>16200</v>
      </c>
      <c r="DG8" s="206">
        <f t="shared" si="3"/>
        <v>16200</v>
      </c>
      <c r="DH8" s="206">
        <f t="shared" si="3"/>
        <v>15500</v>
      </c>
      <c r="DI8" s="206">
        <f t="shared" si="3"/>
        <v>15500</v>
      </c>
      <c r="DJ8" s="206">
        <f t="shared" si="3"/>
        <v>15500</v>
      </c>
      <c r="DK8" s="206">
        <f t="shared" si="3"/>
        <v>15500</v>
      </c>
      <c r="DL8" s="206">
        <f t="shared" si="3"/>
        <v>15500</v>
      </c>
      <c r="DM8" s="206">
        <f t="shared" si="3"/>
        <v>16200</v>
      </c>
      <c r="DN8" s="206">
        <f t="shared" si="3"/>
        <v>16200</v>
      </c>
      <c r="DO8" s="206">
        <f t="shared" si="3"/>
        <v>15500</v>
      </c>
      <c r="DP8" s="206">
        <f t="shared" si="3"/>
        <v>15500</v>
      </c>
      <c r="DQ8" s="206">
        <f t="shared" si="3"/>
        <v>15500</v>
      </c>
      <c r="DR8" s="206">
        <f t="shared" si="3"/>
        <v>15500</v>
      </c>
      <c r="DS8" s="206">
        <f t="shared" si="3"/>
        <v>16500</v>
      </c>
      <c r="DT8" s="206">
        <f t="shared" si="3"/>
        <v>16200</v>
      </c>
      <c r="DU8" s="206">
        <f t="shared" si="3"/>
        <v>16200</v>
      </c>
      <c r="DV8" s="206">
        <f t="shared" si="3"/>
        <v>16200</v>
      </c>
      <c r="DW8" s="206">
        <f t="shared" si="3"/>
        <v>15000</v>
      </c>
      <c r="DX8" s="206">
        <f t="shared" si="3"/>
        <v>15000</v>
      </c>
      <c r="DY8" s="206">
        <f t="shared" si="3"/>
        <v>15000</v>
      </c>
      <c r="DZ8" s="206">
        <f t="shared" si="3"/>
        <v>15000</v>
      </c>
      <c r="EA8" s="206">
        <f t="shared" si="3"/>
        <v>15000</v>
      </c>
      <c r="EB8" s="206">
        <f t="shared" si="3"/>
        <v>16200</v>
      </c>
      <c r="EC8" s="206">
        <f t="shared" si="3"/>
        <v>16200</v>
      </c>
      <c r="ED8" s="206">
        <f t="shared" si="3"/>
        <v>16200</v>
      </c>
      <c r="EE8" s="206">
        <f t="shared" si="3"/>
        <v>14700</v>
      </c>
      <c r="EF8" s="206">
        <f t="shared" si="3"/>
        <v>14700</v>
      </c>
      <c r="EG8" s="206">
        <f t="shared" si="3"/>
        <v>14700</v>
      </c>
      <c r="EH8" s="206">
        <f t="shared" si="3"/>
        <v>15000</v>
      </c>
      <c r="EI8" s="206">
        <f t="shared" si="3"/>
        <v>15000</v>
      </c>
      <c r="EJ8" s="206">
        <f t="shared" si="3"/>
        <v>14700</v>
      </c>
      <c r="EK8" s="206">
        <f t="shared" si="3"/>
        <v>14700</v>
      </c>
      <c r="EL8" s="206">
        <f t="shared" si="3"/>
        <v>14700</v>
      </c>
      <c r="EM8" s="206">
        <f t="shared" si="3"/>
        <v>14700</v>
      </c>
      <c r="EN8" s="206">
        <f t="shared" si="3"/>
        <v>14700</v>
      </c>
      <c r="EO8" s="206">
        <f t="shared" si="3"/>
        <v>15000</v>
      </c>
      <c r="EP8" s="206">
        <f t="shared" si="3"/>
        <v>15000</v>
      </c>
      <c r="EQ8" s="206">
        <f t="shared" si="3"/>
        <v>14700</v>
      </c>
      <c r="ER8" s="206">
        <f t="shared" si="3"/>
        <v>14700</v>
      </c>
      <c r="ES8" s="206">
        <f t="shared" si="3"/>
        <v>14700</v>
      </c>
      <c r="ET8" s="206">
        <f t="shared" si="3"/>
        <v>14700</v>
      </c>
      <c r="EU8" s="206">
        <f t="shared" si="3"/>
        <v>14700</v>
      </c>
      <c r="EV8" s="206">
        <f t="shared" si="3"/>
        <v>15000</v>
      </c>
      <c r="EW8" s="206">
        <f t="shared" si="3"/>
        <v>15000</v>
      </c>
      <c r="EX8" s="206">
        <f t="shared" si="3"/>
        <v>16500</v>
      </c>
      <c r="EY8" s="206">
        <f t="shared" si="3"/>
        <v>15000</v>
      </c>
      <c r="EZ8" s="206">
        <f t="shared" si="3"/>
        <v>15000</v>
      </c>
      <c r="FA8" s="206">
        <f t="shared" si="3"/>
        <v>15000</v>
      </c>
      <c r="FB8" s="206">
        <f t="shared" si="3"/>
        <v>15000</v>
      </c>
      <c r="FC8" s="206">
        <f t="shared" ref="FC8:HN8" si="4">FC7+1850</f>
        <v>22500</v>
      </c>
      <c r="FD8" s="206">
        <f t="shared" si="4"/>
        <v>22500</v>
      </c>
      <c r="FE8" s="206">
        <f t="shared" si="4"/>
        <v>22500</v>
      </c>
      <c r="FF8" s="206">
        <f t="shared" si="4"/>
        <v>22500</v>
      </c>
      <c r="FG8" s="206">
        <f t="shared" si="4"/>
        <v>22500</v>
      </c>
      <c r="FH8" s="206">
        <f t="shared" si="4"/>
        <v>22500</v>
      </c>
      <c r="FI8" s="206">
        <f t="shared" si="4"/>
        <v>22500</v>
      </c>
      <c r="FJ8" s="206">
        <f t="shared" si="4"/>
        <v>22500</v>
      </c>
      <c r="FK8" s="206">
        <f t="shared" si="4"/>
        <v>22500</v>
      </c>
      <c r="FL8" s="206">
        <f t="shared" si="4"/>
        <v>22500</v>
      </c>
      <c r="FM8" s="206">
        <f t="shared" si="4"/>
        <v>22500</v>
      </c>
      <c r="FN8" s="206">
        <f t="shared" si="4"/>
        <v>22500</v>
      </c>
      <c r="FO8" s="206">
        <f t="shared" si="4"/>
        <v>22500</v>
      </c>
      <c r="FP8" s="206">
        <f t="shared" si="4"/>
        <v>22500</v>
      </c>
      <c r="FQ8" s="206">
        <f t="shared" si="4"/>
        <v>22500</v>
      </c>
      <c r="FR8" s="206">
        <f t="shared" si="4"/>
        <v>22500</v>
      </c>
      <c r="FS8" s="206">
        <f t="shared" si="4"/>
        <v>22500</v>
      </c>
      <c r="FT8" s="206">
        <f t="shared" si="4"/>
        <v>22500</v>
      </c>
      <c r="FU8" s="206">
        <f t="shared" si="4"/>
        <v>22500</v>
      </c>
      <c r="FV8" s="206">
        <f t="shared" si="4"/>
        <v>22500</v>
      </c>
      <c r="FW8" s="206">
        <f t="shared" si="4"/>
        <v>22500</v>
      </c>
      <c r="FX8" s="206">
        <f t="shared" si="4"/>
        <v>22500</v>
      </c>
      <c r="FY8" s="206">
        <f t="shared" si="4"/>
        <v>22500</v>
      </c>
      <c r="FZ8" s="206">
        <f t="shared" si="4"/>
        <v>22500</v>
      </c>
      <c r="GA8" s="206">
        <f t="shared" si="4"/>
        <v>15000</v>
      </c>
      <c r="GB8" s="206">
        <f t="shared" si="4"/>
        <v>15000</v>
      </c>
      <c r="GC8" s="206">
        <f t="shared" si="4"/>
        <v>24400</v>
      </c>
      <c r="GD8" s="206">
        <f t="shared" si="4"/>
        <v>24400</v>
      </c>
      <c r="GE8" s="206">
        <f t="shared" si="4"/>
        <v>24400</v>
      </c>
      <c r="GF8" s="206">
        <f t="shared" si="4"/>
        <v>24400</v>
      </c>
      <c r="GG8" s="206">
        <f t="shared" si="4"/>
        <v>24400</v>
      </c>
      <c r="GH8" s="206">
        <f t="shared" si="4"/>
        <v>24400</v>
      </c>
      <c r="GI8" s="206">
        <f t="shared" si="4"/>
        <v>24400</v>
      </c>
      <c r="GJ8" s="206">
        <f t="shared" si="4"/>
        <v>24400</v>
      </c>
      <c r="GK8" s="206">
        <f t="shared" si="4"/>
        <v>24400</v>
      </c>
      <c r="GL8" s="206">
        <f t="shared" si="4"/>
        <v>24400</v>
      </c>
      <c r="GM8" s="206">
        <f t="shared" si="4"/>
        <v>18400</v>
      </c>
      <c r="GN8" s="206">
        <f t="shared" si="4"/>
        <v>18400</v>
      </c>
      <c r="GO8" s="206">
        <f t="shared" si="4"/>
        <v>18400</v>
      </c>
      <c r="GP8" s="206">
        <f t="shared" si="4"/>
        <v>18400</v>
      </c>
      <c r="GQ8" s="206">
        <f t="shared" si="4"/>
        <v>18900</v>
      </c>
      <c r="GR8" s="206">
        <f t="shared" si="4"/>
        <v>18900</v>
      </c>
      <c r="GS8" s="206">
        <f t="shared" si="4"/>
        <v>20100</v>
      </c>
      <c r="GT8" s="206">
        <f t="shared" si="4"/>
        <v>20100</v>
      </c>
      <c r="GU8" s="206">
        <f t="shared" si="4"/>
        <v>18900</v>
      </c>
      <c r="GV8" s="206">
        <f t="shared" si="4"/>
        <v>18900</v>
      </c>
      <c r="GW8" s="206">
        <f t="shared" si="4"/>
        <v>18900</v>
      </c>
      <c r="GX8" s="206">
        <f t="shared" si="4"/>
        <v>18900</v>
      </c>
      <c r="GY8" s="206">
        <f t="shared" si="4"/>
        <v>18900</v>
      </c>
      <c r="GZ8" s="206">
        <f t="shared" si="4"/>
        <v>20100</v>
      </c>
      <c r="HA8" s="206">
        <f t="shared" si="4"/>
        <v>20100</v>
      </c>
      <c r="HB8" s="206">
        <f t="shared" si="4"/>
        <v>18900</v>
      </c>
      <c r="HC8" s="206">
        <f t="shared" si="4"/>
        <v>18900</v>
      </c>
      <c r="HD8" s="206">
        <f t="shared" si="4"/>
        <v>18900</v>
      </c>
      <c r="HE8" s="206">
        <f t="shared" si="4"/>
        <v>18900</v>
      </c>
      <c r="HF8" s="206">
        <f t="shared" si="4"/>
        <v>18900</v>
      </c>
      <c r="HG8" s="206">
        <f t="shared" si="4"/>
        <v>16500</v>
      </c>
      <c r="HH8" s="206">
        <f t="shared" si="4"/>
        <v>20100</v>
      </c>
      <c r="HI8" s="206">
        <f t="shared" si="4"/>
        <v>18900</v>
      </c>
      <c r="HJ8" s="206">
        <f t="shared" si="4"/>
        <v>18900</v>
      </c>
      <c r="HK8" s="206">
        <f t="shared" si="4"/>
        <v>18900</v>
      </c>
      <c r="HL8" s="206">
        <f t="shared" si="4"/>
        <v>18900</v>
      </c>
      <c r="HM8" s="206">
        <f t="shared" si="4"/>
        <v>18900</v>
      </c>
      <c r="HN8" s="206">
        <f t="shared" si="4"/>
        <v>20100</v>
      </c>
      <c r="HO8" s="206">
        <f t="shared" ref="HO8:JP8" si="5">HO7+1850</f>
        <v>20100</v>
      </c>
      <c r="HP8" s="206">
        <f t="shared" si="5"/>
        <v>18900</v>
      </c>
      <c r="HQ8" s="206">
        <f t="shared" si="5"/>
        <v>18900</v>
      </c>
      <c r="HR8" s="206">
        <f t="shared" si="5"/>
        <v>18900</v>
      </c>
      <c r="HS8" s="206">
        <f t="shared" si="5"/>
        <v>18900</v>
      </c>
      <c r="HT8" s="206">
        <f t="shared" si="5"/>
        <v>18900</v>
      </c>
      <c r="HU8" s="206">
        <f t="shared" si="5"/>
        <v>20100</v>
      </c>
      <c r="HV8" s="206">
        <f t="shared" si="5"/>
        <v>20100</v>
      </c>
      <c r="HW8" s="206">
        <f t="shared" si="5"/>
        <v>18900</v>
      </c>
      <c r="HX8" s="206">
        <f t="shared" si="5"/>
        <v>18900</v>
      </c>
      <c r="HY8" s="206">
        <f t="shared" si="5"/>
        <v>18900</v>
      </c>
      <c r="HZ8" s="206">
        <f t="shared" si="5"/>
        <v>18900</v>
      </c>
      <c r="IA8" s="206">
        <f t="shared" si="5"/>
        <v>18900</v>
      </c>
      <c r="IB8" s="206">
        <f t="shared" si="5"/>
        <v>20100</v>
      </c>
      <c r="IC8" s="206">
        <f t="shared" si="5"/>
        <v>20100</v>
      </c>
      <c r="ID8" s="206">
        <f t="shared" si="5"/>
        <v>17000</v>
      </c>
      <c r="IE8" s="206">
        <f t="shared" si="5"/>
        <v>17000</v>
      </c>
      <c r="IF8" s="206">
        <f t="shared" si="5"/>
        <v>17000</v>
      </c>
      <c r="IG8" s="206">
        <f t="shared" si="5"/>
        <v>17000</v>
      </c>
      <c r="IH8" s="206">
        <f t="shared" si="5"/>
        <v>17000</v>
      </c>
      <c r="II8" s="206">
        <f t="shared" si="5"/>
        <v>18900</v>
      </c>
      <c r="IJ8" s="206">
        <f t="shared" si="5"/>
        <v>18900</v>
      </c>
      <c r="IK8" s="206">
        <f t="shared" si="5"/>
        <v>16500</v>
      </c>
      <c r="IL8" s="206">
        <f t="shared" si="5"/>
        <v>16500</v>
      </c>
      <c r="IM8" s="206">
        <f t="shared" si="5"/>
        <v>16500</v>
      </c>
      <c r="IN8" s="206">
        <f t="shared" si="5"/>
        <v>16500</v>
      </c>
      <c r="IO8" s="206">
        <f t="shared" si="5"/>
        <v>16500</v>
      </c>
      <c r="IP8" s="206">
        <f t="shared" si="5"/>
        <v>18900</v>
      </c>
      <c r="IQ8" s="206">
        <f t="shared" si="5"/>
        <v>18900</v>
      </c>
      <c r="IR8" s="206">
        <f t="shared" si="5"/>
        <v>16500</v>
      </c>
      <c r="IS8" s="206">
        <f t="shared" si="5"/>
        <v>16500</v>
      </c>
      <c r="IT8" s="206">
        <f t="shared" si="5"/>
        <v>16500</v>
      </c>
      <c r="IU8" s="206">
        <f t="shared" si="5"/>
        <v>16500</v>
      </c>
      <c r="IV8" s="206">
        <f t="shared" si="5"/>
        <v>16500</v>
      </c>
      <c r="IW8" s="206">
        <f t="shared" si="5"/>
        <v>18900</v>
      </c>
      <c r="IX8" s="206">
        <f t="shared" si="5"/>
        <v>18900</v>
      </c>
      <c r="IY8" s="206">
        <f t="shared" si="5"/>
        <v>16500</v>
      </c>
      <c r="IZ8" s="206">
        <f t="shared" si="5"/>
        <v>16500</v>
      </c>
      <c r="JA8" s="206">
        <f t="shared" si="5"/>
        <v>16500</v>
      </c>
      <c r="JB8" s="206">
        <f t="shared" si="5"/>
        <v>16500</v>
      </c>
      <c r="JC8" s="206">
        <f t="shared" si="5"/>
        <v>16500</v>
      </c>
      <c r="JD8" s="206">
        <f t="shared" si="5"/>
        <v>18900</v>
      </c>
      <c r="JE8" s="206">
        <f t="shared" si="5"/>
        <v>18900</v>
      </c>
      <c r="JF8" s="206">
        <f t="shared" si="5"/>
        <v>16500</v>
      </c>
      <c r="JG8" s="206">
        <f t="shared" si="5"/>
        <v>16500</v>
      </c>
      <c r="JH8" s="206">
        <f t="shared" si="5"/>
        <v>16500</v>
      </c>
      <c r="JI8" s="206">
        <f t="shared" si="5"/>
        <v>16500</v>
      </c>
      <c r="JJ8" s="206">
        <f t="shared" si="5"/>
        <v>16500</v>
      </c>
      <c r="JK8" s="206">
        <f t="shared" si="5"/>
        <v>18900</v>
      </c>
      <c r="JL8" s="206">
        <f t="shared" si="5"/>
        <v>18900</v>
      </c>
      <c r="JM8" s="206">
        <f t="shared" si="5"/>
        <v>17700</v>
      </c>
      <c r="JN8" s="206">
        <f t="shared" si="5"/>
        <v>17700</v>
      </c>
      <c r="JO8" s="206">
        <f t="shared" si="5"/>
        <v>17700</v>
      </c>
      <c r="JP8" s="206">
        <f t="shared" si="5"/>
        <v>17700</v>
      </c>
    </row>
    <row r="9" spans="1:276" s="53" customFormat="1" x14ac:dyDescent="0.2">
      <c r="A9" s="88"/>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206"/>
      <c r="BD9" s="206"/>
      <c r="BE9" s="206"/>
      <c r="BF9" s="206"/>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206"/>
      <c r="CJ9" s="206"/>
      <c r="CK9" s="206"/>
      <c r="CL9" s="206"/>
      <c r="CM9" s="206"/>
      <c r="CN9" s="206"/>
      <c r="CO9" s="206"/>
      <c r="CP9" s="228"/>
      <c r="CQ9" s="228"/>
      <c r="CR9" s="228"/>
      <c r="CS9" s="228"/>
      <c r="CT9" s="228"/>
      <c r="CU9" s="228"/>
      <c r="CV9" s="228"/>
      <c r="CW9" s="228"/>
      <c r="CX9" s="228"/>
      <c r="CY9" s="228"/>
      <c r="CZ9" s="228"/>
      <c r="DA9" s="228"/>
      <c r="DB9" s="228"/>
      <c r="DC9" s="228"/>
      <c r="DD9" s="228"/>
      <c r="DE9" s="228"/>
      <c r="DF9" s="228"/>
      <c r="DG9" s="228"/>
      <c r="DH9" s="228"/>
      <c r="DI9" s="228"/>
      <c r="DJ9" s="228"/>
      <c r="DK9" s="228"/>
      <c r="DL9" s="228"/>
      <c r="DM9" s="228"/>
      <c r="DN9" s="228"/>
      <c r="DO9" s="228"/>
      <c r="DP9" s="228"/>
      <c r="DQ9" s="228"/>
      <c r="DR9" s="228"/>
      <c r="DS9" s="228"/>
    </row>
    <row r="10" spans="1:276" s="53" customFormat="1" x14ac:dyDescent="0.2">
      <c r="A10" s="229" t="s">
        <v>300</v>
      </c>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206"/>
      <c r="CJ10" s="206"/>
      <c r="CK10" s="206"/>
      <c r="CL10" s="206"/>
      <c r="CM10" s="206"/>
      <c r="CN10" s="206"/>
      <c r="CO10" s="206"/>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row>
    <row r="11" spans="1:276" s="53" customFormat="1" x14ac:dyDescent="0.2">
      <c r="A11" s="88">
        <v>1</v>
      </c>
      <c r="B11" s="206">
        <f t="shared" ref="B11:BH11" si="6">B7</f>
        <v>37250</v>
      </c>
      <c r="C11" s="206">
        <f t="shared" si="6"/>
        <v>51750</v>
      </c>
      <c r="D11" s="206">
        <f t="shared" si="6"/>
        <v>51750</v>
      </c>
      <c r="E11" s="206">
        <f t="shared" si="6"/>
        <v>51750</v>
      </c>
      <c r="F11" s="206">
        <f t="shared" si="6"/>
        <v>44750</v>
      </c>
      <c r="G11" s="206">
        <f t="shared" si="6"/>
        <v>44750</v>
      </c>
      <c r="H11" s="206">
        <f t="shared" si="6"/>
        <v>44750</v>
      </c>
      <c r="I11" s="206">
        <f t="shared" si="6"/>
        <v>44750</v>
      </c>
      <c r="J11" s="206">
        <f t="shared" si="6"/>
        <v>44750</v>
      </c>
      <c r="K11" s="206">
        <f t="shared" si="6"/>
        <v>44750</v>
      </c>
      <c r="L11" s="206">
        <f t="shared" si="6"/>
        <v>36450</v>
      </c>
      <c r="M11" s="206">
        <f t="shared" si="6"/>
        <v>19950</v>
      </c>
      <c r="N11" s="206">
        <f t="shared" si="6"/>
        <v>19950</v>
      </c>
      <c r="O11" s="206">
        <f t="shared" si="6"/>
        <v>19950</v>
      </c>
      <c r="P11" s="206">
        <f t="shared" si="6"/>
        <v>19950</v>
      </c>
      <c r="Q11" s="206">
        <f t="shared" si="6"/>
        <v>19950</v>
      </c>
      <c r="R11" s="206">
        <f t="shared" si="6"/>
        <v>21950</v>
      </c>
      <c r="S11" s="206">
        <f t="shared" si="6"/>
        <v>21950</v>
      </c>
      <c r="T11" s="206">
        <f t="shared" si="6"/>
        <v>21950</v>
      </c>
      <c r="U11" s="206">
        <f t="shared" si="6"/>
        <v>21950</v>
      </c>
      <c r="V11" s="206">
        <f t="shared" si="6"/>
        <v>21950</v>
      </c>
      <c r="W11" s="206">
        <f t="shared" si="6"/>
        <v>19950</v>
      </c>
      <c r="X11" s="206">
        <f t="shared" si="6"/>
        <v>19950</v>
      </c>
      <c r="Y11" s="206">
        <f t="shared" si="6"/>
        <v>19950</v>
      </c>
      <c r="Z11" s="206">
        <f t="shared" si="6"/>
        <v>19950</v>
      </c>
      <c r="AA11" s="206">
        <f t="shared" si="6"/>
        <v>19950</v>
      </c>
      <c r="AB11" s="206">
        <f t="shared" si="6"/>
        <v>23950</v>
      </c>
      <c r="AC11" s="206">
        <f t="shared" si="6"/>
        <v>23950</v>
      </c>
      <c r="AD11" s="206">
        <f t="shared" si="6"/>
        <v>23950</v>
      </c>
      <c r="AE11" s="206">
        <f t="shared" si="6"/>
        <v>23950</v>
      </c>
      <c r="AF11" s="206">
        <f t="shared" si="6"/>
        <v>23950</v>
      </c>
      <c r="AG11" s="206">
        <f t="shared" si="6"/>
        <v>25950</v>
      </c>
      <c r="AH11" s="206">
        <f t="shared" si="6"/>
        <v>28450</v>
      </c>
      <c r="AI11" s="206">
        <f t="shared" si="6"/>
        <v>28950</v>
      </c>
      <c r="AJ11" s="206">
        <f t="shared" si="6"/>
        <v>28950</v>
      </c>
      <c r="AK11" s="206">
        <f t="shared" si="6"/>
        <v>28950</v>
      </c>
      <c r="AL11" s="206">
        <f t="shared" si="6"/>
        <v>28950</v>
      </c>
      <c r="AM11" s="206">
        <f t="shared" si="6"/>
        <v>28950</v>
      </c>
      <c r="AN11" s="206">
        <f t="shared" si="6"/>
        <v>28950</v>
      </c>
      <c r="AO11" s="206">
        <f t="shared" si="6"/>
        <v>28950</v>
      </c>
      <c r="AP11" s="206">
        <f t="shared" si="6"/>
        <v>28950</v>
      </c>
      <c r="AQ11" s="206">
        <f t="shared" si="6"/>
        <v>28950</v>
      </c>
      <c r="AR11" s="206">
        <f t="shared" si="6"/>
        <v>28950</v>
      </c>
      <c r="AS11" s="206">
        <f t="shared" si="6"/>
        <v>26950</v>
      </c>
      <c r="AT11" s="206">
        <f t="shared" si="6"/>
        <v>26950</v>
      </c>
      <c r="AU11" s="206">
        <f t="shared" si="6"/>
        <v>28950</v>
      </c>
      <c r="AV11" s="206">
        <f t="shared" si="6"/>
        <v>28950</v>
      </c>
      <c r="AW11" s="206">
        <f t="shared" si="6"/>
        <v>30950</v>
      </c>
      <c r="AX11" s="206">
        <f t="shared" si="6"/>
        <v>33450</v>
      </c>
      <c r="AY11" s="206">
        <f t="shared" si="6"/>
        <v>33450</v>
      </c>
      <c r="AZ11" s="206">
        <f t="shared" si="6"/>
        <v>33450</v>
      </c>
      <c r="BA11" s="206">
        <f t="shared" si="6"/>
        <v>33450</v>
      </c>
      <c r="BB11" s="206">
        <f t="shared" si="6"/>
        <v>35950</v>
      </c>
      <c r="BC11" s="206">
        <f t="shared" si="6"/>
        <v>38950</v>
      </c>
      <c r="BD11" s="206">
        <f t="shared" si="6"/>
        <v>38950</v>
      </c>
      <c r="BE11" s="206">
        <f t="shared" si="6"/>
        <v>35950</v>
      </c>
      <c r="BF11" s="206">
        <f t="shared" si="6"/>
        <v>30950</v>
      </c>
      <c r="BG11" s="206">
        <f t="shared" si="6"/>
        <v>30950</v>
      </c>
      <c r="BH11" s="206">
        <f t="shared" si="6"/>
        <v>33450</v>
      </c>
      <c r="BI11" s="206">
        <f t="shared" ref="BI11:DS11" si="7">BI7</f>
        <v>33450</v>
      </c>
      <c r="BJ11" s="206">
        <f t="shared" si="7"/>
        <v>24950</v>
      </c>
      <c r="BK11" s="206">
        <f t="shared" si="7"/>
        <v>25400</v>
      </c>
      <c r="BL11" s="206">
        <f t="shared" si="7"/>
        <v>25400</v>
      </c>
      <c r="BM11" s="206">
        <f t="shared" si="7"/>
        <v>25400</v>
      </c>
      <c r="BN11" s="206">
        <f t="shared" si="7"/>
        <v>23900</v>
      </c>
      <c r="BO11" s="206">
        <f t="shared" si="7"/>
        <v>23900</v>
      </c>
      <c r="BP11" s="206">
        <f t="shared" si="7"/>
        <v>25400</v>
      </c>
      <c r="BQ11" s="206">
        <f t="shared" si="7"/>
        <v>25400</v>
      </c>
      <c r="BR11" s="206">
        <f t="shared" si="7"/>
        <v>25400</v>
      </c>
      <c r="BS11" s="206">
        <f t="shared" si="7"/>
        <v>23900</v>
      </c>
      <c r="BT11" s="206">
        <f t="shared" si="7"/>
        <v>23900</v>
      </c>
      <c r="BU11" s="206">
        <f t="shared" si="7"/>
        <v>23900</v>
      </c>
      <c r="BV11" s="206">
        <f t="shared" si="7"/>
        <v>23900</v>
      </c>
      <c r="BW11" s="206">
        <f t="shared" si="7"/>
        <v>23900</v>
      </c>
      <c r="BX11" s="206">
        <f t="shared" si="7"/>
        <v>23900</v>
      </c>
      <c r="BY11" s="206">
        <f t="shared" si="7"/>
        <v>23900</v>
      </c>
      <c r="BZ11" s="206">
        <f t="shared" si="7"/>
        <v>23900</v>
      </c>
      <c r="CA11" s="206">
        <f t="shared" si="7"/>
        <v>23900</v>
      </c>
      <c r="CB11" s="206">
        <f t="shared" si="7"/>
        <v>23900</v>
      </c>
      <c r="CC11" s="206">
        <f t="shared" si="7"/>
        <v>23900</v>
      </c>
      <c r="CD11" s="206">
        <f t="shared" si="7"/>
        <v>23900</v>
      </c>
      <c r="CE11" s="206">
        <f t="shared" si="7"/>
        <v>23900</v>
      </c>
      <c r="CF11" s="206">
        <f t="shared" si="7"/>
        <v>23900</v>
      </c>
      <c r="CG11" s="206">
        <f t="shared" si="7"/>
        <v>23900</v>
      </c>
      <c r="CH11" s="206">
        <f t="shared" si="7"/>
        <v>23900</v>
      </c>
      <c r="CI11" s="206">
        <f t="shared" si="7"/>
        <v>23900</v>
      </c>
      <c r="CJ11" s="206">
        <f t="shared" si="7"/>
        <v>23900</v>
      </c>
      <c r="CK11" s="206">
        <f t="shared" si="7"/>
        <v>23900</v>
      </c>
      <c r="CL11" s="206">
        <f t="shared" si="7"/>
        <v>23900</v>
      </c>
      <c r="CM11" s="206">
        <f t="shared" si="7"/>
        <v>23900</v>
      </c>
      <c r="CN11" s="206">
        <f t="shared" si="7"/>
        <v>23900</v>
      </c>
      <c r="CO11" s="206">
        <f t="shared" si="7"/>
        <v>23900</v>
      </c>
      <c r="CP11" s="206">
        <f t="shared" si="7"/>
        <v>14650</v>
      </c>
      <c r="CQ11" s="206">
        <f t="shared" si="7"/>
        <v>14650</v>
      </c>
      <c r="CR11" s="206">
        <f t="shared" si="7"/>
        <v>15150</v>
      </c>
      <c r="CS11" s="206">
        <f t="shared" si="7"/>
        <v>15150</v>
      </c>
      <c r="CT11" s="206">
        <f t="shared" si="7"/>
        <v>14650</v>
      </c>
      <c r="CU11" s="206">
        <f t="shared" si="7"/>
        <v>14650</v>
      </c>
      <c r="CV11" s="206">
        <f t="shared" si="7"/>
        <v>14650</v>
      </c>
      <c r="CW11" s="206">
        <f t="shared" si="7"/>
        <v>14650</v>
      </c>
      <c r="CX11" s="206">
        <f t="shared" si="7"/>
        <v>14650</v>
      </c>
      <c r="CY11" s="206">
        <f t="shared" si="7"/>
        <v>15150</v>
      </c>
      <c r="CZ11" s="206">
        <f t="shared" si="7"/>
        <v>15150</v>
      </c>
      <c r="DA11" s="206">
        <f t="shared" si="7"/>
        <v>14650</v>
      </c>
      <c r="DB11" s="206">
        <f t="shared" si="7"/>
        <v>14650</v>
      </c>
      <c r="DC11" s="206">
        <f t="shared" si="7"/>
        <v>14650</v>
      </c>
      <c r="DD11" s="206">
        <f t="shared" si="7"/>
        <v>13650</v>
      </c>
      <c r="DE11" s="206">
        <f t="shared" si="7"/>
        <v>13650</v>
      </c>
      <c r="DF11" s="206">
        <f t="shared" si="7"/>
        <v>14350</v>
      </c>
      <c r="DG11" s="206">
        <f t="shared" si="7"/>
        <v>14350</v>
      </c>
      <c r="DH11" s="206">
        <f t="shared" si="7"/>
        <v>13650</v>
      </c>
      <c r="DI11" s="206">
        <f t="shared" si="7"/>
        <v>13650</v>
      </c>
      <c r="DJ11" s="206">
        <f t="shared" si="7"/>
        <v>13650</v>
      </c>
      <c r="DK11" s="206">
        <f t="shared" si="7"/>
        <v>13650</v>
      </c>
      <c r="DL11" s="206">
        <f t="shared" si="7"/>
        <v>13650</v>
      </c>
      <c r="DM11" s="206">
        <f t="shared" si="7"/>
        <v>14350</v>
      </c>
      <c r="DN11" s="206">
        <f t="shared" si="7"/>
        <v>14350</v>
      </c>
      <c r="DO11" s="206">
        <f t="shared" si="7"/>
        <v>13650</v>
      </c>
      <c r="DP11" s="206">
        <f t="shared" si="7"/>
        <v>13650</v>
      </c>
      <c r="DQ11" s="206">
        <f t="shared" si="7"/>
        <v>13650</v>
      </c>
      <c r="DR11" s="206">
        <f t="shared" si="7"/>
        <v>13650</v>
      </c>
      <c r="DS11" s="206">
        <f t="shared" si="7"/>
        <v>14650</v>
      </c>
      <c r="DT11" s="206">
        <f t="shared" ref="DT11:GE11" si="8">DT7</f>
        <v>14350</v>
      </c>
      <c r="DU11" s="206">
        <f t="shared" si="8"/>
        <v>14350</v>
      </c>
      <c r="DV11" s="206">
        <f t="shared" si="8"/>
        <v>14350</v>
      </c>
      <c r="DW11" s="206">
        <f t="shared" si="8"/>
        <v>13150</v>
      </c>
      <c r="DX11" s="206">
        <f t="shared" si="8"/>
        <v>13150</v>
      </c>
      <c r="DY11" s="206">
        <f t="shared" si="8"/>
        <v>13150</v>
      </c>
      <c r="DZ11" s="206">
        <f t="shared" si="8"/>
        <v>13150</v>
      </c>
      <c r="EA11" s="206">
        <f t="shared" si="8"/>
        <v>13150</v>
      </c>
      <c r="EB11" s="206">
        <f t="shared" si="8"/>
        <v>14350</v>
      </c>
      <c r="EC11" s="206">
        <f t="shared" si="8"/>
        <v>14350</v>
      </c>
      <c r="ED11" s="206">
        <f t="shared" si="8"/>
        <v>14350</v>
      </c>
      <c r="EE11" s="206">
        <f t="shared" si="8"/>
        <v>12850</v>
      </c>
      <c r="EF11" s="206">
        <f t="shared" si="8"/>
        <v>12850</v>
      </c>
      <c r="EG11" s="206">
        <f t="shared" si="8"/>
        <v>12850</v>
      </c>
      <c r="EH11" s="206">
        <f t="shared" si="8"/>
        <v>13150</v>
      </c>
      <c r="EI11" s="206">
        <f t="shared" si="8"/>
        <v>13150</v>
      </c>
      <c r="EJ11" s="206">
        <f t="shared" si="8"/>
        <v>12850</v>
      </c>
      <c r="EK11" s="206">
        <f t="shared" si="8"/>
        <v>12850</v>
      </c>
      <c r="EL11" s="206">
        <f t="shared" si="8"/>
        <v>12850</v>
      </c>
      <c r="EM11" s="206">
        <f t="shared" si="8"/>
        <v>12850</v>
      </c>
      <c r="EN11" s="206">
        <f t="shared" si="8"/>
        <v>12850</v>
      </c>
      <c r="EO11" s="206">
        <f t="shared" si="8"/>
        <v>13150</v>
      </c>
      <c r="EP11" s="206">
        <f t="shared" si="8"/>
        <v>13150</v>
      </c>
      <c r="EQ11" s="206">
        <f t="shared" si="8"/>
        <v>12850</v>
      </c>
      <c r="ER11" s="206">
        <f t="shared" si="8"/>
        <v>12850</v>
      </c>
      <c r="ES11" s="206">
        <f t="shared" si="8"/>
        <v>12850</v>
      </c>
      <c r="ET11" s="206">
        <f t="shared" si="8"/>
        <v>12850</v>
      </c>
      <c r="EU11" s="206">
        <f t="shared" si="8"/>
        <v>12850</v>
      </c>
      <c r="EV11" s="206">
        <f t="shared" si="8"/>
        <v>13150</v>
      </c>
      <c r="EW11" s="206">
        <f t="shared" si="8"/>
        <v>13150</v>
      </c>
      <c r="EX11" s="206">
        <f t="shared" si="8"/>
        <v>14650</v>
      </c>
      <c r="EY11" s="206">
        <f t="shared" si="8"/>
        <v>13150</v>
      </c>
      <c r="EZ11" s="206">
        <f t="shared" si="8"/>
        <v>13150</v>
      </c>
      <c r="FA11" s="206">
        <f t="shared" si="8"/>
        <v>13150</v>
      </c>
      <c r="FB11" s="206">
        <f t="shared" si="8"/>
        <v>13150</v>
      </c>
      <c r="FC11" s="206">
        <f t="shared" si="8"/>
        <v>20650</v>
      </c>
      <c r="FD11" s="206">
        <f t="shared" si="8"/>
        <v>20650</v>
      </c>
      <c r="FE11" s="206">
        <f t="shared" si="8"/>
        <v>20650</v>
      </c>
      <c r="FF11" s="206">
        <f t="shared" si="8"/>
        <v>20650</v>
      </c>
      <c r="FG11" s="206">
        <f t="shared" si="8"/>
        <v>20650</v>
      </c>
      <c r="FH11" s="206">
        <f t="shared" si="8"/>
        <v>20650</v>
      </c>
      <c r="FI11" s="206">
        <f t="shared" si="8"/>
        <v>20650</v>
      </c>
      <c r="FJ11" s="206">
        <f t="shared" si="8"/>
        <v>20650</v>
      </c>
      <c r="FK11" s="206">
        <f t="shared" si="8"/>
        <v>20650</v>
      </c>
      <c r="FL11" s="206">
        <f t="shared" si="8"/>
        <v>20650</v>
      </c>
      <c r="FM11" s="206">
        <f t="shared" si="8"/>
        <v>20650</v>
      </c>
      <c r="FN11" s="206">
        <f t="shared" si="8"/>
        <v>20650</v>
      </c>
      <c r="FO11" s="206">
        <f t="shared" si="8"/>
        <v>20650</v>
      </c>
      <c r="FP11" s="206">
        <f t="shared" si="8"/>
        <v>20650</v>
      </c>
      <c r="FQ11" s="206">
        <f t="shared" si="8"/>
        <v>20650</v>
      </c>
      <c r="FR11" s="206">
        <f t="shared" si="8"/>
        <v>20650</v>
      </c>
      <c r="FS11" s="206">
        <f t="shared" si="8"/>
        <v>20650</v>
      </c>
      <c r="FT11" s="206">
        <f t="shared" si="8"/>
        <v>20650</v>
      </c>
      <c r="FU11" s="206">
        <f t="shared" si="8"/>
        <v>20650</v>
      </c>
      <c r="FV11" s="206">
        <f t="shared" si="8"/>
        <v>20650</v>
      </c>
      <c r="FW11" s="206">
        <f t="shared" si="8"/>
        <v>20650</v>
      </c>
      <c r="FX11" s="206">
        <f t="shared" si="8"/>
        <v>20650</v>
      </c>
      <c r="FY11" s="206">
        <f t="shared" si="8"/>
        <v>20650</v>
      </c>
      <c r="FZ11" s="206">
        <f t="shared" si="8"/>
        <v>20650</v>
      </c>
      <c r="GA11" s="206">
        <f t="shared" si="8"/>
        <v>13150</v>
      </c>
      <c r="GB11" s="206">
        <f t="shared" si="8"/>
        <v>13150</v>
      </c>
      <c r="GC11" s="206">
        <f t="shared" si="8"/>
        <v>22550</v>
      </c>
      <c r="GD11" s="206">
        <f t="shared" si="8"/>
        <v>22550</v>
      </c>
      <c r="GE11" s="206">
        <f t="shared" si="8"/>
        <v>22550</v>
      </c>
      <c r="GF11" s="206">
        <f t="shared" ref="GF11:IQ11" si="9">GF7</f>
        <v>22550</v>
      </c>
      <c r="GG11" s="206">
        <f t="shared" si="9"/>
        <v>22550</v>
      </c>
      <c r="GH11" s="206">
        <f t="shared" si="9"/>
        <v>22550</v>
      </c>
      <c r="GI11" s="206">
        <f t="shared" si="9"/>
        <v>22550</v>
      </c>
      <c r="GJ11" s="206">
        <f t="shared" si="9"/>
        <v>22550</v>
      </c>
      <c r="GK11" s="206">
        <f t="shared" si="9"/>
        <v>22550</v>
      </c>
      <c r="GL11" s="206">
        <f t="shared" si="9"/>
        <v>22550</v>
      </c>
      <c r="GM11" s="206">
        <f t="shared" si="9"/>
        <v>16550</v>
      </c>
      <c r="GN11" s="206">
        <f t="shared" si="9"/>
        <v>16550</v>
      </c>
      <c r="GO11" s="206">
        <f t="shared" si="9"/>
        <v>16550</v>
      </c>
      <c r="GP11" s="206">
        <f t="shared" si="9"/>
        <v>16550</v>
      </c>
      <c r="GQ11" s="206">
        <f t="shared" si="9"/>
        <v>17050</v>
      </c>
      <c r="GR11" s="206">
        <f t="shared" si="9"/>
        <v>17050</v>
      </c>
      <c r="GS11" s="206">
        <f t="shared" si="9"/>
        <v>18250</v>
      </c>
      <c r="GT11" s="206">
        <f t="shared" si="9"/>
        <v>18250</v>
      </c>
      <c r="GU11" s="206">
        <f t="shared" si="9"/>
        <v>17050</v>
      </c>
      <c r="GV11" s="206">
        <f t="shared" si="9"/>
        <v>17050</v>
      </c>
      <c r="GW11" s="206">
        <f t="shared" si="9"/>
        <v>17050</v>
      </c>
      <c r="GX11" s="206">
        <f t="shared" si="9"/>
        <v>17050</v>
      </c>
      <c r="GY11" s="206">
        <f t="shared" si="9"/>
        <v>17050</v>
      </c>
      <c r="GZ11" s="206">
        <f t="shared" si="9"/>
        <v>18250</v>
      </c>
      <c r="HA11" s="206">
        <f t="shared" si="9"/>
        <v>18250</v>
      </c>
      <c r="HB11" s="206">
        <f t="shared" si="9"/>
        <v>17050</v>
      </c>
      <c r="HC11" s="206">
        <f t="shared" si="9"/>
        <v>17050</v>
      </c>
      <c r="HD11" s="206">
        <f t="shared" si="9"/>
        <v>17050</v>
      </c>
      <c r="HE11" s="206">
        <f t="shared" si="9"/>
        <v>17050</v>
      </c>
      <c r="HF11" s="206">
        <f t="shared" si="9"/>
        <v>17050</v>
      </c>
      <c r="HG11" s="206">
        <f t="shared" si="9"/>
        <v>14650</v>
      </c>
      <c r="HH11" s="206">
        <f t="shared" si="9"/>
        <v>18250</v>
      </c>
      <c r="HI11" s="206">
        <f t="shared" si="9"/>
        <v>17050</v>
      </c>
      <c r="HJ11" s="206">
        <f t="shared" si="9"/>
        <v>17050</v>
      </c>
      <c r="HK11" s="206">
        <f t="shared" si="9"/>
        <v>17050</v>
      </c>
      <c r="HL11" s="206">
        <f t="shared" si="9"/>
        <v>17050</v>
      </c>
      <c r="HM11" s="206">
        <f t="shared" si="9"/>
        <v>17050</v>
      </c>
      <c r="HN11" s="206">
        <f t="shared" si="9"/>
        <v>18250</v>
      </c>
      <c r="HO11" s="206">
        <f t="shared" si="9"/>
        <v>18250</v>
      </c>
      <c r="HP11" s="206">
        <f t="shared" si="9"/>
        <v>17050</v>
      </c>
      <c r="HQ11" s="206">
        <f t="shared" si="9"/>
        <v>17050</v>
      </c>
      <c r="HR11" s="206">
        <f t="shared" si="9"/>
        <v>17050</v>
      </c>
      <c r="HS11" s="206">
        <f t="shared" si="9"/>
        <v>17050</v>
      </c>
      <c r="HT11" s="206">
        <f t="shared" si="9"/>
        <v>17050</v>
      </c>
      <c r="HU11" s="206">
        <f t="shared" si="9"/>
        <v>18250</v>
      </c>
      <c r="HV11" s="206">
        <f t="shared" si="9"/>
        <v>18250</v>
      </c>
      <c r="HW11" s="206">
        <f t="shared" si="9"/>
        <v>17050</v>
      </c>
      <c r="HX11" s="206">
        <f t="shared" si="9"/>
        <v>17050</v>
      </c>
      <c r="HY11" s="206">
        <f t="shared" si="9"/>
        <v>17050</v>
      </c>
      <c r="HZ11" s="206">
        <f t="shared" si="9"/>
        <v>17050</v>
      </c>
      <c r="IA11" s="206">
        <f t="shared" si="9"/>
        <v>17050</v>
      </c>
      <c r="IB11" s="206">
        <f t="shared" si="9"/>
        <v>18250</v>
      </c>
      <c r="IC11" s="206">
        <f t="shared" si="9"/>
        <v>18250</v>
      </c>
      <c r="ID11" s="206">
        <f t="shared" si="9"/>
        <v>15150</v>
      </c>
      <c r="IE11" s="206">
        <f t="shared" si="9"/>
        <v>15150</v>
      </c>
      <c r="IF11" s="206">
        <f t="shared" si="9"/>
        <v>15150</v>
      </c>
      <c r="IG11" s="206">
        <f t="shared" si="9"/>
        <v>15150</v>
      </c>
      <c r="IH11" s="206">
        <f t="shared" si="9"/>
        <v>15150</v>
      </c>
      <c r="II11" s="206">
        <f t="shared" si="9"/>
        <v>17050</v>
      </c>
      <c r="IJ11" s="206">
        <f t="shared" si="9"/>
        <v>17050</v>
      </c>
      <c r="IK11" s="206">
        <f t="shared" si="9"/>
        <v>14650</v>
      </c>
      <c r="IL11" s="206">
        <f t="shared" si="9"/>
        <v>14650</v>
      </c>
      <c r="IM11" s="206">
        <f t="shared" si="9"/>
        <v>14650</v>
      </c>
      <c r="IN11" s="206">
        <f t="shared" si="9"/>
        <v>14650</v>
      </c>
      <c r="IO11" s="206">
        <f t="shared" si="9"/>
        <v>14650</v>
      </c>
      <c r="IP11" s="206">
        <f t="shared" si="9"/>
        <v>17050</v>
      </c>
      <c r="IQ11" s="206">
        <f t="shared" si="9"/>
        <v>17050</v>
      </c>
      <c r="IR11" s="206">
        <f t="shared" ref="IR11:JP11" si="10">IR7</f>
        <v>14650</v>
      </c>
      <c r="IS11" s="206">
        <f t="shared" si="10"/>
        <v>14650</v>
      </c>
      <c r="IT11" s="206">
        <f t="shared" si="10"/>
        <v>14650</v>
      </c>
      <c r="IU11" s="206">
        <f t="shared" si="10"/>
        <v>14650</v>
      </c>
      <c r="IV11" s="206">
        <f t="shared" si="10"/>
        <v>14650</v>
      </c>
      <c r="IW11" s="206">
        <f t="shared" si="10"/>
        <v>17050</v>
      </c>
      <c r="IX11" s="206">
        <f t="shared" si="10"/>
        <v>17050</v>
      </c>
      <c r="IY11" s="206">
        <f t="shared" si="10"/>
        <v>14650</v>
      </c>
      <c r="IZ11" s="206">
        <f t="shared" si="10"/>
        <v>14650</v>
      </c>
      <c r="JA11" s="206">
        <f t="shared" si="10"/>
        <v>14650</v>
      </c>
      <c r="JB11" s="206">
        <f t="shared" si="10"/>
        <v>14650</v>
      </c>
      <c r="JC11" s="206">
        <f t="shared" si="10"/>
        <v>14650</v>
      </c>
      <c r="JD11" s="206">
        <f t="shared" si="10"/>
        <v>17050</v>
      </c>
      <c r="JE11" s="206">
        <f t="shared" si="10"/>
        <v>17050</v>
      </c>
      <c r="JF11" s="206">
        <f t="shared" si="10"/>
        <v>14650</v>
      </c>
      <c r="JG11" s="206">
        <f t="shared" si="10"/>
        <v>14650</v>
      </c>
      <c r="JH11" s="206">
        <f t="shared" si="10"/>
        <v>14650</v>
      </c>
      <c r="JI11" s="206">
        <f t="shared" si="10"/>
        <v>14650</v>
      </c>
      <c r="JJ11" s="206">
        <f t="shared" si="10"/>
        <v>14650</v>
      </c>
      <c r="JK11" s="206">
        <f t="shared" si="10"/>
        <v>17050</v>
      </c>
      <c r="JL11" s="206">
        <f t="shared" si="10"/>
        <v>17050</v>
      </c>
      <c r="JM11" s="206">
        <f t="shared" si="10"/>
        <v>15850</v>
      </c>
      <c r="JN11" s="206">
        <f t="shared" si="10"/>
        <v>15850</v>
      </c>
      <c r="JO11" s="206">
        <f t="shared" si="10"/>
        <v>15850</v>
      </c>
      <c r="JP11" s="206">
        <f t="shared" si="10"/>
        <v>15850</v>
      </c>
    </row>
    <row r="12" spans="1:276" s="53" customFormat="1" x14ac:dyDescent="0.2">
      <c r="A12" s="88">
        <v>2</v>
      </c>
      <c r="B12" s="206">
        <f t="shared" ref="B12:BH12" si="11">B8</f>
        <v>39500</v>
      </c>
      <c r="C12" s="206">
        <f t="shared" si="11"/>
        <v>54000</v>
      </c>
      <c r="D12" s="206">
        <f t="shared" si="11"/>
        <v>54000</v>
      </c>
      <c r="E12" s="206">
        <f t="shared" si="11"/>
        <v>54000</v>
      </c>
      <c r="F12" s="206">
        <f t="shared" si="11"/>
        <v>47000</v>
      </c>
      <c r="G12" s="206">
        <f t="shared" si="11"/>
        <v>47000</v>
      </c>
      <c r="H12" s="206">
        <f t="shared" si="11"/>
        <v>47000</v>
      </c>
      <c r="I12" s="206">
        <f t="shared" si="11"/>
        <v>47000</v>
      </c>
      <c r="J12" s="206">
        <f t="shared" si="11"/>
        <v>47000</v>
      </c>
      <c r="K12" s="206">
        <f t="shared" si="11"/>
        <v>47000</v>
      </c>
      <c r="L12" s="206">
        <f t="shared" si="11"/>
        <v>38400</v>
      </c>
      <c r="M12" s="206">
        <f t="shared" si="11"/>
        <v>21900</v>
      </c>
      <c r="N12" s="206">
        <f t="shared" si="11"/>
        <v>21900</v>
      </c>
      <c r="O12" s="206">
        <f t="shared" si="11"/>
        <v>21900</v>
      </c>
      <c r="P12" s="206">
        <f t="shared" si="11"/>
        <v>21900</v>
      </c>
      <c r="Q12" s="206">
        <f t="shared" si="11"/>
        <v>21900</v>
      </c>
      <c r="R12" s="206">
        <f t="shared" si="11"/>
        <v>23900</v>
      </c>
      <c r="S12" s="206">
        <f t="shared" si="11"/>
        <v>23900</v>
      </c>
      <c r="T12" s="206">
        <f t="shared" si="11"/>
        <v>23900</v>
      </c>
      <c r="U12" s="206">
        <f t="shared" si="11"/>
        <v>23900</v>
      </c>
      <c r="V12" s="206">
        <f t="shared" si="11"/>
        <v>23900</v>
      </c>
      <c r="W12" s="206">
        <f t="shared" si="11"/>
        <v>21900</v>
      </c>
      <c r="X12" s="206">
        <f t="shared" si="11"/>
        <v>21900</v>
      </c>
      <c r="Y12" s="206">
        <f t="shared" si="11"/>
        <v>21900</v>
      </c>
      <c r="Z12" s="206">
        <f t="shared" si="11"/>
        <v>21900</v>
      </c>
      <c r="AA12" s="206">
        <f t="shared" si="11"/>
        <v>21900</v>
      </c>
      <c r="AB12" s="206">
        <f t="shared" si="11"/>
        <v>25900</v>
      </c>
      <c r="AC12" s="206">
        <f t="shared" si="11"/>
        <v>25900</v>
      </c>
      <c r="AD12" s="206">
        <f t="shared" si="11"/>
        <v>25900</v>
      </c>
      <c r="AE12" s="206">
        <f t="shared" si="11"/>
        <v>25900</v>
      </c>
      <c r="AF12" s="206">
        <f t="shared" si="11"/>
        <v>25900</v>
      </c>
      <c r="AG12" s="206">
        <f t="shared" si="11"/>
        <v>27900</v>
      </c>
      <c r="AH12" s="206">
        <f t="shared" si="11"/>
        <v>30400</v>
      </c>
      <c r="AI12" s="206">
        <f t="shared" si="11"/>
        <v>30900</v>
      </c>
      <c r="AJ12" s="206">
        <f t="shared" si="11"/>
        <v>30900</v>
      </c>
      <c r="AK12" s="206">
        <f t="shared" si="11"/>
        <v>30900</v>
      </c>
      <c r="AL12" s="206">
        <f t="shared" si="11"/>
        <v>30900</v>
      </c>
      <c r="AM12" s="206">
        <f t="shared" si="11"/>
        <v>30900</v>
      </c>
      <c r="AN12" s="206">
        <f t="shared" si="11"/>
        <v>30900</v>
      </c>
      <c r="AO12" s="206">
        <f t="shared" si="11"/>
        <v>30900</v>
      </c>
      <c r="AP12" s="206">
        <f t="shared" si="11"/>
        <v>30900</v>
      </c>
      <c r="AQ12" s="206">
        <f t="shared" si="11"/>
        <v>30900</v>
      </c>
      <c r="AR12" s="206">
        <f t="shared" si="11"/>
        <v>30900</v>
      </c>
      <c r="AS12" s="206">
        <f t="shared" si="11"/>
        <v>28900</v>
      </c>
      <c r="AT12" s="206">
        <f t="shared" si="11"/>
        <v>28900</v>
      </c>
      <c r="AU12" s="206">
        <f t="shared" si="11"/>
        <v>30900</v>
      </c>
      <c r="AV12" s="206">
        <f t="shared" si="11"/>
        <v>30900</v>
      </c>
      <c r="AW12" s="206">
        <f t="shared" si="11"/>
        <v>32900</v>
      </c>
      <c r="AX12" s="206">
        <f t="shared" si="11"/>
        <v>35400</v>
      </c>
      <c r="AY12" s="206">
        <f t="shared" si="11"/>
        <v>35400</v>
      </c>
      <c r="AZ12" s="206">
        <f t="shared" si="11"/>
        <v>35400</v>
      </c>
      <c r="BA12" s="206">
        <f t="shared" si="11"/>
        <v>35400</v>
      </c>
      <c r="BB12" s="206">
        <f t="shared" si="11"/>
        <v>37900</v>
      </c>
      <c r="BC12" s="206">
        <f t="shared" si="11"/>
        <v>40900</v>
      </c>
      <c r="BD12" s="206">
        <f t="shared" si="11"/>
        <v>40900</v>
      </c>
      <c r="BE12" s="206">
        <f t="shared" si="11"/>
        <v>37900</v>
      </c>
      <c r="BF12" s="206">
        <f t="shared" si="11"/>
        <v>32900</v>
      </c>
      <c r="BG12" s="206">
        <f t="shared" si="11"/>
        <v>32900</v>
      </c>
      <c r="BH12" s="206">
        <f t="shared" si="11"/>
        <v>35400</v>
      </c>
      <c r="BI12" s="206">
        <f t="shared" ref="BI12:DS12" si="12">BI8</f>
        <v>35400</v>
      </c>
      <c r="BJ12" s="206">
        <f t="shared" si="12"/>
        <v>26900</v>
      </c>
      <c r="BK12" s="206">
        <f t="shared" si="12"/>
        <v>27350</v>
      </c>
      <c r="BL12" s="206">
        <f t="shared" si="12"/>
        <v>27350</v>
      </c>
      <c r="BM12" s="206">
        <f t="shared" si="12"/>
        <v>27350</v>
      </c>
      <c r="BN12" s="206">
        <f t="shared" si="12"/>
        <v>25850</v>
      </c>
      <c r="BO12" s="206">
        <f t="shared" si="12"/>
        <v>25850</v>
      </c>
      <c r="BP12" s="206">
        <f t="shared" si="12"/>
        <v>27350</v>
      </c>
      <c r="BQ12" s="206">
        <f t="shared" si="12"/>
        <v>27350</v>
      </c>
      <c r="BR12" s="206">
        <f t="shared" si="12"/>
        <v>27350</v>
      </c>
      <c r="BS12" s="206">
        <f t="shared" si="12"/>
        <v>25850</v>
      </c>
      <c r="BT12" s="206">
        <f t="shared" si="12"/>
        <v>25850</v>
      </c>
      <c r="BU12" s="206">
        <f t="shared" si="12"/>
        <v>25850</v>
      </c>
      <c r="BV12" s="206">
        <f t="shared" si="12"/>
        <v>25850</v>
      </c>
      <c r="BW12" s="206">
        <f t="shared" si="12"/>
        <v>25850</v>
      </c>
      <c r="BX12" s="206">
        <f t="shared" si="12"/>
        <v>25850</v>
      </c>
      <c r="BY12" s="206">
        <f t="shared" si="12"/>
        <v>25850</v>
      </c>
      <c r="BZ12" s="206">
        <f t="shared" si="12"/>
        <v>25850</v>
      </c>
      <c r="CA12" s="206">
        <f t="shared" si="12"/>
        <v>25850</v>
      </c>
      <c r="CB12" s="206">
        <f t="shared" si="12"/>
        <v>25850</v>
      </c>
      <c r="CC12" s="206">
        <f t="shared" si="12"/>
        <v>25850</v>
      </c>
      <c r="CD12" s="206">
        <f t="shared" si="12"/>
        <v>25850</v>
      </c>
      <c r="CE12" s="206">
        <f t="shared" si="12"/>
        <v>25850</v>
      </c>
      <c r="CF12" s="206">
        <f t="shared" si="12"/>
        <v>25850</v>
      </c>
      <c r="CG12" s="206">
        <f t="shared" si="12"/>
        <v>25850</v>
      </c>
      <c r="CH12" s="206">
        <f t="shared" si="12"/>
        <v>25850</v>
      </c>
      <c r="CI12" s="206">
        <f t="shared" si="12"/>
        <v>25850</v>
      </c>
      <c r="CJ12" s="206">
        <f t="shared" si="12"/>
        <v>25850</v>
      </c>
      <c r="CK12" s="206">
        <f t="shared" si="12"/>
        <v>25850</v>
      </c>
      <c r="CL12" s="206">
        <f t="shared" si="12"/>
        <v>25850</v>
      </c>
      <c r="CM12" s="206">
        <f t="shared" si="12"/>
        <v>25850</v>
      </c>
      <c r="CN12" s="206">
        <f t="shared" si="12"/>
        <v>25850</v>
      </c>
      <c r="CO12" s="206">
        <f t="shared" si="12"/>
        <v>25850</v>
      </c>
      <c r="CP12" s="206">
        <f t="shared" si="12"/>
        <v>16500</v>
      </c>
      <c r="CQ12" s="206">
        <f t="shared" si="12"/>
        <v>16500</v>
      </c>
      <c r="CR12" s="206">
        <f t="shared" si="12"/>
        <v>17000</v>
      </c>
      <c r="CS12" s="206">
        <f t="shared" si="12"/>
        <v>17000</v>
      </c>
      <c r="CT12" s="206">
        <f t="shared" si="12"/>
        <v>16500</v>
      </c>
      <c r="CU12" s="206">
        <f t="shared" si="12"/>
        <v>16500</v>
      </c>
      <c r="CV12" s="206">
        <f t="shared" si="12"/>
        <v>16500</v>
      </c>
      <c r="CW12" s="206">
        <f t="shared" si="12"/>
        <v>16500</v>
      </c>
      <c r="CX12" s="206">
        <f t="shared" si="12"/>
        <v>16500</v>
      </c>
      <c r="CY12" s="206">
        <f t="shared" si="12"/>
        <v>17000</v>
      </c>
      <c r="CZ12" s="206">
        <f t="shared" si="12"/>
        <v>17000</v>
      </c>
      <c r="DA12" s="206">
        <f t="shared" si="12"/>
        <v>16500</v>
      </c>
      <c r="DB12" s="206">
        <f t="shared" si="12"/>
        <v>16500</v>
      </c>
      <c r="DC12" s="206">
        <f t="shared" si="12"/>
        <v>16500</v>
      </c>
      <c r="DD12" s="206">
        <f t="shared" si="12"/>
        <v>15500</v>
      </c>
      <c r="DE12" s="206">
        <f t="shared" si="12"/>
        <v>15500</v>
      </c>
      <c r="DF12" s="206">
        <f t="shared" si="12"/>
        <v>16200</v>
      </c>
      <c r="DG12" s="206">
        <f t="shared" si="12"/>
        <v>16200</v>
      </c>
      <c r="DH12" s="206">
        <f t="shared" si="12"/>
        <v>15500</v>
      </c>
      <c r="DI12" s="206">
        <f t="shared" si="12"/>
        <v>15500</v>
      </c>
      <c r="DJ12" s="206">
        <f t="shared" si="12"/>
        <v>15500</v>
      </c>
      <c r="DK12" s="206">
        <f t="shared" si="12"/>
        <v>15500</v>
      </c>
      <c r="DL12" s="206">
        <f t="shared" si="12"/>
        <v>15500</v>
      </c>
      <c r="DM12" s="206">
        <f t="shared" si="12"/>
        <v>16200</v>
      </c>
      <c r="DN12" s="206">
        <f t="shared" si="12"/>
        <v>16200</v>
      </c>
      <c r="DO12" s="206">
        <f t="shared" si="12"/>
        <v>15500</v>
      </c>
      <c r="DP12" s="206">
        <f t="shared" si="12"/>
        <v>15500</v>
      </c>
      <c r="DQ12" s="206">
        <f t="shared" si="12"/>
        <v>15500</v>
      </c>
      <c r="DR12" s="206">
        <f t="shared" si="12"/>
        <v>15500</v>
      </c>
      <c r="DS12" s="206">
        <f t="shared" si="12"/>
        <v>16500</v>
      </c>
      <c r="DT12" s="206">
        <f t="shared" ref="DT12:GE12" si="13">DT8</f>
        <v>16200</v>
      </c>
      <c r="DU12" s="206">
        <f t="shared" si="13"/>
        <v>16200</v>
      </c>
      <c r="DV12" s="206">
        <f t="shared" si="13"/>
        <v>16200</v>
      </c>
      <c r="DW12" s="206">
        <f t="shared" si="13"/>
        <v>15000</v>
      </c>
      <c r="DX12" s="206">
        <f t="shared" si="13"/>
        <v>15000</v>
      </c>
      <c r="DY12" s="206">
        <f t="shared" si="13"/>
        <v>15000</v>
      </c>
      <c r="DZ12" s="206">
        <f t="shared" si="13"/>
        <v>15000</v>
      </c>
      <c r="EA12" s="206">
        <f t="shared" si="13"/>
        <v>15000</v>
      </c>
      <c r="EB12" s="206">
        <f t="shared" si="13"/>
        <v>16200</v>
      </c>
      <c r="EC12" s="206">
        <f t="shared" si="13"/>
        <v>16200</v>
      </c>
      <c r="ED12" s="206">
        <f t="shared" si="13"/>
        <v>16200</v>
      </c>
      <c r="EE12" s="206">
        <f t="shared" si="13"/>
        <v>14700</v>
      </c>
      <c r="EF12" s="206">
        <f t="shared" si="13"/>
        <v>14700</v>
      </c>
      <c r="EG12" s="206">
        <f t="shared" si="13"/>
        <v>14700</v>
      </c>
      <c r="EH12" s="206">
        <f t="shared" si="13"/>
        <v>15000</v>
      </c>
      <c r="EI12" s="206">
        <f t="shared" si="13"/>
        <v>15000</v>
      </c>
      <c r="EJ12" s="206">
        <f t="shared" si="13"/>
        <v>14700</v>
      </c>
      <c r="EK12" s="206">
        <f t="shared" si="13"/>
        <v>14700</v>
      </c>
      <c r="EL12" s="206">
        <f t="shared" si="13"/>
        <v>14700</v>
      </c>
      <c r="EM12" s="206">
        <f t="shared" si="13"/>
        <v>14700</v>
      </c>
      <c r="EN12" s="206">
        <f t="shared" si="13"/>
        <v>14700</v>
      </c>
      <c r="EO12" s="206">
        <f t="shared" si="13"/>
        <v>15000</v>
      </c>
      <c r="EP12" s="206">
        <f t="shared" si="13"/>
        <v>15000</v>
      </c>
      <c r="EQ12" s="206">
        <f t="shared" si="13"/>
        <v>14700</v>
      </c>
      <c r="ER12" s="206">
        <f t="shared" si="13"/>
        <v>14700</v>
      </c>
      <c r="ES12" s="206">
        <f t="shared" si="13"/>
        <v>14700</v>
      </c>
      <c r="ET12" s="206">
        <f t="shared" si="13"/>
        <v>14700</v>
      </c>
      <c r="EU12" s="206">
        <f t="shared" si="13"/>
        <v>14700</v>
      </c>
      <c r="EV12" s="206">
        <f t="shared" si="13"/>
        <v>15000</v>
      </c>
      <c r="EW12" s="206">
        <f t="shared" si="13"/>
        <v>15000</v>
      </c>
      <c r="EX12" s="206">
        <f t="shared" si="13"/>
        <v>16500</v>
      </c>
      <c r="EY12" s="206">
        <f t="shared" si="13"/>
        <v>15000</v>
      </c>
      <c r="EZ12" s="206">
        <f t="shared" si="13"/>
        <v>15000</v>
      </c>
      <c r="FA12" s="206">
        <f t="shared" si="13"/>
        <v>15000</v>
      </c>
      <c r="FB12" s="206">
        <f t="shared" si="13"/>
        <v>15000</v>
      </c>
      <c r="FC12" s="206">
        <f t="shared" si="13"/>
        <v>22500</v>
      </c>
      <c r="FD12" s="206">
        <f t="shared" si="13"/>
        <v>22500</v>
      </c>
      <c r="FE12" s="206">
        <f t="shared" si="13"/>
        <v>22500</v>
      </c>
      <c r="FF12" s="206">
        <f t="shared" si="13"/>
        <v>22500</v>
      </c>
      <c r="FG12" s="206">
        <f t="shared" si="13"/>
        <v>22500</v>
      </c>
      <c r="FH12" s="206">
        <f t="shared" si="13"/>
        <v>22500</v>
      </c>
      <c r="FI12" s="206">
        <f t="shared" si="13"/>
        <v>22500</v>
      </c>
      <c r="FJ12" s="206">
        <f t="shared" si="13"/>
        <v>22500</v>
      </c>
      <c r="FK12" s="206">
        <f t="shared" si="13"/>
        <v>22500</v>
      </c>
      <c r="FL12" s="206">
        <f t="shared" si="13"/>
        <v>22500</v>
      </c>
      <c r="FM12" s="206">
        <f t="shared" si="13"/>
        <v>22500</v>
      </c>
      <c r="FN12" s="206">
        <f t="shared" si="13"/>
        <v>22500</v>
      </c>
      <c r="FO12" s="206">
        <f t="shared" si="13"/>
        <v>22500</v>
      </c>
      <c r="FP12" s="206">
        <f t="shared" si="13"/>
        <v>22500</v>
      </c>
      <c r="FQ12" s="206">
        <f t="shared" si="13"/>
        <v>22500</v>
      </c>
      <c r="FR12" s="206">
        <f t="shared" si="13"/>
        <v>22500</v>
      </c>
      <c r="FS12" s="206">
        <f t="shared" si="13"/>
        <v>22500</v>
      </c>
      <c r="FT12" s="206">
        <f t="shared" si="13"/>
        <v>22500</v>
      </c>
      <c r="FU12" s="206">
        <f t="shared" si="13"/>
        <v>22500</v>
      </c>
      <c r="FV12" s="206">
        <f t="shared" si="13"/>
        <v>22500</v>
      </c>
      <c r="FW12" s="206">
        <f t="shared" si="13"/>
        <v>22500</v>
      </c>
      <c r="FX12" s="206">
        <f t="shared" si="13"/>
        <v>22500</v>
      </c>
      <c r="FY12" s="206">
        <f t="shared" si="13"/>
        <v>22500</v>
      </c>
      <c r="FZ12" s="206">
        <f t="shared" si="13"/>
        <v>22500</v>
      </c>
      <c r="GA12" s="206">
        <f t="shared" si="13"/>
        <v>15000</v>
      </c>
      <c r="GB12" s="206">
        <f t="shared" si="13"/>
        <v>15000</v>
      </c>
      <c r="GC12" s="206">
        <f t="shared" si="13"/>
        <v>24400</v>
      </c>
      <c r="GD12" s="206">
        <f t="shared" si="13"/>
        <v>24400</v>
      </c>
      <c r="GE12" s="206">
        <f t="shared" si="13"/>
        <v>24400</v>
      </c>
      <c r="GF12" s="206">
        <f t="shared" ref="GF12:IQ12" si="14">GF8</f>
        <v>24400</v>
      </c>
      <c r="GG12" s="206">
        <f t="shared" si="14"/>
        <v>24400</v>
      </c>
      <c r="GH12" s="206">
        <f t="shared" si="14"/>
        <v>24400</v>
      </c>
      <c r="GI12" s="206">
        <f t="shared" si="14"/>
        <v>24400</v>
      </c>
      <c r="GJ12" s="206">
        <f t="shared" si="14"/>
        <v>24400</v>
      </c>
      <c r="GK12" s="206">
        <f t="shared" si="14"/>
        <v>24400</v>
      </c>
      <c r="GL12" s="206">
        <f t="shared" si="14"/>
        <v>24400</v>
      </c>
      <c r="GM12" s="206">
        <f t="shared" si="14"/>
        <v>18400</v>
      </c>
      <c r="GN12" s="206">
        <f t="shared" si="14"/>
        <v>18400</v>
      </c>
      <c r="GO12" s="206">
        <f t="shared" si="14"/>
        <v>18400</v>
      </c>
      <c r="GP12" s="206">
        <f t="shared" si="14"/>
        <v>18400</v>
      </c>
      <c r="GQ12" s="206">
        <f t="shared" si="14"/>
        <v>18900</v>
      </c>
      <c r="GR12" s="206">
        <f t="shared" si="14"/>
        <v>18900</v>
      </c>
      <c r="GS12" s="206">
        <f t="shared" si="14"/>
        <v>20100</v>
      </c>
      <c r="GT12" s="206">
        <f t="shared" si="14"/>
        <v>20100</v>
      </c>
      <c r="GU12" s="206">
        <f t="shared" si="14"/>
        <v>18900</v>
      </c>
      <c r="GV12" s="206">
        <f t="shared" si="14"/>
        <v>18900</v>
      </c>
      <c r="GW12" s="206">
        <f t="shared" si="14"/>
        <v>18900</v>
      </c>
      <c r="GX12" s="206">
        <f t="shared" si="14"/>
        <v>18900</v>
      </c>
      <c r="GY12" s="206">
        <f t="shared" si="14"/>
        <v>18900</v>
      </c>
      <c r="GZ12" s="206">
        <f t="shared" si="14"/>
        <v>20100</v>
      </c>
      <c r="HA12" s="206">
        <f t="shared" si="14"/>
        <v>20100</v>
      </c>
      <c r="HB12" s="206">
        <f t="shared" si="14"/>
        <v>18900</v>
      </c>
      <c r="HC12" s="206">
        <f t="shared" si="14"/>
        <v>18900</v>
      </c>
      <c r="HD12" s="206">
        <f t="shared" si="14"/>
        <v>18900</v>
      </c>
      <c r="HE12" s="206">
        <f t="shared" si="14"/>
        <v>18900</v>
      </c>
      <c r="HF12" s="206">
        <f t="shared" si="14"/>
        <v>18900</v>
      </c>
      <c r="HG12" s="206">
        <f t="shared" si="14"/>
        <v>16500</v>
      </c>
      <c r="HH12" s="206">
        <f t="shared" si="14"/>
        <v>20100</v>
      </c>
      <c r="HI12" s="206">
        <f t="shared" si="14"/>
        <v>18900</v>
      </c>
      <c r="HJ12" s="206">
        <f t="shared" si="14"/>
        <v>18900</v>
      </c>
      <c r="HK12" s="206">
        <f t="shared" si="14"/>
        <v>18900</v>
      </c>
      <c r="HL12" s="206">
        <f t="shared" si="14"/>
        <v>18900</v>
      </c>
      <c r="HM12" s="206">
        <f t="shared" si="14"/>
        <v>18900</v>
      </c>
      <c r="HN12" s="206">
        <f t="shared" si="14"/>
        <v>20100</v>
      </c>
      <c r="HO12" s="206">
        <f t="shared" si="14"/>
        <v>20100</v>
      </c>
      <c r="HP12" s="206">
        <f t="shared" si="14"/>
        <v>18900</v>
      </c>
      <c r="HQ12" s="206">
        <f t="shared" si="14"/>
        <v>18900</v>
      </c>
      <c r="HR12" s="206">
        <f t="shared" si="14"/>
        <v>18900</v>
      </c>
      <c r="HS12" s="206">
        <f t="shared" si="14"/>
        <v>18900</v>
      </c>
      <c r="HT12" s="206">
        <f t="shared" si="14"/>
        <v>18900</v>
      </c>
      <c r="HU12" s="206">
        <f t="shared" si="14"/>
        <v>20100</v>
      </c>
      <c r="HV12" s="206">
        <f t="shared" si="14"/>
        <v>20100</v>
      </c>
      <c r="HW12" s="206">
        <f t="shared" si="14"/>
        <v>18900</v>
      </c>
      <c r="HX12" s="206">
        <f t="shared" si="14"/>
        <v>18900</v>
      </c>
      <c r="HY12" s="206">
        <f t="shared" si="14"/>
        <v>18900</v>
      </c>
      <c r="HZ12" s="206">
        <f t="shared" si="14"/>
        <v>18900</v>
      </c>
      <c r="IA12" s="206">
        <f t="shared" si="14"/>
        <v>18900</v>
      </c>
      <c r="IB12" s="206">
        <f t="shared" si="14"/>
        <v>20100</v>
      </c>
      <c r="IC12" s="206">
        <f t="shared" si="14"/>
        <v>20100</v>
      </c>
      <c r="ID12" s="206">
        <f t="shared" si="14"/>
        <v>17000</v>
      </c>
      <c r="IE12" s="206">
        <f t="shared" si="14"/>
        <v>17000</v>
      </c>
      <c r="IF12" s="206">
        <f t="shared" si="14"/>
        <v>17000</v>
      </c>
      <c r="IG12" s="206">
        <f t="shared" si="14"/>
        <v>17000</v>
      </c>
      <c r="IH12" s="206">
        <f t="shared" si="14"/>
        <v>17000</v>
      </c>
      <c r="II12" s="206">
        <f t="shared" si="14"/>
        <v>18900</v>
      </c>
      <c r="IJ12" s="206">
        <f t="shared" si="14"/>
        <v>18900</v>
      </c>
      <c r="IK12" s="206">
        <f t="shared" si="14"/>
        <v>16500</v>
      </c>
      <c r="IL12" s="206">
        <f t="shared" si="14"/>
        <v>16500</v>
      </c>
      <c r="IM12" s="206">
        <f t="shared" si="14"/>
        <v>16500</v>
      </c>
      <c r="IN12" s="206">
        <f t="shared" si="14"/>
        <v>16500</v>
      </c>
      <c r="IO12" s="206">
        <f t="shared" si="14"/>
        <v>16500</v>
      </c>
      <c r="IP12" s="206">
        <f t="shared" si="14"/>
        <v>18900</v>
      </c>
      <c r="IQ12" s="206">
        <f t="shared" si="14"/>
        <v>18900</v>
      </c>
      <c r="IR12" s="206">
        <f t="shared" ref="IR12:JP12" si="15">IR8</f>
        <v>16500</v>
      </c>
      <c r="IS12" s="206">
        <f t="shared" si="15"/>
        <v>16500</v>
      </c>
      <c r="IT12" s="206">
        <f t="shared" si="15"/>
        <v>16500</v>
      </c>
      <c r="IU12" s="206">
        <f t="shared" si="15"/>
        <v>16500</v>
      </c>
      <c r="IV12" s="206">
        <f t="shared" si="15"/>
        <v>16500</v>
      </c>
      <c r="IW12" s="206">
        <f t="shared" si="15"/>
        <v>18900</v>
      </c>
      <c r="IX12" s="206">
        <f t="shared" si="15"/>
        <v>18900</v>
      </c>
      <c r="IY12" s="206">
        <f t="shared" si="15"/>
        <v>16500</v>
      </c>
      <c r="IZ12" s="206">
        <f t="shared" si="15"/>
        <v>16500</v>
      </c>
      <c r="JA12" s="206">
        <f t="shared" si="15"/>
        <v>16500</v>
      </c>
      <c r="JB12" s="206">
        <f t="shared" si="15"/>
        <v>16500</v>
      </c>
      <c r="JC12" s="206">
        <f t="shared" si="15"/>
        <v>16500</v>
      </c>
      <c r="JD12" s="206">
        <f t="shared" si="15"/>
        <v>18900</v>
      </c>
      <c r="JE12" s="206">
        <f t="shared" si="15"/>
        <v>18900</v>
      </c>
      <c r="JF12" s="206">
        <f t="shared" si="15"/>
        <v>16500</v>
      </c>
      <c r="JG12" s="206">
        <f t="shared" si="15"/>
        <v>16500</v>
      </c>
      <c r="JH12" s="206">
        <f t="shared" si="15"/>
        <v>16500</v>
      </c>
      <c r="JI12" s="206">
        <f t="shared" si="15"/>
        <v>16500</v>
      </c>
      <c r="JJ12" s="206">
        <f t="shared" si="15"/>
        <v>16500</v>
      </c>
      <c r="JK12" s="206">
        <f t="shared" si="15"/>
        <v>18900</v>
      </c>
      <c r="JL12" s="206">
        <f t="shared" si="15"/>
        <v>18900</v>
      </c>
      <c r="JM12" s="206">
        <f t="shared" si="15"/>
        <v>17700</v>
      </c>
      <c r="JN12" s="206">
        <f t="shared" si="15"/>
        <v>17700</v>
      </c>
      <c r="JO12" s="206">
        <f t="shared" si="15"/>
        <v>17700</v>
      </c>
      <c r="JP12" s="206">
        <f t="shared" si="15"/>
        <v>17700</v>
      </c>
    </row>
    <row r="13" spans="1:276" s="53" customFormat="1" x14ac:dyDescent="0.2">
      <c r="A13" s="88"/>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206"/>
      <c r="CJ13" s="206"/>
      <c r="CK13" s="206"/>
      <c r="CL13" s="206"/>
      <c r="CM13" s="206"/>
      <c r="CN13" s="206"/>
      <c r="CO13" s="206"/>
      <c r="CP13" s="228"/>
      <c r="CQ13" s="228"/>
      <c r="CR13" s="228"/>
      <c r="CS13" s="228"/>
      <c r="CT13" s="228"/>
      <c r="CU13" s="228"/>
      <c r="CV13" s="228"/>
      <c r="CW13" s="228"/>
      <c r="CX13" s="228"/>
      <c r="CY13" s="228"/>
      <c r="CZ13" s="228"/>
      <c r="DA13" s="228"/>
      <c r="DB13" s="228"/>
      <c r="DC13" s="228"/>
      <c r="DD13" s="228"/>
      <c r="DE13" s="228"/>
      <c r="DF13" s="228"/>
      <c r="DG13" s="228"/>
      <c r="DH13" s="228"/>
      <c r="DI13" s="228"/>
      <c r="DJ13" s="228"/>
      <c r="DK13" s="228"/>
      <c r="DL13" s="228"/>
      <c r="DM13" s="228"/>
      <c r="DN13" s="228"/>
      <c r="DO13" s="228"/>
      <c r="DP13" s="228"/>
      <c r="DQ13" s="228"/>
      <c r="DR13" s="228"/>
      <c r="DS13" s="228"/>
      <c r="DT13" s="228"/>
      <c r="DU13" s="228"/>
      <c r="DV13" s="228"/>
      <c r="DW13" s="228"/>
      <c r="DX13" s="228"/>
      <c r="DY13" s="228"/>
      <c r="DZ13" s="228"/>
      <c r="EA13" s="228"/>
      <c r="EB13" s="228"/>
      <c r="EC13" s="228"/>
      <c r="ED13" s="228"/>
      <c r="EE13" s="228"/>
      <c r="EF13" s="228"/>
      <c r="EG13" s="228"/>
      <c r="EH13" s="228"/>
      <c r="EI13" s="228"/>
      <c r="EJ13" s="228"/>
      <c r="EK13" s="228"/>
      <c r="EL13" s="228"/>
      <c r="EM13" s="228"/>
      <c r="EN13" s="228"/>
      <c r="EO13" s="228"/>
      <c r="EP13" s="228"/>
      <c r="EQ13" s="228"/>
      <c r="ER13" s="228"/>
      <c r="ES13" s="228"/>
      <c r="ET13" s="228"/>
      <c r="EU13" s="228"/>
      <c r="EV13" s="228"/>
      <c r="EW13" s="228"/>
      <c r="EX13" s="228"/>
      <c r="EY13" s="228"/>
      <c r="EZ13" s="228"/>
      <c r="FA13" s="228"/>
      <c r="FB13" s="228"/>
      <c r="FC13" s="228"/>
      <c r="FD13" s="228"/>
      <c r="FE13" s="228"/>
      <c r="FF13" s="228"/>
      <c r="FG13" s="228"/>
      <c r="FH13" s="228"/>
      <c r="FI13" s="228"/>
      <c r="FJ13" s="228"/>
      <c r="FK13" s="228"/>
      <c r="FL13" s="228"/>
      <c r="FM13" s="228"/>
      <c r="FN13" s="228"/>
      <c r="FO13" s="228"/>
      <c r="FP13" s="228"/>
      <c r="FQ13" s="228"/>
      <c r="FR13" s="228"/>
      <c r="FS13" s="228"/>
      <c r="FT13" s="228"/>
      <c r="FU13" s="228"/>
      <c r="FV13" s="228"/>
      <c r="FW13" s="228"/>
      <c r="FX13" s="228"/>
      <c r="FY13" s="228"/>
      <c r="FZ13" s="228"/>
      <c r="GA13" s="228"/>
      <c r="GB13" s="228"/>
      <c r="GC13" s="228"/>
      <c r="GD13" s="228"/>
      <c r="GE13" s="228"/>
      <c r="GF13" s="228"/>
      <c r="GG13" s="228"/>
      <c r="GH13" s="228"/>
      <c r="GI13" s="228"/>
      <c r="GJ13" s="228"/>
      <c r="GK13" s="228"/>
      <c r="GL13" s="228"/>
      <c r="GM13" s="228"/>
      <c r="GN13" s="228"/>
      <c r="GO13" s="228"/>
      <c r="GP13" s="228"/>
      <c r="GQ13" s="228"/>
      <c r="GR13" s="228"/>
      <c r="GS13" s="228"/>
      <c r="GT13" s="228"/>
      <c r="GU13" s="228"/>
      <c r="GV13" s="228"/>
      <c r="GW13" s="228"/>
      <c r="GX13" s="228"/>
      <c r="GY13" s="228"/>
      <c r="GZ13" s="228"/>
      <c r="HA13" s="228"/>
      <c r="HB13" s="228"/>
      <c r="HC13" s="228"/>
      <c r="HD13" s="228"/>
      <c r="HE13" s="228"/>
      <c r="HF13" s="228"/>
      <c r="HG13" s="228"/>
      <c r="HH13" s="228"/>
      <c r="HI13" s="228"/>
      <c r="HJ13" s="228"/>
      <c r="HK13" s="228"/>
      <c r="HL13" s="228"/>
      <c r="HM13" s="228"/>
      <c r="HN13" s="228"/>
      <c r="HO13" s="228"/>
      <c r="HP13" s="228"/>
      <c r="HQ13" s="228"/>
      <c r="HR13" s="228"/>
      <c r="HS13" s="228"/>
      <c r="HT13" s="228"/>
      <c r="HU13" s="228"/>
      <c r="HV13" s="228"/>
      <c r="HW13" s="228"/>
      <c r="HX13" s="228"/>
      <c r="HY13" s="228"/>
      <c r="HZ13" s="228"/>
      <c r="IA13" s="228"/>
      <c r="IB13" s="228"/>
      <c r="IC13" s="228"/>
      <c r="ID13" s="228"/>
      <c r="IE13" s="228"/>
      <c r="IF13" s="228"/>
      <c r="IG13" s="228"/>
      <c r="IH13" s="228"/>
      <c r="II13" s="228"/>
      <c r="IJ13" s="228"/>
      <c r="IK13" s="228"/>
      <c r="IL13" s="228"/>
      <c r="IM13" s="228"/>
      <c r="IN13" s="228"/>
      <c r="IO13" s="228"/>
      <c r="IP13" s="228"/>
      <c r="IQ13" s="228"/>
      <c r="IR13" s="228"/>
      <c r="IS13" s="228"/>
      <c r="IT13" s="228"/>
      <c r="IU13" s="228"/>
      <c r="IV13" s="228"/>
      <c r="IW13" s="228"/>
      <c r="IX13" s="228"/>
      <c r="IY13" s="228"/>
      <c r="IZ13" s="228"/>
      <c r="JA13" s="228"/>
      <c r="JB13" s="228"/>
      <c r="JC13" s="228"/>
      <c r="JD13" s="228"/>
      <c r="JE13" s="228"/>
      <c r="JF13" s="228"/>
      <c r="JG13" s="228"/>
      <c r="JH13" s="228"/>
      <c r="JI13" s="228"/>
      <c r="JJ13" s="228"/>
      <c r="JK13" s="228"/>
      <c r="JL13" s="228"/>
      <c r="JM13" s="228"/>
      <c r="JN13" s="228"/>
      <c r="JO13" s="228"/>
      <c r="JP13" s="228"/>
    </row>
    <row r="14" spans="1:276" s="53" customFormat="1" x14ac:dyDescent="0.2">
      <c r="A14" s="42" t="s">
        <v>234</v>
      </c>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206"/>
      <c r="CJ14" s="206"/>
      <c r="CK14" s="206"/>
      <c r="CL14" s="206"/>
      <c r="CM14" s="206"/>
      <c r="CN14" s="206"/>
      <c r="CO14" s="206"/>
    </row>
    <row r="15" spans="1:276" s="53" customFormat="1" x14ac:dyDescent="0.2">
      <c r="A15" s="180">
        <v>1</v>
      </c>
      <c r="B15" s="206">
        <f t="shared" ref="B15:BM15" si="16">B7+2000</f>
        <v>39250</v>
      </c>
      <c r="C15" s="206">
        <f t="shared" si="16"/>
        <v>53750</v>
      </c>
      <c r="D15" s="206">
        <f t="shared" si="16"/>
        <v>53750</v>
      </c>
      <c r="E15" s="206">
        <f t="shared" si="16"/>
        <v>53750</v>
      </c>
      <c r="F15" s="206">
        <f t="shared" si="16"/>
        <v>46750</v>
      </c>
      <c r="G15" s="206">
        <f t="shared" si="16"/>
        <v>46750</v>
      </c>
      <c r="H15" s="206">
        <f t="shared" si="16"/>
        <v>46750</v>
      </c>
      <c r="I15" s="206">
        <f t="shared" si="16"/>
        <v>46750</v>
      </c>
      <c r="J15" s="206">
        <f t="shared" si="16"/>
        <v>46750</v>
      </c>
      <c r="K15" s="206">
        <f t="shared" si="16"/>
        <v>46750</v>
      </c>
      <c r="L15" s="206">
        <f t="shared" si="16"/>
        <v>38450</v>
      </c>
      <c r="M15" s="206">
        <f t="shared" si="16"/>
        <v>21950</v>
      </c>
      <c r="N15" s="206">
        <f t="shared" si="16"/>
        <v>21950</v>
      </c>
      <c r="O15" s="206">
        <f t="shared" si="16"/>
        <v>21950</v>
      </c>
      <c r="P15" s="206">
        <f t="shared" si="16"/>
        <v>21950</v>
      </c>
      <c r="Q15" s="206">
        <f t="shared" si="16"/>
        <v>21950</v>
      </c>
      <c r="R15" s="206">
        <f t="shared" si="16"/>
        <v>23950</v>
      </c>
      <c r="S15" s="206">
        <f t="shared" si="16"/>
        <v>23950</v>
      </c>
      <c r="T15" s="206">
        <f t="shared" si="16"/>
        <v>23950</v>
      </c>
      <c r="U15" s="206">
        <f t="shared" si="16"/>
        <v>23950</v>
      </c>
      <c r="V15" s="206">
        <f t="shared" si="16"/>
        <v>23950</v>
      </c>
      <c r="W15" s="206">
        <f t="shared" si="16"/>
        <v>21950</v>
      </c>
      <c r="X15" s="206">
        <f t="shared" si="16"/>
        <v>21950</v>
      </c>
      <c r="Y15" s="206">
        <f t="shared" si="16"/>
        <v>21950</v>
      </c>
      <c r="Z15" s="206">
        <f t="shared" si="16"/>
        <v>21950</v>
      </c>
      <c r="AA15" s="206">
        <f t="shared" si="16"/>
        <v>21950</v>
      </c>
      <c r="AB15" s="206">
        <f t="shared" si="16"/>
        <v>25950</v>
      </c>
      <c r="AC15" s="206">
        <f t="shared" si="16"/>
        <v>25950</v>
      </c>
      <c r="AD15" s="206">
        <f t="shared" si="16"/>
        <v>25950</v>
      </c>
      <c r="AE15" s="206">
        <f t="shared" si="16"/>
        <v>25950</v>
      </c>
      <c r="AF15" s="206">
        <f t="shared" si="16"/>
        <v>25950</v>
      </c>
      <c r="AG15" s="206">
        <f t="shared" si="16"/>
        <v>27950</v>
      </c>
      <c r="AH15" s="206">
        <f t="shared" si="16"/>
        <v>30450</v>
      </c>
      <c r="AI15" s="206">
        <f t="shared" si="16"/>
        <v>30950</v>
      </c>
      <c r="AJ15" s="206">
        <f t="shared" si="16"/>
        <v>30950</v>
      </c>
      <c r="AK15" s="206">
        <f t="shared" si="16"/>
        <v>30950</v>
      </c>
      <c r="AL15" s="206">
        <f t="shared" si="16"/>
        <v>30950</v>
      </c>
      <c r="AM15" s="206">
        <f t="shared" si="16"/>
        <v>30950</v>
      </c>
      <c r="AN15" s="206">
        <f t="shared" si="16"/>
        <v>30950</v>
      </c>
      <c r="AO15" s="206">
        <f t="shared" si="16"/>
        <v>30950</v>
      </c>
      <c r="AP15" s="206">
        <f t="shared" si="16"/>
        <v>30950</v>
      </c>
      <c r="AQ15" s="206">
        <f t="shared" si="16"/>
        <v>30950</v>
      </c>
      <c r="AR15" s="206">
        <f t="shared" si="16"/>
        <v>30950</v>
      </c>
      <c r="AS15" s="206">
        <f t="shared" si="16"/>
        <v>28950</v>
      </c>
      <c r="AT15" s="206">
        <f t="shared" si="16"/>
        <v>28950</v>
      </c>
      <c r="AU15" s="206">
        <f t="shared" si="16"/>
        <v>30950</v>
      </c>
      <c r="AV15" s="206">
        <f t="shared" si="16"/>
        <v>30950</v>
      </c>
      <c r="AW15" s="206">
        <f t="shared" si="16"/>
        <v>32950</v>
      </c>
      <c r="AX15" s="206">
        <f t="shared" si="16"/>
        <v>35450</v>
      </c>
      <c r="AY15" s="206">
        <f t="shared" si="16"/>
        <v>35450</v>
      </c>
      <c r="AZ15" s="206">
        <f t="shared" si="16"/>
        <v>35450</v>
      </c>
      <c r="BA15" s="206">
        <f t="shared" si="16"/>
        <v>35450</v>
      </c>
      <c r="BB15" s="206">
        <f t="shared" si="16"/>
        <v>37950</v>
      </c>
      <c r="BC15" s="206">
        <f t="shared" si="16"/>
        <v>40950</v>
      </c>
      <c r="BD15" s="206">
        <f t="shared" si="16"/>
        <v>40950</v>
      </c>
      <c r="BE15" s="206">
        <f t="shared" si="16"/>
        <v>37950</v>
      </c>
      <c r="BF15" s="206">
        <f t="shared" si="16"/>
        <v>32950</v>
      </c>
      <c r="BG15" s="206">
        <f t="shared" si="16"/>
        <v>32950</v>
      </c>
      <c r="BH15" s="206">
        <f t="shared" si="16"/>
        <v>35450</v>
      </c>
      <c r="BI15" s="206">
        <f t="shared" si="16"/>
        <v>35450</v>
      </c>
      <c r="BJ15" s="206">
        <f t="shared" si="16"/>
        <v>26950</v>
      </c>
      <c r="BK15" s="206">
        <f t="shared" si="16"/>
        <v>27400</v>
      </c>
      <c r="BL15" s="206">
        <f t="shared" si="16"/>
        <v>27400</v>
      </c>
      <c r="BM15" s="206">
        <f t="shared" si="16"/>
        <v>27400</v>
      </c>
      <c r="BN15" s="206">
        <f t="shared" ref="BN15:CQ15" si="17">BN7+2000</f>
        <v>25900</v>
      </c>
      <c r="BO15" s="206">
        <f t="shared" si="17"/>
        <v>25900</v>
      </c>
      <c r="BP15" s="206">
        <f t="shared" si="17"/>
        <v>27400</v>
      </c>
      <c r="BQ15" s="206">
        <f t="shared" si="17"/>
        <v>27400</v>
      </c>
      <c r="BR15" s="206">
        <f t="shared" si="17"/>
        <v>27400</v>
      </c>
      <c r="BS15" s="206">
        <f t="shared" si="17"/>
        <v>25900</v>
      </c>
      <c r="BT15" s="206">
        <f t="shared" si="17"/>
        <v>25900</v>
      </c>
      <c r="BU15" s="206">
        <f t="shared" si="17"/>
        <v>25900</v>
      </c>
      <c r="BV15" s="206">
        <f t="shared" si="17"/>
        <v>25900</v>
      </c>
      <c r="BW15" s="206">
        <f t="shared" si="17"/>
        <v>25900</v>
      </c>
      <c r="BX15" s="206">
        <f t="shared" si="17"/>
        <v>25900</v>
      </c>
      <c r="BY15" s="206">
        <f t="shared" si="17"/>
        <v>25900</v>
      </c>
      <c r="BZ15" s="206">
        <f t="shared" si="17"/>
        <v>25900</v>
      </c>
      <c r="CA15" s="206">
        <f t="shared" si="17"/>
        <v>25900</v>
      </c>
      <c r="CB15" s="206">
        <f t="shared" si="17"/>
        <v>25900</v>
      </c>
      <c r="CC15" s="206">
        <f t="shared" si="17"/>
        <v>25900</v>
      </c>
      <c r="CD15" s="206">
        <f t="shared" si="17"/>
        <v>25900</v>
      </c>
      <c r="CE15" s="206">
        <f t="shared" si="17"/>
        <v>25900</v>
      </c>
      <c r="CF15" s="206">
        <f t="shared" si="17"/>
        <v>25900</v>
      </c>
      <c r="CG15" s="206">
        <f t="shared" si="17"/>
        <v>25900</v>
      </c>
      <c r="CH15" s="206">
        <f t="shared" si="17"/>
        <v>25900</v>
      </c>
      <c r="CI15" s="206">
        <f t="shared" si="17"/>
        <v>25900</v>
      </c>
      <c r="CJ15" s="206">
        <f t="shared" si="17"/>
        <v>25900</v>
      </c>
      <c r="CK15" s="206">
        <f t="shared" si="17"/>
        <v>25900</v>
      </c>
      <c r="CL15" s="206">
        <f t="shared" si="17"/>
        <v>25900</v>
      </c>
      <c r="CM15" s="206">
        <f t="shared" si="17"/>
        <v>25900</v>
      </c>
      <c r="CN15" s="206">
        <f t="shared" si="17"/>
        <v>25900</v>
      </c>
      <c r="CO15" s="206">
        <f t="shared" si="17"/>
        <v>25900</v>
      </c>
      <c r="CP15" s="206">
        <f t="shared" si="17"/>
        <v>16650</v>
      </c>
      <c r="CQ15" s="206">
        <f t="shared" si="17"/>
        <v>16650</v>
      </c>
      <c r="CR15" s="206">
        <f t="shared" ref="CR15:DS15" si="18">CR7+2000</f>
        <v>17150</v>
      </c>
      <c r="CS15" s="206">
        <f t="shared" si="18"/>
        <v>17150</v>
      </c>
      <c r="CT15" s="206">
        <f t="shared" si="18"/>
        <v>16650</v>
      </c>
      <c r="CU15" s="206">
        <f t="shared" si="18"/>
        <v>16650</v>
      </c>
      <c r="CV15" s="206">
        <f t="shared" si="18"/>
        <v>16650</v>
      </c>
      <c r="CW15" s="206">
        <f t="shared" si="18"/>
        <v>16650</v>
      </c>
      <c r="CX15" s="206">
        <f t="shared" si="18"/>
        <v>16650</v>
      </c>
      <c r="CY15" s="206">
        <f t="shared" si="18"/>
        <v>17150</v>
      </c>
      <c r="CZ15" s="206">
        <f t="shared" si="18"/>
        <v>17150</v>
      </c>
      <c r="DA15" s="206">
        <f t="shared" si="18"/>
        <v>16650</v>
      </c>
      <c r="DB15" s="206">
        <f t="shared" si="18"/>
        <v>16650</v>
      </c>
      <c r="DC15" s="206">
        <f t="shared" si="18"/>
        <v>16650</v>
      </c>
      <c r="DD15" s="206">
        <f t="shared" si="18"/>
        <v>15650</v>
      </c>
      <c r="DE15" s="206">
        <f t="shared" si="18"/>
        <v>15650</v>
      </c>
      <c r="DF15" s="206">
        <f t="shared" si="18"/>
        <v>16350</v>
      </c>
      <c r="DG15" s="206">
        <f t="shared" si="18"/>
        <v>16350</v>
      </c>
      <c r="DH15" s="206">
        <f t="shared" si="18"/>
        <v>15650</v>
      </c>
      <c r="DI15" s="206">
        <f t="shared" si="18"/>
        <v>15650</v>
      </c>
      <c r="DJ15" s="206">
        <f t="shared" si="18"/>
        <v>15650</v>
      </c>
      <c r="DK15" s="206">
        <f t="shared" si="18"/>
        <v>15650</v>
      </c>
      <c r="DL15" s="206">
        <f t="shared" si="18"/>
        <v>15650</v>
      </c>
      <c r="DM15" s="206">
        <f t="shared" si="18"/>
        <v>16350</v>
      </c>
      <c r="DN15" s="206">
        <f t="shared" si="18"/>
        <v>16350</v>
      </c>
      <c r="DO15" s="206">
        <f t="shared" si="18"/>
        <v>15650</v>
      </c>
      <c r="DP15" s="206">
        <f t="shared" si="18"/>
        <v>15650</v>
      </c>
      <c r="DQ15" s="206">
        <f t="shared" si="18"/>
        <v>15650</v>
      </c>
      <c r="DR15" s="206">
        <f t="shared" si="18"/>
        <v>15650</v>
      </c>
      <c r="DS15" s="206">
        <f t="shared" si="18"/>
        <v>16650</v>
      </c>
      <c r="DT15" s="206">
        <f t="shared" ref="DT15:GE15" si="19">DT7+2000</f>
        <v>16350</v>
      </c>
      <c r="DU15" s="206">
        <f t="shared" si="19"/>
        <v>16350</v>
      </c>
      <c r="DV15" s="206">
        <f t="shared" si="19"/>
        <v>16350</v>
      </c>
      <c r="DW15" s="206">
        <f t="shared" si="19"/>
        <v>15150</v>
      </c>
      <c r="DX15" s="206">
        <f t="shared" si="19"/>
        <v>15150</v>
      </c>
      <c r="DY15" s="206">
        <f t="shared" si="19"/>
        <v>15150</v>
      </c>
      <c r="DZ15" s="206">
        <f t="shared" si="19"/>
        <v>15150</v>
      </c>
      <c r="EA15" s="206">
        <f t="shared" si="19"/>
        <v>15150</v>
      </c>
      <c r="EB15" s="206">
        <f t="shared" si="19"/>
        <v>16350</v>
      </c>
      <c r="EC15" s="206">
        <f t="shared" si="19"/>
        <v>16350</v>
      </c>
      <c r="ED15" s="206">
        <f t="shared" si="19"/>
        <v>16350</v>
      </c>
      <c r="EE15" s="206">
        <f t="shared" si="19"/>
        <v>14850</v>
      </c>
      <c r="EF15" s="206">
        <f t="shared" si="19"/>
        <v>14850</v>
      </c>
      <c r="EG15" s="206">
        <f t="shared" si="19"/>
        <v>14850</v>
      </c>
      <c r="EH15" s="206">
        <f t="shared" si="19"/>
        <v>15150</v>
      </c>
      <c r="EI15" s="206">
        <f t="shared" si="19"/>
        <v>15150</v>
      </c>
      <c r="EJ15" s="206">
        <f t="shared" si="19"/>
        <v>14850</v>
      </c>
      <c r="EK15" s="206">
        <f t="shared" si="19"/>
        <v>14850</v>
      </c>
      <c r="EL15" s="206">
        <f t="shared" si="19"/>
        <v>14850</v>
      </c>
      <c r="EM15" s="206">
        <f t="shared" si="19"/>
        <v>14850</v>
      </c>
      <c r="EN15" s="206">
        <f t="shared" si="19"/>
        <v>14850</v>
      </c>
      <c r="EO15" s="206">
        <f t="shared" si="19"/>
        <v>15150</v>
      </c>
      <c r="EP15" s="206">
        <f t="shared" si="19"/>
        <v>15150</v>
      </c>
      <c r="EQ15" s="206">
        <f t="shared" si="19"/>
        <v>14850</v>
      </c>
      <c r="ER15" s="206">
        <f t="shared" si="19"/>
        <v>14850</v>
      </c>
      <c r="ES15" s="206">
        <f t="shared" si="19"/>
        <v>14850</v>
      </c>
      <c r="ET15" s="206">
        <f t="shared" si="19"/>
        <v>14850</v>
      </c>
      <c r="EU15" s="206">
        <f t="shared" si="19"/>
        <v>14850</v>
      </c>
      <c r="EV15" s="206">
        <f t="shared" si="19"/>
        <v>15150</v>
      </c>
      <c r="EW15" s="206">
        <f t="shared" si="19"/>
        <v>15150</v>
      </c>
      <c r="EX15" s="206">
        <f t="shared" si="19"/>
        <v>16650</v>
      </c>
      <c r="EY15" s="206">
        <f t="shared" si="19"/>
        <v>15150</v>
      </c>
      <c r="EZ15" s="206">
        <f t="shared" si="19"/>
        <v>15150</v>
      </c>
      <c r="FA15" s="206">
        <f t="shared" si="19"/>
        <v>15150</v>
      </c>
      <c r="FB15" s="206">
        <f t="shared" si="19"/>
        <v>15150</v>
      </c>
      <c r="FC15" s="206">
        <f t="shared" si="19"/>
        <v>22650</v>
      </c>
      <c r="FD15" s="206">
        <f t="shared" si="19"/>
        <v>22650</v>
      </c>
      <c r="FE15" s="206">
        <f t="shared" si="19"/>
        <v>22650</v>
      </c>
      <c r="FF15" s="206">
        <f t="shared" si="19"/>
        <v>22650</v>
      </c>
      <c r="FG15" s="206">
        <f t="shared" si="19"/>
        <v>22650</v>
      </c>
      <c r="FH15" s="206">
        <f t="shared" si="19"/>
        <v>22650</v>
      </c>
      <c r="FI15" s="206">
        <f t="shared" si="19"/>
        <v>22650</v>
      </c>
      <c r="FJ15" s="206">
        <f t="shared" si="19"/>
        <v>22650</v>
      </c>
      <c r="FK15" s="206">
        <f t="shared" si="19"/>
        <v>22650</v>
      </c>
      <c r="FL15" s="206">
        <f t="shared" si="19"/>
        <v>22650</v>
      </c>
      <c r="FM15" s="206">
        <f t="shared" si="19"/>
        <v>22650</v>
      </c>
      <c r="FN15" s="206">
        <f t="shared" si="19"/>
        <v>22650</v>
      </c>
      <c r="FO15" s="206">
        <f t="shared" si="19"/>
        <v>22650</v>
      </c>
      <c r="FP15" s="206">
        <f t="shared" si="19"/>
        <v>22650</v>
      </c>
      <c r="FQ15" s="206">
        <f t="shared" si="19"/>
        <v>22650</v>
      </c>
      <c r="FR15" s="206">
        <f t="shared" si="19"/>
        <v>22650</v>
      </c>
      <c r="FS15" s="206">
        <f t="shared" si="19"/>
        <v>22650</v>
      </c>
      <c r="FT15" s="206">
        <f t="shared" si="19"/>
        <v>22650</v>
      </c>
      <c r="FU15" s="206">
        <f t="shared" si="19"/>
        <v>22650</v>
      </c>
      <c r="FV15" s="206">
        <f t="shared" si="19"/>
        <v>22650</v>
      </c>
      <c r="FW15" s="206">
        <f t="shared" si="19"/>
        <v>22650</v>
      </c>
      <c r="FX15" s="206">
        <f t="shared" si="19"/>
        <v>22650</v>
      </c>
      <c r="FY15" s="206">
        <f t="shared" si="19"/>
        <v>22650</v>
      </c>
      <c r="FZ15" s="206">
        <f t="shared" si="19"/>
        <v>22650</v>
      </c>
      <c r="GA15" s="206">
        <f t="shared" si="19"/>
        <v>15150</v>
      </c>
      <c r="GB15" s="206">
        <f t="shared" si="19"/>
        <v>15150</v>
      </c>
      <c r="GC15" s="206">
        <f t="shared" si="19"/>
        <v>24550</v>
      </c>
      <c r="GD15" s="206">
        <f t="shared" si="19"/>
        <v>24550</v>
      </c>
      <c r="GE15" s="206">
        <f t="shared" si="19"/>
        <v>24550</v>
      </c>
      <c r="GF15" s="206">
        <f t="shared" ref="GF15:IQ15" si="20">GF7+2000</f>
        <v>24550</v>
      </c>
      <c r="GG15" s="206">
        <f t="shared" si="20"/>
        <v>24550</v>
      </c>
      <c r="GH15" s="206">
        <f t="shared" si="20"/>
        <v>24550</v>
      </c>
      <c r="GI15" s="206">
        <f t="shared" si="20"/>
        <v>24550</v>
      </c>
      <c r="GJ15" s="206">
        <f t="shared" si="20"/>
        <v>24550</v>
      </c>
      <c r="GK15" s="206">
        <f t="shared" si="20"/>
        <v>24550</v>
      </c>
      <c r="GL15" s="206">
        <f t="shared" si="20"/>
        <v>24550</v>
      </c>
      <c r="GM15" s="206">
        <f t="shared" si="20"/>
        <v>18550</v>
      </c>
      <c r="GN15" s="206">
        <f t="shared" si="20"/>
        <v>18550</v>
      </c>
      <c r="GO15" s="206">
        <f t="shared" si="20"/>
        <v>18550</v>
      </c>
      <c r="GP15" s="206">
        <f t="shared" si="20"/>
        <v>18550</v>
      </c>
      <c r="GQ15" s="206">
        <f t="shared" si="20"/>
        <v>19050</v>
      </c>
      <c r="GR15" s="206">
        <f t="shared" si="20"/>
        <v>19050</v>
      </c>
      <c r="GS15" s="206">
        <f t="shared" si="20"/>
        <v>20250</v>
      </c>
      <c r="GT15" s="206">
        <f t="shared" si="20"/>
        <v>20250</v>
      </c>
      <c r="GU15" s="206">
        <f t="shared" si="20"/>
        <v>19050</v>
      </c>
      <c r="GV15" s="206">
        <f t="shared" si="20"/>
        <v>19050</v>
      </c>
      <c r="GW15" s="206">
        <f t="shared" si="20"/>
        <v>19050</v>
      </c>
      <c r="GX15" s="206">
        <f t="shared" si="20"/>
        <v>19050</v>
      </c>
      <c r="GY15" s="206">
        <f t="shared" si="20"/>
        <v>19050</v>
      </c>
      <c r="GZ15" s="206">
        <f t="shared" si="20"/>
        <v>20250</v>
      </c>
      <c r="HA15" s="206">
        <f t="shared" si="20"/>
        <v>20250</v>
      </c>
      <c r="HB15" s="206">
        <f t="shared" si="20"/>
        <v>19050</v>
      </c>
      <c r="HC15" s="206">
        <f t="shared" si="20"/>
        <v>19050</v>
      </c>
      <c r="HD15" s="206">
        <f t="shared" si="20"/>
        <v>19050</v>
      </c>
      <c r="HE15" s="206">
        <f t="shared" si="20"/>
        <v>19050</v>
      </c>
      <c r="HF15" s="206">
        <f t="shared" si="20"/>
        <v>19050</v>
      </c>
      <c r="HG15" s="206">
        <f t="shared" si="20"/>
        <v>16650</v>
      </c>
      <c r="HH15" s="206">
        <f t="shared" si="20"/>
        <v>20250</v>
      </c>
      <c r="HI15" s="206">
        <f t="shared" si="20"/>
        <v>19050</v>
      </c>
      <c r="HJ15" s="206">
        <f t="shared" si="20"/>
        <v>19050</v>
      </c>
      <c r="HK15" s="206">
        <f t="shared" si="20"/>
        <v>19050</v>
      </c>
      <c r="HL15" s="206">
        <f t="shared" si="20"/>
        <v>19050</v>
      </c>
      <c r="HM15" s="206">
        <f t="shared" si="20"/>
        <v>19050</v>
      </c>
      <c r="HN15" s="206">
        <f t="shared" si="20"/>
        <v>20250</v>
      </c>
      <c r="HO15" s="206">
        <f t="shared" si="20"/>
        <v>20250</v>
      </c>
      <c r="HP15" s="206">
        <f t="shared" si="20"/>
        <v>19050</v>
      </c>
      <c r="HQ15" s="206">
        <f t="shared" si="20"/>
        <v>19050</v>
      </c>
      <c r="HR15" s="206">
        <f t="shared" si="20"/>
        <v>19050</v>
      </c>
      <c r="HS15" s="206">
        <f t="shared" si="20"/>
        <v>19050</v>
      </c>
      <c r="HT15" s="206">
        <f t="shared" si="20"/>
        <v>19050</v>
      </c>
      <c r="HU15" s="206">
        <f t="shared" si="20"/>
        <v>20250</v>
      </c>
      <c r="HV15" s="206">
        <f t="shared" si="20"/>
        <v>20250</v>
      </c>
      <c r="HW15" s="206">
        <f t="shared" si="20"/>
        <v>19050</v>
      </c>
      <c r="HX15" s="206">
        <f t="shared" si="20"/>
        <v>19050</v>
      </c>
      <c r="HY15" s="206">
        <f t="shared" si="20"/>
        <v>19050</v>
      </c>
      <c r="HZ15" s="206">
        <f t="shared" si="20"/>
        <v>19050</v>
      </c>
      <c r="IA15" s="206">
        <f t="shared" si="20"/>
        <v>19050</v>
      </c>
      <c r="IB15" s="206">
        <f t="shared" si="20"/>
        <v>20250</v>
      </c>
      <c r="IC15" s="206">
        <f t="shared" si="20"/>
        <v>20250</v>
      </c>
      <c r="ID15" s="206">
        <f t="shared" si="20"/>
        <v>17150</v>
      </c>
      <c r="IE15" s="206">
        <f t="shared" si="20"/>
        <v>17150</v>
      </c>
      <c r="IF15" s="206">
        <f t="shared" si="20"/>
        <v>17150</v>
      </c>
      <c r="IG15" s="206">
        <f t="shared" si="20"/>
        <v>17150</v>
      </c>
      <c r="IH15" s="206">
        <f t="shared" si="20"/>
        <v>17150</v>
      </c>
      <c r="II15" s="206">
        <f t="shared" si="20"/>
        <v>19050</v>
      </c>
      <c r="IJ15" s="206">
        <f t="shared" si="20"/>
        <v>19050</v>
      </c>
      <c r="IK15" s="206">
        <f t="shared" si="20"/>
        <v>16650</v>
      </c>
      <c r="IL15" s="206">
        <f t="shared" si="20"/>
        <v>16650</v>
      </c>
      <c r="IM15" s="206">
        <f t="shared" si="20"/>
        <v>16650</v>
      </c>
      <c r="IN15" s="206">
        <f t="shared" si="20"/>
        <v>16650</v>
      </c>
      <c r="IO15" s="206">
        <f t="shared" si="20"/>
        <v>16650</v>
      </c>
      <c r="IP15" s="206">
        <f t="shared" si="20"/>
        <v>19050</v>
      </c>
      <c r="IQ15" s="206">
        <f t="shared" si="20"/>
        <v>19050</v>
      </c>
      <c r="IR15" s="206">
        <f t="shared" ref="IR15:JP15" si="21">IR7+2000</f>
        <v>16650</v>
      </c>
      <c r="IS15" s="206">
        <f t="shared" si="21"/>
        <v>16650</v>
      </c>
      <c r="IT15" s="206">
        <f t="shared" si="21"/>
        <v>16650</v>
      </c>
      <c r="IU15" s="206">
        <f t="shared" si="21"/>
        <v>16650</v>
      </c>
      <c r="IV15" s="206">
        <f t="shared" si="21"/>
        <v>16650</v>
      </c>
      <c r="IW15" s="206">
        <f t="shared" si="21"/>
        <v>19050</v>
      </c>
      <c r="IX15" s="206">
        <f t="shared" si="21"/>
        <v>19050</v>
      </c>
      <c r="IY15" s="206">
        <f t="shared" si="21"/>
        <v>16650</v>
      </c>
      <c r="IZ15" s="206">
        <f t="shared" si="21"/>
        <v>16650</v>
      </c>
      <c r="JA15" s="206">
        <f t="shared" si="21"/>
        <v>16650</v>
      </c>
      <c r="JB15" s="206">
        <f t="shared" si="21"/>
        <v>16650</v>
      </c>
      <c r="JC15" s="206">
        <f t="shared" si="21"/>
        <v>16650</v>
      </c>
      <c r="JD15" s="206">
        <f t="shared" si="21"/>
        <v>19050</v>
      </c>
      <c r="JE15" s="206">
        <f t="shared" si="21"/>
        <v>19050</v>
      </c>
      <c r="JF15" s="206">
        <f t="shared" si="21"/>
        <v>16650</v>
      </c>
      <c r="JG15" s="206">
        <f t="shared" si="21"/>
        <v>16650</v>
      </c>
      <c r="JH15" s="206">
        <f t="shared" si="21"/>
        <v>16650</v>
      </c>
      <c r="JI15" s="206">
        <f t="shared" si="21"/>
        <v>16650</v>
      </c>
      <c r="JJ15" s="206">
        <f t="shared" si="21"/>
        <v>16650</v>
      </c>
      <c r="JK15" s="206">
        <f t="shared" si="21"/>
        <v>19050</v>
      </c>
      <c r="JL15" s="206">
        <f t="shared" si="21"/>
        <v>19050</v>
      </c>
      <c r="JM15" s="206">
        <f t="shared" si="21"/>
        <v>17850</v>
      </c>
      <c r="JN15" s="206">
        <f t="shared" si="21"/>
        <v>17850</v>
      </c>
      <c r="JO15" s="206">
        <f t="shared" si="21"/>
        <v>17850</v>
      </c>
      <c r="JP15" s="206">
        <f t="shared" si="21"/>
        <v>17850</v>
      </c>
    </row>
    <row r="16" spans="1:276" s="53" customFormat="1" x14ac:dyDescent="0.2">
      <c r="A16" s="180">
        <v>2</v>
      </c>
      <c r="B16" s="206">
        <f t="shared" ref="B16:K16" si="22">B15+2250</f>
        <v>41500</v>
      </c>
      <c r="C16" s="206">
        <f t="shared" si="22"/>
        <v>56000</v>
      </c>
      <c r="D16" s="206">
        <f t="shared" si="22"/>
        <v>56000</v>
      </c>
      <c r="E16" s="206">
        <f t="shared" si="22"/>
        <v>56000</v>
      </c>
      <c r="F16" s="206">
        <f t="shared" si="22"/>
        <v>49000</v>
      </c>
      <c r="G16" s="206">
        <f t="shared" si="22"/>
        <v>49000</v>
      </c>
      <c r="H16" s="206">
        <f t="shared" si="22"/>
        <v>49000</v>
      </c>
      <c r="I16" s="206">
        <f t="shared" si="22"/>
        <v>49000</v>
      </c>
      <c r="J16" s="206">
        <f t="shared" si="22"/>
        <v>49000</v>
      </c>
      <c r="K16" s="206">
        <f t="shared" si="22"/>
        <v>49000</v>
      </c>
      <c r="L16" s="206">
        <f>L15+1950</f>
        <v>40400</v>
      </c>
      <c r="M16" s="206">
        <f t="shared" ref="M16:T16" si="23">M15+1950</f>
        <v>23900</v>
      </c>
      <c r="N16" s="206">
        <f t="shared" si="23"/>
        <v>23900</v>
      </c>
      <c r="O16" s="206">
        <f t="shared" si="23"/>
        <v>23900</v>
      </c>
      <c r="P16" s="206">
        <f t="shared" si="23"/>
        <v>23900</v>
      </c>
      <c r="Q16" s="206">
        <f t="shared" si="23"/>
        <v>23900</v>
      </c>
      <c r="R16" s="206">
        <f t="shared" si="23"/>
        <v>25900</v>
      </c>
      <c r="S16" s="206">
        <f t="shared" si="23"/>
        <v>25900</v>
      </c>
      <c r="T16" s="206">
        <f t="shared" si="23"/>
        <v>25900</v>
      </c>
      <c r="U16" s="206">
        <f t="shared" ref="U16:BX16" si="24">U15+1950</f>
        <v>25900</v>
      </c>
      <c r="V16" s="206">
        <f t="shared" si="24"/>
        <v>25900</v>
      </c>
      <c r="W16" s="206">
        <f t="shared" si="24"/>
        <v>23900</v>
      </c>
      <c r="X16" s="206">
        <f t="shared" si="24"/>
        <v>23900</v>
      </c>
      <c r="Y16" s="206">
        <f t="shared" si="24"/>
        <v>23900</v>
      </c>
      <c r="Z16" s="206">
        <f t="shared" si="24"/>
        <v>23900</v>
      </c>
      <c r="AA16" s="206">
        <f t="shared" si="24"/>
        <v>23900</v>
      </c>
      <c r="AB16" s="206">
        <f t="shared" si="24"/>
        <v>27900</v>
      </c>
      <c r="AC16" s="206">
        <f t="shared" si="24"/>
        <v>27900</v>
      </c>
      <c r="AD16" s="206">
        <f t="shared" si="24"/>
        <v>27900</v>
      </c>
      <c r="AE16" s="206">
        <f t="shared" si="24"/>
        <v>27900</v>
      </c>
      <c r="AF16" s="206">
        <f t="shared" si="24"/>
        <v>27900</v>
      </c>
      <c r="AG16" s="206">
        <f t="shared" si="24"/>
        <v>29900</v>
      </c>
      <c r="AH16" s="206">
        <f t="shared" si="24"/>
        <v>32400</v>
      </c>
      <c r="AI16" s="206">
        <f t="shared" si="24"/>
        <v>32900</v>
      </c>
      <c r="AJ16" s="206">
        <f t="shared" si="24"/>
        <v>32900</v>
      </c>
      <c r="AK16" s="206">
        <f t="shared" si="24"/>
        <v>32900</v>
      </c>
      <c r="AL16" s="206">
        <f t="shared" si="24"/>
        <v>32900</v>
      </c>
      <c r="AM16" s="206">
        <f t="shared" si="24"/>
        <v>32900</v>
      </c>
      <c r="AN16" s="206">
        <f t="shared" si="24"/>
        <v>32900</v>
      </c>
      <c r="AO16" s="206">
        <f t="shared" si="24"/>
        <v>32900</v>
      </c>
      <c r="AP16" s="206">
        <f t="shared" si="24"/>
        <v>32900</v>
      </c>
      <c r="AQ16" s="206">
        <f t="shared" si="24"/>
        <v>32900</v>
      </c>
      <c r="AR16" s="206">
        <f t="shared" si="24"/>
        <v>32900</v>
      </c>
      <c r="AS16" s="206">
        <f t="shared" si="24"/>
        <v>30900</v>
      </c>
      <c r="AT16" s="206">
        <f t="shared" si="24"/>
        <v>30900</v>
      </c>
      <c r="AU16" s="206">
        <f t="shared" si="24"/>
        <v>32900</v>
      </c>
      <c r="AV16" s="206">
        <f t="shared" si="24"/>
        <v>32900</v>
      </c>
      <c r="AW16" s="206">
        <f t="shared" si="24"/>
        <v>34900</v>
      </c>
      <c r="AX16" s="206">
        <f t="shared" si="24"/>
        <v>37400</v>
      </c>
      <c r="AY16" s="206">
        <f t="shared" si="24"/>
        <v>37400</v>
      </c>
      <c r="AZ16" s="206">
        <f t="shared" si="24"/>
        <v>37400</v>
      </c>
      <c r="BA16" s="206">
        <f t="shared" si="24"/>
        <v>37400</v>
      </c>
      <c r="BB16" s="206">
        <f t="shared" si="24"/>
        <v>39900</v>
      </c>
      <c r="BC16" s="206">
        <f t="shared" si="24"/>
        <v>42900</v>
      </c>
      <c r="BD16" s="206">
        <f t="shared" si="24"/>
        <v>42900</v>
      </c>
      <c r="BE16" s="206">
        <f t="shared" si="24"/>
        <v>39900</v>
      </c>
      <c r="BF16" s="206">
        <f t="shared" si="24"/>
        <v>34900</v>
      </c>
      <c r="BG16" s="206">
        <f t="shared" si="24"/>
        <v>34900</v>
      </c>
      <c r="BH16" s="206">
        <f t="shared" si="24"/>
        <v>37400</v>
      </c>
      <c r="BI16" s="206">
        <f t="shared" si="24"/>
        <v>37400</v>
      </c>
      <c r="BJ16" s="206">
        <f t="shared" si="24"/>
        <v>28900</v>
      </c>
      <c r="BK16" s="206">
        <f t="shared" si="24"/>
        <v>29350</v>
      </c>
      <c r="BL16" s="206">
        <f t="shared" si="24"/>
        <v>29350</v>
      </c>
      <c r="BM16" s="206">
        <f t="shared" si="24"/>
        <v>29350</v>
      </c>
      <c r="BN16" s="206">
        <f t="shared" si="24"/>
        <v>27850</v>
      </c>
      <c r="BO16" s="206">
        <f t="shared" si="24"/>
        <v>27850</v>
      </c>
      <c r="BP16" s="206">
        <f t="shared" si="24"/>
        <v>29350</v>
      </c>
      <c r="BQ16" s="206">
        <f t="shared" si="24"/>
        <v>29350</v>
      </c>
      <c r="BR16" s="206">
        <f t="shared" si="24"/>
        <v>29350</v>
      </c>
      <c r="BS16" s="206">
        <f t="shared" si="24"/>
        <v>27850</v>
      </c>
      <c r="BT16" s="206">
        <f t="shared" si="24"/>
        <v>27850</v>
      </c>
      <c r="BU16" s="206">
        <f t="shared" si="24"/>
        <v>27850</v>
      </c>
      <c r="BV16" s="206">
        <f t="shared" si="24"/>
        <v>27850</v>
      </c>
      <c r="BW16" s="206">
        <f t="shared" si="24"/>
        <v>27850</v>
      </c>
      <c r="BX16" s="206">
        <f t="shared" si="24"/>
        <v>27850</v>
      </c>
      <c r="BY16" s="206">
        <f t="shared" ref="BY16:CN16" si="25">BY15+1950</f>
        <v>27850</v>
      </c>
      <c r="BZ16" s="206">
        <f t="shared" si="25"/>
        <v>27850</v>
      </c>
      <c r="CA16" s="206">
        <f t="shared" si="25"/>
        <v>27850</v>
      </c>
      <c r="CB16" s="206">
        <f t="shared" si="25"/>
        <v>27850</v>
      </c>
      <c r="CC16" s="206">
        <f t="shared" si="25"/>
        <v>27850</v>
      </c>
      <c r="CD16" s="206">
        <f t="shared" si="25"/>
        <v>27850</v>
      </c>
      <c r="CE16" s="206">
        <f t="shared" si="25"/>
        <v>27850</v>
      </c>
      <c r="CF16" s="206">
        <f t="shared" si="25"/>
        <v>27850</v>
      </c>
      <c r="CG16" s="206">
        <f t="shared" si="25"/>
        <v>27850</v>
      </c>
      <c r="CH16" s="206">
        <f t="shared" si="25"/>
        <v>27850</v>
      </c>
      <c r="CI16" s="206">
        <f t="shared" si="25"/>
        <v>27850</v>
      </c>
      <c r="CJ16" s="206">
        <f t="shared" si="25"/>
        <v>27850</v>
      </c>
      <c r="CK16" s="206">
        <f t="shared" si="25"/>
        <v>27850</v>
      </c>
      <c r="CL16" s="206">
        <f t="shared" si="25"/>
        <v>27850</v>
      </c>
      <c r="CM16" s="206">
        <f t="shared" si="25"/>
        <v>27850</v>
      </c>
      <c r="CN16" s="206">
        <f t="shared" si="25"/>
        <v>27850</v>
      </c>
      <c r="CO16" s="206">
        <f>CO15+1850</f>
        <v>27750</v>
      </c>
      <c r="CP16" s="206">
        <f>CP15+1850</f>
        <v>18500</v>
      </c>
      <c r="CQ16" s="206">
        <f t="shared" ref="CQ16:DS16" si="26">CQ15+1850</f>
        <v>18500</v>
      </c>
      <c r="CR16" s="206">
        <f t="shared" si="26"/>
        <v>19000</v>
      </c>
      <c r="CS16" s="206">
        <f t="shared" si="26"/>
        <v>19000</v>
      </c>
      <c r="CT16" s="206">
        <f t="shared" si="26"/>
        <v>18500</v>
      </c>
      <c r="CU16" s="206">
        <f t="shared" si="26"/>
        <v>18500</v>
      </c>
      <c r="CV16" s="206">
        <f t="shared" si="26"/>
        <v>18500</v>
      </c>
      <c r="CW16" s="206">
        <f t="shared" si="26"/>
        <v>18500</v>
      </c>
      <c r="CX16" s="206">
        <f t="shared" si="26"/>
        <v>18500</v>
      </c>
      <c r="CY16" s="206">
        <f t="shared" si="26"/>
        <v>19000</v>
      </c>
      <c r="CZ16" s="206">
        <f t="shared" si="26"/>
        <v>19000</v>
      </c>
      <c r="DA16" s="206">
        <f t="shared" si="26"/>
        <v>18500</v>
      </c>
      <c r="DB16" s="206">
        <f t="shared" si="26"/>
        <v>18500</v>
      </c>
      <c r="DC16" s="206">
        <f t="shared" si="26"/>
        <v>18500</v>
      </c>
      <c r="DD16" s="206">
        <f t="shared" si="26"/>
        <v>17500</v>
      </c>
      <c r="DE16" s="206">
        <f t="shared" si="26"/>
        <v>17500</v>
      </c>
      <c r="DF16" s="206">
        <f t="shared" si="26"/>
        <v>18200</v>
      </c>
      <c r="DG16" s="206">
        <f t="shared" si="26"/>
        <v>18200</v>
      </c>
      <c r="DH16" s="206">
        <f t="shared" si="26"/>
        <v>17500</v>
      </c>
      <c r="DI16" s="206">
        <f t="shared" si="26"/>
        <v>17500</v>
      </c>
      <c r="DJ16" s="206">
        <f t="shared" si="26"/>
        <v>17500</v>
      </c>
      <c r="DK16" s="206">
        <f t="shared" si="26"/>
        <v>17500</v>
      </c>
      <c r="DL16" s="206">
        <f t="shared" si="26"/>
        <v>17500</v>
      </c>
      <c r="DM16" s="206">
        <f t="shared" si="26"/>
        <v>18200</v>
      </c>
      <c r="DN16" s="206">
        <f t="shared" si="26"/>
        <v>18200</v>
      </c>
      <c r="DO16" s="206">
        <f t="shared" si="26"/>
        <v>17500</v>
      </c>
      <c r="DP16" s="206">
        <f t="shared" si="26"/>
        <v>17500</v>
      </c>
      <c r="DQ16" s="206">
        <f t="shared" si="26"/>
        <v>17500</v>
      </c>
      <c r="DR16" s="206">
        <f t="shared" si="26"/>
        <v>17500</v>
      </c>
      <c r="DS16" s="206">
        <f t="shared" si="26"/>
        <v>18500</v>
      </c>
      <c r="DT16" s="206">
        <f t="shared" ref="DT16:GE16" si="27">DT15+1850</f>
        <v>18200</v>
      </c>
      <c r="DU16" s="206">
        <f t="shared" si="27"/>
        <v>18200</v>
      </c>
      <c r="DV16" s="206">
        <f t="shared" si="27"/>
        <v>18200</v>
      </c>
      <c r="DW16" s="206">
        <f t="shared" si="27"/>
        <v>17000</v>
      </c>
      <c r="DX16" s="206">
        <f t="shared" si="27"/>
        <v>17000</v>
      </c>
      <c r="DY16" s="206">
        <f t="shared" si="27"/>
        <v>17000</v>
      </c>
      <c r="DZ16" s="206">
        <f t="shared" si="27"/>
        <v>17000</v>
      </c>
      <c r="EA16" s="206">
        <f t="shared" si="27"/>
        <v>17000</v>
      </c>
      <c r="EB16" s="206">
        <f t="shared" si="27"/>
        <v>18200</v>
      </c>
      <c r="EC16" s="206">
        <f t="shared" si="27"/>
        <v>18200</v>
      </c>
      <c r="ED16" s="206">
        <f t="shared" si="27"/>
        <v>18200</v>
      </c>
      <c r="EE16" s="206">
        <f t="shared" si="27"/>
        <v>16700</v>
      </c>
      <c r="EF16" s="206">
        <f t="shared" si="27"/>
        <v>16700</v>
      </c>
      <c r="EG16" s="206">
        <f t="shared" si="27"/>
        <v>16700</v>
      </c>
      <c r="EH16" s="206">
        <f t="shared" si="27"/>
        <v>17000</v>
      </c>
      <c r="EI16" s="206">
        <f t="shared" si="27"/>
        <v>17000</v>
      </c>
      <c r="EJ16" s="206">
        <f t="shared" si="27"/>
        <v>16700</v>
      </c>
      <c r="EK16" s="206">
        <f t="shared" si="27"/>
        <v>16700</v>
      </c>
      <c r="EL16" s="206">
        <f t="shared" si="27"/>
        <v>16700</v>
      </c>
      <c r="EM16" s="206">
        <f t="shared" si="27"/>
        <v>16700</v>
      </c>
      <c r="EN16" s="206">
        <f t="shared" si="27"/>
        <v>16700</v>
      </c>
      <c r="EO16" s="206">
        <f t="shared" si="27"/>
        <v>17000</v>
      </c>
      <c r="EP16" s="206">
        <f t="shared" si="27"/>
        <v>17000</v>
      </c>
      <c r="EQ16" s="206">
        <f t="shared" si="27"/>
        <v>16700</v>
      </c>
      <c r="ER16" s="206">
        <f t="shared" si="27"/>
        <v>16700</v>
      </c>
      <c r="ES16" s="206">
        <f t="shared" si="27"/>
        <v>16700</v>
      </c>
      <c r="ET16" s="206">
        <f t="shared" si="27"/>
        <v>16700</v>
      </c>
      <c r="EU16" s="206">
        <f t="shared" si="27"/>
        <v>16700</v>
      </c>
      <c r="EV16" s="206">
        <f t="shared" si="27"/>
        <v>17000</v>
      </c>
      <c r="EW16" s="206">
        <f t="shared" si="27"/>
        <v>17000</v>
      </c>
      <c r="EX16" s="206">
        <f t="shared" si="27"/>
        <v>18500</v>
      </c>
      <c r="EY16" s="206">
        <f t="shared" si="27"/>
        <v>17000</v>
      </c>
      <c r="EZ16" s="206">
        <f t="shared" si="27"/>
        <v>17000</v>
      </c>
      <c r="FA16" s="206">
        <f t="shared" si="27"/>
        <v>17000</v>
      </c>
      <c r="FB16" s="206">
        <f t="shared" si="27"/>
        <v>17000</v>
      </c>
      <c r="FC16" s="206">
        <f t="shared" si="27"/>
        <v>24500</v>
      </c>
      <c r="FD16" s="206">
        <f t="shared" si="27"/>
        <v>24500</v>
      </c>
      <c r="FE16" s="206">
        <f t="shared" si="27"/>
        <v>24500</v>
      </c>
      <c r="FF16" s="206">
        <f t="shared" si="27"/>
        <v>24500</v>
      </c>
      <c r="FG16" s="206">
        <f t="shared" si="27"/>
        <v>24500</v>
      </c>
      <c r="FH16" s="206">
        <f t="shared" si="27"/>
        <v>24500</v>
      </c>
      <c r="FI16" s="206">
        <f t="shared" si="27"/>
        <v>24500</v>
      </c>
      <c r="FJ16" s="206">
        <f t="shared" si="27"/>
        <v>24500</v>
      </c>
      <c r="FK16" s="206">
        <f t="shared" si="27"/>
        <v>24500</v>
      </c>
      <c r="FL16" s="206">
        <f t="shared" si="27"/>
        <v>24500</v>
      </c>
      <c r="FM16" s="206">
        <f t="shared" si="27"/>
        <v>24500</v>
      </c>
      <c r="FN16" s="206">
        <f t="shared" si="27"/>
        <v>24500</v>
      </c>
      <c r="FO16" s="206">
        <f t="shared" si="27"/>
        <v>24500</v>
      </c>
      <c r="FP16" s="206">
        <f t="shared" si="27"/>
        <v>24500</v>
      </c>
      <c r="FQ16" s="206">
        <f t="shared" si="27"/>
        <v>24500</v>
      </c>
      <c r="FR16" s="206">
        <f t="shared" si="27"/>
        <v>24500</v>
      </c>
      <c r="FS16" s="206">
        <f t="shared" si="27"/>
        <v>24500</v>
      </c>
      <c r="FT16" s="206">
        <f t="shared" si="27"/>
        <v>24500</v>
      </c>
      <c r="FU16" s="206">
        <f t="shared" si="27"/>
        <v>24500</v>
      </c>
      <c r="FV16" s="206">
        <f t="shared" si="27"/>
        <v>24500</v>
      </c>
      <c r="FW16" s="206">
        <f t="shared" si="27"/>
        <v>24500</v>
      </c>
      <c r="FX16" s="206">
        <f t="shared" si="27"/>
        <v>24500</v>
      </c>
      <c r="FY16" s="206">
        <f t="shared" si="27"/>
        <v>24500</v>
      </c>
      <c r="FZ16" s="206">
        <f t="shared" si="27"/>
        <v>24500</v>
      </c>
      <c r="GA16" s="206">
        <f t="shared" si="27"/>
        <v>17000</v>
      </c>
      <c r="GB16" s="206">
        <f t="shared" si="27"/>
        <v>17000</v>
      </c>
      <c r="GC16" s="206">
        <f t="shared" si="27"/>
        <v>26400</v>
      </c>
      <c r="GD16" s="206">
        <f t="shared" si="27"/>
        <v>26400</v>
      </c>
      <c r="GE16" s="206">
        <f t="shared" si="27"/>
        <v>26400</v>
      </c>
      <c r="GF16" s="206">
        <f t="shared" ref="GF16:IQ16" si="28">GF15+1850</f>
        <v>26400</v>
      </c>
      <c r="GG16" s="206">
        <f t="shared" si="28"/>
        <v>26400</v>
      </c>
      <c r="GH16" s="206">
        <f t="shared" si="28"/>
        <v>26400</v>
      </c>
      <c r="GI16" s="206">
        <f t="shared" si="28"/>
        <v>26400</v>
      </c>
      <c r="GJ16" s="206">
        <f t="shared" si="28"/>
        <v>26400</v>
      </c>
      <c r="GK16" s="206">
        <f t="shared" si="28"/>
        <v>26400</v>
      </c>
      <c r="GL16" s="206">
        <f t="shared" si="28"/>
        <v>26400</v>
      </c>
      <c r="GM16" s="206">
        <f t="shared" si="28"/>
        <v>20400</v>
      </c>
      <c r="GN16" s="206">
        <f t="shared" si="28"/>
        <v>20400</v>
      </c>
      <c r="GO16" s="206">
        <f t="shared" si="28"/>
        <v>20400</v>
      </c>
      <c r="GP16" s="206">
        <f t="shared" si="28"/>
        <v>20400</v>
      </c>
      <c r="GQ16" s="206">
        <f t="shared" si="28"/>
        <v>20900</v>
      </c>
      <c r="GR16" s="206">
        <f t="shared" si="28"/>
        <v>20900</v>
      </c>
      <c r="GS16" s="206">
        <f t="shared" si="28"/>
        <v>22100</v>
      </c>
      <c r="GT16" s="206">
        <f t="shared" si="28"/>
        <v>22100</v>
      </c>
      <c r="GU16" s="206">
        <f t="shared" si="28"/>
        <v>20900</v>
      </c>
      <c r="GV16" s="206">
        <f t="shared" si="28"/>
        <v>20900</v>
      </c>
      <c r="GW16" s="206">
        <f t="shared" si="28"/>
        <v>20900</v>
      </c>
      <c r="GX16" s="206">
        <f t="shared" si="28"/>
        <v>20900</v>
      </c>
      <c r="GY16" s="206">
        <f t="shared" si="28"/>
        <v>20900</v>
      </c>
      <c r="GZ16" s="206">
        <f t="shared" si="28"/>
        <v>22100</v>
      </c>
      <c r="HA16" s="206">
        <f t="shared" si="28"/>
        <v>22100</v>
      </c>
      <c r="HB16" s="206">
        <f t="shared" si="28"/>
        <v>20900</v>
      </c>
      <c r="HC16" s="206">
        <f t="shared" si="28"/>
        <v>20900</v>
      </c>
      <c r="HD16" s="206">
        <f t="shared" si="28"/>
        <v>20900</v>
      </c>
      <c r="HE16" s="206">
        <f t="shared" si="28"/>
        <v>20900</v>
      </c>
      <c r="HF16" s="206">
        <f t="shared" si="28"/>
        <v>20900</v>
      </c>
      <c r="HG16" s="206">
        <f t="shared" si="28"/>
        <v>18500</v>
      </c>
      <c r="HH16" s="206">
        <f t="shared" si="28"/>
        <v>22100</v>
      </c>
      <c r="HI16" s="206">
        <f t="shared" si="28"/>
        <v>20900</v>
      </c>
      <c r="HJ16" s="206">
        <f t="shared" si="28"/>
        <v>20900</v>
      </c>
      <c r="HK16" s="206">
        <f t="shared" si="28"/>
        <v>20900</v>
      </c>
      <c r="HL16" s="206">
        <f t="shared" si="28"/>
        <v>20900</v>
      </c>
      <c r="HM16" s="206">
        <f t="shared" si="28"/>
        <v>20900</v>
      </c>
      <c r="HN16" s="206">
        <f t="shared" si="28"/>
        <v>22100</v>
      </c>
      <c r="HO16" s="206">
        <f t="shared" si="28"/>
        <v>22100</v>
      </c>
      <c r="HP16" s="206">
        <f t="shared" si="28"/>
        <v>20900</v>
      </c>
      <c r="HQ16" s="206">
        <f t="shared" si="28"/>
        <v>20900</v>
      </c>
      <c r="HR16" s="206">
        <f t="shared" si="28"/>
        <v>20900</v>
      </c>
      <c r="HS16" s="206">
        <f t="shared" si="28"/>
        <v>20900</v>
      </c>
      <c r="HT16" s="206">
        <f t="shared" si="28"/>
        <v>20900</v>
      </c>
      <c r="HU16" s="206">
        <f t="shared" si="28"/>
        <v>22100</v>
      </c>
      <c r="HV16" s="206">
        <f t="shared" si="28"/>
        <v>22100</v>
      </c>
      <c r="HW16" s="206">
        <f t="shared" si="28"/>
        <v>20900</v>
      </c>
      <c r="HX16" s="206">
        <f t="shared" si="28"/>
        <v>20900</v>
      </c>
      <c r="HY16" s="206">
        <f t="shared" si="28"/>
        <v>20900</v>
      </c>
      <c r="HZ16" s="206">
        <f t="shared" si="28"/>
        <v>20900</v>
      </c>
      <c r="IA16" s="206">
        <f t="shared" si="28"/>
        <v>20900</v>
      </c>
      <c r="IB16" s="206">
        <f t="shared" si="28"/>
        <v>22100</v>
      </c>
      <c r="IC16" s="206">
        <f t="shared" si="28"/>
        <v>22100</v>
      </c>
      <c r="ID16" s="206">
        <f t="shared" si="28"/>
        <v>19000</v>
      </c>
      <c r="IE16" s="206">
        <f t="shared" si="28"/>
        <v>19000</v>
      </c>
      <c r="IF16" s="206">
        <f t="shared" si="28"/>
        <v>19000</v>
      </c>
      <c r="IG16" s="206">
        <f t="shared" si="28"/>
        <v>19000</v>
      </c>
      <c r="IH16" s="206">
        <f t="shared" si="28"/>
        <v>19000</v>
      </c>
      <c r="II16" s="206">
        <f t="shared" si="28"/>
        <v>20900</v>
      </c>
      <c r="IJ16" s="206">
        <f t="shared" si="28"/>
        <v>20900</v>
      </c>
      <c r="IK16" s="206">
        <f t="shared" si="28"/>
        <v>18500</v>
      </c>
      <c r="IL16" s="206">
        <f t="shared" si="28"/>
        <v>18500</v>
      </c>
      <c r="IM16" s="206">
        <f t="shared" si="28"/>
        <v>18500</v>
      </c>
      <c r="IN16" s="206">
        <f t="shared" si="28"/>
        <v>18500</v>
      </c>
      <c r="IO16" s="206">
        <f t="shared" si="28"/>
        <v>18500</v>
      </c>
      <c r="IP16" s="206">
        <f t="shared" si="28"/>
        <v>20900</v>
      </c>
      <c r="IQ16" s="206">
        <f t="shared" si="28"/>
        <v>20900</v>
      </c>
      <c r="IR16" s="206">
        <f t="shared" ref="IR16:JP16" si="29">IR15+1850</f>
        <v>18500</v>
      </c>
      <c r="IS16" s="206">
        <f t="shared" si="29"/>
        <v>18500</v>
      </c>
      <c r="IT16" s="206">
        <f t="shared" si="29"/>
        <v>18500</v>
      </c>
      <c r="IU16" s="206">
        <f t="shared" si="29"/>
        <v>18500</v>
      </c>
      <c r="IV16" s="206">
        <f t="shared" si="29"/>
        <v>18500</v>
      </c>
      <c r="IW16" s="206">
        <f t="shared" si="29"/>
        <v>20900</v>
      </c>
      <c r="IX16" s="206">
        <f t="shared" si="29"/>
        <v>20900</v>
      </c>
      <c r="IY16" s="206">
        <f t="shared" si="29"/>
        <v>18500</v>
      </c>
      <c r="IZ16" s="206">
        <f t="shared" si="29"/>
        <v>18500</v>
      </c>
      <c r="JA16" s="206">
        <f t="shared" si="29"/>
        <v>18500</v>
      </c>
      <c r="JB16" s="206">
        <f t="shared" si="29"/>
        <v>18500</v>
      </c>
      <c r="JC16" s="206">
        <f t="shared" si="29"/>
        <v>18500</v>
      </c>
      <c r="JD16" s="206">
        <f t="shared" si="29"/>
        <v>20900</v>
      </c>
      <c r="JE16" s="206">
        <f t="shared" si="29"/>
        <v>20900</v>
      </c>
      <c r="JF16" s="206">
        <f t="shared" si="29"/>
        <v>18500</v>
      </c>
      <c r="JG16" s="206">
        <f t="shared" si="29"/>
        <v>18500</v>
      </c>
      <c r="JH16" s="206">
        <f t="shared" si="29"/>
        <v>18500</v>
      </c>
      <c r="JI16" s="206">
        <f t="shared" si="29"/>
        <v>18500</v>
      </c>
      <c r="JJ16" s="206">
        <f t="shared" si="29"/>
        <v>18500</v>
      </c>
      <c r="JK16" s="206">
        <f t="shared" si="29"/>
        <v>20900</v>
      </c>
      <c r="JL16" s="206">
        <f t="shared" si="29"/>
        <v>20900</v>
      </c>
      <c r="JM16" s="206">
        <f t="shared" si="29"/>
        <v>19700</v>
      </c>
      <c r="JN16" s="206">
        <f t="shared" si="29"/>
        <v>19700</v>
      </c>
      <c r="JO16" s="206">
        <f t="shared" si="29"/>
        <v>19700</v>
      </c>
      <c r="JP16" s="206">
        <f t="shared" si="29"/>
        <v>19700</v>
      </c>
    </row>
    <row r="17" spans="1:276" s="53" customFormat="1" x14ac:dyDescent="0.2">
      <c r="A17" s="42" t="s">
        <v>84</v>
      </c>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206"/>
      <c r="CJ17" s="206"/>
      <c r="CK17" s="206"/>
      <c r="CL17" s="206"/>
      <c r="CM17" s="206"/>
      <c r="CN17" s="206"/>
      <c r="CO17" s="206"/>
    </row>
    <row r="18" spans="1:276" s="53" customFormat="1" x14ac:dyDescent="0.2">
      <c r="A18" s="88">
        <f>A7</f>
        <v>1</v>
      </c>
      <c r="B18" s="206">
        <f t="shared" ref="B18:BM18" si="30">B7+3000</f>
        <v>40250</v>
      </c>
      <c r="C18" s="206">
        <f t="shared" si="30"/>
        <v>54750</v>
      </c>
      <c r="D18" s="206">
        <f t="shared" si="30"/>
        <v>54750</v>
      </c>
      <c r="E18" s="206">
        <f t="shared" si="30"/>
        <v>54750</v>
      </c>
      <c r="F18" s="206">
        <f t="shared" si="30"/>
        <v>47750</v>
      </c>
      <c r="G18" s="206">
        <f t="shared" si="30"/>
        <v>47750</v>
      </c>
      <c r="H18" s="206">
        <f t="shared" si="30"/>
        <v>47750</v>
      </c>
      <c r="I18" s="206">
        <f t="shared" si="30"/>
        <v>47750</v>
      </c>
      <c r="J18" s="206">
        <f t="shared" si="30"/>
        <v>47750</v>
      </c>
      <c r="K18" s="206">
        <f t="shared" si="30"/>
        <v>47750</v>
      </c>
      <c r="L18" s="206">
        <f t="shared" si="30"/>
        <v>39450</v>
      </c>
      <c r="M18" s="206">
        <f t="shared" si="30"/>
        <v>22950</v>
      </c>
      <c r="N18" s="206">
        <f t="shared" si="30"/>
        <v>22950</v>
      </c>
      <c r="O18" s="206">
        <f t="shared" si="30"/>
        <v>22950</v>
      </c>
      <c r="P18" s="206">
        <f t="shared" si="30"/>
        <v>22950</v>
      </c>
      <c r="Q18" s="206">
        <f t="shared" si="30"/>
        <v>22950</v>
      </c>
      <c r="R18" s="206">
        <f t="shared" si="30"/>
        <v>24950</v>
      </c>
      <c r="S18" s="206">
        <f t="shared" si="30"/>
        <v>24950</v>
      </c>
      <c r="T18" s="206">
        <f t="shared" si="30"/>
        <v>24950</v>
      </c>
      <c r="U18" s="206">
        <f t="shared" si="30"/>
        <v>24950</v>
      </c>
      <c r="V18" s="206">
        <f t="shared" si="30"/>
        <v>24950</v>
      </c>
      <c r="W18" s="206">
        <f t="shared" si="30"/>
        <v>22950</v>
      </c>
      <c r="X18" s="206">
        <f t="shared" si="30"/>
        <v>22950</v>
      </c>
      <c r="Y18" s="206">
        <f t="shared" si="30"/>
        <v>22950</v>
      </c>
      <c r="Z18" s="206">
        <f t="shared" si="30"/>
        <v>22950</v>
      </c>
      <c r="AA18" s="206">
        <f t="shared" si="30"/>
        <v>22950</v>
      </c>
      <c r="AB18" s="206">
        <f t="shared" si="30"/>
        <v>26950</v>
      </c>
      <c r="AC18" s="206">
        <f t="shared" si="30"/>
        <v>26950</v>
      </c>
      <c r="AD18" s="206">
        <f t="shared" si="30"/>
        <v>26950</v>
      </c>
      <c r="AE18" s="206">
        <f t="shared" si="30"/>
        <v>26950</v>
      </c>
      <c r="AF18" s="206">
        <f t="shared" si="30"/>
        <v>26950</v>
      </c>
      <c r="AG18" s="206">
        <f t="shared" si="30"/>
        <v>28950</v>
      </c>
      <c r="AH18" s="206">
        <f t="shared" si="30"/>
        <v>31450</v>
      </c>
      <c r="AI18" s="206">
        <f t="shared" si="30"/>
        <v>31950</v>
      </c>
      <c r="AJ18" s="206">
        <f t="shared" si="30"/>
        <v>31950</v>
      </c>
      <c r="AK18" s="206">
        <f t="shared" si="30"/>
        <v>31950</v>
      </c>
      <c r="AL18" s="206">
        <f t="shared" si="30"/>
        <v>31950</v>
      </c>
      <c r="AM18" s="206">
        <f t="shared" si="30"/>
        <v>31950</v>
      </c>
      <c r="AN18" s="206">
        <f t="shared" si="30"/>
        <v>31950</v>
      </c>
      <c r="AO18" s="206">
        <f t="shared" si="30"/>
        <v>31950</v>
      </c>
      <c r="AP18" s="206">
        <f t="shared" si="30"/>
        <v>31950</v>
      </c>
      <c r="AQ18" s="206">
        <f t="shared" si="30"/>
        <v>31950</v>
      </c>
      <c r="AR18" s="206">
        <f t="shared" si="30"/>
        <v>31950</v>
      </c>
      <c r="AS18" s="206">
        <f t="shared" si="30"/>
        <v>29950</v>
      </c>
      <c r="AT18" s="206">
        <f t="shared" si="30"/>
        <v>29950</v>
      </c>
      <c r="AU18" s="206">
        <f t="shared" si="30"/>
        <v>31950</v>
      </c>
      <c r="AV18" s="206">
        <f t="shared" si="30"/>
        <v>31950</v>
      </c>
      <c r="AW18" s="206">
        <f t="shared" si="30"/>
        <v>33950</v>
      </c>
      <c r="AX18" s="206">
        <f t="shared" si="30"/>
        <v>36450</v>
      </c>
      <c r="AY18" s="206">
        <f t="shared" si="30"/>
        <v>36450</v>
      </c>
      <c r="AZ18" s="206">
        <f t="shared" si="30"/>
        <v>36450</v>
      </c>
      <c r="BA18" s="206">
        <f t="shared" si="30"/>
        <v>36450</v>
      </c>
      <c r="BB18" s="206">
        <f t="shared" si="30"/>
        <v>38950</v>
      </c>
      <c r="BC18" s="206">
        <f t="shared" si="30"/>
        <v>41950</v>
      </c>
      <c r="BD18" s="206">
        <f t="shared" si="30"/>
        <v>41950</v>
      </c>
      <c r="BE18" s="206">
        <f t="shared" si="30"/>
        <v>38950</v>
      </c>
      <c r="BF18" s="206">
        <f t="shared" si="30"/>
        <v>33950</v>
      </c>
      <c r="BG18" s="206">
        <f t="shared" si="30"/>
        <v>33950</v>
      </c>
      <c r="BH18" s="206">
        <f t="shared" si="30"/>
        <v>36450</v>
      </c>
      <c r="BI18" s="206">
        <f t="shared" si="30"/>
        <v>36450</v>
      </c>
      <c r="BJ18" s="206">
        <f t="shared" si="30"/>
        <v>27950</v>
      </c>
      <c r="BK18" s="206">
        <f t="shared" si="30"/>
        <v>28400</v>
      </c>
      <c r="BL18" s="206">
        <f t="shared" si="30"/>
        <v>28400</v>
      </c>
      <c r="BM18" s="206">
        <f t="shared" si="30"/>
        <v>28400</v>
      </c>
      <c r="BN18" s="206">
        <f t="shared" ref="BN18:DS18" si="31">BN7+3000</f>
        <v>26900</v>
      </c>
      <c r="BO18" s="206">
        <f t="shared" si="31"/>
        <v>26900</v>
      </c>
      <c r="BP18" s="206">
        <f t="shared" si="31"/>
        <v>28400</v>
      </c>
      <c r="BQ18" s="206">
        <f t="shared" si="31"/>
        <v>28400</v>
      </c>
      <c r="BR18" s="206">
        <f t="shared" si="31"/>
        <v>28400</v>
      </c>
      <c r="BS18" s="206">
        <f t="shared" si="31"/>
        <v>26900</v>
      </c>
      <c r="BT18" s="206">
        <f t="shared" si="31"/>
        <v>26900</v>
      </c>
      <c r="BU18" s="206">
        <f t="shared" si="31"/>
        <v>26900</v>
      </c>
      <c r="BV18" s="206">
        <f t="shared" si="31"/>
        <v>26900</v>
      </c>
      <c r="BW18" s="206">
        <f t="shared" si="31"/>
        <v>26900</v>
      </c>
      <c r="BX18" s="206">
        <f t="shared" si="31"/>
        <v>26900</v>
      </c>
      <c r="BY18" s="206">
        <f t="shared" si="31"/>
        <v>26900</v>
      </c>
      <c r="BZ18" s="206">
        <f t="shared" si="31"/>
        <v>26900</v>
      </c>
      <c r="CA18" s="206">
        <f t="shared" si="31"/>
        <v>26900</v>
      </c>
      <c r="CB18" s="206">
        <f t="shared" si="31"/>
        <v>26900</v>
      </c>
      <c r="CC18" s="206">
        <f t="shared" si="31"/>
        <v>26900</v>
      </c>
      <c r="CD18" s="206">
        <f t="shared" si="31"/>
        <v>26900</v>
      </c>
      <c r="CE18" s="206">
        <f t="shared" si="31"/>
        <v>26900</v>
      </c>
      <c r="CF18" s="206">
        <f t="shared" si="31"/>
        <v>26900</v>
      </c>
      <c r="CG18" s="206">
        <f t="shared" si="31"/>
        <v>26900</v>
      </c>
      <c r="CH18" s="206">
        <f t="shared" si="31"/>
        <v>26900</v>
      </c>
      <c r="CI18" s="206">
        <f t="shared" si="31"/>
        <v>26900</v>
      </c>
      <c r="CJ18" s="206">
        <f t="shared" si="31"/>
        <v>26900</v>
      </c>
      <c r="CK18" s="206">
        <f t="shared" si="31"/>
        <v>26900</v>
      </c>
      <c r="CL18" s="206">
        <f t="shared" si="31"/>
        <v>26900</v>
      </c>
      <c r="CM18" s="206">
        <f t="shared" si="31"/>
        <v>26900</v>
      </c>
      <c r="CN18" s="206">
        <f t="shared" si="31"/>
        <v>26900</v>
      </c>
      <c r="CO18" s="206">
        <f t="shared" si="31"/>
        <v>26900</v>
      </c>
      <c r="CP18" s="206">
        <f t="shared" si="31"/>
        <v>17650</v>
      </c>
      <c r="CQ18" s="206">
        <f t="shared" si="31"/>
        <v>17650</v>
      </c>
      <c r="CR18" s="206">
        <f t="shared" si="31"/>
        <v>18150</v>
      </c>
      <c r="CS18" s="206">
        <f t="shared" si="31"/>
        <v>18150</v>
      </c>
      <c r="CT18" s="206">
        <f t="shared" si="31"/>
        <v>17650</v>
      </c>
      <c r="CU18" s="206">
        <f t="shared" si="31"/>
        <v>17650</v>
      </c>
      <c r="CV18" s="206">
        <f t="shared" si="31"/>
        <v>17650</v>
      </c>
      <c r="CW18" s="206">
        <f t="shared" si="31"/>
        <v>17650</v>
      </c>
      <c r="CX18" s="206">
        <f t="shared" si="31"/>
        <v>17650</v>
      </c>
      <c r="CY18" s="206">
        <f t="shared" si="31"/>
        <v>18150</v>
      </c>
      <c r="CZ18" s="206">
        <f t="shared" si="31"/>
        <v>18150</v>
      </c>
      <c r="DA18" s="206">
        <f t="shared" si="31"/>
        <v>17650</v>
      </c>
      <c r="DB18" s="206">
        <f t="shared" si="31"/>
        <v>17650</v>
      </c>
      <c r="DC18" s="206">
        <f t="shared" si="31"/>
        <v>17650</v>
      </c>
      <c r="DD18" s="206">
        <f t="shared" si="31"/>
        <v>16650</v>
      </c>
      <c r="DE18" s="206">
        <f t="shared" si="31"/>
        <v>16650</v>
      </c>
      <c r="DF18" s="206">
        <f t="shared" si="31"/>
        <v>17350</v>
      </c>
      <c r="DG18" s="206">
        <f t="shared" si="31"/>
        <v>17350</v>
      </c>
      <c r="DH18" s="206">
        <f t="shared" si="31"/>
        <v>16650</v>
      </c>
      <c r="DI18" s="206">
        <f t="shared" si="31"/>
        <v>16650</v>
      </c>
      <c r="DJ18" s="206">
        <f t="shared" si="31"/>
        <v>16650</v>
      </c>
      <c r="DK18" s="206">
        <f t="shared" si="31"/>
        <v>16650</v>
      </c>
      <c r="DL18" s="206">
        <f t="shared" si="31"/>
        <v>16650</v>
      </c>
      <c r="DM18" s="206">
        <f t="shared" si="31"/>
        <v>17350</v>
      </c>
      <c r="DN18" s="206">
        <f t="shared" si="31"/>
        <v>17350</v>
      </c>
      <c r="DO18" s="206">
        <f t="shared" si="31"/>
        <v>16650</v>
      </c>
      <c r="DP18" s="206">
        <f t="shared" si="31"/>
        <v>16650</v>
      </c>
      <c r="DQ18" s="206">
        <f t="shared" si="31"/>
        <v>16650</v>
      </c>
      <c r="DR18" s="206">
        <f t="shared" si="31"/>
        <v>16650</v>
      </c>
      <c r="DS18" s="206">
        <f t="shared" si="31"/>
        <v>17650</v>
      </c>
      <c r="DT18" s="206">
        <f t="shared" ref="DT18:GE18" si="32">DT7+3000</f>
        <v>17350</v>
      </c>
      <c r="DU18" s="206">
        <f t="shared" si="32"/>
        <v>17350</v>
      </c>
      <c r="DV18" s="206">
        <f t="shared" si="32"/>
        <v>17350</v>
      </c>
      <c r="DW18" s="206">
        <f t="shared" si="32"/>
        <v>16150</v>
      </c>
      <c r="DX18" s="206">
        <f t="shared" si="32"/>
        <v>16150</v>
      </c>
      <c r="DY18" s="206">
        <f t="shared" si="32"/>
        <v>16150</v>
      </c>
      <c r="DZ18" s="206">
        <f t="shared" si="32"/>
        <v>16150</v>
      </c>
      <c r="EA18" s="206">
        <f t="shared" si="32"/>
        <v>16150</v>
      </c>
      <c r="EB18" s="206">
        <f t="shared" si="32"/>
        <v>17350</v>
      </c>
      <c r="EC18" s="206">
        <f t="shared" si="32"/>
        <v>17350</v>
      </c>
      <c r="ED18" s="206">
        <f t="shared" si="32"/>
        <v>17350</v>
      </c>
      <c r="EE18" s="206">
        <f t="shared" si="32"/>
        <v>15850</v>
      </c>
      <c r="EF18" s="206">
        <f t="shared" si="32"/>
        <v>15850</v>
      </c>
      <c r="EG18" s="206">
        <f t="shared" si="32"/>
        <v>15850</v>
      </c>
      <c r="EH18" s="206">
        <f t="shared" si="32"/>
        <v>16150</v>
      </c>
      <c r="EI18" s="206">
        <f t="shared" si="32"/>
        <v>16150</v>
      </c>
      <c r="EJ18" s="206">
        <f t="shared" si="32"/>
        <v>15850</v>
      </c>
      <c r="EK18" s="206">
        <f t="shared" si="32"/>
        <v>15850</v>
      </c>
      <c r="EL18" s="206">
        <f t="shared" si="32"/>
        <v>15850</v>
      </c>
      <c r="EM18" s="206">
        <f t="shared" si="32"/>
        <v>15850</v>
      </c>
      <c r="EN18" s="206">
        <f t="shared" si="32"/>
        <v>15850</v>
      </c>
      <c r="EO18" s="206">
        <f t="shared" si="32"/>
        <v>16150</v>
      </c>
      <c r="EP18" s="206">
        <f t="shared" si="32"/>
        <v>16150</v>
      </c>
      <c r="EQ18" s="206">
        <f t="shared" si="32"/>
        <v>15850</v>
      </c>
      <c r="ER18" s="206">
        <f t="shared" si="32"/>
        <v>15850</v>
      </c>
      <c r="ES18" s="206">
        <f t="shared" si="32"/>
        <v>15850</v>
      </c>
      <c r="ET18" s="206">
        <f t="shared" si="32"/>
        <v>15850</v>
      </c>
      <c r="EU18" s="206">
        <f t="shared" si="32"/>
        <v>15850</v>
      </c>
      <c r="EV18" s="206">
        <f t="shared" si="32"/>
        <v>16150</v>
      </c>
      <c r="EW18" s="206">
        <f t="shared" si="32"/>
        <v>16150</v>
      </c>
      <c r="EX18" s="206">
        <f t="shared" si="32"/>
        <v>17650</v>
      </c>
      <c r="EY18" s="206">
        <f t="shared" si="32"/>
        <v>16150</v>
      </c>
      <c r="EZ18" s="206">
        <f t="shared" si="32"/>
        <v>16150</v>
      </c>
      <c r="FA18" s="206">
        <f t="shared" si="32"/>
        <v>16150</v>
      </c>
      <c r="FB18" s="206">
        <f t="shared" si="32"/>
        <v>16150</v>
      </c>
      <c r="FC18" s="206">
        <f t="shared" si="32"/>
        <v>23650</v>
      </c>
      <c r="FD18" s="206">
        <f t="shared" si="32"/>
        <v>23650</v>
      </c>
      <c r="FE18" s="206">
        <f t="shared" si="32"/>
        <v>23650</v>
      </c>
      <c r="FF18" s="206">
        <f t="shared" si="32"/>
        <v>23650</v>
      </c>
      <c r="FG18" s="206">
        <f t="shared" si="32"/>
        <v>23650</v>
      </c>
      <c r="FH18" s="206">
        <f t="shared" si="32"/>
        <v>23650</v>
      </c>
      <c r="FI18" s="206">
        <f t="shared" si="32"/>
        <v>23650</v>
      </c>
      <c r="FJ18" s="206">
        <f t="shared" si="32"/>
        <v>23650</v>
      </c>
      <c r="FK18" s="206">
        <f t="shared" si="32"/>
        <v>23650</v>
      </c>
      <c r="FL18" s="206">
        <f t="shared" si="32"/>
        <v>23650</v>
      </c>
      <c r="FM18" s="206">
        <f t="shared" si="32"/>
        <v>23650</v>
      </c>
      <c r="FN18" s="206">
        <f t="shared" si="32"/>
        <v>23650</v>
      </c>
      <c r="FO18" s="206">
        <f t="shared" si="32"/>
        <v>23650</v>
      </c>
      <c r="FP18" s="206">
        <f t="shared" si="32"/>
        <v>23650</v>
      </c>
      <c r="FQ18" s="206">
        <f t="shared" si="32"/>
        <v>23650</v>
      </c>
      <c r="FR18" s="206">
        <f t="shared" si="32"/>
        <v>23650</v>
      </c>
      <c r="FS18" s="206">
        <f t="shared" si="32"/>
        <v>23650</v>
      </c>
      <c r="FT18" s="206">
        <f t="shared" si="32"/>
        <v>23650</v>
      </c>
      <c r="FU18" s="206">
        <f t="shared" si="32"/>
        <v>23650</v>
      </c>
      <c r="FV18" s="206">
        <f t="shared" si="32"/>
        <v>23650</v>
      </c>
      <c r="FW18" s="206">
        <f t="shared" si="32"/>
        <v>23650</v>
      </c>
      <c r="FX18" s="206">
        <f t="shared" si="32"/>
        <v>23650</v>
      </c>
      <c r="FY18" s="206">
        <f t="shared" si="32"/>
        <v>23650</v>
      </c>
      <c r="FZ18" s="206">
        <f t="shared" si="32"/>
        <v>23650</v>
      </c>
      <c r="GA18" s="206">
        <f t="shared" si="32"/>
        <v>16150</v>
      </c>
      <c r="GB18" s="206">
        <f t="shared" si="32"/>
        <v>16150</v>
      </c>
      <c r="GC18" s="206">
        <f t="shared" si="32"/>
        <v>25550</v>
      </c>
      <c r="GD18" s="206">
        <f t="shared" si="32"/>
        <v>25550</v>
      </c>
      <c r="GE18" s="206">
        <f t="shared" si="32"/>
        <v>25550</v>
      </c>
      <c r="GF18" s="206">
        <f t="shared" ref="GF18:IQ18" si="33">GF7+3000</f>
        <v>25550</v>
      </c>
      <c r="GG18" s="206">
        <f t="shared" si="33"/>
        <v>25550</v>
      </c>
      <c r="GH18" s="206">
        <f t="shared" si="33"/>
        <v>25550</v>
      </c>
      <c r="GI18" s="206">
        <f t="shared" si="33"/>
        <v>25550</v>
      </c>
      <c r="GJ18" s="206">
        <f t="shared" si="33"/>
        <v>25550</v>
      </c>
      <c r="GK18" s="206">
        <f t="shared" si="33"/>
        <v>25550</v>
      </c>
      <c r="GL18" s="206">
        <f t="shared" si="33"/>
        <v>25550</v>
      </c>
      <c r="GM18" s="206">
        <f t="shared" si="33"/>
        <v>19550</v>
      </c>
      <c r="GN18" s="206">
        <f t="shared" si="33"/>
        <v>19550</v>
      </c>
      <c r="GO18" s="206">
        <f t="shared" si="33"/>
        <v>19550</v>
      </c>
      <c r="GP18" s="206">
        <f t="shared" si="33"/>
        <v>19550</v>
      </c>
      <c r="GQ18" s="206">
        <f t="shared" si="33"/>
        <v>20050</v>
      </c>
      <c r="GR18" s="206">
        <f t="shared" si="33"/>
        <v>20050</v>
      </c>
      <c r="GS18" s="206">
        <f t="shared" si="33"/>
        <v>21250</v>
      </c>
      <c r="GT18" s="206">
        <f t="shared" si="33"/>
        <v>21250</v>
      </c>
      <c r="GU18" s="206">
        <f t="shared" si="33"/>
        <v>20050</v>
      </c>
      <c r="GV18" s="206">
        <f t="shared" si="33"/>
        <v>20050</v>
      </c>
      <c r="GW18" s="206">
        <f t="shared" si="33"/>
        <v>20050</v>
      </c>
      <c r="GX18" s="206">
        <f t="shared" si="33"/>
        <v>20050</v>
      </c>
      <c r="GY18" s="206">
        <f t="shared" si="33"/>
        <v>20050</v>
      </c>
      <c r="GZ18" s="206">
        <f t="shared" si="33"/>
        <v>21250</v>
      </c>
      <c r="HA18" s="206">
        <f t="shared" si="33"/>
        <v>21250</v>
      </c>
      <c r="HB18" s="206">
        <f t="shared" si="33"/>
        <v>20050</v>
      </c>
      <c r="HC18" s="206">
        <f t="shared" si="33"/>
        <v>20050</v>
      </c>
      <c r="HD18" s="206">
        <f t="shared" si="33"/>
        <v>20050</v>
      </c>
      <c r="HE18" s="206">
        <f t="shared" si="33"/>
        <v>20050</v>
      </c>
      <c r="HF18" s="206">
        <f t="shared" si="33"/>
        <v>20050</v>
      </c>
      <c r="HG18" s="206">
        <f t="shared" si="33"/>
        <v>17650</v>
      </c>
      <c r="HH18" s="206">
        <f t="shared" si="33"/>
        <v>21250</v>
      </c>
      <c r="HI18" s="206">
        <f t="shared" si="33"/>
        <v>20050</v>
      </c>
      <c r="HJ18" s="206">
        <f t="shared" si="33"/>
        <v>20050</v>
      </c>
      <c r="HK18" s="206">
        <f t="shared" si="33"/>
        <v>20050</v>
      </c>
      <c r="HL18" s="206">
        <f t="shared" si="33"/>
        <v>20050</v>
      </c>
      <c r="HM18" s="206">
        <f t="shared" si="33"/>
        <v>20050</v>
      </c>
      <c r="HN18" s="206">
        <f t="shared" si="33"/>
        <v>21250</v>
      </c>
      <c r="HO18" s="206">
        <f t="shared" si="33"/>
        <v>21250</v>
      </c>
      <c r="HP18" s="206">
        <f t="shared" si="33"/>
        <v>20050</v>
      </c>
      <c r="HQ18" s="206">
        <f t="shared" si="33"/>
        <v>20050</v>
      </c>
      <c r="HR18" s="206">
        <f t="shared" si="33"/>
        <v>20050</v>
      </c>
      <c r="HS18" s="206">
        <f t="shared" si="33"/>
        <v>20050</v>
      </c>
      <c r="HT18" s="206">
        <f t="shared" si="33"/>
        <v>20050</v>
      </c>
      <c r="HU18" s="206">
        <f t="shared" si="33"/>
        <v>21250</v>
      </c>
      <c r="HV18" s="206">
        <f t="shared" si="33"/>
        <v>21250</v>
      </c>
      <c r="HW18" s="206">
        <f t="shared" si="33"/>
        <v>20050</v>
      </c>
      <c r="HX18" s="206">
        <f t="shared" si="33"/>
        <v>20050</v>
      </c>
      <c r="HY18" s="206">
        <f t="shared" si="33"/>
        <v>20050</v>
      </c>
      <c r="HZ18" s="206">
        <f t="shared" si="33"/>
        <v>20050</v>
      </c>
      <c r="IA18" s="206">
        <f t="shared" si="33"/>
        <v>20050</v>
      </c>
      <c r="IB18" s="206">
        <f t="shared" si="33"/>
        <v>21250</v>
      </c>
      <c r="IC18" s="206">
        <f t="shared" si="33"/>
        <v>21250</v>
      </c>
      <c r="ID18" s="206">
        <f t="shared" si="33"/>
        <v>18150</v>
      </c>
      <c r="IE18" s="206">
        <f t="shared" si="33"/>
        <v>18150</v>
      </c>
      <c r="IF18" s="206">
        <f t="shared" si="33"/>
        <v>18150</v>
      </c>
      <c r="IG18" s="206">
        <f t="shared" si="33"/>
        <v>18150</v>
      </c>
      <c r="IH18" s="206">
        <f t="shared" si="33"/>
        <v>18150</v>
      </c>
      <c r="II18" s="206">
        <f t="shared" si="33"/>
        <v>20050</v>
      </c>
      <c r="IJ18" s="206">
        <f t="shared" si="33"/>
        <v>20050</v>
      </c>
      <c r="IK18" s="206">
        <f t="shared" si="33"/>
        <v>17650</v>
      </c>
      <c r="IL18" s="206">
        <f t="shared" si="33"/>
        <v>17650</v>
      </c>
      <c r="IM18" s="206">
        <f t="shared" si="33"/>
        <v>17650</v>
      </c>
      <c r="IN18" s="206">
        <f t="shared" si="33"/>
        <v>17650</v>
      </c>
      <c r="IO18" s="206">
        <f t="shared" si="33"/>
        <v>17650</v>
      </c>
      <c r="IP18" s="206">
        <f t="shared" si="33"/>
        <v>20050</v>
      </c>
      <c r="IQ18" s="206">
        <f t="shared" si="33"/>
        <v>20050</v>
      </c>
      <c r="IR18" s="206">
        <f t="shared" ref="IR18:JP18" si="34">IR7+3000</f>
        <v>17650</v>
      </c>
      <c r="IS18" s="206">
        <f t="shared" si="34"/>
        <v>17650</v>
      </c>
      <c r="IT18" s="206">
        <f t="shared" si="34"/>
        <v>17650</v>
      </c>
      <c r="IU18" s="206">
        <f t="shared" si="34"/>
        <v>17650</v>
      </c>
      <c r="IV18" s="206">
        <f t="shared" si="34"/>
        <v>17650</v>
      </c>
      <c r="IW18" s="206">
        <f t="shared" si="34"/>
        <v>20050</v>
      </c>
      <c r="IX18" s="206">
        <f t="shared" si="34"/>
        <v>20050</v>
      </c>
      <c r="IY18" s="206">
        <f t="shared" si="34"/>
        <v>17650</v>
      </c>
      <c r="IZ18" s="206">
        <f t="shared" si="34"/>
        <v>17650</v>
      </c>
      <c r="JA18" s="206">
        <f t="shared" si="34"/>
        <v>17650</v>
      </c>
      <c r="JB18" s="206">
        <f t="shared" si="34"/>
        <v>17650</v>
      </c>
      <c r="JC18" s="206">
        <f t="shared" si="34"/>
        <v>17650</v>
      </c>
      <c r="JD18" s="206">
        <f t="shared" si="34"/>
        <v>20050</v>
      </c>
      <c r="JE18" s="206">
        <f t="shared" si="34"/>
        <v>20050</v>
      </c>
      <c r="JF18" s="206">
        <f t="shared" si="34"/>
        <v>17650</v>
      </c>
      <c r="JG18" s="206">
        <f t="shared" si="34"/>
        <v>17650</v>
      </c>
      <c r="JH18" s="206">
        <f t="shared" si="34"/>
        <v>17650</v>
      </c>
      <c r="JI18" s="206">
        <f t="shared" si="34"/>
        <v>17650</v>
      </c>
      <c r="JJ18" s="206">
        <f t="shared" si="34"/>
        <v>17650</v>
      </c>
      <c r="JK18" s="206">
        <f t="shared" si="34"/>
        <v>20050</v>
      </c>
      <c r="JL18" s="206">
        <f t="shared" si="34"/>
        <v>20050</v>
      </c>
      <c r="JM18" s="206">
        <f t="shared" si="34"/>
        <v>18850</v>
      </c>
      <c r="JN18" s="206">
        <f t="shared" si="34"/>
        <v>18850</v>
      </c>
      <c r="JO18" s="206">
        <f t="shared" si="34"/>
        <v>18850</v>
      </c>
      <c r="JP18" s="206">
        <f t="shared" si="34"/>
        <v>18850</v>
      </c>
    </row>
    <row r="19" spans="1:276" s="53" customFormat="1" x14ac:dyDescent="0.2">
      <c r="A19" s="88">
        <f>A8</f>
        <v>2</v>
      </c>
      <c r="B19" s="206">
        <f t="shared" ref="B19:K19" si="35">B18+2250</f>
        <v>42500</v>
      </c>
      <c r="C19" s="206">
        <f t="shared" si="35"/>
        <v>57000</v>
      </c>
      <c r="D19" s="206">
        <f t="shared" si="35"/>
        <v>57000</v>
      </c>
      <c r="E19" s="206">
        <f t="shared" si="35"/>
        <v>57000</v>
      </c>
      <c r="F19" s="206">
        <f t="shared" si="35"/>
        <v>50000</v>
      </c>
      <c r="G19" s="206">
        <f t="shared" si="35"/>
        <v>50000</v>
      </c>
      <c r="H19" s="206">
        <f t="shared" si="35"/>
        <v>50000</v>
      </c>
      <c r="I19" s="206">
        <f t="shared" si="35"/>
        <v>50000</v>
      </c>
      <c r="J19" s="206">
        <f t="shared" si="35"/>
        <v>50000</v>
      </c>
      <c r="K19" s="206">
        <f t="shared" si="35"/>
        <v>50000</v>
      </c>
      <c r="L19" s="206">
        <f>L18+1950</f>
        <v>41400</v>
      </c>
      <c r="M19" s="206">
        <f t="shared" ref="M19:BX19" si="36">M18+1950</f>
        <v>24900</v>
      </c>
      <c r="N19" s="206">
        <f t="shared" si="36"/>
        <v>24900</v>
      </c>
      <c r="O19" s="206">
        <f t="shared" si="36"/>
        <v>24900</v>
      </c>
      <c r="P19" s="206">
        <f t="shared" si="36"/>
        <v>24900</v>
      </c>
      <c r="Q19" s="206">
        <f t="shared" si="36"/>
        <v>24900</v>
      </c>
      <c r="R19" s="206">
        <f t="shared" si="36"/>
        <v>26900</v>
      </c>
      <c r="S19" s="206">
        <f t="shared" si="36"/>
        <v>26900</v>
      </c>
      <c r="T19" s="206">
        <f t="shared" si="36"/>
        <v>26900</v>
      </c>
      <c r="U19" s="206">
        <f t="shared" si="36"/>
        <v>26900</v>
      </c>
      <c r="V19" s="206">
        <f t="shared" si="36"/>
        <v>26900</v>
      </c>
      <c r="W19" s="206">
        <f t="shared" si="36"/>
        <v>24900</v>
      </c>
      <c r="X19" s="206">
        <f t="shared" si="36"/>
        <v>24900</v>
      </c>
      <c r="Y19" s="206">
        <f t="shared" si="36"/>
        <v>24900</v>
      </c>
      <c r="Z19" s="206">
        <f t="shared" si="36"/>
        <v>24900</v>
      </c>
      <c r="AA19" s="206">
        <f t="shared" si="36"/>
        <v>24900</v>
      </c>
      <c r="AB19" s="206">
        <f t="shared" si="36"/>
        <v>28900</v>
      </c>
      <c r="AC19" s="206">
        <f t="shared" si="36"/>
        <v>28900</v>
      </c>
      <c r="AD19" s="206">
        <f t="shared" si="36"/>
        <v>28900</v>
      </c>
      <c r="AE19" s="206">
        <f t="shared" si="36"/>
        <v>28900</v>
      </c>
      <c r="AF19" s="206">
        <f t="shared" si="36"/>
        <v>28900</v>
      </c>
      <c r="AG19" s="206">
        <f t="shared" si="36"/>
        <v>30900</v>
      </c>
      <c r="AH19" s="206">
        <f t="shared" si="36"/>
        <v>33400</v>
      </c>
      <c r="AI19" s="206">
        <f t="shared" si="36"/>
        <v>33900</v>
      </c>
      <c r="AJ19" s="206">
        <f t="shared" si="36"/>
        <v>33900</v>
      </c>
      <c r="AK19" s="206">
        <f t="shared" si="36"/>
        <v>33900</v>
      </c>
      <c r="AL19" s="206">
        <f t="shared" si="36"/>
        <v>33900</v>
      </c>
      <c r="AM19" s="206">
        <f t="shared" si="36"/>
        <v>33900</v>
      </c>
      <c r="AN19" s="206">
        <f t="shared" si="36"/>
        <v>33900</v>
      </c>
      <c r="AO19" s="206">
        <f t="shared" si="36"/>
        <v>33900</v>
      </c>
      <c r="AP19" s="206">
        <f t="shared" si="36"/>
        <v>33900</v>
      </c>
      <c r="AQ19" s="206">
        <f t="shared" si="36"/>
        <v>33900</v>
      </c>
      <c r="AR19" s="206">
        <f t="shared" si="36"/>
        <v>33900</v>
      </c>
      <c r="AS19" s="206">
        <f t="shared" si="36"/>
        <v>31900</v>
      </c>
      <c r="AT19" s="206">
        <f t="shared" si="36"/>
        <v>31900</v>
      </c>
      <c r="AU19" s="206">
        <f t="shared" si="36"/>
        <v>33900</v>
      </c>
      <c r="AV19" s="206">
        <f t="shared" si="36"/>
        <v>33900</v>
      </c>
      <c r="AW19" s="206">
        <f t="shared" si="36"/>
        <v>35900</v>
      </c>
      <c r="AX19" s="206">
        <f t="shared" si="36"/>
        <v>38400</v>
      </c>
      <c r="AY19" s="206">
        <f t="shared" si="36"/>
        <v>38400</v>
      </c>
      <c r="AZ19" s="206">
        <f t="shared" si="36"/>
        <v>38400</v>
      </c>
      <c r="BA19" s="206">
        <f t="shared" si="36"/>
        <v>38400</v>
      </c>
      <c r="BB19" s="206">
        <f t="shared" si="36"/>
        <v>40900</v>
      </c>
      <c r="BC19" s="206">
        <f t="shared" si="36"/>
        <v>43900</v>
      </c>
      <c r="BD19" s="206">
        <f t="shared" si="36"/>
        <v>43900</v>
      </c>
      <c r="BE19" s="206">
        <f t="shared" si="36"/>
        <v>40900</v>
      </c>
      <c r="BF19" s="206">
        <f t="shared" si="36"/>
        <v>35900</v>
      </c>
      <c r="BG19" s="206">
        <f t="shared" si="36"/>
        <v>35900</v>
      </c>
      <c r="BH19" s="206">
        <f t="shared" si="36"/>
        <v>38400</v>
      </c>
      <c r="BI19" s="206">
        <f t="shared" si="36"/>
        <v>38400</v>
      </c>
      <c r="BJ19" s="206">
        <f t="shared" si="36"/>
        <v>29900</v>
      </c>
      <c r="BK19" s="206">
        <f t="shared" si="36"/>
        <v>30350</v>
      </c>
      <c r="BL19" s="206">
        <f t="shared" si="36"/>
        <v>30350</v>
      </c>
      <c r="BM19" s="206">
        <f t="shared" si="36"/>
        <v>30350</v>
      </c>
      <c r="BN19" s="206">
        <f t="shared" si="36"/>
        <v>28850</v>
      </c>
      <c r="BO19" s="206">
        <f t="shared" si="36"/>
        <v>28850</v>
      </c>
      <c r="BP19" s="206">
        <f t="shared" si="36"/>
        <v>30350</v>
      </c>
      <c r="BQ19" s="206">
        <f t="shared" si="36"/>
        <v>30350</v>
      </c>
      <c r="BR19" s="206">
        <f t="shared" si="36"/>
        <v>30350</v>
      </c>
      <c r="BS19" s="206">
        <f t="shared" si="36"/>
        <v>28850</v>
      </c>
      <c r="BT19" s="206">
        <f t="shared" si="36"/>
        <v>28850</v>
      </c>
      <c r="BU19" s="206">
        <f t="shared" si="36"/>
        <v>28850</v>
      </c>
      <c r="BV19" s="206">
        <f t="shared" si="36"/>
        <v>28850</v>
      </c>
      <c r="BW19" s="206">
        <f t="shared" si="36"/>
        <v>28850</v>
      </c>
      <c r="BX19" s="206">
        <f t="shared" si="36"/>
        <v>28850</v>
      </c>
      <c r="BY19" s="206">
        <f t="shared" ref="BY19:CO19" si="37">BY18+1950</f>
        <v>28850</v>
      </c>
      <c r="BZ19" s="206">
        <f t="shared" si="37"/>
        <v>28850</v>
      </c>
      <c r="CA19" s="206">
        <f t="shared" si="37"/>
        <v>28850</v>
      </c>
      <c r="CB19" s="206">
        <f t="shared" si="37"/>
        <v>28850</v>
      </c>
      <c r="CC19" s="206">
        <f t="shared" si="37"/>
        <v>28850</v>
      </c>
      <c r="CD19" s="206">
        <f t="shared" si="37"/>
        <v>28850</v>
      </c>
      <c r="CE19" s="206">
        <f t="shared" si="37"/>
        <v>28850</v>
      </c>
      <c r="CF19" s="206">
        <f t="shared" si="37"/>
        <v>28850</v>
      </c>
      <c r="CG19" s="206">
        <f t="shared" si="37"/>
        <v>28850</v>
      </c>
      <c r="CH19" s="206">
        <f t="shared" si="37"/>
        <v>28850</v>
      </c>
      <c r="CI19" s="206">
        <f t="shared" si="37"/>
        <v>28850</v>
      </c>
      <c r="CJ19" s="206">
        <f t="shared" si="37"/>
        <v>28850</v>
      </c>
      <c r="CK19" s="206">
        <f t="shared" si="37"/>
        <v>28850</v>
      </c>
      <c r="CL19" s="206">
        <f t="shared" si="37"/>
        <v>28850</v>
      </c>
      <c r="CM19" s="206">
        <f t="shared" si="37"/>
        <v>28850</v>
      </c>
      <c r="CN19" s="206">
        <f t="shared" si="37"/>
        <v>28850</v>
      </c>
      <c r="CO19" s="206">
        <f t="shared" si="37"/>
        <v>28850</v>
      </c>
      <c r="CP19" s="206">
        <f>CP18+1850</f>
        <v>19500</v>
      </c>
      <c r="CQ19" s="206">
        <f t="shared" ref="CQ19:DS19" si="38">CQ18+1850</f>
        <v>19500</v>
      </c>
      <c r="CR19" s="206">
        <f t="shared" si="38"/>
        <v>20000</v>
      </c>
      <c r="CS19" s="206">
        <f t="shared" si="38"/>
        <v>20000</v>
      </c>
      <c r="CT19" s="206">
        <f t="shared" si="38"/>
        <v>19500</v>
      </c>
      <c r="CU19" s="206">
        <f t="shared" si="38"/>
        <v>19500</v>
      </c>
      <c r="CV19" s="206">
        <f t="shared" si="38"/>
        <v>19500</v>
      </c>
      <c r="CW19" s="206">
        <f t="shared" si="38"/>
        <v>19500</v>
      </c>
      <c r="CX19" s="206">
        <f t="shared" si="38"/>
        <v>19500</v>
      </c>
      <c r="CY19" s="206">
        <f t="shared" si="38"/>
        <v>20000</v>
      </c>
      <c r="CZ19" s="206">
        <f t="shared" si="38"/>
        <v>20000</v>
      </c>
      <c r="DA19" s="206">
        <f t="shared" si="38"/>
        <v>19500</v>
      </c>
      <c r="DB19" s="206">
        <f t="shared" si="38"/>
        <v>19500</v>
      </c>
      <c r="DC19" s="206">
        <f t="shared" si="38"/>
        <v>19500</v>
      </c>
      <c r="DD19" s="206">
        <f t="shared" si="38"/>
        <v>18500</v>
      </c>
      <c r="DE19" s="206">
        <f t="shared" si="38"/>
        <v>18500</v>
      </c>
      <c r="DF19" s="206">
        <f t="shared" si="38"/>
        <v>19200</v>
      </c>
      <c r="DG19" s="206">
        <f t="shared" si="38"/>
        <v>19200</v>
      </c>
      <c r="DH19" s="206">
        <f t="shared" si="38"/>
        <v>18500</v>
      </c>
      <c r="DI19" s="206">
        <f t="shared" si="38"/>
        <v>18500</v>
      </c>
      <c r="DJ19" s="206">
        <f t="shared" si="38"/>
        <v>18500</v>
      </c>
      <c r="DK19" s="206">
        <f t="shared" si="38"/>
        <v>18500</v>
      </c>
      <c r="DL19" s="206">
        <f t="shared" si="38"/>
        <v>18500</v>
      </c>
      <c r="DM19" s="206">
        <f t="shared" si="38"/>
        <v>19200</v>
      </c>
      <c r="DN19" s="206">
        <f t="shared" si="38"/>
        <v>19200</v>
      </c>
      <c r="DO19" s="206">
        <f t="shared" si="38"/>
        <v>18500</v>
      </c>
      <c r="DP19" s="206">
        <f t="shared" si="38"/>
        <v>18500</v>
      </c>
      <c r="DQ19" s="206">
        <f t="shared" si="38"/>
        <v>18500</v>
      </c>
      <c r="DR19" s="206">
        <f t="shared" si="38"/>
        <v>18500</v>
      </c>
      <c r="DS19" s="206">
        <f t="shared" si="38"/>
        <v>19500</v>
      </c>
      <c r="DT19" s="206">
        <f t="shared" ref="DT19:GE19" si="39">DT18+1850</f>
        <v>19200</v>
      </c>
      <c r="DU19" s="206">
        <f t="shared" si="39"/>
        <v>19200</v>
      </c>
      <c r="DV19" s="206">
        <f t="shared" si="39"/>
        <v>19200</v>
      </c>
      <c r="DW19" s="206">
        <f t="shared" si="39"/>
        <v>18000</v>
      </c>
      <c r="DX19" s="206">
        <f t="shared" si="39"/>
        <v>18000</v>
      </c>
      <c r="DY19" s="206">
        <f t="shared" si="39"/>
        <v>18000</v>
      </c>
      <c r="DZ19" s="206">
        <f t="shared" si="39"/>
        <v>18000</v>
      </c>
      <c r="EA19" s="206">
        <f t="shared" si="39"/>
        <v>18000</v>
      </c>
      <c r="EB19" s="206">
        <f t="shared" si="39"/>
        <v>19200</v>
      </c>
      <c r="EC19" s="206">
        <f t="shared" si="39"/>
        <v>19200</v>
      </c>
      <c r="ED19" s="206">
        <f t="shared" si="39"/>
        <v>19200</v>
      </c>
      <c r="EE19" s="206">
        <f t="shared" si="39"/>
        <v>17700</v>
      </c>
      <c r="EF19" s="206">
        <f t="shared" si="39"/>
        <v>17700</v>
      </c>
      <c r="EG19" s="206">
        <f t="shared" si="39"/>
        <v>17700</v>
      </c>
      <c r="EH19" s="206">
        <f t="shared" si="39"/>
        <v>18000</v>
      </c>
      <c r="EI19" s="206">
        <f t="shared" si="39"/>
        <v>18000</v>
      </c>
      <c r="EJ19" s="206">
        <f t="shared" si="39"/>
        <v>17700</v>
      </c>
      <c r="EK19" s="206">
        <f t="shared" si="39"/>
        <v>17700</v>
      </c>
      <c r="EL19" s="206">
        <f t="shared" si="39"/>
        <v>17700</v>
      </c>
      <c r="EM19" s="206">
        <f t="shared" si="39"/>
        <v>17700</v>
      </c>
      <c r="EN19" s="206">
        <f t="shared" si="39"/>
        <v>17700</v>
      </c>
      <c r="EO19" s="206">
        <f t="shared" si="39"/>
        <v>18000</v>
      </c>
      <c r="EP19" s="206">
        <f t="shared" si="39"/>
        <v>18000</v>
      </c>
      <c r="EQ19" s="206">
        <f t="shared" si="39"/>
        <v>17700</v>
      </c>
      <c r="ER19" s="206">
        <f t="shared" si="39"/>
        <v>17700</v>
      </c>
      <c r="ES19" s="206">
        <f t="shared" si="39"/>
        <v>17700</v>
      </c>
      <c r="ET19" s="206">
        <f t="shared" si="39"/>
        <v>17700</v>
      </c>
      <c r="EU19" s="206">
        <f t="shared" si="39"/>
        <v>17700</v>
      </c>
      <c r="EV19" s="206">
        <f t="shared" si="39"/>
        <v>18000</v>
      </c>
      <c r="EW19" s="206">
        <f t="shared" si="39"/>
        <v>18000</v>
      </c>
      <c r="EX19" s="206">
        <f t="shared" si="39"/>
        <v>19500</v>
      </c>
      <c r="EY19" s="206">
        <f t="shared" si="39"/>
        <v>18000</v>
      </c>
      <c r="EZ19" s="206">
        <f t="shared" si="39"/>
        <v>18000</v>
      </c>
      <c r="FA19" s="206">
        <f t="shared" si="39"/>
        <v>18000</v>
      </c>
      <c r="FB19" s="206">
        <f t="shared" si="39"/>
        <v>18000</v>
      </c>
      <c r="FC19" s="206">
        <f t="shared" si="39"/>
        <v>25500</v>
      </c>
      <c r="FD19" s="206">
        <f t="shared" si="39"/>
        <v>25500</v>
      </c>
      <c r="FE19" s="206">
        <f t="shared" si="39"/>
        <v>25500</v>
      </c>
      <c r="FF19" s="206">
        <f t="shared" si="39"/>
        <v>25500</v>
      </c>
      <c r="FG19" s="206">
        <f t="shared" si="39"/>
        <v>25500</v>
      </c>
      <c r="FH19" s="206">
        <f t="shared" si="39"/>
        <v>25500</v>
      </c>
      <c r="FI19" s="206">
        <f t="shared" si="39"/>
        <v>25500</v>
      </c>
      <c r="FJ19" s="206">
        <f t="shared" si="39"/>
        <v>25500</v>
      </c>
      <c r="FK19" s="206">
        <f t="shared" si="39"/>
        <v>25500</v>
      </c>
      <c r="FL19" s="206">
        <f t="shared" si="39"/>
        <v>25500</v>
      </c>
      <c r="FM19" s="206">
        <f t="shared" si="39"/>
        <v>25500</v>
      </c>
      <c r="FN19" s="206">
        <f t="shared" si="39"/>
        <v>25500</v>
      </c>
      <c r="FO19" s="206">
        <f t="shared" si="39"/>
        <v>25500</v>
      </c>
      <c r="FP19" s="206">
        <f t="shared" si="39"/>
        <v>25500</v>
      </c>
      <c r="FQ19" s="206">
        <f t="shared" si="39"/>
        <v>25500</v>
      </c>
      <c r="FR19" s="206">
        <f t="shared" si="39"/>
        <v>25500</v>
      </c>
      <c r="FS19" s="206">
        <f t="shared" si="39"/>
        <v>25500</v>
      </c>
      <c r="FT19" s="206">
        <f t="shared" si="39"/>
        <v>25500</v>
      </c>
      <c r="FU19" s="206">
        <f t="shared" si="39"/>
        <v>25500</v>
      </c>
      <c r="FV19" s="206">
        <f t="shared" si="39"/>
        <v>25500</v>
      </c>
      <c r="FW19" s="206">
        <f t="shared" si="39"/>
        <v>25500</v>
      </c>
      <c r="FX19" s="206">
        <f t="shared" si="39"/>
        <v>25500</v>
      </c>
      <c r="FY19" s="206">
        <f t="shared" si="39"/>
        <v>25500</v>
      </c>
      <c r="FZ19" s="206">
        <f t="shared" si="39"/>
        <v>25500</v>
      </c>
      <c r="GA19" s="206">
        <f t="shared" si="39"/>
        <v>18000</v>
      </c>
      <c r="GB19" s="206">
        <f t="shared" si="39"/>
        <v>18000</v>
      </c>
      <c r="GC19" s="206">
        <f t="shared" si="39"/>
        <v>27400</v>
      </c>
      <c r="GD19" s="206">
        <f t="shared" si="39"/>
        <v>27400</v>
      </c>
      <c r="GE19" s="206">
        <f t="shared" si="39"/>
        <v>27400</v>
      </c>
      <c r="GF19" s="206">
        <f t="shared" ref="GF19:IQ19" si="40">GF18+1850</f>
        <v>27400</v>
      </c>
      <c r="GG19" s="206">
        <f t="shared" si="40"/>
        <v>27400</v>
      </c>
      <c r="GH19" s="206">
        <f t="shared" si="40"/>
        <v>27400</v>
      </c>
      <c r="GI19" s="206">
        <f t="shared" si="40"/>
        <v>27400</v>
      </c>
      <c r="GJ19" s="206">
        <f t="shared" si="40"/>
        <v>27400</v>
      </c>
      <c r="GK19" s="206">
        <f t="shared" si="40"/>
        <v>27400</v>
      </c>
      <c r="GL19" s="206">
        <f t="shared" si="40"/>
        <v>27400</v>
      </c>
      <c r="GM19" s="206">
        <f t="shared" si="40"/>
        <v>21400</v>
      </c>
      <c r="GN19" s="206">
        <f t="shared" si="40"/>
        <v>21400</v>
      </c>
      <c r="GO19" s="206">
        <f t="shared" si="40"/>
        <v>21400</v>
      </c>
      <c r="GP19" s="206">
        <f t="shared" si="40"/>
        <v>21400</v>
      </c>
      <c r="GQ19" s="206">
        <f t="shared" si="40"/>
        <v>21900</v>
      </c>
      <c r="GR19" s="206">
        <f t="shared" si="40"/>
        <v>21900</v>
      </c>
      <c r="GS19" s="206">
        <f t="shared" si="40"/>
        <v>23100</v>
      </c>
      <c r="GT19" s="206">
        <f t="shared" si="40"/>
        <v>23100</v>
      </c>
      <c r="GU19" s="206">
        <f t="shared" si="40"/>
        <v>21900</v>
      </c>
      <c r="GV19" s="206">
        <f t="shared" si="40"/>
        <v>21900</v>
      </c>
      <c r="GW19" s="206">
        <f t="shared" si="40"/>
        <v>21900</v>
      </c>
      <c r="GX19" s="206">
        <f t="shared" si="40"/>
        <v>21900</v>
      </c>
      <c r="GY19" s="206">
        <f t="shared" si="40"/>
        <v>21900</v>
      </c>
      <c r="GZ19" s="206">
        <f t="shared" si="40"/>
        <v>23100</v>
      </c>
      <c r="HA19" s="206">
        <f t="shared" si="40"/>
        <v>23100</v>
      </c>
      <c r="HB19" s="206">
        <f t="shared" si="40"/>
        <v>21900</v>
      </c>
      <c r="HC19" s="206">
        <f t="shared" si="40"/>
        <v>21900</v>
      </c>
      <c r="HD19" s="206">
        <f t="shared" si="40"/>
        <v>21900</v>
      </c>
      <c r="HE19" s="206">
        <f t="shared" si="40"/>
        <v>21900</v>
      </c>
      <c r="HF19" s="206">
        <f t="shared" si="40"/>
        <v>21900</v>
      </c>
      <c r="HG19" s="206">
        <f t="shared" si="40"/>
        <v>19500</v>
      </c>
      <c r="HH19" s="206">
        <f t="shared" si="40"/>
        <v>23100</v>
      </c>
      <c r="HI19" s="206">
        <f t="shared" si="40"/>
        <v>21900</v>
      </c>
      <c r="HJ19" s="206">
        <f t="shared" si="40"/>
        <v>21900</v>
      </c>
      <c r="HK19" s="206">
        <f t="shared" si="40"/>
        <v>21900</v>
      </c>
      <c r="HL19" s="206">
        <f t="shared" si="40"/>
        <v>21900</v>
      </c>
      <c r="HM19" s="206">
        <f t="shared" si="40"/>
        <v>21900</v>
      </c>
      <c r="HN19" s="206">
        <f t="shared" si="40"/>
        <v>23100</v>
      </c>
      <c r="HO19" s="206">
        <f t="shared" si="40"/>
        <v>23100</v>
      </c>
      <c r="HP19" s="206">
        <f t="shared" si="40"/>
        <v>21900</v>
      </c>
      <c r="HQ19" s="206">
        <f t="shared" si="40"/>
        <v>21900</v>
      </c>
      <c r="HR19" s="206">
        <f t="shared" si="40"/>
        <v>21900</v>
      </c>
      <c r="HS19" s="206">
        <f t="shared" si="40"/>
        <v>21900</v>
      </c>
      <c r="HT19" s="206">
        <f t="shared" si="40"/>
        <v>21900</v>
      </c>
      <c r="HU19" s="206">
        <f t="shared" si="40"/>
        <v>23100</v>
      </c>
      <c r="HV19" s="206">
        <f t="shared" si="40"/>
        <v>23100</v>
      </c>
      <c r="HW19" s="206">
        <f t="shared" si="40"/>
        <v>21900</v>
      </c>
      <c r="HX19" s="206">
        <f t="shared" si="40"/>
        <v>21900</v>
      </c>
      <c r="HY19" s="206">
        <f t="shared" si="40"/>
        <v>21900</v>
      </c>
      <c r="HZ19" s="206">
        <f t="shared" si="40"/>
        <v>21900</v>
      </c>
      <c r="IA19" s="206">
        <f t="shared" si="40"/>
        <v>21900</v>
      </c>
      <c r="IB19" s="206">
        <f t="shared" si="40"/>
        <v>23100</v>
      </c>
      <c r="IC19" s="206">
        <f t="shared" si="40"/>
        <v>23100</v>
      </c>
      <c r="ID19" s="206">
        <f t="shared" si="40"/>
        <v>20000</v>
      </c>
      <c r="IE19" s="206">
        <f t="shared" si="40"/>
        <v>20000</v>
      </c>
      <c r="IF19" s="206">
        <f t="shared" si="40"/>
        <v>20000</v>
      </c>
      <c r="IG19" s="206">
        <f t="shared" si="40"/>
        <v>20000</v>
      </c>
      <c r="IH19" s="206">
        <f t="shared" si="40"/>
        <v>20000</v>
      </c>
      <c r="II19" s="206">
        <f t="shared" si="40"/>
        <v>21900</v>
      </c>
      <c r="IJ19" s="206">
        <f t="shared" si="40"/>
        <v>21900</v>
      </c>
      <c r="IK19" s="206">
        <f t="shared" si="40"/>
        <v>19500</v>
      </c>
      <c r="IL19" s="206">
        <f t="shared" si="40"/>
        <v>19500</v>
      </c>
      <c r="IM19" s="206">
        <f t="shared" si="40"/>
        <v>19500</v>
      </c>
      <c r="IN19" s="206">
        <f t="shared" si="40"/>
        <v>19500</v>
      </c>
      <c r="IO19" s="206">
        <f t="shared" si="40"/>
        <v>19500</v>
      </c>
      <c r="IP19" s="206">
        <f t="shared" si="40"/>
        <v>21900</v>
      </c>
      <c r="IQ19" s="206">
        <f t="shared" si="40"/>
        <v>21900</v>
      </c>
      <c r="IR19" s="206">
        <f t="shared" ref="IR19:JP19" si="41">IR18+1850</f>
        <v>19500</v>
      </c>
      <c r="IS19" s="206">
        <f t="shared" si="41"/>
        <v>19500</v>
      </c>
      <c r="IT19" s="206">
        <f t="shared" si="41"/>
        <v>19500</v>
      </c>
      <c r="IU19" s="206">
        <f t="shared" si="41"/>
        <v>19500</v>
      </c>
      <c r="IV19" s="206">
        <f t="shared" si="41"/>
        <v>19500</v>
      </c>
      <c r="IW19" s="206">
        <f t="shared" si="41"/>
        <v>21900</v>
      </c>
      <c r="IX19" s="206">
        <f t="shared" si="41"/>
        <v>21900</v>
      </c>
      <c r="IY19" s="206">
        <f t="shared" si="41"/>
        <v>19500</v>
      </c>
      <c r="IZ19" s="206">
        <f t="shared" si="41"/>
        <v>19500</v>
      </c>
      <c r="JA19" s="206">
        <f t="shared" si="41"/>
        <v>19500</v>
      </c>
      <c r="JB19" s="206">
        <f t="shared" si="41"/>
        <v>19500</v>
      </c>
      <c r="JC19" s="206">
        <f t="shared" si="41"/>
        <v>19500</v>
      </c>
      <c r="JD19" s="206">
        <f t="shared" si="41"/>
        <v>21900</v>
      </c>
      <c r="JE19" s="206">
        <f t="shared" si="41"/>
        <v>21900</v>
      </c>
      <c r="JF19" s="206">
        <f t="shared" si="41"/>
        <v>19500</v>
      </c>
      <c r="JG19" s="206">
        <f t="shared" si="41"/>
        <v>19500</v>
      </c>
      <c r="JH19" s="206">
        <f t="shared" si="41"/>
        <v>19500</v>
      </c>
      <c r="JI19" s="206">
        <f t="shared" si="41"/>
        <v>19500</v>
      </c>
      <c r="JJ19" s="206">
        <f t="shared" si="41"/>
        <v>19500</v>
      </c>
      <c r="JK19" s="206">
        <f t="shared" si="41"/>
        <v>21900</v>
      </c>
      <c r="JL19" s="206">
        <f t="shared" si="41"/>
        <v>21900</v>
      </c>
      <c r="JM19" s="206">
        <f t="shared" si="41"/>
        <v>20700</v>
      </c>
      <c r="JN19" s="206">
        <f t="shared" si="41"/>
        <v>20700</v>
      </c>
      <c r="JO19" s="206">
        <f t="shared" si="41"/>
        <v>20700</v>
      </c>
      <c r="JP19" s="206">
        <f t="shared" si="41"/>
        <v>20700</v>
      </c>
    </row>
    <row r="20" spans="1:276" s="53" customFormat="1" x14ac:dyDescent="0.2">
      <c r="A20" s="42" t="s">
        <v>85</v>
      </c>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206"/>
      <c r="CJ20" s="206"/>
      <c r="CK20" s="206"/>
      <c r="CL20" s="206"/>
      <c r="CM20" s="206"/>
      <c r="CN20" s="206"/>
      <c r="CO20" s="206"/>
    </row>
    <row r="21" spans="1:276" s="53" customFormat="1" x14ac:dyDescent="0.2">
      <c r="A21" s="88">
        <f>A7</f>
        <v>1</v>
      </c>
      <c r="B21" s="206">
        <f t="shared" ref="B21:K21" si="42">B7+5000</f>
        <v>42250</v>
      </c>
      <c r="C21" s="206">
        <f t="shared" si="42"/>
        <v>56750</v>
      </c>
      <c r="D21" s="206">
        <f t="shared" si="42"/>
        <v>56750</v>
      </c>
      <c r="E21" s="206">
        <f t="shared" si="42"/>
        <v>56750</v>
      </c>
      <c r="F21" s="206">
        <f t="shared" si="42"/>
        <v>49750</v>
      </c>
      <c r="G21" s="206">
        <f t="shared" si="42"/>
        <v>49750</v>
      </c>
      <c r="H21" s="206">
        <f t="shared" si="42"/>
        <v>49750</v>
      </c>
      <c r="I21" s="206">
        <f t="shared" si="42"/>
        <v>49750</v>
      </c>
      <c r="J21" s="206">
        <f t="shared" si="42"/>
        <v>49750</v>
      </c>
      <c r="K21" s="206">
        <f t="shared" si="42"/>
        <v>49750</v>
      </c>
      <c r="L21" s="206">
        <f t="shared" ref="L21:AH21" si="43">L7+4500</f>
        <v>40950</v>
      </c>
      <c r="M21" s="206">
        <f t="shared" si="43"/>
        <v>24450</v>
      </c>
      <c r="N21" s="206">
        <f t="shared" si="43"/>
        <v>24450</v>
      </c>
      <c r="O21" s="206">
        <f t="shared" si="43"/>
        <v>24450</v>
      </c>
      <c r="P21" s="206">
        <f t="shared" si="43"/>
        <v>24450</v>
      </c>
      <c r="Q21" s="206">
        <f t="shared" si="43"/>
        <v>24450</v>
      </c>
      <c r="R21" s="206">
        <f t="shared" si="43"/>
        <v>26450</v>
      </c>
      <c r="S21" s="206">
        <f t="shared" si="43"/>
        <v>26450</v>
      </c>
      <c r="T21" s="206">
        <f t="shared" si="43"/>
        <v>26450</v>
      </c>
      <c r="U21" s="206">
        <f t="shared" si="43"/>
        <v>26450</v>
      </c>
      <c r="V21" s="206">
        <f t="shared" si="43"/>
        <v>26450</v>
      </c>
      <c r="W21" s="206">
        <f t="shared" si="43"/>
        <v>24450</v>
      </c>
      <c r="X21" s="206">
        <f t="shared" si="43"/>
        <v>24450</v>
      </c>
      <c r="Y21" s="206">
        <f t="shared" si="43"/>
        <v>24450</v>
      </c>
      <c r="Z21" s="206">
        <f t="shared" si="43"/>
        <v>24450</v>
      </c>
      <c r="AA21" s="206">
        <f t="shared" si="43"/>
        <v>24450</v>
      </c>
      <c r="AB21" s="206">
        <f t="shared" si="43"/>
        <v>28450</v>
      </c>
      <c r="AC21" s="206">
        <f t="shared" si="43"/>
        <v>28450</v>
      </c>
      <c r="AD21" s="206">
        <f t="shared" si="43"/>
        <v>28450</v>
      </c>
      <c r="AE21" s="206">
        <f t="shared" si="43"/>
        <v>28450</v>
      </c>
      <c r="AF21" s="206">
        <f t="shared" si="43"/>
        <v>28450</v>
      </c>
      <c r="AG21" s="206">
        <f t="shared" si="43"/>
        <v>30450</v>
      </c>
      <c r="AH21" s="206">
        <f t="shared" si="43"/>
        <v>32950</v>
      </c>
      <c r="AI21" s="206">
        <f>AI7+4700</f>
        <v>33650</v>
      </c>
      <c r="AJ21" s="206">
        <f t="shared" ref="AJ21:BJ21" si="44">AJ7+4700</f>
        <v>33650</v>
      </c>
      <c r="AK21" s="206">
        <f t="shared" si="44"/>
        <v>33650</v>
      </c>
      <c r="AL21" s="206">
        <f t="shared" si="44"/>
        <v>33650</v>
      </c>
      <c r="AM21" s="206">
        <f t="shared" si="44"/>
        <v>33650</v>
      </c>
      <c r="AN21" s="206">
        <f t="shared" si="44"/>
        <v>33650</v>
      </c>
      <c r="AO21" s="206">
        <f t="shared" si="44"/>
        <v>33650</v>
      </c>
      <c r="AP21" s="206">
        <f t="shared" si="44"/>
        <v>33650</v>
      </c>
      <c r="AQ21" s="206">
        <f t="shared" si="44"/>
        <v>33650</v>
      </c>
      <c r="AR21" s="206">
        <f t="shared" si="44"/>
        <v>33650</v>
      </c>
      <c r="AS21" s="206">
        <f t="shared" si="44"/>
        <v>31650</v>
      </c>
      <c r="AT21" s="206">
        <f t="shared" si="44"/>
        <v>31650</v>
      </c>
      <c r="AU21" s="206">
        <f t="shared" si="44"/>
        <v>33650</v>
      </c>
      <c r="AV21" s="206">
        <f t="shared" si="44"/>
        <v>33650</v>
      </c>
      <c r="AW21" s="206">
        <f t="shared" si="44"/>
        <v>35650</v>
      </c>
      <c r="AX21" s="206">
        <f t="shared" si="44"/>
        <v>38150</v>
      </c>
      <c r="AY21" s="206">
        <f t="shared" si="44"/>
        <v>38150</v>
      </c>
      <c r="AZ21" s="206">
        <f t="shared" si="44"/>
        <v>38150</v>
      </c>
      <c r="BA21" s="206">
        <f t="shared" si="44"/>
        <v>38150</v>
      </c>
      <c r="BB21" s="206">
        <f t="shared" si="44"/>
        <v>40650</v>
      </c>
      <c r="BC21" s="206">
        <f t="shared" si="44"/>
        <v>43650</v>
      </c>
      <c r="BD21" s="206">
        <f t="shared" si="44"/>
        <v>43650</v>
      </c>
      <c r="BE21" s="206">
        <f t="shared" si="44"/>
        <v>40650</v>
      </c>
      <c r="BF21" s="206">
        <f t="shared" si="44"/>
        <v>35650</v>
      </c>
      <c r="BG21" s="206">
        <f t="shared" si="44"/>
        <v>35650</v>
      </c>
      <c r="BH21" s="206">
        <f t="shared" si="44"/>
        <v>38150</v>
      </c>
      <c r="BI21" s="206">
        <f t="shared" si="44"/>
        <v>38150</v>
      </c>
      <c r="BJ21" s="206">
        <f t="shared" si="44"/>
        <v>29650</v>
      </c>
      <c r="BK21" s="206">
        <f>BK7+4700</f>
        <v>30100</v>
      </c>
      <c r="BL21" s="206">
        <f t="shared" ref="BL21:BR21" si="45">BL7+4700</f>
        <v>30100</v>
      </c>
      <c r="BM21" s="206">
        <f t="shared" si="45"/>
        <v>30100</v>
      </c>
      <c r="BN21" s="206">
        <f t="shared" si="45"/>
        <v>28600</v>
      </c>
      <c r="BO21" s="206">
        <f t="shared" si="45"/>
        <v>28600</v>
      </c>
      <c r="BP21" s="206">
        <f t="shared" si="45"/>
        <v>30100</v>
      </c>
      <c r="BQ21" s="206">
        <f t="shared" si="45"/>
        <v>30100</v>
      </c>
      <c r="BR21" s="206">
        <f t="shared" si="45"/>
        <v>30100</v>
      </c>
      <c r="BS21" s="206">
        <f t="shared" ref="BS21:DS21" si="46">BS7+4500</f>
        <v>28400</v>
      </c>
      <c r="BT21" s="206">
        <f t="shared" si="46"/>
        <v>28400</v>
      </c>
      <c r="BU21" s="206">
        <f t="shared" si="46"/>
        <v>28400</v>
      </c>
      <c r="BV21" s="206">
        <f t="shared" si="46"/>
        <v>28400</v>
      </c>
      <c r="BW21" s="206">
        <f t="shared" si="46"/>
        <v>28400</v>
      </c>
      <c r="BX21" s="206">
        <f t="shared" si="46"/>
        <v>28400</v>
      </c>
      <c r="BY21" s="206">
        <f t="shared" si="46"/>
        <v>28400</v>
      </c>
      <c r="BZ21" s="206">
        <f t="shared" si="46"/>
        <v>28400</v>
      </c>
      <c r="CA21" s="206">
        <f t="shared" si="46"/>
        <v>28400</v>
      </c>
      <c r="CB21" s="206">
        <f t="shared" si="46"/>
        <v>28400</v>
      </c>
      <c r="CC21" s="206">
        <f t="shared" si="46"/>
        <v>28400</v>
      </c>
      <c r="CD21" s="206">
        <f t="shared" si="46"/>
        <v>28400</v>
      </c>
      <c r="CE21" s="206">
        <f t="shared" si="46"/>
        <v>28400</v>
      </c>
      <c r="CF21" s="206">
        <f t="shared" si="46"/>
        <v>28400</v>
      </c>
      <c r="CG21" s="206">
        <f t="shared" si="46"/>
        <v>28400</v>
      </c>
      <c r="CH21" s="206">
        <f t="shared" si="46"/>
        <v>28400</v>
      </c>
      <c r="CI21" s="206">
        <f t="shared" si="46"/>
        <v>28400</v>
      </c>
      <c r="CJ21" s="206">
        <f t="shared" si="46"/>
        <v>28400</v>
      </c>
      <c r="CK21" s="206">
        <f t="shared" si="46"/>
        <v>28400</v>
      </c>
      <c r="CL21" s="206">
        <f t="shared" si="46"/>
        <v>28400</v>
      </c>
      <c r="CM21" s="206">
        <f t="shared" si="46"/>
        <v>28400</v>
      </c>
      <c r="CN21" s="206">
        <f t="shared" si="46"/>
        <v>28400</v>
      </c>
      <c r="CO21" s="206">
        <f t="shared" si="46"/>
        <v>28400</v>
      </c>
      <c r="CP21" s="206">
        <f t="shared" si="46"/>
        <v>19150</v>
      </c>
      <c r="CQ21" s="206">
        <f t="shared" si="46"/>
        <v>19150</v>
      </c>
      <c r="CR21" s="206">
        <f t="shared" si="46"/>
        <v>19650</v>
      </c>
      <c r="CS21" s="206">
        <f t="shared" si="46"/>
        <v>19650</v>
      </c>
      <c r="CT21" s="206">
        <f t="shared" si="46"/>
        <v>19150</v>
      </c>
      <c r="CU21" s="206">
        <f t="shared" si="46"/>
        <v>19150</v>
      </c>
      <c r="CV21" s="206">
        <f t="shared" si="46"/>
        <v>19150</v>
      </c>
      <c r="CW21" s="206">
        <f t="shared" si="46"/>
        <v>19150</v>
      </c>
      <c r="CX21" s="206">
        <f t="shared" si="46"/>
        <v>19150</v>
      </c>
      <c r="CY21" s="206">
        <f t="shared" si="46"/>
        <v>19650</v>
      </c>
      <c r="CZ21" s="206">
        <f t="shared" si="46"/>
        <v>19650</v>
      </c>
      <c r="DA21" s="206">
        <f t="shared" si="46"/>
        <v>19150</v>
      </c>
      <c r="DB21" s="206">
        <f t="shared" si="46"/>
        <v>19150</v>
      </c>
      <c r="DC21" s="206">
        <f t="shared" si="46"/>
        <v>19150</v>
      </c>
      <c r="DD21" s="206">
        <f t="shared" si="46"/>
        <v>18150</v>
      </c>
      <c r="DE21" s="206">
        <f t="shared" si="46"/>
        <v>18150</v>
      </c>
      <c r="DF21" s="206">
        <f t="shared" si="46"/>
        <v>18850</v>
      </c>
      <c r="DG21" s="206">
        <f t="shared" si="46"/>
        <v>18850</v>
      </c>
      <c r="DH21" s="206">
        <f t="shared" si="46"/>
        <v>18150</v>
      </c>
      <c r="DI21" s="206">
        <f t="shared" si="46"/>
        <v>18150</v>
      </c>
      <c r="DJ21" s="206">
        <f t="shared" si="46"/>
        <v>18150</v>
      </c>
      <c r="DK21" s="206">
        <f t="shared" si="46"/>
        <v>18150</v>
      </c>
      <c r="DL21" s="206">
        <f t="shared" si="46"/>
        <v>18150</v>
      </c>
      <c r="DM21" s="206">
        <f t="shared" si="46"/>
        <v>18850</v>
      </c>
      <c r="DN21" s="206">
        <f t="shared" si="46"/>
        <v>18850</v>
      </c>
      <c r="DO21" s="206">
        <f t="shared" si="46"/>
        <v>18150</v>
      </c>
      <c r="DP21" s="206">
        <f t="shared" si="46"/>
        <v>18150</v>
      </c>
      <c r="DQ21" s="206">
        <f t="shared" si="46"/>
        <v>18150</v>
      </c>
      <c r="DR21" s="206">
        <f t="shared" si="46"/>
        <v>18150</v>
      </c>
      <c r="DS21" s="206">
        <f t="shared" si="46"/>
        <v>19150</v>
      </c>
      <c r="DT21" s="206">
        <f t="shared" ref="DT21:GE21" si="47">DT7+4500</f>
        <v>18850</v>
      </c>
      <c r="DU21" s="206">
        <f t="shared" si="47"/>
        <v>18850</v>
      </c>
      <c r="DV21" s="206">
        <f t="shared" si="47"/>
        <v>18850</v>
      </c>
      <c r="DW21" s="206">
        <f t="shared" si="47"/>
        <v>17650</v>
      </c>
      <c r="DX21" s="206">
        <f t="shared" si="47"/>
        <v>17650</v>
      </c>
      <c r="DY21" s="206">
        <f t="shared" si="47"/>
        <v>17650</v>
      </c>
      <c r="DZ21" s="206">
        <f t="shared" si="47"/>
        <v>17650</v>
      </c>
      <c r="EA21" s="206">
        <f t="shared" si="47"/>
        <v>17650</v>
      </c>
      <c r="EB21" s="206">
        <f t="shared" si="47"/>
        <v>18850</v>
      </c>
      <c r="EC21" s="206">
        <f t="shared" si="47"/>
        <v>18850</v>
      </c>
      <c r="ED21" s="206">
        <f t="shared" si="47"/>
        <v>18850</v>
      </c>
      <c r="EE21" s="206">
        <f t="shared" si="47"/>
        <v>17350</v>
      </c>
      <c r="EF21" s="206">
        <f t="shared" si="47"/>
        <v>17350</v>
      </c>
      <c r="EG21" s="206">
        <f t="shared" si="47"/>
        <v>17350</v>
      </c>
      <c r="EH21" s="206">
        <f t="shared" si="47"/>
        <v>17650</v>
      </c>
      <c r="EI21" s="206">
        <f t="shared" si="47"/>
        <v>17650</v>
      </c>
      <c r="EJ21" s="206">
        <f t="shared" si="47"/>
        <v>17350</v>
      </c>
      <c r="EK21" s="206">
        <f t="shared" si="47"/>
        <v>17350</v>
      </c>
      <c r="EL21" s="206">
        <f t="shared" si="47"/>
        <v>17350</v>
      </c>
      <c r="EM21" s="206">
        <f t="shared" si="47"/>
        <v>17350</v>
      </c>
      <c r="EN21" s="206">
        <f t="shared" si="47"/>
        <v>17350</v>
      </c>
      <c r="EO21" s="206">
        <f t="shared" si="47"/>
        <v>17650</v>
      </c>
      <c r="EP21" s="206">
        <f t="shared" si="47"/>
        <v>17650</v>
      </c>
      <c r="EQ21" s="206">
        <f t="shared" si="47"/>
        <v>17350</v>
      </c>
      <c r="ER21" s="206">
        <f t="shared" si="47"/>
        <v>17350</v>
      </c>
      <c r="ES21" s="206">
        <f t="shared" si="47"/>
        <v>17350</v>
      </c>
      <c r="ET21" s="206">
        <f t="shared" si="47"/>
        <v>17350</v>
      </c>
      <c r="EU21" s="206">
        <f t="shared" si="47"/>
        <v>17350</v>
      </c>
      <c r="EV21" s="206">
        <f t="shared" si="47"/>
        <v>17650</v>
      </c>
      <c r="EW21" s="206">
        <f t="shared" si="47"/>
        <v>17650</v>
      </c>
      <c r="EX21" s="206">
        <f t="shared" si="47"/>
        <v>19150</v>
      </c>
      <c r="EY21" s="206">
        <f t="shared" si="47"/>
        <v>17650</v>
      </c>
      <c r="EZ21" s="206">
        <f t="shared" si="47"/>
        <v>17650</v>
      </c>
      <c r="FA21" s="206">
        <f t="shared" si="47"/>
        <v>17650</v>
      </c>
      <c r="FB21" s="206">
        <f t="shared" si="47"/>
        <v>17650</v>
      </c>
      <c r="FC21" s="206">
        <f t="shared" si="47"/>
        <v>25150</v>
      </c>
      <c r="FD21" s="206">
        <f t="shared" si="47"/>
        <v>25150</v>
      </c>
      <c r="FE21" s="206">
        <f t="shared" si="47"/>
        <v>25150</v>
      </c>
      <c r="FF21" s="206">
        <f t="shared" si="47"/>
        <v>25150</v>
      </c>
      <c r="FG21" s="206">
        <f t="shared" si="47"/>
        <v>25150</v>
      </c>
      <c r="FH21" s="206">
        <f t="shared" si="47"/>
        <v>25150</v>
      </c>
      <c r="FI21" s="206">
        <f t="shared" si="47"/>
        <v>25150</v>
      </c>
      <c r="FJ21" s="206">
        <f t="shared" si="47"/>
        <v>25150</v>
      </c>
      <c r="FK21" s="206">
        <f t="shared" si="47"/>
        <v>25150</v>
      </c>
      <c r="FL21" s="206">
        <f t="shared" si="47"/>
        <v>25150</v>
      </c>
      <c r="FM21" s="206">
        <f t="shared" si="47"/>
        <v>25150</v>
      </c>
      <c r="FN21" s="206">
        <f t="shared" si="47"/>
        <v>25150</v>
      </c>
      <c r="FO21" s="206">
        <f t="shared" si="47"/>
        <v>25150</v>
      </c>
      <c r="FP21" s="206">
        <f t="shared" si="47"/>
        <v>25150</v>
      </c>
      <c r="FQ21" s="206">
        <f t="shared" si="47"/>
        <v>25150</v>
      </c>
      <c r="FR21" s="206">
        <f t="shared" si="47"/>
        <v>25150</v>
      </c>
      <c r="FS21" s="206">
        <f t="shared" si="47"/>
        <v>25150</v>
      </c>
      <c r="FT21" s="206">
        <f t="shared" si="47"/>
        <v>25150</v>
      </c>
      <c r="FU21" s="206">
        <f t="shared" si="47"/>
        <v>25150</v>
      </c>
      <c r="FV21" s="206">
        <f t="shared" si="47"/>
        <v>25150</v>
      </c>
      <c r="FW21" s="206">
        <f t="shared" si="47"/>
        <v>25150</v>
      </c>
      <c r="FX21" s="206">
        <f t="shared" si="47"/>
        <v>25150</v>
      </c>
      <c r="FY21" s="206">
        <f t="shared" si="47"/>
        <v>25150</v>
      </c>
      <c r="FZ21" s="206">
        <f t="shared" si="47"/>
        <v>25150</v>
      </c>
      <c r="GA21" s="206">
        <f t="shared" si="47"/>
        <v>17650</v>
      </c>
      <c r="GB21" s="206">
        <f t="shared" si="47"/>
        <v>17650</v>
      </c>
      <c r="GC21" s="206">
        <f t="shared" si="47"/>
        <v>27050</v>
      </c>
      <c r="GD21" s="206">
        <f t="shared" si="47"/>
        <v>27050</v>
      </c>
      <c r="GE21" s="206">
        <f t="shared" si="47"/>
        <v>27050</v>
      </c>
      <c r="GF21" s="206">
        <f t="shared" ref="GF21:IQ21" si="48">GF7+4500</f>
        <v>27050</v>
      </c>
      <c r="GG21" s="206">
        <f t="shared" si="48"/>
        <v>27050</v>
      </c>
      <c r="GH21" s="206">
        <f t="shared" si="48"/>
        <v>27050</v>
      </c>
      <c r="GI21" s="206">
        <f t="shared" si="48"/>
        <v>27050</v>
      </c>
      <c r="GJ21" s="206">
        <f t="shared" si="48"/>
        <v>27050</v>
      </c>
      <c r="GK21" s="206">
        <f t="shared" si="48"/>
        <v>27050</v>
      </c>
      <c r="GL21" s="206">
        <f t="shared" si="48"/>
        <v>27050</v>
      </c>
      <c r="GM21" s="206">
        <f t="shared" si="48"/>
        <v>21050</v>
      </c>
      <c r="GN21" s="206">
        <f t="shared" si="48"/>
        <v>21050</v>
      </c>
      <c r="GO21" s="206">
        <f t="shared" si="48"/>
        <v>21050</v>
      </c>
      <c r="GP21" s="206">
        <f t="shared" si="48"/>
        <v>21050</v>
      </c>
      <c r="GQ21" s="206">
        <f t="shared" si="48"/>
        <v>21550</v>
      </c>
      <c r="GR21" s="206">
        <f t="shared" si="48"/>
        <v>21550</v>
      </c>
      <c r="GS21" s="206">
        <f t="shared" si="48"/>
        <v>22750</v>
      </c>
      <c r="GT21" s="206">
        <f t="shared" si="48"/>
        <v>22750</v>
      </c>
      <c r="GU21" s="206">
        <f t="shared" si="48"/>
        <v>21550</v>
      </c>
      <c r="GV21" s="206">
        <f t="shared" si="48"/>
        <v>21550</v>
      </c>
      <c r="GW21" s="206">
        <f t="shared" si="48"/>
        <v>21550</v>
      </c>
      <c r="GX21" s="206">
        <f t="shared" si="48"/>
        <v>21550</v>
      </c>
      <c r="GY21" s="206">
        <f t="shared" si="48"/>
        <v>21550</v>
      </c>
      <c r="GZ21" s="206">
        <f t="shared" si="48"/>
        <v>22750</v>
      </c>
      <c r="HA21" s="206">
        <f t="shared" si="48"/>
        <v>22750</v>
      </c>
      <c r="HB21" s="206">
        <f t="shared" si="48"/>
        <v>21550</v>
      </c>
      <c r="HC21" s="206">
        <f t="shared" si="48"/>
        <v>21550</v>
      </c>
      <c r="HD21" s="206">
        <f t="shared" si="48"/>
        <v>21550</v>
      </c>
      <c r="HE21" s="206">
        <f t="shared" si="48"/>
        <v>21550</v>
      </c>
      <c r="HF21" s="206">
        <f t="shared" si="48"/>
        <v>21550</v>
      </c>
      <c r="HG21" s="206">
        <f t="shared" si="48"/>
        <v>19150</v>
      </c>
      <c r="HH21" s="206">
        <f t="shared" si="48"/>
        <v>22750</v>
      </c>
      <c r="HI21" s="206">
        <f t="shared" si="48"/>
        <v>21550</v>
      </c>
      <c r="HJ21" s="206">
        <f t="shared" si="48"/>
        <v>21550</v>
      </c>
      <c r="HK21" s="206">
        <f t="shared" si="48"/>
        <v>21550</v>
      </c>
      <c r="HL21" s="206">
        <f t="shared" si="48"/>
        <v>21550</v>
      </c>
      <c r="HM21" s="206">
        <f t="shared" si="48"/>
        <v>21550</v>
      </c>
      <c r="HN21" s="206">
        <f t="shared" si="48"/>
        <v>22750</v>
      </c>
      <c r="HO21" s="206">
        <f t="shared" si="48"/>
        <v>22750</v>
      </c>
      <c r="HP21" s="206">
        <f t="shared" si="48"/>
        <v>21550</v>
      </c>
      <c r="HQ21" s="206">
        <f t="shared" si="48"/>
        <v>21550</v>
      </c>
      <c r="HR21" s="206">
        <f t="shared" si="48"/>
        <v>21550</v>
      </c>
      <c r="HS21" s="206">
        <f t="shared" si="48"/>
        <v>21550</v>
      </c>
      <c r="HT21" s="206">
        <f t="shared" si="48"/>
        <v>21550</v>
      </c>
      <c r="HU21" s="206">
        <f t="shared" si="48"/>
        <v>22750</v>
      </c>
      <c r="HV21" s="206">
        <f t="shared" si="48"/>
        <v>22750</v>
      </c>
      <c r="HW21" s="206">
        <f t="shared" si="48"/>
        <v>21550</v>
      </c>
      <c r="HX21" s="206">
        <f t="shared" si="48"/>
        <v>21550</v>
      </c>
      <c r="HY21" s="206">
        <f t="shared" si="48"/>
        <v>21550</v>
      </c>
      <c r="HZ21" s="206">
        <f t="shared" si="48"/>
        <v>21550</v>
      </c>
      <c r="IA21" s="206">
        <f t="shared" si="48"/>
        <v>21550</v>
      </c>
      <c r="IB21" s="206">
        <f t="shared" si="48"/>
        <v>22750</v>
      </c>
      <c r="IC21" s="206">
        <f t="shared" si="48"/>
        <v>22750</v>
      </c>
      <c r="ID21" s="206">
        <f t="shared" si="48"/>
        <v>19650</v>
      </c>
      <c r="IE21" s="206">
        <f t="shared" si="48"/>
        <v>19650</v>
      </c>
      <c r="IF21" s="206">
        <f t="shared" si="48"/>
        <v>19650</v>
      </c>
      <c r="IG21" s="206">
        <f t="shared" si="48"/>
        <v>19650</v>
      </c>
      <c r="IH21" s="206">
        <f t="shared" si="48"/>
        <v>19650</v>
      </c>
      <c r="II21" s="206">
        <f t="shared" si="48"/>
        <v>21550</v>
      </c>
      <c r="IJ21" s="206">
        <f t="shared" si="48"/>
        <v>21550</v>
      </c>
      <c r="IK21" s="206">
        <f t="shared" si="48"/>
        <v>19150</v>
      </c>
      <c r="IL21" s="206">
        <f t="shared" si="48"/>
        <v>19150</v>
      </c>
      <c r="IM21" s="206">
        <f t="shared" si="48"/>
        <v>19150</v>
      </c>
      <c r="IN21" s="206">
        <f t="shared" si="48"/>
        <v>19150</v>
      </c>
      <c r="IO21" s="206">
        <f t="shared" si="48"/>
        <v>19150</v>
      </c>
      <c r="IP21" s="206">
        <f t="shared" si="48"/>
        <v>21550</v>
      </c>
      <c r="IQ21" s="206">
        <f t="shared" si="48"/>
        <v>21550</v>
      </c>
      <c r="IR21" s="206">
        <f t="shared" ref="IR21:JP21" si="49">IR7+4500</f>
        <v>19150</v>
      </c>
      <c r="IS21" s="206">
        <f t="shared" si="49"/>
        <v>19150</v>
      </c>
      <c r="IT21" s="206">
        <f t="shared" si="49"/>
        <v>19150</v>
      </c>
      <c r="IU21" s="206">
        <f t="shared" si="49"/>
        <v>19150</v>
      </c>
      <c r="IV21" s="206">
        <f t="shared" si="49"/>
        <v>19150</v>
      </c>
      <c r="IW21" s="206">
        <f t="shared" si="49"/>
        <v>21550</v>
      </c>
      <c r="IX21" s="206">
        <f t="shared" si="49"/>
        <v>21550</v>
      </c>
      <c r="IY21" s="206">
        <f t="shared" si="49"/>
        <v>19150</v>
      </c>
      <c r="IZ21" s="206">
        <f t="shared" si="49"/>
        <v>19150</v>
      </c>
      <c r="JA21" s="206">
        <f t="shared" si="49"/>
        <v>19150</v>
      </c>
      <c r="JB21" s="206">
        <f t="shared" si="49"/>
        <v>19150</v>
      </c>
      <c r="JC21" s="206">
        <f t="shared" si="49"/>
        <v>19150</v>
      </c>
      <c r="JD21" s="206">
        <f t="shared" si="49"/>
        <v>21550</v>
      </c>
      <c r="JE21" s="206">
        <f t="shared" si="49"/>
        <v>21550</v>
      </c>
      <c r="JF21" s="206">
        <f t="shared" si="49"/>
        <v>19150</v>
      </c>
      <c r="JG21" s="206">
        <f t="shared" si="49"/>
        <v>19150</v>
      </c>
      <c r="JH21" s="206">
        <f t="shared" si="49"/>
        <v>19150</v>
      </c>
      <c r="JI21" s="206">
        <f t="shared" si="49"/>
        <v>19150</v>
      </c>
      <c r="JJ21" s="206">
        <f t="shared" si="49"/>
        <v>19150</v>
      </c>
      <c r="JK21" s="206">
        <f t="shared" si="49"/>
        <v>21550</v>
      </c>
      <c r="JL21" s="206">
        <f t="shared" si="49"/>
        <v>21550</v>
      </c>
      <c r="JM21" s="206">
        <f t="shared" si="49"/>
        <v>20350</v>
      </c>
      <c r="JN21" s="206">
        <f t="shared" si="49"/>
        <v>20350</v>
      </c>
      <c r="JO21" s="206">
        <f t="shared" si="49"/>
        <v>20350</v>
      </c>
      <c r="JP21" s="206">
        <f t="shared" si="49"/>
        <v>20350</v>
      </c>
    </row>
    <row r="22" spans="1:276" s="53" customFormat="1" x14ac:dyDescent="0.2">
      <c r="A22" s="88">
        <f>A8</f>
        <v>2</v>
      </c>
      <c r="B22" s="206">
        <f t="shared" ref="B22:K22" si="50">B21+2250</f>
        <v>44500</v>
      </c>
      <c r="C22" s="206">
        <f t="shared" si="50"/>
        <v>59000</v>
      </c>
      <c r="D22" s="206">
        <f t="shared" si="50"/>
        <v>59000</v>
      </c>
      <c r="E22" s="206">
        <f t="shared" si="50"/>
        <v>59000</v>
      </c>
      <c r="F22" s="206">
        <f t="shared" si="50"/>
        <v>52000</v>
      </c>
      <c r="G22" s="206">
        <f t="shared" si="50"/>
        <v>52000</v>
      </c>
      <c r="H22" s="206">
        <f t="shared" si="50"/>
        <v>52000</v>
      </c>
      <c r="I22" s="206">
        <f t="shared" si="50"/>
        <v>52000</v>
      </c>
      <c r="J22" s="206">
        <f t="shared" si="50"/>
        <v>52000</v>
      </c>
      <c r="K22" s="206">
        <f t="shared" si="50"/>
        <v>52000</v>
      </c>
      <c r="L22" s="206">
        <f>L21+1950</f>
        <v>42900</v>
      </c>
      <c r="M22" s="206">
        <f t="shared" ref="M22:BX22" si="51">M21+1950</f>
        <v>26400</v>
      </c>
      <c r="N22" s="206">
        <f t="shared" si="51"/>
        <v>26400</v>
      </c>
      <c r="O22" s="206">
        <f t="shared" si="51"/>
        <v>26400</v>
      </c>
      <c r="P22" s="206">
        <f t="shared" si="51"/>
        <v>26400</v>
      </c>
      <c r="Q22" s="206">
        <f t="shared" si="51"/>
        <v>26400</v>
      </c>
      <c r="R22" s="206">
        <f t="shared" si="51"/>
        <v>28400</v>
      </c>
      <c r="S22" s="206">
        <f t="shared" si="51"/>
        <v>28400</v>
      </c>
      <c r="T22" s="206">
        <f t="shared" si="51"/>
        <v>28400</v>
      </c>
      <c r="U22" s="206">
        <f t="shared" si="51"/>
        <v>28400</v>
      </c>
      <c r="V22" s="206">
        <f t="shared" si="51"/>
        <v>28400</v>
      </c>
      <c r="W22" s="206">
        <f t="shared" si="51"/>
        <v>26400</v>
      </c>
      <c r="X22" s="206">
        <f t="shared" si="51"/>
        <v>26400</v>
      </c>
      <c r="Y22" s="206">
        <f t="shared" si="51"/>
        <v>26400</v>
      </c>
      <c r="Z22" s="206">
        <f t="shared" si="51"/>
        <v>26400</v>
      </c>
      <c r="AA22" s="206">
        <f t="shared" si="51"/>
        <v>26400</v>
      </c>
      <c r="AB22" s="206">
        <f t="shared" si="51"/>
        <v>30400</v>
      </c>
      <c r="AC22" s="206">
        <f t="shared" si="51"/>
        <v>30400</v>
      </c>
      <c r="AD22" s="206">
        <f t="shared" si="51"/>
        <v>30400</v>
      </c>
      <c r="AE22" s="206">
        <f t="shared" si="51"/>
        <v>30400</v>
      </c>
      <c r="AF22" s="206">
        <f t="shared" si="51"/>
        <v>30400</v>
      </c>
      <c r="AG22" s="206">
        <f t="shared" si="51"/>
        <v>32400</v>
      </c>
      <c r="AH22" s="206">
        <f t="shared" si="51"/>
        <v>34900</v>
      </c>
      <c r="AI22" s="206">
        <f t="shared" si="51"/>
        <v>35600</v>
      </c>
      <c r="AJ22" s="206">
        <f t="shared" si="51"/>
        <v>35600</v>
      </c>
      <c r="AK22" s="206">
        <f t="shared" si="51"/>
        <v>35600</v>
      </c>
      <c r="AL22" s="206">
        <f t="shared" si="51"/>
        <v>35600</v>
      </c>
      <c r="AM22" s="206">
        <f t="shared" si="51"/>
        <v>35600</v>
      </c>
      <c r="AN22" s="206">
        <f t="shared" si="51"/>
        <v>35600</v>
      </c>
      <c r="AO22" s="206">
        <f t="shared" si="51"/>
        <v>35600</v>
      </c>
      <c r="AP22" s="206">
        <f t="shared" si="51"/>
        <v>35600</v>
      </c>
      <c r="AQ22" s="206">
        <f t="shared" si="51"/>
        <v>35600</v>
      </c>
      <c r="AR22" s="206">
        <f t="shared" si="51"/>
        <v>35600</v>
      </c>
      <c r="AS22" s="206">
        <f t="shared" si="51"/>
        <v>33600</v>
      </c>
      <c r="AT22" s="206">
        <f t="shared" si="51"/>
        <v>33600</v>
      </c>
      <c r="AU22" s="206">
        <f t="shared" si="51"/>
        <v>35600</v>
      </c>
      <c r="AV22" s="206">
        <f t="shared" si="51"/>
        <v>35600</v>
      </c>
      <c r="AW22" s="206">
        <f t="shared" si="51"/>
        <v>37600</v>
      </c>
      <c r="AX22" s="206">
        <f t="shared" si="51"/>
        <v>40100</v>
      </c>
      <c r="AY22" s="206">
        <f t="shared" si="51"/>
        <v>40100</v>
      </c>
      <c r="AZ22" s="206">
        <f t="shared" si="51"/>
        <v>40100</v>
      </c>
      <c r="BA22" s="206">
        <f t="shared" si="51"/>
        <v>40100</v>
      </c>
      <c r="BB22" s="206">
        <f t="shared" si="51"/>
        <v>42600</v>
      </c>
      <c r="BC22" s="206">
        <f t="shared" si="51"/>
        <v>45600</v>
      </c>
      <c r="BD22" s="206">
        <f t="shared" si="51"/>
        <v>45600</v>
      </c>
      <c r="BE22" s="206">
        <f t="shared" si="51"/>
        <v>42600</v>
      </c>
      <c r="BF22" s="206">
        <f t="shared" si="51"/>
        <v>37600</v>
      </c>
      <c r="BG22" s="206">
        <f t="shared" si="51"/>
        <v>37600</v>
      </c>
      <c r="BH22" s="206">
        <f t="shared" si="51"/>
        <v>40100</v>
      </c>
      <c r="BI22" s="206">
        <f t="shared" si="51"/>
        <v>40100</v>
      </c>
      <c r="BJ22" s="206">
        <f t="shared" si="51"/>
        <v>31600</v>
      </c>
      <c r="BK22" s="206">
        <f t="shared" si="51"/>
        <v>32050</v>
      </c>
      <c r="BL22" s="206">
        <f t="shared" si="51"/>
        <v>32050</v>
      </c>
      <c r="BM22" s="206">
        <f t="shared" si="51"/>
        <v>32050</v>
      </c>
      <c r="BN22" s="206">
        <f t="shared" si="51"/>
        <v>30550</v>
      </c>
      <c r="BO22" s="206">
        <f t="shared" si="51"/>
        <v>30550</v>
      </c>
      <c r="BP22" s="206">
        <f t="shared" si="51"/>
        <v>32050</v>
      </c>
      <c r="BQ22" s="206">
        <f t="shared" si="51"/>
        <v>32050</v>
      </c>
      <c r="BR22" s="206">
        <f t="shared" si="51"/>
        <v>32050</v>
      </c>
      <c r="BS22" s="206">
        <f t="shared" si="51"/>
        <v>30350</v>
      </c>
      <c r="BT22" s="206">
        <f t="shared" si="51"/>
        <v>30350</v>
      </c>
      <c r="BU22" s="206">
        <f t="shared" si="51"/>
        <v>30350</v>
      </c>
      <c r="BV22" s="206">
        <f t="shared" si="51"/>
        <v>30350</v>
      </c>
      <c r="BW22" s="206">
        <f t="shared" si="51"/>
        <v>30350</v>
      </c>
      <c r="BX22" s="206">
        <f t="shared" si="51"/>
        <v>30350</v>
      </c>
      <c r="BY22" s="206">
        <f t="shared" ref="BY22:CO22" si="52">BY21+1950</f>
        <v>30350</v>
      </c>
      <c r="BZ22" s="206">
        <f t="shared" si="52"/>
        <v>30350</v>
      </c>
      <c r="CA22" s="206">
        <f t="shared" si="52"/>
        <v>30350</v>
      </c>
      <c r="CB22" s="206">
        <f t="shared" si="52"/>
        <v>30350</v>
      </c>
      <c r="CC22" s="206">
        <f t="shared" si="52"/>
        <v>30350</v>
      </c>
      <c r="CD22" s="206">
        <f t="shared" si="52"/>
        <v>30350</v>
      </c>
      <c r="CE22" s="206">
        <f t="shared" si="52"/>
        <v>30350</v>
      </c>
      <c r="CF22" s="206">
        <f t="shared" si="52"/>
        <v>30350</v>
      </c>
      <c r="CG22" s="206">
        <f t="shared" si="52"/>
        <v>30350</v>
      </c>
      <c r="CH22" s="206">
        <f t="shared" si="52"/>
        <v>30350</v>
      </c>
      <c r="CI22" s="206">
        <f t="shared" si="52"/>
        <v>30350</v>
      </c>
      <c r="CJ22" s="206">
        <f t="shared" si="52"/>
        <v>30350</v>
      </c>
      <c r="CK22" s="206">
        <f t="shared" si="52"/>
        <v>30350</v>
      </c>
      <c r="CL22" s="206">
        <f t="shared" si="52"/>
        <v>30350</v>
      </c>
      <c r="CM22" s="206">
        <f t="shared" si="52"/>
        <v>30350</v>
      </c>
      <c r="CN22" s="206">
        <f t="shared" si="52"/>
        <v>30350</v>
      </c>
      <c r="CO22" s="206">
        <f t="shared" si="52"/>
        <v>30350</v>
      </c>
      <c r="CP22" s="206">
        <f>CP21+1850</f>
        <v>21000</v>
      </c>
      <c r="CQ22" s="206">
        <f t="shared" ref="CQ22:DS22" si="53">CQ21+1850</f>
        <v>21000</v>
      </c>
      <c r="CR22" s="206">
        <f t="shared" si="53"/>
        <v>21500</v>
      </c>
      <c r="CS22" s="206">
        <f t="shared" si="53"/>
        <v>21500</v>
      </c>
      <c r="CT22" s="206">
        <f t="shared" si="53"/>
        <v>21000</v>
      </c>
      <c r="CU22" s="206">
        <f t="shared" si="53"/>
        <v>21000</v>
      </c>
      <c r="CV22" s="206">
        <f t="shared" si="53"/>
        <v>21000</v>
      </c>
      <c r="CW22" s="206">
        <f t="shared" si="53"/>
        <v>21000</v>
      </c>
      <c r="CX22" s="206">
        <f t="shared" si="53"/>
        <v>21000</v>
      </c>
      <c r="CY22" s="206">
        <f t="shared" si="53"/>
        <v>21500</v>
      </c>
      <c r="CZ22" s="206">
        <f t="shared" si="53"/>
        <v>21500</v>
      </c>
      <c r="DA22" s="206">
        <f t="shared" si="53"/>
        <v>21000</v>
      </c>
      <c r="DB22" s="206">
        <f t="shared" si="53"/>
        <v>21000</v>
      </c>
      <c r="DC22" s="206">
        <f t="shared" si="53"/>
        <v>21000</v>
      </c>
      <c r="DD22" s="206">
        <f t="shared" si="53"/>
        <v>20000</v>
      </c>
      <c r="DE22" s="206">
        <f t="shared" si="53"/>
        <v>20000</v>
      </c>
      <c r="DF22" s="206">
        <f t="shared" si="53"/>
        <v>20700</v>
      </c>
      <c r="DG22" s="206">
        <f t="shared" si="53"/>
        <v>20700</v>
      </c>
      <c r="DH22" s="206">
        <f t="shared" si="53"/>
        <v>20000</v>
      </c>
      <c r="DI22" s="206">
        <f t="shared" si="53"/>
        <v>20000</v>
      </c>
      <c r="DJ22" s="206">
        <f t="shared" si="53"/>
        <v>20000</v>
      </c>
      <c r="DK22" s="206">
        <f t="shared" si="53"/>
        <v>20000</v>
      </c>
      <c r="DL22" s="206">
        <f t="shared" si="53"/>
        <v>20000</v>
      </c>
      <c r="DM22" s="206">
        <f t="shared" si="53"/>
        <v>20700</v>
      </c>
      <c r="DN22" s="206">
        <f t="shared" si="53"/>
        <v>20700</v>
      </c>
      <c r="DO22" s="206">
        <f t="shared" si="53"/>
        <v>20000</v>
      </c>
      <c r="DP22" s="206">
        <f t="shared" si="53"/>
        <v>20000</v>
      </c>
      <c r="DQ22" s="206">
        <f t="shared" si="53"/>
        <v>20000</v>
      </c>
      <c r="DR22" s="206">
        <f t="shared" si="53"/>
        <v>20000</v>
      </c>
      <c r="DS22" s="206">
        <f t="shared" si="53"/>
        <v>21000</v>
      </c>
      <c r="DT22" s="206">
        <f t="shared" ref="DT22:GE22" si="54">DT21+1850</f>
        <v>20700</v>
      </c>
      <c r="DU22" s="206">
        <f t="shared" si="54"/>
        <v>20700</v>
      </c>
      <c r="DV22" s="206">
        <f t="shared" si="54"/>
        <v>20700</v>
      </c>
      <c r="DW22" s="206">
        <f t="shared" si="54"/>
        <v>19500</v>
      </c>
      <c r="DX22" s="206">
        <f t="shared" si="54"/>
        <v>19500</v>
      </c>
      <c r="DY22" s="206">
        <f t="shared" si="54"/>
        <v>19500</v>
      </c>
      <c r="DZ22" s="206">
        <f t="shared" si="54"/>
        <v>19500</v>
      </c>
      <c r="EA22" s="206">
        <f t="shared" si="54"/>
        <v>19500</v>
      </c>
      <c r="EB22" s="206">
        <f t="shared" si="54"/>
        <v>20700</v>
      </c>
      <c r="EC22" s="206">
        <f t="shared" si="54"/>
        <v>20700</v>
      </c>
      <c r="ED22" s="206">
        <f t="shared" si="54"/>
        <v>20700</v>
      </c>
      <c r="EE22" s="206">
        <f t="shared" si="54"/>
        <v>19200</v>
      </c>
      <c r="EF22" s="206">
        <f t="shared" si="54"/>
        <v>19200</v>
      </c>
      <c r="EG22" s="206">
        <f t="shared" si="54"/>
        <v>19200</v>
      </c>
      <c r="EH22" s="206">
        <f t="shared" si="54"/>
        <v>19500</v>
      </c>
      <c r="EI22" s="206">
        <f t="shared" si="54"/>
        <v>19500</v>
      </c>
      <c r="EJ22" s="206">
        <f t="shared" si="54"/>
        <v>19200</v>
      </c>
      <c r="EK22" s="206">
        <f t="shared" si="54"/>
        <v>19200</v>
      </c>
      <c r="EL22" s="206">
        <f t="shared" si="54"/>
        <v>19200</v>
      </c>
      <c r="EM22" s="206">
        <f t="shared" si="54"/>
        <v>19200</v>
      </c>
      <c r="EN22" s="206">
        <f t="shared" si="54"/>
        <v>19200</v>
      </c>
      <c r="EO22" s="206">
        <f t="shared" si="54"/>
        <v>19500</v>
      </c>
      <c r="EP22" s="206">
        <f t="shared" si="54"/>
        <v>19500</v>
      </c>
      <c r="EQ22" s="206">
        <f t="shared" si="54"/>
        <v>19200</v>
      </c>
      <c r="ER22" s="206">
        <f t="shared" si="54"/>
        <v>19200</v>
      </c>
      <c r="ES22" s="206">
        <f t="shared" si="54"/>
        <v>19200</v>
      </c>
      <c r="ET22" s="206">
        <f t="shared" si="54"/>
        <v>19200</v>
      </c>
      <c r="EU22" s="206">
        <f t="shared" si="54"/>
        <v>19200</v>
      </c>
      <c r="EV22" s="206">
        <f t="shared" si="54"/>
        <v>19500</v>
      </c>
      <c r="EW22" s="206">
        <f t="shared" si="54"/>
        <v>19500</v>
      </c>
      <c r="EX22" s="206">
        <f t="shared" si="54"/>
        <v>21000</v>
      </c>
      <c r="EY22" s="206">
        <f t="shared" si="54"/>
        <v>19500</v>
      </c>
      <c r="EZ22" s="206">
        <f t="shared" si="54"/>
        <v>19500</v>
      </c>
      <c r="FA22" s="206">
        <f t="shared" si="54"/>
        <v>19500</v>
      </c>
      <c r="FB22" s="206">
        <f t="shared" si="54"/>
        <v>19500</v>
      </c>
      <c r="FC22" s="206">
        <f t="shared" si="54"/>
        <v>27000</v>
      </c>
      <c r="FD22" s="206">
        <f t="shared" si="54"/>
        <v>27000</v>
      </c>
      <c r="FE22" s="206">
        <f t="shared" si="54"/>
        <v>27000</v>
      </c>
      <c r="FF22" s="206">
        <f t="shared" si="54"/>
        <v>27000</v>
      </c>
      <c r="FG22" s="206">
        <f t="shared" si="54"/>
        <v>27000</v>
      </c>
      <c r="FH22" s="206">
        <f t="shared" si="54"/>
        <v>27000</v>
      </c>
      <c r="FI22" s="206">
        <f t="shared" si="54"/>
        <v>27000</v>
      </c>
      <c r="FJ22" s="206">
        <f t="shared" si="54"/>
        <v>27000</v>
      </c>
      <c r="FK22" s="206">
        <f t="shared" si="54"/>
        <v>27000</v>
      </c>
      <c r="FL22" s="206">
        <f t="shared" si="54"/>
        <v>27000</v>
      </c>
      <c r="FM22" s="206">
        <f t="shared" si="54"/>
        <v>27000</v>
      </c>
      <c r="FN22" s="206">
        <f t="shared" si="54"/>
        <v>27000</v>
      </c>
      <c r="FO22" s="206">
        <f t="shared" si="54"/>
        <v>27000</v>
      </c>
      <c r="FP22" s="206">
        <f t="shared" si="54"/>
        <v>27000</v>
      </c>
      <c r="FQ22" s="206">
        <f t="shared" si="54"/>
        <v>27000</v>
      </c>
      <c r="FR22" s="206">
        <f t="shared" si="54"/>
        <v>27000</v>
      </c>
      <c r="FS22" s="206">
        <f t="shared" si="54"/>
        <v>27000</v>
      </c>
      <c r="FT22" s="206">
        <f t="shared" si="54"/>
        <v>27000</v>
      </c>
      <c r="FU22" s="206">
        <f t="shared" si="54"/>
        <v>27000</v>
      </c>
      <c r="FV22" s="206">
        <f t="shared" si="54"/>
        <v>27000</v>
      </c>
      <c r="FW22" s="206">
        <f t="shared" si="54"/>
        <v>27000</v>
      </c>
      <c r="FX22" s="206">
        <f t="shared" si="54"/>
        <v>27000</v>
      </c>
      <c r="FY22" s="206">
        <f t="shared" si="54"/>
        <v>27000</v>
      </c>
      <c r="FZ22" s="206">
        <f t="shared" si="54"/>
        <v>27000</v>
      </c>
      <c r="GA22" s="206">
        <f t="shared" si="54"/>
        <v>19500</v>
      </c>
      <c r="GB22" s="206">
        <f t="shared" si="54"/>
        <v>19500</v>
      </c>
      <c r="GC22" s="206">
        <f t="shared" si="54"/>
        <v>28900</v>
      </c>
      <c r="GD22" s="206">
        <f t="shared" si="54"/>
        <v>28900</v>
      </c>
      <c r="GE22" s="206">
        <f t="shared" si="54"/>
        <v>28900</v>
      </c>
      <c r="GF22" s="206">
        <f t="shared" ref="GF22:IQ22" si="55">GF21+1850</f>
        <v>28900</v>
      </c>
      <c r="GG22" s="206">
        <f t="shared" si="55"/>
        <v>28900</v>
      </c>
      <c r="GH22" s="206">
        <f t="shared" si="55"/>
        <v>28900</v>
      </c>
      <c r="GI22" s="206">
        <f t="shared" si="55"/>
        <v>28900</v>
      </c>
      <c r="GJ22" s="206">
        <f t="shared" si="55"/>
        <v>28900</v>
      </c>
      <c r="GK22" s="206">
        <f t="shared" si="55"/>
        <v>28900</v>
      </c>
      <c r="GL22" s="206">
        <f t="shared" si="55"/>
        <v>28900</v>
      </c>
      <c r="GM22" s="206">
        <f t="shared" si="55"/>
        <v>22900</v>
      </c>
      <c r="GN22" s="206">
        <f t="shared" si="55"/>
        <v>22900</v>
      </c>
      <c r="GO22" s="206">
        <f t="shared" si="55"/>
        <v>22900</v>
      </c>
      <c r="GP22" s="206">
        <f t="shared" si="55"/>
        <v>22900</v>
      </c>
      <c r="GQ22" s="206">
        <f t="shared" si="55"/>
        <v>23400</v>
      </c>
      <c r="GR22" s="206">
        <f t="shared" si="55"/>
        <v>23400</v>
      </c>
      <c r="GS22" s="206">
        <f t="shared" si="55"/>
        <v>24600</v>
      </c>
      <c r="GT22" s="206">
        <f t="shared" si="55"/>
        <v>24600</v>
      </c>
      <c r="GU22" s="206">
        <f t="shared" si="55"/>
        <v>23400</v>
      </c>
      <c r="GV22" s="206">
        <f t="shared" si="55"/>
        <v>23400</v>
      </c>
      <c r="GW22" s="206">
        <f t="shared" si="55"/>
        <v>23400</v>
      </c>
      <c r="GX22" s="206">
        <f t="shared" si="55"/>
        <v>23400</v>
      </c>
      <c r="GY22" s="206">
        <f t="shared" si="55"/>
        <v>23400</v>
      </c>
      <c r="GZ22" s="206">
        <f t="shared" si="55"/>
        <v>24600</v>
      </c>
      <c r="HA22" s="206">
        <f t="shared" si="55"/>
        <v>24600</v>
      </c>
      <c r="HB22" s="206">
        <f t="shared" si="55"/>
        <v>23400</v>
      </c>
      <c r="HC22" s="206">
        <f t="shared" si="55"/>
        <v>23400</v>
      </c>
      <c r="HD22" s="206">
        <f t="shared" si="55"/>
        <v>23400</v>
      </c>
      <c r="HE22" s="206">
        <f t="shared" si="55"/>
        <v>23400</v>
      </c>
      <c r="HF22" s="206">
        <f t="shared" si="55"/>
        <v>23400</v>
      </c>
      <c r="HG22" s="206">
        <f t="shared" si="55"/>
        <v>21000</v>
      </c>
      <c r="HH22" s="206">
        <f t="shared" si="55"/>
        <v>24600</v>
      </c>
      <c r="HI22" s="206">
        <f t="shared" si="55"/>
        <v>23400</v>
      </c>
      <c r="HJ22" s="206">
        <f t="shared" si="55"/>
        <v>23400</v>
      </c>
      <c r="HK22" s="206">
        <f t="shared" si="55"/>
        <v>23400</v>
      </c>
      <c r="HL22" s="206">
        <f t="shared" si="55"/>
        <v>23400</v>
      </c>
      <c r="HM22" s="206">
        <f t="shared" si="55"/>
        <v>23400</v>
      </c>
      <c r="HN22" s="206">
        <f t="shared" si="55"/>
        <v>24600</v>
      </c>
      <c r="HO22" s="206">
        <f t="shared" si="55"/>
        <v>24600</v>
      </c>
      <c r="HP22" s="206">
        <f t="shared" si="55"/>
        <v>23400</v>
      </c>
      <c r="HQ22" s="206">
        <f t="shared" si="55"/>
        <v>23400</v>
      </c>
      <c r="HR22" s="206">
        <f t="shared" si="55"/>
        <v>23400</v>
      </c>
      <c r="HS22" s="206">
        <f t="shared" si="55"/>
        <v>23400</v>
      </c>
      <c r="HT22" s="206">
        <f t="shared" si="55"/>
        <v>23400</v>
      </c>
      <c r="HU22" s="206">
        <f t="shared" si="55"/>
        <v>24600</v>
      </c>
      <c r="HV22" s="206">
        <f t="shared" si="55"/>
        <v>24600</v>
      </c>
      <c r="HW22" s="206">
        <f t="shared" si="55"/>
        <v>23400</v>
      </c>
      <c r="HX22" s="206">
        <f t="shared" si="55"/>
        <v>23400</v>
      </c>
      <c r="HY22" s="206">
        <f t="shared" si="55"/>
        <v>23400</v>
      </c>
      <c r="HZ22" s="206">
        <f t="shared" si="55"/>
        <v>23400</v>
      </c>
      <c r="IA22" s="206">
        <f t="shared" si="55"/>
        <v>23400</v>
      </c>
      <c r="IB22" s="206">
        <f t="shared" si="55"/>
        <v>24600</v>
      </c>
      <c r="IC22" s="206">
        <f t="shared" si="55"/>
        <v>24600</v>
      </c>
      <c r="ID22" s="206">
        <f t="shared" si="55"/>
        <v>21500</v>
      </c>
      <c r="IE22" s="206">
        <f t="shared" si="55"/>
        <v>21500</v>
      </c>
      <c r="IF22" s="206">
        <f t="shared" si="55"/>
        <v>21500</v>
      </c>
      <c r="IG22" s="206">
        <f t="shared" si="55"/>
        <v>21500</v>
      </c>
      <c r="IH22" s="206">
        <f t="shared" si="55"/>
        <v>21500</v>
      </c>
      <c r="II22" s="206">
        <f t="shared" si="55"/>
        <v>23400</v>
      </c>
      <c r="IJ22" s="206">
        <f t="shared" si="55"/>
        <v>23400</v>
      </c>
      <c r="IK22" s="206">
        <f t="shared" si="55"/>
        <v>21000</v>
      </c>
      <c r="IL22" s="206">
        <f t="shared" si="55"/>
        <v>21000</v>
      </c>
      <c r="IM22" s="206">
        <f t="shared" si="55"/>
        <v>21000</v>
      </c>
      <c r="IN22" s="206">
        <f t="shared" si="55"/>
        <v>21000</v>
      </c>
      <c r="IO22" s="206">
        <f t="shared" si="55"/>
        <v>21000</v>
      </c>
      <c r="IP22" s="206">
        <f t="shared" si="55"/>
        <v>23400</v>
      </c>
      <c r="IQ22" s="206">
        <f t="shared" si="55"/>
        <v>23400</v>
      </c>
      <c r="IR22" s="206">
        <f t="shared" ref="IR22:JP22" si="56">IR21+1850</f>
        <v>21000</v>
      </c>
      <c r="IS22" s="206">
        <f t="shared" si="56"/>
        <v>21000</v>
      </c>
      <c r="IT22" s="206">
        <f t="shared" si="56"/>
        <v>21000</v>
      </c>
      <c r="IU22" s="206">
        <f t="shared" si="56"/>
        <v>21000</v>
      </c>
      <c r="IV22" s="206">
        <f t="shared" si="56"/>
        <v>21000</v>
      </c>
      <c r="IW22" s="206">
        <f t="shared" si="56"/>
        <v>23400</v>
      </c>
      <c r="IX22" s="206">
        <f t="shared" si="56"/>
        <v>23400</v>
      </c>
      <c r="IY22" s="206">
        <f t="shared" si="56"/>
        <v>21000</v>
      </c>
      <c r="IZ22" s="206">
        <f t="shared" si="56"/>
        <v>21000</v>
      </c>
      <c r="JA22" s="206">
        <f t="shared" si="56"/>
        <v>21000</v>
      </c>
      <c r="JB22" s="206">
        <f t="shared" si="56"/>
        <v>21000</v>
      </c>
      <c r="JC22" s="206">
        <f t="shared" si="56"/>
        <v>21000</v>
      </c>
      <c r="JD22" s="206">
        <f t="shared" si="56"/>
        <v>23400</v>
      </c>
      <c r="JE22" s="206">
        <f t="shared" si="56"/>
        <v>23400</v>
      </c>
      <c r="JF22" s="206">
        <f t="shared" si="56"/>
        <v>21000</v>
      </c>
      <c r="JG22" s="206">
        <f t="shared" si="56"/>
        <v>21000</v>
      </c>
      <c r="JH22" s="206">
        <f t="shared" si="56"/>
        <v>21000</v>
      </c>
      <c r="JI22" s="206">
        <f t="shared" si="56"/>
        <v>21000</v>
      </c>
      <c r="JJ22" s="206">
        <f t="shared" si="56"/>
        <v>21000</v>
      </c>
      <c r="JK22" s="206">
        <f t="shared" si="56"/>
        <v>23400</v>
      </c>
      <c r="JL22" s="206">
        <f t="shared" si="56"/>
        <v>23400</v>
      </c>
      <c r="JM22" s="206">
        <f t="shared" si="56"/>
        <v>22200</v>
      </c>
      <c r="JN22" s="206">
        <f t="shared" si="56"/>
        <v>22200</v>
      </c>
      <c r="JO22" s="206">
        <f t="shared" si="56"/>
        <v>22200</v>
      </c>
      <c r="JP22" s="206">
        <f t="shared" si="56"/>
        <v>22200</v>
      </c>
    </row>
    <row r="23" spans="1:276" s="53" customFormat="1" x14ac:dyDescent="0.2">
      <c r="A23" s="42" t="s">
        <v>86</v>
      </c>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206"/>
      <c r="CJ23" s="206"/>
      <c r="CK23" s="206"/>
      <c r="CL23" s="206"/>
      <c r="CM23" s="206"/>
      <c r="CN23" s="206"/>
      <c r="CO23" s="206"/>
    </row>
    <row r="24" spans="1:276" s="53" customFormat="1" x14ac:dyDescent="0.2">
      <c r="A24" s="88">
        <f>A7</f>
        <v>1</v>
      </c>
      <c r="B24" s="206">
        <f t="shared" ref="B24:K24" si="57">B7+25000</f>
        <v>62250</v>
      </c>
      <c r="C24" s="206">
        <f t="shared" si="57"/>
        <v>76750</v>
      </c>
      <c r="D24" s="206">
        <f t="shared" si="57"/>
        <v>76750</v>
      </c>
      <c r="E24" s="206">
        <f t="shared" si="57"/>
        <v>76750</v>
      </c>
      <c r="F24" s="206">
        <f t="shared" si="57"/>
        <v>69750</v>
      </c>
      <c r="G24" s="206">
        <f t="shared" si="57"/>
        <v>69750</v>
      </c>
      <c r="H24" s="206">
        <f t="shared" si="57"/>
        <v>69750</v>
      </c>
      <c r="I24" s="206">
        <f t="shared" si="57"/>
        <v>69750</v>
      </c>
      <c r="J24" s="206">
        <f t="shared" si="57"/>
        <v>69750</v>
      </c>
      <c r="K24" s="206">
        <f t="shared" si="57"/>
        <v>69750</v>
      </c>
      <c r="L24" s="206">
        <f>L7+20000</f>
        <v>56450</v>
      </c>
      <c r="M24" s="206">
        <f t="shared" ref="M24:BX24" si="58">M7+20000</f>
        <v>39950</v>
      </c>
      <c r="N24" s="206">
        <f t="shared" si="58"/>
        <v>39950</v>
      </c>
      <c r="O24" s="206">
        <f t="shared" si="58"/>
        <v>39950</v>
      </c>
      <c r="P24" s="206">
        <f t="shared" si="58"/>
        <v>39950</v>
      </c>
      <c r="Q24" s="206">
        <f t="shared" si="58"/>
        <v>39950</v>
      </c>
      <c r="R24" s="206">
        <f t="shared" si="58"/>
        <v>41950</v>
      </c>
      <c r="S24" s="206">
        <f t="shared" si="58"/>
        <v>41950</v>
      </c>
      <c r="T24" s="206">
        <f t="shared" si="58"/>
        <v>41950</v>
      </c>
      <c r="U24" s="206">
        <f t="shared" si="58"/>
        <v>41950</v>
      </c>
      <c r="V24" s="206">
        <f t="shared" si="58"/>
        <v>41950</v>
      </c>
      <c r="W24" s="206">
        <f t="shared" si="58"/>
        <v>39950</v>
      </c>
      <c r="X24" s="206">
        <f t="shared" si="58"/>
        <v>39950</v>
      </c>
      <c r="Y24" s="206">
        <f t="shared" si="58"/>
        <v>39950</v>
      </c>
      <c r="Z24" s="206">
        <f t="shared" si="58"/>
        <v>39950</v>
      </c>
      <c r="AA24" s="206">
        <f t="shared" si="58"/>
        <v>39950</v>
      </c>
      <c r="AB24" s="206">
        <f t="shared" si="58"/>
        <v>43950</v>
      </c>
      <c r="AC24" s="206">
        <f t="shared" si="58"/>
        <v>43950</v>
      </c>
      <c r="AD24" s="206">
        <f t="shared" si="58"/>
        <v>43950</v>
      </c>
      <c r="AE24" s="206">
        <f t="shared" si="58"/>
        <v>43950</v>
      </c>
      <c r="AF24" s="206">
        <f t="shared" si="58"/>
        <v>43950</v>
      </c>
      <c r="AG24" s="206">
        <f t="shared" si="58"/>
        <v>45950</v>
      </c>
      <c r="AH24" s="206">
        <f t="shared" si="58"/>
        <v>48450</v>
      </c>
      <c r="AI24" s="206">
        <f>AI7+25000</f>
        <v>53950</v>
      </c>
      <c r="AJ24" s="206">
        <f t="shared" ref="AJ24:BR24" si="59">AJ7+25000</f>
        <v>53950</v>
      </c>
      <c r="AK24" s="206">
        <f t="shared" si="59"/>
        <v>53950</v>
      </c>
      <c r="AL24" s="206">
        <f t="shared" si="59"/>
        <v>53950</v>
      </c>
      <c r="AM24" s="206">
        <f t="shared" si="59"/>
        <v>53950</v>
      </c>
      <c r="AN24" s="206">
        <f t="shared" si="59"/>
        <v>53950</v>
      </c>
      <c r="AO24" s="206">
        <f t="shared" si="59"/>
        <v>53950</v>
      </c>
      <c r="AP24" s="206">
        <f t="shared" si="59"/>
        <v>53950</v>
      </c>
      <c r="AQ24" s="206">
        <f t="shared" si="59"/>
        <v>53950</v>
      </c>
      <c r="AR24" s="206">
        <f t="shared" si="59"/>
        <v>53950</v>
      </c>
      <c r="AS24" s="206">
        <f t="shared" si="59"/>
        <v>51950</v>
      </c>
      <c r="AT24" s="206">
        <f t="shared" si="59"/>
        <v>51950</v>
      </c>
      <c r="AU24" s="206">
        <f t="shared" si="59"/>
        <v>53950</v>
      </c>
      <c r="AV24" s="206">
        <f t="shared" si="59"/>
        <v>53950</v>
      </c>
      <c r="AW24" s="206">
        <f t="shared" si="59"/>
        <v>55950</v>
      </c>
      <c r="AX24" s="206">
        <f t="shared" si="59"/>
        <v>58450</v>
      </c>
      <c r="AY24" s="206">
        <f t="shared" si="59"/>
        <v>58450</v>
      </c>
      <c r="AZ24" s="206">
        <f t="shared" si="59"/>
        <v>58450</v>
      </c>
      <c r="BA24" s="206">
        <f t="shared" si="59"/>
        <v>58450</v>
      </c>
      <c r="BB24" s="206">
        <f t="shared" si="59"/>
        <v>60950</v>
      </c>
      <c r="BC24" s="206">
        <f t="shared" si="59"/>
        <v>63950</v>
      </c>
      <c r="BD24" s="206">
        <f t="shared" si="59"/>
        <v>63950</v>
      </c>
      <c r="BE24" s="206">
        <f t="shared" si="59"/>
        <v>60950</v>
      </c>
      <c r="BF24" s="206">
        <f t="shared" si="59"/>
        <v>55950</v>
      </c>
      <c r="BG24" s="206">
        <f t="shared" si="59"/>
        <v>55950</v>
      </c>
      <c r="BH24" s="206">
        <f t="shared" si="59"/>
        <v>58450</v>
      </c>
      <c r="BI24" s="206">
        <f t="shared" si="59"/>
        <v>58450</v>
      </c>
      <c r="BJ24" s="206">
        <f t="shared" si="59"/>
        <v>49950</v>
      </c>
      <c r="BK24" s="206">
        <f t="shared" si="59"/>
        <v>50400</v>
      </c>
      <c r="BL24" s="206">
        <f t="shared" si="59"/>
        <v>50400</v>
      </c>
      <c r="BM24" s="206">
        <f t="shared" si="59"/>
        <v>50400</v>
      </c>
      <c r="BN24" s="206">
        <f t="shared" si="59"/>
        <v>48900</v>
      </c>
      <c r="BO24" s="206">
        <f t="shared" si="59"/>
        <v>48900</v>
      </c>
      <c r="BP24" s="206">
        <f t="shared" si="59"/>
        <v>50400</v>
      </c>
      <c r="BQ24" s="206">
        <f t="shared" si="59"/>
        <v>50400</v>
      </c>
      <c r="BR24" s="206">
        <f t="shared" si="59"/>
        <v>50400</v>
      </c>
      <c r="BS24" s="206">
        <f t="shared" si="58"/>
        <v>43900</v>
      </c>
      <c r="BT24" s="206">
        <f t="shared" si="58"/>
        <v>43900</v>
      </c>
      <c r="BU24" s="206">
        <f t="shared" si="58"/>
        <v>43900</v>
      </c>
      <c r="BV24" s="206">
        <f t="shared" si="58"/>
        <v>43900</v>
      </c>
      <c r="BW24" s="206">
        <f t="shared" si="58"/>
        <v>43900</v>
      </c>
      <c r="BX24" s="206">
        <f t="shared" si="58"/>
        <v>43900</v>
      </c>
      <c r="BY24" s="206">
        <f t="shared" ref="BY24:DS24" si="60">BY7+20000</f>
        <v>43900</v>
      </c>
      <c r="BZ24" s="206">
        <f t="shared" si="60"/>
        <v>43900</v>
      </c>
      <c r="CA24" s="206">
        <f t="shared" si="60"/>
        <v>43900</v>
      </c>
      <c r="CB24" s="206">
        <f t="shared" si="60"/>
        <v>43900</v>
      </c>
      <c r="CC24" s="206">
        <f t="shared" si="60"/>
        <v>43900</v>
      </c>
      <c r="CD24" s="206">
        <f t="shared" si="60"/>
        <v>43900</v>
      </c>
      <c r="CE24" s="206">
        <f t="shared" si="60"/>
        <v>43900</v>
      </c>
      <c r="CF24" s="206">
        <f t="shared" si="60"/>
        <v>43900</v>
      </c>
      <c r="CG24" s="206">
        <f t="shared" si="60"/>
        <v>43900</v>
      </c>
      <c r="CH24" s="206">
        <f t="shared" si="60"/>
        <v>43900</v>
      </c>
      <c r="CI24" s="206">
        <f t="shared" si="60"/>
        <v>43900</v>
      </c>
      <c r="CJ24" s="206">
        <f t="shared" si="60"/>
        <v>43900</v>
      </c>
      <c r="CK24" s="206">
        <f t="shared" si="60"/>
        <v>43900</v>
      </c>
      <c r="CL24" s="206">
        <f t="shared" si="60"/>
        <v>43900</v>
      </c>
      <c r="CM24" s="206">
        <f t="shared" si="60"/>
        <v>43900</v>
      </c>
      <c r="CN24" s="206">
        <f t="shared" si="60"/>
        <v>43900</v>
      </c>
      <c r="CO24" s="206">
        <f t="shared" si="60"/>
        <v>43900</v>
      </c>
      <c r="CP24" s="206">
        <f t="shared" si="60"/>
        <v>34650</v>
      </c>
      <c r="CQ24" s="206">
        <f t="shared" si="60"/>
        <v>34650</v>
      </c>
      <c r="CR24" s="206">
        <f t="shared" si="60"/>
        <v>35150</v>
      </c>
      <c r="CS24" s="206">
        <f t="shared" si="60"/>
        <v>35150</v>
      </c>
      <c r="CT24" s="206">
        <f t="shared" si="60"/>
        <v>34650</v>
      </c>
      <c r="CU24" s="206">
        <f t="shared" si="60"/>
        <v>34650</v>
      </c>
      <c r="CV24" s="206">
        <f t="shared" si="60"/>
        <v>34650</v>
      </c>
      <c r="CW24" s="206">
        <f t="shared" si="60"/>
        <v>34650</v>
      </c>
      <c r="CX24" s="206">
        <f t="shared" si="60"/>
        <v>34650</v>
      </c>
      <c r="CY24" s="206">
        <f t="shared" si="60"/>
        <v>35150</v>
      </c>
      <c r="CZ24" s="206">
        <f t="shared" si="60"/>
        <v>35150</v>
      </c>
      <c r="DA24" s="206">
        <f t="shared" si="60"/>
        <v>34650</v>
      </c>
      <c r="DB24" s="206">
        <f t="shared" si="60"/>
        <v>34650</v>
      </c>
      <c r="DC24" s="206">
        <f t="shared" si="60"/>
        <v>34650</v>
      </c>
      <c r="DD24" s="206">
        <f t="shared" si="60"/>
        <v>33650</v>
      </c>
      <c r="DE24" s="206">
        <f t="shared" si="60"/>
        <v>33650</v>
      </c>
      <c r="DF24" s="206">
        <f t="shared" si="60"/>
        <v>34350</v>
      </c>
      <c r="DG24" s="206">
        <f t="shared" si="60"/>
        <v>34350</v>
      </c>
      <c r="DH24" s="206">
        <f t="shared" si="60"/>
        <v>33650</v>
      </c>
      <c r="DI24" s="206">
        <f t="shared" si="60"/>
        <v>33650</v>
      </c>
      <c r="DJ24" s="206">
        <f t="shared" si="60"/>
        <v>33650</v>
      </c>
      <c r="DK24" s="206">
        <f t="shared" si="60"/>
        <v>33650</v>
      </c>
      <c r="DL24" s="206">
        <f t="shared" si="60"/>
        <v>33650</v>
      </c>
      <c r="DM24" s="206">
        <f t="shared" si="60"/>
        <v>34350</v>
      </c>
      <c r="DN24" s="206">
        <f t="shared" si="60"/>
        <v>34350</v>
      </c>
      <c r="DO24" s="206">
        <f t="shared" si="60"/>
        <v>33650</v>
      </c>
      <c r="DP24" s="206">
        <f t="shared" si="60"/>
        <v>33650</v>
      </c>
      <c r="DQ24" s="206">
        <f t="shared" si="60"/>
        <v>33650</v>
      </c>
      <c r="DR24" s="206">
        <f t="shared" si="60"/>
        <v>33650</v>
      </c>
      <c r="DS24" s="206">
        <f t="shared" si="60"/>
        <v>34650</v>
      </c>
      <c r="DT24" s="206">
        <f t="shared" ref="DT24:GE24" si="61">DT7+20000</f>
        <v>34350</v>
      </c>
      <c r="DU24" s="206">
        <f t="shared" si="61"/>
        <v>34350</v>
      </c>
      <c r="DV24" s="206">
        <f t="shared" si="61"/>
        <v>34350</v>
      </c>
      <c r="DW24" s="206">
        <f t="shared" si="61"/>
        <v>33150</v>
      </c>
      <c r="DX24" s="206">
        <f t="shared" si="61"/>
        <v>33150</v>
      </c>
      <c r="DY24" s="206">
        <f t="shared" si="61"/>
        <v>33150</v>
      </c>
      <c r="DZ24" s="206">
        <f t="shared" si="61"/>
        <v>33150</v>
      </c>
      <c r="EA24" s="206">
        <f t="shared" si="61"/>
        <v>33150</v>
      </c>
      <c r="EB24" s="206">
        <f t="shared" si="61"/>
        <v>34350</v>
      </c>
      <c r="EC24" s="206">
        <f t="shared" si="61"/>
        <v>34350</v>
      </c>
      <c r="ED24" s="206">
        <f t="shared" si="61"/>
        <v>34350</v>
      </c>
      <c r="EE24" s="206">
        <f t="shared" si="61"/>
        <v>32850</v>
      </c>
      <c r="EF24" s="206">
        <f t="shared" si="61"/>
        <v>32850</v>
      </c>
      <c r="EG24" s="206">
        <f t="shared" si="61"/>
        <v>32850</v>
      </c>
      <c r="EH24" s="206">
        <f t="shared" si="61"/>
        <v>33150</v>
      </c>
      <c r="EI24" s="206">
        <f t="shared" si="61"/>
        <v>33150</v>
      </c>
      <c r="EJ24" s="206">
        <f t="shared" si="61"/>
        <v>32850</v>
      </c>
      <c r="EK24" s="206">
        <f t="shared" si="61"/>
        <v>32850</v>
      </c>
      <c r="EL24" s="206">
        <f t="shared" si="61"/>
        <v>32850</v>
      </c>
      <c r="EM24" s="206">
        <f t="shared" si="61"/>
        <v>32850</v>
      </c>
      <c r="EN24" s="206">
        <f t="shared" si="61"/>
        <v>32850</v>
      </c>
      <c r="EO24" s="206">
        <f t="shared" si="61"/>
        <v>33150</v>
      </c>
      <c r="EP24" s="206">
        <f t="shared" si="61"/>
        <v>33150</v>
      </c>
      <c r="EQ24" s="206">
        <f t="shared" si="61"/>
        <v>32850</v>
      </c>
      <c r="ER24" s="206">
        <f t="shared" si="61"/>
        <v>32850</v>
      </c>
      <c r="ES24" s="206">
        <f t="shared" si="61"/>
        <v>32850</v>
      </c>
      <c r="ET24" s="206">
        <f t="shared" si="61"/>
        <v>32850</v>
      </c>
      <c r="EU24" s="206">
        <f t="shared" si="61"/>
        <v>32850</v>
      </c>
      <c r="EV24" s="206">
        <f t="shared" si="61"/>
        <v>33150</v>
      </c>
      <c r="EW24" s="206">
        <f t="shared" si="61"/>
        <v>33150</v>
      </c>
      <c r="EX24" s="206">
        <f t="shared" si="61"/>
        <v>34650</v>
      </c>
      <c r="EY24" s="206">
        <f t="shared" si="61"/>
        <v>33150</v>
      </c>
      <c r="EZ24" s="206">
        <f t="shared" si="61"/>
        <v>33150</v>
      </c>
      <c r="FA24" s="206">
        <f t="shared" si="61"/>
        <v>33150</v>
      </c>
      <c r="FB24" s="206">
        <f t="shared" si="61"/>
        <v>33150</v>
      </c>
      <c r="FC24" s="206">
        <f t="shared" si="61"/>
        <v>40650</v>
      </c>
      <c r="FD24" s="206">
        <f t="shared" si="61"/>
        <v>40650</v>
      </c>
      <c r="FE24" s="206">
        <f t="shared" si="61"/>
        <v>40650</v>
      </c>
      <c r="FF24" s="206">
        <f t="shared" si="61"/>
        <v>40650</v>
      </c>
      <c r="FG24" s="206">
        <f t="shared" si="61"/>
        <v>40650</v>
      </c>
      <c r="FH24" s="206">
        <f t="shared" si="61"/>
        <v>40650</v>
      </c>
      <c r="FI24" s="206">
        <f t="shared" si="61"/>
        <v>40650</v>
      </c>
      <c r="FJ24" s="206">
        <f t="shared" si="61"/>
        <v>40650</v>
      </c>
      <c r="FK24" s="206">
        <f t="shared" si="61"/>
        <v>40650</v>
      </c>
      <c r="FL24" s="206">
        <f t="shared" si="61"/>
        <v>40650</v>
      </c>
      <c r="FM24" s="206">
        <f t="shared" si="61"/>
        <v>40650</v>
      </c>
      <c r="FN24" s="206">
        <f t="shared" si="61"/>
        <v>40650</v>
      </c>
      <c r="FO24" s="206">
        <f t="shared" si="61"/>
        <v>40650</v>
      </c>
      <c r="FP24" s="206">
        <f t="shared" si="61"/>
        <v>40650</v>
      </c>
      <c r="FQ24" s="206">
        <f t="shared" si="61"/>
        <v>40650</v>
      </c>
      <c r="FR24" s="206">
        <f t="shared" si="61"/>
        <v>40650</v>
      </c>
      <c r="FS24" s="206">
        <f t="shared" si="61"/>
        <v>40650</v>
      </c>
      <c r="FT24" s="206">
        <f t="shared" si="61"/>
        <v>40650</v>
      </c>
      <c r="FU24" s="206">
        <f t="shared" si="61"/>
        <v>40650</v>
      </c>
      <c r="FV24" s="206">
        <f t="shared" si="61"/>
        <v>40650</v>
      </c>
      <c r="FW24" s="206">
        <f t="shared" si="61"/>
        <v>40650</v>
      </c>
      <c r="FX24" s="206">
        <f t="shared" si="61"/>
        <v>40650</v>
      </c>
      <c r="FY24" s="206">
        <f t="shared" si="61"/>
        <v>40650</v>
      </c>
      <c r="FZ24" s="206">
        <f t="shared" si="61"/>
        <v>40650</v>
      </c>
      <c r="GA24" s="206">
        <f t="shared" si="61"/>
        <v>33150</v>
      </c>
      <c r="GB24" s="206">
        <f t="shared" si="61"/>
        <v>33150</v>
      </c>
      <c r="GC24" s="206">
        <f t="shared" si="61"/>
        <v>42550</v>
      </c>
      <c r="GD24" s="206">
        <f t="shared" si="61"/>
        <v>42550</v>
      </c>
      <c r="GE24" s="206">
        <f t="shared" si="61"/>
        <v>42550</v>
      </c>
      <c r="GF24" s="206">
        <f t="shared" ref="GF24:IQ24" si="62">GF7+20000</f>
        <v>42550</v>
      </c>
      <c r="GG24" s="206">
        <f t="shared" si="62"/>
        <v>42550</v>
      </c>
      <c r="GH24" s="206">
        <f t="shared" si="62"/>
        <v>42550</v>
      </c>
      <c r="GI24" s="206">
        <f t="shared" si="62"/>
        <v>42550</v>
      </c>
      <c r="GJ24" s="206">
        <f t="shared" si="62"/>
        <v>42550</v>
      </c>
      <c r="GK24" s="206">
        <f t="shared" si="62"/>
        <v>42550</v>
      </c>
      <c r="GL24" s="206">
        <f t="shared" si="62"/>
        <v>42550</v>
      </c>
      <c r="GM24" s="206">
        <f t="shared" si="62"/>
        <v>36550</v>
      </c>
      <c r="GN24" s="206">
        <f t="shared" si="62"/>
        <v>36550</v>
      </c>
      <c r="GO24" s="206">
        <f t="shared" si="62"/>
        <v>36550</v>
      </c>
      <c r="GP24" s="206">
        <f t="shared" si="62"/>
        <v>36550</v>
      </c>
      <c r="GQ24" s="206">
        <f t="shared" si="62"/>
        <v>37050</v>
      </c>
      <c r="GR24" s="206">
        <f t="shared" si="62"/>
        <v>37050</v>
      </c>
      <c r="GS24" s="206">
        <f t="shared" si="62"/>
        <v>38250</v>
      </c>
      <c r="GT24" s="206">
        <f t="shared" si="62"/>
        <v>38250</v>
      </c>
      <c r="GU24" s="206">
        <f t="shared" si="62"/>
        <v>37050</v>
      </c>
      <c r="GV24" s="206">
        <f t="shared" si="62"/>
        <v>37050</v>
      </c>
      <c r="GW24" s="206">
        <f t="shared" si="62"/>
        <v>37050</v>
      </c>
      <c r="GX24" s="206">
        <f t="shared" si="62"/>
        <v>37050</v>
      </c>
      <c r="GY24" s="206">
        <f t="shared" si="62"/>
        <v>37050</v>
      </c>
      <c r="GZ24" s="206">
        <f t="shared" si="62"/>
        <v>38250</v>
      </c>
      <c r="HA24" s="206">
        <f t="shared" si="62"/>
        <v>38250</v>
      </c>
      <c r="HB24" s="206">
        <f t="shared" si="62"/>
        <v>37050</v>
      </c>
      <c r="HC24" s="206">
        <f t="shared" si="62"/>
        <v>37050</v>
      </c>
      <c r="HD24" s="206">
        <f t="shared" si="62"/>
        <v>37050</v>
      </c>
      <c r="HE24" s="206">
        <f t="shared" si="62"/>
        <v>37050</v>
      </c>
      <c r="HF24" s="206">
        <f t="shared" si="62"/>
        <v>37050</v>
      </c>
      <c r="HG24" s="206">
        <f t="shared" si="62"/>
        <v>34650</v>
      </c>
      <c r="HH24" s="206">
        <f t="shared" si="62"/>
        <v>38250</v>
      </c>
      <c r="HI24" s="206">
        <f t="shared" si="62"/>
        <v>37050</v>
      </c>
      <c r="HJ24" s="206">
        <f t="shared" si="62"/>
        <v>37050</v>
      </c>
      <c r="HK24" s="206">
        <f t="shared" si="62"/>
        <v>37050</v>
      </c>
      <c r="HL24" s="206">
        <f t="shared" si="62"/>
        <v>37050</v>
      </c>
      <c r="HM24" s="206">
        <f t="shared" si="62"/>
        <v>37050</v>
      </c>
      <c r="HN24" s="206">
        <f t="shared" si="62"/>
        <v>38250</v>
      </c>
      <c r="HO24" s="206">
        <f t="shared" si="62"/>
        <v>38250</v>
      </c>
      <c r="HP24" s="206">
        <f t="shared" si="62"/>
        <v>37050</v>
      </c>
      <c r="HQ24" s="206">
        <f t="shared" si="62"/>
        <v>37050</v>
      </c>
      <c r="HR24" s="206">
        <f t="shared" si="62"/>
        <v>37050</v>
      </c>
      <c r="HS24" s="206">
        <f t="shared" si="62"/>
        <v>37050</v>
      </c>
      <c r="HT24" s="206">
        <f t="shared" si="62"/>
        <v>37050</v>
      </c>
      <c r="HU24" s="206">
        <f t="shared" si="62"/>
        <v>38250</v>
      </c>
      <c r="HV24" s="206">
        <f t="shared" si="62"/>
        <v>38250</v>
      </c>
      <c r="HW24" s="206">
        <f t="shared" si="62"/>
        <v>37050</v>
      </c>
      <c r="HX24" s="206">
        <f t="shared" si="62"/>
        <v>37050</v>
      </c>
      <c r="HY24" s="206">
        <f t="shared" si="62"/>
        <v>37050</v>
      </c>
      <c r="HZ24" s="206">
        <f t="shared" si="62"/>
        <v>37050</v>
      </c>
      <c r="IA24" s="206">
        <f t="shared" si="62"/>
        <v>37050</v>
      </c>
      <c r="IB24" s="206">
        <f t="shared" si="62"/>
        <v>38250</v>
      </c>
      <c r="IC24" s="206">
        <f t="shared" si="62"/>
        <v>38250</v>
      </c>
      <c r="ID24" s="206">
        <f t="shared" si="62"/>
        <v>35150</v>
      </c>
      <c r="IE24" s="206">
        <f t="shared" si="62"/>
        <v>35150</v>
      </c>
      <c r="IF24" s="206">
        <f t="shared" si="62"/>
        <v>35150</v>
      </c>
      <c r="IG24" s="206">
        <f t="shared" si="62"/>
        <v>35150</v>
      </c>
      <c r="IH24" s="206">
        <f t="shared" si="62"/>
        <v>35150</v>
      </c>
      <c r="II24" s="206">
        <f t="shared" si="62"/>
        <v>37050</v>
      </c>
      <c r="IJ24" s="206">
        <f t="shared" si="62"/>
        <v>37050</v>
      </c>
      <c r="IK24" s="206">
        <f t="shared" si="62"/>
        <v>34650</v>
      </c>
      <c r="IL24" s="206">
        <f t="shared" si="62"/>
        <v>34650</v>
      </c>
      <c r="IM24" s="206">
        <f t="shared" si="62"/>
        <v>34650</v>
      </c>
      <c r="IN24" s="206">
        <f t="shared" si="62"/>
        <v>34650</v>
      </c>
      <c r="IO24" s="206">
        <f t="shared" si="62"/>
        <v>34650</v>
      </c>
      <c r="IP24" s="206">
        <f t="shared" si="62"/>
        <v>37050</v>
      </c>
      <c r="IQ24" s="206">
        <f t="shared" si="62"/>
        <v>37050</v>
      </c>
      <c r="IR24" s="206">
        <f t="shared" ref="IR24:JP24" si="63">IR7+20000</f>
        <v>34650</v>
      </c>
      <c r="IS24" s="206">
        <f t="shared" si="63"/>
        <v>34650</v>
      </c>
      <c r="IT24" s="206">
        <f t="shared" si="63"/>
        <v>34650</v>
      </c>
      <c r="IU24" s="206">
        <f t="shared" si="63"/>
        <v>34650</v>
      </c>
      <c r="IV24" s="206">
        <f t="shared" si="63"/>
        <v>34650</v>
      </c>
      <c r="IW24" s="206">
        <f t="shared" si="63"/>
        <v>37050</v>
      </c>
      <c r="IX24" s="206">
        <f t="shared" si="63"/>
        <v>37050</v>
      </c>
      <c r="IY24" s="206">
        <f t="shared" si="63"/>
        <v>34650</v>
      </c>
      <c r="IZ24" s="206">
        <f t="shared" si="63"/>
        <v>34650</v>
      </c>
      <c r="JA24" s="206">
        <f t="shared" si="63"/>
        <v>34650</v>
      </c>
      <c r="JB24" s="206">
        <f t="shared" si="63"/>
        <v>34650</v>
      </c>
      <c r="JC24" s="206">
        <f t="shared" si="63"/>
        <v>34650</v>
      </c>
      <c r="JD24" s="206">
        <f t="shared" si="63"/>
        <v>37050</v>
      </c>
      <c r="JE24" s="206">
        <f t="shared" si="63"/>
        <v>37050</v>
      </c>
      <c r="JF24" s="206">
        <f t="shared" si="63"/>
        <v>34650</v>
      </c>
      <c r="JG24" s="206">
        <f t="shared" si="63"/>
        <v>34650</v>
      </c>
      <c r="JH24" s="206">
        <f t="shared" si="63"/>
        <v>34650</v>
      </c>
      <c r="JI24" s="206">
        <f t="shared" si="63"/>
        <v>34650</v>
      </c>
      <c r="JJ24" s="206">
        <f t="shared" si="63"/>
        <v>34650</v>
      </c>
      <c r="JK24" s="206">
        <f t="shared" si="63"/>
        <v>37050</v>
      </c>
      <c r="JL24" s="206">
        <f t="shared" si="63"/>
        <v>37050</v>
      </c>
      <c r="JM24" s="206">
        <f t="shared" si="63"/>
        <v>35850</v>
      </c>
      <c r="JN24" s="206">
        <f t="shared" si="63"/>
        <v>35850</v>
      </c>
      <c r="JO24" s="206">
        <f t="shared" si="63"/>
        <v>35850</v>
      </c>
      <c r="JP24" s="206">
        <f t="shared" si="63"/>
        <v>35850</v>
      </c>
    </row>
    <row r="25" spans="1:276" s="53" customFormat="1" x14ac:dyDescent="0.2">
      <c r="A25" s="88">
        <f>A8</f>
        <v>2</v>
      </c>
      <c r="B25" s="206">
        <f t="shared" ref="B25:K25" si="64">B24+2250</f>
        <v>64500</v>
      </c>
      <c r="C25" s="206">
        <f t="shared" si="64"/>
        <v>79000</v>
      </c>
      <c r="D25" s="206">
        <f t="shared" si="64"/>
        <v>79000</v>
      </c>
      <c r="E25" s="206">
        <f t="shared" si="64"/>
        <v>79000</v>
      </c>
      <c r="F25" s="206">
        <f t="shared" si="64"/>
        <v>72000</v>
      </c>
      <c r="G25" s="206">
        <f t="shared" si="64"/>
        <v>72000</v>
      </c>
      <c r="H25" s="206">
        <f t="shared" si="64"/>
        <v>72000</v>
      </c>
      <c r="I25" s="206">
        <f t="shared" si="64"/>
        <v>72000</v>
      </c>
      <c r="J25" s="206">
        <f t="shared" si="64"/>
        <v>72000</v>
      </c>
      <c r="K25" s="206">
        <f t="shared" si="64"/>
        <v>72000</v>
      </c>
      <c r="L25" s="206">
        <f>L24+1950</f>
        <v>58400</v>
      </c>
      <c r="M25" s="206">
        <f t="shared" ref="M25:BX25" si="65">M24+1950</f>
        <v>41900</v>
      </c>
      <c r="N25" s="206">
        <f t="shared" si="65"/>
        <v>41900</v>
      </c>
      <c r="O25" s="206">
        <f t="shared" si="65"/>
        <v>41900</v>
      </c>
      <c r="P25" s="206">
        <f t="shared" si="65"/>
        <v>41900</v>
      </c>
      <c r="Q25" s="206">
        <f t="shared" si="65"/>
        <v>41900</v>
      </c>
      <c r="R25" s="206">
        <f t="shared" si="65"/>
        <v>43900</v>
      </c>
      <c r="S25" s="206">
        <f t="shared" si="65"/>
        <v>43900</v>
      </c>
      <c r="T25" s="206">
        <f t="shared" si="65"/>
        <v>43900</v>
      </c>
      <c r="U25" s="206">
        <f t="shared" si="65"/>
        <v>43900</v>
      </c>
      <c r="V25" s="206">
        <f t="shared" si="65"/>
        <v>43900</v>
      </c>
      <c r="W25" s="206">
        <f t="shared" si="65"/>
        <v>41900</v>
      </c>
      <c r="X25" s="206">
        <f t="shared" si="65"/>
        <v>41900</v>
      </c>
      <c r="Y25" s="206">
        <f t="shared" si="65"/>
        <v>41900</v>
      </c>
      <c r="Z25" s="206">
        <f t="shared" si="65"/>
        <v>41900</v>
      </c>
      <c r="AA25" s="206">
        <f t="shared" si="65"/>
        <v>41900</v>
      </c>
      <c r="AB25" s="206">
        <f t="shared" si="65"/>
        <v>45900</v>
      </c>
      <c r="AC25" s="206">
        <f t="shared" si="65"/>
        <v>45900</v>
      </c>
      <c r="AD25" s="206">
        <f t="shared" si="65"/>
        <v>45900</v>
      </c>
      <c r="AE25" s="206">
        <f t="shared" si="65"/>
        <v>45900</v>
      </c>
      <c r="AF25" s="206">
        <f t="shared" si="65"/>
        <v>45900</v>
      </c>
      <c r="AG25" s="206">
        <f t="shared" si="65"/>
        <v>47900</v>
      </c>
      <c r="AH25" s="206">
        <f t="shared" si="65"/>
        <v>50400</v>
      </c>
      <c r="AI25" s="206">
        <f t="shared" si="65"/>
        <v>55900</v>
      </c>
      <c r="AJ25" s="206">
        <f t="shared" si="65"/>
        <v>55900</v>
      </c>
      <c r="AK25" s="206">
        <f t="shared" si="65"/>
        <v>55900</v>
      </c>
      <c r="AL25" s="206">
        <f t="shared" si="65"/>
        <v>55900</v>
      </c>
      <c r="AM25" s="206">
        <f t="shared" si="65"/>
        <v>55900</v>
      </c>
      <c r="AN25" s="206">
        <f t="shared" si="65"/>
        <v>55900</v>
      </c>
      <c r="AO25" s="206">
        <f t="shared" si="65"/>
        <v>55900</v>
      </c>
      <c r="AP25" s="206">
        <f t="shared" si="65"/>
        <v>55900</v>
      </c>
      <c r="AQ25" s="206">
        <f t="shared" si="65"/>
        <v>55900</v>
      </c>
      <c r="AR25" s="206">
        <f t="shared" si="65"/>
        <v>55900</v>
      </c>
      <c r="AS25" s="206">
        <f t="shared" si="65"/>
        <v>53900</v>
      </c>
      <c r="AT25" s="206">
        <f t="shared" si="65"/>
        <v>53900</v>
      </c>
      <c r="AU25" s="206">
        <f t="shared" si="65"/>
        <v>55900</v>
      </c>
      <c r="AV25" s="206">
        <f t="shared" si="65"/>
        <v>55900</v>
      </c>
      <c r="AW25" s="206">
        <f t="shared" si="65"/>
        <v>57900</v>
      </c>
      <c r="AX25" s="206">
        <f t="shared" si="65"/>
        <v>60400</v>
      </c>
      <c r="AY25" s="206">
        <f t="shared" si="65"/>
        <v>60400</v>
      </c>
      <c r="AZ25" s="206">
        <f t="shared" si="65"/>
        <v>60400</v>
      </c>
      <c r="BA25" s="206">
        <f t="shared" si="65"/>
        <v>60400</v>
      </c>
      <c r="BB25" s="206">
        <f t="shared" si="65"/>
        <v>62900</v>
      </c>
      <c r="BC25" s="206">
        <f t="shared" si="65"/>
        <v>65900</v>
      </c>
      <c r="BD25" s="206">
        <f t="shared" si="65"/>
        <v>65900</v>
      </c>
      <c r="BE25" s="206">
        <f t="shared" si="65"/>
        <v>62900</v>
      </c>
      <c r="BF25" s="206">
        <f t="shared" si="65"/>
        <v>57900</v>
      </c>
      <c r="BG25" s="206">
        <f t="shared" si="65"/>
        <v>57900</v>
      </c>
      <c r="BH25" s="206">
        <f t="shared" si="65"/>
        <v>60400</v>
      </c>
      <c r="BI25" s="206">
        <f t="shared" si="65"/>
        <v>60400</v>
      </c>
      <c r="BJ25" s="206">
        <f t="shared" si="65"/>
        <v>51900</v>
      </c>
      <c r="BK25" s="206">
        <f t="shared" si="65"/>
        <v>52350</v>
      </c>
      <c r="BL25" s="206">
        <f t="shared" si="65"/>
        <v>52350</v>
      </c>
      <c r="BM25" s="206">
        <f t="shared" si="65"/>
        <v>52350</v>
      </c>
      <c r="BN25" s="206">
        <f t="shared" si="65"/>
        <v>50850</v>
      </c>
      <c r="BO25" s="206">
        <f t="shared" si="65"/>
        <v>50850</v>
      </c>
      <c r="BP25" s="206">
        <f t="shared" si="65"/>
        <v>52350</v>
      </c>
      <c r="BQ25" s="206">
        <f t="shared" si="65"/>
        <v>52350</v>
      </c>
      <c r="BR25" s="206">
        <f t="shared" si="65"/>
        <v>52350</v>
      </c>
      <c r="BS25" s="206">
        <f t="shared" si="65"/>
        <v>45850</v>
      </c>
      <c r="BT25" s="206">
        <f t="shared" si="65"/>
        <v>45850</v>
      </c>
      <c r="BU25" s="206">
        <f t="shared" si="65"/>
        <v>45850</v>
      </c>
      <c r="BV25" s="206">
        <f t="shared" si="65"/>
        <v>45850</v>
      </c>
      <c r="BW25" s="206">
        <f t="shared" si="65"/>
        <v>45850</v>
      </c>
      <c r="BX25" s="206">
        <f t="shared" si="65"/>
        <v>45850</v>
      </c>
      <c r="BY25" s="206">
        <f t="shared" ref="BY25:CO25" si="66">BY24+1950</f>
        <v>45850</v>
      </c>
      <c r="BZ25" s="206">
        <f t="shared" si="66"/>
        <v>45850</v>
      </c>
      <c r="CA25" s="206">
        <f t="shared" si="66"/>
        <v>45850</v>
      </c>
      <c r="CB25" s="206">
        <f t="shared" si="66"/>
        <v>45850</v>
      </c>
      <c r="CC25" s="206">
        <f t="shared" si="66"/>
        <v>45850</v>
      </c>
      <c r="CD25" s="206">
        <f t="shared" si="66"/>
        <v>45850</v>
      </c>
      <c r="CE25" s="206">
        <f t="shared" si="66"/>
        <v>45850</v>
      </c>
      <c r="CF25" s="206">
        <f t="shared" si="66"/>
        <v>45850</v>
      </c>
      <c r="CG25" s="206">
        <f t="shared" si="66"/>
        <v>45850</v>
      </c>
      <c r="CH25" s="206">
        <f t="shared" si="66"/>
        <v>45850</v>
      </c>
      <c r="CI25" s="206">
        <f t="shared" si="66"/>
        <v>45850</v>
      </c>
      <c r="CJ25" s="206">
        <f t="shared" si="66"/>
        <v>45850</v>
      </c>
      <c r="CK25" s="206">
        <f t="shared" si="66"/>
        <v>45850</v>
      </c>
      <c r="CL25" s="206">
        <f t="shared" si="66"/>
        <v>45850</v>
      </c>
      <c r="CM25" s="206">
        <f t="shared" si="66"/>
        <v>45850</v>
      </c>
      <c r="CN25" s="206">
        <f t="shared" si="66"/>
        <v>45850</v>
      </c>
      <c r="CO25" s="206">
        <f t="shared" si="66"/>
        <v>45850</v>
      </c>
      <c r="CP25" s="206">
        <f>CP24+1850</f>
        <v>36500</v>
      </c>
      <c r="CQ25" s="206">
        <f t="shared" ref="CQ25:DS25" si="67">CQ24+1850</f>
        <v>36500</v>
      </c>
      <c r="CR25" s="206">
        <f t="shared" si="67"/>
        <v>37000</v>
      </c>
      <c r="CS25" s="206">
        <f t="shared" si="67"/>
        <v>37000</v>
      </c>
      <c r="CT25" s="206">
        <f t="shared" si="67"/>
        <v>36500</v>
      </c>
      <c r="CU25" s="206">
        <f t="shared" si="67"/>
        <v>36500</v>
      </c>
      <c r="CV25" s="206">
        <f t="shared" si="67"/>
        <v>36500</v>
      </c>
      <c r="CW25" s="206">
        <f t="shared" si="67"/>
        <v>36500</v>
      </c>
      <c r="CX25" s="206">
        <f t="shared" si="67"/>
        <v>36500</v>
      </c>
      <c r="CY25" s="206">
        <f t="shared" si="67"/>
        <v>37000</v>
      </c>
      <c r="CZ25" s="206">
        <f t="shared" si="67"/>
        <v>37000</v>
      </c>
      <c r="DA25" s="206">
        <f t="shared" si="67"/>
        <v>36500</v>
      </c>
      <c r="DB25" s="206">
        <f t="shared" si="67"/>
        <v>36500</v>
      </c>
      <c r="DC25" s="206">
        <f t="shared" si="67"/>
        <v>36500</v>
      </c>
      <c r="DD25" s="206">
        <f t="shared" si="67"/>
        <v>35500</v>
      </c>
      <c r="DE25" s="206">
        <f t="shared" si="67"/>
        <v>35500</v>
      </c>
      <c r="DF25" s="206">
        <f t="shared" si="67"/>
        <v>36200</v>
      </c>
      <c r="DG25" s="206">
        <f t="shared" si="67"/>
        <v>36200</v>
      </c>
      <c r="DH25" s="206">
        <f t="shared" si="67"/>
        <v>35500</v>
      </c>
      <c r="DI25" s="206">
        <f t="shared" si="67"/>
        <v>35500</v>
      </c>
      <c r="DJ25" s="206">
        <f t="shared" si="67"/>
        <v>35500</v>
      </c>
      <c r="DK25" s="206">
        <f t="shared" si="67"/>
        <v>35500</v>
      </c>
      <c r="DL25" s="206">
        <f t="shared" si="67"/>
        <v>35500</v>
      </c>
      <c r="DM25" s="206">
        <f t="shared" si="67"/>
        <v>36200</v>
      </c>
      <c r="DN25" s="206">
        <f t="shared" si="67"/>
        <v>36200</v>
      </c>
      <c r="DO25" s="206">
        <f t="shared" si="67"/>
        <v>35500</v>
      </c>
      <c r="DP25" s="206">
        <f t="shared" si="67"/>
        <v>35500</v>
      </c>
      <c r="DQ25" s="206">
        <f t="shared" si="67"/>
        <v>35500</v>
      </c>
      <c r="DR25" s="206">
        <f t="shared" si="67"/>
        <v>35500</v>
      </c>
      <c r="DS25" s="206">
        <f t="shared" si="67"/>
        <v>36500</v>
      </c>
      <c r="DT25" s="206">
        <f t="shared" ref="DT25:GE25" si="68">DT24+1850</f>
        <v>36200</v>
      </c>
      <c r="DU25" s="206">
        <f t="shared" si="68"/>
        <v>36200</v>
      </c>
      <c r="DV25" s="206">
        <f t="shared" si="68"/>
        <v>36200</v>
      </c>
      <c r="DW25" s="206">
        <f t="shared" si="68"/>
        <v>35000</v>
      </c>
      <c r="DX25" s="206">
        <f t="shared" si="68"/>
        <v>35000</v>
      </c>
      <c r="DY25" s="206">
        <f t="shared" si="68"/>
        <v>35000</v>
      </c>
      <c r="DZ25" s="206">
        <f t="shared" si="68"/>
        <v>35000</v>
      </c>
      <c r="EA25" s="206">
        <f t="shared" si="68"/>
        <v>35000</v>
      </c>
      <c r="EB25" s="206">
        <f t="shared" si="68"/>
        <v>36200</v>
      </c>
      <c r="EC25" s="206">
        <f t="shared" si="68"/>
        <v>36200</v>
      </c>
      <c r="ED25" s="206">
        <f t="shared" si="68"/>
        <v>36200</v>
      </c>
      <c r="EE25" s="206">
        <f t="shared" si="68"/>
        <v>34700</v>
      </c>
      <c r="EF25" s="206">
        <f t="shared" si="68"/>
        <v>34700</v>
      </c>
      <c r="EG25" s="206">
        <f t="shared" si="68"/>
        <v>34700</v>
      </c>
      <c r="EH25" s="206">
        <f t="shared" si="68"/>
        <v>35000</v>
      </c>
      <c r="EI25" s="206">
        <f t="shared" si="68"/>
        <v>35000</v>
      </c>
      <c r="EJ25" s="206">
        <f t="shared" si="68"/>
        <v>34700</v>
      </c>
      <c r="EK25" s="206">
        <f t="shared" si="68"/>
        <v>34700</v>
      </c>
      <c r="EL25" s="206">
        <f t="shared" si="68"/>
        <v>34700</v>
      </c>
      <c r="EM25" s="206">
        <f t="shared" si="68"/>
        <v>34700</v>
      </c>
      <c r="EN25" s="206">
        <f t="shared" si="68"/>
        <v>34700</v>
      </c>
      <c r="EO25" s="206">
        <f t="shared" si="68"/>
        <v>35000</v>
      </c>
      <c r="EP25" s="206">
        <f t="shared" si="68"/>
        <v>35000</v>
      </c>
      <c r="EQ25" s="206">
        <f t="shared" si="68"/>
        <v>34700</v>
      </c>
      <c r="ER25" s="206">
        <f t="shared" si="68"/>
        <v>34700</v>
      </c>
      <c r="ES25" s="206">
        <f t="shared" si="68"/>
        <v>34700</v>
      </c>
      <c r="ET25" s="206">
        <f t="shared" si="68"/>
        <v>34700</v>
      </c>
      <c r="EU25" s="206">
        <f t="shared" si="68"/>
        <v>34700</v>
      </c>
      <c r="EV25" s="206">
        <f t="shared" si="68"/>
        <v>35000</v>
      </c>
      <c r="EW25" s="206">
        <f t="shared" si="68"/>
        <v>35000</v>
      </c>
      <c r="EX25" s="206">
        <f t="shared" si="68"/>
        <v>36500</v>
      </c>
      <c r="EY25" s="206">
        <f t="shared" si="68"/>
        <v>35000</v>
      </c>
      <c r="EZ25" s="206">
        <f t="shared" si="68"/>
        <v>35000</v>
      </c>
      <c r="FA25" s="206">
        <f t="shared" si="68"/>
        <v>35000</v>
      </c>
      <c r="FB25" s="206">
        <f t="shared" si="68"/>
        <v>35000</v>
      </c>
      <c r="FC25" s="206">
        <f t="shared" si="68"/>
        <v>42500</v>
      </c>
      <c r="FD25" s="206">
        <f t="shared" si="68"/>
        <v>42500</v>
      </c>
      <c r="FE25" s="206">
        <f t="shared" si="68"/>
        <v>42500</v>
      </c>
      <c r="FF25" s="206">
        <f t="shared" si="68"/>
        <v>42500</v>
      </c>
      <c r="FG25" s="206">
        <f t="shared" si="68"/>
        <v>42500</v>
      </c>
      <c r="FH25" s="206">
        <f t="shared" si="68"/>
        <v>42500</v>
      </c>
      <c r="FI25" s="206">
        <f t="shared" si="68"/>
        <v>42500</v>
      </c>
      <c r="FJ25" s="206">
        <f t="shared" si="68"/>
        <v>42500</v>
      </c>
      <c r="FK25" s="206">
        <f t="shared" si="68"/>
        <v>42500</v>
      </c>
      <c r="FL25" s="206">
        <f t="shared" si="68"/>
        <v>42500</v>
      </c>
      <c r="FM25" s="206">
        <f t="shared" si="68"/>
        <v>42500</v>
      </c>
      <c r="FN25" s="206">
        <f t="shared" si="68"/>
        <v>42500</v>
      </c>
      <c r="FO25" s="206">
        <f t="shared" si="68"/>
        <v>42500</v>
      </c>
      <c r="FP25" s="206">
        <f t="shared" si="68"/>
        <v>42500</v>
      </c>
      <c r="FQ25" s="206">
        <f t="shared" si="68"/>
        <v>42500</v>
      </c>
      <c r="FR25" s="206">
        <f t="shared" si="68"/>
        <v>42500</v>
      </c>
      <c r="FS25" s="206">
        <f t="shared" si="68"/>
        <v>42500</v>
      </c>
      <c r="FT25" s="206">
        <f t="shared" si="68"/>
        <v>42500</v>
      </c>
      <c r="FU25" s="206">
        <f t="shared" si="68"/>
        <v>42500</v>
      </c>
      <c r="FV25" s="206">
        <f t="shared" si="68"/>
        <v>42500</v>
      </c>
      <c r="FW25" s="206">
        <f t="shared" si="68"/>
        <v>42500</v>
      </c>
      <c r="FX25" s="206">
        <f t="shared" si="68"/>
        <v>42500</v>
      </c>
      <c r="FY25" s="206">
        <f t="shared" si="68"/>
        <v>42500</v>
      </c>
      <c r="FZ25" s="206">
        <f t="shared" si="68"/>
        <v>42500</v>
      </c>
      <c r="GA25" s="206">
        <f t="shared" si="68"/>
        <v>35000</v>
      </c>
      <c r="GB25" s="206">
        <f t="shared" si="68"/>
        <v>35000</v>
      </c>
      <c r="GC25" s="206">
        <f t="shared" si="68"/>
        <v>44400</v>
      </c>
      <c r="GD25" s="206">
        <f t="shared" si="68"/>
        <v>44400</v>
      </c>
      <c r="GE25" s="206">
        <f t="shared" si="68"/>
        <v>44400</v>
      </c>
      <c r="GF25" s="206">
        <f t="shared" ref="GF25:IQ25" si="69">GF24+1850</f>
        <v>44400</v>
      </c>
      <c r="GG25" s="206">
        <f t="shared" si="69"/>
        <v>44400</v>
      </c>
      <c r="GH25" s="206">
        <f t="shared" si="69"/>
        <v>44400</v>
      </c>
      <c r="GI25" s="206">
        <f t="shared" si="69"/>
        <v>44400</v>
      </c>
      <c r="GJ25" s="206">
        <f t="shared" si="69"/>
        <v>44400</v>
      </c>
      <c r="GK25" s="206">
        <f t="shared" si="69"/>
        <v>44400</v>
      </c>
      <c r="GL25" s="206">
        <f t="shared" si="69"/>
        <v>44400</v>
      </c>
      <c r="GM25" s="206">
        <f t="shared" si="69"/>
        <v>38400</v>
      </c>
      <c r="GN25" s="206">
        <f t="shared" si="69"/>
        <v>38400</v>
      </c>
      <c r="GO25" s="206">
        <f t="shared" si="69"/>
        <v>38400</v>
      </c>
      <c r="GP25" s="206">
        <f t="shared" si="69"/>
        <v>38400</v>
      </c>
      <c r="GQ25" s="206">
        <f t="shared" si="69"/>
        <v>38900</v>
      </c>
      <c r="GR25" s="206">
        <f t="shared" si="69"/>
        <v>38900</v>
      </c>
      <c r="GS25" s="206">
        <f t="shared" si="69"/>
        <v>40100</v>
      </c>
      <c r="GT25" s="206">
        <f t="shared" si="69"/>
        <v>40100</v>
      </c>
      <c r="GU25" s="206">
        <f t="shared" si="69"/>
        <v>38900</v>
      </c>
      <c r="GV25" s="206">
        <f t="shared" si="69"/>
        <v>38900</v>
      </c>
      <c r="GW25" s="206">
        <f t="shared" si="69"/>
        <v>38900</v>
      </c>
      <c r="GX25" s="206">
        <f t="shared" si="69"/>
        <v>38900</v>
      </c>
      <c r="GY25" s="206">
        <f t="shared" si="69"/>
        <v>38900</v>
      </c>
      <c r="GZ25" s="206">
        <f t="shared" si="69"/>
        <v>40100</v>
      </c>
      <c r="HA25" s="206">
        <f t="shared" si="69"/>
        <v>40100</v>
      </c>
      <c r="HB25" s="206">
        <f t="shared" si="69"/>
        <v>38900</v>
      </c>
      <c r="HC25" s="206">
        <f t="shared" si="69"/>
        <v>38900</v>
      </c>
      <c r="HD25" s="206">
        <f t="shared" si="69"/>
        <v>38900</v>
      </c>
      <c r="HE25" s="206">
        <f t="shared" si="69"/>
        <v>38900</v>
      </c>
      <c r="HF25" s="206">
        <f t="shared" si="69"/>
        <v>38900</v>
      </c>
      <c r="HG25" s="206">
        <f t="shared" si="69"/>
        <v>36500</v>
      </c>
      <c r="HH25" s="206">
        <f t="shared" si="69"/>
        <v>40100</v>
      </c>
      <c r="HI25" s="206">
        <f t="shared" si="69"/>
        <v>38900</v>
      </c>
      <c r="HJ25" s="206">
        <f t="shared" si="69"/>
        <v>38900</v>
      </c>
      <c r="HK25" s="206">
        <f t="shared" si="69"/>
        <v>38900</v>
      </c>
      <c r="HL25" s="206">
        <f t="shared" si="69"/>
        <v>38900</v>
      </c>
      <c r="HM25" s="206">
        <f t="shared" si="69"/>
        <v>38900</v>
      </c>
      <c r="HN25" s="206">
        <f t="shared" si="69"/>
        <v>40100</v>
      </c>
      <c r="HO25" s="206">
        <f t="shared" si="69"/>
        <v>40100</v>
      </c>
      <c r="HP25" s="206">
        <f t="shared" si="69"/>
        <v>38900</v>
      </c>
      <c r="HQ25" s="206">
        <f t="shared" si="69"/>
        <v>38900</v>
      </c>
      <c r="HR25" s="206">
        <f t="shared" si="69"/>
        <v>38900</v>
      </c>
      <c r="HS25" s="206">
        <f t="shared" si="69"/>
        <v>38900</v>
      </c>
      <c r="HT25" s="206">
        <f t="shared" si="69"/>
        <v>38900</v>
      </c>
      <c r="HU25" s="206">
        <f t="shared" si="69"/>
        <v>40100</v>
      </c>
      <c r="HV25" s="206">
        <f t="shared" si="69"/>
        <v>40100</v>
      </c>
      <c r="HW25" s="206">
        <f t="shared" si="69"/>
        <v>38900</v>
      </c>
      <c r="HX25" s="206">
        <f t="shared" si="69"/>
        <v>38900</v>
      </c>
      <c r="HY25" s="206">
        <f t="shared" si="69"/>
        <v>38900</v>
      </c>
      <c r="HZ25" s="206">
        <f t="shared" si="69"/>
        <v>38900</v>
      </c>
      <c r="IA25" s="206">
        <f t="shared" si="69"/>
        <v>38900</v>
      </c>
      <c r="IB25" s="206">
        <f t="shared" si="69"/>
        <v>40100</v>
      </c>
      <c r="IC25" s="206">
        <f t="shared" si="69"/>
        <v>40100</v>
      </c>
      <c r="ID25" s="206">
        <f t="shared" si="69"/>
        <v>37000</v>
      </c>
      <c r="IE25" s="206">
        <f t="shared" si="69"/>
        <v>37000</v>
      </c>
      <c r="IF25" s="206">
        <f t="shared" si="69"/>
        <v>37000</v>
      </c>
      <c r="IG25" s="206">
        <f t="shared" si="69"/>
        <v>37000</v>
      </c>
      <c r="IH25" s="206">
        <f t="shared" si="69"/>
        <v>37000</v>
      </c>
      <c r="II25" s="206">
        <f t="shared" si="69"/>
        <v>38900</v>
      </c>
      <c r="IJ25" s="206">
        <f t="shared" si="69"/>
        <v>38900</v>
      </c>
      <c r="IK25" s="206">
        <f t="shared" si="69"/>
        <v>36500</v>
      </c>
      <c r="IL25" s="206">
        <f t="shared" si="69"/>
        <v>36500</v>
      </c>
      <c r="IM25" s="206">
        <f t="shared" si="69"/>
        <v>36500</v>
      </c>
      <c r="IN25" s="206">
        <f t="shared" si="69"/>
        <v>36500</v>
      </c>
      <c r="IO25" s="206">
        <f t="shared" si="69"/>
        <v>36500</v>
      </c>
      <c r="IP25" s="206">
        <f t="shared" si="69"/>
        <v>38900</v>
      </c>
      <c r="IQ25" s="206">
        <f t="shared" si="69"/>
        <v>38900</v>
      </c>
      <c r="IR25" s="206">
        <f t="shared" ref="IR25:JP25" si="70">IR24+1850</f>
        <v>36500</v>
      </c>
      <c r="IS25" s="206">
        <f t="shared" si="70"/>
        <v>36500</v>
      </c>
      <c r="IT25" s="206">
        <f t="shared" si="70"/>
        <v>36500</v>
      </c>
      <c r="IU25" s="206">
        <f t="shared" si="70"/>
        <v>36500</v>
      </c>
      <c r="IV25" s="206">
        <f t="shared" si="70"/>
        <v>36500</v>
      </c>
      <c r="IW25" s="206">
        <f t="shared" si="70"/>
        <v>38900</v>
      </c>
      <c r="IX25" s="206">
        <f t="shared" si="70"/>
        <v>38900</v>
      </c>
      <c r="IY25" s="206">
        <f t="shared" si="70"/>
        <v>36500</v>
      </c>
      <c r="IZ25" s="206">
        <f t="shared" si="70"/>
        <v>36500</v>
      </c>
      <c r="JA25" s="206">
        <f t="shared" si="70"/>
        <v>36500</v>
      </c>
      <c r="JB25" s="206">
        <f t="shared" si="70"/>
        <v>36500</v>
      </c>
      <c r="JC25" s="206">
        <f t="shared" si="70"/>
        <v>36500</v>
      </c>
      <c r="JD25" s="206">
        <f t="shared" si="70"/>
        <v>38900</v>
      </c>
      <c r="JE25" s="206">
        <f t="shared" si="70"/>
        <v>38900</v>
      </c>
      <c r="JF25" s="206">
        <f t="shared" si="70"/>
        <v>36500</v>
      </c>
      <c r="JG25" s="206">
        <f t="shared" si="70"/>
        <v>36500</v>
      </c>
      <c r="JH25" s="206">
        <f t="shared" si="70"/>
        <v>36500</v>
      </c>
      <c r="JI25" s="206">
        <f t="shared" si="70"/>
        <v>36500</v>
      </c>
      <c r="JJ25" s="206">
        <f t="shared" si="70"/>
        <v>36500</v>
      </c>
      <c r="JK25" s="206">
        <f t="shared" si="70"/>
        <v>38900</v>
      </c>
      <c r="JL25" s="206">
        <f t="shared" si="70"/>
        <v>38900</v>
      </c>
      <c r="JM25" s="206">
        <f t="shared" si="70"/>
        <v>37700</v>
      </c>
      <c r="JN25" s="206">
        <f t="shared" si="70"/>
        <v>37700</v>
      </c>
      <c r="JO25" s="206">
        <f t="shared" si="70"/>
        <v>37700</v>
      </c>
      <c r="JP25" s="206">
        <f t="shared" si="70"/>
        <v>37700</v>
      </c>
    </row>
    <row r="26" spans="1:276" s="53" customFormat="1" x14ac:dyDescent="0.2">
      <c r="A26" s="42" t="s">
        <v>87</v>
      </c>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206"/>
      <c r="AQ26" s="206"/>
      <c r="AR26" s="206"/>
      <c r="AS26" s="206"/>
      <c r="AT26" s="206"/>
      <c r="AU26" s="206"/>
      <c r="AV26" s="206"/>
      <c r="AW26" s="206"/>
      <c r="AX26" s="206"/>
      <c r="AY26" s="206"/>
      <c r="AZ26" s="206"/>
      <c r="BA26" s="206"/>
      <c r="BB26" s="206"/>
      <c r="BC26" s="206"/>
      <c r="BD26" s="206"/>
      <c r="BE26" s="206"/>
      <c r="BF26" s="206"/>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206"/>
      <c r="CJ26" s="206"/>
      <c r="CK26" s="206"/>
      <c r="CL26" s="206"/>
      <c r="CM26" s="206"/>
      <c r="CN26" s="206"/>
      <c r="CO26" s="206"/>
    </row>
    <row r="27" spans="1:276" s="53" customFormat="1" x14ac:dyDescent="0.2">
      <c r="A27" s="88" t="s">
        <v>88</v>
      </c>
      <c r="B27" s="206">
        <f>B8+80000</f>
        <v>119500</v>
      </c>
      <c r="C27" s="206">
        <f t="shared" ref="C27:K27" si="71">C8+80000</f>
        <v>134000</v>
      </c>
      <c r="D27" s="206">
        <f t="shared" si="71"/>
        <v>134000</v>
      </c>
      <c r="E27" s="206">
        <f t="shared" si="71"/>
        <v>134000</v>
      </c>
      <c r="F27" s="206">
        <f t="shared" si="71"/>
        <v>127000</v>
      </c>
      <c r="G27" s="206">
        <f t="shared" si="71"/>
        <v>127000</v>
      </c>
      <c r="H27" s="206">
        <f t="shared" si="71"/>
        <v>127000</v>
      </c>
      <c r="I27" s="206">
        <f t="shared" si="71"/>
        <v>127000</v>
      </c>
      <c r="J27" s="206">
        <f t="shared" si="71"/>
        <v>127000</v>
      </c>
      <c r="K27" s="206">
        <f t="shared" si="71"/>
        <v>127000</v>
      </c>
      <c r="L27" s="206">
        <f>L8+55000</f>
        <v>93400</v>
      </c>
      <c r="M27" s="206">
        <f t="shared" ref="M27:AH27" si="72">M8+55000</f>
        <v>76900</v>
      </c>
      <c r="N27" s="206">
        <f t="shared" si="72"/>
        <v>76900</v>
      </c>
      <c r="O27" s="206">
        <f t="shared" si="72"/>
        <v>76900</v>
      </c>
      <c r="P27" s="206">
        <f t="shared" si="72"/>
        <v>76900</v>
      </c>
      <c r="Q27" s="206">
        <f t="shared" si="72"/>
        <v>76900</v>
      </c>
      <c r="R27" s="206">
        <f t="shared" si="72"/>
        <v>78900</v>
      </c>
      <c r="S27" s="206">
        <f t="shared" si="72"/>
        <v>78900</v>
      </c>
      <c r="T27" s="206">
        <f t="shared" si="72"/>
        <v>78900</v>
      </c>
      <c r="U27" s="206">
        <f t="shared" si="72"/>
        <v>78900</v>
      </c>
      <c r="V27" s="206">
        <f t="shared" si="72"/>
        <v>78900</v>
      </c>
      <c r="W27" s="206">
        <f t="shared" si="72"/>
        <v>76900</v>
      </c>
      <c r="X27" s="206">
        <f t="shared" si="72"/>
        <v>76900</v>
      </c>
      <c r="Y27" s="206">
        <f t="shared" si="72"/>
        <v>76900</v>
      </c>
      <c r="Z27" s="206">
        <f t="shared" si="72"/>
        <v>76900</v>
      </c>
      <c r="AA27" s="206">
        <f t="shared" si="72"/>
        <v>76900</v>
      </c>
      <c r="AB27" s="206">
        <f t="shared" si="72"/>
        <v>80900</v>
      </c>
      <c r="AC27" s="206">
        <f t="shared" si="72"/>
        <v>80900</v>
      </c>
      <c r="AD27" s="206">
        <f t="shared" si="72"/>
        <v>80900</v>
      </c>
      <c r="AE27" s="206">
        <f t="shared" si="72"/>
        <v>80900</v>
      </c>
      <c r="AF27" s="206">
        <f t="shared" si="72"/>
        <v>80900</v>
      </c>
      <c r="AG27" s="206">
        <f t="shared" si="72"/>
        <v>82900</v>
      </c>
      <c r="AH27" s="206">
        <f t="shared" si="72"/>
        <v>85400</v>
      </c>
      <c r="AI27" s="206">
        <f>AI8+65000</f>
        <v>95900</v>
      </c>
      <c r="AJ27" s="206">
        <f t="shared" ref="AJ27:BR27" si="73">AJ8+65000</f>
        <v>95900</v>
      </c>
      <c r="AK27" s="206">
        <f t="shared" si="73"/>
        <v>95900</v>
      </c>
      <c r="AL27" s="206">
        <f t="shared" si="73"/>
        <v>95900</v>
      </c>
      <c r="AM27" s="206">
        <f t="shared" si="73"/>
        <v>95900</v>
      </c>
      <c r="AN27" s="206">
        <f t="shared" si="73"/>
        <v>95900</v>
      </c>
      <c r="AO27" s="206">
        <f t="shared" si="73"/>
        <v>95900</v>
      </c>
      <c r="AP27" s="206">
        <f t="shared" si="73"/>
        <v>95900</v>
      </c>
      <c r="AQ27" s="206">
        <f t="shared" si="73"/>
        <v>95900</v>
      </c>
      <c r="AR27" s="206">
        <f t="shared" si="73"/>
        <v>95900</v>
      </c>
      <c r="AS27" s="206">
        <f t="shared" si="73"/>
        <v>93900</v>
      </c>
      <c r="AT27" s="206">
        <f t="shared" si="73"/>
        <v>93900</v>
      </c>
      <c r="AU27" s="206">
        <f t="shared" si="73"/>
        <v>95900</v>
      </c>
      <c r="AV27" s="206">
        <f t="shared" si="73"/>
        <v>95900</v>
      </c>
      <c r="AW27" s="206">
        <f t="shared" si="73"/>
        <v>97900</v>
      </c>
      <c r="AX27" s="206">
        <f t="shared" si="73"/>
        <v>100400</v>
      </c>
      <c r="AY27" s="206">
        <f t="shared" si="73"/>
        <v>100400</v>
      </c>
      <c r="AZ27" s="206">
        <f t="shared" si="73"/>
        <v>100400</v>
      </c>
      <c r="BA27" s="206">
        <f t="shared" si="73"/>
        <v>100400</v>
      </c>
      <c r="BB27" s="206">
        <f t="shared" si="73"/>
        <v>102900</v>
      </c>
      <c r="BC27" s="206">
        <f t="shared" si="73"/>
        <v>105900</v>
      </c>
      <c r="BD27" s="206">
        <f t="shared" si="73"/>
        <v>105900</v>
      </c>
      <c r="BE27" s="206">
        <f t="shared" si="73"/>
        <v>102900</v>
      </c>
      <c r="BF27" s="206">
        <f t="shared" si="73"/>
        <v>97900</v>
      </c>
      <c r="BG27" s="206">
        <f t="shared" si="73"/>
        <v>97900</v>
      </c>
      <c r="BH27" s="206">
        <f t="shared" si="73"/>
        <v>100400</v>
      </c>
      <c r="BI27" s="206">
        <f t="shared" si="73"/>
        <v>100400</v>
      </c>
      <c r="BJ27" s="206">
        <f t="shared" si="73"/>
        <v>91900</v>
      </c>
      <c r="BK27" s="206">
        <f t="shared" si="73"/>
        <v>92350</v>
      </c>
      <c r="BL27" s="206">
        <f t="shared" si="73"/>
        <v>92350</v>
      </c>
      <c r="BM27" s="206">
        <f t="shared" si="73"/>
        <v>92350</v>
      </c>
      <c r="BN27" s="206">
        <f t="shared" si="73"/>
        <v>90850</v>
      </c>
      <c r="BO27" s="206">
        <f t="shared" si="73"/>
        <v>90850</v>
      </c>
      <c r="BP27" s="206">
        <f t="shared" si="73"/>
        <v>92350</v>
      </c>
      <c r="BQ27" s="206">
        <f t="shared" si="73"/>
        <v>92350</v>
      </c>
      <c r="BR27" s="206">
        <f t="shared" si="73"/>
        <v>92350</v>
      </c>
      <c r="BS27" s="206">
        <f>BS8+55000</f>
        <v>80850</v>
      </c>
      <c r="BT27" s="206">
        <f t="shared" ref="BT27:DS27" si="74">BT8+55000</f>
        <v>80850</v>
      </c>
      <c r="BU27" s="206">
        <f t="shared" si="74"/>
        <v>80850</v>
      </c>
      <c r="BV27" s="206">
        <f t="shared" si="74"/>
        <v>80850</v>
      </c>
      <c r="BW27" s="206">
        <f t="shared" si="74"/>
        <v>80850</v>
      </c>
      <c r="BX27" s="206">
        <f t="shared" si="74"/>
        <v>80850</v>
      </c>
      <c r="BY27" s="206">
        <f t="shared" si="74"/>
        <v>80850</v>
      </c>
      <c r="BZ27" s="206">
        <f t="shared" si="74"/>
        <v>80850</v>
      </c>
      <c r="CA27" s="206">
        <f t="shared" si="74"/>
        <v>80850</v>
      </c>
      <c r="CB27" s="206">
        <f t="shared" si="74"/>
        <v>80850</v>
      </c>
      <c r="CC27" s="206">
        <f t="shared" si="74"/>
        <v>80850</v>
      </c>
      <c r="CD27" s="206">
        <f t="shared" si="74"/>
        <v>80850</v>
      </c>
      <c r="CE27" s="206">
        <f t="shared" si="74"/>
        <v>80850</v>
      </c>
      <c r="CF27" s="206">
        <f t="shared" si="74"/>
        <v>80850</v>
      </c>
      <c r="CG27" s="206">
        <f t="shared" si="74"/>
        <v>80850</v>
      </c>
      <c r="CH27" s="206">
        <f t="shared" si="74"/>
        <v>80850</v>
      </c>
      <c r="CI27" s="206">
        <f t="shared" si="74"/>
        <v>80850</v>
      </c>
      <c r="CJ27" s="206">
        <f t="shared" si="74"/>
        <v>80850</v>
      </c>
      <c r="CK27" s="206">
        <f t="shared" si="74"/>
        <v>80850</v>
      </c>
      <c r="CL27" s="206">
        <f t="shared" si="74"/>
        <v>80850</v>
      </c>
      <c r="CM27" s="206">
        <f t="shared" si="74"/>
        <v>80850</v>
      </c>
      <c r="CN27" s="206">
        <f t="shared" si="74"/>
        <v>80850</v>
      </c>
      <c r="CO27" s="206">
        <f t="shared" si="74"/>
        <v>80850</v>
      </c>
      <c r="CP27" s="206">
        <f t="shared" si="74"/>
        <v>71500</v>
      </c>
      <c r="CQ27" s="206">
        <f t="shared" si="74"/>
        <v>71500</v>
      </c>
      <c r="CR27" s="206">
        <f t="shared" si="74"/>
        <v>72000</v>
      </c>
      <c r="CS27" s="206">
        <f t="shared" si="74"/>
        <v>72000</v>
      </c>
      <c r="CT27" s="206">
        <f t="shared" si="74"/>
        <v>71500</v>
      </c>
      <c r="CU27" s="206">
        <f t="shared" si="74"/>
        <v>71500</v>
      </c>
      <c r="CV27" s="206">
        <f t="shared" si="74"/>
        <v>71500</v>
      </c>
      <c r="CW27" s="206">
        <f t="shared" si="74"/>
        <v>71500</v>
      </c>
      <c r="CX27" s="206">
        <f t="shared" si="74"/>
        <v>71500</v>
      </c>
      <c r="CY27" s="206">
        <f t="shared" si="74"/>
        <v>72000</v>
      </c>
      <c r="CZ27" s="206">
        <f t="shared" si="74"/>
        <v>72000</v>
      </c>
      <c r="DA27" s="206">
        <f t="shared" si="74"/>
        <v>71500</v>
      </c>
      <c r="DB27" s="206">
        <f t="shared" si="74"/>
        <v>71500</v>
      </c>
      <c r="DC27" s="206">
        <f t="shared" si="74"/>
        <v>71500</v>
      </c>
      <c r="DD27" s="206">
        <f t="shared" si="74"/>
        <v>70500</v>
      </c>
      <c r="DE27" s="206">
        <f t="shared" si="74"/>
        <v>70500</v>
      </c>
      <c r="DF27" s="206">
        <f t="shared" si="74"/>
        <v>71200</v>
      </c>
      <c r="DG27" s="206">
        <f t="shared" si="74"/>
        <v>71200</v>
      </c>
      <c r="DH27" s="206">
        <f t="shared" si="74"/>
        <v>70500</v>
      </c>
      <c r="DI27" s="206">
        <f t="shared" si="74"/>
        <v>70500</v>
      </c>
      <c r="DJ27" s="206">
        <f t="shared" si="74"/>
        <v>70500</v>
      </c>
      <c r="DK27" s="206">
        <f t="shared" si="74"/>
        <v>70500</v>
      </c>
      <c r="DL27" s="206">
        <f t="shared" si="74"/>
        <v>70500</v>
      </c>
      <c r="DM27" s="206">
        <f t="shared" si="74"/>
        <v>71200</v>
      </c>
      <c r="DN27" s="206">
        <f t="shared" si="74"/>
        <v>71200</v>
      </c>
      <c r="DO27" s="206">
        <f t="shared" si="74"/>
        <v>70500</v>
      </c>
      <c r="DP27" s="206">
        <f t="shared" si="74"/>
        <v>70500</v>
      </c>
      <c r="DQ27" s="206">
        <f t="shared" si="74"/>
        <v>70500</v>
      </c>
      <c r="DR27" s="206">
        <f t="shared" si="74"/>
        <v>70500</v>
      </c>
      <c r="DS27" s="206">
        <f t="shared" si="74"/>
        <v>71500</v>
      </c>
      <c r="DT27" s="206">
        <f t="shared" ref="DT27:GE27" si="75">DT8+55000</f>
        <v>71200</v>
      </c>
      <c r="DU27" s="206">
        <f t="shared" si="75"/>
        <v>71200</v>
      </c>
      <c r="DV27" s="206">
        <f t="shared" si="75"/>
        <v>71200</v>
      </c>
      <c r="DW27" s="206">
        <f t="shared" si="75"/>
        <v>70000</v>
      </c>
      <c r="DX27" s="206">
        <f t="shared" si="75"/>
        <v>70000</v>
      </c>
      <c r="DY27" s="206">
        <f t="shared" si="75"/>
        <v>70000</v>
      </c>
      <c r="DZ27" s="206">
        <f t="shared" si="75"/>
        <v>70000</v>
      </c>
      <c r="EA27" s="206">
        <f t="shared" si="75"/>
        <v>70000</v>
      </c>
      <c r="EB27" s="206">
        <f t="shared" si="75"/>
        <v>71200</v>
      </c>
      <c r="EC27" s="206">
        <f t="shared" si="75"/>
        <v>71200</v>
      </c>
      <c r="ED27" s="206">
        <f t="shared" si="75"/>
        <v>71200</v>
      </c>
      <c r="EE27" s="206">
        <f t="shared" si="75"/>
        <v>69700</v>
      </c>
      <c r="EF27" s="206">
        <f t="shared" si="75"/>
        <v>69700</v>
      </c>
      <c r="EG27" s="206">
        <f t="shared" si="75"/>
        <v>69700</v>
      </c>
      <c r="EH27" s="206">
        <f t="shared" si="75"/>
        <v>70000</v>
      </c>
      <c r="EI27" s="206">
        <f t="shared" si="75"/>
        <v>70000</v>
      </c>
      <c r="EJ27" s="206">
        <f t="shared" si="75"/>
        <v>69700</v>
      </c>
      <c r="EK27" s="206">
        <f t="shared" si="75"/>
        <v>69700</v>
      </c>
      <c r="EL27" s="206">
        <f t="shared" si="75"/>
        <v>69700</v>
      </c>
      <c r="EM27" s="206">
        <f t="shared" si="75"/>
        <v>69700</v>
      </c>
      <c r="EN27" s="206">
        <f t="shared" si="75"/>
        <v>69700</v>
      </c>
      <c r="EO27" s="206">
        <f t="shared" si="75"/>
        <v>70000</v>
      </c>
      <c r="EP27" s="206">
        <f t="shared" si="75"/>
        <v>70000</v>
      </c>
      <c r="EQ27" s="206">
        <f t="shared" si="75"/>
        <v>69700</v>
      </c>
      <c r="ER27" s="206">
        <f t="shared" si="75"/>
        <v>69700</v>
      </c>
      <c r="ES27" s="206">
        <f t="shared" si="75"/>
        <v>69700</v>
      </c>
      <c r="ET27" s="206">
        <f t="shared" si="75"/>
        <v>69700</v>
      </c>
      <c r="EU27" s="206">
        <f t="shared" si="75"/>
        <v>69700</v>
      </c>
      <c r="EV27" s="206">
        <f t="shared" si="75"/>
        <v>70000</v>
      </c>
      <c r="EW27" s="206">
        <f t="shared" si="75"/>
        <v>70000</v>
      </c>
      <c r="EX27" s="206">
        <f t="shared" si="75"/>
        <v>71500</v>
      </c>
      <c r="EY27" s="206">
        <f t="shared" si="75"/>
        <v>70000</v>
      </c>
      <c r="EZ27" s="206">
        <f t="shared" si="75"/>
        <v>70000</v>
      </c>
      <c r="FA27" s="206">
        <f t="shared" si="75"/>
        <v>70000</v>
      </c>
      <c r="FB27" s="206">
        <f t="shared" si="75"/>
        <v>70000</v>
      </c>
      <c r="FC27" s="206">
        <f t="shared" si="75"/>
        <v>77500</v>
      </c>
      <c r="FD27" s="206">
        <f t="shared" si="75"/>
        <v>77500</v>
      </c>
      <c r="FE27" s="206">
        <f t="shared" si="75"/>
        <v>77500</v>
      </c>
      <c r="FF27" s="206">
        <f t="shared" si="75"/>
        <v>77500</v>
      </c>
      <c r="FG27" s="206">
        <f t="shared" si="75"/>
        <v>77500</v>
      </c>
      <c r="FH27" s="206">
        <f t="shared" si="75"/>
        <v>77500</v>
      </c>
      <c r="FI27" s="206">
        <f t="shared" si="75"/>
        <v>77500</v>
      </c>
      <c r="FJ27" s="206">
        <f t="shared" si="75"/>
        <v>77500</v>
      </c>
      <c r="FK27" s="206">
        <f t="shared" si="75"/>
        <v>77500</v>
      </c>
      <c r="FL27" s="206">
        <f t="shared" si="75"/>
        <v>77500</v>
      </c>
      <c r="FM27" s="206">
        <f t="shared" si="75"/>
        <v>77500</v>
      </c>
      <c r="FN27" s="206">
        <f t="shared" si="75"/>
        <v>77500</v>
      </c>
      <c r="FO27" s="206">
        <f t="shared" si="75"/>
        <v>77500</v>
      </c>
      <c r="FP27" s="206">
        <f t="shared" si="75"/>
        <v>77500</v>
      </c>
      <c r="FQ27" s="206">
        <f t="shared" si="75"/>
        <v>77500</v>
      </c>
      <c r="FR27" s="206">
        <f t="shared" si="75"/>
        <v>77500</v>
      </c>
      <c r="FS27" s="206">
        <f t="shared" si="75"/>
        <v>77500</v>
      </c>
      <c r="FT27" s="206">
        <f t="shared" si="75"/>
        <v>77500</v>
      </c>
      <c r="FU27" s="206">
        <f t="shared" si="75"/>
        <v>77500</v>
      </c>
      <c r="FV27" s="206">
        <f t="shared" si="75"/>
        <v>77500</v>
      </c>
      <c r="FW27" s="206">
        <f t="shared" si="75"/>
        <v>77500</v>
      </c>
      <c r="FX27" s="206">
        <f t="shared" si="75"/>
        <v>77500</v>
      </c>
      <c r="FY27" s="206">
        <f t="shared" si="75"/>
        <v>77500</v>
      </c>
      <c r="FZ27" s="206">
        <f t="shared" si="75"/>
        <v>77500</v>
      </c>
      <c r="GA27" s="206">
        <f t="shared" si="75"/>
        <v>70000</v>
      </c>
      <c r="GB27" s="206">
        <f t="shared" si="75"/>
        <v>70000</v>
      </c>
      <c r="GC27" s="206">
        <f t="shared" si="75"/>
        <v>79400</v>
      </c>
      <c r="GD27" s="206">
        <f t="shared" si="75"/>
        <v>79400</v>
      </c>
      <c r="GE27" s="206">
        <f t="shared" si="75"/>
        <v>79400</v>
      </c>
      <c r="GF27" s="206">
        <f t="shared" ref="GF27:IQ27" si="76">GF8+55000</f>
        <v>79400</v>
      </c>
      <c r="GG27" s="206">
        <f t="shared" si="76"/>
        <v>79400</v>
      </c>
      <c r="GH27" s="206">
        <f t="shared" si="76"/>
        <v>79400</v>
      </c>
      <c r="GI27" s="206">
        <f t="shared" si="76"/>
        <v>79400</v>
      </c>
      <c r="GJ27" s="206">
        <f t="shared" si="76"/>
        <v>79400</v>
      </c>
      <c r="GK27" s="206">
        <f t="shared" si="76"/>
        <v>79400</v>
      </c>
      <c r="GL27" s="206">
        <f t="shared" si="76"/>
        <v>79400</v>
      </c>
      <c r="GM27" s="206">
        <f t="shared" si="76"/>
        <v>73400</v>
      </c>
      <c r="GN27" s="206">
        <f t="shared" si="76"/>
        <v>73400</v>
      </c>
      <c r="GO27" s="206">
        <f t="shared" si="76"/>
        <v>73400</v>
      </c>
      <c r="GP27" s="206">
        <f t="shared" si="76"/>
        <v>73400</v>
      </c>
      <c r="GQ27" s="206">
        <f t="shared" si="76"/>
        <v>73900</v>
      </c>
      <c r="GR27" s="206">
        <f t="shared" si="76"/>
        <v>73900</v>
      </c>
      <c r="GS27" s="206">
        <f t="shared" si="76"/>
        <v>75100</v>
      </c>
      <c r="GT27" s="206">
        <f t="shared" si="76"/>
        <v>75100</v>
      </c>
      <c r="GU27" s="206">
        <f t="shared" si="76"/>
        <v>73900</v>
      </c>
      <c r="GV27" s="206">
        <f t="shared" si="76"/>
        <v>73900</v>
      </c>
      <c r="GW27" s="206">
        <f t="shared" si="76"/>
        <v>73900</v>
      </c>
      <c r="GX27" s="206">
        <f t="shared" si="76"/>
        <v>73900</v>
      </c>
      <c r="GY27" s="206">
        <f t="shared" si="76"/>
        <v>73900</v>
      </c>
      <c r="GZ27" s="206">
        <f t="shared" si="76"/>
        <v>75100</v>
      </c>
      <c r="HA27" s="206">
        <f t="shared" si="76"/>
        <v>75100</v>
      </c>
      <c r="HB27" s="206">
        <f t="shared" si="76"/>
        <v>73900</v>
      </c>
      <c r="HC27" s="206">
        <f t="shared" si="76"/>
        <v>73900</v>
      </c>
      <c r="HD27" s="206">
        <f t="shared" si="76"/>
        <v>73900</v>
      </c>
      <c r="HE27" s="206">
        <f t="shared" si="76"/>
        <v>73900</v>
      </c>
      <c r="HF27" s="206">
        <f t="shared" si="76"/>
        <v>73900</v>
      </c>
      <c r="HG27" s="206">
        <f t="shared" si="76"/>
        <v>71500</v>
      </c>
      <c r="HH27" s="206">
        <f t="shared" si="76"/>
        <v>75100</v>
      </c>
      <c r="HI27" s="206">
        <f t="shared" si="76"/>
        <v>73900</v>
      </c>
      <c r="HJ27" s="206">
        <f t="shared" si="76"/>
        <v>73900</v>
      </c>
      <c r="HK27" s="206">
        <f t="shared" si="76"/>
        <v>73900</v>
      </c>
      <c r="HL27" s="206">
        <f t="shared" si="76"/>
        <v>73900</v>
      </c>
      <c r="HM27" s="206">
        <f t="shared" si="76"/>
        <v>73900</v>
      </c>
      <c r="HN27" s="206">
        <f t="shared" si="76"/>
        <v>75100</v>
      </c>
      <c r="HO27" s="206">
        <f t="shared" si="76"/>
        <v>75100</v>
      </c>
      <c r="HP27" s="206">
        <f t="shared" si="76"/>
        <v>73900</v>
      </c>
      <c r="HQ27" s="206">
        <f t="shared" si="76"/>
        <v>73900</v>
      </c>
      <c r="HR27" s="206">
        <f t="shared" si="76"/>
        <v>73900</v>
      </c>
      <c r="HS27" s="206">
        <f t="shared" si="76"/>
        <v>73900</v>
      </c>
      <c r="HT27" s="206">
        <f t="shared" si="76"/>
        <v>73900</v>
      </c>
      <c r="HU27" s="206">
        <f t="shared" si="76"/>
        <v>75100</v>
      </c>
      <c r="HV27" s="206">
        <f t="shared" si="76"/>
        <v>75100</v>
      </c>
      <c r="HW27" s="206">
        <f t="shared" si="76"/>
        <v>73900</v>
      </c>
      <c r="HX27" s="206">
        <f t="shared" si="76"/>
        <v>73900</v>
      </c>
      <c r="HY27" s="206">
        <f t="shared" si="76"/>
        <v>73900</v>
      </c>
      <c r="HZ27" s="206">
        <f t="shared" si="76"/>
        <v>73900</v>
      </c>
      <c r="IA27" s="206">
        <f t="shared" si="76"/>
        <v>73900</v>
      </c>
      <c r="IB27" s="206">
        <f t="shared" si="76"/>
        <v>75100</v>
      </c>
      <c r="IC27" s="206">
        <f t="shared" si="76"/>
        <v>75100</v>
      </c>
      <c r="ID27" s="206">
        <f t="shared" si="76"/>
        <v>72000</v>
      </c>
      <c r="IE27" s="206">
        <f t="shared" si="76"/>
        <v>72000</v>
      </c>
      <c r="IF27" s="206">
        <f t="shared" si="76"/>
        <v>72000</v>
      </c>
      <c r="IG27" s="206">
        <f t="shared" si="76"/>
        <v>72000</v>
      </c>
      <c r="IH27" s="206">
        <f t="shared" si="76"/>
        <v>72000</v>
      </c>
      <c r="II27" s="206">
        <f t="shared" si="76"/>
        <v>73900</v>
      </c>
      <c r="IJ27" s="206">
        <f t="shared" si="76"/>
        <v>73900</v>
      </c>
      <c r="IK27" s="206">
        <f t="shared" si="76"/>
        <v>71500</v>
      </c>
      <c r="IL27" s="206">
        <f t="shared" si="76"/>
        <v>71500</v>
      </c>
      <c r="IM27" s="206">
        <f t="shared" si="76"/>
        <v>71500</v>
      </c>
      <c r="IN27" s="206">
        <f t="shared" si="76"/>
        <v>71500</v>
      </c>
      <c r="IO27" s="206">
        <f t="shared" si="76"/>
        <v>71500</v>
      </c>
      <c r="IP27" s="206">
        <f t="shared" si="76"/>
        <v>73900</v>
      </c>
      <c r="IQ27" s="206">
        <f t="shared" si="76"/>
        <v>73900</v>
      </c>
      <c r="IR27" s="206">
        <f t="shared" ref="IR27:JP27" si="77">IR8+55000</f>
        <v>71500</v>
      </c>
      <c r="IS27" s="206">
        <f t="shared" si="77"/>
        <v>71500</v>
      </c>
      <c r="IT27" s="206">
        <f t="shared" si="77"/>
        <v>71500</v>
      </c>
      <c r="IU27" s="206">
        <f t="shared" si="77"/>
        <v>71500</v>
      </c>
      <c r="IV27" s="206">
        <f t="shared" si="77"/>
        <v>71500</v>
      </c>
      <c r="IW27" s="206">
        <f t="shared" si="77"/>
        <v>73900</v>
      </c>
      <c r="IX27" s="206">
        <f t="shared" si="77"/>
        <v>73900</v>
      </c>
      <c r="IY27" s="206">
        <f t="shared" si="77"/>
        <v>71500</v>
      </c>
      <c r="IZ27" s="206">
        <f t="shared" si="77"/>
        <v>71500</v>
      </c>
      <c r="JA27" s="206">
        <f t="shared" si="77"/>
        <v>71500</v>
      </c>
      <c r="JB27" s="206">
        <f t="shared" si="77"/>
        <v>71500</v>
      </c>
      <c r="JC27" s="206">
        <f t="shared" si="77"/>
        <v>71500</v>
      </c>
      <c r="JD27" s="206">
        <f t="shared" si="77"/>
        <v>73900</v>
      </c>
      <c r="JE27" s="206">
        <f t="shared" si="77"/>
        <v>73900</v>
      </c>
      <c r="JF27" s="206">
        <f t="shared" si="77"/>
        <v>71500</v>
      </c>
      <c r="JG27" s="206">
        <f t="shared" si="77"/>
        <v>71500</v>
      </c>
      <c r="JH27" s="206">
        <f t="shared" si="77"/>
        <v>71500</v>
      </c>
      <c r="JI27" s="206">
        <f t="shared" si="77"/>
        <v>71500</v>
      </c>
      <c r="JJ27" s="206">
        <f t="shared" si="77"/>
        <v>71500</v>
      </c>
      <c r="JK27" s="206">
        <f t="shared" si="77"/>
        <v>73900</v>
      </c>
      <c r="JL27" s="206">
        <f t="shared" si="77"/>
        <v>73900</v>
      </c>
      <c r="JM27" s="206">
        <f t="shared" si="77"/>
        <v>72700</v>
      </c>
      <c r="JN27" s="206">
        <f t="shared" si="77"/>
        <v>72700</v>
      </c>
      <c r="JO27" s="206">
        <f t="shared" si="77"/>
        <v>72700</v>
      </c>
      <c r="JP27" s="206">
        <f t="shared" si="77"/>
        <v>72700</v>
      </c>
    </row>
    <row r="28" spans="1:276" s="53" customFormat="1" x14ac:dyDescent="0.2">
      <c r="A28" s="178" t="s">
        <v>223</v>
      </c>
      <c r="L28" s="48"/>
      <c r="AH28" s="221"/>
    </row>
    <row r="29" spans="1:276" s="50" customFormat="1" ht="12.75" hidden="1" thickBot="1" x14ac:dyDescent="0.25">
      <c r="A29" s="163" t="s">
        <v>182</v>
      </c>
      <c r="L29" s="48"/>
    </row>
    <row r="30" spans="1:276" s="50" customFormat="1" ht="12.75" hidden="1" x14ac:dyDescent="0.2">
      <c r="A30" s="161" t="s">
        <v>181</v>
      </c>
      <c r="L30" s="48"/>
    </row>
    <row r="31" spans="1:276" s="50" customFormat="1" hidden="1" x14ac:dyDescent="0.2">
      <c r="A31" s="48"/>
      <c r="L31" s="48"/>
    </row>
    <row r="32" spans="1:276" s="50" customFormat="1" hidden="1" x14ac:dyDescent="0.2">
      <c r="A32" s="164" t="s">
        <v>183</v>
      </c>
      <c r="L32" s="48"/>
    </row>
    <row r="33" spans="1:1" ht="9.6" hidden="1" customHeight="1" x14ac:dyDescent="0.2">
      <c r="A33" s="162" t="s">
        <v>184</v>
      </c>
    </row>
    <row r="34" spans="1:1" hidden="1" x14ac:dyDescent="0.2">
      <c r="A34" s="164" t="s">
        <v>185</v>
      </c>
    </row>
    <row r="36" spans="1:1" x14ac:dyDescent="0.2">
      <c r="A36" s="45"/>
    </row>
    <row r="37" spans="1:1" ht="9.6" customHeight="1" x14ac:dyDescent="0.2">
      <c r="A37" s="71" t="s">
        <v>66</v>
      </c>
    </row>
    <row r="38" spans="1:1" ht="9" customHeight="1" x14ac:dyDescent="0.2">
      <c r="A38" s="63" t="s">
        <v>78</v>
      </c>
    </row>
    <row r="39" spans="1:1" ht="10.7" customHeight="1" x14ac:dyDescent="0.2">
      <c r="A39" s="43" t="s">
        <v>67</v>
      </c>
    </row>
    <row r="40" spans="1:1" x14ac:dyDescent="0.2">
      <c r="A40" s="43" t="s">
        <v>89</v>
      </c>
    </row>
    <row r="41" spans="1:1" ht="13.35" customHeight="1" x14ac:dyDescent="0.2">
      <c r="A41" s="43" t="s">
        <v>68</v>
      </c>
    </row>
    <row r="42" spans="1:1" ht="13.35" customHeight="1" x14ac:dyDescent="0.2">
      <c r="A42" s="43" t="s">
        <v>69</v>
      </c>
    </row>
    <row r="43" spans="1:1" ht="12.6" customHeight="1" thickBot="1" x14ac:dyDescent="0.25">
      <c r="A43" s="159" t="s">
        <v>162</v>
      </c>
    </row>
    <row r="44" spans="1:1" ht="11.45" customHeight="1" thickBot="1" x14ac:dyDescent="0.25">
      <c r="A44" s="99" t="s">
        <v>70</v>
      </c>
    </row>
    <row r="45" spans="1:1" ht="171" customHeight="1" thickBot="1" x14ac:dyDescent="0.25">
      <c r="A45" s="167" t="s">
        <v>301</v>
      </c>
    </row>
    <row r="47" spans="1:1" ht="188.45" customHeight="1" x14ac:dyDescent="0.2">
      <c r="A47" s="171"/>
    </row>
  </sheetData>
  <mergeCells count="1">
    <mergeCell ref="A1:A2"/>
  </mergeCells>
  <phoneticPr fontId="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21"/>
  <dimension ref="A1:JV71"/>
  <sheetViews>
    <sheetView topLeftCell="A13" zoomScaleNormal="100" workbookViewId="0">
      <pane xSplit="1" topLeftCell="JO1" activePane="topRight" state="frozen"/>
      <selection activeCell="A9" sqref="A9:Q11"/>
      <selection pane="topRight" activeCell="A9" sqref="A9:Q11"/>
    </sheetView>
  </sheetViews>
  <sheetFormatPr defaultColWidth="9" defaultRowHeight="12" x14ac:dyDescent="0.2"/>
  <cols>
    <col min="1" max="1" width="76.28515625" style="48" customWidth="1"/>
    <col min="2" max="16384" width="9" style="48"/>
  </cols>
  <sheetData>
    <row r="1" spans="1:282" s="51" customFormat="1" ht="28.5" customHeight="1" x14ac:dyDescent="0.2">
      <c r="A1" s="230" t="s">
        <v>82</v>
      </c>
    </row>
    <row r="2" spans="1:282" s="51" customFormat="1" x14ac:dyDescent="0.2">
      <c r="A2" s="230"/>
    </row>
    <row r="3" spans="1:282" s="51" customFormat="1" x14ac:dyDescent="0.2">
      <c r="A3" s="97" t="s">
        <v>91</v>
      </c>
    </row>
    <row r="4" spans="1:282" s="52" customFormat="1" ht="21" customHeight="1" x14ac:dyDescent="0.2">
      <c r="A4" s="98" t="s">
        <v>64</v>
      </c>
      <c r="B4" s="220" t="e">
        <f>'C завтраками| Bed and breakfast'!#REF!</f>
        <v>#REF!</v>
      </c>
      <c r="C4" s="220" t="e">
        <f>'C завтраками| Bed and breakfast'!#REF!</f>
        <v>#REF!</v>
      </c>
      <c r="D4" s="220" t="e">
        <f>'C завтраками| Bed and breakfast'!#REF!</f>
        <v>#REF!</v>
      </c>
      <c r="E4" s="220" t="e">
        <f>'C завтраками| Bed and breakfast'!#REF!</f>
        <v>#REF!</v>
      </c>
      <c r="F4" s="220" t="e">
        <f>'C завтраками| Bed and breakfast'!#REF!</f>
        <v>#REF!</v>
      </c>
      <c r="G4" s="220" t="e">
        <f>'C завтраками| Bed and breakfast'!#REF!</f>
        <v>#REF!</v>
      </c>
      <c r="H4" s="220">
        <f>'C завтраками| Bed and breakfast'!B4</f>
        <v>46021</v>
      </c>
      <c r="I4" s="220">
        <f>'C завтраками| Bed and breakfast'!C4</f>
        <v>46022</v>
      </c>
      <c r="J4" s="220">
        <f>'C завтраками| Bed and breakfast'!D4</f>
        <v>46023</v>
      </c>
      <c r="K4" s="220">
        <f>'C завтраками| Bed and breakfast'!E4</f>
        <v>46024</v>
      </c>
      <c r="L4" s="220">
        <f>'C завтраками| Bed and breakfast'!F4</f>
        <v>46025</v>
      </c>
      <c r="M4" s="220">
        <f>'C завтраками| Bed and breakfast'!G4</f>
        <v>46026</v>
      </c>
      <c r="N4" s="220">
        <f>'C завтраками| Bed and breakfast'!H4</f>
        <v>46027</v>
      </c>
      <c r="O4" s="220">
        <f>'C завтраками| Bed and breakfast'!I4</f>
        <v>46028</v>
      </c>
      <c r="P4" s="220">
        <f>'C завтраками| Bed and breakfast'!J4</f>
        <v>46029</v>
      </c>
      <c r="Q4" s="220">
        <f>'C завтраками| Bed and breakfast'!K4</f>
        <v>46030</v>
      </c>
      <c r="R4" s="220">
        <f>'C завтраками| Bed and breakfast'!L4</f>
        <v>46031</v>
      </c>
      <c r="S4" s="220">
        <f>'C завтраками| Bed and breakfast'!M4</f>
        <v>46032</v>
      </c>
      <c r="T4" s="220">
        <f>'C завтраками| Bed and breakfast'!N4</f>
        <v>46033</v>
      </c>
      <c r="U4" s="220">
        <f>'C завтраками| Bed and breakfast'!O4</f>
        <v>46034</v>
      </c>
      <c r="V4" s="220">
        <f>'C завтраками| Bed and breakfast'!P4</f>
        <v>46035</v>
      </c>
      <c r="W4" s="220">
        <f>'C завтраками| Bed and breakfast'!Q4</f>
        <v>46036</v>
      </c>
      <c r="X4" s="220">
        <f>'C завтраками| Bed and breakfast'!R4</f>
        <v>46037</v>
      </c>
      <c r="Y4" s="220">
        <f>'C завтраками| Bed and breakfast'!S4</f>
        <v>46038</v>
      </c>
      <c r="Z4" s="220">
        <f>'C завтраками| Bed and breakfast'!T4</f>
        <v>46039</v>
      </c>
      <c r="AA4" s="220">
        <f>'C завтраками| Bed and breakfast'!U4</f>
        <v>46040</v>
      </c>
      <c r="AB4" s="220">
        <f>'C завтраками| Bed and breakfast'!V4</f>
        <v>46041</v>
      </c>
      <c r="AC4" s="220">
        <f>'C завтраками| Bed and breakfast'!W4</f>
        <v>46042</v>
      </c>
      <c r="AD4" s="220">
        <f>'C завтраками| Bed and breakfast'!X4</f>
        <v>46043</v>
      </c>
      <c r="AE4" s="220">
        <f>'C завтраками| Bed and breakfast'!Y4</f>
        <v>46044</v>
      </c>
      <c r="AF4" s="220">
        <f>'C завтраками| Bed and breakfast'!Z4</f>
        <v>46045</v>
      </c>
      <c r="AG4" s="220">
        <f>'C завтраками| Bed and breakfast'!AA4</f>
        <v>46046</v>
      </c>
      <c r="AH4" s="220">
        <f>'C завтраками| Bed and breakfast'!AB4</f>
        <v>46047</v>
      </c>
      <c r="AI4" s="220">
        <f>'C завтраками| Bed and breakfast'!AC4</f>
        <v>46048</v>
      </c>
      <c r="AJ4" s="220">
        <f>'C завтраками| Bed and breakfast'!AD4</f>
        <v>46049</v>
      </c>
      <c r="AK4" s="220">
        <f>'C завтраками| Bed and breakfast'!AE4</f>
        <v>46050</v>
      </c>
      <c r="AL4" s="220">
        <f>'C завтраками| Bed and breakfast'!AF4</f>
        <v>46051</v>
      </c>
      <c r="AM4" s="220">
        <f>'C завтраками| Bed and breakfast'!AG4</f>
        <v>46052</v>
      </c>
      <c r="AN4" s="220">
        <f>'C завтраками| Bed and breakfast'!AH4</f>
        <v>46053</v>
      </c>
      <c r="AO4" s="220">
        <f>'C завтраками| Bed and breakfast'!AI4</f>
        <v>46054</v>
      </c>
      <c r="AP4" s="220">
        <f>'C завтраками| Bed and breakfast'!AJ4</f>
        <v>46055</v>
      </c>
      <c r="AQ4" s="220">
        <f>'C завтраками| Bed and breakfast'!AK4</f>
        <v>46056</v>
      </c>
      <c r="AR4" s="220">
        <f>'C завтраками| Bed and breakfast'!AL4</f>
        <v>46057</v>
      </c>
      <c r="AS4" s="220">
        <f>'C завтраками| Bed and breakfast'!AM4</f>
        <v>46058</v>
      </c>
      <c r="AT4" s="220">
        <f>'C завтраками| Bed and breakfast'!AN4</f>
        <v>46059</v>
      </c>
      <c r="AU4" s="220">
        <f>'C завтраками| Bed and breakfast'!AO4</f>
        <v>46060</v>
      </c>
      <c r="AV4" s="220">
        <f>'C завтраками| Bed and breakfast'!AP4</f>
        <v>46061</v>
      </c>
      <c r="AW4" s="220">
        <f>'C завтраками| Bed and breakfast'!AQ4</f>
        <v>46062</v>
      </c>
      <c r="AX4" s="220">
        <f>'C завтраками| Bed and breakfast'!AR4</f>
        <v>46063</v>
      </c>
      <c r="AY4" s="220">
        <f>'C завтраками| Bed and breakfast'!AS4</f>
        <v>46064</v>
      </c>
      <c r="AZ4" s="220">
        <f>'C завтраками| Bed and breakfast'!AT4</f>
        <v>46065</v>
      </c>
      <c r="BA4" s="220">
        <f>'C завтраками| Bed and breakfast'!AU4</f>
        <v>46066</v>
      </c>
      <c r="BB4" s="220">
        <f>'C завтраками| Bed and breakfast'!AV4</f>
        <v>46067</v>
      </c>
      <c r="BC4" s="220">
        <f>'C завтраками| Bed and breakfast'!AW4</f>
        <v>46068</v>
      </c>
      <c r="BD4" s="220">
        <f>'C завтраками| Bed and breakfast'!AX4</f>
        <v>46069</v>
      </c>
      <c r="BE4" s="220">
        <f>'C завтраками| Bed and breakfast'!AY4</f>
        <v>46070</v>
      </c>
      <c r="BF4" s="220">
        <f>'C завтраками| Bed and breakfast'!AZ4</f>
        <v>46071</v>
      </c>
      <c r="BG4" s="220">
        <f>'C завтраками| Bed and breakfast'!BA4</f>
        <v>46072</v>
      </c>
      <c r="BH4" s="220">
        <f>'C завтраками| Bed and breakfast'!BB4</f>
        <v>46073</v>
      </c>
      <c r="BI4" s="220">
        <f>'C завтраками| Bed and breakfast'!BC4</f>
        <v>46074</v>
      </c>
      <c r="BJ4" s="220">
        <f>'C завтраками| Bed and breakfast'!BD4</f>
        <v>46075</v>
      </c>
      <c r="BK4" s="220">
        <f>'C завтраками| Bed and breakfast'!BE4</f>
        <v>46076</v>
      </c>
      <c r="BL4" s="220">
        <f>'C завтраками| Bed and breakfast'!BF4</f>
        <v>46077</v>
      </c>
      <c r="BM4" s="220">
        <f>'C завтраками| Bed and breakfast'!BG4</f>
        <v>46078</v>
      </c>
      <c r="BN4" s="220">
        <f>'C завтраками| Bed and breakfast'!BH4</f>
        <v>46079</v>
      </c>
      <c r="BO4" s="220">
        <f>'C завтраками| Bed and breakfast'!BI4</f>
        <v>46080</v>
      </c>
      <c r="BP4" s="220">
        <f>'C завтраками| Bed and breakfast'!BJ4</f>
        <v>46081</v>
      </c>
      <c r="BQ4" s="220">
        <f>'C завтраками| Bed and breakfast'!BK4</f>
        <v>46082</v>
      </c>
      <c r="BR4" s="220">
        <f>'C завтраками| Bed and breakfast'!BL4</f>
        <v>46083</v>
      </c>
      <c r="BS4" s="220">
        <f>'C завтраками| Bed and breakfast'!BM4</f>
        <v>46084</v>
      </c>
      <c r="BT4" s="220">
        <f>'C завтраками| Bed and breakfast'!BN4</f>
        <v>46085</v>
      </c>
      <c r="BU4" s="220">
        <f>'C завтраками| Bed and breakfast'!BO4</f>
        <v>46086</v>
      </c>
      <c r="BV4" s="220">
        <f>'C завтраками| Bed and breakfast'!BP4</f>
        <v>46087</v>
      </c>
      <c r="BW4" s="220">
        <f>'C завтраками| Bed and breakfast'!BQ4</f>
        <v>46088</v>
      </c>
      <c r="BX4" s="220">
        <f>'C завтраками| Bed and breakfast'!BR4</f>
        <v>46089</v>
      </c>
      <c r="BY4" s="220">
        <f>'C завтраками| Bed and breakfast'!BS4</f>
        <v>46090</v>
      </c>
      <c r="BZ4" s="220">
        <f>'C завтраками| Bed and breakfast'!BT4</f>
        <v>46091</v>
      </c>
      <c r="CA4" s="220">
        <f>'C завтраками| Bed and breakfast'!BU4</f>
        <v>46092</v>
      </c>
      <c r="CB4" s="220">
        <f>'C завтраками| Bed and breakfast'!BV4</f>
        <v>46093</v>
      </c>
      <c r="CC4" s="220">
        <f>'C завтраками| Bed and breakfast'!BW4</f>
        <v>46094</v>
      </c>
      <c r="CD4" s="220">
        <f>'C завтраками| Bed and breakfast'!BX4</f>
        <v>46095</v>
      </c>
      <c r="CE4" s="220">
        <f>'C завтраками| Bed and breakfast'!BY4</f>
        <v>46096</v>
      </c>
      <c r="CF4" s="220">
        <f>'C завтраками| Bed and breakfast'!BZ4</f>
        <v>46097</v>
      </c>
      <c r="CG4" s="220">
        <f>'C завтраками| Bed and breakfast'!CA4</f>
        <v>46098</v>
      </c>
      <c r="CH4" s="220">
        <f>'C завтраками| Bed and breakfast'!CB4</f>
        <v>46099</v>
      </c>
      <c r="CI4" s="220">
        <f>'C завтраками| Bed and breakfast'!CC4</f>
        <v>46100</v>
      </c>
      <c r="CJ4" s="220">
        <f>'C завтраками| Bed and breakfast'!CD4</f>
        <v>46101</v>
      </c>
      <c r="CK4" s="220">
        <f>'C завтраками| Bed and breakfast'!CE4</f>
        <v>46102</v>
      </c>
      <c r="CL4" s="220">
        <f>'C завтраками| Bed and breakfast'!CF4</f>
        <v>46103</v>
      </c>
      <c r="CM4" s="220">
        <f>'C завтраками| Bed and breakfast'!CG4</f>
        <v>46104</v>
      </c>
      <c r="CN4" s="220">
        <f>'C завтраками| Bed and breakfast'!CH4</f>
        <v>46105</v>
      </c>
      <c r="CO4" s="220">
        <f>'C завтраками| Bed and breakfast'!CI4</f>
        <v>46106</v>
      </c>
      <c r="CP4" s="220">
        <f>'C завтраками| Bed and breakfast'!CJ4</f>
        <v>46107</v>
      </c>
      <c r="CQ4" s="220">
        <f>'C завтраками| Bed and breakfast'!CK4</f>
        <v>46108</v>
      </c>
      <c r="CR4" s="220">
        <f>'C завтраками| Bed and breakfast'!CL4</f>
        <v>46109</v>
      </c>
      <c r="CS4" s="220">
        <f>'C завтраками| Bed and breakfast'!CM4</f>
        <v>46110</v>
      </c>
      <c r="CT4" s="220">
        <f>'C завтраками| Bed and breakfast'!CN4</f>
        <v>46111</v>
      </c>
      <c r="CU4" s="220">
        <f>'C завтраками| Bed and breakfast'!CO4</f>
        <v>46112</v>
      </c>
      <c r="CV4" s="220">
        <f>'C завтраками| Bed and breakfast'!CP4</f>
        <v>46113</v>
      </c>
      <c r="CW4" s="220">
        <f>'C завтраками| Bed and breakfast'!CQ4</f>
        <v>46114</v>
      </c>
      <c r="CX4" s="220">
        <f>'C завтраками| Bed and breakfast'!CR4</f>
        <v>46115</v>
      </c>
      <c r="CY4" s="220">
        <f>'C завтраками| Bed and breakfast'!CS4</f>
        <v>46116</v>
      </c>
      <c r="CZ4" s="220">
        <f>'C завтраками| Bed and breakfast'!CT4</f>
        <v>46117</v>
      </c>
      <c r="DA4" s="220">
        <f>'C завтраками| Bed and breakfast'!CU4</f>
        <v>46118</v>
      </c>
      <c r="DB4" s="220">
        <f>'C завтраками| Bed and breakfast'!CV4</f>
        <v>46119</v>
      </c>
      <c r="DC4" s="220">
        <f>'C завтраками| Bed and breakfast'!CW4</f>
        <v>46120</v>
      </c>
      <c r="DD4" s="220">
        <f>'C завтраками| Bed and breakfast'!CX4</f>
        <v>46121</v>
      </c>
      <c r="DE4" s="220">
        <f>'C завтраками| Bed and breakfast'!CY4</f>
        <v>46122</v>
      </c>
      <c r="DF4" s="220">
        <f>'C завтраками| Bed and breakfast'!CZ4</f>
        <v>46123</v>
      </c>
      <c r="DG4" s="220">
        <f>'C завтраками| Bed and breakfast'!DA4</f>
        <v>46124</v>
      </c>
      <c r="DH4" s="220">
        <f>'C завтраками| Bed and breakfast'!DB4</f>
        <v>46125</v>
      </c>
      <c r="DI4" s="220">
        <f>'C завтраками| Bed and breakfast'!DC4</f>
        <v>46126</v>
      </c>
      <c r="DJ4" s="220">
        <f>'C завтраками| Bed and breakfast'!DD4</f>
        <v>46127</v>
      </c>
      <c r="DK4" s="220">
        <f>'C завтраками| Bed and breakfast'!DE4</f>
        <v>46128</v>
      </c>
      <c r="DL4" s="220">
        <f>'C завтраками| Bed and breakfast'!DF4</f>
        <v>46129</v>
      </c>
      <c r="DM4" s="220">
        <f>'C завтраками| Bed and breakfast'!DG4</f>
        <v>46130</v>
      </c>
      <c r="DN4" s="220">
        <f>'C завтраками| Bed and breakfast'!DH4</f>
        <v>46131</v>
      </c>
      <c r="DO4" s="220">
        <f>'C завтраками| Bed and breakfast'!DI4</f>
        <v>46132</v>
      </c>
      <c r="DP4" s="220">
        <f>'C завтраками| Bed and breakfast'!DJ4</f>
        <v>46133</v>
      </c>
      <c r="DQ4" s="220">
        <f>'C завтраками| Bed and breakfast'!DK4</f>
        <v>46134</v>
      </c>
      <c r="DR4" s="220">
        <f>'C завтраками| Bed and breakfast'!DL4</f>
        <v>46135</v>
      </c>
      <c r="DS4" s="220">
        <f>'C завтраками| Bed and breakfast'!DM4</f>
        <v>46136</v>
      </c>
      <c r="DT4" s="220">
        <f>'C завтраками| Bed and breakfast'!DN4</f>
        <v>46137</v>
      </c>
      <c r="DU4" s="220">
        <f>'C завтраками| Bed and breakfast'!DO4</f>
        <v>46138</v>
      </c>
      <c r="DV4" s="220">
        <f>'C завтраками| Bed and breakfast'!DP4</f>
        <v>46139</v>
      </c>
      <c r="DW4" s="220">
        <f>'C завтраками| Bed and breakfast'!DQ4</f>
        <v>46140</v>
      </c>
      <c r="DX4" s="220">
        <f>'C завтраками| Bed and breakfast'!DR4</f>
        <v>46141</v>
      </c>
      <c r="DY4" s="220">
        <f>'C завтраками| Bed and breakfast'!DS4</f>
        <v>46142</v>
      </c>
      <c r="DZ4" s="220">
        <f>'C завтраками| Bed and breakfast'!DT4</f>
        <v>46143</v>
      </c>
      <c r="EA4" s="220">
        <f>'C завтраками| Bed and breakfast'!DU4</f>
        <v>46144</v>
      </c>
      <c r="EB4" s="220">
        <f>'C завтраками| Bed and breakfast'!DV4</f>
        <v>46145</v>
      </c>
      <c r="EC4" s="220">
        <f>'C завтраками| Bed and breakfast'!DW4</f>
        <v>46146</v>
      </c>
      <c r="ED4" s="220">
        <f>'C завтраками| Bed and breakfast'!DX4</f>
        <v>46147</v>
      </c>
      <c r="EE4" s="220">
        <f>'C завтраками| Bed and breakfast'!DY4</f>
        <v>46148</v>
      </c>
      <c r="EF4" s="220">
        <f>'C завтраками| Bed and breakfast'!DZ4</f>
        <v>46149</v>
      </c>
      <c r="EG4" s="220">
        <f>'C завтраками| Bed and breakfast'!EA4</f>
        <v>46150</v>
      </c>
      <c r="EH4" s="220">
        <f>'C завтраками| Bed and breakfast'!EB4</f>
        <v>46151</v>
      </c>
      <c r="EI4" s="220">
        <f>'C завтраками| Bed and breakfast'!EC4</f>
        <v>46152</v>
      </c>
      <c r="EJ4" s="220">
        <f>'C завтраками| Bed and breakfast'!ED4</f>
        <v>46153</v>
      </c>
      <c r="EK4" s="220">
        <f>'C завтраками| Bed and breakfast'!EE4</f>
        <v>46154</v>
      </c>
      <c r="EL4" s="220">
        <f>'C завтраками| Bed and breakfast'!EF4</f>
        <v>46155</v>
      </c>
      <c r="EM4" s="220">
        <f>'C завтраками| Bed and breakfast'!EG4</f>
        <v>46156</v>
      </c>
      <c r="EN4" s="220">
        <f>'C завтраками| Bed and breakfast'!EH4</f>
        <v>46157</v>
      </c>
      <c r="EO4" s="220">
        <f>'C завтраками| Bed and breakfast'!EI4</f>
        <v>46158</v>
      </c>
      <c r="EP4" s="220">
        <f>'C завтраками| Bed and breakfast'!EJ4</f>
        <v>46159</v>
      </c>
      <c r="EQ4" s="220">
        <f>'C завтраками| Bed and breakfast'!EK4</f>
        <v>46160</v>
      </c>
      <c r="ER4" s="220">
        <f>'C завтраками| Bed and breakfast'!EL4</f>
        <v>46161</v>
      </c>
      <c r="ES4" s="220">
        <f>'C завтраками| Bed and breakfast'!EM4</f>
        <v>46162</v>
      </c>
      <c r="ET4" s="220">
        <f>'C завтраками| Bed and breakfast'!EN4</f>
        <v>46163</v>
      </c>
      <c r="EU4" s="220">
        <f>'C завтраками| Bed and breakfast'!EO4</f>
        <v>46164</v>
      </c>
      <c r="EV4" s="220">
        <f>'C завтраками| Bed and breakfast'!EP4</f>
        <v>46165</v>
      </c>
      <c r="EW4" s="220">
        <f>'C завтраками| Bed and breakfast'!EQ4</f>
        <v>46166</v>
      </c>
      <c r="EX4" s="220">
        <f>'C завтраками| Bed and breakfast'!ER4</f>
        <v>46167</v>
      </c>
      <c r="EY4" s="220">
        <f>'C завтраками| Bed and breakfast'!ES4</f>
        <v>46168</v>
      </c>
      <c r="EZ4" s="220">
        <f>'C завтраками| Bed and breakfast'!ET4</f>
        <v>46169</v>
      </c>
      <c r="FA4" s="220">
        <f>'C завтраками| Bed and breakfast'!EU4</f>
        <v>46170</v>
      </c>
      <c r="FB4" s="220">
        <f>'C завтраками| Bed and breakfast'!EV4</f>
        <v>46171</v>
      </c>
      <c r="FC4" s="220">
        <f>'C завтраками| Bed and breakfast'!EW4</f>
        <v>46172</v>
      </c>
      <c r="FD4" s="220">
        <f>'C завтраками| Bed and breakfast'!EX4</f>
        <v>46173</v>
      </c>
      <c r="FE4" s="220">
        <f>'C завтраками| Bed and breakfast'!EY4</f>
        <v>46174</v>
      </c>
      <c r="FF4" s="220">
        <f>'C завтраками| Bed and breakfast'!EZ4</f>
        <v>46175</v>
      </c>
      <c r="FG4" s="220">
        <f>'C завтраками| Bed and breakfast'!FA4</f>
        <v>46176</v>
      </c>
      <c r="FH4" s="220">
        <f>'C завтраками| Bed and breakfast'!FB4</f>
        <v>46177</v>
      </c>
      <c r="FI4" s="220">
        <f>'C завтраками| Bed and breakfast'!FC4</f>
        <v>46178</v>
      </c>
      <c r="FJ4" s="220">
        <f>'C завтраками| Bed and breakfast'!FD4</f>
        <v>46179</v>
      </c>
      <c r="FK4" s="220">
        <f>'C завтраками| Bed and breakfast'!FE4</f>
        <v>46180</v>
      </c>
      <c r="FL4" s="220">
        <f>'C завтраками| Bed and breakfast'!FF4</f>
        <v>46181</v>
      </c>
      <c r="FM4" s="220">
        <f>'C завтраками| Bed and breakfast'!FG4</f>
        <v>46182</v>
      </c>
      <c r="FN4" s="220">
        <f>'C завтраками| Bed and breakfast'!FH4</f>
        <v>46183</v>
      </c>
      <c r="FO4" s="220">
        <f>'C завтраками| Bed and breakfast'!FI4</f>
        <v>46184</v>
      </c>
      <c r="FP4" s="220">
        <f>'C завтраками| Bed and breakfast'!FJ4</f>
        <v>46185</v>
      </c>
      <c r="FQ4" s="220">
        <f>'C завтраками| Bed and breakfast'!FK4</f>
        <v>46186</v>
      </c>
      <c r="FR4" s="220">
        <f>'C завтраками| Bed and breakfast'!FL4</f>
        <v>46187</v>
      </c>
      <c r="FS4" s="220">
        <f>'C завтраками| Bed and breakfast'!FM4</f>
        <v>46188</v>
      </c>
      <c r="FT4" s="220">
        <f>'C завтраками| Bed and breakfast'!FN4</f>
        <v>46189</v>
      </c>
      <c r="FU4" s="220">
        <f>'C завтраками| Bed and breakfast'!FO4</f>
        <v>46190</v>
      </c>
      <c r="FV4" s="220">
        <f>'C завтраками| Bed and breakfast'!FP4</f>
        <v>46191</v>
      </c>
      <c r="FW4" s="220">
        <f>'C завтраками| Bed and breakfast'!FQ4</f>
        <v>46192</v>
      </c>
      <c r="FX4" s="220">
        <f>'C завтраками| Bed and breakfast'!FR4</f>
        <v>46193</v>
      </c>
      <c r="FY4" s="220">
        <f>'C завтраками| Bed and breakfast'!FS4</f>
        <v>46194</v>
      </c>
      <c r="FZ4" s="220">
        <f>'C завтраками| Bed and breakfast'!FT4</f>
        <v>46195</v>
      </c>
      <c r="GA4" s="220">
        <f>'C завтраками| Bed and breakfast'!FU4</f>
        <v>46196</v>
      </c>
      <c r="GB4" s="220">
        <f>'C завтраками| Bed and breakfast'!FV4</f>
        <v>46197</v>
      </c>
      <c r="GC4" s="220">
        <f>'C завтраками| Bed and breakfast'!FW4</f>
        <v>46198</v>
      </c>
      <c r="GD4" s="220">
        <f>'C завтраками| Bed and breakfast'!FX4</f>
        <v>46199</v>
      </c>
      <c r="GE4" s="220">
        <f>'C завтраками| Bed and breakfast'!FY4</f>
        <v>46200</v>
      </c>
      <c r="GF4" s="220">
        <f>'C завтраками| Bed and breakfast'!FZ4</f>
        <v>46201</v>
      </c>
      <c r="GG4" s="220">
        <f>'C завтраками| Bed and breakfast'!GA4</f>
        <v>46202</v>
      </c>
      <c r="GH4" s="220">
        <f>'C завтраками| Bed and breakfast'!GB4</f>
        <v>46203</v>
      </c>
      <c r="GI4" s="220">
        <f>'C завтраками| Bed and breakfast'!GC4</f>
        <v>46204</v>
      </c>
      <c r="GJ4" s="220">
        <f>'C завтраками| Bed and breakfast'!GD4</f>
        <v>46205</v>
      </c>
      <c r="GK4" s="220">
        <f>'C завтраками| Bed and breakfast'!GE4</f>
        <v>46206</v>
      </c>
      <c r="GL4" s="220">
        <f>'C завтраками| Bed and breakfast'!GF4</f>
        <v>46207</v>
      </c>
      <c r="GM4" s="220">
        <f>'C завтраками| Bed and breakfast'!GG4</f>
        <v>46208</v>
      </c>
      <c r="GN4" s="220">
        <f>'C завтраками| Bed and breakfast'!GH4</f>
        <v>46209</v>
      </c>
      <c r="GO4" s="220">
        <f>'C завтраками| Bed and breakfast'!GI4</f>
        <v>46210</v>
      </c>
      <c r="GP4" s="220">
        <f>'C завтраками| Bed and breakfast'!GJ4</f>
        <v>46211</v>
      </c>
      <c r="GQ4" s="220">
        <f>'C завтраками| Bed and breakfast'!GK4</f>
        <v>46212</v>
      </c>
      <c r="GR4" s="220">
        <f>'C завтраками| Bed and breakfast'!GL4</f>
        <v>46213</v>
      </c>
      <c r="GS4" s="220">
        <f>'C завтраками| Bed and breakfast'!GM4</f>
        <v>46214</v>
      </c>
      <c r="GT4" s="220">
        <f>'C завтраками| Bed and breakfast'!GN4</f>
        <v>46215</v>
      </c>
      <c r="GU4" s="220">
        <f>'C завтраками| Bed and breakfast'!GO4</f>
        <v>46216</v>
      </c>
      <c r="GV4" s="220">
        <f>'C завтраками| Bed and breakfast'!GP4</f>
        <v>46217</v>
      </c>
      <c r="GW4" s="220">
        <f>'C завтраками| Bed and breakfast'!GQ4</f>
        <v>46218</v>
      </c>
      <c r="GX4" s="220">
        <f>'C завтраками| Bed and breakfast'!GR4</f>
        <v>46219</v>
      </c>
      <c r="GY4" s="220">
        <f>'C завтраками| Bed and breakfast'!GS4</f>
        <v>46220</v>
      </c>
      <c r="GZ4" s="220">
        <f>'C завтраками| Bed and breakfast'!GT4</f>
        <v>46221</v>
      </c>
      <c r="HA4" s="220">
        <f>'C завтраками| Bed and breakfast'!GU4</f>
        <v>46222</v>
      </c>
      <c r="HB4" s="220">
        <f>'C завтраками| Bed and breakfast'!GV4</f>
        <v>46223</v>
      </c>
      <c r="HC4" s="220">
        <f>'C завтраками| Bed and breakfast'!GW4</f>
        <v>46224</v>
      </c>
      <c r="HD4" s="220">
        <f>'C завтраками| Bed and breakfast'!GX4</f>
        <v>46225</v>
      </c>
      <c r="HE4" s="220">
        <f>'C завтраками| Bed and breakfast'!GY4</f>
        <v>46226</v>
      </c>
      <c r="HF4" s="220">
        <f>'C завтраками| Bed and breakfast'!GZ4</f>
        <v>46227</v>
      </c>
      <c r="HG4" s="220">
        <f>'C завтраками| Bed and breakfast'!HA4</f>
        <v>46228</v>
      </c>
      <c r="HH4" s="220">
        <f>'C завтраками| Bed and breakfast'!HB4</f>
        <v>46229</v>
      </c>
      <c r="HI4" s="220">
        <f>'C завтраками| Bed and breakfast'!HC4</f>
        <v>46230</v>
      </c>
      <c r="HJ4" s="220">
        <f>'C завтраками| Bed and breakfast'!HD4</f>
        <v>46231</v>
      </c>
      <c r="HK4" s="220">
        <f>'C завтраками| Bed and breakfast'!HE4</f>
        <v>46232</v>
      </c>
      <c r="HL4" s="220">
        <f>'C завтраками| Bed and breakfast'!HF4</f>
        <v>46233</v>
      </c>
      <c r="HM4" s="220">
        <f>'C завтраками| Bed and breakfast'!HG4</f>
        <v>46234</v>
      </c>
      <c r="HN4" s="220">
        <f>'C завтраками| Bed and breakfast'!HH4</f>
        <v>46235</v>
      </c>
      <c r="HO4" s="220">
        <f>'C завтраками| Bed and breakfast'!HI4</f>
        <v>46236</v>
      </c>
      <c r="HP4" s="220">
        <f>'C завтраками| Bed and breakfast'!HJ4</f>
        <v>46237</v>
      </c>
      <c r="HQ4" s="220">
        <f>'C завтраками| Bed and breakfast'!HK4</f>
        <v>46238</v>
      </c>
      <c r="HR4" s="220">
        <f>'C завтраками| Bed and breakfast'!HL4</f>
        <v>46239</v>
      </c>
      <c r="HS4" s="220">
        <f>'C завтраками| Bed and breakfast'!HM4</f>
        <v>46240</v>
      </c>
      <c r="HT4" s="220">
        <f>'C завтраками| Bed and breakfast'!HN4</f>
        <v>46241</v>
      </c>
      <c r="HU4" s="220">
        <f>'C завтраками| Bed and breakfast'!HO4</f>
        <v>46242</v>
      </c>
      <c r="HV4" s="220">
        <f>'C завтраками| Bed and breakfast'!HP4</f>
        <v>46243</v>
      </c>
      <c r="HW4" s="220">
        <f>'C завтраками| Bed and breakfast'!HQ4</f>
        <v>46244</v>
      </c>
      <c r="HX4" s="220">
        <f>'C завтраками| Bed and breakfast'!HR4</f>
        <v>46245</v>
      </c>
      <c r="HY4" s="220">
        <f>'C завтраками| Bed and breakfast'!HS4</f>
        <v>46246</v>
      </c>
      <c r="HZ4" s="220">
        <f>'C завтраками| Bed and breakfast'!HT4</f>
        <v>46247</v>
      </c>
      <c r="IA4" s="220">
        <f>'C завтраками| Bed and breakfast'!HU4</f>
        <v>46248</v>
      </c>
      <c r="IB4" s="220">
        <f>'C завтраками| Bed and breakfast'!HV4</f>
        <v>46249</v>
      </c>
      <c r="IC4" s="220">
        <f>'C завтраками| Bed and breakfast'!HW4</f>
        <v>46250</v>
      </c>
      <c r="ID4" s="220">
        <f>'C завтраками| Bed and breakfast'!HX4</f>
        <v>46251</v>
      </c>
      <c r="IE4" s="220">
        <f>'C завтраками| Bed and breakfast'!HY4</f>
        <v>46252</v>
      </c>
      <c r="IF4" s="220">
        <f>'C завтраками| Bed and breakfast'!HZ4</f>
        <v>46253</v>
      </c>
      <c r="IG4" s="220">
        <f>'C завтраками| Bed and breakfast'!IA4</f>
        <v>46254</v>
      </c>
      <c r="IH4" s="220">
        <f>'C завтраками| Bed and breakfast'!IB4</f>
        <v>46255</v>
      </c>
      <c r="II4" s="220">
        <f>'C завтраками| Bed and breakfast'!IC4</f>
        <v>46256</v>
      </c>
      <c r="IJ4" s="220">
        <f>'C завтраками| Bed and breakfast'!ID4</f>
        <v>46257</v>
      </c>
      <c r="IK4" s="220">
        <f>'C завтраками| Bed and breakfast'!IE4</f>
        <v>46258</v>
      </c>
      <c r="IL4" s="220">
        <f>'C завтраками| Bed and breakfast'!IF4</f>
        <v>46259</v>
      </c>
      <c r="IM4" s="220">
        <f>'C завтраками| Bed and breakfast'!IG4</f>
        <v>46260</v>
      </c>
      <c r="IN4" s="220">
        <f>'C завтраками| Bed and breakfast'!IH4</f>
        <v>46261</v>
      </c>
      <c r="IO4" s="220">
        <f>'C завтраками| Bed and breakfast'!II4</f>
        <v>46262</v>
      </c>
      <c r="IP4" s="220">
        <f>'C завтраками| Bed and breakfast'!IJ4</f>
        <v>46263</v>
      </c>
      <c r="IQ4" s="220">
        <f>'C завтраками| Bed and breakfast'!IK4</f>
        <v>46264</v>
      </c>
      <c r="IR4" s="220">
        <f>'C завтраками| Bed and breakfast'!IL4</f>
        <v>46265</v>
      </c>
      <c r="IS4" s="220">
        <f>'C завтраками| Bed and breakfast'!IM4</f>
        <v>46266</v>
      </c>
      <c r="IT4" s="220">
        <f>'C завтраками| Bed and breakfast'!IN4</f>
        <v>46267</v>
      </c>
      <c r="IU4" s="220">
        <f>'C завтраками| Bed and breakfast'!IO4</f>
        <v>46268</v>
      </c>
      <c r="IV4" s="220">
        <f>'C завтраками| Bed and breakfast'!IP4</f>
        <v>46269</v>
      </c>
      <c r="IW4" s="220">
        <f>'C завтраками| Bed and breakfast'!IQ4</f>
        <v>46270</v>
      </c>
      <c r="IX4" s="220">
        <f>'C завтраками| Bed and breakfast'!IR4</f>
        <v>46271</v>
      </c>
      <c r="IY4" s="220">
        <f>'C завтраками| Bed and breakfast'!IS4</f>
        <v>46272</v>
      </c>
      <c r="IZ4" s="220">
        <f>'C завтраками| Bed and breakfast'!IT4</f>
        <v>46273</v>
      </c>
      <c r="JA4" s="220">
        <f>'C завтраками| Bed and breakfast'!IU4</f>
        <v>46274</v>
      </c>
      <c r="JB4" s="220">
        <f>'C завтраками| Bed and breakfast'!IV4</f>
        <v>46275</v>
      </c>
      <c r="JC4" s="220">
        <f>'C завтраками| Bed and breakfast'!IW4</f>
        <v>46276</v>
      </c>
      <c r="JD4" s="220">
        <f>'C завтраками| Bed and breakfast'!IX4</f>
        <v>46277</v>
      </c>
      <c r="JE4" s="220">
        <f>'C завтраками| Bed and breakfast'!IY4</f>
        <v>46278</v>
      </c>
      <c r="JF4" s="220">
        <f>'C завтраками| Bed and breakfast'!IZ4</f>
        <v>46279</v>
      </c>
      <c r="JG4" s="220">
        <f>'C завтраками| Bed and breakfast'!JA4</f>
        <v>46280</v>
      </c>
      <c r="JH4" s="220">
        <f>'C завтраками| Bed and breakfast'!JB4</f>
        <v>46281</v>
      </c>
      <c r="JI4" s="220">
        <f>'C завтраками| Bed and breakfast'!JC4</f>
        <v>46282</v>
      </c>
      <c r="JJ4" s="220">
        <f>'C завтраками| Bed and breakfast'!JD4</f>
        <v>46283</v>
      </c>
      <c r="JK4" s="220">
        <f>'C завтраками| Bed and breakfast'!JE4</f>
        <v>46284</v>
      </c>
      <c r="JL4" s="220">
        <f>'C завтраками| Bed and breakfast'!JF4</f>
        <v>46285</v>
      </c>
      <c r="JM4" s="220">
        <f>'C завтраками| Bed and breakfast'!JG4</f>
        <v>46286</v>
      </c>
      <c r="JN4" s="220">
        <f>'C завтраками| Bed and breakfast'!JH4</f>
        <v>46287</v>
      </c>
      <c r="JO4" s="220">
        <f>'C завтраками| Bed and breakfast'!JI4</f>
        <v>46288</v>
      </c>
      <c r="JP4" s="220">
        <f>'C завтраками| Bed and breakfast'!JJ4</f>
        <v>46289</v>
      </c>
      <c r="JQ4" s="220">
        <f>'C завтраками| Bed and breakfast'!JK4</f>
        <v>46290</v>
      </c>
      <c r="JR4" s="220">
        <f>'C завтраками| Bed and breakfast'!JL4</f>
        <v>46291</v>
      </c>
      <c r="JS4" s="220">
        <f>'C завтраками| Bed and breakfast'!JM4</f>
        <v>46292</v>
      </c>
      <c r="JT4" s="220">
        <f>'C завтраками| Bed and breakfast'!JN4</f>
        <v>46293</v>
      </c>
      <c r="JU4" s="220">
        <f>'C завтраками| Bed and breakfast'!JO4</f>
        <v>46294</v>
      </c>
      <c r="JV4" s="220">
        <f>'C завтраками| Bed and breakfast'!JP4</f>
        <v>46295</v>
      </c>
    </row>
    <row r="5" spans="1:282" s="53" customFormat="1" ht="22.5" customHeight="1" x14ac:dyDescent="0.2">
      <c r="A5" s="98"/>
      <c r="B5" s="220" t="e">
        <f>'C завтраками| Bed and breakfast'!#REF!</f>
        <v>#REF!</v>
      </c>
      <c r="C5" s="220" t="e">
        <f>'C завтраками| Bed and breakfast'!#REF!</f>
        <v>#REF!</v>
      </c>
      <c r="D5" s="220" t="e">
        <f>'C завтраками| Bed and breakfast'!#REF!</f>
        <v>#REF!</v>
      </c>
      <c r="E5" s="220" t="e">
        <f>'C завтраками| Bed and breakfast'!#REF!</f>
        <v>#REF!</v>
      </c>
      <c r="F5" s="220" t="e">
        <f>'C завтраками| Bed and breakfast'!#REF!</f>
        <v>#REF!</v>
      </c>
      <c r="G5" s="220" t="e">
        <f>'C завтраками| Bed and breakfast'!#REF!</f>
        <v>#REF!</v>
      </c>
      <c r="H5" s="220">
        <f>'C завтраками| Bed and breakfast'!B5</f>
        <v>46021</v>
      </c>
      <c r="I5" s="220">
        <f>'C завтраками| Bed and breakfast'!C5</f>
        <v>46022</v>
      </c>
      <c r="J5" s="220">
        <f>'C завтраками| Bed and breakfast'!D5</f>
        <v>46023</v>
      </c>
      <c r="K5" s="220">
        <f>'C завтраками| Bed and breakfast'!E5</f>
        <v>46024</v>
      </c>
      <c r="L5" s="220">
        <f>'C завтраками| Bed and breakfast'!F5</f>
        <v>46025</v>
      </c>
      <c r="M5" s="220">
        <f>'C завтраками| Bed and breakfast'!G5</f>
        <v>46026</v>
      </c>
      <c r="N5" s="220">
        <f>'C завтраками| Bed and breakfast'!H5</f>
        <v>46027</v>
      </c>
      <c r="O5" s="220">
        <f>'C завтраками| Bed and breakfast'!I5</f>
        <v>46028</v>
      </c>
      <c r="P5" s="220">
        <f>'C завтраками| Bed and breakfast'!J5</f>
        <v>46029</v>
      </c>
      <c r="Q5" s="220">
        <f>'C завтраками| Bed and breakfast'!K5</f>
        <v>46030</v>
      </c>
      <c r="R5" s="220">
        <f>'C завтраками| Bed and breakfast'!L5</f>
        <v>46031</v>
      </c>
      <c r="S5" s="220">
        <f>'C завтраками| Bed and breakfast'!M5</f>
        <v>46032</v>
      </c>
      <c r="T5" s="220">
        <f>'C завтраками| Bed and breakfast'!N5</f>
        <v>46033</v>
      </c>
      <c r="U5" s="220">
        <f>'C завтраками| Bed and breakfast'!O5</f>
        <v>46034</v>
      </c>
      <c r="V5" s="220">
        <f>'C завтраками| Bed and breakfast'!P5</f>
        <v>46035</v>
      </c>
      <c r="W5" s="220">
        <f>'C завтраками| Bed and breakfast'!Q5</f>
        <v>46036</v>
      </c>
      <c r="X5" s="220">
        <f>'C завтраками| Bed and breakfast'!R5</f>
        <v>46037</v>
      </c>
      <c r="Y5" s="220">
        <f>'C завтраками| Bed and breakfast'!S5</f>
        <v>46038</v>
      </c>
      <c r="Z5" s="220">
        <f>'C завтраками| Bed and breakfast'!T5</f>
        <v>46039</v>
      </c>
      <c r="AA5" s="220">
        <f>'C завтраками| Bed and breakfast'!U5</f>
        <v>46040</v>
      </c>
      <c r="AB5" s="220">
        <f>'C завтраками| Bed and breakfast'!V5</f>
        <v>46041</v>
      </c>
      <c r="AC5" s="220">
        <f>'C завтраками| Bed and breakfast'!W5</f>
        <v>46042</v>
      </c>
      <c r="AD5" s="220">
        <f>'C завтраками| Bed and breakfast'!X5</f>
        <v>46043</v>
      </c>
      <c r="AE5" s="220">
        <f>'C завтраками| Bed and breakfast'!Y5</f>
        <v>46044</v>
      </c>
      <c r="AF5" s="220">
        <f>'C завтраками| Bed and breakfast'!Z5</f>
        <v>46045</v>
      </c>
      <c r="AG5" s="220">
        <f>'C завтраками| Bed and breakfast'!AA5</f>
        <v>46046</v>
      </c>
      <c r="AH5" s="220">
        <f>'C завтраками| Bed and breakfast'!AB5</f>
        <v>46047</v>
      </c>
      <c r="AI5" s="220">
        <f>'C завтраками| Bed and breakfast'!AC5</f>
        <v>46048</v>
      </c>
      <c r="AJ5" s="220">
        <f>'C завтраками| Bed and breakfast'!AD5</f>
        <v>46049</v>
      </c>
      <c r="AK5" s="220">
        <f>'C завтраками| Bed and breakfast'!AE5</f>
        <v>46050</v>
      </c>
      <c r="AL5" s="220">
        <f>'C завтраками| Bed and breakfast'!AF5</f>
        <v>46051</v>
      </c>
      <c r="AM5" s="220">
        <f>'C завтраками| Bed and breakfast'!AG5</f>
        <v>46052</v>
      </c>
      <c r="AN5" s="220">
        <f>'C завтраками| Bed and breakfast'!AH5</f>
        <v>46053</v>
      </c>
      <c r="AO5" s="220">
        <f>'C завтраками| Bed and breakfast'!AI5</f>
        <v>46054</v>
      </c>
      <c r="AP5" s="220">
        <f>'C завтраками| Bed and breakfast'!AJ5</f>
        <v>46055</v>
      </c>
      <c r="AQ5" s="220">
        <f>'C завтраками| Bed and breakfast'!AK5</f>
        <v>46056</v>
      </c>
      <c r="AR5" s="220">
        <f>'C завтраками| Bed and breakfast'!AL5</f>
        <v>46057</v>
      </c>
      <c r="AS5" s="220">
        <f>'C завтраками| Bed and breakfast'!AM5</f>
        <v>46058</v>
      </c>
      <c r="AT5" s="220">
        <f>'C завтраками| Bed and breakfast'!AN5</f>
        <v>46059</v>
      </c>
      <c r="AU5" s="220">
        <f>'C завтраками| Bed and breakfast'!AO5</f>
        <v>46060</v>
      </c>
      <c r="AV5" s="220">
        <f>'C завтраками| Bed and breakfast'!AP5</f>
        <v>46061</v>
      </c>
      <c r="AW5" s="220">
        <f>'C завтраками| Bed and breakfast'!AQ5</f>
        <v>46062</v>
      </c>
      <c r="AX5" s="220">
        <f>'C завтраками| Bed and breakfast'!AR5</f>
        <v>46063</v>
      </c>
      <c r="AY5" s="220">
        <f>'C завтраками| Bed and breakfast'!AS5</f>
        <v>46064</v>
      </c>
      <c r="AZ5" s="220">
        <f>'C завтраками| Bed and breakfast'!AT5</f>
        <v>46065</v>
      </c>
      <c r="BA5" s="220">
        <f>'C завтраками| Bed and breakfast'!AU5</f>
        <v>46066</v>
      </c>
      <c r="BB5" s="220">
        <f>'C завтраками| Bed and breakfast'!AV5</f>
        <v>46067</v>
      </c>
      <c r="BC5" s="220">
        <f>'C завтраками| Bed and breakfast'!AW5</f>
        <v>46068</v>
      </c>
      <c r="BD5" s="220">
        <f>'C завтраками| Bed and breakfast'!AX5</f>
        <v>46069</v>
      </c>
      <c r="BE5" s="220">
        <f>'C завтраками| Bed and breakfast'!AY5</f>
        <v>46070</v>
      </c>
      <c r="BF5" s="220">
        <f>'C завтраками| Bed and breakfast'!AZ5</f>
        <v>46071</v>
      </c>
      <c r="BG5" s="220">
        <f>'C завтраками| Bed and breakfast'!BA5</f>
        <v>46072</v>
      </c>
      <c r="BH5" s="220">
        <f>'C завтраками| Bed and breakfast'!BB5</f>
        <v>46073</v>
      </c>
      <c r="BI5" s="220">
        <f>'C завтраками| Bed and breakfast'!BC5</f>
        <v>46074</v>
      </c>
      <c r="BJ5" s="220">
        <f>'C завтраками| Bed and breakfast'!BD5</f>
        <v>46075</v>
      </c>
      <c r="BK5" s="220">
        <f>'C завтраками| Bed and breakfast'!BE5</f>
        <v>46076</v>
      </c>
      <c r="BL5" s="220">
        <f>'C завтраками| Bed and breakfast'!BF5</f>
        <v>46077</v>
      </c>
      <c r="BM5" s="220">
        <f>'C завтраками| Bed and breakfast'!BG5</f>
        <v>46078</v>
      </c>
      <c r="BN5" s="220">
        <f>'C завтраками| Bed and breakfast'!BH5</f>
        <v>46079</v>
      </c>
      <c r="BO5" s="220">
        <f>'C завтраками| Bed and breakfast'!BI5</f>
        <v>46080</v>
      </c>
      <c r="BP5" s="220">
        <f>'C завтраками| Bed and breakfast'!BJ5</f>
        <v>46081</v>
      </c>
      <c r="BQ5" s="220">
        <f>'C завтраками| Bed and breakfast'!BK5</f>
        <v>46082</v>
      </c>
      <c r="BR5" s="220">
        <f>'C завтраками| Bed and breakfast'!BL5</f>
        <v>46083</v>
      </c>
      <c r="BS5" s="220">
        <f>'C завтраками| Bed and breakfast'!BM5</f>
        <v>46084</v>
      </c>
      <c r="BT5" s="220">
        <f>'C завтраками| Bed and breakfast'!BN5</f>
        <v>46085</v>
      </c>
      <c r="BU5" s="220">
        <f>'C завтраками| Bed and breakfast'!BO5</f>
        <v>46086</v>
      </c>
      <c r="BV5" s="220">
        <f>'C завтраками| Bed and breakfast'!BP5</f>
        <v>46087</v>
      </c>
      <c r="BW5" s="220">
        <f>'C завтраками| Bed and breakfast'!BQ5</f>
        <v>46088</v>
      </c>
      <c r="BX5" s="220">
        <f>'C завтраками| Bed and breakfast'!BR5</f>
        <v>46089</v>
      </c>
      <c r="BY5" s="220">
        <f>'C завтраками| Bed and breakfast'!BS5</f>
        <v>46090</v>
      </c>
      <c r="BZ5" s="220">
        <f>'C завтраками| Bed and breakfast'!BT5</f>
        <v>46091</v>
      </c>
      <c r="CA5" s="220">
        <f>'C завтраками| Bed and breakfast'!BU5</f>
        <v>46092</v>
      </c>
      <c r="CB5" s="220">
        <f>'C завтраками| Bed and breakfast'!BV5</f>
        <v>46093</v>
      </c>
      <c r="CC5" s="220">
        <f>'C завтраками| Bed and breakfast'!BW5</f>
        <v>46094</v>
      </c>
      <c r="CD5" s="220">
        <f>'C завтраками| Bed and breakfast'!BX5</f>
        <v>46095</v>
      </c>
      <c r="CE5" s="220">
        <f>'C завтраками| Bed and breakfast'!BY5</f>
        <v>46096</v>
      </c>
      <c r="CF5" s="220">
        <f>'C завтраками| Bed and breakfast'!BZ5</f>
        <v>46097</v>
      </c>
      <c r="CG5" s="220">
        <f>'C завтраками| Bed and breakfast'!CA5</f>
        <v>46098</v>
      </c>
      <c r="CH5" s="220">
        <f>'C завтраками| Bed and breakfast'!CB5</f>
        <v>46099</v>
      </c>
      <c r="CI5" s="220">
        <f>'C завтраками| Bed and breakfast'!CC5</f>
        <v>46100</v>
      </c>
      <c r="CJ5" s="220">
        <f>'C завтраками| Bed and breakfast'!CD5</f>
        <v>46101</v>
      </c>
      <c r="CK5" s="220">
        <f>'C завтраками| Bed and breakfast'!CE5</f>
        <v>46102</v>
      </c>
      <c r="CL5" s="220">
        <f>'C завтраками| Bed and breakfast'!CF5</f>
        <v>46103</v>
      </c>
      <c r="CM5" s="220">
        <f>'C завтраками| Bed and breakfast'!CG5</f>
        <v>46104</v>
      </c>
      <c r="CN5" s="220">
        <f>'C завтраками| Bed and breakfast'!CH5</f>
        <v>46105</v>
      </c>
      <c r="CO5" s="220">
        <f>'C завтраками| Bed and breakfast'!CI5</f>
        <v>46106</v>
      </c>
      <c r="CP5" s="220">
        <f>'C завтраками| Bed and breakfast'!CJ5</f>
        <v>46107</v>
      </c>
      <c r="CQ5" s="220">
        <f>'C завтраками| Bed and breakfast'!CK5</f>
        <v>46108</v>
      </c>
      <c r="CR5" s="220">
        <f>'C завтраками| Bed and breakfast'!CL5</f>
        <v>46109</v>
      </c>
      <c r="CS5" s="220">
        <f>'C завтраками| Bed and breakfast'!CM5</f>
        <v>46110</v>
      </c>
      <c r="CT5" s="220">
        <f>'C завтраками| Bed and breakfast'!CN5</f>
        <v>46111</v>
      </c>
      <c r="CU5" s="220">
        <f>'C завтраками| Bed and breakfast'!CO5</f>
        <v>46112</v>
      </c>
      <c r="CV5" s="220">
        <f>'C завтраками| Bed and breakfast'!CP5</f>
        <v>46113</v>
      </c>
      <c r="CW5" s="220">
        <f>'C завтраками| Bed and breakfast'!CQ5</f>
        <v>46114</v>
      </c>
      <c r="CX5" s="220">
        <f>'C завтраками| Bed and breakfast'!CR5</f>
        <v>46115</v>
      </c>
      <c r="CY5" s="220">
        <f>'C завтраками| Bed and breakfast'!CS5</f>
        <v>46116</v>
      </c>
      <c r="CZ5" s="220">
        <f>'C завтраками| Bed and breakfast'!CT5</f>
        <v>46117</v>
      </c>
      <c r="DA5" s="220">
        <f>'C завтраками| Bed and breakfast'!CU5</f>
        <v>46118</v>
      </c>
      <c r="DB5" s="220">
        <f>'C завтраками| Bed and breakfast'!CV5</f>
        <v>46119</v>
      </c>
      <c r="DC5" s="220">
        <f>'C завтраками| Bed and breakfast'!CW5</f>
        <v>46120</v>
      </c>
      <c r="DD5" s="220">
        <f>'C завтраками| Bed and breakfast'!CX5</f>
        <v>46121</v>
      </c>
      <c r="DE5" s="220">
        <f>'C завтраками| Bed and breakfast'!CY5</f>
        <v>46122</v>
      </c>
      <c r="DF5" s="220">
        <f>'C завтраками| Bed and breakfast'!CZ5</f>
        <v>46123</v>
      </c>
      <c r="DG5" s="220">
        <f>'C завтраками| Bed and breakfast'!DA5</f>
        <v>46124</v>
      </c>
      <c r="DH5" s="220">
        <f>'C завтраками| Bed and breakfast'!DB5</f>
        <v>46125</v>
      </c>
      <c r="DI5" s="220">
        <f>'C завтраками| Bed and breakfast'!DC5</f>
        <v>46126</v>
      </c>
      <c r="DJ5" s="220">
        <f>'C завтраками| Bed and breakfast'!DD5</f>
        <v>46127</v>
      </c>
      <c r="DK5" s="220">
        <f>'C завтраками| Bed and breakfast'!DE5</f>
        <v>46128</v>
      </c>
      <c r="DL5" s="220">
        <f>'C завтраками| Bed and breakfast'!DF5</f>
        <v>46129</v>
      </c>
      <c r="DM5" s="220">
        <f>'C завтраками| Bed and breakfast'!DG5</f>
        <v>46130</v>
      </c>
      <c r="DN5" s="220">
        <f>'C завтраками| Bed and breakfast'!DH5</f>
        <v>46131</v>
      </c>
      <c r="DO5" s="220">
        <f>'C завтраками| Bed and breakfast'!DI5</f>
        <v>46132</v>
      </c>
      <c r="DP5" s="220">
        <f>'C завтраками| Bed and breakfast'!DJ5</f>
        <v>46133</v>
      </c>
      <c r="DQ5" s="220">
        <f>'C завтраками| Bed and breakfast'!DK5</f>
        <v>46134</v>
      </c>
      <c r="DR5" s="220">
        <f>'C завтраками| Bed and breakfast'!DL5</f>
        <v>46135</v>
      </c>
      <c r="DS5" s="220">
        <f>'C завтраками| Bed and breakfast'!DM5</f>
        <v>46136</v>
      </c>
      <c r="DT5" s="220">
        <f>'C завтраками| Bed and breakfast'!DN5</f>
        <v>46137</v>
      </c>
      <c r="DU5" s="220">
        <f>'C завтраками| Bed and breakfast'!DO5</f>
        <v>46138</v>
      </c>
      <c r="DV5" s="220">
        <f>'C завтраками| Bed and breakfast'!DP5</f>
        <v>46139</v>
      </c>
      <c r="DW5" s="220">
        <f>'C завтраками| Bed and breakfast'!DQ5</f>
        <v>46140</v>
      </c>
      <c r="DX5" s="220">
        <f>'C завтраками| Bed and breakfast'!DR5</f>
        <v>46141</v>
      </c>
      <c r="DY5" s="220">
        <f>'C завтраками| Bed and breakfast'!DS5</f>
        <v>46142</v>
      </c>
      <c r="DZ5" s="220">
        <f>'C завтраками| Bed and breakfast'!DT5</f>
        <v>46143</v>
      </c>
      <c r="EA5" s="220">
        <f>'C завтраками| Bed and breakfast'!DU5</f>
        <v>46144</v>
      </c>
      <c r="EB5" s="220">
        <f>'C завтраками| Bed and breakfast'!DV5</f>
        <v>46145</v>
      </c>
      <c r="EC5" s="220">
        <f>'C завтраками| Bed and breakfast'!DW5</f>
        <v>46146</v>
      </c>
      <c r="ED5" s="220">
        <f>'C завтраками| Bed and breakfast'!DX5</f>
        <v>46147</v>
      </c>
      <c r="EE5" s="220">
        <f>'C завтраками| Bed and breakfast'!DY5</f>
        <v>46148</v>
      </c>
      <c r="EF5" s="220">
        <f>'C завтраками| Bed and breakfast'!DZ5</f>
        <v>46149</v>
      </c>
      <c r="EG5" s="220">
        <f>'C завтраками| Bed and breakfast'!EA5</f>
        <v>46150</v>
      </c>
      <c r="EH5" s="220">
        <f>'C завтраками| Bed and breakfast'!EB5</f>
        <v>46151</v>
      </c>
      <c r="EI5" s="220">
        <f>'C завтраками| Bed and breakfast'!EC5</f>
        <v>46152</v>
      </c>
      <c r="EJ5" s="220">
        <f>'C завтраками| Bed and breakfast'!ED5</f>
        <v>46153</v>
      </c>
      <c r="EK5" s="220">
        <f>'C завтраками| Bed and breakfast'!EE5</f>
        <v>46154</v>
      </c>
      <c r="EL5" s="220">
        <f>'C завтраками| Bed and breakfast'!EF5</f>
        <v>46155</v>
      </c>
      <c r="EM5" s="220">
        <f>'C завтраками| Bed and breakfast'!EG5</f>
        <v>46156</v>
      </c>
      <c r="EN5" s="220">
        <f>'C завтраками| Bed and breakfast'!EH5</f>
        <v>46157</v>
      </c>
      <c r="EO5" s="220">
        <f>'C завтраками| Bed and breakfast'!EI5</f>
        <v>46158</v>
      </c>
      <c r="EP5" s="220">
        <f>'C завтраками| Bed and breakfast'!EJ5</f>
        <v>46159</v>
      </c>
      <c r="EQ5" s="220">
        <f>'C завтраками| Bed and breakfast'!EK5</f>
        <v>46160</v>
      </c>
      <c r="ER5" s="220">
        <f>'C завтраками| Bed and breakfast'!EL5</f>
        <v>46161</v>
      </c>
      <c r="ES5" s="220">
        <f>'C завтраками| Bed and breakfast'!EM5</f>
        <v>46162</v>
      </c>
      <c r="ET5" s="220">
        <f>'C завтраками| Bed and breakfast'!EN5</f>
        <v>46163</v>
      </c>
      <c r="EU5" s="220">
        <f>'C завтраками| Bed and breakfast'!EO5</f>
        <v>46164</v>
      </c>
      <c r="EV5" s="220">
        <f>'C завтраками| Bed and breakfast'!EP5</f>
        <v>46165</v>
      </c>
      <c r="EW5" s="220">
        <f>'C завтраками| Bed and breakfast'!EQ5</f>
        <v>46166</v>
      </c>
      <c r="EX5" s="220">
        <f>'C завтраками| Bed and breakfast'!ER5</f>
        <v>46167</v>
      </c>
      <c r="EY5" s="220">
        <f>'C завтраками| Bed and breakfast'!ES5</f>
        <v>46168</v>
      </c>
      <c r="EZ5" s="220">
        <f>'C завтраками| Bed and breakfast'!ET5</f>
        <v>46169</v>
      </c>
      <c r="FA5" s="220">
        <f>'C завтраками| Bed and breakfast'!EU5</f>
        <v>46170</v>
      </c>
      <c r="FB5" s="220">
        <f>'C завтраками| Bed and breakfast'!EV5</f>
        <v>46171</v>
      </c>
      <c r="FC5" s="220">
        <f>'C завтраками| Bed and breakfast'!EW5</f>
        <v>46172</v>
      </c>
      <c r="FD5" s="220">
        <f>'C завтраками| Bed and breakfast'!EX5</f>
        <v>46173</v>
      </c>
      <c r="FE5" s="220">
        <f>'C завтраками| Bed and breakfast'!EY5</f>
        <v>46174</v>
      </c>
      <c r="FF5" s="220">
        <f>'C завтраками| Bed and breakfast'!EZ5</f>
        <v>46175</v>
      </c>
      <c r="FG5" s="220">
        <f>'C завтраками| Bed and breakfast'!FA5</f>
        <v>46176</v>
      </c>
      <c r="FH5" s="220">
        <f>'C завтраками| Bed and breakfast'!FB5</f>
        <v>46177</v>
      </c>
      <c r="FI5" s="220">
        <f>'C завтраками| Bed and breakfast'!FC5</f>
        <v>46178</v>
      </c>
      <c r="FJ5" s="220">
        <f>'C завтраками| Bed and breakfast'!FD5</f>
        <v>46179</v>
      </c>
      <c r="FK5" s="220">
        <f>'C завтраками| Bed and breakfast'!FE5</f>
        <v>46180</v>
      </c>
      <c r="FL5" s="220">
        <f>'C завтраками| Bed and breakfast'!FF5</f>
        <v>46181</v>
      </c>
      <c r="FM5" s="220">
        <f>'C завтраками| Bed and breakfast'!FG5</f>
        <v>46182</v>
      </c>
      <c r="FN5" s="220">
        <f>'C завтраками| Bed and breakfast'!FH5</f>
        <v>46183</v>
      </c>
      <c r="FO5" s="220">
        <f>'C завтраками| Bed and breakfast'!FI5</f>
        <v>46184</v>
      </c>
      <c r="FP5" s="220">
        <f>'C завтраками| Bed and breakfast'!FJ5</f>
        <v>46185</v>
      </c>
      <c r="FQ5" s="220">
        <f>'C завтраками| Bed and breakfast'!FK5</f>
        <v>46186</v>
      </c>
      <c r="FR5" s="220">
        <f>'C завтраками| Bed and breakfast'!FL5</f>
        <v>46187</v>
      </c>
      <c r="FS5" s="220">
        <f>'C завтраками| Bed and breakfast'!FM5</f>
        <v>46188</v>
      </c>
      <c r="FT5" s="220">
        <f>'C завтраками| Bed and breakfast'!FN5</f>
        <v>46189</v>
      </c>
      <c r="FU5" s="220">
        <f>'C завтраками| Bed and breakfast'!FO5</f>
        <v>46190</v>
      </c>
      <c r="FV5" s="220">
        <f>'C завтраками| Bed and breakfast'!FP5</f>
        <v>46191</v>
      </c>
      <c r="FW5" s="220">
        <f>'C завтраками| Bed and breakfast'!FQ5</f>
        <v>46192</v>
      </c>
      <c r="FX5" s="220">
        <f>'C завтраками| Bed and breakfast'!FR5</f>
        <v>46193</v>
      </c>
      <c r="FY5" s="220">
        <f>'C завтраками| Bed and breakfast'!FS5</f>
        <v>46194</v>
      </c>
      <c r="FZ5" s="220">
        <f>'C завтраками| Bed and breakfast'!FT5</f>
        <v>46195</v>
      </c>
      <c r="GA5" s="220">
        <f>'C завтраками| Bed and breakfast'!FU5</f>
        <v>46196</v>
      </c>
      <c r="GB5" s="220">
        <f>'C завтраками| Bed and breakfast'!FV5</f>
        <v>46197</v>
      </c>
      <c r="GC5" s="220">
        <f>'C завтраками| Bed and breakfast'!FW5</f>
        <v>46198</v>
      </c>
      <c r="GD5" s="220">
        <f>'C завтраками| Bed and breakfast'!FX5</f>
        <v>46199</v>
      </c>
      <c r="GE5" s="220">
        <f>'C завтраками| Bed and breakfast'!FY5</f>
        <v>46200</v>
      </c>
      <c r="GF5" s="220">
        <f>'C завтраками| Bed and breakfast'!FZ5</f>
        <v>46201</v>
      </c>
      <c r="GG5" s="220">
        <f>'C завтраками| Bed and breakfast'!GA5</f>
        <v>46202</v>
      </c>
      <c r="GH5" s="220">
        <f>'C завтраками| Bed and breakfast'!GB5</f>
        <v>46203</v>
      </c>
      <c r="GI5" s="220">
        <f>'C завтраками| Bed and breakfast'!GC5</f>
        <v>46204</v>
      </c>
      <c r="GJ5" s="220">
        <f>'C завтраками| Bed and breakfast'!GD5</f>
        <v>46205</v>
      </c>
      <c r="GK5" s="220">
        <f>'C завтраками| Bed and breakfast'!GE5</f>
        <v>46206</v>
      </c>
      <c r="GL5" s="220">
        <f>'C завтраками| Bed and breakfast'!GF5</f>
        <v>46207</v>
      </c>
      <c r="GM5" s="220">
        <f>'C завтраками| Bed and breakfast'!GG5</f>
        <v>46208</v>
      </c>
      <c r="GN5" s="220">
        <f>'C завтраками| Bed and breakfast'!GH5</f>
        <v>46209</v>
      </c>
      <c r="GO5" s="220">
        <f>'C завтраками| Bed and breakfast'!GI5</f>
        <v>46210</v>
      </c>
      <c r="GP5" s="220">
        <f>'C завтраками| Bed and breakfast'!GJ5</f>
        <v>46211</v>
      </c>
      <c r="GQ5" s="220">
        <f>'C завтраками| Bed and breakfast'!GK5</f>
        <v>46212</v>
      </c>
      <c r="GR5" s="220">
        <f>'C завтраками| Bed and breakfast'!GL5</f>
        <v>46213</v>
      </c>
      <c r="GS5" s="220">
        <f>'C завтраками| Bed and breakfast'!GM5</f>
        <v>46214</v>
      </c>
      <c r="GT5" s="220">
        <f>'C завтраками| Bed and breakfast'!GN5</f>
        <v>46215</v>
      </c>
      <c r="GU5" s="220">
        <f>'C завтраками| Bed and breakfast'!GO5</f>
        <v>46216</v>
      </c>
      <c r="GV5" s="220">
        <f>'C завтраками| Bed and breakfast'!GP5</f>
        <v>46217</v>
      </c>
      <c r="GW5" s="220">
        <f>'C завтраками| Bed and breakfast'!GQ5</f>
        <v>46218</v>
      </c>
      <c r="GX5" s="220">
        <f>'C завтраками| Bed and breakfast'!GR5</f>
        <v>46219</v>
      </c>
      <c r="GY5" s="220">
        <f>'C завтраками| Bed and breakfast'!GS5</f>
        <v>46220</v>
      </c>
      <c r="GZ5" s="220">
        <f>'C завтраками| Bed and breakfast'!GT5</f>
        <v>46221</v>
      </c>
      <c r="HA5" s="220">
        <f>'C завтраками| Bed and breakfast'!GU5</f>
        <v>46222</v>
      </c>
      <c r="HB5" s="220">
        <f>'C завтраками| Bed and breakfast'!GV5</f>
        <v>46223</v>
      </c>
      <c r="HC5" s="220">
        <f>'C завтраками| Bed and breakfast'!GW5</f>
        <v>46224</v>
      </c>
      <c r="HD5" s="220">
        <f>'C завтраками| Bed and breakfast'!GX5</f>
        <v>46225</v>
      </c>
      <c r="HE5" s="220">
        <f>'C завтраками| Bed and breakfast'!GY5</f>
        <v>46226</v>
      </c>
      <c r="HF5" s="220">
        <f>'C завтраками| Bed and breakfast'!GZ5</f>
        <v>46227</v>
      </c>
      <c r="HG5" s="220">
        <f>'C завтраками| Bed and breakfast'!HA5</f>
        <v>46228</v>
      </c>
      <c r="HH5" s="220">
        <f>'C завтраками| Bed and breakfast'!HB5</f>
        <v>46229</v>
      </c>
      <c r="HI5" s="220">
        <f>'C завтраками| Bed and breakfast'!HC5</f>
        <v>46230</v>
      </c>
      <c r="HJ5" s="220">
        <f>'C завтраками| Bed and breakfast'!HD5</f>
        <v>46231</v>
      </c>
      <c r="HK5" s="220">
        <f>'C завтраками| Bed and breakfast'!HE5</f>
        <v>46232</v>
      </c>
      <c r="HL5" s="220">
        <f>'C завтраками| Bed and breakfast'!HF5</f>
        <v>46233</v>
      </c>
      <c r="HM5" s="220">
        <f>'C завтраками| Bed and breakfast'!HG5</f>
        <v>46234</v>
      </c>
      <c r="HN5" s="220">
        <f>'C завтраками| Bed and breakfast'!HH5</f>
        <v>46235</v>
      </c>
      <c r="HO5" s="220">
        <f>'C завтраками| Bed and breakfast'!HI5</f>
        <v>46236</v>
      </c>
      <c r="HP5" s="220">
        <f>'C завтраками| Bed and breakfast'!HJ5</f>
        <v>46237</v>
      </c>
      <c r="HQ5" s="220">
        <f>'C завтраками| Bed and breakfast'!HK5</f>
        <v>46238</v>
      </c>
      <c r="HR5" s="220">
        <f>'C завтраками| Bed and breakfast'!HL5</f>
        <v>46239</v>
      </c>
      <c r="HS5" s="220">
        <f>'C завтраками| Bed and breakfast'!HM5</f>
        <v>46240</v>
      </c>
      <c r="HT5" s="220">
        <f>'C завтраками| Bed and breakfast'!HN5</f>
        <v>46241</v>
      </c>
      <c r="HU5" s="220">
        <f>'C завтраками| Bed and breakfast'!HO5</f>
        <v>46242</v>
      </c>
      <c r="HV5" s="220">
        <f>'C завтраками| Bed and breakfast'!HP5</f>
        <v>46243</v>
      </c>
      <c r="HW5" s="220">
        <f>'C завтраками| Bed and breakfast'!HQ5</f>
        <v>46244</v>
      </c>
      <c r="HX5" s="220">
        <f>'C завтраками| Bed and breakfast'!HR5</f>
        <v>46245</v>
      </c>
      <c r="HY5" s="220">
        <f>'C завтраками| Bed and breakfast'!HS5</f>
        <v>46246</v>
      </c>
      <c r="HZ5" s="220">
        <f>'C завтраками| Bed and breakfast'!HT5</f>
        <v>46247</v>
      </c>
      <c r="IA5" s="220">
        <f>'C завтраками| Bed and breakfast'!HU5</f>
        <v>46248</v>
      </c>
      <c r="IB5" s="220">
        <f>'C завтраками| Bed and breakfast'!HV5</f>
        <v>46249</v>
      </c>
      <c r="IC5" s="220">
        <f>'C завтраками| Bed and breakfast'!HW5</f>
        <v>46250</v>
      </c>
      <c r="ID5" s="220">
        <f>'C завтраками| Bed and breakfast'!HX5</f>
        <v>46251</v>
      </c>
      <c r="IE5" s="220">
        <f>'C завтраками| Bed and breakfast'!HY5</f>
        <v>46252</v>
      </c>
      <c r="IF5" s="220">
        <f>'C завтраками| Bed and breakfast'!HZ5</f>
        <v>46253</v>
      </c>
      <c r="IG5" s="220">
        <f>'C завтраками| Bed and breakfast'!IA5</f>
        <v>46254</v>
      </c>
      <c r="IH5" s="220">
        <f>'C завтраками| Bed and breakfast'!IB5</f>
        <v>46255</v>
      </c>
      <c r="II5" s="220">
        <f>'C завтраками| Bed and breakfast'!IC5</f>
        <v>46256</v>
      </c>
      <c r="IJ5" s="220">
        <f>'C завтраками| Bed and breakfast'!ID5</f>
        <v>46257</v>
      </c>
      <c r="IK5" s="220">
        <f>'C завтраками| Bed and breakfast'!IE5</f>
        <v>46258</v>
      </c>
      <c r="IL5" s="220">
        <f>'C завтраками| Bed and breakfast'!IF5</f>
        <v>46259</v>
      </c>
      <c r="IM5" s="220">
        <f>'C завтраками| Bed and breakfast'!IG5</f>
        <v>46260</v>
      </c>
      <c r="IN5" s="220">
        <f>'C завтраками| Bed and breakfast'!IH5</f>
        <v>46261</v>
      </c>
      <c r="IO5" s="220">
        <f>'C завтраками| Bed and breakfast'!II5</f>
        <v>46262</v>
      </c>
      <c r="IP5" s="220">
        <f>'C завтраками| Bed and breakfast'!IJ5</f>
        <v>46263</v>
      </c>
      <c r="IQ5" s="220">
        <f>'C завтраками| Bed and breakfast'!IK5</f>
        <v>46264</v>
      </c>
      <c r="IR5" s="220">
        <f>'C завтраками| Bed and breakfast'!IL5</f>
        <v>46265</v>
      </c>
      <c r="IS5" s="220">
        <f>'C завтраками| Bed and breakfast'!IM5</f>
        <v>46266</v>
      </c>
      <c r="IT5" s="220">
        <f>'C завтраками| Bed and breakfast'!IN5</f>
        <v>46267</v>
      </c>
      <c r="IU5" s="220">
        <f>'C завтраками| Bed and breakfast'!IO5</f>
        <v>46268</v>
      </c>
      <c r="IV5" s="220">
        <f>'C завтраками| Bed and breakfast'!IP5</f>
        <v>46269</v>
      </c>
      <c r="IW5" s="220">
        <f>'C завтраками| Bed and breakfast'!IQ5</f>
        <v>46270</v>
      </c>
      <c r="IX5" s="220">
        <f>'C завтраками| Bed and breakfast'!IR5</f>
        <v>46271</v>
      </c>
      <c r="IY5" s="220">
        <f>'C завтраками| Bed and breakfast'!IS5</f>
        <v>46272</v>
      </c>
      <c r="IZ5" s="220">
        <f>'C завтраками| Bed and breakfast'!IT5</f>
        <v>46273</v>
      </c>
      <c r="JA5" s="220">
        <f>'C завтраками| Bed and breakfast'!IU5</f>
        <v>46274</v>
      </c>
      <c r="JB5" s="220">
        <f>'C завтраками| Bed and breakfast'!IV5</f>
        <v>46275</v>
      </c>
      <c r="JC5" s="220">
        <f>'C завтраками| Bed and breakfast'!IW5</f>
        <v>46276</v>
      </c>
      <c r="JD5" s="220">
        <f>'C завтраками| Bed and breakfast'!IX5</f>
        <v>46277</v>
      </c>
      <c r="JE5" s="220">
        <f>'C завтраками| Bed and breakfast'!IY5</f>
        <v>46278</v>
      </c>
      <c r="JF5" s="220">
        <f>'C завтраками| Bed and breakfast'!IZ5</f>
        <v>46279</v>
      </c>
      <c r="JG5" s="220">
        <f>'C завтраками| Bed and breakfast'!JA5</f>
        <v>46280</v>
      </c>
      <c r="JH5" s="220">
        <f>'C завтраками| Bed and breakfast'!JB5</f>
        <v>46281</v>
      </c>
      <c r="JI5" s="220">
        <f>'C завтраками| Bed and breakfast'!JC5</f>
        <v>46282</v>
      </c>
      <c r="JJ5" s="220">
        <f>'C завтраками| Bed and breakfast'!JD5</f>
        <v>46283</v>
      </c>
      <c r="JK5" s="220">
        <f>'C завтраками| Bed and breakfast'!JE5</f>
        <v>46284</v>
      </c>
      <c r="JL5" s="220">
        <f>'C завтраками| Bed and breakfast'!JF5</f>
        <v>46285</v>
      </c>
      <c r="JM5" s="220">
        <f>'C завтраками| Bed and breakfast'!JG5</f>
        <v>46286</v>
      </c>
      <c r="JN5" s="220">
        <f>'C завтраками| Bed and breakfast'!JH5</f>
        <v>46287</v>
      </c>
      <c r="JO5" s="220">
        <f>'C завтраками| Bed and breakfast'!JI5</f>
        <v>46288</v>
      </c>
      <c r="JP5" s="220">
        <f>'C завтраками| Bed and breakfast'!JJ5</f>
        <v>46289</v>
      </c>
      <c r="JQ5" s="220">
        <f>'C завтраками| Bed and breakfast'!JK5</f>
        <v>46290</v>
      </c>
      <c r="JR5" s="220">
        <f>'C завтраками| Bed and breakfast'!JL5</f>
        <v>46291</v>
      </c>
      <c r="JS5" s="220">
        <f>'C завтраками| Bed and breakfast'!JM5</f>
        <v>46292</v>
      </c>
      <c r="JT5" s="220">
        <f>'C завтраками| Bed and breakfast'!JN5</f>
        <v>46293</v>
      </c>
      <c r="JU5" s="220">
        <f>'C завтраками| Bed and breakfast'!JO5</f>
        <v>46294</v>
      </c>
      <c r="JV5" s="220">
        <f>'C завтраками| Bed and breakfast'!JP5</f>
        <v>46295</v>
      </c>
    </row>
    <row r="6" spans="1:282" s="53" customFormat="1" x14ac:dyDescent="0.2">
      <c r="A6" s="42" t="s">
        <v>83</v>
      </c>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c r="DS6" s="189"/>
      <c r="DT6" s="189"/>
      <c r="DU6" s="189"/>
      <c r="DV6" s="189"/>
      <c r="DW6" s="189"/>
      <c r="DX6" s="189"/>
      <c r="DY6" s="189"/>
    </row>
    <row r="7" spans="1:282" s="53" customFormat="1" x14ac:dyDescent="0.2">
      <c r="A7" s="88">
        <v>1</v>
      </c>
      <c r="B7" s="8" t="e">
        <f>'C завтраками| Bed and breakfast'!#REF!</f>
        <v>#REF!</v>
      </c>
      <c r="C7" s="8" t="e">
        <f>'C завтраками| Bed and breakfast'!#REF!</f>
        <v>#REF!</v>
      </c>
      <c r="D7" s="8" t="e">
        <f>'C завтраками| Bed and breakfast'!#REF!</f>
        <v>#REF!</v>
      </c>
      <c r="E7" s="8" t="e">
        <f>'C завтраками| Bed and breakfast'!#REF!</f>
        <v>#REF!</v>
      </c>
      <c r="F7" s="8" t="e">
        <f>'C завтраками| Bed and breakfast'!#REF!</f>
        <v>#REF!</v>
      </c>
      <c r="G7" s="8" t="e">
        <f>'C завтраками| Bed and breakfast'!#REF!</f>
        <v>#REF!</v>
      </c>
      <c r="H7" s="8">
        <f>'C завтраками| Bed and breakfast'!B7</f>
        <v>37250</v>
      </c>
      <c r="I7" s="8">
        <f>'C завтраками| Bed and breakfast'!C7</f>
        <v>51750</v>
      </c>
      <c r="J7" s="8">
        <f>'C завтраками| Bed and breakfast'!D7</f>
        <v>51750</v>
      </c>
      <c r="K7" s="8">
        <f>'C завтраками| Bed and breakfast'!E7</f>
        <v>51750</v>
      </c>
      <c r="L7" s="8">
        <f>'C завтраками| Bed and breakfast'!F7</f>
        <v>44750</v>
      </c>
      <c r="M7" s="8">
        <f>'C завтраками| Bed and breakfast'!G7</f>
        <v>44750</v>
      </c>
      <c r="N7" s="8">
        <f>'C завтраками| Bed and breakfast'!H7</f>
        <v>44750</v>
      </c>
      <c r="O7" s="8">
        <f>'C завтраками| Bed and breakfast'!I7</f>
        <v>44750</v>
      </c>
      <c r="P7" s="8">
        <f>'C завтраками| Bed and breakfast'!J7</f>
        <v>44750</v>
      </c>
      <c r="Q7" s="8">
        <f>'C завтраками| Bed and breakfast'!K7</f>
        <v>44750</v>
      </c>
      <c r="R7" s="8">
        <f>'C завтраками| Bed and breakfast'!L7</f>
        <v>36450</v>
      </c>
      <c r="S7" s="8">
        <f>'C завтраками| Bed and breakfast'!M7</f>
        <v>19950</v>
      </c>
      <c r="T7" s="8">
        <f>'C завтраками| Bed and breakfast'!N7</f>
        <v>19950</v>
      </c>
      <c r="U7" s="8">
        <f>'C завтраками| Bed and breakfast'!O7</f>
        <v>19950</v>
      </c>
      <c r="V7" s="8">
        <f>'C завтраками| Bed and breakfast'!P7</f>
        <v>19950</v>
      </c>
      <c r="W7" s="8">
        <f>'C завтраками| Bed and breakfast'!Q7</f>
        <v>19950</v>
      </c>
      <c r="X7" s="8">
        <f>'C завтраками| Bed and breakfast'!R7</f>
        <v>21950</v>
      </c>
      <c r="Y7" s="8">
        <f>'C завтраками| Bed and breakfast'!S7</f>
        <v>21950</v>
      </c>
      <c r="Z7" s="8">
        <f>'C завтраками| Bed and breakfast'!T7</f>
        <v>21950</v>
      </c>
      <c r="AA7" s="8">
        <f>'C завтраками| Bed and breakfast'!U7</f>
        <v>21950</v>
      </c>
      <c r="AB7" s="8">
        <f>'C завтраками| Bed and breakfast'!V7</f>
        <v>21950</v>
      </c>
      <c r="AC7" s="8">
        <f>'C завтраками| Bed and breakfast'!W7</f>
        <v>19950</v>
      </c>
      <c r="AD7" s="8">
        <f>'C завтраками| Bed and breakfast'!X7</f>
        <v>19950</v>
      </c>
      <c r="AE7" s="8">
        <f>'C завтраками| Bed and breakfast'!Y7</f>
        <v>19950</v>
      </c>
      <c r="AF7" s="8">
        <f>'C завтраками| Bed and breakfast'!Z7</f>
        <v>19950</v>
      </c>
      <c r="AG7" s="8">
        <f>'C завтраками| Bed and breakfast'!AA7</f>
        <v>19950</v>
      </c>
      <c r="AH7" s="8">
        <f>'C завтраками| Bed and breakfast'!AB7</f>
        <v>23950</v>
      </c>
      <c r="AI7" s="8">
        <f>'C завтраками| Bed and breakfast'!AC7</f>
        <v>23950</v>
      </c>
      <c r="AJ7" s="8">
        <f>'C завтраками| Bed and breakfast'!AD7</f>
        <v>23950</v>
      </c>
      <c r="AK7" s="8">
        <f>'C завтраками| Bed and breakfast'!AE7</f>
        <v>23950</v>
      </c>
      <c r="AL7" s="8">
        <f>'C завтраками| Bed and breakfast'!AF7</f>
        <v>23950</v>
      </c>
      <c r="AM7" s="8">
        <f>'C завтраками| Bed and breakfast'!AG7</f>
        <v>25950</v>
      </c>
      <c r="AN7" s="8">
        <f>'C завтраками| Bed and breakfast'!AH7</f>
        <v>28450</v>
      </c>
      <c r="AO7" s="8">
        <f>'C завтраками| Bed and breakfast'!AI7</f>
        <v>28950</v>
      </c>
      <c r="AP7" s="8">
        <f>'C завтраками| Bed and breakfast'!AJ7</f>
        <v>28950</v>
      </c>
      <c r="AQ7" s="8">
        <f>'C завтраками| Bed and breakfast'!AK7</f>
        <v>28950</v>
      </c>
      <c r="AR7" s="8">
        <f>'C завтраками| Bed and breakfast'!AL7</f>
        <v>28950</v>
      </c>
      <c r="AS7" s="8">
        <f>'C завтраками| Bed and breakfast'!AM7</f>
        <v>28950</v>
      </c>
      <c r="AT7" s="8">
        <f>'C завтраками| Bed and breakfast'!AN7</f>
        <v>28950</v>
      </c>
      <c r="AU7" s="8">
        <f>'C завтраками| Bed and breakfast'!AO7</f>
        <v>28950</v>
      </c>
      <c r="AV7" s="8">
        <f>'C завтраками| Bed and breakfast'!AP7</f>
        <v>28950</v>
      </c>
      <c r="AW7" s="8">
        <f>'C завтраками| Bed and breakfast'!AQ7</f>
        <v>28950</v>
      </c>
      <c r="AX7" s="8">
        <f>'C завтраками| Bed and breakfast'!AR7</f>
        <v>28950</v>
      </c>
      <c r="AY7" s="8">
        <f>'C завтраками| Bed and breakfast'!AS7</f>
        <v>26950</v>
      </c>
      <c r="AZ7" s="8">
        <f>'C завтраками| Bed and breakfast'!AT7</f>
        <v>26950</v>
      </c>
      <c r="BA7" s="8">
        <f>'C завтраками| Bed and breakfast'!AU7</f>
        <v>28950</v>
      </c>
      <c r="BB7" s="8">
        <f>'C завтраками| Bed and breakfast'!AV7</f>
        <v>28950</v>
      </c>
      <c r="BC7" s="8">
        <f>'C завтраками| Bed and breakfast'!AW7</f>
        <v>30950</v>
      </c>
      <c r="BD7" s="8">
        <f>'C завтраками| Bed and breakfast'!AX7</f>
        <v>33450</v>
      </c>
      <c r="BE7" s="8">
        <f>'C завтраками| Bed and breakfast'!AY7</f>
        <v>33450</v>
      </c>
      <c r="BF7" s="8">
        <f>'C завтраками| Bed and breakfast'!AZ7</f>
        <v>33450</v>
      </c>
      <c r="BG7" s="8">
        <f>'C завтраками| Bed and breakfast'!BA7</f>
        <v>33450</v>
      </c>
      <c r="BH7" s="8">
        <f>'C завтраками| Bed and breakfast'!BB7</f>
        <v>35950</v>
      </c>
      <c r="BI7" s="8">
        <f>'C завтраками| Bed and breakfast'!BC7</f>
        <v>38950</v>
      </c>
      <c r="BJ7" s="8">
        <f>'C завтраками| Bed and breakfast'!BD7</f>
        <v>38950</v>
      </c>
      <c r="BK7" s="8">
        <f>'C завтраками| Bed and breakfast'!BE7</f>
        <v>35950</v>
      </c>
      <c r="BL7" s="8">
        <f>'C завтраками| Bed and breakfast'!BF7</f>
        <v>30950</v>
      </c>
      <c r="BM7" s="8">
        <f>'C завтраками| Bed and breakfast'!BG7</f>
        <v>30950</v>
      </c>
      <c r="BN7" s="8">
        <f>'C завтраками| Bed and breakfast'!BH7</f>
        <v>33450</v>
      </c>
      <c r="BO7" s="8">
        <f>'C завтраками| Bed and breakfast'!BI7</f>
        <v>33450</v>
      </c>
      <c r="BP7" s="8">
        <f>'C завтраками| Bed and breakfast'!BJ7</f>
        <v>24950</v>
      </c>
      <c r="BQ7" s="8">
        <f>'C завтраками| Bed and breakfast'!BK7</f>
        <v>25400</v>
      </c>
      <c r="BR7" s="8">
        <f>'C завтраками| Bed and breakfast'!BL7</f>
        <v>25400</v>
      </c>
      <c r="BS7" s="8">
        <f>'C завтраками| Bed and breakfast'!BM7</f>
        <v>25400</v>
      </c>
      <c r="BT7" s="8">
        <f>'C завтраками| Bed and breakfast'!BN7</f>
        <v>23900</v>
      </c>
      <c r="BU7" s="8">
        <f>'C завтраками| Bed and breakfast'!BO7</f>
        <v>23900</v>
      </c>
      <c r="BV7" s="8">
        <f>'C завтраками| Bed and breakfast'!BP7</f>
        <v>25400</v>
      </c>
      <c r="BW7" s="8">
        <f>'C завтраками| Bed and breakfast'!BQ7</f>
        <v>25400</v>
      </c>
      <c r="BX7" s="8">
        <f>'C завтраками| Bed and breakfast'!BR7</f>
        <v>25400</v>
      </c>
      <c r="BY7" s="8">
        <f>'C завтраками| Bed and breakfast'!BS7</f>
        <v>23900</v>
      </c>
      <c r="BZ7" s="8">
        <f>'C завтраками| Bed and breakfast'!BT7</f>
        <v>23900</v>
      </c>
      <c r="CA7" s="8">
        <f>'C завтраками| Bed and breakfast'!BU7</f>
        <v>23900</v>
      </c>
      <c r="CB7" s="8">
        <f>'C завтраками| Bed and breakfast'!BV7</f>
        <v>23900</v>
      </c>
      <c r="CC7" s="8">
        <f>'C завтраками| Bed and breakfast'!BW7</f>
        <v>23900</v>
      </c>
      <c r="CD7" s="8">
        <f>'C завтраками| Bed and breakfast'!BX7</f>
        <v>23900</v>
      </c>
      <c r="CE7" s="8">
        <f>'C завтраками| Bed and breakfast'!BY7</f>
        <v>23900</v>
      </c>
      <c r="CF7" s="8">
        <f>'C завтраками| Bed and breakfast'!BZ7</f>
        <v>23900</v>
      </c>
      <c r="CG7" s="8">
        <f>'C завтраками| Bed and breakfast'!CA7</f>
        <v>23900</v>
      </c>
      <c r="CH7" s="8">
        <f>'C завтраками| Bed and breakfast'!CB7</f>
        <v>23900</v>
      </c>
      <c r="CI7" s="8">
        <f>'C завтраками| Bed and breakfast'!CC7</f>
        <v>23900</v>
      </c>
      <c r="CJ7" s="8">
        <f>'C завтраками| Bed and breakfast'!CD7</f>
        <v>23900</v>
      </c>
      <c r="CK7" s="8">
        <f>'C завтраками| Bed and breakfast'!CE7</f>
        <v>23900</v>
      </c>
      <c r="CL7" s="8">
        <f>'C завтраками| Bed and breakfast'!CF7</f>
        <v>23900</v>
      </c>
      <c r="CM7" s="8">
        <f>'C завтраками| Bed and breakfast'!CG7</f>
        <v>23900</v>
      </c>
      <c r="CN7" s="8">
        <f>'C завтраками| Bed and breakfast'!CH7</f>
        <v>23900</v>
      </c>
      <c r="CO7" s="8">
        <f>'C завтраками| Bed and breakfast'!CI7</f>
        <v>23900</v>
      </c>
      <c r="CP7" s="8">
        <f>'C завтраками| Bed and breakfast'!CJ7</f>
        <v>23900</v>
      </c>
      <c r="CQ7" s="8">
        <f>'C завтраками| Bed and breakfast'!CK7</f>
        <v>23900</v>
      </c>
      <c r="CR7" s="8">
        <f>'C завтраками| Bed and breakfast'!CL7</f>
        <v>23900</v>
      </c>
      <c r="CS7" s="8">
        <f>'C завтраками| Bed and breakfast'!CM7</f>
        <v>23900</v>
      </c>
      <c r="CT7" s="8">
        <f>'C завтраками| Bed and breakfast'!CN7</f>
        <v>23900</v>
      </c>
      <c r="CU7" s="8">
        <f>'C завтраками| Bed and breakfast'!CO7</f>
        <v>23900</v>
      </c>
      <c r="CV7" s="8">
        <f>'C завтраками| Bed and breakfast'!CP7</f>
        <v>14650</v>
      </c>
      <c r="CW7" s="8">
        <f>'C завтраками| Bed and breakfast'!CQ7</f>
        <v>14650</v>
      </c>
      <c r="CX7" s="8">
        <f>'C завтраками| Bed and breakfast'!CR7</f>
        <v>15150</v>
      </c>
      <c r="CY7" s="8">
        <f>'C завтраками| Bed and breakfast'!CS7</f>
        <v>15150</v>
      </c>
      <c r="CZ7" s="8">
        <f>'C завтраками| Bed and breakfast'!CT7</f>
        <v>14650</v>
      </c>
      <c r="DA7" s="8">
        <f>'C завтраками| Bed and breakfast'!CU7</f>
        <v>14650</v>
      </c>
      <c r="DB7" s="8">
        <f>'C завтраками| Bed and breakfast'!CV7</f>
        <v>14650</v>
      </c>
      <c r="DC7" s="8">
        <f>'C завтраками| Bed and breakfast'!CW7</f>
        <v>14650</v>
      </c>
      <c r="DD7" s="8">
        <f>'C завтраками| Bed and breakfast'!CX7</f>
        <v>14650</v>
      </c>
      <c r="DE7" s="8">
        <f>'C завтраками| Bed and breakfast'!CY7</f>
        <v>15150</v>
      </c>
      <c r="DF7" s="8">
        <f>'C завтраками| Bed and breakfast'!CZ7</f>
        <v>15150</v>
      </c>
      <c r="DG7" s="8">
        <f>'C завтраками| Bed and breakfast'!DA7</f>
        <v>14650</v>
      </c>
      <c r="DH7" s="8">
        <f>'C завтраками| Bed and breakfast'!DB7</f>
        <v>14650</v>
      </c>
      <c r="DI7" s="8">
        <f>'C завтраками| Bed and breakfast'!DC7</f>
        <v>14650</v>
      </c>
      <c r="DJ7" s="8">
        <f>'C завтраками| Bed and breakfast'!DD7</f>
        <v>13650</v>
      </c>
      <c r="DK7" s="8">
        <f>'C завтраками| Bed and breakfast'!DE7</f>
        <v>13650</v>
      </c>
      <c r="DL7" s="8">
        <f>'C завтраками| Bed and breakfast'!DF7</f>
        <v>14350</v>
      </c>
      <c r="DM7" s="8">
        <f>'C завтраками| Bed and breakfast'!DG7</f>
        <v>14350</v>
      </c>
      <c r="DN7" s="8">
        <f>'C завтраками| Bed and breakfast'!DH7</f>
        <v>13650</v>
      </c>
      <c r="DO7" s="8">
        <f>'C завтраками| Bed and breakfast'!DI7</f>
        <v>13650</v>
      </c>
      <c r="DP7" s="8">
        <f>'C завтраками| Bed and breakfast'!DJ7</f>
        <v>13650</v>
      </c>
      <c r="DQ7" s="8">
        <f>'C завтраками| Bed and breakfast'!DK7</f>
        <v>13650</v>
      </c>
      <c r="DR7" s="8">
        <f>'C завтраками| Bed and breakfast'!DL7</f>
        <v>13650</v>
      </c>
      <c r="DS7" s="8">
        <f>'C завтраками| Bed and breakfast'!DM7</f>
        <v>14350</v>
      </c>
      <c r="DT7" s="8">
        <f>'C завтраками| Bed and breakfast'!DN7</f>
        <v>14350</v>
      </c>
      <c r="DU7" s="8">
        <f>'C завтраками| Bed and breakfast'!DO7</f>
        <v>13650</v>
      </c>
      <c r="DV7" s="8">
        <f>'C завтраками| Bed and breakfast'!DP7</f>
        <v>13650</v>
      </c>
      <c r="DW7" s="8">
        <f>'C завтраками| Bed and breakfast'!DQ7</f>
        <v>13650</v>
      </c>
      <c r="DX7" s="8">
        <f>'C завтраками| Bed and breakfast'!DR7</f>
        <v>13650</v>
      </c>
      <c r="DY7" s="8">
        <f>'C завтраками| Bed and breakfast'!DS7</f>
        <v>14650</v>
      </c>
      <c r="DZ7" s="8">
        <f>'C завтраками| Bed and breakfast'!DT7</f>
        <v>14350</v>
      </c>
      <c r="EA7" s="8">
        <f>'C завтраками| Bed and breakfast'!DU7</f>
        <v>14350</v>
      </c>
      <c r="EB7" s="8">
        <f>'C завтраками| Bed and breakfast'!DV7</f>
        <v>14350</v>
      </c>
      <c r="EC7" s="8">
        <f>'C завтраками| Bed and breakfast'!DW7</f>
        <v>13150</v>
      </c>
      <c r="ED7" s="8">
        <f>'C завтраками| Bed and breakfast'!DX7</f>
        <v>13150</v>
      </c>
      <c r="EE7" s="8">
        <f>'C завтраками| Bed and breakfast'!DY7</f>
        <v>13150</v>
      </c>
      <c r="EF7" s="8">
        <f>'C завтраками| Bed and breakfast'!DZ7</f>
        <v>13150</v>
      </c>
      <c r="EG7" s="8">
        <f>'C завтраками| Bed and breakfast'!EA7</f>
        <v>13150</v>
      </c>
      <c r="EH7" s="8">
        <f>'C завтраками| Bed and breakfast'!EB7</f>
        <v>14350</v>
      </c>
      <c r="EI7" s="8">
        <f>'C завтраками| Bed and breakfast'!EC7</f>
        <v>14350</v>
      </c>
      <c r="EJ7" s="8">
        <f>'C завтраками| Bed and breakfast'!ED7</f>
        <v>14350</v>
      </c>
      <c r="EK7" s="8">
        <f>'C завтраками| Bed and breakfast'!EE7</f>
        <v>12850</v>
      </c>
      <c r="EL7" s="8">
        <f>'C завтраками| Bed and breakfast'!EF7</f>
        <v>12850</v>
      </c>
      <c r="EM7" s="8">
        <f>'C завтраками| Bed and breakfast'!EG7</f>
        <v>12850</v>
      </c>
      <c r="EN7" s="8">
        <f>'C завтраками| Bed and breakfast'!EH7</f>
        <v>13150</v>
      </c>
      <c r="EO7" s="8">
        <f>'C завтраками| Bed and breakfast'!EI7</f>
        <v>13150</v>
      </c>
      <c r="EP7" s="8">
        <f>'C завтраками| Bed and breakfast'!EJ7</f>
        <v>12850</v>
      </c>
      <c r="EQ7" s="8">
        <f>'C завтраками| Bed and breakfast'!EK7</f>
        <v>12850</v>
      </c>
      <c r="ER7" s="8">
        <f>'C завтраками| Bed and breakfast'!EL7</f>
        <v>12850</v>
      </c>
      <c r="ES7" s="8">
        <f>'C завтраками| Bed and breakfast'!EM7</f>
        <v>12850</v>
      </c>
      <c r="ET7" s="8">
        <f>'C завтраками| Bed and breakfast'!EN7</f>
        <v>12850</v>
      </c>
      <c r="EU7" s="8">
        <f>'C завтраками| Bed and breakfast'!EO7</f>
        <v>13150</v>
      </c>
      <c r="EV7" s="8">
        <f>'C завтраками| Bed and breakfast'!EP7</f>
        <v>13150</v>
      </c>
      <c r="EW7" s="8">
        <f>'C завтраками| Bed and breakfast'!EQ7</f>
        <v>12850</v>
      </c>
      <c r="EX7" s="8">
        <f>'C завтраками| Bed and breakfast'!ER7</f>
        <v>12850</v>
      </c>
      <c r="EY7" s="8">
        <f>'C завтраками| Bed and breakfast'!ES7</f>
        <v>12850</v>
      </c>
      <c r="EZ7" s="8">
        <f>'C завтраками| Bed and breakfast'!ET7</f>
        <v>12850</v>
      </c>
      <c r="FA7" s="8">
        <f>'C завтраками| Bed and breakfast'!EU7</f>
        <v>12850</v>
      </c>
      <c r="FB7" s="8">
        <f>'C завтраками| Bed and breakfast'!EV7</f>
        <v>13150</v>
      </c>
      <c r="FC7" s="8">
        <f>'C завтраками| Bed and breakfast'!EW7</f>
        <v>13150</v>
      </c>
      <c r="FD7" s="8">
        <f>'C завтраками| Bed and breakfast'!EX7</f>
        <v>14650</v>
      </c>
      <c r="FE7" s="8">
        <f>'C завтраками| Bed and breakfast'!EY7</f>
        <v>13150</v>
      </c>
      <c r="FF7" s="8">
        <f>'C завтраками| Bed and breakfast'!EZ7</f>
        <v>13150</v>
      </c>
      <c r="FG7" s="8">
        <f>'C завтраками| Bed and breakfast'!FA7</f>
        <v>13150</v>
      </c>
      <c r="FH7" s="8">
        <f>'C завтраками| Bed and breakfast'!FB7</f>
        <v>13150</v>
      </c>
      <c r="FI7" s="8">
        <f>'C завтраками| Bed and breakfast'!FC7</f>
        <v>20650</v>
      </c>
      <c r="FJ7" s="8">
        <f>'C завтраками| Bed and breakfast'!FD7</f>
        <v>20650</v>
      </c>
      <c r="FK7" s="8">
        <f>'C завтраками| Bed and breakfast'!FE7</f>
        <v>20650</v>
      </c>
      <c r="FL7" s="8">
        <f>'C завтраками| Bed and breakfast'!FF7</f>
        <v>20650</v>
      </c>
      <c r="FM7" s="8">
        <f>'C завтраками| Bed and breakfast'!FG7</f>
        <v>20650</v>
      </c>
      <c r="FN7" s="8">
        <f>'C завтраками| Bed and breakfast'!FH7</f>
        <v>20650</v>
      </c>
      <c r="FO7" s="8">
        <f>'C завтраками| Bed and breakfast'!FI7</f>
        <v>20650</v>
      </c>
      <c r="FP7" s="8">
        <f>'C завтраками| Bed and breakfast'!FJ7</f>
        <v>20650</v>
      </c>
      <c r="FQ7" s="8">
        <f>'C завтраками| Bed and breakfast'!FK7</f>
        <v>20650</v>
      </c>
      <c r="FR7" s="8">
        <f>'C завтраками| Bed and breakfast'!FL7</f>
        <v>20650</v>
      </c>
      <c r="FS7" s="8">
        <f>'C завтраками| Bed and breakfast'!FM7</f>
        <v>20650</v>
      </c>
      <c r="FT7" s="8">
        <f>'C завтраками| Bed and breakfast'!FN7</f>
        <v>20650</v>
      </c>
      <c r="FU7" s="8">
        <f>'C завтраками| Bed and breakfast'!FO7</f>
        <v>20650</v>
      </c>
      <c r="FV7" s="8">
        <f>'C завтраками| Bed and breakfast'!FP7</f>
        <v>20650</v>
      </c>
      <c r="FW7" s="8">
        <f>'C завтраками| Bed and breakfast'!FQ7</f>
        <v>20650</v>
      </c>
      <c r="FX7" s="8">
        <f>'C завтраками| Bed and breakfast'!FR7</f>
        <v>20650</v>
      </c>
      <c r="FY7" s="8">
        <f>'C завтраками| Bed and breakfast'!FS7</f>
        <v>20650</v>
      </c>
      <c r="FZ7" s="8">
        <f>'C завтраками| Bed and breakfast'!FT7</f>
        <v>20650</v>
      </c>
      <c r="GA7" s="8">
        <f>'C завтраками| Bed and breakfast'!FU7</f>
        <v>20650</v>
      </c>
      <c r="GB7" s="8">
        <f>'C завтраками| Bed and breakfast'!FV7</f>
        <v>20650</v>
      </c>
      <c r="GC7" s="8">
        <f>'C завтраками| Bed and breakfast'!FW7</f>
        <v>20650</v>
      </c>
      <c r="GD7" s="8">
        <f>'C завтраками| Bed and breakfast'!FX7</f>
        <v>20650</v>
      </c>
      <c r="GE7" s="8">
        <f>'C завтраками| Bed and breakfast'!FY7</f>
        <v>20650</v>
      </c>
      <c r="GF7" s="8">
        <f>'C завтраками| Bed and breakfast'!FZ7</f>
        <v>20650</v>
      </c>
      <c r="GG7" s="8">
        <f>'C завтраками| Bed and breakfast'!GA7</f>
        <v>13150</v>
      </c>
      <c r="GH7" s="8">
        <f>'C завтраками| Bed and breakfast'!GB7</f>
        <v>13150</v>
      </c>
      <c r="GI7" s="8">
        <f>'C завтраками| Bed and breakfast'!GC7</f>
        <v>22550</v>
      </c>
      <c r="GJ7" s="8">
        <f>'C завтраками| Bed and breakfast'!GD7</f>
        <v>22550</v>
      </c>
      <c r="GK7" s="8">
        <f>'C завтраками| Bed and breakfast'!GE7</f>
        <v>22550</v>
      </c>
      <c r="GL7" s="8">
        <f>'C завтраками| Bed and breakfast'!GF7</f>
        <v>22550</v>
      </c>
      <c r="GM7" s="8">
        <f>'C завтраками| Bed and breakfast'!GG7</f>
        <v>22550</v>
      </c>
      <c r="GN7" s="8">
        <f>'C завтраками| Bed and breakfast'!GH7</f>
        <v>22550</v>
      </c>
      <c r="GO7" s="8">
        <f>'C завтраками| Bed and breakfast'!GI7</f>
        <v>22550</v>
      </c>
      <c r="GP7" s="8">
        <f>'C завтраками| Bed and breakfast'!GJ7</f>
        <v>22550</v>
      </c>
      <c r="GQ7" s="8">
        <f>'C завтраками| Bed and breakfast'!GK7</f>
        <v>22550</v>
      </c>
      <c r="GR7" s="8">
        <f>'C завтраками| Bed and breakfast'!GL7</f>
        <v>22550</v>
      </c>
      <c r="GS7" s="8">
        <f>'C завтраками| Bed and breakfast'!GM7</f>
        <v>16550</v>
      </c>
      <c r="GT7" s="8">
        <f>'C завтраками| Bed and breakfast'!GN7</f>
        <v>16550</v>
      </c>
      <c r="GU7" s="8">
        <f>'C завтраками| Bed and breakfast'!GO7</f>
        <v>16550</v>
      </c>
      <c r="GV7" s="8">
        <f>'C завтраками| Bed and breakfast'!GP7</f>
        <v>16550</v>
      </c>
      <c r="GW7" s="8">
        <f>'C завтраками| Bed and breakfast'!GQ7</f>
        <v>17050</v>
      </c>
      <c r="GX7" s="8">
        <f>'C завтраками| Bed and breakfast'!GR7</f>
        <v>17050</v>
      </c>
      <c r="GY7" s="8">
        <f>'C завтраками| Bed and breakfast'!GS7</f>
        <v>18250</v>
      </c>
      <c r="GZ7" s="8">
        <f>'C завтраками| Bed and breakfast'!GT7</f>
        <v>18250</v>
      </c>
      <c r="HA7" s="8">
        <f>'C завтраками| Bed and breakfast'!GU7</f>
        <v>17050</v>
      </c>
      <c r="HB7" s="8">
        <f>'C завтраками| Bed and breakfast'!GV7</f>
        <v>17050</v>
      </c>
      <c r="HC7" s="8">
        <f>'C завтраками| Bed and breakfast'!GW7</f>
        <v>17050</v>
      </c>
      <c r="HD7" s="8">
        <f>'C завтраками| Bed and breakfast'!GX7</f>
        <v>17050</v>
      </c>
      <c r="HE7" s="8">
        <f>'C завтраками| Bed and breakfast'!GY7</f>
        <v>17050</v>
      </c>
      <c r="HF7" s="8">
        <f>'C завтраками| Bed and breakfast'!GZ7</f>
        <v>18250</v>
      </c>
      <c r="HG7" s="8">
        <f>'C завтраками| Bed and breakfast'!HA7</f>
        <v>18250</v>
      </c>
      <c r="HH7" s="8">
        <f>'C завтраками| Bed and breakfast'!HB7</f>
        <v>17050</v>
      </c>
      <c r="HI7" s="8">
        <f>'C завтраками| Bed and breakfast'!HC7</f>
        <v>17050</v>
      </c>
      <c r="HJ7" s="8">
        <f>'C завтраками| Bed and breakfast'!HD7</f>
        <v>17050</v>
      </c>
      <c r="HK7" s="8">
        <f>'C завтраками| Bed and breakfast'!HE7</f>
        <v>17050</v>
      </c>
      <c r="HL7" s="8">
        <f>'C завтраками| Bed and breakfast'!HF7</f>
        <v>17050</v>
      </c>
      <c r="HM7" s="8">
        <f>'C завтраками| Bed and breakfast'!HG7</f>
        <v>14650</v>
      </c>
      <c r="HN7" s="8">
        <f>'C завтраками| Bed and breakfast'!HH7</f>
        <v>18250</v>
      </c>
      <c r="HO7" s="8">
        <f>'C завтраками| Bed and breakfast'!HI7</f>
        <v>17050</v>
      </c>
      <c r="HP7" s="8">
        <f>'C завтраками| Bed and breakfast'!HJ7</f>
        <v>17050</v>
      </c>
      <c r="HQ7" s="8">
        <f>'C завтраками| Bed and breakfast'!HK7</f>
        <v>17050</v>
      </c>
      <c r="HR7" s="8">
        <f>'C завтраками| Bed and breakfast'!HL7</f>
        <v>17050</v>
      </c>
      <c r="HS7" s="8">
        <f>'C завтраками| Bed and breakfast'!HM7</f>
        <v>17050</v>
      </c>
      <c r="HT7" s="8">
        <f>'C завтраками| Bed and breakfast'!HN7</f>
        <v>18250</v>
      </c>
      <c r="HU7" s="8">
        <f>'C завтраками| Bed and breakfast'!HO7</f>
        <v>18250</v>
      </c>
      <c r="HV7" s="8">
        <f>'C завтраками| Bed and breakfast'!HP7</f>
        <v>17050</v>
      </c>
      <c r="HW7" s="8">
        <f>'C завтраками| Bed and breakfast'!HQ7</f>
        <v>17050</v>
      </c>
      <c r="HX7" s="8">
        <f>'C завтраками| Bed and breakfast'!HR7</f>
        <v>17050</v>
      </c>
      <c r="HY7" s="8">
        <f>'C завтраками| Bed and breakfast'!HS7</f>
        <v>17050</v>
      </c>
      <c r="HZ7" s="8">
        <f>'C завтраками| Bed and breakfast'!HT7</f>
        <v>17050</v>
      </c>
      <c r="IA7" s="8">
        <f>'C завтраками| Bed and breakfast'!HU7</f>
        <v>18250</v>
      </c>
      <c r="IB7" s="8">
        <f>'C завтраками| Bed and breakfast'!HV7</f>
        <v>18250</v>
      </c>
      <c r="IC7" s="8">
        <f>'C завтраками| Bed and breakfast'!HW7</f>
        <v>17050</v>
      </c>
      <c r="ID7" s="8">
        <f>'C завтраками| Bed and breakfast'!HX7</f>
        <v>17050</v>
      </c>
      <c r="IE7" s="8">
        <f>'C завтраками| Bed and breakfast'!HY7</f>
        <v>17050</v>
      </c>
      <c r="IF7" s="8">
        <f>'C завтраками| Bed and breakfast'!HZ7</f>
        <v>17050</v>
      </c>
      <c r="IG7" s="8">
        <f>'C завтраками| Bed and breakfast'!IA7</f>
        <v>17050</v>
      </c>
      <c r="IH7" s="8">
        <f>'C завтраками| Bed and breakfast'!IB7</f>
        <v>18250</v>
      </c>
      <c r="II7" s="8">
        <f>'C завтраками| Bed and breakfast'!IC7</f>
        <v>18250</v>
      </c>
      <c r="IJ7" s="8">
        <f>'C завтраками| Bed and breakfast'!ID7</f>
        <v>15150</v>
      </c>
      <c r="IK7" s="8">
        <f>'C завтраками| Bed and breakfast'!IE7</f>
        <v>15150</v>
      </c>
      <c r="IL7" s="8">
        <f>'C завтраками| Bed and breakfast'!IF7</f>
        <v>15150</v>
      </c>
      <c r="IM7" s="8">
        <f>'C завтраками| Bed and breakfast'!IG7</f>
        <v>15150</v>
      </c>
      <c r="IN7" s="8">
        <f>'C завтраками| Bed and breakfast'!IH7</f>
        <v>15150</v>
      </c>
      <c r="IO7" s="8">
        <f>'C завтраками| Bed and breakfast'!II7</f>
        <v>17050</v>
      </c>
      <c r="IP7" s="8">
        <f>'C завтраками| Bed and breakfast'!IJ7</f>
        <v>17050</v>
      </c>
      <c r="IQ7" s="8">
        <f>'C завтраками| Bed and breakfast'!IK7</f>
        <v>14650</v>
      </c>
      <c r="IR7" s="8">
        <f>'C завтраками| Bed and breakfast'!IL7</f>
        <v>14650</v>
      </c>
      <c r="IS7" s="8">
        <f>'C завтраками| Bed and breakfast'!IM7</f>
        <v>14650</v>
      </c>
      <c r="IT7" s="8">
        <f>'C завтраками| Bed and breakfast'!IN7</f>
        <v>14650</v>
      </c>
      <c r="IU7" s="8">
        <f>'C завтраками| Bed and breakfast'!IO7</f>
        <v>14650</v>
      </c>
      <c r="IV7" s="8">
        <f>'C завтраками| Bed and breakfast'!IP7</f>
        <v>17050</v>
      </c>
      <c r="IW7" s="8">
        <f>'C завтраками| Bed and breakfast'!IQ7</f>
        <v>17050</v>
      </c>
      <c r="IX7" s="8">
        <f>'C завтраками| Bed and breakfast'!IR7</f>
        <v>14650</v>
      </c>
      <c r="IY7" s="8">
        <f>'C завтраками| Bed and breakfast'!IS7</f>
        <v>14650</v>
      </c>
      <c r="IZ7" s="8">
        <f>'C завтраками| Bed and breakfast'!IT7</f>
        <v>14650</v>
      </c>
      <c r="JA7" s="8">
        <f>'C завтраками| Bed and breakfast'!IU7</f>
        <v>14650</v>
      </c>
      <c r="JB7" s="8">
        <f>'C завтраками| Bed and breakfast'!IV7</f>
        <v>14650</v>
      </c>
      <c r="JC7" s="8">
        <f>'C завтраками| Bed and breakfast'!IW7</f>
        <v>17050</v>
      </c>
      <c r="JD7" s="8">
        <f>'C завтраками| Bed and breakfast'!IX7</f>
        <v>17050</v>
      </c>
      <c r="JE7" s="8">
        <f>'C завтраками| Bed and breakfast'!IY7</f>
        <v>14650</v>
      </c>
      <c r="JF7" s="8">
        <f>'C завтраками| Bed and breakfast'!IZ7</f>
        <v>14650</v>
      </c>
      <c r="JG7" s="8">
        <f>'C завтраками| Bed and breakfast'!JA7</f>
        <v>14650</v>
      </c>
      <c r="JH7" s="8">
        <f>'C завтраками| Bed and breakfast'!JB7</f>
        <v>14650</v>
      </c>
      <c r="JI7" s="8">
        <f>'C завтраками| Bed and breakfast'!JC7</f>
        <v>14650</v>
      </c>
      <c r="JJ7" s="8">
        <f>'C завтраками| Bed and breakfast'!JD7</f>
        <v>17050</v>
      </c>
      <c r="JK7" s="8">
        <f>'C завтраками| Bed and breakfast'!JE7</f>
        <v>17050</v>
      </c>
      <c r="JL7" s="8">
        <f>'C завтраками| Bed and breakfast'!JF7</f>
        <v>14650</v>
      </c>
      <c r="JM7" s="8">
        <f>'C завтраками| Bed and breakfast'!JG7</f>
        <v>14650</v>
      </c>
      <c r="JN7" s="8">
        <f>'C завтраками| Bed and breakfast'!JH7</f>
        <v>14650</v>
      </c>
      <c r="JO7" s="8">
        <f>'C завтраками| Bed and breakfast'!JI7</f>
        <v>14650</v>
      </c>
      <c r="JP7" s="8">
        <f>'C завтраками| Bed and breakfast'!JJ7</f>
        <v>14650</v>
      </c>
      <c r="JQ7" s="8">
        <f>'C завтраками| Bed and breakfast'!JK7</f>
        <v>17050</v>
      </c>
      <c r="JR7" s="8">
        <f>'C завтраками| Bed and breakfast'!JL7</f>
        <v>17050</v>
      </c>
      <c r="JS7" s="8">
        <f>'C завтраками| Bed and breakfast'!JM7</f>
        <v>15850</v>
      </c>
      <c r="JT7" s="8">
        <f>'C завтраками| Bed and breakfast'!JN7</f>
        <v>15850</v>
      </c>
      <c r="JU7" s="8">
        <f>'C завтраками| Bed and breakfast'!JO7</f>
        <v>15850</v>
      </c>
      <c r="JV7" s="8">
        <f>'C завтраками| Bed and breakfast'!JP7</f>
        <v>15850</v>
      </c>
    </row>
    <row r="8" spans="1:282" s="53" customFormat="1" x14ac:dyDescent="0.2">
      <c r="A8" s="88">
        <v>2</v>
      </c>
      <c r="B8" s="8" t="e">
        <f>'C завтраками| Bed and breakfast'!#REF!</f>
        <v>#REF!</v>
      </c>
      <c r="C8" s="8" t="e">
        <f>'C завтраками| Bed and breakfast'!#REF!</f>
        <v>#REF!</v>
      </c>
      <c r="D8" s="8" t="e">
        <f>'C завтраками| Bed and breakfast'!#REF!</f>
        <v>#REF!</v>
      </c>
      <c r="E8" s="8" t="e">
        <f>'C завтраками| Bed and breakfast'!#REF!</f>
        <v>#REF!</v>
      </c>
      <c r="F8" s="8" t="e">
        <f>'C завтраками| Bed and breakfast'!#REF!</f>
        <v>#REF!</v>
      </c>
      <c r="G8" s="8" t="e">
        <f>'C завтраками| Bed and breakfast'!#REF!</f>
        <v>#REF!</v>
      </c>
      <c r="H8" s="8">
        <f>'C завтраками| Bed and breakfast'!B8</f>
        <v>39500</v>
      </c>
      <c r="I8" s="8">
        <f>'C завтраками| Bed and breakfast'!C8</f>
        <v>54000</v>
      </c>
      <c r="J8" s="8">
        <f>'C завтраками| Bed and breakfast'!D8</f>
        <v>54000</v>
      </c>
      <c r="K8" s="8">
        <f>'C завтраками| Bed and breakfast'!E8</f>
        <v>54000</v>
      </c>
      <c r="L8" s="8">
        <f>'C завтраками| Bed and breakfast'!F8</f>
        <v>47000</v>
      </c>
      <c r="M8" s="8">
        <f>'C завтраками| Bed and breakfast'!G8</f>
        <v>47000</v>
      </c>
      <c r="N8" s="8">
        <f>'C завтраками| Bed and breakfast'!H8</f>
        <v>47000</v>
      </c>
      <c r="O8" s="8">
        <f>'C завтраками| Bed and breakfast'!I8</f>
        <v>47000</v>
      </c>
      <c r="P8" s="8">
        <f>'C завтраками| Bed and breakfast'!J8</f>
        <v>47000</v>
      </c>
      <c r="Q8" s="8">
        <f>'C завтраками| Bed and breakfast'!K8</f>
        <v>47000</v>
      </c>
      <c r="R8" s="8">
        <f>'C завтраками| Bed and breakfast'!L8</f>
        <v>38400</v>
      </c>
      <c r="S8" s="8">
        <f>'C завтраками| Bed and breakfast'!M8</f>
        <v>21900</v>
      </c>
      <c r="T8" s="8">
        <f>'C завтраками| Bed and breakfast'!N8</f>
        <v>21900</v>
      </c>
      <c r="U8" s="8">
        <f>'C завтраками| Bed and breakfast'!O8</f>
        <v>21900</v>
      </c>
      <c r="V8" s="8">
        <f>'C завтраками| Bed and breakfast'!P8</f>
        <v>21900</v>
      </c>
      <c r="W8" s="8">
        <f>'C завтраками| Bed and breakfast'!Q8</f>
        <v>21900</v>
      </c>
      <c r="X8" s="8">
        <f>'C завтраками| Bed and breakfast'!R8</f>
        <v>23900</v>
      </c>
      <c r="Y8" s="8">
        <f>'C завтраками| Bed and breakfast'!S8</f>
        <v>23900</v>
      </c>
      <c r="Z8" s="8">
        <f>'C завтраками| Bed and breakfast'!T8</f>
        <v>23900</v>
      </c>
      <c r="AA8" s="8">
        <f>'C завтраками| Bed and breakfast'!U8</f>
        <v>23900</v>
      </c>
      <c r="AB8" s="8">
        <f>'C завтраками| Bed and breakfast'!V8</f>
        <v>23900</v>
      </c>
      <c r="AC8" s="8">
        <f>'C завтраками| Bed and breakfast'!W8</f>
        <v>21900</v>
      </c>
      <c r="AD8" s="8">
        <f>'C завтраками| Bed and breakfast'!X8</f>
        <v>21900</v>
      </c>
      <c r="AE8" s="8">
        <f>'C завтраками| Bed and breakfast'!Y8</f>
        <v>21900</v>
      </c>
      <c r="AF8" s="8">
        <f>'C завтраками| Bed and breakfast'!Z8</f>
        <v>21900</v>
      </c>
      <c r="AG8" s="8">
        <f>'C завтраками| Bed and breakfast'!AA8</f>
        <v>21900</v>
      </c>
      <c r="AH8" s="8">
        <f>'C завтраками| Bed and breakfast'!AB8</f>
        <v>25900</v>
      </c>
      <c r="AI8" s="8">
        <f>'C завтраками| Bed and breakfast'!AC8</f>
        <v>25900</v>
      </c>
      <c r="AJ8" s="8">
        <f>'C завтраками| Bed and breakfast'!AD8</f>
        <v>25900</v>
      </c>
      <c r="AK8" s="8">
        <f>'C завтраками| Bed and breakfast'!AE8</f>
        <v>25900</v>
      </c>
      <c r="AL8" s="8">
        <f>'C завтраками| Bed and breakfast'!AF8</f>
        <v>25900</v>
      </c>
      <c r="AM8" s="8">
        <f>'C завтраками| Bed and breakfast'!AG8</f>
        <v>27900</v>
      </c>
      <c r="AN8" s="8">
        <f>'C завтраками| Bed and breakfast'!AH8</f>
        <v>30400</v>
      </c>
      <c r="AO8" s="8">
        <f>'C завтраками| Bed and breakfast'!AI8</f>
        <v>30900</v>
      </c>
      <c r="AP8" s="8">
        <f>'C завтраками| Bed and breakfast'!AJ8</f>
        <v>30900</v>
      </c>
      <c r="AQ8" s="8">
        <f>'C завтраками| Bed and breakfast'!AK8</f>
        <v>30900</v>
      </c>
      <c r="AR8" s="8">
        <f>'C завтраками| Bed and breakfast'!AL8</f>
        <v>30900</v>
      </c>
      <c r="AS8" s="8">
        <f>'C завтраками| Bed and breakfast'!AM8</f>
        <v>30900</v>
      </c>
      <c r="AT8" s="8">
        <f>'C завтраками| Bed and breakfast'!AN8</f>
        <v>30900</v>
      </c>
      <c r="AU8" s="8">
        <f>'C завтраками| Bed and breakfast'!AO8</f>
        <v>30900</v>
      </c>
      <c r="AV8" s="8">
        <f>'C завтраками| Bed and breakfast'!AP8</f>
        <v>30900</v>
      </c>
      <c r="AW8" s="8">
        <f>'C завтраками| Bed and breakfast'!AQ8</f>
        <v>30900</v>
      </c>
      <c r="AX8" s="8">
        <f>'C завтраками| Bed and breakfast'!AR8</f>
        <v>30900</v>
      </c>
      <c r="AY8" s="8">
        <f>'C завтраками| Bed and breakfast'!AS8</f>
        <v>28900</v>
      </c>
      <c r="AZ8" s="8">
        <f>'C завтраками| Bed and breakfast'!AT8</f>
        <v>28900</v>
      </c>
      <c r="BA8" s="8">
        <f>'C завтраками| Bed and breakfast'!AU8</f>
        <v>30900</v>
      </c>
      <c r="BB8" s="8">
        <f>'C завтраками| Bed and breakfast'!AV8</f>
        <v>30900</v>
      </c>
      <c r="BC8" s="8">
        <f>'C завтраками| Bed and breakfast'!AW8</f>
        <v>32900</v>
      </c>
      <c r="BD8" s="8">
        <f>'C завтраками| Bed and breakfast'!AX8</f>
        <v>35400</v>
      </c>
      <c r="BE8" s="8">
        <f>'C завтраками| Bed and breakfast'!AY8</f>
        <v>35400</v>
      </c>
      <c r="BF8" s="8">
        <f>'C завтраками| Bed and breakfast'!AZ8</f>
        <v>35400</v>
      </c>
      <c r="BG8" s="8">
        <f>'C завтраками| Bed and breakfast'!BA8</f>
        <v>35400</v>
      </c>
      <c r="BH8" s="8">
        <f>'C завтраками| Bed and breakfast'!BB8</f>
        <v>37900</v>
      </c>
      <c r="BI8" s="8">
        <f>'C завтраками| Bed and breakfast'!BC8</f>
        <v>40900</v>
      </c>
      <c r="BJ8" s="8">
        <f>'C завтраками| Bed and breakfast'!BD8</f>
        <v>40900</v>
      </c>
      <c r="BK8" s="8">
        <f>'C завтраками| Bed and breakfast'!BE8</f>
        <v>37900</v>
      </c>
      <c r="BL8" s="8">
        <f>'C завтраками| Bed and breakfast'!BF8</f>
        <v>32900</v>
      </c>
      <c r="BM8" s="8">
        <f>'C завтраками| Bed and breakfast'!BG8</f>
        <v>32900</v>
      </c>
      <c r="BN8" s="8">
        <f>'C завтраками| Bed and breakfast'!BH8</f>
        <v>35400</v>
      </c>
      <c r="BO8" s="8">
        <f>'C завтраками| Bed and breakfast'!BI8</f>
        <v>35400</v>
      </c>
      <c r="BP8" s="8">
        <f>'C завтраками| Bed and breakfast'!BJ8</f>
        <v>26900</v>
      </c>
      <c r="BQ8" s="8">
        <f>'C завтраками| Bed and breakfast'!BK8</f>
        <v>27350</v>
      </c>
      <c r="BR8" s="8">
        <f>'C завтраками| Bed and breakfast'!BL8</f>
        <v>27350</v>
      </c>
      <c r="BS8" s="8">
        <f>'C завтраками| Bed and breakfast'!BM8</f>
        <v>27350</v>
      </c>
      <c r="BT8" s="8">
        <f>'C завтраками| Bed and breakfast'!BN8</f>
        <v>25850</v>
      </c>
      <c r="BU8" s="8">
        <f>'C завтраками| Bed and breakfast'!BO8</f>
        <v>25850</v>
      </c>
      <c r="BV8" s="8">
        <f>'C завтраками| Bed and breakfast'!BP8</f>
        <v>27350</v>
      </c>
      <c r="BW8" s="8">
        <f>'C завтраками| Bed and breakfast'!BQ8</f>
        <v>27350</v>
      </c>
      <c r="BX8" s="8">
        <f>'C завтраками| Bed and breakfast'!BR8</f>
        <v>27350</v>
      </c>
      <c r="BY8" s="8">
        <f>'C завтраками| Bed and breakfast'!BS8</f>
        <v>25850</v>
      </c>
      <c r="BZ8" s="8">
        <f>'C завтраками| Bed and breakfast'!BT8</f>
        <v>25850</v>
      </c>
      <c r="CA8" s="8">
        <f>'C завтраками| Bed and breakfast'!BU8</f>
        <v>25850</v>
      </c>
      <c r="CB8" s="8">
        <f>'C завтраками| Bed and breakfast'!BV8</f>
        <v>25850</v>
      </c>
      <c r="CC8" s="8">
        <f>'C завтраками| Bed and breakfast'!BW8</f>
        <v>25850</v>
      </c>
      <c r="CD8" s="8">
        <f>'C завтраками| Bed and breakfast'!BX8</f>
        <v>25850</v>
      </c>
      <c r="CE8" s="8">
        <f>'C завтраками| Bed and breakfast'!BY8</f>
        <v>25850</v>
      </c>
      <c r="CF8" s="8">
        <f>'C завтраками| Bed and breakfast'!BZ8</f>
        <v>25850</v>
      </c>
      <c r="CG8" s="8">
        <f>'C завтраками| Bed and breakfast'!CA8</f>
        <v>25850</v>
      </c>
      <c r="CH8" s="8">
        <f>'C завтраками| Bed and breakfast'!CB8</f>
        <v>25850</v>
      </c>
      <c r="CI8" s="8">
        <f>'C завтраками| Bed and breakfast'!CC8</f>
        <v>25850</v>
      </c>
      <c r="CJ8" s="8">
        <f>'C завтраками| Bed and breakfast'!CD8</f>
        <v>25850</v>
      </c>
      <c r="CK8" s="8">
        <f>'C завтраками| Bed and breakfast'!CE8</f>
        <v>25850</v>
      </c>
      <c r="CL8" s="8">
        <f>'C завтраками| Bed and breakfast'!CF8</f>
        <v>25850</v>
      </c>
      <c r="CM8" s="8">
        <f>'C завтраками| Bed and breakfast'!CG8</f>
        <v>25850</v>
      </c>
      <c r="CN8" s="8">
        <f>'C завтраками| Bed and breakfast'!CH8</f>
        <v>25850</v>
      </c>
      <c r="CO8" s="8">
        <f>'C завтраками| Bed and breakfast'!CI8</f>
        <v>25850</v>
      </c>
      <c r="CP8" s="8">
        <f>'C завтраками| Bed and breakfast'!CJ8</f>
        <v>25850</v>
      </c>
      <c r="CQ8" s="8">
        <f>'C завтраками| Bed and breakfast'!CK8</f>
        <v>25850</v>
      </c>
      <c r="CR8" s="8">
        <f>'C завтраками| Bed and breakfast'!CL8</f>
        <v>25850</v>
      </c>
      <c r="CS8" s="8">
        <f>'C завтраками| Bed and breakfast'!CM8</f>
        <v>25850</v>
      </c>
      <c r="CT8" s="8">
        <f>'C завтраками| Bed and breakfast'!CN8</f>
        <v>25850</v>
      </c>
      <c r="CU8" s="8">
        <f>'C завтраками| Bed and breakfast'!CO8</f>
        <v>25850</v>
      </c>
      <c r="CV8" s="8">
        <f>'C завтраками| Bed and breakfast'!CP8</f>
        <v>16500</v>
      </c>
      <c r="CW8" s="8">
        <f>'C завтраками| Bed and breakfast'!CQ8</f>
        <v>16500</v>
      </c>
      <c r="CX8" s="8">
        <f>'C завтраками| Bed and breakfast'!CR8</f>
        <v>17000</v>
      </c>
      <c r="CY8" s="8">
        <f>'C завтраками| Bed and breakfast'!CS8</f>
        <v>17000</v>
      </c>
      <c r="CZ8" s="8">
        <f>'C завтраками| Bed and breakfast'!CT8</f>
        <v>16500</v>
      </c>
      <c r="DA8" s="8">
        <f>'C завтраками| Bed and breakfast'!CU8</f>
        <v>16500</v>
      </c>
      <c r="DB8" s="8">
        <f>'C завтраками| Bed and breakfast'!CV8</f>
        <v>16500</v>
      </c>
      <c r="DC8" s="8">
        <f>'C завтраками| Bed and breakfast'!CW8</f>
        <v>16500</v>
      </c>
      <c r="DD8" s="8">
        <f>'C завтраками| Bed and breakfast'!CX8</f>
        <v>16500</v>
      </c>
      <c r="DE8" s="8">
        <f>'C завтраками| Bed and breakfast'!CY8</f>
        <v>17000</v>
      </c>
      <c r="DF8" s="8">
        <f>'C завтраками| Bed and breakfast'!CZ8</f>
        <v>17000</v>
      </c>
      <c r="DG8" s="8">
        <f>'C завтраками| Bed and breakfast'!DA8</f>
        <v>16500</v>
      </c>
      <c r="DH8" s="8">
        <f>'C завтраками| Bed and breakfast'!DB8</f>
        <v>16500</v>
      </c>
      <c r="DI8" s="8">
        <f>'C завтраками| Bed and breakfast'!DC8</f>
        <v>16500</v>
      </c>
      <c r="DJ8" s="8">
        <f>'C завтраками| Bed and breakfast'!DD8</f>
        <v>15500</v>
      </c>
      <c r="DK8" s="8">
        <f>'C завтраками| Bed and breakfast'!DE8</f>
        <v>15500</v>
      </c>
      <c r="DL8" s="8">
        <f>'C завтраками| Bed and breakfast'!DF8</f>
        <v>16200</v>
      </c>
      <c r="DM8" s="8">
        <f>'C завтраками| Bed and breakfast'!DG8</f>
        <v>16200</v>
      </c>
      <c r="DN8" s="8">
        <f>'C завтраками| Bed and breakfast'!DH8</f>
        <v>15500</v>
      </c>
      <c r="DO8" s="8">
        <f>'C завтраками| Bed and breakfast'!DI8</f>
        <v>15500</v>
      </c>
      <c r="DP8" s="8">
        <f>'C завтраками| Bed and breakfast'!DJ8</f>
        <v>15500</v>
      </c>
      <c r="DQ8" s="8">
        <f>'C завтраками| Bed and breakfast'!DK8</f>
        <v>15500</v>
      </c>
      <c r="DR8" s="8">
        <f>'C завтраками| Bed and breakfast'!DL8</f>
        <v>15500</v>
      </c>
      <c r="DS8" s="8">
        <f>'C завтраками| Bed and breakfast'!DM8</f>
        <v>16200</v>
      </c>
      <c r="DT8" s="8">
        <f>'C завтраками| Bed and breakfast'!DN8</f>
        <v>16200</v>
      </c>
      <c r="DU8" s="8">
        <f>'C завтраками| Bed and breakfast'!DO8</f>
        <v>15500</v>
      </c>
      <c r="DV8" s="8">
        <f>'C завтраками| Bed and breakfast'!DP8</f>
        <v>15500</v>
      </c>
      <c r="DW8" s="8">
        <f>'C завтраками| Bed and breakfast'!DQ8</f>
        <v>15500</v>
      </c>
      <c r="DX8" s="8">
        <f>'C завтраками| Bed and breakfast'!DR8</f>
        <v>15500</v>
      </c>
      <c r="DY8" s="8">
        <f>'C завтраками| Bed and breakfast'!DS8</f>
        <v>16500</v>
      </c>
      <c r="DZ8" s="8">
        <f>'C завтраками| Bed and breakfast'!DT8</f>
        <v>16200</v>
      </c>
      <c r="EA8" s="8">
        <f>'C завтраками| Bed and breakfast'!DU8</f>
        <v>16200</v>
      </c>
      <c r="EB8" s="8">
        <f>'C завтраками| Bed and breakfast'!DV8</f>
        <v>16200</v>
      </c>
      <c r="EC8" s="8">
        <f>'C завтраками| Bed and breakfast'!DW8</f>
        <v>15000</v>
      </c>
      <c r="ED8" s="8">
        <f>'C завтраками| Bed and breakfast'!DX8</f>
        <v>15000</v>
      </c>
      <c r="EE8" s="8">
        <f>'C завтраками| Bed and breakfast'!DY8</f>
        <v>15000</v>
      </c>
      <c r="EF8" s="8">
        <f>'C завтраками| Bed and breakfast'!DZ8</f>
        <v>15000</v>
      </c>
      <c r="EG8" s="8">
        <f>'C завтраками| Bed and breakfast'!EA8</f>
        <v>15000</v>
      </c>
      <c r="EH8" s="8">
        <f>'C завтраками| Bed and breakfast'!EB8</f>
        <v>16200</v>
      </c>
      <c r="EI8" s="8">
        <f>'C завтраками| Bed and breakfast'!EC8</f>
        <v>16200</v>
      </c>
      <c r="EJ8" s="8">
        <f>'C завтраками| Bed and breakfast'!ED8</f>
        <v>16200</v>
      </c>
      <c r="EK8" s="8">
        <f>'C завтраками| Bed and breakfast'!EE8</f>
        <v>14700</v>
      </c>
      <c r="EL8" s="8">
        <f>'C завтраками| Bed and breakfast'!EF8</f>
        <v>14700</v>
      </c>
      <c r="EM8" s="8">
        <f>'C завтраками| Bed and breakfast'!EG8</f>
        <v>14700</v>
      </c>
      <c r="EN8" s="8">
        <f>'C завтраками| Bed and breakfast'!EH8</f>
        <v>15000</v>
      </c>
      <c r="EO8" s="8">
        <f>'C завтраками| Bed and breakfast'!EI8</f>
        <v>15000</v>
      </c>
      <c r="EP8" s="8">
        <f>'C завтраками| Bed and breakfast'!EJ8</f>
        <v>14700</v>
      </c>
      <c r="EQ8" s="8">
        <f>'C завтраками| Bed and breakfast'!EK8</f>
        <v>14700</v>
      </c>
      <c r="ER8" s="8">
        <f>'C завтраками| Bed and breakfast'!EL8</f>
        <v>14700</v>
      </c>
      <c r="ES8" s="8">
        <f>'C завтраками| Bed and breakfast'!EM8</f>
        <v>14700</v>
      </c>
      <c r="ET8" s="8">
        <f>'C завтраками| Bed and breakfast'!EN8</f>
        <v>14700</v>
      </c>
      <c r="EU8" s="8">
        <f>'C завтраками| Bed and breakfast'!EO8</f>
        <v>15000</v>
      </c>
      <c r="EV8" s="8">
        <f>'C завтраками| Bed and breakfast'!EP8</f>
        <v>15000</v>
      </c>
      <c r="EW8" s="8">
        <f>'C завтраками| Bed and breakfast'!EQ8</f>
        <v>14700</v>
      </c>
      <c r="EX8" s="8">
        <f>'C завтраками| Bed and breakfast'!ER8</f>
        <v>14700</v>
      </c>
      <c r="EY8" s="8">
        <f>'C завтраками| Bed and breakfast'!ES8</f>
        <v>14700</v>
      </c>
      <c r="EZ8" s="8">
        <f>'C завтраками| Bed and breakfast'!ET8</f>
        <v>14700</v>
      </c>
      <c r="FA8" s="8">
        <f>'C завтраками| Bed and breakfast'!EU8</f>
        <v>14700</v>
      </c>
      <c r="FB8" s="8">
        <f>'C завтраками| Bed and breakfast'!EV8</f>
        <v>15000</v>
      </c>
      <c r="FC8" s="8">
        <f>'C завтраками| Bed and breakfast'!EW8</f>
        <v>15000</v>
      </c>
      <c r="FD8" s="8">
        <f>'C завтраками| Bed and breakfast'!EX8</f>
        <v>16500</v>
      </c>
      <c r="FE8" s="8">
        <f>'C завтраками| Bed and breakfast'!EY8</f>
        <v>15000</v>
      </c>
      <c r="FF8" s="8">
        <f>'C завтраками| Bed and breakfast'!EZ8</f>
        <v>15000</v>
      </c>
      <c r="FG8" s="8">
        <f>'C завтраками| Bed and breakfast'!FA8</f>
        <v>15000</v>
      </c>
      <c r="FH8" s="8">
        <f>'C завтраками| Bed and breakfast'!FB8</f>
        <v>15000</v>
      </c>
      <c r="FI8" s="8">
        <f>'C завтраками| Bed and breakfast'!FC8</f>
        <v>22500</v>
      </c>
      <c r="FJ8" s="8">
        <f>'C завтраками| Bed and breakfast'!FD8</f>
        <v>22500</v>
      </c>
      <c r="FK8" s="8">
        <f>'C завтраками| Bed and breakfast'!FE8</f>
        <v>22500</v>
      </c>
      <c r="FL8" s="8">
        <f>'C завтраками| Bed and breakfast'!FF8</f>
        <v>22500</v>
      </c>
      <c r="FM8" s="8">
        <f>'C завтраками| Bed and breakfast'!FG8</f>
        <v>22500</v>
      </c>
      <c r="FN8" s="8">
        <f>'C завтраками| Bed and breakfast'!FH8</f>
        <v>22500</v>
      </c>
      <c r="FO8" s="8">
        <f>'C завтраками| Bed and breakfast'!FI8</f>
        <v>22500</v>
      </c>
      <c r="FP8" s="8">
        <f>'C завтраками| Bed and breakfast'!FJ8</f>
        <v>22500</v>
      </c>
      <c r="FQ8" s="8">
        <f>'C завтраками| Bed and breakfast'!FK8</f>
        <v>22500</v>
      </c>
      <c r="FR8" s="8">
        <f>'C завтраками| Bed and breakfast'!FL8</f>
        <v>22500</v>
      </c>
      <c r="FS8" s="8">
        <f>'C завтраками| Bed and breakfast'!FM8</f>
        <v>22500</v>
      </c>
      <c r="FT8" s="8">
        <f>'C завтраками| Bed and breakfast'!FN8</f>
        <v>22500</v>
      </c>
      <c r="FU8" s="8">
        <f>'C завтраками| Bed and breakfast'!FO8</f>
        <v>22500</v>
      </c>
      <c r="FV8" s="8">
        <f>'C завтраками| Bed and breakfast'!FP8</f>
        <v>22500</v>
      </c>
      <c r="FW8" s="8">
        <f>'C завтраками| Bed and breakfast'!FQ8</f>
        <v>22500</v>
      </c>
      <c r="FX8" s="8">
        <f>'C завтраками| Bed and breakfast'!FR8</f>
        <v>22500</v>
      </c>
      <c r="FY8" s="8">
        <f>'C завтраками| Bed and breakfast'!FS8</f>
        <v>22500</v>
      </c>
      <c r="FZ8" s="8">
        <f>'C завтраками| Bed and breakfast'!FT8</f>
        <v>22500</v>
      </c>
      <c r="GA8" s="8">
        <f>'C завтраками| Bed and breakfast'!FU8</f>
        <v>22500</v>
      </c>
      <c r="GB8" s="8">
        <f>'C завтраками| Bed and breakfast'!FV8</f>
        <v>22500</v>
      </c>
      <c r="GC8" s="8">
        <f>'C завтраками| Bed and breakfast'!FW8</f>
        <v>22500</v>
      </c>
      <c r="GD8" s="8">
        <f>'C завтраками| Bed and breakfast'!FX8</f>
        <v>22500</v>
      </c>
      <c r="GE8" s="8">
        <f>'C завтраками| Bed and breakfast'!FY8</f>
        <v>22500</v>
      </c>
      <c r="GF8" s="8">
        <f>'C завтраками| Bed and breakfast'!FZ8</f>
        <v>22500</v>
      </c>
      <c r="GG8" s="8">
        <f>'C завтраками| Bed and breakfast'!GA8</f>
        <v>15000</v>
      </c>
      <c r="GH8" s="8">
        <f>'C завтраками| Bed and breakfast'!GB8</f>
        <v>15000</v>
      </c>
      <c r="GI8" s="8">
        <f>'C завтраками| Bed and breakfast'!GC8</f>
        <v>24400</v>
      </c>
      <c r="GJ8" s="8">
        <f>'C завтраками| Bed and breakfast'!GD8</f>
        <v>24400</v>
      </c>
      <c r="GK8" s="8">
        <f>'C завтраками| Bed and breakfast'!GE8</f>
        <v>24400</v>
      </c>
      <c r="GL8" s="8">
        <f>'C завтраками| Bed and breakfast'!GF8</f>
        <v>24400</v>
      </c>
      <c r="GM8" s="8">
        <f>'C завтраками| Bed and breakfast'!GG8</f>
        <v>24400</v>
      </c>
      <c r="GN8" s="8">
        <f>'C завтраками| Bed and breakfast'!GH8</f>
        <v>24400</v>
      </c>
      <c r="GO8" s="8">
        <f>'C завтраками| Bed and breakfast'!GI8</f>
        <v>24400</v>
      </c>
      <c r="GP8" s="8">
        <f>'C завтраками| Bed and breakfast'!GJ8</f>
        <v>24400</v>
      </c>
      <c r="GQ8" s="8">
        <f>'C завтраками| Bed and breakfast'!GK8</f>
        <v>24400</v>
      </c>
      <c r="GR8" s="8">
        <f>'C завтраками| Bed and breakfast'!GL8</f>
        <v>24400</v>
      </c>
      <c r="GS8" s="8">
        <f>'C завтраками| Bed and breakfast'!GM8</f>
        <v>18400</v>
      </c>
      <c r="GT8" s="8">
        <f>'C завтраками| Bed and breakfast'!GN8</f>
        <v>18400</v>
      </c>
      <c r="GU8" s="8">
        <f>'C завтраками| Bed and breakfast'!GO8</f>
        <v>18400</v>
      </c>
      <c r="GV8" s="8">
        <f>'C завтраками| Bed and breakfast'!GP8</f>
        <v>18400</v>
      </c>
      <c r="GW8" s="8">
        <f>'C завтраками| Bed and breakfast'!GQ8</f>
        <v>18900</v>
      </c>
      <c r="GX8" s="8">
        <f>'C завтраками| Bed and breakfast'!GR8</f>
        <v>18900</v>
      </c>
      <c r="GY8" s="8">
        <f>'C завтраками| Bed and breakfast'!GS8</f>
        <v>20100</v>
      </c>
      <c r="GZ8" s="8">
        <f>'C завтраками| Bed and breakfast'!GT8</f>
        <v>20100</v>
      </c>
      <c r="HA8" s="8">
        <f>'C завтраками| Bed and breakfast'!GU8</f>
        <v>18900</v>
      </c>
      <c r="HB8" s="8">
        <f>'C завтраками| Bed and breakfast'!GV8</f>
        <v>18900</v>
      </c>
      <c r="HC8" s="8">
        <f>'C завтраками| Bed and breakfast'!GW8</f>
        <v>18900</v>
      </c>
      <c r="HD8" s="8">
        <f>'C завтраками| Bed and breakfast'!GX8</f>
        <v>18900</v>
      </c>
      <c r="HE8" s="8">
        <f>'C завтраками| Bed and breakfast'!GY8</f>
        <v>18900</v>
      </c>
      <c r="HF8" s="8">
        <f>'C завтраками| Bed and breakfast'!GZ8</f>
        <v>20100</v>
      </c>
      <c r="HG8" s="8">
        <f>'C завтраками| Bed and breakfast'!HA8</f>
        <v>20100</v>
      </c>
      <c r="HH8" s="8">
        <f>'C завтраками| Bed and breakfast'!HB8</f>
        <v>18900</v>
      </c>
      <c r="HI8" s="8">
        <f>'C завтраками| Bed and breakfast'!HC8</f>
        <v>18900</v>
      </c>
      <c r="HJ8" s="8">
        <f>'C завтраками| Bed and breakfast'!HD8</f>
        <v>18900</v>
      </c>
      <c r="HK8" s="8">
        <f>'C завтраками| Bed and breakfast'!HE8</f>
        <v>18900</v>
      </c>
      <c r="HL8" s="8">
        <f>'C завтраками| Bed and breakfast'!HF8</f>
        <v>18900</v>
      </c>
      <c r="HM8" s="8">
        <f>'C завтраками| Bed and breakfast'!HG8</f>
        <v>16500</v>
      </c>
      <c r="HN8" s="8">
        <f>'C завтраками| Bed and breakfast'!HH8</f>
        <v>20100</v>
      </c>
      <c r="HO8" s="8">
        <f>'C завтраками| Bed and breakfast'!HI8</f>
        <v>18900</v>
      </c>
      <c r="HP8" s="8">
        <f>'C завтраками| Bed and breakfast'!HJ8</f>
        <v>18900</v>
      </c>
      <c r="HQ8" s="8">
        <f>'C завтраками| Bed and breakfast'!HK8</f>
        <v>18900</v>
      </c>
      <c r="HR8" s="8">
        <f>'C завтраками| Bed and breakfast'!HL8</f>
        <v>18900</v>
      </c>
      <c r="HS8" s="8">
        <f>'C завтраками| Bed and breakfast'!HM8</f>
        <v>18900</v>
      </c>
      <c r="HT8" s="8">
        <f>'C завтраками| Bed and breakfast'!HN8</f>
        <v>20100</v>
      </c>
      <c r="HU8" s="8">
        <f>'C завтраками| Bed and breakfast'!HO8</f>
        <v>20100</v>
      </c>
      <c r="HV8" s="8">
        <f>'C завтраками| Bed and breakfast'!HP8</f>
        <v>18900</v>
      </c>
      <c r="HW8" s="8">
        <f>'C завтраками| Bed and breakfast'!HQ8</f>
        <v>18900</v>
      </c>
      <c r="HX8" s="8">
        <f>'C завтраками| Bed and breakfast'!HR8</f>
        <v>18900</v>
      </c>
      <c r="HY8" s="8">
        <f>'C завтраками| Bed and breakfast'!HS8</f>
        <v>18900</v>
      </c>
      <c r="HZ8" s="8">
        <f>'C завтраками| Bed and breakfast'!HT8</f>
        <v>18900</v>
      </c>
      <c r="IA8" s="8">
        <f>'C завтраками| Bed and breakfast'!HU8</f>
        <v>20100</v>
      </c>
      <c r="IB8" s="8">
        <f>'C завтраками| Bed and breakfast'!HV8</f>
        <v>20100</v>
      </c>
      <c r="IC8" s="8">
        <f>'C завтраками| Bed and breakfast'!HW8</f>
        <v>18900</v>
      </c>
      <c r="ID8" s="8">
        <f>'C завтраками| Bed and breakfast'!HX8</f>
        <v>18900</v>
      </c>
      <c r="IE8" s="8">
        <f>'C завтраками| Bed and breakfast'!HY8</f>
        <v>18900</v>
      </c>
      <c r="IF8" s="8">
        <f>'C завтраками| Bed and breakfast'!HZ8</f>
        <v>18900</v>
      </c>
      <c r="IG8" s="8">
        <f>'C завтраками| Bed and breakfast'!IA8</f>
        <v>18900</v>
      </c>
      <c r="IH8" s="8">
        <f>'C завтраками| Bed and breakfast'!IB8</f>
        <v>20100</v>
      </c>
      <c r="II8" s="8">
        <f>'C завтраками| Bed and breakfast'!IC8</f>
        <v>20100</v>
      </c>
      <c r="IJ8" s="8">
        <f>'C завтраками| Bed and breakfast'!ID8</f>
        <v>17000</v>
      </c>
      <c r="IK8" s="8">
        <f>'C завтраками| Bed and breakfast'!IE8</f>
        <v>17000</v>
      </c>
      <c r="IL8" s="8">
        <f>'C завтраками| Bed and breakfast'!IF8</f>
        <v>17000</v>
      </c>
      <c r="IM8" s="8">
        <f>'C завтраками| Bed and breakfast'!IG8</f>
        <v>17000</v>
      </c>
      <c r="IN8" s="8">
        <f>'C завтраками| Bed and breakfast'!IH8</f>
        <v>17000</v>
      </c>
      <c r="IO8" s="8">
        <f>'C завтраками| Bed and breakfast'!II8</f>
        <v>18900</v>
      </c>
      <c r="IP8" s="8">
        <f>'C завтраками| Bed and breakfast'!IJ8</f>
        <v>18900</v>
      </c>
      <c r="IQ8" s="8">
        <f>'C завтраками| Bed and breakfast'!IK8</f>
        <v>16500</v>
      </c>
      <c r="IR8" s="8">
        <f>'C завтраками| Bed and breakfast'!IL8</f>
        <v>16500</v>
      </c>
      <c r="IS8" s="8">
        <f>'C завтраками| Bed and breakfast'!IM8</f>
        <v>16500</v>
      </c>
      <c r="IT8" s="8">
        <f>'C завтраками| Bed and breakfast'!IN8</f>
        <v>16500</v>
      </c>
      <c r="IU8" s="8">
        <f>'C завтраками| Bed and breakfast'!IO8</f>
        <v>16500</v>
      </c>
      <c r="IV8" s="8">
        <f>'C завтраками| Bed and breakfast'!IP8</f>
        <v>18900</v>
      </c>
      <c r="IW8" s="8">
        <f>'C завтраками| Bed and breakfast'!IQ8</f>
        <v>18900</v>
      </c>
      <c r="IX8" s="8">
        <f>'C завтраками| Bed and breakfast'!IR8</f>
        <v>16500</v>
      </c>
      <c r="IY8" s="8">
        <f>'C завтраками| Bed and breakfast'!IS8</f>
        <v>16500</v>
      </c>
      <c r="IZ8" s="8">
        <f>'C завтраками| Bed and breakfast'!IT8</f>
        <v>16500</v>
      </c>
      <c r="JA8" s="8">
        <f>'C завтраками| Bed and breakfast'!IU8</f>
        <v>16500</v>
      </c>
      <c r="JB8" s="8">
        <f>'C завтраками| Bed and breakfast'!IV8</f>
        <v>16500</v>
      </c>
      <c r="JC8" s="8">
        <f>'C завтраками| Bed and breakfast'!IW8</f>
        <v>18900</v>
      </c>
      <c r="JD8" s="8">
        <f>'C завтраками| Bed and breakfast'!IX8</f>
        <v>18900</v>
      </c>
      <c r="JE8" s="8">
        <f>'C завтраками| Bed and breakfast'!IY8</f>
        <v>16500</v>
      </c>
      <c r="JF8" s="8">
        <f>'C завтраками| Bed and breakfast'!IZ8</f>
        <v>16500</v>
      </c>
      <c r="JG8" s="8">
        <f>'C завтраками| Bed and breakfast'!JA8</f>
        <v>16500</v>
      </c>
      <c r="JH8" s="8">
        <f>'C завтраками| Bed and breakfast'!JB8</f>
        <v>16500</v>
      </c>
      <c r="JI8" s="8">
        <f>'C завтраками| Bed and breakfast'!JC8</f>
        <v>16500</v>
      </c>
      <c r="JJ8" s="8">
        <f>'C завтраками| Bed and breakfast'!JD8</f>
        <v>18900</v>
      </c>
      <c r="JK8" s="8">
        <f>'C завтраками| Bed and breakfast'!JE8</f>
        <v>18900</v>
      </c>
      <c r="JL8" s="8">
        <f>'C завтраками| Bed and breakfast'!JF8</f>
        <v>16500</v>
      </c>
      <c r="JM8" s="8">
        <f>'C завтраками| Bed and breakfast'!JG8</f>
        <v>16500</v>
      </c>
      <c r="JN8" s="8">
        <f>'C завтраками| Bed and breakfast'!JH8</f>
        <v>16500</v>
      </c>
      <c r="JO8" s="8">
        <f>'C завтраками| Bed and breakfast'!JI8</f>
        <v>16500</v>
      </c>
      <c r="JP8" s="8">
        <f>'C завтраками| Bed and breakfast'!JJ8</f>
        <v>16500</v>
      </c>
      <c r="JQ8" s="8">
        <f>'C завтраками| Bed and breakfast'!JK8</f>
        <v>18900</v>
      </c>
      <c r="JR8" s="8">
        <f>'C завтраками| Bed and breakfast'!JL8</f>
        <v>18900</v>
      </c>
      <c r="JS8" s="8">
        <f>'C завтраками| Bed and breakfast'!JM8</f>
        <v>17700</v>
      </c>
      <c r="JT8" s="8">
        <f>'C завтраками| Bed and breakfast'!JN8</f>
        <v>17700</v>
      </c>
      <c r="JU8" s="8">
        <f>'C завтраками| Bed and breakfast'!JO8</f>
        <v>17700</v>
      </c>
      <c r="JV8" s="8">
        <f>'C завтраками| Bed and breakfast'!JP8</f>
        <v>17700</v>
      </c>
    </row>
    <row r="9" spans="1:282" s="53" customFormat="1" x14ac:dyDescent="0.2">
      <c r="A9" s="229" t="s">
        <v>300</v>
      </c>
      <c r="B9" s="206"/>
      <c r="C9" s="94"/>
      <c r="D9" s="94"/>
      <c r="E9" s="94"/>
      <c r="F9" s="94"/>
      <c r="G9" s="94"/>
      <c r="H9" s="94"/>
      <c r="I9" s="94"/>
      <c r="J9" s="94"/>
      <c r="K9" s="94"/>
      <c r="L9" s="94"/>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row>
    <row r="10" spans="1:282" s="53" customFormat="1" x14ac:dyDescent="0.2">
      <c r="A10" s="88">
        <v>1</v>
      </c>
      <c r="B10" s="7" t="e">
        <f>B7</f>
        <v>#REF!</v>
      </c>
      <c r="C10" s="7" t="e">
        <f t="shared" ref="C10:BN10" si="0">C7</f>
        <v>#REF!</v>
      </c>
      <c r="D10" s="7" t="e">
        <f t="shared" si="0"/>
        <v>#REF!</v>
      </c>
      <c r="E10" s="7" t="e">
        <f t="shared" si="0"/>
        <v>#REF!</v>
      </c>
      <c r="F10" s="7" t="e">
        <f t="shared" si="0"/>
        <v>#REF!</v>
      </c>
      <c r="G10" s="7" t="e">
        <f t="shared" si="0"/>
        <v>#REF!</v>
      </c>
      <c r="H10" s="7">
        <f t="shared" si="0"/>
        <v>37250</v>
      </c>
      <c r="I10" s="7">
        <f t="shared" si="0"/>
        <v>51750</v>
      </c>
      <c r="J10" s="7">
        <f t="shared" si="0"/>
        <v>51750</v>
      </c>
      <c r="K10" s="7">
        <f t="shared" si="0"/>
        <v>51750</v>
      </c>
      <c r="L10" s="7">
        <f t="shared" si="0"/>
        <v>44750</v>
      </c>
      <c r="M10" s="7">
        <f t="shared" si="0"/>
        <v>44750</v>
      </c>
      <c r="N10" s="7">
        <f t="shared" si="0"/>
        <v>44750</v>
      </c>
      <c r="O10" s="7">
        <f t="shared" si="0"/>
        <v>44750</v>
      </c>
      <c r="P10" s="7">
        <f t="shared" si="0"/>
        <v>44750</v>
      </c>
      <c r="Q10" s="7">
        <f t="shared" si="0"/>
        <v>44750</v>
      </c>
      <c r="R10" s="7">
        <f t="shared" si="0"/>
        <v>36450</v>
      </c>
      <c r="S10" s="7">
        <f t="shared" si="0"/>
        <v>19950</v>
      </c>
      <c r="T10" s="7">
        <f t="shared" si="0"/>
        <v>19950</v>
      </c>
      <c r="U10" s="7">
        <f t="shared" si="0"/>
        <v>19950</v>
      </c>
      <c r="V10" s="7">
        <f t="shared" si="0"/>
        <v>19950</v>
      </c>
      <c r="W10" s="7">
        <f t="shared" si="0"/>
        <v>19950</v>
      </c>
      <c r="X10" s="7">
        <f t="shared" si="0"/>
        <v>21950</v>
      </c>
      <c r="Y10" s="7">
        <f t="shared" si="0"/>
        <v>21950</v>
      </c>
      <c r="Z10" s="7">
        <f t="shared" si="0"/>
        <v>21950</v>
      </c>
      <c r="AA10" s="7">
        <f t="shared" si="0"/>
        <v>21950</v>
      </c>
      <c r="AB10" s="7">
        <f t="shared" si="0"/>
        <v>21950</v>
      </c>
      <c r="AC10" s="7">
        <f t="shared" si="0"/>
        <v>19950</v>
      </c>
      <c r="AD10" s="7">
        <f t="shared" si="0"/>
        <v>19950</v>
      </c>
      <c r="AE10" s="7">
        <f t="shared" si="0"/>
        <v>19950</v>
      </c>
      <c r="AF10" s="7">
        <f t="shared" si="0"/>
        <v>19950</v>
      </c>
      <c r="AG10" s="7">
        <f t="shared" si="0"/>
        <v>19950</v>
      </c>
      <c r="AH10" s="7">
        <f t="shared" si="0"/>
        <v>23950</v>
      </c>
      <c r="AI10" s="7">
        <f t="shared" si="0"/>
        <v>23950</v>
      </c>
      <c r="AJ10" s="7">
        <f t="shared" si="0"/>
        <v>23950</v>
      </c>
      <c r="AK10" s="7">
        <f t="shared" si="0"/>
        <v>23950</v>
      </c>
      <c r="AL10" s="7">
        <f t="shared" si="0"/>
        <v>23950</v>
      </c>
      <c r="AM10" s="7">
        <f t="shared" si="0"/>
        <v>25950</v>
      </c>
      <c r="AN10" s="7">
        <f t="shared" si="0"/>
        <v>28450</v>
      </c>
      <c r="AO10" s="7">
        <f t="shared" si="0"/>
        <v>28950</v>
      </c>
      <c r="AP10" s="7">
        <f t="shared" si="0"/>
        <v>28950</v>
      </c>
      <c r="AQ10" s="7">
        <f t="shared" si="0"/>
        <v>28950</v>
      </c>
      <c r="AR10" s="7">
        <f t="shared" si="0"/>
        <v>28950</v>
      </c>
      <c r="AS10" s="7">
        <f t="shared" si="0"/>
        <v>28950</v>
      </c>
      <c r="AT10" s="7">
        <f t="shared" si="0"/>
        <v>28950</v>
      </c>
      <c r="AU10" s="7">
        <f t="shared" si="0"/>
        <v>28950</v>
      </c>
      <c r="AV10" s="7">
        <f t="shared" si="0"/>
        <v>28950</v>
      </c>
      <c r="AW10" s="7">
        <f t="shared" si="0"/>
        <v>28950</v>
      </c>
      <c r="AX10" s="7">
        <f t="shared" si="0"/>
        <v>28950</v>
      </c>
      <c r="AY10" s="7">
        <f t="shared" si="0"/>
        <v>26950</v>
      </c>
      <c r="AZ10" s="7">
        <f t="shared" si="0"/>
        <v>26950</v>
      </c>
      <c r="BA10" s="7">
        <f t="shared" si="0"/>
        <v>28950</v>
      </c>
      <c r="BB10" s="7">
        <f t="shared" si="0"/>
        <v>28950</v>
      </c>
      <c r="BC10" s="7">
        <f t="shared" si="0"/>
        <v>30950</v>
      </c>
      <c r="BD10" s="7">
        <f t="shared" si="0"/>
        <v>33450</v>
      </c>
      <c r="BE10" s="7">
        <f t="shared" si="0"/>
        <v>33450</v>
      </c>
      <c r="BF10" s="7">
        <f t="shared" si="0"/>
        <v>33450</v>
      </c>
      <c r="BG10" s="7">
        <f t="shared" si="0"/>
        <v>33450</v>
      </c>
      <c r="BH10" s="7">
        <f t="shared" si="0"/>
        <v>35950</v>
      </c>
      <c r="BI10" s="7">
        <f t="shared" si="0"/>
        <v>38950</v>
      </c>
      <c r="BJ10" s="7">
        <f t="shared" si="0"/>
        <v>38950</v>
      </c>
      <c r="BK10" s="7">
        <f t="shared" si="0"/>
        <v>35950</v>
      </c>
      <c r="BL10" s="7">
        <f t="shared" si="0"/>
        <v>30950</v>
      </c>
      <c r="BM10" s="7">
        <f t="shared" si="0"/>
        <v>30950</v>
      </c>
      <c r="BN10" s="7">
        <f t="shared" si="0"/>
        <v>33450</v>
      </c>
      <c r="BO10" s="7">
        <f t="shared" ref="BO10:DY10" si="1">BO7</f>
        <v>33450</v>
      </c>
      <c r="BP10" s="7">
        <f t="shared" si="1"/>
        <v>24950</v>
      </c>
      <c r="BQ10" s="7">
        <f t="shared" si="1"/>
        <v>25400</v>
      </c>
      <c r="BR10" s="7">
        <f t="shared" si="1"/>
        <v>25400</v>
      </c>
      <c r="BS10" s="7">
        <f t="shared" si="1"/>
        <v>25400</v>
      </c>
      <c r="BT10" s="7">
        <f t="shared" si="1"/>
        <v>23900</v>
      </c>
      <c r="BU10" s="7">
        <f t="shared" si="1"/>
        <v>23900</v>
      </c>
      <c r="BV10" s="7">
        <f t="shared" si="1"/>
        <v>25400</v>
      </c>
      <c r="BW10" s="7">
        <f t="shared" si="1"/>
        <v>25400</v>
      </c>
      <c r="BX10" s="7">
        <f t="shared" si="1"/>
        <v>25400</v>
      </c>
      <c r="BY10" s="7">
        <f t="shared" si="1"/>
        <v>23900</v>
      </c>
      <c r="BZ10" s="7">
        <f t="shared" si="1"/>
        <v>23900</v>
      </c>
      <c r="CA10" s="7">
        <f t="shared" si="1"/>
        <v>23900</v>
      </c>
      <c r="CB10" s="7">
        <f t="shared" si="1"/>
        <v>23900</v>
      </c>
      <c r="CC10" s="7">
        <f t="shared" si="1"/>
        <v>23900</v>
      </c>
      <c r="CD10" s="7">
        <f t="shared" si="1"/>
        <v>23900</v>
      </c>
      <c r="CE10" s="7">
        <f t="shared" si="1"/>
        <v>23900</v>
      </c>
      <c r="CF10" s="7">
        <f t="shared" si="1"/>
        <v>23900</v>
      </c>
      <c r="CG10" s="7">
        <f t="shared" si="1"/>
        <v>23900</v>
      </c>
      <c r="CH10" s="7">
        <f t="shared" si="1"/>
        <v>23900</v>
      </c>
      <c r="CI10" s="7">
        <f t="shared" si="1"/>
        <v>23900</v>
      </c>
      <c r="CJ10" s="7">
        <f t="shared" si="1"/>
        <v>23900</v>
      </c>
      <c r="CK10" s="7">
        <f t="shared" si="1"/>
        <v>23900</v>
      </c>
      <c r="CL10" s="7">
        <f t="shared" si="1"/>
        <v>23900</v>
      </c>
      <c r="CM10" s="7">
        <f t="shared" si="1"/>
        <v>23900</v>
      </c>
      <c r="CN10" s="7">
        <f t="shared" si="1"/>
        <v>23900</v>
      </c>
      <c r="CO10" s="7">
        <f t="shared" si="1"/>
        <v>23900</v>
      </c>
      <c r="CP10" s="7">
        <f t="shared" si="1"/>
        <v>23900</v>
      </c>
      <c r="CQ10" s="7">
        <f t="shared" si="1"/>
        <v>23900</v>
      </c>
      <c r="CR10" s="7">
        <f t="shared" si="1"/>
        <v>23900</v>
      </c>
      <c r="CS10" s="7">
        <f t="shared" si="1"/>
        <v>23900</v>
      </c>
      <c r="CT10" s="7">
        <f t="shared" si="1"/>
        <v>23900</v>
      </c>
      <c r="CU10" s="7">
        <f t="shared" si="1"/>
        <v>23900</v>
      </c>
      <c r="CV10" s="7">
        <f t="shared" si="1"/>
        <v>14650</v>
      </c>
      <c r="CW10" s="7">
        <f t="shared" si="1"/>
        <v>14650</v>
      </c>
      <c r="CX10" s="7">
        <f t="shared" si="1"/>
        <v>15150</v>
      </c>
      <c r="CY10" s="7">
        <f t="shared" si="1"/>
        <v>15150</v>
      </c>
      <c r="CZ10" s="7">
        <f t="shared" si="1"/>
        <v>14650</v>
      </c>
      <c r="DA10" s="7">
        <f t="shared" si="1"/>
        <v>14650</v>
      </c>
      <c r="DB10" s="7">
        <f t="shared" si="1"/>
        <v>14650</v>
      </c>
      <c r="DC10" s="7">
        <f t="shared" si="1"/>
        <v>14650</v>
      </c>
      <c r="DD10" s="7">
        <f t="shared" si="1"/>
        <v>14650</v>
      </c>
      <c r="DE10" s="7">
        <f t="shared" si="1"/>
        <v>15150</v>
      </c>
      <c r="DF10" s="7">
        <f t="shared" si="1"/>
        <v>15150</v>
      </c>
      <c r="DG10" s="7">
        <f t="shared" si="1"/>
        <v>14650</v>
      </c>
      <c r="DH10" s="7">
        <f t="shared" si="1"/>
        <v>14650</v>
      </c>
      <c r="DI10" s="7">
        <f t="shared" si="1"/>
        <v>14650</v>
      </c>
      <c r="DJ10" s="7">
        <f t="shared" si="1"/>
        <v>13650</v>
      </c>
      <c r="DK10" s="7">
        <f t="shared" si="1"/>
        <v>13650</v>
      </c>
      <c r="DL10" s="7">
        <f t="shared" si="1"/>
        <v>14350</v>
      </c>
      <c r="DM10" s="7">
        <f t="shared" si="1"/>
        <v>14350</v>
      </c>
      <c r="DN10" s="7">
        <f t="shared" si="1"/>
        <v>13650</v>
      </c>
      <c r="DO10" s="7">
        <f t="shared" si="1"/>
        <v>13650</v>
      </c>
      <c r="DP10" s="7">
        <f t="shared" si="1"/>
        <v>13650</v>
      </c>
      <c r="DQ10" s="7">
        <f t="shared" si="1"/>
        <v>13650</v>
      </c>
      <c r="DR10" s="7">
        <f t="shared" si="1"/>
        <v>13650</v>
      </c>
      <c r="DS10" s="7">
        <f t="shared" si="1"/>
        <v>14350</v>
      </c>
      <c r="DT10" s="7">
        <f t="shared" si="1"/>
        <v>14350</v>
      </c>
      <c r="DU10" s="7">
        <f t="shared" si="1"/>
        <v>13650</v>
      </c>
      <c r="DV10" s="7">
        <f t="shared" si="1"/>
        <v>13650</v>
      </c>
      <c r="DW10" s="7">
        <f t="shared" si="1"/>
        <v>13650</v>
      </c>
      <c r="DX10" s="7">
        <f t="shared" si="1"/>
        <v>13650</v>
      </c>
      <c r="DY10" s="7">
        <f t="shared" si="1"/>
        <v>14650</v>
      </c>
      <c r="DZ10" s="7">
        <f t="shared" ref="DZ10:GK10" si="2">DZ7</f>
        <v>14350</v>
      </c>
      <c r="EA10" s="7">
        <f t="shared" si="2"/>
        <v>14350</v>
      </c>
      <c r="EB10" s="7">
        <f t="shared" si="2"/>
        <v>14350</v>
      </c>
      <c r="EC10" s="7">
        <f t="shared" si="2"/>
        <v>13150</v>
      </c>
      <c r="ED10" s="7">
        <f t="shared" si="2"/>
        <v>13150</v>
      </c>
      <c r="EE10" s="7">
        <f t="shared" si="2"/>
        <v>13150</v>
      </c>
      <c r="EF10" s="7">
        <f t="shared" si="2"/>
        <v>13150</v>
      </c>
      <c r="EG10" s="7">
        <f t="shared" si="2"/>
        <v>13150</v>
      </c>
      <c r="EH10" s="7">
        <f t="shared" si="2"/>
        <v>14350</v>
      </c>
      <c r="EI10" s="7">
        <f t="shared" si="2"/>
        <v>14350</v>
      </c>
      <c r="EJ10" s="7">
        <f t="shared" si="2"/>
        <v>14350</v>
      </c>
      <c r="EK10" s="7">
        <f t="shared" si="2"/>
        <v>12850</v>
      </c>
      <c r="EL10" s="7">
        <f t="shared" si="2"/>
        <v>12850</v>
      </c>
      <c r="EM10" s="7">
        <f t="shared" si="2"/>
        <v>12850</v>
      </c>
      <c r="EN10" s="7">
        <f t="shared" si="2"/>
        <v>13150</v>
      </c>
      <c r="EO10" s="7">
        <f t="shared" si="2"/>
        <v>13150</v>
      </c>
      <c r="EP10" s="7">
        <f t="shared" si="2"/>
        <v>12850</v>
      </c>
      <c r="EQ10" s="7">
        <f t="shared" si="2"/>
        <v>12850</v>
      </c>
      <c r="ER10" s="7">
        <f t="shared" si="2"/>
        <v>12850</v>
      </c>
      <c r="ES10" s="7">
        <f t="shared" si="2"/>
        <v>12850</v>
      </c>
      <c r="ET10" s="7">
        <f t="shared" si="2"/>
        <v>12850</v>
      </c>
      <c r="EU10" s="7">
        <f t="shared" si="2"/>
        <v>13150</v>
      </c>
      <c r="EV10" s="7">
        <f t="shared" si="2"/>
        <v>13150</v>
      </c>
      <c r="EW10" s="7">
        <f t="shared" si="2"/>
        <v>12850</v>
      </c>
      <c r="EX10" s="7">
        <f t="shared" si="2"/>
        <v>12850</v>
      </c>
      <c r="EY10" s="7">
        <f t="shared" si="2"/>
        <v>12850</v>
      </c>
      <c r="EZ10" s="7">
        <f t="shared" si="2"/>
        <v>12850</v>
      </c>
      <c r="FA10" s="7">
        <f t="shared" si="2"/>
        <v>12850</v>
      </c>
      <c r="FB10" s="7">
        <f t="shared" si="2"/>
        <v>13150</v>
      </c>
      <c r="FC10" s="7">
        <f t="shared" si="2"/>
        <v>13150</v>
      </c>
      <c r="FD10" s="7">
        <f t="shared" si="2"/>
        <v>14650</v>
      </c>
      <c r="FE10" s="7">
        <f t="shared" si="2"/>
        <v>13150</v>
      </c>
      <c r="FF10" s="7">
        <f t="shared" si="2"/>
        <v>13150</v>
      </c>
      <c r="FG10" s="7">
        <f t="shared" si="2"/>
        <v>13150</v>
      </c>
      <c r="FH10" s="7">
        <f t="shared" si="2"/>
        <v>13150</v>
      </c>
      <c r="FI10" s="7">
        <f t="shared" si="2"/>
        <v>20650</v>
      </c>
      <c r="FJ10" s="7">
        <f t="shared" si="2"/>
        <v>20650</v>
      </c>
      <c r="FK10" s="7">
        <f t="shared" si="2"/>
        <v>20650</v>
      </c>
      <c r="FL10" s="7">
        <f t="shared" si="2"/>
        <v>20650</v>
      </c>
      <c r="FM10" s="7">
        <f t="shared" si="2"/>
        <v>20650</v>
      </c>
      <c r="FN10" s="7">
        <f t="shared" si="2"/>
        <v>20650</v>
      </c>
      <c r="FO10" s="7">
        <f t="shared" si="2"/>
        <v>20650</v>
      </c>
      <c r="FP10" s="7">
        <f t="shared" si="2"/>
        <v>20650</v>
      </c>
      <c r="FQ10" s="7">
        <f t="shared" si="2"/>
        <v>20650</v>
      </c>
      <c r="FR10" s="7">
        <f t="shared" si="2"/>
        <v>20650</v>
      </c>
      <c r="FS10" s="7">
        <f t="shared" si="2"/>
        <v>20650</v>
      </c>
      <c r="FT10" s="7">
        <f t="shared" si="2"/>
        <v>20650</v>
      </c>
      <c r="FU10" s="7">
        <f t="shared" si="2"/>
        <v>20650</v>
      </c>
      <c r="FV10" s="7">
        <f t="shared" si="2"/>
        <v>20650</v>
      </c>
      <c r="FW10" s="7">
        <f t="shared" si="2"/>
        <v>20650</v>
      </c>
      <c r="FX10" s="7">
        <f t="shared" si="2"/>
        <v>20650</v>
      </c>
      <c r="FY10" s="7">
        <f t="shared" si="2"/>
        <v>20650</v>
      </c>
      <c r="FZ10" s="7">
        <f t="shared" si="2"/>
        <v>20650</v>
      </c>
      <c r="GA10" s="7">
        <f t="shared" si="2"/>
        <v>20650</v>
      </c>
      <c r="GB10" s="7">
        <f t="shared" si="2"/>
        <v>20650</v>
      </c>
      <c r="GC10" s="7">
        <f t="shared" si="2"/>
        <v>20650</v>
      </c>
      <c r="GD10" s="7">
        <f t="shared" si="2"/>
        <v>20650</v>
      </c>
      <c r="GE10" s="7">
        <f t="shared" si="2"/>
        <v>20650</v>
      </c>
      <c r="GF10" s="7">
        <f t="shared" si="2"/>
        <v>20650</v>
      </c>
      <c r="GG10" s="7">
        <f t="shared" si="2"/>
        <v>13150</v>
      </c>
      <c r="GH10" s="7">
        <f t="shared" si="2"/>
        <v>13150</v>
      </c>
      <c r="GI10" s="7">
        <f t="shared" si="2"/>
        <v>22550</v>
      </c>
      <c r="GJ10" s="7">
        <f t="shared" si="2"/>
        <v>22550</v>
      </c>
      <c r="GK10" s="7">
        <f t="shared" si="2"/>
        <v>22550</v>
      </c>
      <c r="GL10" s="7">
        <f t="shared" ref="GL10:IW10" si="3">GL7</f>
        <v>22550</v>
      </c>
      <c r="GM10" s="7">
        <f t="shared" si="3"/>
        <v>22550</v>
      </c>
      <c r="GN10" s="7">
        <f t="shared" si="3"/>
        <v>22550</v>
      </c>
      <c r="GO10" s="7">
        <f t="shared" si="3"/>
        <v>22550</v>
      </c>
      <c r="GP10" s="7">
        <f t="shared" si="3"/>
        <v>22550</v>
      </c>
      <c r="GQ10" s="7">
        <f t="shared" si="3"/>
        <v>22550</v>
      </c>
      <c r="GR10" s="7">
        <f t="shared" si="3"/>
        <v>22550</v>
      </c>
      <c r="GS10" s="7">
        <f t="shared" si="3"/>
        <v>16550</v>
      </c>
      <c r="GT10" s="7">
        <f t="shared" si="3"/>
        <v>16550</v>
      </c>
      <c r="GU10" s="7">
        <f t="shared" si="3"/>
        <v>16550</v>
      </c>
      <c r="GV10" s="7">
        <f t="shared" si="3"/>
        <v>16550</v>
      </c>
      <c r="GW10" s="7">
        <f t="shared" si="3"/>
        <v>17050</v>
      </c>
      <c r="GX10" s="7">
        <f t="shared" si="3"/>
        <v>17050</v>
      </c>
      <c r="GY10" s="7">
        <f t="shared" si="3"/>
        <v>18250</v>
      </c>
      <c r="GZ10" s="7">
        <f t="shared" si="3"/>
        <v>18250</v>
      </c>
      <c r="HA10" s="7">
        <f t="shared" si="3"/>
        <v>17050</v>
      </c>
      <c r="HB10" s="7">
        <f t="shared" si="3"/>
        <v>17050</v>
      </c>
      <c r="HC10" s="7">
        <f t="shared" si="3"/>
        <v>17050</v>
      </c>
      <c r="HD10" s="7">
        <f t="shared" si="3"/>
        <v>17050</v>
      </c>
      <c r="HE10" s="7">
        <f t="shared" si="3"/>
        <v>17050</v>
      </c>
      <c r="HF10" s="7">
        <f t="shared" si="3"/>
        <v>18250</v>
      </c>
      <c r="HG10" s="7">
        <f t="shared" si="3"/>
        <v>18250</v>
      </c>
      <c r="HH10" s="7">
        <f t="shared" si="3"/>
        <v>17050</v>
      </c>
      <c r="HI10" s="7">
        <f t="shared" si="3"/>
        <v>17050</v>
      </c>
      <c r="HJ10" s="7">
        <f t="shared" si="3"/>
        <v>17050</v>
      </c>
      <c r="HK10" s="7">
        <f t="shared" si="3"/>
        <v>17050</v>
      </c>
      <c r="HL10" s="7">
        <f t="shared" si="3"/>
        <v>17050</v>
      </c>
      <c r="HM10" s="7">
        <f t="shared" si="3"/>
        <v>14650</v>
      </c>
      <c r="HN10" s="7">
        <f t="shared" si="3"/>
        <v>18250</v>
      </c>
      <c r="HO10" s="7">
        <f t="shared" si="3"/>
        <v>17050</v>
      </c>
      <c r="HP10" s="7">
        <f t="shared" si="3"/>
        <v>17050</v>
      </c>
      <c r="HQ10" s="7">
        <f t="shared" si="3"/>
        <v>17050</v>
      </c>
      <c r="HR10" s="7">
        <f t="shared" si="3"/>
        <v>17050</v>
      </c>
      <c r="HS10" s="7">
        <f t="shared" si="3"/>
        <v>17050</v>
      </c>
      <c r="HT10" s="7">
        <f t="shared" si="3"/>
        <v>18250</v>
      </c>
      <c r="HU10" s="7">
        <f t="shared" si="3"/>
        <v>18250</v>
      </c>
      <c r="HV10" s="7">
        <f t="shared" si="3"/>
        <v>17050</v>
      </c>
      <c r="HW10" s="7">
        <f t="shared" si="3"/>
        <v>17050</v>
      </c>
      <c r="HX10" s="7">
        <f t="shared" si="3"/>
        <v>17050</v>
      </c>
      <c r="HY10" s="7">
        <f t="shared" si="3"/>
        <v>17050</v>
      </c>
      <c r="HZ10" s="7">
        <f t="shared" si="3"/>
        <v>17050</v>
      </c>
      <c r="IA10" s="7">
        <f t="shared" si="3"/>
        <v>18250</v>
      </c>
      <c r="IB10" s="7">
        <f t="shared" si="3"/>
        <v>18250</v>
      </c>
      <c r="IC10" s="7">
        <f t="shared" si="3"/>
        <v>17050</v>
      </c>
      <c r="ID10" s="7">
        <f t="shared" si="3"/>
        <v>17050</v>
      </c>
      <c r="IE10" s="7">
        <f t="shared" si="3"/>
        <v>17050</v>
      </c>
      <c r="IF10" s="7">
        <f t="shared" si="3"/>
        <v>17050</v>
      </c>
      <c r="IG10" s="7">
        <f t="shared" si="3"/>
        <v>17050</v>
      </c>
      <c r="IH10" s="7">
        <f t="shared" si="3"/>
        <v>18250</v>
      </c>
      <c r="II10" s="7">
        <f t="shared" si="3"/>
        <v>18250</v>
      </c>
      <c r="IJ10" s="7">
        <f t="shared" si="3"/>
        <v>15150</v>
      </c>
      <c r="IK10" s="7">
        <f t="shared" si="3"/>
        <v>15150</v>
      </c>
      <c r="IL10" s="7">
        <f t="shared" si="3"/>
        <v>15150</v>
      </c>
      <c r="IM10" s="7">
        <f t="shared" si="3"/>
        <v>15150</v>
      </c>
      <c r="IN10" s="7">
        <f t="shared" si="3"/>
        <v>15150</v>
      </c>
      <c r="IO10" s="7">
        <f t="shared" si="3"/>
        <v>17050</v>
      </c>
      <c r="IP10" s="7">
        <f t="shared" si="3"/>
        <v>17050</v>
      </c>
      <c r="IQ10" s="7">
        <f t="shared" si="3"/>
        <v>14650</v>
      </c>
      <c r="IR10" s="7">
        <f t="shared" si="3"/>
        <v>14650</v>
      </c>
      <c r="IS10" s="7">
        <f t="shared" si="3"/>
        <v>14650</v>
      </c>
      <c r="IT10" s="7">
        <f t="shared" si="3"/>
        <v>14650</v>
      </c>
      <c r="IU10" s="7">
        <f t="shared" si="3"/>
        <v>14650</v>
      </c>
      <c r="IV10" s="7">
        <f t="shared" si="3"/>
        <v>17050</v>
      </c>
      <c r="IW10" s="7">
        <f t="shared" si="3"/>
        <v>17050</v>
      </c>
      <c r="IX10" s="7">
        <f t="shared" ref="IX10:JV10" si="4">IX7</f>
        <v>14650</v>
      </c>
      <c r="IY10" s="7">
        <f t="shared" si="4"/>
        <v>14650</v>
      </c>
      <c r="IZ10" s="7">
        <f t="shared" si="4"/>
        <v>14650</v>
      </c>
      <c r="JA10" s="7">
        <f t="shared" si="4"/>
        <v>14650</v>
      </c>
      <c r="JB10" s="7">
        <f t="shared" si="4"/>
        <v>14650</v>
      </c>
      <c r="JC10" s="7">
        <f t="shared" si="4"/>
        <v>17050</v>
      </c>
      <c r="JD10" s="7">
        <f t="shared" si="4"/>
        <v>17050</v>
      </c>
      <c r="JE10" s="7">
        <f t="shared" si="4"/>
        <v>14650</v>
      </c>
      <c r="JF10" s="7">
        <f t="shared" si="4"/>
        <v>14650</v>
      </c>
      <c r="JG10" s="7">
        <f t="shared" si="4"/>
        <v>14650</v>
      </c>
      <c r="JH10" s="7">
        <f t="shared" si="4"/>
        <v>14650</v>
      </c>
      <c r="JI10" s="7">
        <f t="shared" si="4"/>
        <v>14650</v>
      </c>
      <c r="JJ10" s="7">
        <f t="shared" si="4"/>
        <v>17050</v>
      </c>
      <c r="JK10" s="7">
        <f t="shared" si="4"/>
        <v>17050</v>
      </c>
      <c r="JL10" s="7">
        <f t="shared" si="4"/>
        <v>14650</v>
      </c>
      <c r="JM10" s="7">
        <f t="shared" si="4"/>
        <v>14650</v>
      </c>
      <c r="JN10" s="7">
        <f t="shared" si="4"/>
        <v>14650</v>
      </c>
      <c r="JO10" s="7">
        <f t="shared" si="4"/>
        <v>14650</v>
      </c>
      <c r="JP10" s="7">
        <f t="shared" si="4"/>
        <v>14650</v>
      </c>
      <c r="JQ10" s="7">
        <f t="shared" si="4"/>
        <v>17050</v>
      </c>
      <c r="JR10" s="7">
        <f t="shared" si="4"/>
        <v>17050</v>
      </c>
      <c r="JS10" s="7">
        <f t="shared" si="4"/>
        <v>15850</v>
      </c>
      <c r="JT10" s="7">
        <f t="shared" si="4"/>
        <v>15850</v>
      </c>
      <c r="JU10" s="7">
        <f t="shared" si="4"/>
        <v>15850</v>
      </c>
      <c r="JV10" s="7">
        <f t="shared" si="4"/>
        <v>15850</v>
      </c>
    </row>
    <row r="11" spans="1:282" s="53" customFormat="1" x14ac:dyDescent="0.2">
      <c r="A11" s="88">
        <v>2</v>
      </c>
      <c r="B11" s="7" t="e">
        <f>B8</f>
        <v>#REF!</v>
      </c>
      <c r="C11" s="7" t="e">
        <f t="shared" ref="C11:BN11" si="5">C8</f>
        <v>#REF!</v>
      </c>
      <c r="D11" s="7" t="e">
        <f t="shared" si="5"/>
        <v>#REF!</v>
      </c>
      <c r="E11" s="7" t="e">
        <f t="shared" si="5"/>
        <v>#REF!</v>
      </c>
      <c r="F11" s="7" t="e">
        <f t="shared" si="5"/>
        <v>#REF!</v>
      </c>
      <c r="G11" s="7" t="e">
        <f t="shared" si="5"/>
        <v>#REF!</v>
      </c>
      <c r="H11" s="7">
        <f t="shared" si="5"/>
        <v>39500</v>
      </c>
      <c r="I11" s="7">
        <f t="shared" si="5"/>
        <v>54000</v>
      </c>
      <c r="J11" s="7">
        <f t="shared" si="5"/>
        <v>54000</v>
      </c>
      <c r="K11" s="7">
        <f t="shared" si="5"/>
        <v>54000</v>
      </c>
      <c r="L11" s="7">
        <f t="shared" si="5"/>
        <v>47000</v>
      </c>
      <c r="M11" s="7">
        <f t="shared" si="5"/>
        <v>47000</v>
      </c>
      <c r="N11" s="7">
        <f t="shared" si="5"/>
        <v>47000</v>
      </c>
      <c r="O11" s="7">
        <f t="shared" si="5"/>
        <v>47000</v>
      </c>
      <c r="P11" s="7">
        <f t="shared" si="5"/>
        <v>47000</v>
      </c>
      <c r="Q11" s="7">
        <f t="shared" si="5"/>
        <v>47000</v>
      </c>
      <c r="R11" s="7">
        <f t="shared" si="5"/>
        <v>38400</v>
      </c>
      <c r="S11" s="7">
        <f t="shared" si="5"/>
        <v>21900</v>
      </c>
      <c r="T11" s="7">
        <f t="shared" si="5"/>
        <v>21900</v>
      </c>
      <c r="U11" s="7">
        <f t="shared" si="5"/>
        <v>21900</v>
      </c>
      <c r="V11" s="7">
        <f t="shared" si="5"/>
        <v>21900</v>
      </c>
      <c r="W11" s="7">
        <f t="shared" si="5"/>
        <v>21900</v>
      </c>
      <c r="X11" s="7">
        <f t="shared" si="5"/>
        <v>23900</v>
      </c>
      <c r="Y11" s="7">
        <f t="shared" si="5"/>
        <v>23900</v>
      </c>
      <c r="Z11" s="7">
        <f t="shared" si="5"/>
        <v>23900</v>
      </c>
      <c r="AA11" s="7">
        <f t="shared" si="5"/>
        <v>23900</v>
      </c>
      <c r="AB11" s="7">
        <f t="shared" si="5"/>
        <v>23900</v>
      </c>
      <c r="AC11" s="7">
        <f t="shared" si="5"/>
        <v>21900</v>
      </c>
      <c r="AD11" s="7">
        <f t="shared" si="5"/>
        <v>21900</v>
      </c>
      <c r="AE11" s="7">
        <f t="shared" si="5"/>
        <v>21900</v>
      </c>
      <c r="AF11" s="7">
        <f t="shared" si="5"/>
        <v>21900</v>
      </c>
      <c r="AG11" s="7">
        <f t="shared" si="5"/>
        <v>21900</v>
      </c>
      <c r="AH11" s="7">
        <f t="shared" si="5"/>
        <v>25900</v>
      </c>
      <c r="AI11" s="7">
        <f t="shared" si="5"/>
        <v>25900</v>
      </c>
      <c r="AJ11" s="7">
        <f t="shared" si="5"/>
        <v>25900</v>
      </c>
      <c r="AK11" s="7">
        <f t="shared" si="5"/>
        <v>25900</v>
      </c>
      <c r="AL11" s="7">
        <f t="shared" si="5"/>
        <v>25900</v>
      </c>
      <c r="AM11" s="7">
        <f t="shared" si="5"/>
        <v>27900</v>
      </c>
      <c r="AN11" s="7">
        <f t="shared" si="5"/>
        <v>30400</v>
      </c>
      <c r="AO11" s="7">
        <f t="shared" si="5"/>
        <v>30900</v>
      </c>
      <c r="AP11" s="7">
        <f t="shared" si="5"/>
        <v>30900</v>
      </c>
      <c r="AQ11" s="7">
        <f t="shared" si="5"/>
        <v>30900</v>
      </c>
      <c r="AR11" s="7">
        <f t="shared" si="5"/>
        <v>30900</v>
      </c>
      <c r="AS11" s="7">
        <f t="shared" si="5"/>
        <v>30900</v>
      </c>
      <c r="AT11" s="7">
        <f t="shared" si="5"/>
        <v>30900</v>
      </c>
      <c r="AU11" s="7">
        <f t="shared" si="5"/>
        <v>30900</v>
      </c>
      <c r="AV11" s="7">
        <f t="shared" si="5"/>
        <v>30900</v>
      </c>
      <c r="AW11" s="7">
        <f t="shared" si="5"/>
        <v>30900</v>
      </c>
      <c r="AX11" s="7">
        <f t="shared" si="5"/>
        <v>30900</v>
      </c>
      <c r="AY11" s="7">
        <f t="shared" si="5"/>
        <v>28900</v>
      </c>
      <c r="AZ11" s="7">
        <f t="shared" si="5"/>
        <v>28900</v>
      </c>
      <c r="BA11" s="7">
        <f t="shared" si="5"/>
        <v>30900</v>
      </c>
      <c r="BB11" s="7">
        <f t="shared" si="5"/>
        <v>30900</v>
      </c>
      <c r="BC11" s="7">
        <f t="shared" si="5"/>
        <v>32900</v>
      </c>
      <c r="BD11" s="7">
        <f t="shared" si="5"/>
        <v>35400</v>
      </c>
      <c r="BE11" s="7">
        <f t="shared" si="5"/>
        <v>35400</v>
      </c>
      <c r="BF11" s="7">
        <f t="shared" si="5"/>
        <v>35400</v>
      </c>
      <c r="BG11" s="7">
        <f t="shared" si="5"/>
        <v>35400</v>
      </c>
      <c r="BH11" s="7">
        <f t="shared" si="5"/>
        <v>37900</v>
      </c>
      <c r="BI11" s="7">
        <f t="shared" si="5"/>
        <v>40900</v>
      </c>
      <c r="BJ11" s="7">
        <f t="shared" si="5"/>
        <v>40900</v>
      </c>
      <c r="BK11" s="7">
        <f t="shared" si="5"/>
        <v>37900</v>
      </c>
      <c r="BL11" s="7">
        <f t="shared" si="5"/>
        <v>32900</v>
      </c>
      <c r="BM11" s="7">
        <f t="shared" si="5"/>
        <v>32900</v>
      </c>
      <c r="BN11" s="7">
        <f t="shared" si="5"/>
        <v>35400</v>
      </c>
      <c r="BO11" s="7">
        <f t="shared" ref="BO11:DY11" si="6">BO8</f>
        <v>35400</v>
      </c>
      <c r="BP11" s="7">
        <f t="shared" si="6"/>
        <v>26900</v>
      </c>
      <c r="BQ11" s="7">
        <f t="shared" si="6"/>
        <v>27350</v>
      </c>
      <c r="BR11" s="7">
        <f t="shared" si="6"/>
        <v>27350</v>
      </c>
      <c r="BS11" s="7">
        <f t="shared" si="6"/>
        <v>27350</v>
      </c>
      <c r="BT11" s="7">
        <f t="shared" si="6"/>
        <v>25850</v>
      </c>
      <c r="BU11" s="7">
        <f t="shared" si="6"/>
        <v>25850</v>
      </c>
      <c r="BV11" s="7">
        <f t="shared" si="6"/>
        <v>27350</v>
      </c>
      <c r="BW11" s="7">
        <f t="shared" si="6"/>
        <v>27350</v>
      </c>
      <c r="BX11" s="7">
        <f t="shared" si="6"/>
        <v>27350</v>
      </c>
      <c r="BY11" s="7">
        <f t="shared" si="6"/>
        <v>25850</v>
      </c>
      <c r="BZ11" s="7">
        <f t="shared" si="6"/>
        <v>25850</v>
      </c>
      <c r="CA11" s="7">
        <f t="shared" si="6"/>
        <v>25850</v>
      </c>
      <c r="CB11" s="7">
        <f t="shared" si="6"/>
        <v>25850</v>
      </c>
      <c r="CC11" s="7">
        <f t="shared" si="6"/>
        <v>25850</v>
      </c>
      <c r="CD11" s="7">
        <f t="shared" si="6"/>
        <v>25850</v>
      </c>
      <c r="CE11" s="7">
        <f t="shared" si="6"/>
        <v>25850</v>
      </c>
      <c r="CF11" s="7">
        <f t="shared" si="6"/>
        <v>25850</v>
      </c>
      <c r="CG11" s="7">
        <f t="shared" si="6"/>
        <v>25850</v>
      </c>
      <c r="CH11" s="7">
        <f t="shared" si="6"/>
        <v>25850</v>
      </c>
      <c r="CI11" s="7">
        <f t="shared" si="6"/>
        <v>25850</v>
      </c>
      <c r="CJ11" s="7">
        <f t="shared" si="6"/>
        <v>25850</v>
      </c>
      <c r="CK11" s="7">
        <f t="shared" si="6"/>
        <v>25850</v>
      </c>
      <c r="CL11" s="7">
        <f t="shared" si="6"/>
        <v>25850</v>
      </c>
      <c r="CM11" s="7">
        <f t="shared" si="6"/>
        <v>25850</v>
      </c>
      <c r="CN11" s="7">
        <f t="shared" si="6"/>
        <v>25850</v>
      </c>
      <c r="CO11" s="7">
        <f t="shared" si="6"/>
        <v>25850</v>
      </c>
      <c r="CP11" s="7">
        <f t="shared" si="6"/>
        <v>25850</v>
      </c>
      <c r="CQ11" s="7">
        <f t="shared" si="6"/>
        <v>25850</v>
      </c>
      <c r="CR11" s="7">
        <f t="shared" si="6"/>
        <v>25850</v>
      </c>
      <c r="CS11" s="7">
        <f t="shared" si="6"/>
        <v>25850</v>
      </c>
      <c r="CT11" s="7">
        <f t="shared" si="6"/>
        <v>25850</v>
      </c>
      <c r="CU11" s="7">
        <f t="shared" si="6"/>
        <v>25850</v>
      </c>
      <c r="CV11" s="7">
        <f t="shared" si="6"/>
        <v>16500</v>
      </c>
      <c r="CW11" s="7">
        <f t="shared" si="6"/>
        <v>16500</v>
      </c>
      <c r="CX11" s="7">
        <f t="shared" si="6"/>
        <v>17000</v>
      </c>
      <c r="CY11" s="7">
        <f t="shared" si="6"/>
        <v>17000</v>
      </c>
      <c r="CZ11" s="7">
        <f t="shared" si="6"/>
        <v>16500</v>
      </c>
      <c r="DA11" s="7">
        <f t="shared" si="6"/>
        <v>16500</v>
      </c>
      <c r="DB11" s="7">
        <f t="shared" si="6"/>
        <v>16500</v>
      </c>
      <c r="DC11" s="7">
        <f t="shared" si="6"/>
        <v>16500</v>
      </c>
      <c r="DD11" s="7">
        <f t="shared" si="6"/>
        <v>16500</v>
      </c>
      <c r="DE11" s="7">
        <f t="shared" si="6"/>
        <v>17000</v>
      </c>
      <c r="DF11" s="7">
        <f t="shared" si="6"/>
        <v>17000</v>
      </c>
      <c r="DG11" s="7">
        <f t="shared" si="6"/>
        <v>16500</v>
      </c>
      <c r="DH11" s="7">
        <f t="shared" si="6"/>
        <v>16500</v>
      </c>
      <c r="DI11" s="7">
        <f t="shared" si="6"/>
        <v>16500</v>
      </c>
      <c r="DJ11" s="7">
        <f t="shared" si="6"/>
        <v>15500</v>
      </c>
      <c r="DK11" s="7">
        <f t="shared" si="6"/>
        <v>15500</v>
      </c>
      <c r="DL11" s="7">
        <f t="shared" si="6"/>
        <v>16200</v>
      </c>
      <c r="DM11" s="7">
        <f t="shared" si="6"/>
        <v>16200</v>
      </c>
      <c r="DN11" s="7">
        <f t="shared" si="6"/>
        <v>15500</v>
      </c>
      <c r="DO11" s="7">
        <f t="shared" si="6"/>
        <v>15500</v>
      </c>
      <c r="DP11" s="7">
        <f t="shared" si="6"/>
        <v>15500</v>
      </c>
      <c r="DQ11" s="7">
        <f t="shared" si="6"/>
        <v>15500</v>
      </c>
      <c r="DR11" s="7">
        <f t="shared" si="6"/>
        <v>15500</v>
      </c>
      <c r="DS11" s="7">
        <f t="shared" si="6"/>
        <v>16200</v>
      </c>
      <c r="DT11" s="7">
        <f t="shared" si="6"/>
        <v>16200</v>
      </c>
      <c r="DU11" s="7">
        <f t="shared" si="6"/>
        <v>15500</v>
      </c>
      <c r="DV11" s="7">
        <f t="shared" si="6"/>
        <v>15500</v>
      </c>
      <c r="DW11" s="7">
        <f t="shared" si="6"/>
        <v>15500</v>
      </c>
      <c r="DX11" s="7">
        <f t="shared" si="6"/>
        <v>15500</v>
      </c>
      <c r="DY11" s="7">
        <f t="shared" si="6"/>
        <v>16500</v>
      </c>
      <c r="DZ11" s="7">
        <f t="shared" ref="DZ11:GK11" si="7">DZ8</f>
        <v>16200</v>
      </c>
      <c r="EA11" s="7">
        <f t="shared" si="7"/>
        <v>16200</v>
      </c>
      <c r="EB11" s="7">
        <f t="shared" si="7"/>
        <v>16200</v>
      </c>
      <c r="EC11" s="7">
        <f t="shared" si="7"/>
        <v>15000</v>
      </c>
      <c r="ED11" s="7">
        <f t="shared" si="7"/>
        <v>15000</v>
      </c>
      <c r="EE11" s="7">
        <f t="shared" si="7"/>
        <v>15000</v>
      </c>
      <c r="EF11" s="7">
        <f t="shared" si="7"/>
        <v>15000</v>
      </c>
      <c r="EG11" s="7">
        <f t="shared" si="7"/>
        <v>15000</v>
      </c>
      <c r="EH11" s="7">
        <f t="shared" si="7"/>
        <v>16200</v>
      </c>
      <c r="EI11" s="7">
        <f t="shared" si="7"/>
        <v>16200</v>
      </c>
      <c r="EJ11" s="7">
        <f t="shared" si="7"/>
        <v>16200</v>
      </c>
      <c r="EK11" s="7">
        <f t="shared" si="7"/>
        <v>14700</v>
      </c>
      <c r="EL11" s="7">
        <f t="shared" si="7"/>
        <v>14700</v>
      </c>
      <c r="EM11" s="7">
        <f t="shared" si="7"/>
        <v>14700</v>
      </c>
      <c r="EN11" s="7">
        <f t="shared" si="7"/>
        <v>15000</v>
      </c>
      <c r="EO11" s="7">
        <f t="shared" si="7"/>
        <v>15000</v>
      </c>
      <c r="EP11" s="7">
        <f t="shared" si="7"/>
        <v>14700</v>
      </c>
      <c r="EQ11" s="7">
        <f t="shared" si="7"/>
        <v>14700</v>
      </c>
      <c r="ER11" s="7">
        <f t="shared" si="7"/>
        <v>14700</v>
      </c>
      <c r="ES11" s="7">
        <f t="shared" si="7"/>
        <v>14700</v>
      </c>
      <c r="ET11" s="7">
        <f t="shared" si="7"/>
        <v>14700</v>
      </c>
      <c r="EU11" s="7">
        <f t="shared" si="7"/>
        <v>15000</v>
      </c>
      <c r="EV11" s="7">
        <f t="shared" si="7"/>
        <v>15000</v>
      </c>
      <c r="EW11" s="7">
        <f t="shared" si="7"/>
        <v>14700</v>
      </c>
      <c r="EX11" s="7">
        <f t="shared" si="7"/>
        <v>14700</v>
      </c>
      <c r="EY11" s="7">
        <f t="shared" si="7"/>
        <v>14700</v>
      </c>
      <c r="EZ11" s="7">
        <f t="shared" si="7"/>
        <v>14700</v>
      </c>
      <c r="FA11" s="7">
        <f t="shared" si="7"/>
        <v>14700</v>
      </c>
      <c r="FB11" s="7">
        <f t="shared" si="7"/>
        <v>15000</v>
      </c>
      <c r="FC11" s="7">
        <f t="shared" si="7"/>
        <v>15000</v>
      </c>
      <c r="FD11" s="7">
        <f t="shared" si="7"/>
        <v>16500</v>
      </c>
      <c r="FE11" s="7">
        <f t="shared" si="7"/>
        <v>15000</v>
      </c>
      <c r="FF11" s="7">
        <f t="shared" si="7"/>
        <v>15000</v>
      </c>
      <c r="FG11" s="7">
        <f t="shared" si="7"/>
        <v>15000</v>
      </c>
      <c r="FH11" s="7">
        <f t="shared" si="7"/>
        <v>15000</v>
      </c>
      <c r="FI11" s="7">
        <f t="shared" si="7"/>
        <v>22500</v>
      </c>
      <c r="FJ11" s="7">
        <f t="shared" si="7"/>
        <v>22500</v>
      </c>
      <c r="FK11" s="7">
        <f t="shared" si="7"/>
        <v>22500</v>
      </c>
      <c r="FL11" s="7">
        <f t="shared" si="7"/>
        <v>22500</v>
      </c>
      <c r="FM11" s="7">
        <f t="shared" si="7"/>
        <v>22500</v>
      </c>
      <c r="FN11" s="7">
        <f t="shared" si="7"/>
        <v>22500</v>
      </c>
      <c r="FO11" s="7">
        <f t="shared" si="7"/>
        <v>22500</v>
      </c>
      <c r="FP11" s="7">
        <f t="shared" si="7"/>
        <v>22500</v>
      </c>
      <c r="FQ11" s="7">
        <f t="shared" si="7"/>
        <v>22500</v>
      </c>
      <c r="FR11" s="7">
        <f t="shared" si="7"/>
        <v>22500</v>
      </c>
      <c r="FS11" s="7">
        <f t="shared" si="7"/>
        <v>22500</v>
      </c>
      <c r="FT11" s="7">
        <f t="shared" si="7"/>
        <v>22500</v>
      </c>
      <c r="FU11" s="7">
        <f t="shared" si="7"/>
        <v>22500</v>
      </c>
      <c r="FV11" s="7">
        <f t="shared" si="7"/>
        <v>22500</v>
      </c>
      <c r="FW11" s="7">
        <f t="shared" si="7"/>
        <v>22500</v>
      </c>
      <c r="FX11" s="7">
        <f t="shared" si="7"/>
        <v>22500</v>
      </c>
      <c r="FY11" s="7">
        <f t="shared" si="7"/>
        <v>22500</v>
      </c>
      <c r="FZ11" s="7">
        <f t="shared" si="7"/>
        <v>22500</v>
      </c>
      <c r="GA11" s="7">
        <f t="shared" si="7"/>
        <v>22500</v>
      </c>
      <c r="GB11" s="7">
        <f t="shared" si="7"/>
        <v>22500</v>
      </c>
      <c r="GC11" s="7">
        <f t="shared" si="7"/>
        <v>22500</v>
      </c>
      <c r="GD11" s="7">
        <f t="shared" si="7"/>
        <v>22500</v>
      </c>
      <c r="GE11" s="7">
        <f t="shared" si="7"/>
        <v>22500</v>
      </c>
      <c r="GF11" s="7">
        <f t="shared" si="7"/>
        <v>22500</v>
      </c>
      <c r="GG11" s="7">
        <f t="shared" si="7"/>
        <v>15000</v>
      </c>
      <c r="GH11" s="7">
        <f t="shared" si="7"/>
        <v>15000</v>
      </c>
      <c r="GI11" s="7">
        <f t="shared" si="7"/>
        <v>24400</v>
      </c>
      <c r="GJ11" s="7">
        <f t="shared" si="7"/>
        <v>24400</v>
      </c>
      <c r="GK11" s="7">
        <f t="shared" si="7"/>
        <v>24400</v>
      </c>
      <c r="GL11" s="7">
        <f t="shared" ref="GL11:IW11" si="8">GL8</f>
        <v>24400</v>
      </c>
      <c r="GM11" s="7">
        <f t="shared" si="8"/>
        <v>24400</v>
      </c>
      <c r="GN11" s="7">
        <f t="shared" si="8"/>
        <v>24400</v>
      </c>
      <c r="GO11" s="7">
        <f t="shared" si="8"/>
        <v>24400</v>
      </c>
      <c r="GP11" s="7">
        <f t="shared" si="8"/>
        <v>24400</v>
      </c>
      <c r="GQ11" s="7">
        <f t="shared" si="8"/>
        <v>24400</v>
      </c>
      <c r="GR11" s="7">
        <f t="shared" si="8"/>
        <v>24400</v>
      </c>
      <c r="GS11" s="7">
        <f t="shared" si="8"/>
        <v>18400</v>
      </c>
      <c r="GT11" s="7">
        <f t="shared" si="8"/>
        <v>18400</v>
      </c>
      <c r="GU11" s="7">
        <f t="shared" si="8"/>
        <v>18400</v>
      </c>
      <c r="GV11" s="7">
        <f t="shared" si="8"/>
        <v>18400</v>
      </c>
      <c r="GW11" s="7">
        <f t="shared" si="8"/>
        <v>18900</v>
      </c>
      <c r="GX11" s="7">
        <f t="shared" si="8"/>
        <v>18900</v>
      </c>
      <c r="GY11" s="7">
        <f t="shared" si="8"/>
        <v>20100</v>
      </c>
      <c r="GZ11" s="7">
        <f t="shared" si="8"/>
        <v>20100</v>
      </c>
      <c r="HA11" s="7">
        <f t="shared" si="8"/>
        <v>18900</v>
      </c>
      <c r="HB11" s="7">
        <f t="shared" si="8"/>
        <v>18900</v>
      </c>
      <c r="HC11" s="7">
        <f t="shared" si="8"/>
        <v>18900</v>
      </c>
      <c r="HD11" s="7">
        <f t="shared" si="8"/>
        <v>18900</v>
      </c>
      <c r="HE11" s="7">
        <f t="shared" si="8"/>
        <v>18900</v>
      </c>
      <c r="HF11" s="7">
        <f t="shared" si="8"/>
        <v>20100</v>
      </c>
      <c r="HG11" s="7">
        <f t="shared" si="8"/>
        <v>20100</v>
      </c>
      <c r="HH11" s="7">
        <f t="shared" si="8"/>
        <v>18900</v>
      </c>
      <c r="HI11" s="7">
        <f t="shared" si="8"/>
        <v>18900</v>
      </c>
      <c r="HJ11" s="7">
        <f t="shared" si="8"/>
        <v>18900</v>
      </c>
      <c r="HK11" s="7">
        <f t="shared" si="8"/>
        <v>18900</v>
      </c>
      <c r="HL11" s="7">
        <f t="shared" si="8"/>
        <v>18900</v>
      </c>
      <c r="HM11" s="7">
        <f t="shared" si="8"/>
        <v>16500</v>
      </c>
      <c r="HN11" s="7">
        <f t="shared" si="8"/>
        <v>20100</v>
      </c>
      <c r="HO11" s="7">
        <f t="shared" si="8"/>
        <v>18900</v>
      </c>
      <c r="HP11" s="7">
        <f t="shared" si="8"/>
        <v>18900</v>
      </c>
      <c r="HQ11" s="7">
        <f t="shared" si="8"/>
        <v>18900</v>
      </c>
      <c r="HR11" s="7">
        <f t="shared" si="8"/>
        <v>18900</v>
      </c>
      <c r="HS11" s="7">
        <f t="shared" si="8"/>
        <v>18900</v>
      </c>
      <c r="HT11" s="7">
        <f t="shared" si="8"/>
        <v>20100</v>
      </c>
      <c r="HU11" s="7">
        <f t="shared" si="8"/>
        <v>20100</v>
      </c>
      <c r="HV11" s="7">
        <f t="shared" si="8"/>
        <v>18900</v>
      </c>
      <c r="HW11" s="7">
        <f t="shared" si="8"/>
        <v>18900</v>
      </c>
      <c r="HX11" s="7">
        <f t="shared" si="8"/>
        <v>18900</v>
      </c>
      <c r="HY11" s="7">
        <f t="shared" si="8"/>
        <v>18900</v>
      </c>
      <c r="HZ11" s="7">
        <f t="shared" si="8"/>
        <v>18900</v>
      </c>
      <c r="IA11" s="7">
        <f t="shared" si="8"/>
        <v>20100</v>
      </c>
      <c r="IB11" s="7">
        <f t="shared" si="8"/>
        <v>20100</v>
      </c>
      <c r="IC11" s="7">
        <f t="shared" si="8"/>
        <v>18900</v>
      </c>
      <c r="ID11" s="7">
        <f t="shared" si="8"/>
        <v>18900</v>
      </c>
      <c r="IE11" s="7">
        <f t="shared" si="8"/>
        <v>18900</v>
      </c>
      <c r="IF11" s="7">
        <f t="shared" si="8"/>
        <v>18900</v>
      </c>
      <c r="IG11" s="7">
        <f t="shared" si="8"/>
        <v>18900</v>
      </c>
      <c r="IH11" s="7">
        <f t="shared" si="8"/>
        <v>20100</v>
      </c>
      <c r="II11" s="7">
        <f t="shared" si="8"/>
        <v>20100</v>
      </c>
      <c r="IJ11" s="7">
        <f t="shared" si="8"/>
        <v>17000</v>
      </c>
      <c r="IK11" s="7">
        <f t="shared" si="8"/>
        <v>17000</v>
      </c>
      <c r="IL11" s="7">
        <f t="shared" si="8"/>
        <v>17000</v>
      </c>
      <c r="IM11" s="7">
        <f t="shared" si="8"/>
        <v>17000</v>
      </c>
      <c r="IN11" s="7">
        <f t="shared" si="8"/>
        <v>17000</v>
      </c>
      <c r="IO11" s="7">
        <f t="shared" si="8"/>
        <v>18900</v>
      </c>
      <c r="IP11" s="7">
        <f t="shared" si="8"/>
        <v>18900</v>
      </c>
      <c r="IQ11" s="7">
        <f t="shared" si="8"/>
        <v>16500</v>
      </c>
      <c r="IR11" s="7">
        <f t="shared" si="8"/>
        <v>16500</v>
      </c>
      <c r="IS11" s="7">
        <f t="shared" si="8"/>
        <v>16500</v>
      </c>
      <c r="IT11" s="7">
        <f t="shared" si="8"/>
        <v>16500</v>
      </c>
      <c r="IU11" s="7">
        <f t="shared" si="8"/>
        <v>16500</v>
      </c>
      <c r="IV11" s="7">
        <f t="shared" si="8"/>
        <v>18900</v>
      </c>
      <c r="IW11" s="7">
        <f t="shared" si="8"/>
        <v>18900</v>
      </c>
      <c r="IX11" s="7">
        <f t="shared" ref="IX11:JV11" si="9">IX8</f>
        <v>16500</v>
      </c>
      <c r="IY11" s="7">
        <f t="shared" si="9"/>
        <v>16500</v>
      </c>
      <c r="IZ11" s="7">
        <f t="shared" si="9"/>
        <v>16500</v>
      </c>
      <c r="JA11" s="7">
        <f t="shared" si="9"/>
        <v>16500</v>
      </c>
      <c r="JB11" s="7">
        <f t="shared" si="9"/>
        <v>16500</v>
      </c>
      <c r="JC11" s="7">
        <f t="shared" si="9"/>
        <v>18900</v>
      </c>
      <c r="JD11" s="7">
        <f t="shared" si="9"/>
        <v>18900</v>
      </c>
      <c r="JE11" s="7">
        <f t="shared" si="9"/>
        <v>16500</v>
      </c>
      <c r="JF11" s="7">
        <f t="shared" si="9"/>
        <v>16500</v>
      </c>
      <c r="JG11" s="7">
        <f t="shared" si="9"/>
        <v>16500</v>
      </c>
      <c r="JH11" s="7">
        <f t="shared" si="9"/>
        <v>16500</v>
      </c>
      <c r="JI11" s="7">
        <f t="shared" si="9"/>
        <v>16500</v>
      </c>
      <c r="JJ11" s="7">
        <f t="shared" si="9"/>
        <v>18900</v>
      </c>
      <c r="JK11" s="7">
        <f t="shared" si="9"/>
        <v>18900</v>
      </c>
      <c r="JL11" s="7">
        <f t="shared" si="9"/>
        <v>16500</v>
      </c>
      <c r="JM11" s="7">
        <f t="shared" si="9"/>
        <v>16500</v>
      </c>
      <c r="JN11" s="7">
        <f t="shared" si="9"/>
        <v>16500</v>
      </c>
      <c r="JO11" s="7">
        <f t="shared" si="9"/>
        <v>16500</v>
      </c>
      <c r="JP11" s="7">
        <f t="shared" si="9"/>
        <v>16500</v>
      </c>
      <c r="JQ11" s="7">
        <f t="shared" si="9"/>
        <v>18900</v>
      </c>
      <c r="JR11" s="7">
        <f t="shared" si="9"/>
        <v>18900</v>
      </c>
      <c r="JS11" s="7">
        <f t="shared" si="9"/>
        <v>17700</v>
      </c>
      <c r="JT11" s="7">
        <f t="shared" si="9"/>
        <v>17700</v>
      </c>
      <c r="JU11" s="7">
        <f t="shared" si="9"/>
        <v>17700</v>
      </c>
      <c r="JV11" s="7">
        <f t="shared" si="9"/>
        <v>17700</v>
      </c>
    </row>
    <row r="12" spans="1:282" s="53" customFormat="1" x14ac:dyDescent="0.2">
      <c r="A12" s="88"/>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row>
    <row r="13" spans="1:282" s="53" customFormat="1" x14ac:dyDescent="0.2">
      <c r="A13" s="42" t="s">
        <v>234</v>
      </c>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row>
    <row r="14" spans="1:282" s="53" customFormat="1" x14ac:dyDescent="0.2">
      <c r="A14" s="180">
        <v>1</v>
      </c>
      <c r="B14" s="8" t="e">
        <f>'C завтраками| Bed and breakfast'!#REF!</f>
        <v>#REF!</v>
      </c>
      <c r="C14" s="8" t="e">
        <f>'C завтраками| Bed and breakfast'!#REF!</f>
        <v>#REF!</v>
      </c>
      <c r="D14" s="8" t="e">
        <f>'C завтраками| Bed and breakfast'!#REF!</f>
        <v>#REF!</v>
      </c>
      <c r="E14" s="8" t="e">
        <f>'C завтраками| Bed and breakfast'!#REF!</f>
        <v>#REF!</v>
      </c>
      <c r="F14" s="8" t="e">
        <f>'C завтраками| Bed and breakfast'!#REF!</f>
        <v>#REF!</v>
      </c>
      <c r="G14" s="8" t="e">
        <f>'C завтраками| Bed and breakfast'!#REF!</f>
        <v>#REF!</v>
      </c>
      <c r="H14" s="8">
        <f>'C завтраками| Bed and breakfast'!B15</f>
        <v>39250</v>
      </c>
      <c r="I14" s="8">
        <f>'C завтраками| Bed and breakfast'!C15</f>
        <v>53750</v>
      </c>
      <c r="J14" s="8">
        <f>'C завтраками| Bed and breakfast'!D15</f>
        <v>53750</v>
      </c>
      <c r="K14" s="8">
        <f>'C завтраками| Bed and breakfast'!E15</f>
        <v>53750</v>
      </c>
      <c r="L14" s="8">
        <f>'C завтраками| Bed and breakfast'!F15</f>
        <v>46750</v>
      </c>
      <c r="M14" s="8">
        <f>'C завтраками| Bed and breakfast'!G15</f>
        <v>46750</v>
      </c>
      <c r="N14" s="8">
        <f>'C завтраками| Bed and breakfast'!H15</f>
        <v>46750</v>
      </c>
      <c r="O14" s="8">
        <f>'C завтраками| Bed and breakfast'!I15</f>
        <v>46750</v>
      </c>
      <c r="P14" s="8">
        <f>'C завтраками| Bed and breakfast'!J15</f>
        <v>46750</v>
      </c>
      <c r="Q14" s="8">
        <f>'C завтраками| Bed and breakfast'!K15</f>
        <v>46750</v>
      </c>
      <c r="R14" s="8">
        <f>'C завтраками| Bed and breakfast'!L15</f>
        <v>38450</v>
      </c>
      <c r="S14" s="8">
        <f>'C завтраками| Bed and breakfast'!M15</f>
        <v>21950</v>
      </c>
      <c r="T14" s="8">
        <f>'C завтраками| Bed and breakfast'!N15</f>
        <v>21950</v>
      </c>
      <c r="U14" s="8">
        <f>'C завтраками| Bed and breakfast'!O15</f>
        <v>21950</v>
      </c>
      <c r="V14" s="8">
        <f>'C завтраками| Bed and breakfast'!P15</f>
        <v>21950</v>
      </c>
      <c r="W14" s="8">
        <f>'C завтраками| Bed and breakfast'!Q15</f>
        <v>21950</v>
      </c>
      <c r="X14" s="8">
        <f>'C завтраками| Bed and breakfast'!R15</f>
        <v>23950</v>
      </c>
      <c r="Y14" s="8">
        <f>'C завтраками| Bed and breakfast'!S15</f>
        <v>23950</v>
      </c>
      <c r="Z14" s="8">
        <f>'C завтраками| Bed and breakfast'!T15</f>
        <v>23950</v>
      </c>
      <c r="AA14" s="8">
        <f>'C завтраками| Bed and breakfast'!U15</f>
        <v>23950</v>
      </c>
      <c r="AB14" s="8">
        <f>'C завтраками| Bed and breakfast'!V15</f>
        <v>23950</v>
      </c>
      <c r="AC14" s="8">
        <f>'C завтраками| Bed and breakfast'!W15</f>
        <v>21950</v>
      </c>
      <c r="AD14" s="8">
        <f>'C завтраками| Bed and breakfast'!X15</f>
        <v>21950</v>
      </c>
      <c r="AE14" s="8">
        <f>'C завтраками| Bed and breakfast'!Y15</f>
        <v>21950</v>
      </c>
      <c r="AF14" s="8">
        <f>'C завтраками| Bed and breakfast'!Z15</f>
        <v>21950</v>
      </c>
      <c r="AG14" s="8">
        <f>'C завтраками| Bed and breakfast'!AA15</f>
        <v>21950</v>
      </c>
      <c r="AH14" s="8">
        <f>'C завтраками| Bed and breakfast'!AB15</f>
        <v>25950</v>
      </c>
      <c r="AI14" s="8">
        <f>'C завтраками| Bed and breakfast'!AC15</f>
        <v>25950</v>
      </c>
      <c r="AJ14" s="8">
        <f>'C завтраками| Bed and breakfast'!AD15</f>
        <v>25950</v>
      </c>
      <c r="AK14" s="8">
        <f>'C завтраками| Bed and breakfast'!AE15</f>
        <v>25950</v>
      </c>
      <c r="AL14" s="8">
        <f>'C завтраками| Bed and breakfast'!AF15</f>
        <v>25950</v>
      </c>
      <c r="AM14" s="8">
        <f>'C завтраками| Bed and breakfast'!AG15</f>
        <v>27950</v>
      </c>
      <c r="AN14" s="8">
        <f>'C завтраками| Bed and breakfast'!AH15</f>
        <v>30450</v>
      </c>
      <c r="AO14" s="8">
        <f>'C завтраками| Bed and breakfast'!AI15</f>
        <v>30950</v>
      </c>
      <c r="AP14" s="8">
        <f>'C завтраками| Bed and breakfast'!AJ15</f>
        <v>30950</v>
      </c>
      <c r="AQ14" s="8">
        <f>'C завтраками| Bed and breakfast'!AK15</f>
        <v>30950</v>
      </c>
      <c r="AR14" s="8">
        <f>'C завтраками| Bed and breakfast'!AL15</f>
        <v>30950</v>
      </c>
      <c r="AS14" s="8">
        <f>'C завтраками| Bed and breakfast'!AM15</f>
        <v>30950</v>
      </c>
      <c r="AT14" s="8">
        <f>'C завтраками| Bed and breakfast'!AN15</f>
        <v>30950</v>
      </c>
      <c r="AU14" s="8">
        <f>'C завтраками| Bed and breakfast'!AO15</f>
        <v>30950</v>
      </c>
      <c r="AV14" s="8">
        <f>'C завтраками| Bed and breakfast'!AP15</f>
        <v>30950</v>
      </c>
      <c r="AW14" s="8">
        <f>'C завтраками| Bed and breakfast'!AQ15</f>
        <v>30950</v>
      </c>
      <c r="AX14" s="8">
        <f>'C завтраками| Bed and breakfast'!AR15</f>
        <v>30950</v>
      </c>
      <c r="AY14" s="8">
        <f>'C завтраками| Bed and breakfast'!AS15</f>
        <v>28950</v>
      </c>
      <c r="AZ14" s="8">
        <f>'C завтраками| Bed and breakfast'!AT15</f>
        <v>28950</v>
      </c>
      <c r="BA14" s="8">
        <f>'C завтраками| Bed and breakfast'!AU15</f>
        <v>30950</v>
      </c>
      <c r="BB14" s="8">
        <f>'C завтраками| Bed and breakfast'!AV15</f>
        <v>30950</v>
      </c>
      <c r="BC14" s="8">
        <f>'C завтраками| Bed and breakfast'!AW15</f>
        <v>32950</v>
      </c>
      <c r="BD14" s="8">
        <f>'C завтраками| Bed and breakfast'!AX15</f>
        <v>35450</v>
      </c>
      <c r="BE14" s="8">
        <f>'C завтраками| Bed and breakfast'!AY15</f>
        <v>35450</v>
      </c>
      <c r="BF14" s="8">
        <f>'C завтраками| Bed and breakfast'!AZ15</f>
        <v>35450</v>
      </c>
      <c r="BG14" s="8">
        <f>'C завтраками| Bed and breakfast'!BA15</f>
        <v>35450</v>
      </c>
      <c r="BH14" s="8">
        <f>'C завтраками| Bed and breakfast'!BB15</f>
        <v>37950</v>
      </c>
      <c r="BI14" s="8">
        <f>'C завтраками| Bed and breakfast'!BC15</f>
        <v>40950</v>
      </c>
      <c r="BJ14" s="8">
        <f>'C завтраками| Bed and breakfast'!BD15</f>
        <v>40950</v>
      </c>
      <c r="BK14" s="8">
        <f>'C завтраками| Bed and breakfast'!BE15</f>
        <v>37950</v>
      </c>
      <c r="BL14" s="8">
        <f>'C завтраками| Bed and breakfast'!BF15</f>
        <v>32950</v>
      </c>
      <c r="BM14" s="8">
        <f>'C завтраками| Bed and breakfast'!BG15</f>
        <v>32950</v>
      </c>
      <c r="BN14" s="8">
        <f>'C завтраками| Bed and breakfast'!BH15</f>
        <v>35450</v>
      </c>
      <c r="BO14" s="8">
        <f>'C завтраками| Bed and breakfast'!BI15</f>
        <v>35450</v>
      </c>
      <c r="BP14" s="8">
        <f>'C завтраками| Bed and breakfast'!BJ15</f>
        <v>26950</v>
      </c>
      <c r="BQ14" s="8">
        <f>'C завтраками| Bed and breakfast'!BK15</f>
        <v>27400</v>
      </c>
      <c r="BR14" s="8">
        <f>'C завтраками| Bed and breakfast'!BL15</f>
        <v>27400</v>
      </c>
      <c r="BS14" s="8">
        <f>'C завтраками| Bed and breakfast'!BM15</f>
        <v>27400</v>
      </c>
      <c r="BT14" s="8">
        <f>'C завтраками| Bed and breakfast'!BN15</f>
        <v>25900</v>
      </c>
      <c r="BU14" s="8">
        <f>'C завтраками| Bed and breakfast'!BO15</f>
        <v>25900</v>
      </c>
      <c r="BV14" s="8">
        <f>'C завтраками| Bed and breakfast'!BP15</f>
        <v>27400</v>
      </c>
      <c r="BW14" s="8">
        <f>'C завтраками| Bed and breakfast'!BQ15</f>
        <v>27400</v>
      </c>
      <c r="BX14" s="8">
        <f>'C завтраками| Bed and breakfast'!BR15</f>
        <v>27400</v>
      </c>
      <c r="BY14" s="8">
        <f>'C завтраками| Bed and breakfast'!BS15</f>
        <v>25900</v>
      </c>
      <c r="BZ14" s="8">
        <f>'C завтраками| Bed and breakfast'!BT15</f>
        <v>25900</v>
      </c>
      <c r="CA14" s="8">
        <f>'C завтраками| Bed and breakfast'!BU15</f>
        <v>25900</v>
      </c>
      <c r="CB14" s="8">
        <f>'C завтраками| Bed and breakfast'!BV15</f>
        <v>25900</v>
      </c>
      <c r="CC14" s="8">
        <f>'C завтраками| Bed and breakfast'!BW15</f>
        <v>25900</v>
      </c>
      <c r="CD14" s="8">
        <f>'C завтраками| Bed and breakfast'!BX15</f>
        <v>25900</v>
      </c>
      <c r="CE14" s="8">
        <f>'C завтраками| Bed and breakfast'!BY15</f>
        <v>25900</v>
      </c>
      <c r="CF14" s="8">
        <f>'C завтраками| Bed and breakfast'!BZ15</f>
        <v>25900</v>
      </c>
      <c r="CG14" s="8">
        <f>'C завтраками| Bed and breakfast'!CA15</f>
        <v>25900</v>
      </c>
      <c r="CH14" s="8">
        <f>'C завтраками| Bed and breakfast'!CB15</f>
        <v>25900</v>
      </c>
      <c r="CI14" s="8">
        <f>'C завтраками| Bed and breakfast'!CC15</f>
        <v>25900</v>
      </c>
      <c r="CJ14" s="8">
        <f>'C завтраками| Bed and breakfast'!CD15</f>
        <v>25900</v>
      </c>
      <c r="CK14" s="8">
        <f>'C завтраками| Bed and breakfast'!CE15</f>
        <v>25900</v>
      </c>
      <c r="CL14" s="8">
        <f>'C завтраками| Bed and breakfast'!CF15</f>
        <v>25900</v>
      </c>
      <c r="CM14" s="8">
        <f>'C завтраками| Bed and breakfast'!CG15</f>
        <v>25900</v>
      </c>
      <c r="CN14" s="8">
        <f>'C завтраками| Bed and breakfast'!CH15</f>
        <v>25900</v>
      </c>
      <c r="CO14" s="8">
        <f>'C завтраками| Bed and breakfast'!CI15</f>
        <v>25900</v>
      </c>
      <c r="CP14" s="8">
        <f>'C завтраками| Bed and breakfast'!CJ15</f>
        <v>25900</v>
      </c>
      <c r="CQ14" s="8">
        <f>'C завтраками| Bed and breakfast'!CK15</f>
        <v>25900</v>
      </c>
      <c r="CR14" s="8">
        <f>'C завтраками| Bed and breakfast'!CL15</f>
        <v>25900</v>
      </c>
      <c r="CS14" s="8">
        <f>'C завтраками| Bed and breakfast'!CM15</f>
        <v>25900</v>
      </c>
      <c r="CT14" s="8">
        <f>'C завтраками| Bed and breakfast'!CN15</f>
        <v>25900</v>
      </c>
      <c r="CU14" s="8">
        <f>'C завтраками| Bed and breakfast'!CO15</f>
        <v>25900</v>
      </c>
      <c r="CV14" s="8">
        <f>'C завтраками| Bed and breakfast'!CP15</f>
        <v>16650</v>
      </c>
      <c r="CW14" s="8">
        <f>'C завтраками| Bed and breakfast'!CQ15</f>
        <v>16650</v>
      </c>
      <c r="CX14" s="8">
        <f>'C завтраками| Bed and breakfast'!CR15</f>
        <v>17150</v>
      </c>
      <c r="CY14" s="8">
        <f>'C завтраками| Bed and breakfast'!CS15</f>
        <v>17150</v>
      </c>
      <c r="CZ14" s="8">
        <f>'C завтраками| Bed and breakfast'!CT15</f>
        <v>16650</v>
      </c>
      <c r="DA14" s="8">
        <f>'C завтраками| Bed and breakfast'!CU15</f>
        <v>16650</v>
      </c>
      <c r="DB14" s="8">
        <f>'C завтраками| Bed and breakfast'!CV15</f>
        <v>16650</v>
      </c>
      <c r="DC14" s="8">
        <f>'C завтраками| Bed and breakfast'!CW15</f>
        <v>16650</v>
      </c>
      <c r="DD14" s="8">
        <f>'C завтраками| Bed and breakfast'!CX15</f>
        <v>16650</v>
      </c>
      <c r="DE14" s="8">
        <f>'C завтраками| Bed and breakfast'!CY15</f>
        <v>17150</v>
      </c>
      <c r="DF14" s="8">
        <f>'C завтраками| Bed and breakfast'!CZ15</f>
        <v>17150</v>
      </c>
      <c r="DG14" s="8">
        <f>'C завтраками| Bed and breakfast'!DA15</f>
        <v>16650</v>
      </c>
      <c r="DH14" s="8">
        <f>'C завтраками| Bed and breakfast'!DB15</f>
        <v>16650</v>
      </c>
      <c r="DI14" s="8">
        <f>'C завтраками| Bed and breakfast'!DC15</f>
        <v>16650</v>
      </c>
      <c r="DJ14" s="8">
        <f>'C завтраками| Bed and breakfast'!DD15</f>
        <v>15650</v>
      </c>
      <c r="DK14" s="8">
        <f>'C завтраками| Bed and breakfast'!DE15</f>
        <v>15650</v>
      </c>
      <c r="DL14" s="8">
        <f>'C завтраками| Bed and breakfast'!DF15</f>
        <v>16350</v>
      </c>
      <c r="DM14" s="8">
        <f>'C завтраками| Bed and breakfast'!DG15</f>
        <v>16350</v>
      </c>
      <c r="DN14" s="8">
        <f>'C завтраками| Bed and breakfast'!DH15</f>
        <v>15650</v>
      </c>
      <c r="DO14" s="8">
        <f>'C завтраками| Bed and breakfast'!DI15</f>
        <v>15650</v>
      </c>
      <c r="DP14" s="8">
        <f>'C завтраками| Bed and breakfast'!DJ15</f>
        <v>15650</v>
      </c>
      <c r="DQ14" s="8">
        <f>'C завтраками| Bed and breakfast'!DK15</f>
        <v>15650</v>
      </c>
      <c r="DR14" s="8">
        <f>'C завтраками| Bed and breakfast'!DL15</f>
        <v>15650</v>
      </c>
      <c r="DS14" s="8">
        <f>'C завтраками| Bed and breakfast'!DM15</f>
        <v>16350</v>
      </c>
      <c r="DT14" s="8">
        <f>'C завтраками| Bed and breakfast'!DN15</f>
        <v>16350</v>
      </c>
      <c r="DU14" s="8">
        <f>'C завтраками| Bed and breakfast'!DO15</f>
        <v>15650</v>
      </c>
      <c r="DV14" s="8">
        <f>'C завтраками| Bed and breakfast'!DP15</f>
        <v>15650</v>
      </c>
      <c r="DW14" s="8">
        <f>'C завтраками| Bed and breakfast'!DQ15</f>
        <v>15650</v>
      </c>
      <c r="DX14" s="8">
        <f>'C завтраками| Bed and breakfast'!DR15</f>
        <v>15650</v>
      </c>
      <c r="DY14" s="8">
        <f>'C завтраками| Bed and breakfast'!DS15</f>
        <v>16650</v>
      </c>
      <c r="DZ14" s="8">
        <f>'C завтраками| Bed and breakfast'!DT15</f>
        <v>16350</v>
      </c>
      <c r="EA14" s="8">
        <f>'C завтраками| Bed and breakfast'!DU15</f>
        <v>16350</v>
      </c>
      <c r="EB14" s="8">
        <f>'C завтраками| Bed and breakfast'!DV15</f>
        <v>16350</v>
      </c>
      <c r="EC14" s="8">
        <f>'C завтраками| Bed and breakfast'!DW15</f>
        <v>15150</v>
      </c>
      <c r="ED14" s="8">
        <f>'C завтраками| Bed and breakfast'!DX15</f>
        <v>15150</v>
      </c>
      <c r="EE14" s="8">
        <f>'C завтраками| Bed and breakfast'!DY15</f>
        <v>15150</v>
      </c>
      <c r="EF14" s="8">
        <f>'C завтраками| Bed and breakfast'!DZ15</f>
        <v>15150</v>
      </c>
      <c r="EG14" s="8">
        <f>'C завтраками| Bed and breakfast'!EA15</f>
        <v>15150</v>
      </c>
      <c r="EH14" s="8">
        <f>'C завтраками| Bed and breakfast'!EB15</f>
        <v>16350</v>
      </c>
      <c r="EI14" s="8">
        <f>'C завтраками| Bed and breakfast'!EC15</f>
        <v>16350</v>
      </c>
      <c r="EJ14" s="8">
        <f>'C завтраками| Bed and breakfast'!ED15</f>
        <v>16350</v>
      </c>
      <c r="EK14" s="8">
        <f>'C завтраками| Bed and breakfast'!EE15</f>
        <v>14850</v>
      </c>
      <c r="EL14" s="8">
        <f>'C завтраками| Bed and breakfast'!EF15</f>
        <v>14850</v>
      </c>
      <c r="EM14" s="8">
        <f>'C завтраками| Bed and breakfast'!EG15</f>
        <v>14850</v>
      </c>
      <c r="EN14" s="8">
        <f>'C завтраками| Bed and breakfast'!EH15</f>
        <v>15150</v>
      </c>
      <c r="EO14" s="8">
        <f>'C завтраками| Bed and breakfast'!EI15</f>
        <v>15150</v>
      </c>
      <c r="EP14" s="8">
        <f>'C завтраками| Bed and breakfast'!EJ15</f>
        <v>14850</v>
      </c>
      <c r="EQ14" s="8">
        <f>'C завтраками| Bed and breakfast'!EK15</f>
        <v>14850</v>
      </c>
      <c r="ER14" s="8">
        <f>'C завтраками| Bed and breakfast'!EL15</f>
        <v>14850</v>
      </c>
      <c r="ES14" s="8">
        <f>'C завтраками| Bed and breakfast'!EM15</f>
        <v>14850</v>
      </c>
      <c r="ET14" s="8">
        <f>'C завтраками| Bed and breakfast'!EN15</f>
        <v>14850</v>
      </c>
      <c r="EU14" s="8">
        <f>'C завтраками| Bed and breakfast'!EO15</f>
        <v>15150</v>
      </c>
      <c r="EV14" s="8">
        <f>'C завтраками| Bed and breakfast'!EP15</f>
        <v>15150</v>
      </c>
      <c r="EW14" s="8">
        <f>'C завтраками| Bed and breakfast'!EQ15</f>
        <v>14850</v>
      </c>
      <c r="EX14" s="8">
        <f>'C завтраками| Bed and breakfast'!ER15</f>
        <v>14850</v>
      </c>
      <c r="EY14" s="8">
        <f>'C завтраками| Bed and breakfast'!ES15</f>
        <v>14850</v>
      </c>
      <c r="EZ14" s="8">
        <f>'C завтраками| Bed and breakfast'!ET15</f>
        <v>14850</v>
      </c>
      <c r="FA14" s="8">
        <f>'C завтраками| Bed and breakfast'!EU15</f>
        <v>14850</v>
      </c>
      <c r="FB14" s="8">
        <f>'C завтраками| Bed and breakfast'!EV15</f>
        <v>15150</v>
      </c>
      <c r="FC14" s="8">
        <f>'C завтраками| Bed and breakfast'!EW15</f>
        <v>15150</v>
      </c>
      <c r="FD14" s="8">
        <f>'C завтраками| Bed and breakfast'!EX15</f>
        <v>16650</v>
      </c>
      <c r="FE14" s="8">
        <f>'C завтраками| Bed and breakfast'!EY15</f>
        <v>15150</v>
      </c>
      <c r="FF14" s="8">
        <f>'C завтраками| Bed and breakfast'!EZ15</f>
        <v>15150</v>
      </c>
      <c r="FG14" s="8">
        <f>'C завтраками| Bed and breakfast'!FA15</f>
        <v>15150</v>
      </c>
      <c r="FH14" s="8">
        <f>'C завтраками| Bed and breakfast'!FB15</f>
        <v>15150</v>
      </c>
      <c r="FI14" s="8">
        <f>'C завтраками| Bed and breakfast'!FC15</f>
        <v>22650</v>
      </c>
      <c r="FJ14" s="8">
        <f>'C завтраками| Bed and breakfast'!FD15</f>
        <v>22650</v>
      </c>
      <c r="FK14" s="8">
        <f>'C завтраками| Bed and breakfast'!FE15</f>
        <v>22650</v>
      </c>
      <c r="FL14" s="8">
        <f>'C завтраками| Bed and breakfast'!FF15</f>
        <v>22650</v>
      </c>
      <c r="FM14" s="8">
        <f>'C завтраками| Bed and breakfast'!FG15</f>
        <v>22650</v>
      </c>
      <c r="FN14" s="8">
        <f>'C завтраками| Bed and breakfast'!FH15</f>
        <v>22650</v>
      </c>
      <c r="FO14" s="8">
        <f>'C завтраками| Bed and breakfast'!FI15</f>
        <v>22650</v>
      </c>
      <c r="FP14" s="8">
        <f>'C завтраками| Bed and breakfast'!FJ15</f>
        <v>22650</v>
      </c>
      <c r="FQ14" s="8">
        <f>'C завтраками| Bed and breakfast'!FK15</f>
        <v>22650</v>
      </c>
      <c r="FR14" s="8">
        <f>'C завтраками| Bed and breakfast'!FL15</f>
        <v>22650</v>
      </c>
      <c r="FS14" s="8">
        <f>'C завтраками| Bed and breakfast'!FM15</f>
        <v>22650</v>
      </c>
      <c r="FT14" s="8">
        <f>'C завтраками| Bed and breakfast'!FN15</f>
        <v>22650</v>
      </c>
      <c r="FU14" s="8">
        <f>'C завтраками| Bed and breakfast'!FO15</f>
        <v>22650</v>
      </c>
      <c r="FV14" s="8">
        <f>'C завтраками| Bed and breakfast'!FP15</f>
        <v>22650</v>
      </c>
      <c r="FW14" s="8">
        <f>'C завтраками| Bed and breakfast'!FQ15</f>
        <v>22650</v>
      </c>
      <c r="FX14" s="8">
        <f>'C завтраками| Bed and breakfast'!FR15</f>
        <v>22650</v>
      </c>
      <c r="FY14" s="8">
        <f>'C завтраками| Bed and breakfast'!FS15</f>
        <v>22650</v>
      </c>
      <c r="FZ14" s="8">
        <f>'C завтраками| Bed and breakfast'!FT15</f>
        <v>22650</v>
      </c>
      <c r="GA14" s="8">
        <f>'C завтраками| Bed and breakfast'!FU15</f>
        <v>22650</v>
      </c>
      <c r="GB14" s="8">
        <f>'C завтраками| Bed and breakfast'!FV15</f>
        <v>22650</v>
      </c>
      <c r="GC14" s="8">
        <f>'C завтраками| Bed and breakfast'!FW15</f>
        <v>22650</v>
      </c>
      <c r="GD14" s="8">
        <f>'C завтраками| Bed and breakfast'!FX15</f>
        <v>22650</v>
      </c>
      <c r="GE14" s="8">
        <f>'C завтраками| Bed and breakfast'!FY15</f>
        <v>22650</v>
      </c>
      <c r="GF14" s="8">
        <f>'C завтраками| Bed and breakfast'!FZ15</f>
        <v>22650</v>
      </c>
      <c r="GG14" s="8">
        <f>'C завтраками| Bed and breakfast'!GA15</f>
        <v>15150</v>
      </c>
      <c r="GH14" s="8">
        <f>'C завтраками| Bed and breakfast'!GB15</f>
        <v>15150</v>
      </c>
      <c r="GI14" s="8">
        <f>'C завтраками| Bed and breakfast'!GC15</f>
        <v>24550</v>
      </c>
      <c r="GJ14" s="8">
        <f>'C завтраками| Bed and breakfast'!GD15</f>
        <v>24550</v>
      </c>
      <c r="GK14" s="8">
        <f>'C завтраками| Bed and breakfast'!GE15</f>
        <v>24550</v>
      </c>
      <c r="GL14" s="8">
        <f>'C завтраками| Bed and breakfast'!GF15</f>
        <v>24550</v>
      </c>
      <c r="GM14" s="8">
        <f>'C завтраками| Bed and breakfast'!GG15</f>
        <v>24550</v>
      </c>
      <c r="GN14" s="8">
        <f>'C завтраками| Bed and breakfast'!GH15</f>
        <v>24550</v>
      </c>
      <c r="GO14" s="8">
        <f>'C завтраками| Bed and breakfast'!GI15</f>
        <v>24550</v>
      </c>
      <c r="GP14" s="8">
        <f>'C завтраками| Bed and breakfast'!GJ15</f>
        <v>24550</v>
      </c>
      <c r="GQ14" s="8">
        <f>'C завтраками| Bed and breakfast'!GK15</f>
        <v>24550</v>
      </c>
      <c r="GR14" s="8">
        <f>'C завтраками| Bed and breakfast'!GL15</f>
        <v>24550</v>
      </c>
      <c r="GS14" s="8">
        <f>'C завтраками| Bed and breakfast'!GM15</f>
        <v>18550</v>
      </c>
      <c r="GT14" s="8">
        <f>'C завтраками| Bed and breakfast'!GN15</f>
        <v>18550</v>
      </c>
      <c r="GU14" s="8">
        <f>'C завтраками| Bed and breakfast'!GO15</f>
        <v>18550</v>
      </c>
      <c r="GV14" s="8">
        <f>'C завтраками| Bed and breakfast'!GP15</f>
        <v>18550</v>
      </c>
      <c r="GW14" s="8">
        <f>'C завтраками| Bed and breakfast'!GQ15</f>
        <v>19050</v>
      </c>
      <c r="GX14" s="8">
        <f>'C завтраками| Bed and breakfast'!GR15</f>
        <v>19050</v>
      </c>
      <c r="GY14" s="8">
        <f>'C завтраками| Bed and breakfast'!GS15</f>
        <v>20250</v>
      </c>
      <c r="GZ14" s="8">
        <f>'C завтраками| Bed and breakfast'!GT15</f>
        <v>20250</v>
      </c>
      <c r="HA14" s="8">
        <f>'C завтраками| Bed and breakfast'!GU15</f>
        <v>19050</v>
      </c>
      <c r="HB14" s="8">
        <f>'C завтраками| Bed and breakfast'!GV15</f>
        <v>19050</v>
      </c>
      <c r="HC14" s="8">
        <f>'C завтраками| Bed and breakfast'!GW15</f>
        <v>19050</v>
      </c>
      <c r="HD14" s="8">
        <f>'C завтраками| Bed and breakfast'!GX15</f>
        <v>19050</v>
      </c>
      <c r="HE14" s="8">
        <f>'C завтраками| Bed and breakfast'!GY15</f>
        <v>19050</v>
      </c>
      <c r="HF14" s="8">
        <f>'C завтраками| Bed and breakfast'!GZ15</f>
        <v>20250</v>
      </c>
      <c r="HG14" s="8">
        <f>'C завтраками| Bed and breakfast'!HA15</f>
        <v>20250</v>
      </c>
      <c r="HH14" s="8">
        <f>'C завтраками| Bed and breakfast'!HB15</f>
        <v>19050</v>
      </c>
      <c r="HI14" s="8">
        <f>'C завтраками| Bed and breakfast'!HC15</f>
        <v>19050</v>
      </c>
      <c r="HJ14" s="8">
        <f>'C завтраками| Bed and breakfast'!HD15</f>
        <v>19050</v>
      </c>
      <c r="HK14" s="8">
        <f>'C завтраками| Bed and breakfast'!HE15</f>
        <v>19050</v>
      </c>
      <c r="HL14" s="8">
        <f>'C завтраками| Bed and breakfast'!HF15</f>
        <v>19050</v>
      </c>
      <c r="HM14" s="8">
        <f>'C завтраками| Bed and breakfast'!HG15</f>
        <v>16650</v>
      </c>
      <c r="HN14" s="8">
        <f>'C завтраками| Bed and breakfast'!HH15</f>
        <v>20250</v>
      </c>
      <c r="HO14" s="8">
        <f>'C завтраками| Bed and breakfast'!HI15</f>
        <v>19050</v>
      </c>
      <c r="HP14" s="8">
        <f>'C завтраками| Bed and breakfast'!HJ15</f>
        <v>19050</v>
      </c>
      <c r="HQ14" s="8">
        <f>'C завтраками| Bed and breakfast'!HK15</f>
        <v>19050</v>
      </c>
      <c r="HR14" s="8">
        <f>'C завтраками| Bed and breakfast'!HL15</f>
        <v>19050</v>
      </c>
      <c r="HS14" s="8">
        <f>'C завтраками| Bed and breakfast'!HM15</f>
        <v>19050</v>
      </c>
      <c r="HT14" s="8">
        <f>'C завтраками| Bed and breakfast'!HN15</f>
        <v>20250</v>
      </c>
      <c r="HU14" s="8">
        <f>'C завтраками| Bed and breakfast'!HO15</f>
        <v>20250</v>
      </c>
      <c r="HV14" s="8">
        <f>'C завтраками| Bed and breakfast'!HP15</f>
        <v>19050</v>
      </c>
      <c r="HW14" s="8">
        <f>'C завтраками| Bed and breakfast'!HQ15</f>
        <v>19050</v>
      </c>
      <c r="HX14" s="8">
        <f>'C завтраками| Bed and breakfast'!HR15</f>
        <v>19050</v>
      </c>
      <c r="HY14" s="8">
        <f>'C завтраками| Bed and breakfast'!HS15</f>
        <v>19050</v>
      </c>
      <c r="HZ14" s="8">
        <f>'C завтраками| Bed and breakfast'!HT15</f>
        <v>19050</v>
      </c>
      <c r="IA14" s="8">
        <f>'C завтраками| Bed and breakfast'!HU15</f>
        <v>20250</v>
      </c>
      <c r="IB14" s="8">
        <f>'C завтраками| Bed and breakfast'!HV15</f>
        <v>20250</v>
      </c>
      <c r="IC14" s="8">
        <f>'C завтраками| Bed and breakfast'!HW15</f>
        <v>19050</v>
      </c>
      <c r="ID14" s="8">
        <f>'C завтраками| Bed and breakfast'!HX15</f>
        <v>19050</v>
      </c>
      <c r="IE14" s="8">
        <f>'C завтраками| Bed and breakfast'!HY15</f>
        <v>19050</v>
      </c>
      <c r="IF14" s="8">
        <f>'C завтраками| Bed and breakfast'!HZ15</f>
        <v>19050</v>
      </c>
      <c r="IG14" s="8">
        <f>'C завтраками| Bed and breakfast'!IA15</f>
        <v>19050</v>
      </c>
      <c r="IH14" s="8">
        <f>'C завтраками| Bed and breakfast'!IB15</f>
        <v>20250</v>
      </c>
      <c r="II14" s="8">
        <f>'C завтраками| Bed and breakfast'!IC15</f>
        <v>20250</v>
      </c>
      <c r="IJ14" s="8">
        <f>'C завтраками| Bed and breakfast'!ID15</f>
        <v>17150</v>
      </c>
      <c r="IK14" s="8">
        <f>'C завтраками| Bed and breakfast'!IE15</f>
        <v>17150</v>
      </c>
      <c r="IL14" s="8">
        <f>'C завтраками| Bed and breakfast'!IF15</f>
        <v>17150</v>
      </c>
      <c r="IM14" s="8">
        <f>'C завтраками| Bed and breakfast'!IG15</f>
        <v>17150</v>
      </c>
      <c r="IN14" s="8">
        <f>'C завтраками| Bed and breakfast'!IH15</f>
        <v>17150</v>
      </c>
      <c r="IO14" s="8">
        <f>'C завтраками| Bed and breakfast'!II15</f>
        <v>19050</v>
      </c>
      <c r="IP14" s="8">
        <f>'C завтраками| Bed and breakfast'!IJ15</f>
        <v>19050</v>
      </c>
      <c r="IQ14" s="8">
        <f>'C завтраками| Bed and breakfast'!IK15</f>
        <v>16650</v>
      </c>
      <c r="IR14" s="8">
        <f>'C завтраками| Bed and breakfast'!IL15</f>
        <v>16650</v>
      </c>
      <c r="IS14" s="8">
        <f>'C завтраками| Bed and breakfast'!IM15</f>
        <v>16650</v>
      </c>
      <c r="IT14" s="8">
        <f>'C завтраками| Bed and breakfast'!IN15</f>
        <v>16650</v>
      </c>
      <c r="IU14" s="8">
        <f>'C завтраками| Bed and breakfast'!IO15</f>
        <v>16650</v>
      </c>
      <c r="IV14" s="8">
        <f>'C завтраками| Bed and breakfast'!IP15</f>
        <v>19050</v>
      </c>
      <c r="IW14" s="8">
        <f>'C завтраками| Bed and breakfast'!IQ15</f>
        <v>19050</v>
      </c>
      <c r="IX14" s="8">
        <f>'C завтраками| Bed and breakfast'!IR15</f>
        <v>16650</v>
      </c>
      <c r="IY14" s="8">
        <f>'C завтраками| Bed and breakfast'!IS15</f>
        <v>16650</v>
      </c>
      <c r="IZ14" s="8">
        <f>'C завтраками| Bed and breakfast'!IT15</f>
        <v>16650</v>
      </c>
      <c r="JA14" s="8">
        <f>'C завтраками| Bed and breakfast'!IU15</f>
        <v>16650</v>
      </c>
      <c r="JB14" s="8">
        <f>'C завтраками| Bed and breakfast'!IV15</f>
        <v>16650</v>
      </c>
      <c r="JC14" s="8">
        <f>'C завтраками| Bed and breakfast'!IW15</f>
        <v>19050</v>
      </c>
      <c r="JD14" s="8">
        <f>'C завтраками| Bed and breakfast'!IX15</f>
        <v>19050</v>
      </c>
      <c r="JE14" s="8">
        <f>'C завтраками| Bed and breakfast'!IY15</f>
        <v>16650</v>
      </c>
      <c r="JF14" s="8">
        <f>'C завтраками| Bed and breakfast'!IZ15</f>
        <v>16650</v>
      </c>
      <c r="JG14" s="8">
        <f>'C завтраками| Bed and breakfast'!JA15</f>
        <v>16650</v>
      </c>
      <c r="JH14" s="8">
        <f>'C завтраками| Bed and breakfast'!JB15</f>
        <v>16650</v>
      </c>
      <c r="JI14" s="8">
        <f>'C завтраками| Bed and breakfast'!JC15</f>
        <v>16650</v>
      </c>
      <c r="JJ14" s="8">
        <f>'C завтраками| Bed and breakfast'!JD15</f>
        <v>19050</v>
      </c>
      <c r="JK14" s="8">
        <f>'C завтраками| Bed and breakfast'!JE15</f>
        <v>19050</v>
      </c>
      <c r="JL14" s="8">
        <f>'C завтраками| Bed and breakfast'!JF15</f>
        <v>16650</v>
      </c>
      <c r="JM14" s="8">
        <f>'C завтраками| Bed and breakfast'!JG15</f>
        <v>16650</v>
      </c>
      <c r="JN14" s="8">
        <f>'C завтраками| Bed and breakfast'!JH15</f>
        <v>16650</v>
      </c>
      <c r="JO14" s="8">
        <f>'C завтраками| Bed and breakfast'!JI15</f>
        <v>16650</v>
      </c>
      <c r="JP14" s="8">
        <f>'C завтраками| Bed and breakfast'!JJ15</f>
        <v>16650</v>
      </c>
      <c r="JQ14" s="8">
        <f>'C завтраками| Bed and breakfast'!JK15</f>
        <v>19050</v>
      </c>
      <c r="JR14" s="8">
        <f>'C завтраками| Bed and breakfast'!JL15</f>
        <v>19050</v>
      </c>
      <c r="JS14" s="8">
        <f>'C завтраками| Bed and breakfast'!JM15</f>
        <v>17850</v>
      </c>
      <c r="JT14" s="8">
        <f>'C завтраками| Bed and breakfast'!JN15</f>
        <v>17850</v>
      </c>
      <c r="JU14" s="8">
        <f>'C завтраками| Bed and breakfast'!JO15</f>
        <v>17850</v>
      </c>
      <c r="JV14" s="8">
        <f>'C завтраками| Bed and breakfast'!JP15</f>
        <v>17850</v>
      </c>
    </row>
    <row r="15" spans="1:282" s="53" customFormat="1" x14ac:dyDescent="0.2">
      <c r="A15" s="180">
        <v>2</v>
      </c>
      <c r="B15" s="8" t="e">
        <f>'C завтраками| Bed and breakfast'!#REF!</f>
        <v>#REF!</v>
      </c>
      <c r="C15" s="8" t="e">
        <f>'C завтраками| Bed and breakfast'!#REF!</f>
        <v>#REF!</v>
      </c>
      <c r="D15" s="8" t="e">
        <f>'C завтраками| Bed and breakfast'!#REF!</f>
        <v>#REF!</v>
      </c>
      <c r="E15" s="8" t="e">
        <f>'C завтраками| Bed and breakfast'!#REF!</f>
        <v>#REF!</v>
      </c>
      <c r="F15" s="8" t="e">
        <f>'C завтраками| Bed and breakfast'!#REF!</f>
        <v>#REF!</v>
      </c>
      <c r="G15" s="8" t="e">
        <f>'C завтраками| Bed and breakfast'!#REF!</f>
        <v>#REF!</v>
      </c>
      <c r="H15" s="8">
        <f>'C завтраками| Bed and breakfast'!B16</f>
        <v>41500</v>
      </c>
      <c r="I15" s="8">
        <f>'C завтраками| Bed and breakfast'!C16</f>
        <v>56000</v>
      </c>
      <c r="J15" s="8">
        <f>'C завтраками| Bed and breakfast'!D16</f>
        <v>56000</v>
      </c>
      <c r="K15" s="8">
        <f>'C завтраками| Bed and breakfast'!E16</f>
        <v>56000</v>
      </c>
      <c r="L15" s="8">
        <f>'C завтраками| Bed and breakfast'!F16</f>
        <v>49000</v>
      </c>
      <c r="M15" s="8">
        <f>'C завтраками| Bed and breakfast'!G16</f>
        <v>49000</v>
      </c>
      <c r="N15" s="8">
        <f>'C завтраками| Bed and breakfast'!H16</f>
        <v>49000</v>
      </c>
      <c r="O15" s="8">
        <f>'C завтраками| Bed and breakfast'!I16</f>
        <v>49000</v>
      </c>
      <c r="P15" s="8">
        <f>'C завтраками| Bed and breakfast'!J16</f>
        <v>49000</v>
      </c>
      <c r="Q15" s="8">
        <f>'C завтраками| Bed and breakfast'!K16</f>
        <v>49000</v>
      </c>
      <c r="R15" s="8">
        <f>'C завтраками| Bed and breakfast'!L16</f>
        <v>40400</v>
      </c>
      <c r="S15" s="8">
        <f>'C завтраками| Bed and breakfast'!M16</f>
        <v>23900</v>
      </c>
      <c r="T15" s="8">
        <f>'C завтраками| Bed and breakfast'!N16</f>
        <v>23900</v>
      </c>
      <c r="U15" s="8">
        <f>'C завтраками| Bed and breakfast'!O16</f>
        <v>23900</v>
      </c>
      <c r="V15" s="8">
        <f>'C завтраками| Bed and breakfast'!P16</f>
        <v>23900</v>
      </c>
      <c r="W15" s="8">
        <f>'C завтраками| Bed and breakfast'!Q16</f>
        <v>23900</v>
      </c>
      <c r="X15" s="8">
        <f>'C завтраками| Bed and breakfast'!R16</f>
        <v>25900</v>
      </c>
      <c r="Y15" s="8">
        <f>'C завтраками| Bed and breakfast'!S16</f>
        <v>25900</v>
      </c>
      <c r="Z15" s="8">
        <f>'C завтраками| Bed and breakfast'!T16</f>
        <v>25900</v>
      </c>
      <c r="AA15" s="8">
        <f>'C завтраками| Bed and breakfast'!U16</f>
        <v>25900</v>
      </c>
      <c r="AB15" s="8">
        <f>'C завтраками| Bed and breakfast'!V16</f>
        <v>25900</v>
      </c>
      <c r="AC15" s="8">
        <f>'C завтраками| Bed and breakfast'!W16</f>
        <v>23900</v>
      </c>
      <c r="AD15" s="8">
        <f>'C завтраками| Bed and breakfast'!X16</f>
        <v>23900</v>
      </c>
      <c r="AE15" s="8">
        <f>'C завтраками| Bed and breakfast'!Y16</f>
        <v>23900</v>
      </c>
      <c r="AF15" s="8">
        <f>'C завтраками| Bed and breakfast'!Z16</f>
        <v>23900</v>
      </c>
      <c r="AG15" s="8">
        <f>'C завтраками| Bed and breakfast'!AA16</f>
        <v>23900</v>
      </c>
      <c r="AH15" s="8">
        <f>'C завтраками| Bed and breakfast'!AB16</f>
        <v>27900</v>
      </c>
      <c r="AI15" s="8">
        <f>'C завтраками| Bed and breakfast'!AC16</f>
        <v>27900</v>
      </c>
      <c r="AJ15" s="8">
        <f>'C завтраками| Bed and breakfast'!AD16</f>
        <v>27900</v>
      </c>
      <c r="AK15" s="8">
        <f>'C завтраками| Bed and breakfast'!AE16</f>
        <v>27900</v>
      </c>
      <c r="AL15" s="8">
        <f>'C завтраками| Bed and breakfast'!AF16</f>
        <v>27900</v>
      </c>
      <c r="AM15" s="8">
        <f>'C завтраками| Bed and breakfast'!AG16</f>
        <v>29900</v>
      </c>
      <c r="AN15" s="8">
        <f>'C завтраками| Bed and breakfast'!AH16</f>
        <v>32400</v>
      </c>
      <c r="AO15" s="8">
        <f>'C завтраками| Bed and breakfast'!AI16</f>
        <v>32900</v>
      </c>
      <c r="AP15" s="8">
        <f>'C завтраками| Bed and breakfast'!AJ16</f>
        <v>32900</v>
      </c>
      <c r="AQ15" s="8">
        <f>'C завтраками| Bed and breakfast'!AK16</f>
        <v>32900</v>
      </c>
      <c r="AR15" s="8">
        <f>'C завтраками| Bed and breakfast'!AL16</f>
        <v>32900</v>
      </c>
      <c r="AS15" s="8">
        <f>'C завтраками| Bed and breakfast'!AM16</f>
        <v>32900</v>
      </c>
      <c r="AT15" s="8">
        <f>'C завтраками| Bed and breakfast'!AN16</f>
        <v>32900</v>
      </c>
      <c r="AU15" s="8">
        <f>'C завтраками| Bed and breakfast'!AO16</f>
        <v>32900</v>
      </c>
      <c r="AV15" s="8">
        <f>'C завтраками| Bed and breakfast'!AP16</f>
        <v>32900</v>
      </c>
      <c r="AW15" s="8">
        <f>'C завтраками| Bed and breakfast'!AQ16</f>
        <v>32900</v>
      </c>
      <c r="AX15" s="8">
        <f>'C завтраками| Bed and breakfast'!AR16</f>
        <v>32900</v>
      </c>
      <c r="AY15" s="8">
        <f>'C завтраками| Bed and breakfast'!AS16</f>
        <v>30900</v>
      </c>
      <c r="AZ15" s="8">
        <f>'C завтраками| Bed and breakfast'!AT16</f>
        <v>30900</v>
      </c>
      <c r="BA15" s="8">
        <f>'C завтраками| Bed and breakfast'!AU16</f>
        <v>32900</v>
      </c>
      <c r="BB15" s="8">
        <f>'C завтраками| Bed and breakfast'!AV16</f>
        <v>32900</v>
      </c>
      <c r="BC15" s="8">
        <f>'C завтраками| Bed and breakfast'!AW16</f>
        <v>34900</v>
      </c>
      <c r="BD15" s="8">
        <f>'C завтраками| Bed and breakfast'!AX16</f>
        <v>37400</v>
      </c>
      <c r="BE15" s="8">
        <f>'C завтраками| Bed and breakfast'!AY16</f>
        <v>37400</v>
      </c>
      <c r="BF15" s="8">
        <f>'C завтраками| Bed and breakfast'!AZ16</f>
        <v>37400</v>
      </c>
      <c r="BG15" s="8">
        <f>'C завтраками| Bed and breakfast'!BA16</f>
        <v>37400</v>
      </c>
      <c r="BH15" s="8">
        <f>'C завтраками| Bed and breakfast'!BB16</f>
        <v>39900</v>
      </c>
      <c r="BI15" s="8">
        <f>'C завтраками| Bed and breakfast'!BC16</f>
        <v>42900</v>
      </c>
      <c r="BJ15" s="8">
        <f>'C завтраками| Bed and breakfast'!BD16</f>
        <v>42900</v>
      </c>
      <c r="BK15" s="8">
        <f>'C завтраками| Bed and breakfast'!BE16</f>
        <v>39900</v>
      </c>
      <c r="BL15" s="8">
        <f>'C завтраками| Bed and breakfast'!BF16</f>
        <v>34900</v>
      </c>
      <c r="BM15" s="8">
        <f>'C завтраками| Bed and breakfast'!BG16</f>
        <v>34900</v>
      </c>
      <c r="BN15" s="8">
        <f>'C завтраками| Bed and breakfast'!BH16</f>
        <v>37400</v>
      </c>
      <c r="BO15" s="8">
        <f>'C завтраками| Bed and breakfast'!BI16</f>
        <v>37400</v>
      </c>
      <c r="BP15" s="8">
        <f>'C завтраками| Bed and breakfast'!BJ16</f>
        <v>28900</v>
      </c>
      <c r="BQ15" s="8">
        <f>'C завтраками| Bed and breakfast'!BK16</f>
        <v>29350</v>
      </c>
      <c r="BR15" s="8">
        <f>'C завтраками| Bed and breakfast'!BL16</f>
        <v>29350</v>
      </c>
      <c r="BS15" s="8">
        <f>'C завтраками| Bed and breakfast'!BM16</f>
        <v>29350</v>
      </c>
      <c r="BT15" s="8">
        <f>'C завтраками| Bed and breakfast'!BN16</f>
        <v>27850</v>
      </c>
      <c r="BU15" s="8">
        <f>'C завтраками| Bed and breakfast'!BO16</f>
        <v>27850</v>
      </c>
      <c r="BV15" s="8">
        <f>'C завтраками| Bed and breakfast'!BP16</f>
        <v>29350</v>
      </c>
      <c r="BW15" s="8">
        <f>'C завтраками| Bed and breakfast'!BQ16</f>
        <v>29350</v>
      </c>
      <c r="BX15" s="8">
        <f>'C завтраками| Bed and breakfast'!BR16</f>
        <v>29350</v>
      </c>
      <c r="BY15" s="8">
        <f>'C завтраками| Bed and breakfast'!BS16</f>
        <v>27850</v>
      </c>
      <c r="BZ15" s="8">
        <f>'C завтраками| Bed and breakfast'!BT16</f>
        <v>27850</v>
      </c>
      <c r="CA15" s="8">
        <f>'C завтраками| Bed and breakfast'!BU16</f>
        <v>27850</v>
      </c>
      <c r="CB15" s="8">
        <f>'C завтраками| Bed and breakfast'!BV16</f>
        <v>27850</v>
      </c>
      <c r="CC15" s="8">
        <f>'C завтраками| Bed and breakfast'!BW16</f>
        <v>27850</v>
      </c>
      <c r="CD15" s="8">
        <f>'C завтраками| Bed and breakfast'!BX16</f>
        <v>27850</v>
      </c>
      <c r="CE15" s="8">
        <f>'C завтраками| Bed and breakfast'!BY16</f>
        <v>27850</v>
      </c>
      <c r="CF15" s="8">
        <f>'C завтраками| Bed and breakfast'!BZ16</f>
        <v>27850</v>
      </c>
      <c r="CG15" s="8">
        <f>'C завтраками| Bed and breakfast'!CA16</f>
        <v>27850</v>
      </c>
      <c r="CH15" s="8">
        <f>'C завтраками| Bed and breakfast'!CB16</f>
        <v>27850</v>
      </c>
      <c r="CI15" s="8">
        <f>'C завтраками| Bed and breakfast'!CC16</f>
        <v>27850</v>
      </c>
      <c r="CJ15" s="8">
        <f>'C завтраками| Bed and breakfast'!CD16</f>
        <v>27850</v>
      </c>
      <c r="CK15" s="8">
        <f>'C завтраками| Bed and breakfast'!CE16</f>
        <v>27850</v>
      </c>
      <c r="CL15" s="8">
        <f>'C завтраками| Bed and breakfast'!CF16</f>
        <v>27850</v>
      </c>
      <c r="CM15" s="8">
        <f>'C завтраками| Bed and breakfast'!CG16</f>
        <v>27850</v>
      </c>
      <c r="CN15" s="8">
        <f>'C завтраками| Bed and breakfast'!CH16</f>
        <v>27850</v>
      </c>
      <c r="CO15" s="8">
        <f>'C завтраками| Bed and breakfast'!CI16</f>
        <v>27850</v>
      </c>
      <c r="CP15" s="8">
        <f>'C завтраками| Bed and breakfast'!CJ16</f>
        <v>27850</v>
      </c>
      <c r="CQ15" s="8">
        <f>'C завтраками| Bed and breakfast'!CK16</f>
        <v>27850</v>
      </c>
      <c r="CR15" s="8">
        <f>'C завтраками| Bed and breakfast'!CL16</f>
        <v>27850</v>
      </c>
      <c r="CS15" s="8">
        <f>'C завтраками| Bed and breakfast'!CM16</f>
        <v>27850</v>
      </c>
      <c r="CT15" s="8">
        <f>'C завтраками| Bed and breakfast'!CN16</f>
        <v>27850</v>
      </c>
      <c r="CU15" s="8">
        <f>'C завтраками| Bed and breakfast'!CO16</f>
        <v>27750</v>
      </c>
      <c r="CV15" s="8">
        <f>'C завтраками| Bed and breakfast'!CP16</f>
        <v>18500</v>
      </c>
      <c r="CW15" s="8">
        <f>'C завтраками| Bed and breakfast'!CQ16</f>
        <v>18500</v>
      </c>
      <c r="CX15" s="8">
        <f>'C завтраками| Bed and breakfast'!CR16</f>
        <v>19000</v>
      </c>
      <c r="CY15" s="8">
        <f>'C завтраками| Bed and breakfast'!CS16</f>
        <v>19000</v>
      </c>
      <c r="CZ15" s="8">
        <f>'C завтраками| Bed and breakfast'!CT16</f>
        <v>18500</v>
      </c>
      <c r="DA15" s="8">
        <f>'C завтраками| Bed and breakfast'!CU16</f>
        <v>18500</v>
      </c>
      <c r="DB15" s="8">
        <f>'C завтраками| Bed and breakfast'!CV16</f>
        <v>18500</v>
      </c>
      <c r="DC15" s="8">
        <f>'C завтраками| Bed and breakfast'!CW16</f>
        <v>18500</v>
      </c>
      <c r="DD15" s="8">
        <f>'C завтраками| Bed and breakfast'!CX16</f>
        <v>18500</v>
      </c>
      <c r="DE15" s="8">
        <f>'C завтраками| Bed and breakfast'!CY16</f>
        <v>19000</v>
      </c>
      <c r="DF15" s="8">
        <f>'C завтраками| Bed and breakfast'!CZ16</f>
        <v>19000</v>
      </c>
      <c r="DG15" s="8">
        <f>'C завтраками| Bed and breakfast'!DA16</f>
        <v>18500</v>
      </c>
      <c r="DH15" s="8">
        <f>'C завтраками| Bed and breakfast'!DB16</f>
        <v>18500</v>
      </c>
      <c r="DI15" s="8">
        <f>'C завтраками| Bed and breakfast'!DC16</f>
        <v>18500</v>
      </c>
      <c r="DJ15" s="8">
        <f>'C завтраками| Bed and breakfast'!DD16</f>
        <v>17500</v>
      </c>
      <c r="DK15" s="8">
        <f>'C завтраками| Bed and breakfast'!DE16</f>
        <v>17500</v>
      </c>
      <c r="DL15" s="8">
        <f>'C завтраками| Bed and breakfast'!DF16</f>
        <v>18200</v>
      </c>
      <c r="DM15" s="8">
        <f>'C завтраками| Bed and breakfast'!DG16</f>
        <v>18200</v>
      </c>
      <c r="DN15" s="8">
        <f>'C завтраками| Bed and breakfast'!DH16</f>
        <v>17500</v>
      </c>
      <c r="DO15" s="8">
        <f>'C завтраками| Bed and breakfast'!DI16</f>
        <v>17500</v>
      </c>
      <c r="DP15" s="8">
        <f>'C завтраками| Bed and breakfast'!DJ16</f>
        <v>17500</v>
      </c>
      <c r="DQ15" s="8">
        <f>'C завтраками| Bed and breakfast'!DK16</f>
        <v>17500</v>
      </c>
      <c r="DR15" s="8">
        <f>'C завтраками| Bed and breakfast'!DL16</f>
        <v>17500</v>
      </c>
      <c r="DS15" s="8">
        <f>'C завтраками| Bed and breakfast'!DM16</f>
        <v>18200</v>
      </c>
      <c r="DT15" s="8">
        <f>'C завтраками| Bed and breakfast'!DN16</f>
        <v>18200</v>
      </c>
      <c r="DU15" s="8">
        <f>'C завтраками| Bed and breakfast'!DO16</f>
        <v>17500</v>
      </c>
      <c r="DV15" s="8">
        <f>'C завтраками| Bed and breakfast'!DP16</f>
        <v>17500</v>
      </c>
      <c r="DW15" s="8">
        <f>'C завтраками| Bed and breakfast'!DQ16</f>
        <v>17500</v>
      </c>
      <c r="DX15" s="8">
        <f>'C завтраками| Bed and breakfast'!DR16</f>
        <v>17500</v>
      </c>
      <c r="DY15" s="8">
        <f>'C завтраками| Bed and breakfast'!DS16</f>
        <v>18500</v>
      </c>
      <c r="DZ15" s="8">
        <f>'C завтраками| Bed and breakfast'!DT16</f>
        <v>18200</v>
      </c>
      <c r="EA15" s="8">
        <f>'C завтраками| Bed and breakfast'!DU16</f>
        <v>18200</v>
      </c>
      <c r="EB15" s="8">
        <f>'C завтраками| Bed and breakfast'!DV16</f>
        <v>18200</v>
      </c>
      <c r="EC15" s="8">
        <f>'C завтраками| Bed and breakfast'!DW16</f>
        <v>17000</v>
      </c>
      <c r="ED15" s="8">
        <f>'C завтраками| Bed and breakfast'!DX16</f>
        <v>17000</v>
      </c>
      <c r="EE15" s="8">
        <f>'C завтраками| Bed and breakfast'!DY16</f>
        <v>17000</v>
      </c>
      <c r="EF15" s="8">
        <f>'C завтраками| Bed and breakfast'!DZ16</f>
        <v>17000</v>
      </c>
      <c r="EG15" s="8">
        <f>'C завтраками| Bed and breakfast'!EA16</f>
        <v>17000</v>
      </c>
      <c r="EH15" s="8">
        <f>'C завтраками| Bed and breakfast'!EB16</f>
        <v>18200</v>
      </c>
      <c r="EI15" s="8">
        <f>'C завтраками| Bed and breakfast'!EC16</f>
        <v>18200</v>
      </c>
      <c r="EJ15" s="8">
        <f>'C завтраками| Bed and breakfast'!ED16</f>
        <v>18200</v>
      </c>
      <c r="EK15" s="8">
        <f>'C завтраками| Bed and breakfast'!EE16</f>
        <v>16700</v>
      </c>
      <c r="EL15" s="8">
        <f>'C завтраками| Bed and breakfast'!EF16</f>
        <v>16700</v>
      </c>
      <c r="EM15" s="8">
        <f>'C завтраками| Bed and breakfast'!EG16</f>
        <v>16700</v>
      </c>
      <c r="EN15" s="8">
        <f>'C завтраками| Bed and breakfast'!EH16</f>
        <v>17000</v>
      </c>
      <c r="EO15" s="8">
        <f>'C завтраками| Bed and breakfast'!EI16</f>
        <v>17000</v>
      </c>
      <c r="EP15" s="8">
        <f>'C завтраками| Bed and breakfast'!EJ16</f>
        <v>16700</v>
      </c>
      <c r="EQ15" s="8">
        <f>'C завтраками| Bed and breakfast'!EK16</f>
        <v>16700</v>
      </c>
      <c r="ER15" s="8">
        <f>'C завтраками| Bed and breakfast'!EL16</f>
        <v>16700</v>
      </c>
      <c r="ES15" s="8">
        <f>'C завтраками| Bed and breakfast'!EM16</f>
        <v>16700</v>
      </c>
      <c r="ET15" s="8">
        <f>'C завтраками| Bed and breakfast'!EN16</f>
        <v>16700</v>
      </c>
      <c r="EU15" s="8">
        <f>'C завтраками| Bed and breakfast'!EO16</f>
        <v>17000</v>
      </c>
      <c r="EV15" s="8">
        <f>'C завтраками| Bed and breakfast'!EP16</f>
        <v>17000</v>
      </c>
      <c r="EW15" s="8">
        <f>'C завтраками| Bed and breakfast'!EQ16</f>
        <v>16700</v>
      </c>
      <c r="EX15" s="8">
        <f>'C завтраками| Bed and breakfast'!ER16</f>
        <v>16700</v>
      </c>
      <c r="EY15" s="8">
        <f>'C завтраками| Bed and breakfast'!ES16</f>
        <v>16700</v>
      </c>
      <c r="EZ15" s="8">
        <f>'C завтраками| Bed and breakfast'!ET16</f>
        <v>16700</v>
      </c>
      <c r="FA15" s="8">
        <f>'C завтраками| Bed and breakfast'!EU16</f>
        <v>16700</v>
      </c>
      <c r="FB15" s="8">
        <f>'C завтраками| Bed and breakfast'!EV16</f>
        <v>17000</v>
      </c>
      <c r="FC15" s="8">
        <f>'C завтраками| Bed and breakfast'!EW16</f>
        <v>17000</v>
      </c>
      <c r="FD15" s="8">
        <f>'C завтраками| Bed and breakfast'!EX16</f>
        <v>18500</v>
      </c>
      <c r="FE15" s="8">
        <f>'C завтраками| Bed and breakfast'!EY16</f>
        <v>17000</v>
      </c>
      <c r="FF15" s="8">
        <f>'C завтраками| Bed and breakfast'!EZ16</f>
        <v>17000</v>
      </c>
      <c r="FG15" s="8">
        <f>'C завтраками| Bed and breakfast'!FA16</f>
        <v>17000</v>
      </c>
      <c r="FH15" s="8">
        <f>'C завтраками| Bed and breakfast'!FB16</f>
        <v>17000</v>
      </c>
      <c r="FI15" s="8">
        <f>'C завтраками| Bed and breakfast'!FC16</f>
        <v>24500</v>
      </c>
      <c r="FJ15" s="8">
        <f>'C завтраками| Bed and breakfast'!FD16</f>
        <v>24500</v>
      </c>
      <c r="FK15" s="8">
        <f>'C завтраками| Bed and breakfast'!FE16</f>
        <v>24500</v>
      </c>
      <c r="FL15" s="8">
        <f>'C завтраками| Bed and breakfast'!FF16</f>
        <v>24500</v>
      </c>
      <c r="FM15" s="8">
        <f>'C завтраками| Bed and breakfast'!FG16</f>
        <v>24500</v>
      </c>
      <c r="FN15" s="8">
        <f>'C завтраками| Bed and breakfast'!FH16</f>
        <v>24500</v>
      </c>
      <c r="FO15" s="8">
        <f>'C завтраками| Bed and breakfast'!FI16</f>
        <v>24500</v>
      </c>
      <c r="FP15" s="8">
        <f>'C завтраками| Bed and breakfast'!FJ16</f>
        <v>24500</v>
      </c>
      <c r="FQ15" s="8">
        <f>'C завтраками| Bed and breakfast'!FK16</f>
        <v>24500</v>
      </c>
      <c r="FR15" s="8">
        <f>'C завтраками| Bed and breakfast'!FL16</f>
        <v>24500</v>
      </c>
      <c r="FS15" s="8">
        <f>'C завтраками| Bed and breakfast'!FM16</f>
        <v>24500</v>
      </c>
      <c r="FT15" s="8">
        <f>'C завтраками| Bed and breakfast'!FN16</f>
        <v>24500</v>
      </c>
      <c r="FU15" s="8">
        <f>'C завтраками| Bed and breakfast'!FO16</f>
        <v>24500</v>
      </c>
      <c r="FV15" s="8">
        <f>'C завтраками| Bed and breakfast'!FP16</f>
        <v>24500</v>
      </c>
      <c r="FW15" s="8">
        <f>'C завтраками| Bed and breakfast'!FQ16</f>
        <v>24500</v>
      </c>
      <c r="FX15" s="8">
        <f>'C завтраками| Bed and breakfast'!FR16</f>
        <v>24500</v>
      </c>
      <c r="FY15" s="8">
        <f>'C завтраками| Bed and breakfast'!FS16</f>
        <v>24500</v>
      </c>
      <c r="FZ15" s="8">
        <f>'C завтраками| Bed and breakfast'!FT16</f>
        <v>24500</v>
      </c>
      <c r="GA15" s="8">
        <f>'C завтраками| Bed and breakfast'!FU16</f>
        <v>24500</v>
      </c>
      <c r="GB15" s="8">
        <f>'C завтраками| Bed and breakfast'!FV16</f>
        <v>24500</v>
      </c>
      <c r="GC15" s="8">
        <f>'C завтраками| Bed and breakfast'!FW16</f>
        <v>24500</v>
      </c>
      <c r="GD15" s="8">
        <f>'C завтраками| Bed and breakfast'!FX16</f>
        <v>24500</v>
      </c>
      <c r="GE15" s="8">
        <f>'C завтраками| Bed and breakfast'!FY16</f>
        <v>24500</v>
      </c>
      <c r="GF15" s="8">
        <f>'C завтраками| Bed and breakfast'!FZ16</f>
        <v>24500</v>
      </c>
      <c r="GG15" s="8">
        <f>'C завтраками| Bed and breakfast'!GA16</f>
        <v>17000</v>
      </c>
      <c r="GH15" s="8">
        <f>'C завтраками| Bed and breakfast'!GB16</f>
        <v>17000</v>
      </c>
      <c r="GI15" s="8">
        <f>'C завтраками| Bed and breakfast'!GC16</f>
        <v>26400</v>
      </c>
      <c r="GJ15" s="8">
        <f>'C завтраками| Bed and breakfast'!GD16</f>
        <v>26400</v>
      </c>
      <c r="GK15" s="8">
        <f>'C завтраками| Bed and breakfast'!GE16</f>
        <v>26400</v>
      </c>
      <c r="GL15" s="8">
        <f>'C завтраками| Bed and breakfast'!GF16</f>
        <v>26400</v>
      </c>
      <c r="GM15" s="8">
        <f>'C завтраками| Bed and breakfast'!GG16</f>
        <v>26400</v>
      </c>
      <c r="GN15" s="8">
        <f>'C завтраками| Bed and breakfast'!GH16</f>
        <v>26400</v>
      </c>
      <c r="GO15" s="8">
        <f>'C завтраками| Bed and breakfast'!GI16</f>
        <v>26400</v>
      </c>
      <c r="GP15" s="8">
        <f>'C завтраками| Bed and breakfast'!GJ16</f>
        <v>26400</v>
      </c>
      <c r="GQ15" s="8">
        <f>'C завтраками| Bed and breakfast'!GK16</f>
        <v>26400</v>
      </c>
      <c r="GR15" s="8">
        <f>'C завтраками| Bed and breakfast'!GL16</f>
        <v>26400</v>
      </c>
      <c r="GS15" s="8">
        <f>'C завтраками| Bed and breakfast'!GM16</f>
        <v>20400</v>
      </c>
      <c r="GT15" s="8">
        <f>'C завтраками| Bed and breakfast'!GN16</f>
        <v>20400</v>
      </c>
      <c r="GU15" s="8">
        <f>'C завтраками| Bed and breakfast'!GO16</f>
        <v>20400</v>
      </c>
      <c r="GV15" s="8">
        <f>'C завтраками| Bed and breakfast'!GP16</f>
        <v>20400</v>
      </c>
      <c r="GW15" s="8">
        <f>'C завтраками| Bed and breakfast'!GQ16</f>
        <v>20900</v>
      </c>
      <c r="GX15" s="8">
        <f>'C завтраками| Bed and breakfast'!GR16</f>
        <v>20900</v>
      </c>
      <c r="GY15" s="8">
        <f>'C завтраками| Bed and breakfast'!GS16</f>
        <v>22100</v>
      </c>
      <c r="GZ15" s="8">
        <f>'C завтраками| Bed and breakfast'!GT16</f>
        <v>22100</v>
      </c>
      <c r="HA15" s="8">
        <f>'C завтраками| Bed and breakfast'!GU16</f>
        <v>20900</v>
      </c>
      <c r="HB15" s="8">
        <f>'C завтраками| Bed and breakfast'!GV16</f>
        <v>20900</v>
      </c>
      <c r="HC15" s="8">
        <f>'C завтраками| Bed and breakfast'!GW16</f>
        <v>20900</v>
      </c>
      <c r="HD15" s="8">
        <f>'C завтраками| Bed and breakfast'!GX16</f>
        <v>20900</v>
      </c>
      <c r="HE15" s="8">
        <f>'C завтраками| Bed and breakfast'!GY16</f>
        <v>20900</v>
      </c>
      <c r="HF15" s="8">
        <f>'C завтраками| Bed and breakfast'!GZ16</f>
        <v>22100</v>
      </c>
      <c r="HG15" s="8">
        <f>'C завтраками| Bed and breakfast'!HA16</f>
        <v>22100</v>
      </c>
      <c r="HH15" s="8">
        <f>'C завтраками| Bed and breakfast'!HB16</f>
        <v>20900</v>
      </c>
      <c r="HI15" s="8">
        <f>'C завтраками| Bed and breakfast'!HC16</f>
        <v>20900</v>
      </c>
      <c r="HJ15" s="8">
        <f>'C завтраками| Bed and breakfast'!HD16</f>
        <v>20900</v>
      </c>
      <c r="HK15" s="8">
        <f>'C завтраками| Bed and breakfast'!HE16</f>
        <v>20900</v>
      </c>
      <c r="HL15" s="8">
        <f>'C завтраками| Bed and breakfast'!HF16</f>
        <v>20900</v>
      </c>
      <c r="HM15" s="8">
        <f>'C завтраками| Bed and breakfast'!HG16</f>
        <v>18500</v>
      </c>
      <c r="HN15" s="8">
        <f>'C завтраками| Bed and breakfast'!HH16</f>
        <v>22100</v>
      </c>
      <c r="HO15" s="8">
        <f>'C завтраками| Bed and breakfast'!HI16</f>
        <v>20900</v>
      </c>
      <c r="HP15" s="8">
        <f>'C завтраками| Bed and breakfast'!HJ16</f>
        <v>20900</v>
      </c>
      <c r="HQ15" s="8">
        <f>'C завтраками| Bed and breakfast'!HK16</f>
        <v>20900</v>
      </c>
      <c r="HR15" s="8">
        <f>'C завтраками| Bed and breakfast'!HL16</f>
        <v>20900</v>
      </c>
      <c r="HS15" s="8">
        <f>'C завтраками| Bed and breakfast'!HM16</f>
        <v>20900</v>
      </c>
      <c r="HT15" s="8">
        <f>'C завтраками| Bed and breakfast'!HN16</f>
        <v>22100</v>
      </c>
      <c r="HU15" s="8">
        <f>'C завтраками| Bed and breakfast'!HO16</f>
        <v>22100</v>
      </c>
      <c r="HV15" s="8">
        <f>'C завтраками| Bed and breakfast'!HP16</f>
        <v>20900</v>
      </c>
      <c r="HW15" s="8">
        <f>'C завтраками| Bed and breakfast'!HQ16</f>
        <v>20900</v>
      </c>
      <c r="HX15" s="8">
        <f>'C завтраками| Bed and breakfast'!HR16</f>
        <v>20900</v>
      </c>
      <c r="HY15" s="8">
        <f>'C завтраками| Bed and breakfast'!HS16</f>
        <v>20900</v>
      </c>
      <c r="HZ15" s="8">
        <f>'C завтраками| Bed and breakfast'!HT16</f>
        <v>20900</v>
      </c>
      <c r="IA15" s="8">
        <f>'C завтраками| Bed and breakfast'!HU16</f>
        <v>22100</v>
      </c>
      <c r="IB15" s="8">
        <f>'C завтраками| Bed and breakfast'!HV16</f>
        <v>22100</v>
      </c>
      <c r="IC15" s="8">
        <f>'C завтраками| Bed and breakfast'!HW16</f>
        <v>20900</v>
      </c>
      <c r="ID15" s="8">
        <f>'C завтраками| Bed and breakfast'!HX16</f>
        <v>20900</v>
      </c>
      <c r="IE15" s="8">
        <f>'C завтраками| Bed and breakfast'!HY16</f>
        <v>20900</v>
      </c>
      <c r="IF15" s="8">
        <f>'C завтраками| Bed and breakfast'!HZ16</f>
        <v>20900</v>
      </c>
      <c r="IG15" s="8">
        <f>'C завтраками| Bed and breakfast'!IA16</f>
        <v>20900</v>
      </c>
      <c r="IH15" s="8">
        <f>'C завтраками| Bed and breakfast'!IB16</f>
        <v>22100</v>
      </c>
      <c r="II15" s="8">
        <f>'C завтраками| Bed and breakfast'!IC16</f>
        <v>22100</v>
      </c>
      <c r="IJ15" s="8">
        <f>'C завтраками| Bed and breakfast'!ID16</f>
        <v>19000</v>
      </c>
      <c r="IK15" s="8">
        <f>'C завтраками| Bed and breakfast'!IE16</f>
        <v>19000</v>
      </c>
      <c r="IL15" s="8">
        <f>'C завтраками| Bed and breakfast'!IF16</f>
        <v>19000</v>
      </c>
      <c r="IM15" s="8">
        <f>'C завтраками| Bed and breakfast'!IG16</f>
        <v>19000</v>
      </c>
      <c r="IN15" s="8">
        <f>'C завтраками| Bed and breakfast'!IH16</f>
        <v>19000</v>
      </c>
      <c r="IO15" s="8">
        <f>'C завтраками| Bed and breakfast'!II16</f>
        <v>20900</v>
      </c>
      <c r="IP15" s="8">
        <f>'C завтраками| Bed and breakfast'!IJ16</f>
        <v>20900</v>
      </c>
      <c r="IQ15" s="8">
        <f>'C завтраками| Bed and breakfast'!IK16</f>
        <v>18500</v>
      </c>
      <c r="IR15" s="8">
        <f>'C завтраками| Bed and breakfast'!IL16</f>
        <v>18500</v>
      </c>
      <c r="IS15" s="8">
        <f>'C завтраками| Bed and breakfast'!IM16</f>
        <v>18500</v>
      </c>
      <c r="IT15" s="8">
        <f>'C завтраками| Bed and breakfast'!IN16</f>
        <v>18500</v>
      </c>
      <c r="IU15" s="8">
        <f>'C завтраками| Bed and breakfast'!IO16</f>
        <v>18500</v>
      </c>
      <c r="IV15" s="8">
        <f>'C завтраками| Bed and breakfast'!IP16</f>
        <v>20900</v>
      </c>
      <c r="IW15" s="8">
        <f>'C завтраками| Bed and breakfast'!IQ16</f>
        <v>20900</v>
      </c>
      <c r="IX15" s="8">
        <f>'C завтраками| Bed and breakfast'!IR16</f>
        <v>18500</v>
      </c>
      <c r="IY15" s="8">
        <f>'C завтраками| Bed and breakfast'!IS16</f>
        <v>18500</v>
      </c>
      <c r="IZ15" s="8">
        <f>'C завтраками| Bed and breakfast'!IT16</f>
        <v>18500</v>
      </c>
      <c r="JA15" s="8">
        <f>'C завтраками| Bed and breakfast'!IU16</f>
        <v>18500</v>
      </c>
      <c r="JB15" s="8">
        <f>'C завтраками| Bed and breakfast'!IV16</f>
        <v>18500</v>
      </c>
      <c r="JC15" s="8">
        <f>'C завтраками| Bed and breakfast'!IW16</f>
        <v>20900</v>
      </c>
      <c r="JD15" s="8">
        <f>'C завтраками| Bed and breakfast'!IX16</f>
        <v>20900</v>
      </c>
      <c r="JE15" s="8">
        <f>'C завтраками| Bed and breakfast'!IY16</f>
        <v>18500</v>
      </c>
      <c r="JF15" s="8">
        <f>'C завтраками| Bed and breakfast'!IZ16</f>
        <v>18500</v>
      </c>
      <c r="JG15" s="8">
        <f>'C завтраками| Bed and breakfast'!JA16</f>
        <v>18500</v>
      </c>
      <c r="JH15" s="8">
        <f>'C завтраками| Bed and breakfast'!JB16</f>
        <v>18500</v>
      </c>
      <c r="JI15" s="8">
        <f>'C завтраками| Bed and breakfast'!JC16</f>
        <v>18500</v>
      </c>
      <c r="JJ15" s="8">
        <f>'C завтраками| Bed and breakfast'!JD16</f>
        <v>20900</v>
      </c>
      <c r="JK15" s="8">
        <f>'C завтраками| Bed and breakfast'!JE16</f>
        <v>20900</v>
      </c>
      <c r="JL15" s="8">
        <f>'C завтраками| Bed and breakfast'!JF16</f>
        <v>18500</v>
      </c>
      <c r="JM15" s="8">
        <f>'C завтраками| Bed and breakfast'!JG16</f>
        <v>18500</v>
      </c>
      <c r="JN15" s="8">
        <f>'C завтраками| Bed and breakfast'!JH16</f>
        <v>18500</v>
      </c>
      <c r="JO15" s="8">
        <f>'C завтраками| Bed and breakfast'!JI16</f>
        <v>18500</v>
      </c>
      <c r="JP15" s="8">
        <f>'C завтраками| Bed and breakfast'!JJ16</f>
        <v>18500</v>
      </c>
      <c r="JQ15" s="8">
        <f>'C завтраками| Bed and breakfast'!JK16</f>
        <v>20900</v>
      </c>
      <c r="JR15" s="8">
        <f>'C завтраками| Bed and breakfast'!JL16</f>
        <v>20900</v>
      </c>
      <c r="JS15" s="8">
        <f>'C завтраками| Bed and breakfast'!JM16</f>
        <v>19700</v>
      </c>
      <c r="JT15" s="8">
        <f>'C завтраками| Bed and breakfast'!JN16</f>
        <v>19700</v>
      </c>
      <c r="JU15" s="8">
        <f>'C завтраками| Bed and breakfast'!JO16</f>
        <v>19700</v>
      </c>
      <c r="JV15" s="8">
        <f>'C завтраками| Bed and breakfast'!JP16</f>
        <v>19700</v>
      </c>
    </row>
    <row r="16" spans="1:282" s="53" customFormat="1" x14ac:dyDescent="0.2">
      <c r="A16" s="42" t="s">
        <v>84</v>
      </c>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row>
    <row r="17" spans="1:282" s="53" customFormat="1" x14ac:dyDescent="0.2">
      <c r="A17" s="88">
        <f>A7</f>
        <v>1</v>
      </c>
      <c r="B17" s="8" t="e">
        <f>'C завтраками| Bed and breakfast'!#REF!</f>
        <v>#REF!</v>
      </c>
      <c r="C17" s="8" t="e">
        <f>'C завтраками| Bed and breakfast'!#REF!</f>
        <v>#REF!</v>
      </c>
      <c r="D17" s="8" t="e">
        <f>'C завтраками| Bed and breakfast'!#REF!</f>
        <v>#REF!</v>
      </c>
      <c r="E17" s="8" t="e">
        <f>'C завтраками| Bed and breakfast'!#REF!</f>
        <v>#REF!</v>
      </c>
      <c r="F17" s="8" t="e">
        <f>'C завтраками| Bed and breakfast'!#REF!</f>
        <v>#REF!</v>
      </c>
      <c r="G17" s="8" t="e">
        <f>'C завтраками| Bed and breakfast'!#REF!</f>
        <v>#REF!</v>
      </c>
      <c r="H17" s="8">
        <f>'C завтраками| Bed and breakfast'!B18</f>
        <v>40250</v>
      </c>
      <c r="I17" s="8">
        <f>'C завтраками| Bed and breakfast'!C18</f>
        <v>54750</v>
      </c>
      <c r="J17" s="8">
        <f>'C завтраками| Bed and breakfast'!D18</f>
        <v>54750</v>
      </c>
      <c r="K17" s="8">
        <f>'C завтраками| Bed and breakfast'!E18</f>
        <v>54750</v>
      </c>
      <c r="L17" s="8">
        <f>'C завтраками| Bed and breakfast'!F18</f>
        <v>47750</v>
      </c>
      <c r="M17" s="8">
        <f>'C завтраками| Bed and breakfast'!G18</f>
        <v>47750</v>
      </c>
      <c r="N17" s="8">
        <f>'C завтраками| Bed and breakfast'!H18</f>
        <v>47750</v>
      </c>
      <c r="O17" s="8">
        <f>'C завтраками| Bed and breakfast'!I18</f>
        <v>47750</v>
      </c>
      <c r="P17" s="8">
        <f>'C завтраками| Bed and breakfast'!J18</f>
        <v>47750</v>
      </c>
      <c r="Q17" s="8">
        <f>'C завтраками| Bed and breakfast'!K18</f>
        <v>47750</v>
      </c>
      <c r="R17" s="8">
        <f>'C завтраками| Bed and breakfast'!L18</f>
        <v>39450</v>
      </c>
      <c r="S17" s="8">
        <f>'C завтраками| Bed and breakfast'!M18</f>
        <v>22950</v>
      </c>
      <c r="T17" s="8">
        <f>'C завтраками| Bed and breakfast'!N18</f>
        <v>22950</v>
      </c>
      <c r="U17" s="8">
        <f>'C завтраками| Bed and breakfast'!O18</f>
        <v>22950</v>
      </c>
      <c r="V17" s="8">
        <f>'C завтраками| Bed and breakfast'!P18</f>
        <v>22950</v>
      </c>
      <c r="W17" s="8">
        <f>'C завтраками| Bed and breakfast'!Q18</f>
        <v>22950</v>
      </c>
      <c r="X17" s="8">
        <f>'C завтраками| Bed and breakfast'!R18</f>
        <v>24950</v>
      </c>
      <c r="Y17" s="8">
        <f>'C завтраками| Bed and breakfast'!S18</f>
        <v>24950</v>
      </c>
      <c r="Z17" s="8">
        <f>'C завтраками| Bed and breakfast'!T18</f>
        <v>24950</v>
      </c>
      <c r="AA17" s="8">
        <f>'C завтраками| Bed and breakfast'!U18</f>
        <v>24950</v>
      </c>
      <c r="AB17" s="8">
        <f>'C завтраками| Bed and breakfast'!V18</f>
        <v>24950</v>
      </c>
      <c r="AC17" s="8">
        <f>'C завтраками| Bed and breakfast'!W18</f>
        <v>22950</v>
      </c>
      <c r="AD17" s="8">
        <f>'C завтраками| Bed and breakfast'!X18</f>
        <v>22950</v>
      </c>
      <c r="AE17" s="8">
        <f>'C завтраками| Bed and breakfast'!Y18</f>
        <v>22950</v>
      </c>
      <c r="AF17" s="8">
        <f>'C завтраками| Bed and breakfast'!Z18</f>
        <v>22950</v>
      </c>
      <c r="AG17" s="8">
        <f>'C завтраками| Bed and breakfast'!AA18</f>
        <v>22950</v>
      </c>
      <c r="AH17" s="8">
        <f>'C завтраками| Bed and breakfast'!AB18</f>
        <v>26950</v>
      </c>
      <c r="AI17" s="8">
        <f>'C завтраками| Bed and breakfast'!AC18</f>
        <v>26950</v>
      </c>
      <c r="AJ17" s="8">
        <f>'C завтраками| Bed and breakfast'!AD18</f>
        <v>26950</v>
      </c>
      <c r="AK17" s="8">
        <f>'C завтраками| Bed and breakfast'!AE18</f>
        <v>26950</v>
      </c>
      <c r="AL17" s="8">
        <f>'C завтраками| Bed and breakfast'!AF18</f>
        <v>26950</v>
      </c>
      <c r="AM17" s="8">
        <f>'C завтраками| Bed and breakfast'!AG18</f>
        <v>28950</v>
      </c>
      <c r="AN17" s="8">
        <f>'C завтраками| Bed and breakfast'!AH18</f>
        <v>31450</v>
      </c>
      <c r="AO17" s="8">
        <f>'C завтраками| Bed and breakfast'!AI18</f>
        <v>31950</v>
      </c>
      <c r="AP17" s="8">
        <f>'C завтраками| Bed and breakfast'!AJ18</f>
        <v>31950</v>
      </c>
      <c r="AQ17" s="8">
        <f>'C завтраками| Bed and breakfast'!AK18</f>
        <v>31950</v>
      </c>
      <c r="AR17" s="8">
        <f>'C завтраками| Bed and breakfast'!AL18</f>
        <v>31950</v>
      </c>
      <c r="AS17" s="8">
        <f>'C завтраками| Bed and breakfast'!AM18</f>
        <v>31950</v>
      </c>
      <c r="AT17" s="8">
        <f>'C завтраками| Bed and breakfast'!AN18</f>
        <v>31950</v>
      </c>
      <c r="AU17" s="8">
        <f>'C завтраками| Bed and breakfast'!AO18</f>
        <v>31950</v>
      </c>
      <c r="AV17" s="8">
        <f>'C завтраками| Bed and breakfast'!AP18</f>
        <v>31950</v>
      </c>
      <c r="AW17" s="8">
        <f>'C завтраками| Bed and breakfast'!AQ18</f>
        <v>31950</v>
      </c>
      <c r="AX17" s="8">
        <f>'C завтраками| Bed and breakfast'!AR18</f>
        <v>31950</v>
      </c>
      <c r="AY17" s="8">
        <f>'C завтраками| Bed and breakfast'!AS18</f>
        <v>29950</v>
      </c>
      <c r="AZ17" s="8">
        <f>'C завтраками| Bed and breakfast'!AT18</f>
        <v>29950</v>
      </c>
      <c r="BA17" s="8">
        <f>'C завтраками| Bed and breakfast'!AU18</f>
        <v>31950</v>
      </c>
      <c r="BB17" s="8">
        <f>'C завтраками| Bed and breakfast'!AV18</f>
        <v>31950</v>
      </c>
      <c r="BC17" s="8">
        <f>'C завтраками| Bed and breakfast'!AW18</f>
        <v>33950</v>
      </c>
      <c r="BD17" s="8">
        <f>'C завтраками| Bed and breakfast'!AX18</f>
        <v>36450</v>
      </c>
      <c r="BE17" s="8">
        <f>'C завтраками| Bed and breakfast'!AY18</f>
        <v>36450</v>
      </c>
      <c r="BF17" s="8">
        <f>'C завтраками| Bed and breakfast'!AZ18</f>
        <v>36450</v>
      </c>
      <c r="BG17" s="8">
        <f>'C завтраками| Bed and breakfast'!BA18</f>
        <v>36450</v>
      </c>
      <c r="BH17" s="8">
        <f>'C завтраками| Bed and breakfast'!BB18</f>
        <v>38950</v>
      </c>
      <c r="BI17" s="8">
        <f>'C завтраками| Bed and breakfast'!BC18</f>
        <v>41950</v>
      </c>
      <c r="BJ17" s="8">
        <f>'C завтраками| Bed and breakfast'!BD18</f>
        <v>41950</v>
      </c>
      <c r="BK17" s="8">
        <f>'C завтраками| Bed and breakfast'!BE18</f>
        <v>38950</v>
      </c>
      <c r="BL17" s="8">
        <f>'C завтраками| Bed and breakfast'!BF18</f>
        <v>33950</v>
      </c>
      <c r="BM17" s="8">
        <f>'C завтраками| Bed and breakfast'!BG18</f>
        <v>33950</v>
      </c>
      <c r="BN17" s="8">
        <f>'C завтраками| Bed and breakfast'!BH18</f>
        <v>36450</v>
      </c>
      <c r="BO17" s="8">
        <f>'C завтраками| Bed and breakfast'!BI18</f>
        <v>36450</v>
      </c>
      <c r="BP17" s="8">
        <f>'C завтраками| Bed and breakfast'!BJ18</f>
        <v>27950</v>
      </c>
      <c r="BQ17" s="8">
        <f>'C завтраками| Bed and breakfast'!BK18</f>
        <v>28400</v>
      </c>
      <c r="BR17" s="8">
        <f>'C завтраками| Bed and breakfast'!BL18</f>
        <v>28400</v>
      </c>
      <c r="BS17" s="8">
        <f>'C завтраками| Bed and breakfast'!BM18</f>
        <v>28400</v>
      </c>
      <c r="BT17" s="8">
        <f>'C завтраками| Bed and breakfast'!BN18</f>
        <v>26900</v>
      </c>
      <c r="BU17" s="8">
        <f>'C завтраками| Bed and breakfast'!BO18</f>
        <v>26900</v>
      </c>
      <c r="BV17" s="8">
        <f>'C завтраками| Bed and breakfast'!BP18</f>
        <v>28400</v>
      </c>
      <c r="BW17" s="8">
        <f>'C завтраками| Bed and breakfast'!BQ18</f>
        <v>28400</v>
      </c>
      <c r="BX17" s="8">
        <f>'C завтраками| Bed and breakfast'!BR18</f>
        <v>28400</v>
      </c>
      <c r="BY17" s="8">
        <f>'C завтраками| Bed and breakfast'!BS18</f>
        <v>26900</v>
      </c>
      <c r="BZ17" s="8">
        <f>'C завтраками| Bed and breakfast'!BT18</f>
        <v>26900</v>
      </c>
      <c r="CA17" s="8">
        <f>'C завтраками| Bed and breakfast'!BU18</f>
        <v>26900</v>
      </c>
      <c r="CB17" s="8">
        <f>'C завтраками| Bed and breakfast'!BV18</f>
        <v>26900</v>
      </c>
      <c r="CC17" s="8">
        <f>'C завтраками| Bed and breakfast'!BW18</f>
        <v>26900</v>
      </c>
      <c r="CD17" s="8">
        <f>'C завтраками| Bed and breakfast'!BX18</f>
        <v>26900</v>
      </c>
      <c r="CE17" s="8">
        <f>'C завтраками| Bed and breakfast'!BY18</f>
        <v>26900</v>
      </c>
      <c r="CF17" s="8">
        <f>'C завтраками| Bed and breakfast'!BZ18</f>
        <v>26900</v>
      </c>
      <c r="CG17" s="8">
        <f>'C завтраками| Bed and breakfast'!CA18</f>
        <v>26900</v>
      </c>
      <c r="CH17" s="8">
        <f>'C завтраками| Bed and breakfast'!CB18</f>
        <v>26900</v>
      </c>
      <c r="CI17" s="8">
        <f>'C завтраками| Bed and breakfast'!CC18</f>
        <v>26900</v>
      </c>
      <c r="CJ17" s="8">
        <f>'C завтраками| Bed and breakfast'!CD18</f>
        <v>26900</v>
      </c>
      <c r="CK17" s="8">
        <f>'C завтраками| Bed and breakfast'!CE18</f>
        <v>26900</v>
      </c>
      <c r="CL17" s="8">
        <f>'C завтраками| Bed and breakfast'!CF18</f>
        <v>26900</v>
      </c>
      <c r="CM17" s="8">
        <f>'C завтраками| Bed and breakfast'!CG18</f>
        <v>26900</v>
      </c>
      <c r="CN17" s="8">
        <f>'C завтраками| Bed and breakfast'!CH18</f>
        <v>26900</v>
      </c>
      <c r="CO17" s="8">
        <f>'C завтраками| Bed and breakfast'!CI18</f>
        <v>26900</v>
      </c>
      <c r="CP17" s="8">
        <f>'C завтраками| Bed and breakfast'!CJ18</f>
        <v>26900</v>
      </c>
      <c r="CQ17" s="8">
        <f>'C завтраками| Bed and breakfast'!CK18</f>
        <v>26900</v>
      </c>
      <c r="CR17" s="8">
        <f>'C завтраками| Bed and breakfast'!CL18</f>
        <v>26900</v>
      </c>
      <c r="CS17" s="8">
        <f>'C завтраками| Bed and breakfast'!CM18</f>
        <v>26900</v>
      </c>
      <c r="CT17" s="8">
        <f>'C завтраками| Bed and breakfast'!CN18</f>
        <v>26900</v>
      </c>
      <c r="CU17" s="8">
        <f>'C завтраками| Bed and breakfast'!CO18</f>
        <v>26900</v>
      </c>
      <c r="CV17" s="8">
        <f>'C завтраками| Bed and breakfast'!CP18</f>
        <v>17650</v>
      </c>
      <c r="CW17" s="8">
        <f>'C завтраками| Bed and breakfast'!CQ18</f>
        <v>17650</v>
      </c>
      <c r="CX17" s="8">
        <f>'C завтраками| Bed and breakfast'!CR18</f>
        <v>18150</v>
      </c>
      <c r="CY17" s="8">
        <f>'C завтраками| Bed and breakfast'!CS18</f>
        <v>18150</v>
      </c>
      <c r="CZ17" s="8">
        <f>'C завтраками| Bed and breakfast'!CT18</f>
        <v>17650</v>
      </c>
      <c r="DA17" s="8">
        <f>'C завтраками| Bed and breakfast'!CU18</f>
        <v>17650</v>
      </c>
      <c r="DB17" s="8">
        <f>'C завтраками| Bed and breakfast'!CV18</f>
        <v>17650</v>
      </c>
      <c r="DC17" s="8">
        <f>'C завтраками| Bed and breakfast'!CW18</f>
        <v>17650</v>
      </c>
      <c r="DD17" s="8">
        <f>'C завтраками| Bed and breakfast'!CX18</f>
        <v>17650</v>
      </c>
      <c r="DE17" s="8">
        <f>'C завтраками| Bed and breakfast'!CY18</f>
        <v>18150</v>
      </c>
      <c r="DF17" s="8">
        <f>'C завтраками| Bed and breakfast'!CZ18</f>
        <v>18150</v>
      </c>
      <c r="DG17" s="8">
        <f>'C завтраками| Bed and breakfast'!DA18</f>
        <v>17650</v>
      </c>
      <c r="DH17" s="8">
        <f>'C завтраками| Bed and breakfast'!DB18</f>
        <v>17650</v>
      </c>
      <c r="DI17" s="8">
        <f>'C завтраками| Bed and breakfast'!DC18</f>
        <v>17650</v>
      </c>
      <c r="DJ17" s="8">
        <f>'C завтраками| Bed and breakfast'!DD18</f>
        <v>16650</v>
      </c>
      <c r="DK17" s="8">
        <f>'C завтраками| Bed and breakfast'!DE18</f>
        <v>16650</v>
      </c>
      <c r="DL17" s="8">
        <f>'C завтраками| Bed and breakfast'!DF18</f>
        <v>17350</v>
      </c>
      <c r="DM17" s="8">
        <f>'C завтраками| Bed and breakfast'!DG18</f>
        <v>17350</v>
      </c>
      <c r="DN17" s="8">
        <f>'C завтраками| Bed and breakfast'!DH18</f>
        <v>16650</v>
      </c>
      <c r="DO17" s="8">
        <f>'C завтраками| Bed and breakfast'!DI18</f>
        <v>16650</v>
      </c>
      <c r="DP17" s="8">
        <f>'C завтраками| Bed and breakfast'!DJ18</f>
        <v>16650</v>
      </c>
      <c r="DQ17" s="8">
        <f>'C завтраками| Bed and breakfast'!DK18</f>
        <v>16650</v>
      </c>
      <c r="DR17" s="8">
        <f>'C завтраками| Bed and breakfast'!DL18</f>
        <v>16650</v>
      </c>
      <c r="DS17" s="8">
        <f>'C завтраками| Bed and breakfast'!DM18</f>
        <v>17350</v>
      </c>
      <c r="DT17" s="8">
        <f>'C завтраками| Bed and breakfast'!DN18</f>
        <v>17350</v>
      </c>
      <c r="DU17" s="8">
        <f>'C завтраками| Bed and breakfast'!DO18</f>
        <v>16650</v>
      </c>
      <c r="DV17" s="8">
        <f>'C завтраками| Bed and breakfast'!DP18</f>
        <v>16650</v>
      </c>
      <c r="DW17" s="8">
        <f>'C завтраками| Bed and breakfast'!DQ18</f>
        <v>16650</v>
      </c>
      <c r="DX17" s="8">
        <f>'C завтраками| Bed and breakfast'!DR18</f>
        <v>16650</v>
      </c>
      <c r="DY17" s="8">
        <f>'C завтраками| Bed and breakfast'!DS18</f>
        <v>17650</v>
      </c>
      <c r="DZ17" s="8">
        <f>'C завтраками| Bed and breakfast'!DT18</f>
        <v>17350</v>
      </c>
      <c r="EA17" s="8">
        <f>'C завтраками| Bed and breakfast'!DU18</f>
        <v>17350</v>
      </c>
      <c r="EB17" s="8">
        <f>'C завтраками| Bed and breakfast'!DV18</f>
        <v>17350</v>
      </c>
      <c r="EC17" s="8">
        <f>'C завтраками| Bed and breakfast'!DW18</f>
        <v>16150</v>
      </c>
      <c r="ED17" s="8">
        <f>'C завтраками| Bed and breakfast'!DX18</f>
        <v>16150</v>
      </c>
      <c r="EE17" s="8">
        <f>'C завтраками| Bed and breakfast'!DY18</f>
        <v>16150</v>
      </c>
      <c r="EF17" s="8">
        <f>'C завтраками| Bed and breakfast'!DZ18</f>
        <v>16150</v>
      </c>
      <c r="EG17" s="8">
        <f>'C завтраками| Bed and breakfast'!EA18</f>
        <v>16150</v>
      </c>
      <c r="EH17" s="8">
        <f>'C завтраками| Bed and breakfast'!EB18</f>
        <v>17350</v>
      </c>
      <c r="EI17" s="8">
        <f>'C завтраками| Bed and breakfast'!EC18</f>
        <v>17350</v>
      </c>
      <c r="EJ17" s="8">
        <f>'C завтраками| Bed and breakfast'!ED18</f>
        <v>17350</v>
      </c>
      <c r="EK17" s="8">
        <f>'C завтраками| Bed and breakfast'!EE18</f>
        <v>15850</v>
      </c>
      <c r="EL17" s="8">
        <f>'C завтраками| Bed and breakfast'!EF18</f>
        <v>15850</v>
      </c>
      <c r="EM17" s="8">
        <f>'C завтраками| Bed and breakfast'!EG18</f>
        <v>15850</v>
      </c>
      <c r="EN17" s="8">
        <f>'C завтраками| Bed and breakfast'!EH18</f>
        <v>16150</v>
      </c>
      <c r="EO17" s="8">
        <f>'C завтраками| Bed and breakfast'!EI18</f>
        <v>16150</v>
      </c>
      <c r="EP17" s="8">
        <f>'C завтраками| Bed and breakfast'!EJ18</f>
        <v>15850</v>
      </c>
      <c r="EQ17" s="8">
        <f>'C завтраками| Bed and breakfast'!EK18</f>
        <v>15850</v>
      </c>
      <c r="ER17" s="8">
        <f>'C завтраками| Bed and breakfast'!EL18</f>
        <v>15850</v>
      </c>
      <c r="ES17" s="8">
        <f>'C завтраками| Bed and breakfast'!EM18</f>
        <v>15850</v>
      </c>
      <c r="ET17" s="8">
        <f>'C завтраками| Bed and breakfast'!EN18</f>
        <v>15850</v>
      </c>
      <c r="EU17" s="8">
        <f>'C завтраками| Bed and breakfast'!EO18</f>
        <v>16150</v>
      </c>
      <c r="EV17" s="8">
        <f>'C завтраками| Bed and breakfast'!EP18</f>
        <v>16150</v>
      </c>
      <c r="EW17" s="8">
        <f>'C завтраками| Bed and breakfast'!EQ18</f>
        <v>15850</v>
      </c>
      <c r="EX17" s="8">
        <f>'C завтраками| Bed and breakfast'!ER18</f>
        <v>15850</v>
      </c>
      <c r="EY17" s="8">
        <f>'C завтраками| Bed and breakfast'!ES18</f>
        <v>15850</v>
      </c>
      <c r="EZ17" s="8">
        <f>'C завтраками| Bed and breakfast'!ET18</f>
        <v>15850</v>
      </c>
      <c r="FA17" s="8">
        <f>'C завтраками| Bed and breakfast'!EU18</f>
        <v>15850</v>
      </c>
      <c r="FB17" s="8">
        <f>'C завтраками| Bed and breakfast'!EV18</f>
        <v>16150</v>
      </c>
      <c r="FC17" s="8">
        <f>'C завтраками| Bed and breakfast'!EW18</f>
        <v>16150</v>
      </c>
      <c r="FD17" s="8">
        <f>'C завтраками| Bed and breakfast'!EX18</f>
        <v>17650</v>
      </c>
      <c r="FE17" s="8">
        <f>'C завтраками| Bed and breakfast'!EY18</f>
        <v>16150</v>
      </c>
      <c r="FF17" s="8">
        <f>'C завтраками| Bed and breakfast'!EZ18</f>
        <v>16150</v>
      </c>
      <c r="FG17" s="8">
        <f>'C завтраками| Bed and breakfast'!FA18</f>
        <v>16150</v>
      </c>
      <c r="FH17" s="8">
        <f>'C завтраками| Bed and breakfast'!FB18</f>
        <v>16150</v>
      </c>
      <c r="FI17" s="8">
        <f>'C завтраками| Bed and breakfast'!FC18</f>
        <v>23650</v>
      </c>
      <c r="FJ17" s="8">
        <f>'C завтраками| Bed and breakfast'!FD18</f>
        <v>23650</v>
      </c>
      <c r="FK17" s="8">
        <f>'C завтраками| Bed and breakfast'!FE18</f>
        <v>23650</v>
      </c>
      <c r="FL17" s="8">
        <f>'C завтраками| Bed and breakfast'!FF18</f>
        <v>23650</v>
      </c>
      <c r="FM17" s="8">
        <f>'C завтраками| Bed and breakfast'!FG18</f>
        <v>23650</v>
      </c>
      <c r="FN17" s="8">
        <f>'C завтраками| Bed and breakfast'!FH18</f>
        <v>23650</v>
      </c>
      <c r="FO17" s="8">
        <f>'C завтраками| Bed and breakfast'!FI18</f>
        <v>23650</v>
      </c>
      <c r="FP17" s="8">
        <f>'C завтраками| Bed and breakfast'!FJ18</f>
        <v>23650</v>
      </c>
      <c r="FQ17" s="8">
        <f>'C завтраками| Bed and breakfast'!FK18</f>
        <v>23650</v>
      </c>
      <c r="FR17" s="8">
        <f>'C завтраками| Bed and breakfast'!FL18</f>
        <v>23650</v>
      </c>
      <c r="FS17" s="8">
        <f>'C завтраками| Bed and breakfast'!FM18</f>
        <v>23650</v>
      </c>
      <c r="FT17" s="8">
        <f>'C завтраками| Bed and breakfast'!FN18</f>
        <v>23650</v>
      </c>
      <c r="FU17" s="8">
        <f>'C завтраками| Bed and breakfast'!FO18</f>
        <v>23650</v>
      </c>
      <c r="FV17" s="8">
        <f>'C завтраками| Bed and breakfast'!FP18</f>
        <v>23650</v>
      </c>
      <c r="FW17" s="8">
        <f>'C завтраками| Bed and breakfast'!FQ18</f>
        <v>23650</v>
      </c>
      <c r="FX17" s="8">
        <f>'C завтраками| Bed and breakfast'!FR18</f>
        <v>23650</v>
      </c>
      <c r="FY17" s="8">
        <f>'C завтраками| Bed and breakfast'!FS18</f>
        <v>23650</v>
      </c>
      <c r="FZ17" s="8">
        <f>'C завтраками| Bed and breakfast'!FT18</f>
        <v>23650</v>
      </c>
      <c r="GA17" s="8">
        <f>'C завтраками| Bed and breakfast'!FU18</f>
        <v>23650</v>
      </c>
      <c r="GB17" s="8">
        <f>'C завтраками| Bed and breakfast'!FV18</f>
        <v>23650</v>
      </c>
      <c r="GC17" s="8">
        <f>'C завтраками| Bed and breakfast'!FW18</f>
        <v>23650</v>
      </c>
      <c r="GD17" s="8">
        <f>'C завтраками| Bed and breakfast'!FX18</f>
        <v>23650</v>
      </c>
      <c r="GE17" s="8">
        <f>'C завтраками| Bed and breakfast'!FY18</f>
        <v>23650</v>
      </c>
      <c r="GF17" s="8">
        <f>'C завтраками| Bed and breakfast'!FZ18</f>
        <v>23650</v>
      </c>
      <c r="GG17" s="8">
        <f>'C завтраками| Bed and breakfast'!GA18</f>
        <v>16150</v>
      </c>
      <c r="GH17" s="8">
        <f>'C завтраками| Bed and breakfast'!GB18</f>
        <v>16150</v>
      </c>
      <c r="GI17" s="8">
        <f>'C завтраками| Bed and breakfast'!GC18</f>
        <v>25550</v>
      </c>
      <c r="GJ17" s="8">
        <f>'C завтраками| Bed and breakfast'!GD18</f>
        <v>25550</v>
      </c>
      <c r="GK17" s="8">
        <f>'C завтраками| Bed and breakfast'!GE18</f>
        <v>25550</v>
      </c>
      <c r="GL17" s="8">
        <f>'C завтраками| Bed and breakfast'!GF18</f>
        <v>25550</v>
      </c>
      <c r="GM17" s="8">
        <f>'C завтраками| Bed and breakfast'!GG18</f>
        <v>25550</v>
      </c>
      <c r="GN17" s="8">
        <f>'C завтраками| Bed and breakfast'!GH18</f>
        <v>25550</v>
      </c>
      <c r="GO17" s="8">
        <f>'C завтраками| Bed and breakfast'!GI18</f>
        <v>25550</v>
      </c>
      <c r="GP17" s="8">
        <f>'C завтраками| Bed and breakfast'!GJ18</f>
        <v>25550</v>
      </c>
      <c r="GQ17" s="8">
        <f>'C завтраками| Bed and breakfast'!GK18</f>
        <v>25550</v>
      </c>
      <c r="GR17" s="8">
        <f>'C завтраками| Bed and breakfast'!GL18</f>
        <v>25550</v>
      </c>
      <c r="GS17" s="8">
        <f>'C завтраками| Bed and breakfast'!GM18</f>
        <v>19550</v>
      </c>
      <c r="GT17" s="8">
        <f>'C завтраками| Bed and breakfast'!GN18</f>
        <v>19550</v>
      </c>
      <c r="GU17" s="8">
        <f>'C завтраками| Bed and breakfast'!GO18</f>
        <v>19550</v>
      </c>
      <c r="GV17" s="8">
        <f>'C завтраками| Bed and breakfast'!GP18</f>
        <v>19550</v>
      </c>
      <c r="GW17" s="8">
        <f>'C завтраками| Bed and breakfast'!GQ18</f>
        <v>20050</v>
      </c>
      <c r="GX17" s="8">
        <f>'C завтраками| Bed and breakfast'!GR18</f>
        <v>20050</v>
      </c>
      <c r="GY17" s="8">
        <f>'C завтраками| Bed and breakfast'!GS18</f>
        <v>21250</v>
      </c>
      <c r="GZ17" s="8">
        <f>'C завтраками| Bed and breakfast'!GT18</f>
        <v>21250</v>
      </c>
      <c r="HA17" s="8">
        <f>'C завтраками| Bed and breakfast'!GU18</f>
        <v>20050</v>
      </c>
      <c r="HB17" s="8">
        <f>'C завтраками| Bed and breakfast'!GV18</f>
        <v>20050</v>
      </c>
      <c r="HC17" s="8">
        <f>'C завтраками| Bed and breakfast'!GW18</f>
        <v>20050</v>
      </c>
      <c r="HD17" s="8">
        <f>'C завтраками| Bed and breakfast'!GX18</f>
        <v>20050</v>
      </c>
      <c r="HE17" s="8">
        <f>'C завтраками| Bed and breakfast'!GY18</f>
        <v>20050</v>
      </c>
      <c r="HF17" s="8">
        <f>'C завтраками| Bed and breakfast'!GZ18</f>
        <v>21250</v>
      </c>
      <c r="HG17" s="8">
        <f>'C завтраками| Bed and breakfast'!HA18</f>
        <v>21250</v>
      </c>
      <c r="HH17" s="8">
        <f>'C завтраками| Bed and breakfast'!HB18</f>
        <v>20050</v>
      </c>
      <c r="HI17" s="8">
        <f>'C завтраками| Bed and breakfast'!HC18</f>
        <v>20050</v>
      </c>
      <c r="HJ17" s="8">
        <f>'C завтраками| Bed and breakfast'!HD18</f>
        <v>20050</v>
      </c>
      <c r="HK17" s="8">
        <f>'C завтраками| Bed and breakfast'!HE18</f>
        <v>20050</v>
      </c>
      <c r="HL17" s="8">
        <f>'C завтраками| Bed and breakfast'!HF18</f>
        <v>20050</v>
      </c>
      <c r="HM17" s="8">
        <f>'C завтраками| Bed and breakfast'!HG18</f>
        <v>17650</v>
      </c>
      <c r="HN17" s="8">
        <f>'C завтраками| Bed and breakfast'!HH18</f>
        <v>21250</v>
      </c>
      <c r="HO17" s="8">
        <f>'C завтраками| Bed and breakfast'!HI18</f>
        <v>20050</v>
      </c>
      <c r="HP17" s="8">
        <f>'C завтраками| Bed and breakfast'!HJ18</f>
        <v>20050</v>
      </c>
      <c r="HQ17" s="8">
        <f>'C завтраками| Bed and breakfast'!HK18</f>
        <v>20050</v>
      </c>
      <c r="HR17" s="8">
        <f>'C завтраками| Bed and breakfast'!HL18</f>
        <v>20050</v>
      </c>
      <c r="HS17" s="8">
        <f>'C завтраками| Bed and breakfast'!HM18</f>
        <v>20050</v>
      </c>
      <c r="HT17" s="8">
        <f>'C завтраками| Bed and breakfast'!HN18</f>
        <v>21250</v>
      </c>
      <c r="HU17" s="8">
        <f>'C завтраками| Bed and breakfast'!HO18</f>
        <v>21250</v>
      </c>
      <c r="HV17" s="8">
        <f>'C завтраками| Bed and breakfast'!HP18</f>
        <v>20050</v>
      </c>
      <c r="HW17" s="8">
        <f>'C завтраками| Bed and breakfast'!HQ18</f>
        <v>20050</v>
      </c>
      <c r="HX17" s="8">
        <f>'C завтраками| Bed and breakfast'!HR18</f>
        <v>20050</v>
      </c>
      <c r="HY17" s="8">
        <f>'C завтраками| Bed and breakfast'!HS18</f>
        <v>20050</v>
      </c>
      <c r="HZ17" s="8">
        <f>'C завтраками| Bed and breakfast'!HT18</f>
        <v>20050</v>
      </c>
      <c r="IA17" s="8">
        <f>'C завтраками| Bed and breakfast'!HU18</f>
        <v>21250</v>
      </c>
      <c r="IB17" s="8">
        <f>'C завтраками| Bed and breakfast'!HV18</f>
        <v>21250</v>
      </c>
      <c r="IC17" s="8">
        <f>'C завтраками| Bed and breakfast'!HW18</f>
        <v>20050</v>
      </c>
      <c r="ID17" s="8">
        <f>'C завтраками| Bed and breakfast'!HX18</f>
        <v>20050</v>
      </c>
      <c r="IE17" s="8">
        <f>'C завтраками| Bed and breakfast'!HY18</f>
        <v>20050</v>
      </c>
      <c r="IF17" s="8">
        <f>'C завтраками| Bed and breakfast'!HZ18</f>
        <v>20050</v>
      </c>
      <c r="IG17" s="8">
        <f>'C завтраками| Bed and breakfast'!IA18</f>
        <v>20050</v>
      </c>
      <c r="IH17" s="8">
        <f>'C завтраками| Bed and breakfast'!IB18</f>
        <v>21250</v>
      </c>
      <c r="II17" s="8">
        <f>'C завтраками| Bed and breakfast'!IC18</f>
        <v>21250</v>
      </c>
      <c r="IJ17" s="8">
        <f>'C завтраками| Bed and breakfast'!ID18</f>
        <v>18150</v>
      </c>
      <c r="IK17" s="8">
        <f>'C завтраками| Bed and breakfast'!IE18</f>
        <v>18150</v>
      </c>
      <c r="IL17" s="8">
        <f>'C завтраками| Bed and breakfast'!IF18</f>
        <v>18150</v>
      </c>
      <c r="IM17" s="8">
        <f>'C завтраками| Bed and breakfast'!IG18</f>
        <v>18150</v>
      </c>
      <c r="IN17" s="8">
        <f>'C завтраками| Bed and breakfast'!IH18</f>
        <v>18150</v>
      </c>
      <c r="IO17" s="8">
        <f>'C завтраками| Bed and breakfast'!II18</f>
        <v>20050</v>
      </c>
      <c r="IP17" s="8">
        <f>'C завтраками| Bed and breakfast'!IJ18</f>
        <v>20050</v>
      </c>
      <c r="IQ17" s="8">
        <f>'C завтраками| Bed and breakfast'!IK18</f>
        <v>17650</v>
      </c>
      <c r="IR17" s="8">
        <f>'C завтраками| Bed and breakfast'!IL18</f>
        <v>17650</v>
      </c>
      <c r="IS17" s="8">
        <f>'C завтраками| Bed and breakfast'!IM18</f>
        <v>17650</v>
      </c>
      <c r="IT17" s="8">
        <f>'C завтраками| Bed and breakfast'!IN18</f>
        <v>17650</v>
      </c>
      <c r="IU17" s="8">
        <f>'C завтраками| Bed and breakfast'!IO18</f>
        <v>17650</v>
      </c>
      <c r="IV17" s="8">
        <f>'C завтраками| Bed and breakfast'!IP18</f>
        <v>20050</v>
      </c>
      <c r="IW17" s="8">
        <f>'C завтраками| Bed and breakfast'!IQ18</f>
        <v>20050</v>
      </c>
      <c r="IX17" s="8">
        <f>'C завтраками| Bed and breakfast'!IR18</f>
        <v>17650</v>
      </c>
      <c r="IY17" s="8">
        <f>'C завтраками| Bed and breakfast'!IS18</f>
        <v>17650</v>
      </c>
      <c r="IZ17" s="8">
        <f>'C завтраками| Bed and breakfast'!IT18</f>
        <v>17650</v>
      </c>
      <c r="JA17" s="8">
        <f>'C завтраками| Bed and breakfast'!IU18</f>
        <v>17650</v>
      </c>
      <c r="JB17" s="8">
        <f>'C завтраками| Bed and breakfast'!IV18</f>
        <v>17650</v>
      </c>
      <c r="JC17" s="8">
        <f>'C завтраками| Bed and breakfast'!IW18</f>
        <v>20050</v>
      </c>
      <c r="JD17" s="8">
        <f>'C завтраками| Bed and breakfast'!IX18</f>
        <v>20050</v>
      </c>
      <c r="JE17" s="8">
        <f>'C завтраками| Bed and breakfast'!IY18</f>
        <v>17650</v>
      </c>
      <c r="JF17" s="8">
        <f>'C завтраками| Bed and breakfast'!IZ18</f>
        <v>17650</v>
      </c>
      <c r="JG17" s="8">
        <f>'C завтраками| Bed and breakfast'!JA18</f>
        <v>17650</v>
      </c>
      <c r="JH17" s="8">
        <f>'C завтраками| Bed and breakfast'!JB18</f>
        <v>17650</v>
      </c>
      <c r="JI17" s="8">
        <f>'C завтраками| Bed and breakfast'!JC18</f>
        <v>17650</v>
      </c>
      <c r="JJ17" s="8">
        <f>'C завтраками| Bed and breakfast'!JD18</f>
        <v>20050</v>
      </c>
      <c r="JK17" s="8">
        <f>'C завтраками| Bed and breakfast'!JE18</f>
        <v>20050</v>
      </c>
      <c r="JL17" s="8">
        <f>'C завтраками| Bed and breakfast'!JF18</f>
        <v>17650</v>
      </c>
      <c r="JM17" s="8">
        <f>'C завтраками| Bed and breakfast'!JG18</f>
        <v>17650</v>
      </c>
      <c r="JN17" s="8">
        <f>'C завтраками| Bed and breakfast'!JH18</f>
        <v>17650</v>
      </c>
      <c r="JO17" s="8">
        <f>'C завтраками| Bed and breakfast'!JI18</f>
        <v>17650</v>
      </c>
      <c r="JP17" s="8">
        <f>'C завтраками| Bed and breakfast'!JJ18</f>
        <v>17650</v>
      </c>
      <c r="JQ17" s="8">
        <f>'C завтраками| Bed and breakfast'!JK18</f>
        <v>20050</v>
      </c>
      <c r="JR17" s="8">
        <f>'C завтраками| Bed and breakfast'!JL18</f>
        <v>20050</v>
      </c>
      <c r="JS17" s="8">
        <f>'C завтраками| Bed and breakfast'!JM18</f>
        <v>18850</v>
      </c>
      <c r="JT17" s="8">
        <f>'C завтраками| Bed and breakfast'!JN18</f>
        <v>18850</v>
      </c>
      <c r="JU17" s="8">
        <f>'C завтраками| Bed and breakfast'!JO18</f>
        <v>18850</v>
      </c>
      <c r="JV17" s="8">
        <f>'C завтраками| Bed and breakfast'!JP18</f>
        <v>18850</v>
      </c>
    </row>
    <row r="18" spans="1:282" s="53" customFormat="1" x14ac:dyDescent="0.2">
      <c r="A18" s="88">
        <f>A8</f>
        <v>2</v>
      </c>
      <c r="B18" s="8" t="e">
        <f>'C завтраками| Bed and breakfast'!#REF!</f>
        <v>#REF!</v>
      </c>
      <c r="C18" s="8" t="e">
        <f>'C завтраками| Bed and breakfast'!#REF!</f>
        <v>#REF!</v>
      </c>
      <c r="D18" s="8" t="e">
        <f>'C завтраками| Bed and breakfast'!#REF!</f>
        <v>#REF!</v>
      </c>
      <c r="E18" s="8" t="e">
        <f>'C завтраками| Bed and breakfast'!#REF!</f>
        <v>#REF!</v>
      </c>
      <c r="F18" s="8" t="e">
        <f>'C завтраками| Bed and breakfast'!#REF!</f>
        <v>#REF!</v>
      </c>
      <c r="G18" s="8" t="e">
        <f>'C завтраками| Bed and breakfast'!#REF!</f>
        <v>#REF!</v>
      </c>
      <c r="H18" s="8">
        <f>'C завтраками| Bed and breakfast'!B19</f>
        <v>42500</v>
      </c>
      <c r="I18" s="8">
        <f>'C завтраками| Bed and breakfast'!C19</f>
        <v>57000</v>
      </c>
      <c r="J18" s="8">
        <f>'C завтраками| Bed and breakfast'!D19</f>
        <v>57000</v>
      </c>
      <c r="K18" s="8">
        <f>'C завтраками| Bed and breakfast'!E19</f>
        <v>57000</v>
      </c>
      <c r="L18" s="8">
        <f>'C завтраками| Bed and breakfast'!F19</f>
        <v>50000</v>
      </c>
      <c r="M18" s="8">
        <f>'C завтраками| Bed and breakfast'!G19</f>
        <v>50000</v>
      </c>
      <c r="N18" s="8">
        <f>'C завтраками| Bed and breakfast'!H19</f>
        <v>50000</v>
      </c>
      <c r="O18" s="8">
        <f>'C завтраками| Bed and breakfast'!I19</f>
        <v>50000</v>
      </c>
      <c r="P18" s="8">
        <f>'C завтраками| Bed and breakfast'!J19</f>
        <v>50000</v>
      </c>
      <c r="Q18" s="8">
        <f>'C завтраками| Bed and breakfast'!K19</f>
        <v>50000</v>
      </c>
      <c r="R18" s="8">
        <f>'C завтраками| Bed and breakfast'!L19</f>
        <v>41400</v>
      </c>
      <c r="S18" s="8">
        <f>'C завтраками| Bed and breakfast'!M19</f>
        <v>24900</v>
      </c>
      <c r="T18" s="8">
        <f>'C завтраками| Bed and breakfast'!N19</f>
        <v>24900</v>
      </c>
      <c r="U18" s="8">
        <f>'C завтраками| Bed and breakfast'!O19</f>
        <v>24900</v>
      </c>
      <c r="V18" s="8">
        <f>'C завтраками| Bed and breakfast'!P19</f>
        <v>24900</v>
      </c>
      <c r="W18" s="8">
        <f>'C завтраками| Bed and breakfast'!Q19</f>
        <v>24900</v>
      </c>
      <c r="X18" s="8">
        <f>'C завтраками| Bed and breakfast'!R19</f>
        <v>26900</v>
      </c>
      <c r="Y18" s="8">
        <f>'C завтраками| Bed and breakfast'!S19</f>
        <v>26900</v>
      </c>
      <c r="Z18" s="8">
        <f>'C завтраками| Bed and breakfast'!T19</f>
        <v>26900</v>
      </c>
      <c r="AA18" s="8">
        <f>'C завтраками| Bed and breakfast'!U19</f>
        <v>26900</v>
      </c>
      <c r="AB18" s="8">
        <f>'C завтраками| Bed and breakfast'!V19</f>
        <v>26900</v>
      </c>
      <c r="AC18" s="8">
        <f>'C завтраками| Bed and breakfast'!W19</f>
        <v>24900</v>
      </c>
      <c r="AD18" s="8">
        <f>'C завтраками| Bed and breakfast'!X19</f>
        <v>24900</v>
      </c>
      <c r="AE18" s="8">
        <f>'C завтраками| Bed and breakfast'!Y19</f>
        <v>24900</v>
      </c>
      <c r="AF18" s="8">
        <f>'C завтраками| Bed and breakfast'!Z19</f>
        <v>24900</v>
      </c>
      <c r="AG18" s="8">
        <f>'C завтраками| Bed and breakfast'!AA19</f>
        <v>24900</v>
      </c>
      <c r="AH18" s="8">
        <f>'C завтраками| Bed and breakfast'!AB19</f>
        <v>28900</v>
      </c>
      <c r="AI18" s="8">
        <f>'C завтраками| Bed and breakfast'!AC19</f>
        <v>28900</v>
      </c>
      <c r="AJ18" s="8">
        <f>'C завтраками| Bed and breakfast'!AD19</f>
        <v>28900</v>
      </c>
      <c r="AK18" s="8">
        <f>'C завтраками| Bed and breakfast'!AE19</f>
        <v>28900</v>
      </c>
      <c r="AL18" s="8">
        <f>'C завтраками| Bed and breakfast'!AF19</f>
        <v>28900</v>
      </c>
      <c r="AM18" s="8">
        <f>'C завтраками| Bed and breakfast'!AG19</f>
        <v>30900</v>
      </c>
      <c r="AN18" s="8">
        <f>'C завтраками| Bed and breakfast'!AH19</f>
        <v>33400</v>
      </c>
      <c r="AO18" s="8">
        <f>'C завтраками| Bed and breakfast'!AI19</f>
        <v>33900</v>
      </c>
      <c r="AP18" s="8">
        <f>'C завтраками| Bed and breakfast'!AJ19</f>
        <v>33900</v>
      </c>
      <c r="AQ18" s="8">
        <f>'C завтраками| Bed and breakfast'!AK19</f>
        <v>33900</v>
      </c>
      <c r="AR18" s="8">
        <f>'C завтраками| Bed and breakfast'!AL19</f>
        <v>33900</v>
      </c>
      <c r="AS18" s="8">
        <f>'C завтраками| Bed and breakfast'!AM19</f>
        <v>33900</v>
      </c>
      <c r="AT18" s="8">
        <f>'C завтраками| Bed and breakfast'!AN19</f>
        <v>33900</v>
      </c>
      <c r="AU18" s="8">
        <f>'C завтраками| Bed and breakfast'!AO19</f>
        <v>33900</v>
      </c>
      <c r="AV18" s="8">
        <f>'C завтраками| Bed and breakfast'!AP19</f>
        <v>33900</v>
      </c>
      <c r="AW18" s="8">
        <f>'C завтраками| Bed and breakfast'!AQ19</f>
        <v>33900</v>
      </c>
      <c r="AX18" s="8">
        <f>'C завтраками| Bed and breakfast'!AR19</f>
        <v>33900</v>
      </c>
      <c r="AY18" s="8">
        <f>'C завтраками| Bed and breakfast'!AS19</f>
        <v>31900</v>
      </c>
      <c r="AZ18" s="8">
        <f>'C завтраками| Bed and breakfast'!AT19</f>
        <v>31900</v>
      </c>
      <c r="BA18" s="8">
        <f>'C завтраками| Bed and breakfast'!AU19</f>
        <v>33900</v>
      </c>
      <c r="BB18" s="8">
        <f>'C завтраками| Bed and breakfast'!AV19</f>
        <v>33900</v>
      </c>
      <c r="BC18" s="8">
        <f>'C завтраками| Bed and breakfast'!AW19</f>
        <v>35900</v>
      </c>
      <c r="BD18" s="8">
        <f>'C завтраками| Bed and breakfast'!AX19</f>
        <v>38400</v>
      </c>
      <c r="BE18" s="8">
        <f>'C завтраками| Bed and breakfast'!AY19</f>
        <v>38400</v>
      </c>
      <c r="BF18" s="8">
        <f>'C завтраками| Bed and breakfast'!AZ19</f>
        <v>38400</v>
      </c>
      <c r="BG18" s="8">
        <f>'C завтраками| Bed and breakfast'!BA19</f>
        <v>38400</v>
      </c>
      <c r="BH18" s="8">
        <f>'C завтраками| Bed and breakfast'!BB19</f>
        <v>40900</v>
      </c>
      <c r="BI18" s="8">
        <f>'C завтраками| Bed and breakfast'!BC19</f>
        <v>43900</v>
      </c>
      <c r="BJ18" s="8">
        <f>'C завтраками| Bed and breakfast'!BD19</f>
        <v>43900</v>
      </c>
      <c r="BK18" s="8">
        <f>'C завтраками| Bed and breakfast'!BE19</f>
        <v>40900</v>
      </c>
      <c r="BL18" s="8">
        <f>'C завтраками| Bed and breakfast'!BF19</f>
        <v>35900</v>
      </c>
      <c r="BM18" s="8">
        <f>'C завтраками| Bed and breakfast'!BG19</f>
        <v>35900</v>
      </c>
      <c r="BN18" s="8">
        <f>'C завтраками| Bed and breakfast'!BH19</f>
        <v>38400</v>
      </c>
      <c r="BO18" s="8">
        <f>'C завтраками| Bed and breakfast'!BI19</f>
        <v>38400</v>
      </c>
      <c r="BP18" s="8">
        <f>'C завтраками| Bed and breakfast'!BJ19</f>
        <v>29900</v>
      </c>
      <c r="BQ18" s="8">
        <f>'C завтраками| Bed and breakfast'!BK19</f>
        <v>30350</v>
      </c>
      <c r="BR18" s="8">
        <f>'C завтраками| Bed and breakfast'!BL19</f>
        <v>30350</v>
      </c>
      <c r="BS18" s="8">
        <f>'C завтраками| Bed and breakfast'!BM19</f>
        <v>30350</v>
      </c>
      <c r="BT18" s="8">
        <f>'C завтраками| Bed and breakfast'!BN19</f>
        <v>28850</v>
      </c>
      <c r="BU18" s="8">
        <f>'C завтраками| Bed and breakfast'!BO19</f>
        <v>28850</v>
      </c>
      <c r="BV18" s="8">
        <f>'C завтраками| Bed and breakfast'!BP19</f>
        <v>30350</v>
      </c>
      <c r="BW18" s="8">
        <f>'C завтраками| Bed and breakfast'!BQ19</f>
        <v>30350</v>
      </c>
      <c r="BX18" s="8">
        <f>'C завтраками| Bed and breakfast'!BR19</f>
        <v>30350</v>
      </c>
      <c r="BY18" s="8">
        <f>'C завтраками| Bed and breakfast'!BS19</f>
        <v>28850</v>
      </c>
      <c r="BZ18" s="8">
        <f>'C завтраками| Bed and breakfast'!BT19</f>
        <v>28850</v>
      </c>
      <c r="CA18" s="8">
        <f>'C завтраками| Bed and breakfast'!BU19</f>
        <v>28850</v>
      </c>
      <c r="CB18" s="8">
        <f>'C завтраками| Bed and breakfast'!BV19</f>
        <v>28850</v>
      </c>
      <c r="CC18" s="8">
        <f>'C завтраками| Bed and breakfast'!BW19</f>
        <v>28850</v>
      </c>
      <c r="CD18" s="8">
        <f>'C завтраками| Bed and breakfast'!BX19</f>
        <v>28850</v>
      </c>
      <c r="CE18" s="8">
        <f>'C завтраками| Bed and breakfast'!BY19</f>
        <v>28850</v>
      </c>
      <c r="CF18" s="8">
        <f>'C завтраками| Bed and breakfast'!BZ19</f>
        <v>28850</v>
      </c>
      <c r="CG18" s="8">
        <f>'C завтраками| Bed and breakfast'!CA19</f>
        <v>28850</v>
      </c>
      <c r="CH18" s="8">
        <f>'C завтраками| Bed and breakfast'!CB19</f>
        <v>28850</v>
      </c>
      <c r="CI18" s="8">
        <f>'C завтраками| Bed and breakfast'!CC19</f>
        <v>28850</v>
      </c>
      <c r="CJ18" s="8">
        <f>'C завтраками| Bed and breakfast'!CD19</f>
        <v>28850</v>
      </c>
      <c r="CK18" s="8">
        <f>'C завтраками| Bed and breakfast'!CE19</f>
        <v>28850</v>
      </c>
      <c r="CL18" s="8">
        <f>'C завтраками| Bed and breakfast'!CF19</f>
        <v>28850</v>
      </c>
      <c r="CM18" s="8">
        <f>'C завтраками| Bed and breakfast'!CG19</f>
        <v>28850</v>
      </c>
      <c r="CN18" s="8">
        <f>'C завтраками| Bed and breakfast'!CH19</f>
        <v>28850</v>
      </c>
      <c r="CO18" s="8">
        <f>'C завтраками| Bed and breakfast'!CI19</f>
        <v>28850</v>
      </c>
      <c r="CP18" s="8">
        <f>'C завтраками| Bed and breakfast'!CJ19</f>
        <v>28850</v>
      </c>
      <c r="CQ18" s="8">
        <f>'C завтраками| Bed and breakfast'!CK19</f>
        <v>28850</v>
      </c>
      <c r="CR18" s="8">
        <f>'C завтраками| Bed and breakfast'!CL19</f>
        <v>28850</v>
      </c>
      <c r="CS18" s="8">
        <f>'C завтраками| Bed and breakfast'!CM19</f>
        <v>28850</v>
      </c>
      <c r="CT18" s="8">
        <f>'C завтраками| Bed and breakfast'!CN19</f>
        <v>28850</v>
      </c>
      <c r="CU18" s="8">
        <f>'C завтраками| Bed and breakfast'!CO19</f>
        <v>28850</v>
      </c>
      <c r="CV18" s="8">
        <f>'C завтраками| Bed and breakfast'!CP19</f>
        <v>19500</v>
      </c>
      <c r="CW18" s="8">
        <f>'C завтраками| Bed and breakfast'!CQ19</f>
        <v>19500</v>
      </c>
      <c r="CX18" s="8">
        <f>'C завтраками| Bed and breakfast'!CR19</f>
        <v>20000</v>
      </c>
      <c r="CY18" s="8">
        <f>'C завтраками| Bed and breakfast'!CS19</f>
        <v>20000</v>
      </c>
      <c r="CZ18" s="8">
        <f>'C завтраками| Bed and breakfast'!CT19</f>
        <v>19500</v>
      </c>
      <c r="DA18" s="8">
        <f>'C завтраками| Bed and breakfast'!CU19</f>
        <v>19500</v>
      </c>
      <c r="DB18" s="8">
        <f>'C завтраками| Bed and breakfast'!CV19</f>
        <v>19500</v>
      </c>
      <c r="DC18" s="8">
        <f>'C завтраками| Bed and breakfast'!CW19</f>
        <v>19500</v>
      </c>
      <c r="DD18" s="8">
        <f>'C завтраками| Bed and breakfast'!CX19</f>
        <v>19500</v>
      </c>
      <c r="DE18" s="8">
        <f>'C завтраками| Bed and breakfast'!CY19</f>
        <v>20000</v>
      </c>
      <c r="DF18" s="8">
        <f>'C завтраками| Bed and breakfast'!CZ19</f>
        <v>20000</v>
      </c>
      <c r="DG18" s="8">
        <f>'C завтраками| Bed and breakfast'!DA19</f>
        <v>19500</v>
      </c>
      <c r="DH18" s="8">
        <f>'C завтраками| Bed and breakfast'!DB19</f>
        <v>19500</v>
      </c>
      <c r="DI18" s="8">
        <f>'C завтраками| Bed and breakfast'!DC19</f>
        <v>19500</v>
      </c>
      <c r="DJ18" s="8">
        <f>'C завтраками| Bed and breakfast'!DD19</f>
        <v>18500</v>
      </c>
      <c r="DK18" s="8">
        <f>'C завтраками| Bed and breakfast'!DE19</f>
        <v>18500</v>
      </c>
      <c r="DL18" s="8">
        <f>'C завтраками| Bed and breakfast'!DF19</f>
        <v>19200</v>
      </c>
      <c r="DM18" s="8">
        <f>'C завтраками| Bed and breakfast'!DG19</f>
        <v>19200</v>
      </c>
      <c r="DN18" s="8">
        <f>'C завтраками| Bed and breakfast'!DH19</f>
        <v>18500</v>
      </c>
      <c r="DO18" s="8">
        <f>'C завтраками| Bed and breakfast'!DI19</f>
        <v>18500</v>
      </c>
      <c r="DP18" s="8">
        <f>'C завтраками| Bed and breakfast'!DJ19</f>
        <v>18500</v>
      </c>
      <c r="DQ18" s="8">
        <f>'C завтраками| Bed and breakfast'!DK19</f>
        <v>18500</v>
      </c>
      <c r="DR18" s="8">
        <f>'C завтраками| Bed and breakfast'!DL19</f>
        <v>18500</v>
      </c>
      <c r="DS18" s="8">
        <f>'C завтраками| Bed and breakfast'!DM19</f>
        <v>19200</v>
      </c>
      <c r="DT18" s="8">
        <f>'C завтраками| Bed and breakfast'!DN19</f>
        <v>19200</v>
      </c>
      <c r="DU18" s="8">
        <f>'C завтраками| Bed and breakfast'!DO19</f>
        <v>18500</v>
      </c>
      <c r="DV18" s="8">
        <f>'C завтраками| Bed and breakfast'!DP19</f>
        <v>18500</v>
      </c>
      <c r="DW18" s="8">
        <f>'C завтраками| Bed and breakfast'!DQ19</f>
        <v>18500</v>
      </c>
      <c r="DX18" s="8">
        <f>'C завтраками| Bed and breakfast'!DR19</f>
        <v>18500</v>
      </c>
      <c r="DY18" s="8">
        <f>'C завтраками| Bed and breakfast'!DS19</f>
        <v>19500</v>
      </c>
      <c r="DZ18" s="8">
        <f>'C завтраками| Bed and breakfast'!DT19</f>
        <v>19200</v>
      </c>
      <c r="EA18" s="8">
        <f>'C завтраками| Bed and breakfast'!DU19</f>
        <v>19200</v>
      </c>
      <c r="EB18" s="8">
        <f>'C завтраками| Bed and breakfast'!DV19</f>
        <v>19200</v>
      </c>
      <c r="EC18" s="8">
        <f>'C завтраками| Bed and breakfast'!DW19</f>
        <v>18000</v>
      </c>
      <c r="ED18" s="8">
        <f>'C завтраками| Bed and breakfast'!DX19</f>
        <v>18000</v>
      </c>
      <c r="EE18" s="8">
        <f>'C завтраками| Bed and breakfast'!DY19</f>
        <v>18000</v>
      </c>
      <c r="EF18" s="8">
        <f>'C завтраками| Bed and breakfast'!DZ19</f>
        <v>18000</v>
      </c>
      <c r="EG18" s="8">
        <f>'C завтраками| Bed and breakfast'!EA19</f>
        <v>18000</v>
      </c>
      <c r="EH18" s="8">
        <f>'C завтраками| Bed and breakfast'!EB19</f>
        <v>19200</v>
      </c>
      <c r="EI18" s="8">
        <f>'C завтраками| Bed and breakfast'!EC19</f>
        <v>19200</v>
      </c>
      <c r="EJ18" s="8">
        <f>'C завтраками| Bed and breakfast'!ED19</f>
        <v>19200</v>
      </c>
      <c r="EK18" s="8">
        <f>'C завтраками| Bed and breakfast'!EE19</f>
        <v>17700</v>
      </c>
      <c r="EL18" s="8">
        <f>'C завтраками| Bed and breakfast'!EF19</f>
        <v>17700</v>
      </c>
      <c r="EM18" s="8">
        <f>'C завтраками| Bed and breakfast'!EG19</f>
        <v>17700</v>
      </c>
      <c r="EN18" s="8">
        <f>'C завтраками| Bed and breakfast'!EH19</f>
        <v>18000</v>
      </c>
      <c r="EO18" s="8">
        <f>'C завтраками| Bed and breakfast'!EI19</f>
        <v>18000</v>
      </c>
      <c r="EP18" s="8">
        <f>'C завтраками| Bed and breakfast'!EJ19</f>
        <v>17700</v>
      </c>
      <c r="EQ18" s="8">
        <f>'C завтраками| Bed and breakfast'!EK19</f>
        <v>17700</v>
      </c>
      <c r="ER18" s="8">
        <f>'C завтраками| Bed and breakfast'!EL19</f>
        <v>17700</v>
      </c>
      <c r="ES18" s="8">
        <f>'C завтраками| Bed and breakfast'!EM19</f>
        <v>17700</v>
      </c>
      <c r="ET18" s="8">
        <f>'C завтраками| Bed and breakfast'!EN19</f>
        <v>17700</v>
      </c>
      <c r="EU18" s="8">
        <f>'C завтраками| Bed and breakfast'!EO19</f>
        <v>18000</v>
      </c>
      <c r="EV18" s="8">
        <f>'C завтраками| Bed and breakfast'!EP19</f>
        <v>18000</v>
      </c>
      <c r="EW18" s="8">
        <f>'C завтраками| Bed and breakfast'!EQ19</f>
        <v>17700</v>
      </c>
      <c r="EX18" s="8">
        <f>'C завтраками| Bed and breakfast'!ER19</f>
        <v>17700</v>
      </c>
      <c r="EY18" s="8">
        <f>'C завтраками| Bed and breakfast'!ES19</f>
        <v>17700</v>
      </c>
      <c r="EZ18" s="8">
        <f>'C завтраками| Bed and breakfast'!ET19</f>
        <v>17700</v>
      </c>
      <c r="FA18" s="8">
        <f>'C завтраками| Bed and breakfast'!EU19</f>
        <v>17700</v>
      </c>
      <c r="FB18" s="8">
        <f>'C завтраками| Bed and breakfast'!EV19</f>
        <v>18000</v>
      </c>
      <c r="FC18" s="8">
        <f>'C завтраками| Bed and breakfast'!EW19</f>
        <v>18000</v>
      </c>
      <c r="FD18" s="8">
        <f>'C завтраками| Bed and breakfast'!EX19</f>
        <v>19500</v>
      </c>
      <c r="FE18" s="8">
        <f>'C завтраками| Bed and breakfast'!EY19</f>
        <v>18000</v>
      </c>
      <c r="FF18" s="8">
        <f>'C завтраками| Bed and breakfast'!EZ19</f>
        <v>18000</v>
      </c>
      <c r="FG18" s="8">
        <f>'C завтраками| Bed and breakfast'!FA19</f>
        <v>18000</v>
      </c>
      <c r="FH18" s="8">
        <f>'C завтраками| Bed and breakfast'!FB19</f>
        <v>18000</v>
      </c>
      <c r="FI18" s="8">
        <f>'C завтраками| Bed and breakfast'!FC19</f>
        <v>25500</v>
      </c>
      <c r="FJ18" s="8">
        <f>'C завтраками| Bed and breakfast'!FD19</f>
        <v>25500</v>
      </c>
      <c r="FK18" s="8">
        <f>'C завтраками| Bed and breakfast'!FE19</f>
        <v>25500</v>
      </c>
      <c r="FL18" s="8">
        <f>'C завтраками| Bed and breakfast'!FF19</f>
        <v>25500</v>
      </c>
      <c r="FM18" s="8">
        <f>'C завтраками| Bed and breakfast'!FG19</f>
        <v>25500</v>
      </c>
      <c r="FN18" s="8">
        <f>'C завтраками| Bed and breakfast'!FH19</f>
        <v>25500</v>
      </c>
      <c r="FO18" s="8">
        <f>'C завтраками| Bed and breakfast'!FI19</f>
        <v>25500</v>
      </c>
      <c r="FP18" s="8">
        <f>'C завтраками| Bed and breakfast'!FJ19</f>
        <v>25500</v>
      </c>
      <c r="FQ18" s="8">
        <f>'C завтраками| Bed and breakfast'!FK19</f>
        <v>25500</v>
      </c>
      <c r="FR18" s="8">
        <f>'C завтраками| Bed and breakfast'!FL19</f>
        <v>25500</v>
      </c>
      <c r="FS18" s="8">
        <f>'C завтраками| Bed and breakfast'!FM19</f>
        <v>25500</v>
      </c>
      <c r="FT18" s="8">
        <f>'C завтраками| Bed and breakfast'!FN19</f>
        <v>25500</v>
      </c>
      <c r="FU18" s="8">
        <f>'C завтраками| Bed and breakfast'!FO19</f>
        <v>25500</v>
      </c>
      <c r="FV18" s="8">
        <f>'C завтраками| Bed and breakfast'!FP19</f>
        <v>25500</v>
      </c>
      <c r="FW18" s="8">
        <f>'C завтраками| Bed and breakfast'!FQ19</f>
        <v>25500</v>
      </c>
      <c r="FX18" s="8">
        <f>'C завтраками| Bed and breakfast'!FR19</f>
        <v>25500</v>
      </c>
      <c r="FY18" s="8">
        <f>'C завтраками| Bed and breakfast'!FS19</f>
        <v>25500</v>
      </c>
      <c r="FZ18" s="8">
        <f>'C завтраками| Bed and breakfast'!FT19</f>
        <v>25500</v>
      </c>
      <c r="GA18" s="8">
        <f>'C завтраками| Bed and breakfast'!FU19</f>
        <v>25500</v>
      </c>
      <c r="GB18" s="8">
        <f>'C завтраками| Bed and breakfast'!FV19</f>
        <v>25500</v>
      </c>
      <c r="GC18" s="8">
        <f>'C завтраками| Bed and breakfast'!FW19</f>
        <v>25500</v>
      </c>
      <c r="GD18" s="8">
        <f>'C завтраками| Bed and breakfast'!FX19</f>
        <v>25500</v>
      </c>
      <c r="GE18" s="8">
        <f>'C завтраками| Bed and breakfast'!FY19</f>
        <v>25500</v>
      </c>
      <c r="GF18" s="8">
        <f>'C завтраками| Bed and breakfast'!FZ19</f>
        <v>25500</v>
      </c>
      <c r="GG18" s="8">
        <f>'C завтраками| Bed and breakfast'!GA19</f>
        <v>18000</v>
      </c>
      <c r="GH18" s="8">
        <f>'C завтраками| Bed and breakfast'!GB19</f>
        <v>18000</v>
      </c>
      <c r="GI18" s="8">
        <f>'C завтраками| Bed and breakfast'!GC19</f>
        <v>27400</v>
      </c>
      <c r="GJ18" s="8">
        <f>'C завтраками| Bed and breakfast'!GD19</f>
        <v>27400</v>
      </c>
      <c r="GK18" s="8">
        <f>'C завтраками| Bed and breakfast'!GE19</f>
        <v>27400</v>
      </c>
      <c r="GL18" s="8">
        <f>'C завтраками| Bed and breakfast'!GF19</f>
        <v>27400</v>
      </c>
      <c r="GM18" s="8">
        <f>'C завтраками| Bed and breakfast'!GG19</f>
        <v>27400</v>
      </c>
      <c r="GN18" s="8">
        <f>'C завтраками| Bed and breakfast'!GH19</f>
        <v>27400</v>
      </c>
      <c r="GO18" s="8">
        <f>'C завтраками| Bed and breakfast'!GI19</f>
        <v>27400</v>
      </c>
      <c r="GP18" s="8">
        <f>'C завтраками| Bed and breakfast'!GJ19</f>
        <v>27400</v>
      </c>
      <c r="GQ18" s="8">
        <f>'C завтраками| Bed and breakfast'!GK19</f>
        <v>27400</v>
      </c>
      <c r="GR18" s="8">
        <f>'C завтраками| Bed and breakfast'!GL19</f>
        <v>27400</v>
      </c>
      <c r="GS18" s="8">
        <f>'C завтраками| Bed and breakfast'!GM19</f>
        <v>21400</v>
      </c>
      <c r="GT18" s="8">
        <f>'C завтраками| Bed and breakfast'!GN19</f>
        <v>21400</v>
      </c>
      <c r="GU18" s="8">
        <f>'C завтраками| Bed and breakfast'!GO19</f>
        <v>21400</v>
      </c>
      <c r="GV18" s="8">
        <f>'C завтраками| Bed and breakfast'!GP19</f>
        <v>21400</v>
      </c>
      <c r="GW18" s="8">
        <f>'C завтраками| Bed and breakfast'!GQ19</f>
        <v>21900</v>
      </c>
      <c r="GX18" s="8">
        <f>'C завтраками| Bed and breakfast'!GR19</f>
        <v>21900</v>
      </c>
      <c r="GY18" s="8">
        <f>'C завтраками| Bed and breakfast'!GS19</f>
        <v>23100</v>
      </c>
      <c r="GZ18" s="8">
        <f>'C завтраками| Bed and breakfast'!GT19</f>
        <v>23100</v>
      </c>
      <c r="HA18" s="8">
        <f>'C завтраками| Bed and breakfast'!GU19</f>
        <v>21900</v>
      </c>
      <c r="HB18" s="8">
        <f>'C завтраками| Bed and breakfast'!GV19</f>
        <v>21900</v>
      </c>
      <c r="HC18" s="8">
        <f>'C завтраками| Bed and breakfast'!GW19</f>
        <v>21900</v>
      </c>
      <c r="HD18" s="8">
        <f>'C завтраками| Bed and breakfast'!GX19</f>
        <v>21900</v>
      </c>
      <c r="HE18" s="8">
        <f>'C завтраками| Bed and breakfast'!GY19</f>
        <v>21900</v>
      </c>
      <c r="HF18" s="8">
        <f>'C завтраками| Bed and breakfast'!GZ19</f>
        <v>23100</v>
      </c>
      <c r="HG18" s="8">
        <f>'C завтраками| Bed and breakfast'!HA19</f>
        <v>23100</v>
      </c>
      <c r="HH18" s="8">
        <f>'C завтраками| Bed and breakfast'!HB19</f>
        <v>21900</v>
      </c>
      <c r="HI18" s="8">
        <f>'C завтраками| Bed and breakfast'!HC19</f>
        <v>21900</v>
      </c>
      <c r="HJ18" s="8">
        <f>'C завтраками| Bed and breakfast'!HD19</f>
        <v>21900</v>
      </c>
      <c r="HK18" s="8">
        <f>'C завтраками| Bed and breakfast'!HE19</f>
        <v>21900</v>
      </c>
      <c r="HL18" s="8">
        <f>'C завтраками| Bed and breakfast'!HF19</f>
        <v>21900</v>
      </c>
      <c r="HM18" s="8">
        <f>'C завтраками| Bed and breakfast'!HG19</f>
        <v>19500</v>
      </c>
      <c r="HN18" s="8">
        <f>'C завтраками| Bed and breakfast'!HH19</f>
        <v>23100</v>
      </c>
      <c r="HO18" s="8">
        <f>'C завтраками| Bed and breakfast'!HI19</f>
        <v>21900</v>
      </c>
      <c r="HP18" s="8">
        <f>'C завтраками| Bed and breakfast'!HJ19</f>
        <v>21900</v>
      </c>
      <c r="HQ18" s="8">
        <f>'C завтраками| Bed and breakfast'!HK19</f>
        <v>21900</v>
      </c>
      <c r="HR18" s="8">
        <f>'C завтраками| Bed and breakfast'!HL19</f>
        <v>21900</v>
      </c>
      <c r="HS18" s="8">
        <f>'C завтраками| Bed and breakfast'!HM19</f>
        <v>21900</v>
      </c>
      <c r="HT18" s="8">
        <f>'C завтраками| Bed and breakfast'!HN19</f>
        <v>23100</v>
      </c>
      <c r="HU18" s="8">
        <f>'C завтраками| Bed and breakfast'!HO19</f>
        <v>23100</v>
      </c>
      <c r="HV18" s="8">
        <f>'C завтраками| Bed and breakfast'!HP19</f>
        <v>21900</v>
      </c>
      <c r="HW18" s="8">
        <f>'C завтраками| Bed and breakfast'!HQ19</f>
        <v>21900</v>
      </c>
      <c r="HX18" s="8">
        <f>'C завтраками| Bed and breakfast'!HR19</f>
        <v>21900</v>
      </c>
      <c r="HY18" s="8">
        <f>'C завтраками| Bed and breakfast'!HS19</f>
        <v>21900</v>
      </c>
      <c r="HZ18" s="8">
        <f>'C завтраками| Bed and breakfast'!HT19</f>
        <v>21900</v>
      </c>
      <c r="IA18" s="8">
        <f>'C завтраками| Bed and breakfast'!HU19</f>
        <v>23100</v>
      </c>
      <c r="IB18" s="8">
        <f>'C завтраками| Bed and breakfast'!HV19</f>
        <v>23100</v>
      </c>
      <c r="IC18" s="8">
        <f>'C завтраками| Bed and breakfast'!HW19</f>
        <v>21900</v>
      </c>
      <c r="ID18" s="8">
        <f>'C завтраками| Bed and breakfast'!HX19</f>
        <v>21900</v>
      </c>
      <c r="IE18" s="8">
        <f>'C завтраками| Bed and breakfast'!HY19</f>
        <v>21900</v>
      </c>
      <c r="IF18" s="8">
        <f>'C завтраками| Bed and breakfast'!HZ19</f>
        <v>21900</v>
      </c>
      <c r="IG18" s="8">
        <f>'C завтраками| Bed and breakfast'!IA19</f>
        <v>21900</v>
      </c>
      <c r="IH18" s="8">
        <f>'C завтраками| Bed and breakfast'!IB19</f>
        <v>23100</v>
      </c>
      <c r="II18" s="8">
        <f>'C завтраками| Bed and breakfast'!IC19</f>
        <v>23100</v>
      </c>
      <c r="IJ18" s="8">
        <f>'C завтраками| Bed and breakfast'!ID19</f>
        <v>20000</v>
      </c>
      <c r="IK18" s="8">
        <f>'C завтраками| Bed and breakfast'!IE19</f>
        <v>20000</v>
      </c>
      <c r="IL18" s="8">
        <f>'C завтраками| Bed and breakfast'!IF19</f>
        <v>20000</v>
      </c>
      <c r="IM18" s="8">
        <f>'C завтраками| Bed and breakfast'!IG19</f>
        <v>20000</v>
      </c>
      <c r="IN18" s="8">
        <f>'C завтраками| Bed and breakfast'!IH19</f>
        <v>20000</v>
      </c>
      <c r="IO18" s="8">
        <f>'C завтраками| Bed and breakfast'!II19</f>
        <v>21900</v>
      </c>
      <c r="IP18" s="8">
        <f>'C завтраками| Bed and breakfast'!IJ19</f>
        <v>21900</v>
      </c>
      <c r="IQ18" s="8">
        <f>'C завтраками| Bed and breakfast'!IK19</f>
        <v>19500</v>
      </c>
      <c r="IR18" s="8">
        <f>'C завтраками| Bed and breakfast'!IL19</f>
        <v>19500</v>
      </c>
      <c r="IS18" s="8">
        <f>'C завтраками| Bed and breakfast'!IM19</f>
        <v>19500</v>
      </c>
      <c r="IT18" s="8">
        <f>'C завтраками| Bed and breakfast'!IN19</f>
        <v>19500</v>
      </c>
      <c r="IU18" s="8">
        <f>'C завтраками| Bed and breakfast'!IO19</f>
        <v>19500</v>
      </c>
      <c r="IV18" s="8">
        <f>'C завтраками| Bed and breakfast'!IP19</f>
        <v>21900</v>
      </c>
      <c r="IW18" s="8">
        <f>'C завтраками| Bed and breakfast'!IQ19</f>
        <v>21900</v>
      </c>
      <c r="IX18" s="8">
        <f>'C завтраками| Bed and breakfast'!IR19</f>
        <v>19500</v>
      </c>
      <c r="IY18" s="8">
        <f>'C завтраками| Bed and breakfast'!IS19</f>
        <v>19500</v>
      </c>
      <c r="IZ18" s="8">
        <f>'C завтраками| Bed and breakfast'!IT19</f>
        <v>19500</v>
      </c>
      <c r="JA18" s="8">
        <f>'C завтраками| Bed and breakfast'!IU19</f>
        <v>19500</v>
      </c>
      <c r="JB18" s="8">
        <f>'C завтраками| Bed and breakfast'!IV19</f>
        <v>19500</v>
      </c>
      <c r="JC18" s="8">
        <f>'C завтраками| Bed and breakfast'!IW19</f>
        <v>21900</v>
      </c>
      <c r="JD18" s="8">
        <f>'C завтраками| Bed and breakfast'!IX19</f>
        <v>21900</v>
      </c>
      <c r="JE18" s="8">
        <f>'C завтраками| Bed and breakfast'!IY19</f>
        <v>19500</v>
      </c>
      <c r="JF18" s="8">
        <f>'C завтраками| Bed and breakfast'!IZ19</f>
        <v>19500</v>
      </c>
      <c r="JG18" s="8">
        <f>'C завтраками| Bed and breakfast'!JA19</f>
        <v>19500</v>
      </c>
      <c r="JH18" s="8">
        <f>'C завтраками| Bed and breakfast'!JB19</f>
        <v>19500</v>
      </c>
      <c r="JI18" s="8">
        <f>'C завтраками| Bed and breakfast'!JC19</f>
        <v>19500</v>
      </c>
      <c r="JJ18" s="8">
        <f>'C завтраками| Bed and breakfast'!JD19</f>
        <v>21900</v>
      </c>
      <c r="JK18" s="8">
        <f>'C завтраками| Bed and breakfast'!JE19</f>
        <v>21900</v>
      </c>
      <c r="JL18" s="8">
        <f>'C завтраками| Bed and breakfast'!JF19</f>
        <v>19500</v>
      </c>
      <c r="JM18" s="8">
        <f>'C завтраками| Bed and breakfast'!JG19</f>
        <v>19500</v>
      </c>
      <c r="JN18" s="8">
        <f>'C завтраками| Bed and breakfast'!JH19</f>
        <v>19500</v>
      </c>
      <c r="JO18" s="8">
        <f>'C завтраками| Bed and breakfast'!JI19</f>
        <v>19500</v>
      </c>
      <c r="JP18" s="8">
        <f>'C завтраками| Bed and breakfast'!JJ19</f>
        <v>19500</v>
      </c>
      <c r="JQ18" s="8">
        <f>'C завтраками| Bed and breakfast'!JK19</f>
        <v>21900</v>
      </c>
      <c r="JR18" s="8">
        <f>'C завтраками| Bed and breakfast'!JL19</f>
        <v>21900</v>
      </c>
      <c r="JS18" s="8">
        <f>'C завтраками| Bed and breakfast'!JM19</f>
        <v>20700</v>
      </c>
      <c r="JT18" s="8">
        <f>'C завтраками| Bed and breakfast'!JN19</f>
        <v>20700</v>
      </c>
      <c r="JU18" s="8">
        <f>'C завтраками| Bed and breakfast'!JO19</f>
        <v>20700</v>
      </c>
      <c r="JV18" s="8">
        <f>'C завтраками| Bed and breakfast'!JP19</f>
        <v>20700</v>
      </c>
    </row>
    <row r="19" spans="1:282" s="53" customFormat="1" x14ac:dyDescent="0.2">
      <c r="A19" s="42" t="s">
        <v>85</v>
      </c>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row>
    <row r="20" spans="1:282" s="53" customFormat="1" x14ac:dyDescent="0.2">
      <c r="A20" s="88">
        <f>A7</f>
        <v>1</v>
      </c>
      <c r="B20" s="8" t="e">
        <f>'C завтраками| Bed and breakfast'!#REF!</f>
        <v>#REF!</v>
      </c>
      <c r="C20" s="8" t="e">
        <f>'C завтраками| Bed and breakfast'!#REF!</f>
        <v>#REF!</v>
      </c>
      <c r="D20" s="8" t="e">
        <f>'C завтраками| Bed and breakfast'!#REF!</f>
        <v>#REF!</v>
      </c>
      <c r="E20" s="8" t="e">
        <f>'C завтраками| Bed and breakfast'!#REF!</f>
        <v>#REF!</v>
      </c>
      <c r="F20" s="8" t="e">
        <f>'C завтраками| Bed and breakfast'!#REF!</f>
        <v>#REF!</v>
      </c>
      <c r="G20" s="8" t="e">
        <f>'C завтраками| Bed and breakfast'!#REF!</f>
        <v>#REF!</v>
      </c>
      <c r="H20" s="8">
        <f>'C завтраками| Bed and breakfast'!B21</f>
        <v>42250</v>
      </c>
      <c r="I20" s="8">
        <f>'C завтраками| Bed and breakfast'!C21</f>
        <v>56750</v>
      </c>
      <c r="J20" s="8">
        <f>'C завтраками| Bed and breakfast'!D21</f>
        <v>56750</v>
      </c>
      <c r="K20" s="8">
        <f>'C завтраками| Bed and breakfast'!E21</f>
        <v>56750</v>
      </c>
      <c r="L20" s="8">
        <f>'C завтраками| Bed and breakfast'!F21</f>
        <v>49750</v>
      </c>
      <c r="M20" s="8">
        <f>'C завтраками| Bed and breakfast'!G21</f>
        <v>49750</v>
      </c>
      <c r="N20" s="8">
        <f>'C завтраками| Bed and breakfast'!H21</f>
        <v>49750</v>
      </c>
      <c r="O20" s="8">
        <f>'C завтраками| Bed and breakfast'!I21</f>
        <v>49750</v>
      </c>
      <c r="P20" s="8">
        <f>'C завтраками| Bed and breakfast'!J21</f>
        <v>49750</v>
      </c>
      <c r="Q20" s="8">
        <f>'C завтраками| Bed and breakfast'!K21</f>
        <v>49750</v>
      </c>
      <c r="R20" s="8">
        <f>'C завтраками| Bed and breakfast'!L21</f>
        <v>40950</v>
      </c>
      <c r="S20" s="8">
        <f>'C завтраками| Bed and breakfast'!M21</f>
        <v>24450</v>
      </c>
      <c r="T20" s="8">
        <f>'C завтраками| Bed and breakfast'!N21</f>
        <v>24450</v>
      </c>
      <c r="U20" s="8">
        <f>'C завтраками| Bed and breakfast'!O21</f>
        <v>24450</v>
      </c>
      <c r="V20" s="8">
        <f>'C завтраками| Bed and breakfast'!P21</f>
        <v>24450</v>
      </c>
      <c r="W20" s="8">
        <f>'C завтраками| Bed and breakfast'!Q21</f>
        <v>24450</v>
      </c>
      <c r="X20" s="8">
        <f>'C завтраками| Bed and breakfast'!R21</f>
        <v>26450</v>
      </c>
      <c r="Y20" s="8">
        <f>'C завтраками| Bed and breakfast'!S21</f>
        <v>26450</v>
      </c>
      <c r="Z20" s="8">
        <f>'C завтраками| Bed and breakfast'!T21</f>
        <v>26450</v>
      </c>
      <c r="AA20" s="8">
        <f>'C завтраками| Bed and breakfast'!U21</f>
        <v>26450</v>
      </c>
      <c r="AB20" s="8">
        <f>'C завтраками| Bed and breakfast'!V21</f>
        <v>26450</v>
      </c>
      <c r="AC20" s="8">
        <f>'C завтраками| Bed and breakfast'!W21</f>
        <v>24450</v>
      </c>
      <c r="AD20" s="8">
        <f>'C завтраками| Bed and breakfast'!X21</f>
        <v>24450</v>
      </c>
      <c r="AE20" s="8">
        <f>'C завтраками| Bed and breakfast'!Y21</f>
        <v>24450</v>
      </c>
      <c r="AF20" s="8">
        <f>'C завтраками| Bed and breakfast'!Z21</f>
        <v>24450</v>
      </c>
      <c r="AG20" s="8">
        <f>'C завтраками| Bed and breakfast'!AA21</f>
        <v>24450</v>
      </c>
      <c r="AH20" s="8">
        <f>'C завтраками| Bed and breakfast'!AB21</f>
        <v>28450</v>
      </c>
      <c r="AI20" s="8">
        <f>'C завтраками| Bed and breakfast'!AC21</f>
        <v>28450</v>
      </c>
      <c r="AJ20" s="8">
        <f>'C завтраками| Bed and breakfast'!AD21</f>
        <v>28450</v>
      </c>
      <c r="AK20" s="8">
        <f>'C завтраками| Bed and breakfast'!AE21</f>
        <v>28450</v>
      </c>
      <c r="AL20" s="8">
        <f>'C завтраками| Bed and breakfast'!AF21</f>
        <v>28450</v>
      </c>
      <c r="AM20" s="8">
        <f>'C завтраками| Bed and breakfast'!AG21</f>
        <v>30450</v>
      </c>
      <c r="AN20" s="8">
        <f>'C завтраками| Bed and breakfast'!AH21</f>
        <v>32950</v>
      </c>
      <c r="AO20" s="8">
        <f>'C завтраками| Bed and breakfast'!AI21</f>
        <v>33650</v>
      </c>
      <c r="AP20" s="8">
        <f>'C завтраками| Bed and breakfast'!AJ21</f>
        <v>33650</v>
      </c>
      <c r="AQ20" s="8">
        <f>'C завтраками| Bed and breakfast'!AK21</f>
        <v>33650</v>
      </c>
      <c r="AR20" s="8">
        <f>'C завтраками| Bed and breakfast'!AL21</f>
        <v>33650</v>
      </c>
      <c r="AS20" s="8">
        <f>'C завтраками| Bed and breakfast'!AM21</f>
        <v>33650</v>
      </c>
      <c r="AT20" s="8">
        <f>'C завтраками| Bed and breakfast'!AN21</f>
        <v>33650</v>
      </c>
      <c r="AU20" s="8">
        <f>'C завтраками| Bed and breakfast'!AO21</f>
        <v>33650</v>
      </c>
      <c r="AV20" s="8">
        <f>'C завтраками| Bed and breakfast'!AP21</f>
        <v>33650</v>
      </c>
      <c r="AW20" s="8">
        <f>'C завтраками| Bed and breakfast'!AQ21</f>
        <v>33650</v>
      </c>
      <c r="AX20" s="8">
        <f>'C завтраками| Bed and breakfast'!AR21</f>
        <v>33650</v>
      </c>
      <c r="AY20" s="8">
        <f>'C завтраками| Bed and breakfast'!AS21</f>
        <v>31650</v>
      </c>
      <c r="AZ20" s="8">
        <f>'C завтраками| Bed and breakfast'!AT21</f>
        <v>31650</v>
      </c>
      <c r="BA20" s="8">
        <f>'C завтраками| Bed and breakfast'!AU21</f>
        <v>33650</v>
      </c>
      <c r="BB20" s="8">
        <f>'C завтраками| Bed and breakfast'!AV21</f>
        <v>33650</v>
      </c>
      <c r="BC20" s="8">
        <f>'C завтраками| Bed and breakfast'!AW21</f>
        <v>35650</v>
      </c>
      <c r="BD20" s="8">
        <f>'C завтраками| Bed and breakfast'!AX21</f>
        <v>38150</v>
      </c>
      <c r="BE20" s="8">
        <f>'C завтраками| Bed and breakfast'!AY21</f>
        <v>38150</v>
      </c>
      <c r="BF20" s="8">
        <f>'C завтраками| Bed and breakfast'!AZ21</f>
        <v>38150</v>
      </c>
      <c r="BG20" s="8">
        <f>'C завтраками| Bed and breakfast'!BA21</f>
        <v>38150</v>
      </c>
      <c r="BH20" s="8">
        <f>'C завтраками| Bed and breakfast'!BB21</f>
        <v>40650</v>
      </c>
      <c r="BI20" s="8">
        <f>'C завтраками| Bed and breakfast'!BC21</f>
        <v>43650</v>
      </c>
      <c r="BJ20" s="8">
        <f>'C завтраками| Bed and breakfast'!BD21</f>
        <v>43650</v>
      </c>
      <c r="BK20" s="8">
        <f>'C завтраками| Bed and breakfast'!BE21</f>
        <v>40650</v>
      </c>
      <c r="BL20" s="8">
        <f>'C завтраками| Bed and breakfast'!BF21</f>
        <v>35650</v>
      </c>
      <c r="BM20" s="8">
        <f>'C завтраками| Bed and breakfast'!BG21</f>
        <v>35650</v>
      </c>
      <c r="BN20" s="8">
        <f>'C завтраками| Bed and breakfast'!BH21</f>
        <v>38150</v>
      </c>
      <c r="BO20" s="8">
        <f>'C завтраками| Bed and breakfast'!BI21</f>
        <v>38150</v>
      </c>
      <c r="BP20" s="8">
        <f>'C завтраками| Bed and breakfast'!BJ21</f>
        <v>29650</v>
      </c>
      <c r="BQ20" s="8">
        <f>'C завтраками| Bed and breakfast'!BK21</f>
        <v>30100</v>
      </c>
      <c r="BR20" s="8">
        <f>'C завтраками| Bed and breakfast'!BL21</f>
        <v>30100</v>
      </c>
      <c r="BS20" s="8">
        <f>'C завтраками| Bed and breakfast'!BM21</f>
        <v>30100</v>
      </c>
      <c r="BT20" s="8">
        <f>'C завтраками| Bed and breakfast'!BN21</f>
        <v>28600</v>
      </c>
      <c r="BU20" s="8">
        <f>'C завтраками| Bed and breakfast'!BO21</f>
        <v>28600</v>
      </c>
      <c r="BV20" s="8">
        <f>'C завтраками| Bed and breakfast'!BP21</f>
        <v>30100</v>
      </c>
      <c r="BW20" s="8">
        <f>'C завтраками| Bed and breakfast'!BQ21</f>
        <v>30100</v>
      </c>
      <c r="BX20" s="8">
        <f>'C завтраками| Bed and breakfast'!BR21</f>
        <v>30100</v>
      </c>
      <c r="BY20" s="8">
        <f>'C завтраками| Bed and breakfast'!BS21</f>
        <v>28400</v>
      </c>
      <c r="BZ20" s="8">
        <f>'C завтраками| Bed and breakfast'!BT21</f>
        <v>28400</v>
      </c>
      <c r="CA20" s="8">
        <f>'C завтраками| Bed and breakfast'!BU21</f>
        <v>28400</v>
      </c>
      <c r="CB20" s="8">
        <f>'C завтраками| Bed and breakfast'!BV21</f>
        <v>28400</v>
      </c>
      <c r="CC20" s="8">
        <f>'C завтраками| Bed and breakfast'!BW21</f>
        <v>28400</v>
      </c>
      <c r="CD20" s="8">
        <f>'C завтраками| Bed and breakfast'!BX21</f>
        <v>28400</v>
      </c>
      <c r="CE20" s="8">
        <f>'C завтраками| Bed and breakfast'!BY21</f>
        <v>28400</v>
      </c>
      <c r="CF20" s="8">
        <f>'C завтраками| Bed and breakfast'!BZ21</f>
        <v>28400</v>
      </c>
      <c r="CG20" s="8">
        <f>'C завтраками| Bed and breakfast'!CA21</f>
        <v>28400</v>
      </c>
      <c r="CH20" s="8">
        <f>'C завтраками| Bed and breakfast'!CB21</f>
        <v>28400</v>
      </c>
      <c r="CI20" s="8">
        <f>'C завтраками| Bed and breakfast'!CC21</f>
        <v>28400</v>
      </c>
      <c r="CJ20" s="8">
        <f>'C завтраками| Bed and breakfast'!CD21</f>
        <v>28400</v>
      </c>
      <c r="CK20" s="8">
        <f>'C завтраками| Bed and breakfast'!CE21</f>
        <v>28400</v>
      </c>
      <c r="CL20" s="8">
        <f>'C завтраками| Bed and breakfast'!CF21</f>
        <v>28400</v>
      </c>
      <c r="CM20" s="8">
        <f>'C завтраками| Bed and breakfast'!CG21</f>
        <v>28400</v>
      </c>
      <c r="CN20" s="8">
        <f>'C завтраками| Bed and breakfast'!CH21</f>
        <v>28400</v>
      </c>
      <c r="CO20" s="8">
        <f>'C завтраками| Bed and breakfast'!CI21</f>
        <v>28400</v>
      </c>
      <c r="CP20" s="8">
        <f>'C завтраками| Bed and breakfast'!CJ21</f>
        <v>28400</v>
      </c>
      <c r="CQ20" s="8">
        <f>'C завтраками| Bed and breakfast'!CK21</f>
        <v>28400</v>
      </c>
      <c r="CR20" s="8">
        <f>'C завтраками| Bed and breakfast'!CL21</f>
        <v>28400</v>
      </c>
      <c r="CS20" s="8">
        <f>'C завтраками| Bed and breakfast'!CM21</f>
        <v>28400</v>
      </c>
      <c r="CT20" s="8">
        <f>'C завтраками| Bed and breakfast'!CN21</f>
        <v>28400</v>
      </c>
      <c r="CU20" s="8">
        <f>'C завтраками| Bed and breakfast'!CO21</f>
        <v>28400</v>
      </c>
      <c r="CV20" s="8">
        <f>'C завтраками| Bed and breakfast'!CP21</f>
        <v>19150</v>
      </c>
      <c r="CW20" s="8">
        <f>'C завтраками| Bed and breakfast'!CQ21</f>
        <v>19150</v>
      </c>
      <c r="CX20" s="8">
        <f>'C завтраками| Bed and breakfast'!CR21</f>
        <v>19650</v>
      </c>
      <c r="CY20" s="8">
        <f>'C завтраками| Bed and breakfast'!CS21</f>
        <v>19650</v>
      </c>
      <c r="CZ20" s="8">
        <f>'C завтраками| Bed and breakfast'!CT21</f>
        <v>19150</v>
      </c>
      <c r="DA20" s="8">
        <f>'C завтраками| Bed and breakfast'!CU21</f>
        <v>19150</v>
      </c>
      <c r="DB20" s="8">
        <f>'C завтраками| Bed and breakfast'!CV21</f>
        <v>19150</v>
      </c>
      <c r="DC20" s="8">
        <f>'C завтраками| Bed and breakfast'!CW21</f>
        <v>19150</v>
      </c>
      <c r="DD20" s="8">
        <f>'C завтраками| Bed and breakfast'!CX21</f>
        <v>19150</v>
      </c>
      <c r="DE20" s="8">
        <f>'C завтраками| Bed and breakfast'!CY21</f>
        <v>19650</v>
      </c>
      <c r="DF20" s="8">
        <f>'C завтраками| Bed and breakfast'!CZ21</f>
        <v>19650</v>
      </c>
      <c r="DG20" s="8">
        <f>'C завтраками| Bed and breakfast'!DA21</f>
        <v>19150</v>
      </c>
      <c r="DH20" s="8">
        <f>'C завтраками| Bed and breakfast'!DB21</f>
        <v>19150</v>
      </c>
      <c r="DI20" s="8">
        <f>'C завтраками| Bed and breakfast'!DC21</f>
        <v>19150</v>
      </c>
      <c r="DJ20" s="8">
        <f>'C завтраками| Bed and breakfast'!DD21</f>
        <v>18150</v>
      </c>
      <c r="DK20" s="8">
        <f>'C завтраками| Bed and breakfast'!DE21</f>
        <v>18150</v>
      </c>
      <c r="DL20" s="8">
        <f>'C завтраками| Bed and breakfast'!DF21</f>
        <v>18850</v>
      </c>
      <c r="DM20" s="8">
        <f>'C завтраками| Bed and breakfast'!DG21</f>
        <v>18850</v>
      </c>
      <c r="DN20" s="8">
        <f>'C завтраками| Bed and breakfast'!DH21</f>
        <v>18150</v>
      </c>
      <c r="DO20" s="8">
        <f>'C завтраками| Bed and breakfast'!DI21</f>
        <v>18150</v>
      </c>
      <c r="DP20" s="8">
        <f>'C завтраками| Bed and breakfast'!DJ21</f>
        <v>18150</v>
      </c>
      <c r="DQ20" s="8">
        <f>'C завтраками| Bed and breakfast'!DK21</f>
        <v>18150</v>
      </c>
      <c r="DR20" s="8">
        <f>'C завтраками| Bed and breakfast'!DL21</f>
        <v>18150</v>
      </c>
      <c r="DS20" s="8">
        <f>'C завтраками| Bed and breakfast'!DM21</f>
        <v>18850</v>
      </c>
      <c r="DT20" s="8">
        <f>'C завтраками| Bed and breakfast'!DN21</f>
        <v>18850</v>
      </c>
      <c r="DU20" s="8">
        <f>'C завтраками| Bed and breakfast'!DO21</f>
        <v>18150</v>
      </c>
      <c r="DV20" s="8">
        <f>'C завтраками| Bed and breakfast'!DP21</f>
        <v>18150</v>
      </c>
      <c r="DW20" s="8">
        <f>'C завтраками| Bed and breakfast'!DQ21</f>
        <v>18150</v>
      </c>
      <c r="DX20" s="8">
        <f>'C завтраками| Bed and breakfast'!DR21</f>
        <v>18150</v>
      </c>
      <c r="DY20" s="8">
        <f>'C завтраками| Bed and breakfast'!DS21</f>
        <v>19150</v>
      </c>
      <c r="DZ20" s="8">
        <f>'C завтраками| Bed and breakfast'!DT21</f>
        <v>18850</v>
      </c>
      <c r="EA20" s="8">
        <f>'C завтраками| Bed and breakfast'!DU21</f>
        <v>18850</v>
      </c>
      <c r="EB20" s="8">
        <f>'C завтраками| Bed and breakfast'!DV21</f>
        <v>18850</v>
      </c>
      <c r="EC20" s="8">
        <f>'C завтраками| Bed and breakfast'!DW21</f>
        <v>17650</v>
      </c>
      <c r="ED20" s="8">
        <f>'C завтраками| Bed and breakfast'!DX21</f>
        <v>17650</v>
      </c>
      <c r="EE20" s="8">
        <f>'C завтраками| Bed and breakfast'!DY21</f>
        <v>17650</v>
      </c>
      <c r="EF20" s="8">
        <f>'C завтраками| Bed and breakfast'!DZ21</f>
        <v>17650</v>
      </c>
      <c r="EG20" s="8">
        <f>'C завтраками| Bed and breakfast'!EA21</f>
        <v>17650</v>
      </c>
      <c r="EH20" s="8">
        <f>'C завтраками| Bed and breakfast'!EB21</f>
        <v>18850</v>
      </c>
      <c r="EI20" s="8">
        <f>'C завтраками| Bed and breakfast'!EC21</f>
        <v>18850</v>
      </c>
      <c r="EJ20" s="8">
        <f>'C завтраками| Bed and breakfast'!ED21</f>
        <v>18850</v>
      </c>
      <c r="EK20" s="8">
        <f>'C завтраками| Bed and breakfast'!EE21</f>
        <v>17350</v>
      </c>
      <c r="EL20" s="8">
        <f>'C завтраками| Bed and breakfast'!EF21</f>
        <v>17350</v>
      </c>
      <c r="EM20" s="8">
        <f>'C завтраками| Bed and breakfast'!EG21</f>
        <v>17350</v>
      </c>
      <c r="EN20" s="8">
        <f>'C завтраками| Bed and breakfast'!EH21</f>
        <v>17650</v>
      </c>
      <c r="EO20" s="8">
        <f>'C завтраками| Bed and breakfast'!EI21</f>
        <v>17650</v>
      </c>
      <c r="EP20" s="8">
        <f>'C завтраками| Bed and breakfast'!EJ21</f>
        <v>17350</v>
      </c>
      <c r="EQ20" s="8">
        <f>'C завтраками| Bed and breakfast'!EK21</f>
        <v>17350</v>
      </c>
      <c r="ER20" s="8">
        <f>'C завтраками| Bed and breakfast'!EL21</f>
        <v>17350</v>
      </c>
      <c r="ES20" s="8">
        <f>'C завтраками| Bed and breakfast'!EM21</f>
        <v>17350</v>
      </c>
      <c r="ET20" s="8">
        <f>'C завтраками| Bed and breakfast'!EN21</f>
        <v>17350</v>
      </c>
      <c r="EU20" s="8">
        <f>'C завтраками| Bed and breakfast'!EO21</f>
        <v>17650</v>
      </c>
      <c r="EV20" s="8">
        <f>'C завтраками| Bed and breakfast'!EP21</f>
        <v>17650</v>
      </c>
      <c r="EW20" s="8">
        <f>'C завтраками| Bed and breakfast'!EQ21</f>
        <v>17350</v>
      </c>
      <c r="EX20" s="8">
        <f>'C завтраками| Bed and breakfast'!ER21</f>
        <v>17350</v>
      </c>
      <c r="EY20" s="8">
        <f>'C завтраками| Bed and breakfast'!ES21</f>
        <v>17350</v>
      </c>
      <c r="EZ20" s="8">
        <f>'C завтраками| Bed and breakfast'!ET21</f>
        <v>17350</v>
      </c>
      <c r="FA20" s="8">
        <f>'C завтраками| Bed and breakfast'!EU21</f>
        <v>17350</v>
      </c>
      <c r="FB20" s="8">
        <f>'C завтраками| Bed and breakfast'!EV21</f>
        <v>17650</v>
      </c>
      <c r="FC20" s="8">
        <f>'C завтраками| Bed and breakfast'!EW21</f>
        <v>17650</v>
      </c>
      <c r="FD20" s="8">
        <f>'C завтраками| Bed and breakfast'!EX21</f>
        <v>19150</v>
      </c>
      <c r="FE20" s="8">
        <f>'C завтраками| Bed and breakfast'!EY21</f>
        <v>17650</v>
      </c>
      <c r="FF20" s="8">
        <f>'C завтраками| Bed and breakfast'!EZ21</f>
        <v>17650</v>
      </c>
      <c r="FG20" s="8">
        <f>'C завтраками| Bed and breakfast'!FA21</f>
        <v>17650</v>
      </c>
      <c r="FH20" s="8">
        <f>'C завтраками| Bed and breakfast'!FB21</f>
        <v>17650</v>
      </c>
      <c r="FI20" s="8">
        <f>'C завтраками| Bed and breakfast'!FC21</f>
        <v>25150</v>
      </c>
      <c r="FJ20" s="8">
        <f>'C завтраками| Bed and breakfast'!FD21</f>
        <v>25150</v>
      </c>
      <c r="FK20" s="8">
        <f>'C завтраками| Bed and breakfast'!FE21</f>
        <v>25150</v>
      </c>
      <c r="FL20" s="8">
        <f>'C завтраками| Bed and breakfast'!FF21</f>
        <v>25150</v>
      </c>
      <c r="FM20" s="8">
        <f>'C завтраками| Bed and breakfast'!FG21</f>
        <v>25150</v>
      </c>
      <c r="FN20" s="8">
        <f>'C завтраками| Bed and breakfast'!FH21</f>
        <v>25150</v>
      </c>
      <c r="FO20" s="8">
        <f>'C завтраками| Bed and breakfast'!FI21</f>
        <v>25150</v>
      </c>
      <c r="FP20" s="8">
        <f>'C завтраками| Bed and breakfast'!FJ21</f>
        <v>25150</v>
      </c>
      <c r="FQ20" s="8">
        <f>'C завтраками| Bed and breakfast'!FK21</f>
        <v>25150</v>
      </c>
      <c r="FR20" s="8">
        <f>'C завтраками| Bed and breakfast'!FL21</f>
        <v>25150</v>
      </c>
      <c r="FS20" s="8">
        <f>'C завтраками| Bed and breakfast'!FM21</f>
        <v>25150</v>
      </c>
      <c r="FT20" s="8">
        <f>'C завтраками| Bed and breakfast'!FN21</f>
        <v>25150</v>
      </c>
      <c r="FU20" s="8">
        <f>'C завтраками| Bed and breakfast'!FO21</f>
        <v>25150</v>
      </c>
      <c r="FV20" s="8">
        <f>'C завтраками| Bed and breakfast'!FP21</f>
        <v>25150</v>
      </c>
      <c r="FW20" s="8">
        <f>'C завтраками| Bed and breakfast'!FQ21</f>
        <v>25150</v>
      </c>
      <c r="FX20" s="8">
        <f>'C завтраками| Bed and breakfast'!FR21</f>
        <v>25150</v>
      </c>
      <c r="FY20" s="8">
        <f>'C завтраками| Bed and breakfast'!FS21</f>
        <v>25150</v>
      </c>
      <c r="FZ20" s="8">
        <f>'C завтраками| Bed and breakfast'!FT21</f>
        <v>25150</v>
      </c>
      <c r="GA20" s="8">
        <f>'C завтраками| Bed and breakfast'!FU21</f>
        <v>25150</v>
      </c>
      <c r="GB20" s="8">
        <f>'C завтраками| Bed and breakfast'!FV21</f>
        <v>25150</v>
      </c>
      <c r="GC20" s="8">
        <f>'C завтраками| Bed and breakfast'!FW21</f>
        <v>25150</v>
      </c>
      <c r="GD20" s="8">
        <f>'C завтраками| Bed and breakfast'!FX21</f>
        <v>25150</v>
      </c>
      <c r="GE20" s="8">
        <f>'C завтраками| Bed and breakfast'!FY21</f>
        <v>25150</v>
      </c>
      <c r="GF20" s="8">
        <f>'C завтраками| Bed and breakfast'!FZ21</f>
        <v>25150</v>
      </c>
      <c r="GG20" s="8">
        <f>'C завтраками| Bed and breakfast'!GA21</f>
        <v>17650</v>
      </c>
      <c r="GH20" s="8">
        <f>'C завтраками| Bed and breakfast'!GB21</f>
        <v>17650</v>
      </c>
      <c r="GI20" s="8">
        <f>'C завтраками| Bed and breakfast'!GC21</f>
        <v>27050</v>
      </c>
      <c r="GJ20" s="8">
        <f>'C завтраками| Bed and breakfast'!GD21</f>
        <v>27050</v>
      </c>
      <c r="GK20" s="8">
        <f>'C завтраками| Bed and breakfast'!GE21</f>
        <v>27050</v>
      </c>
      <c r="GL20" s="8">
        <f>'C завтраками| Bed and breakfast'!GF21</f>
        <v>27050</v>
      </c>
      <c r="GM20" s="8">
        <f>'C завтраками| Bed and breakfast'!GG21</f>
        <v>27050</v>
      </c>
      <c r="GN20" s="8">
        <f>'C завтраками| Bed and breakfast'!GH21</f>
        <v>27050</v>
      </c>
      <c r="GO20" s="8">
        <f>'C завтраками| Bed and breakfast'!GI21</f>
        <v>27050</v>
      </c>
      <c r="GP20" s="8">
        <f>'C завтраками| Bed and breakfast'!GJ21</f>
        <v>27050</v>
      </c>
      <c r="GQ20" s="8">
        <f>'C завтраками| Bed and breakfast'!GK21</f>
        <v>27050</v>
      </c>
      <c r="GR20" s="8">
        <f>'C завтраками| Bed and breakfast'!GL21</f>
        <v>27050</v>
      </c>
      <c r="GS20" s="8">
        <f>'C завтраками| Bed and breakfast'!GM21</f>
        <v>21050</v>
      </c>
      <c r="GT20" s="8">
        <f>'C завтраками| Bed and breakfast'!GN21</f>
        <v>21050</v>
      </c>
      <c r="GU20" s="8">
        <f>'C завтраками| Bed and breakfast'!GO21</f>
        <v>21050</v>
      </c>
      <c r="GV20" s="8">
        <f>'C завтраками| Bed and breakfast'!GP21</f>
        <v>21050</v>
      </c>
      <c r="GW20" s="8">
        <f>'C завтраками| Bed and breakfast'!GQ21</f>
        <v>21550</v>
      </c>
      <c r="GX20" s="8">
        <f>'C завтраками| Bed and breakfast'!GR21</f>
        <v>21550</v>
      </c>
      <c r="GY20" s="8">
        <f>'C завтраками| Bed and breakfast'!GS21</f>
        <v>22750</v>
      </c>
      <c r="GZ20" s="8">
        <f>'C завтраками| Bed and breakfast'!GT21</f>
        <v>22750</v>
      </c>
      <c r="HA20" s="8">
        <f>'C завтраками| Bed and breakfast'!GU21</f>
        <v>21550</v>
      </c>
      <c r="HB20" s="8">
        <f>'C завтраками| Bed and breakfast'!GV21</f>
        <v>21550</v>
      </c>
      <c r="HC20" s="8">
        <f>'C завтраками| Bed and breakfast'!GW21</f>
        <v>21550</v>
      </c>
      <c r="HD20" s="8">
        <f>'C завтраками| Bed and breakfast'!GX21</f>
        <v>21550</v>
      </c>
      <c r="HE20" s="8">
        <f>'C завтраками| Bed and breakfast'!GY21</f>
        <v>21550</v>
      </c>
      <c r="HF20" s="8">
        <f>'C завтраками| Bed and breakfast'!GZ21</f>
        <v>22750</v>
      </c>
      <c r="HG20" s="8">
        <f>'C завтраками| Bed and breakfast'!HA21</f>
        <v>22750</v>
      </c>
      <c r="HH20" s="8">
        <f>'C завтраками| Bed and breakfast'!HB21</f>
        <v>21550</v>
      </c>
      <c r="HI20" s="8">
        <f>'C завтраками| Bed and breakfast'!HC21</f>
        <v>21550</v>
      </c>
      <c r="HJ20" s="8">
        <f>'C завтраками| Bed and breakfast'!HD21</f>
        <v>21550</v>
      </c>
      <c r="HK20" s="8">
        <f>'C завтраками| Bed and breakfast'!HE21</f>
        <v>21550</v>
      </c>
      <c r="HL20" s="8">
        <f>'C завтраками| Bed and breakfast'!HF21</f>
        <v>21550</v>
      </c>
      <c r="HM20" s="8">
        <f>'C завтраками| Bed and breakfast'!HG21</f>
        <v>19150</v>
      </c>
      <c r="HN20" s="8">
        <f>'C завтраками| Bed and breakfast'!HH21</f>
        <v>22750</v>
      </c>
      <c r="HO20" s="8">
        <f>'C завтраками| Bed and breakfast'!HI21</f>
        <v>21550</v>
      </c>
      <c r="HP20" s="8">
        <f>'C завтраками| Bed and breakfast'!HJ21</f>
        <v>21550</v>
      </c>
      <c r="HQ20" s="8">
        <f>'C завтраками| Bed and breakfast'!HK21</f>
        <v>21550</v>
      </c>
      <c r="HR20" s="8">
        <f>'C завтраками| Bed and breakfast'!HL21</f>
        <v>21550</v>
      </c>
      <c r="HS20" s="8">
        <f>'C завтраками| Bed and breakfast'!HM21</f>
        <v>21550</v>
      </c>
      <c r="HT20" s="8">
        <f>'C завтраками| Bed and breakfast'!HN21</f>
        <v>22750</v>
      </c>
      <c r="HU20" s="8">
        <f>'C завтраками| Bed and breakfast'!HO21</f>
        <v>22750</v>
      </c>
      <c r="HV20" s="8">
        <f>'C завтраками| Bed and breakfast'!HP21</f>
        <v>21550</v>
      </c>
      <c r="HW20" s="8">
        <f>'C завтраками| Bed and breakfast'!HQ21</f>
        <v>21550</v>
      </c>
      <c r="HX20" s="8">
        <f>'C завтраками| Bed and breakfast'!HR21</f>
        <v>21550</v>
      </c>
      <c r="HY20" s="8">
        <f>'C завтраками| Bed and breakfast'!HS21</f>
        <v>21550</v>
      </c>
      <c r="HZ20" s="8">
        <f>'C завтраками| Bed and breakfast'!HT21</f>
        <v>21550</v>
      </c>
      <c r="IA20" s="8">
        <f>'C завтраками| Bed and breakfast'!HU21</f>
        <v>22750</v>
      </c>
      <c r="IB20" s="8">
        <f>'C завтраками| Bed and breakfast'!HV21</f>
        <v>22750</v>
      </c>
      <c r="IC20" s="8">
        <f>'C завтраками| Bed and breakfast'!HW21</f>
        <v>21550</v>
      </c>
      <c r="ID20" s="8">
        <f>'C завтраками| Bed and breakfast'!HX21</f>
        <v>21550</v>
      </c>
      <c r="IE20" s="8">
        <f>'C завтраками| Bed and breakfast'!HY21</f>
        <v>21550</v>
      </c>
      <c r="IF20" s="8">
        <f>'C завтраками| Bed and breakfast'!HZ21</f>
        <v>21550</v>
      </c>
      <c r="IG20" s="8">
        <f>'C завтраками| Bed and breakfast'!IA21</f>
        <v>21550</v>
      </c>
      <c r="IH20" s="8">
        <f>'C завтраками| Bed and breakfast'!IB21</f>
        <v>22750</v>
      </c>
      <c r="II20" s="8">
        <f>'C завтраками| Bed and breakfast'!IC21</f>
        <v>22750</v>
      </c>
      <c r="IJ20" s="8">
        <f>'C завтраками| Bed and breakfast'!ID21</f>
        <v>19650</v>
      </c>
      <c r="IK20" s="8">
        <f>'C завтраками| Bed and breakfast'!IE21</f>
        <v>19650</v>
      </c>
      <c r="IL20" s="8">
        <f>'C завтраками| Bed and breakfast'!IF21</f>
        <v>19650</v>
      </c>
      <c r="IM20" s="8">
        <f>'C завтраками| Bed and breakfast'!IG21</f>
        <v>19650</v>
      </c>
      <c r="IN20" s="8">
        <f>'C завтраками| Bed and breakfast'!IH21</f>
        <v>19650</v>
      </c>
      <c r="IO20" s="8">
        <f>'C завтраками| Bed and breakfast'!II21</f>
        <v>21550</v>
      </c>
      <c r="IP20" s="8">
        <f>'C завтраками| Bed and breakfast'!IJ21</f>
        <v>21550</v>
      </c>
      <c r="IQ20" s="8">
        <f>'C завтраками| Bed and breakfast'!IK21</f>
        <v>19150</v>
      </c>
      <c r="IR20" s="8">
        <f>'C завтраками| Bed and breakfast'!IL21</f>
        <v>19150</v>
      </c>
      <c r="IS20" s="8">
        <f>'C завтраками| Bed and breakfast'!IM21</f>
        <v>19150</v>
      </c>
      <c r="IT20" s="8">
        <f>'C завтраками| Bed and breakfast'!IN21</f>
        <v>19150</v>
      </c>
      <c r="IU20" s="8">
        <f>'C завтраками| Bed and breakfast'!IO21</f>
        <v>19150</v>
      </c>
      <c r="IV20" s="8">
        <f>'C завтраками| Bed and breakfast'!IP21</f>
        <v>21550</v>
      </c>
      <c r="IW20" s="8">
        <f>'C завтраками| Bed and breakfast'!IQ21</f>
        <v>21550</v>
      </c>
      <c r="IX20" s="8">
        <f>'C завтраками| Bed and breakfast'!IR21</f>
        <v>19150</v>
      </c>
      <c r="IY20" s="8">
        <f>'C завтраками| Bed and breakfast'!IS21</f>
        <v>19150</v>
      </c>
      <c r="IZ20" s="8">
        <f>'C завтраками| Bed and breakfast'!IT21</f>
        <v>19150</v>
      </c>
      <c r="JA20" s="8">
        <f>'C завтраками| Bed and breakfast'!IU21</f>
        <v>19150</v>
      </c>
      <c r="JB20" s="8">
        <f>'C завтраками| Bed and breakfast'!IV21</f>
        <v>19150</v>
      </c>
      <c r="JC20" s="8">
        <f>'C завтраками| Bed and breakfast'!IW21</f>
        <v>21550</v>
      </c>
      <c r="JD20" s="8">
        <f>'C завтраками| Bed and breakfast'!IX21</f>
        <v>21550</v>
      </c>
      <c r="JE20" s="8">
        <f>'C завтраками| Bed and breakfast'!IY21</f>
        <v>19150</v>
      </c>
      <c r="JF20" s="8">
        <f>'C завтраками| Bed and breakfast'!IZ21</f>
        <v>19150</v>
      </c>
      <c r="JG20" s="8">
        <f>'C завтраками| Bed and breakfast'!JA21</f>
        <v>19150</v>
      </c>
      <c r="JH20" s="8">
        <f>'C завтраками| Bed and breakfast'!JB21</f>
        <v>19150</v>
      </c>
      <c r="JI20" s="8">
        <f>'C завтраками| Bed and breakfast'!JC21</f>
        <v>19150</v>
      </c>
      <c r="JJ20" s="8">
        <f>'C завтраками| Bed and breakfast'!JD21</f>
        <v>21550</v>
      </c>
      <c r="JK20" s="8">
        <f>'C завтраками| Bed and breakfast'!JE21</f>
        <v>21550</v>
      </c>
      <c r="JL20" s="8">
        <f>'C завтраками| Bed and breakfast'!JF21</f>
        <v>19150</v>
      </c>
      <c r="JM20" s="8">
        <f>'C завтраками| Bed and breakfast'!JG21</f>
        <v>19150</v>
      </c>
      <c r="JN20" s="8">
        <f>'C завтраками| Bed and breakfast'!JH21</f>
        <v>19150</v>
      </c>
      <c r="JO20" s="8">
        <f>'C завтраками| Bed and breakfast'!JI21</f>
        <v>19150</v>
      </c>
      <c r="JP20" s="8">
        <f>'C завтраками| Bed and breakfast'!JJ21</f>
        <v>19150</v>
      </c>
      <c r="JQ20" s="8">
        <f>'C завтраками| Bed and breakfast'!JK21</f>
        <v>21550</v>
      </c>
      <c r="JR20" s="8">
        <f>'C завтраками| Bed and breakfast'!JL21</f>
        <v>21550</v>
      </c>
      <c r="JS20" s="8">
        <f>'C завтраками| Bed and breakfast'!JM21</f>
        <v>20350</v>
      </c>
      <c r="JT20" s="8">
        <f>'C завтраками| Bed and breakfast'!JN21</f>
        <v>20350</v>
      </c>
      <c r="JU20" s="8">
        <f>'C завтраками| Bed and breakfast'!JO21</f>
        <v>20350</v>
      </c>
      <c r="JV20" s="8">
        <f>'C завтраками| Bed and breakfast'!JP21</f>
        <v>20350</v>
      </c>
    </row>
    <row r="21" spans="1:282" s="53" customFormat="1" x14ac:dyDescent="0.2">
      <c r="A21" s="88">
        <f>A8</f>
        <v>2</v>
      </c>
      <c r="B21" s="8" t="e">
        <f>'C завтраками| Bed and breakfast'!#REF!</f>
        <v>#REF!</v>
      </c>
      <c r="C21" s="8" t="e">
        <f>'C завтраками| Bed and breakfast'!#REF!</f>
        <v>#REF!</v>
      </c>
      <c r="D21" s="8" t="e">
        <f>'C завтраками| Bed and breakfast'!#REF!</f>
        <v>#REF!</v>
      </c>
      <c r="E21" s="8" t="e">
        <f>'C завтраками| Bed and breakfast'!#REF!</f>
        <v>#REF!</v>
      </c>
      <c r="F21" s="8" t="e">
        <f>'C завтраками| Bed and breakfast'!#REF!</f>
        <v>#REF!</v>
      </c>
      <c r="G21" s="8" t="e">
        <f>'C завтраками| Bed and breakfast'!#REF!</f>
        <v>#REF!</v>
      </c>
      <c r="H21" s="8">
        <f>'C завтраками| Bed and breakfast'!B22</f>
        <v>44500</v>
      </c>
      <c r="I21" s="8">
        <f>'C завтраками| Bed and breakfast'!C22</f>
        <v>59000</v>
      </c>
      <c r="J21" s="8">
        <f>'C завтраками| Bed and breakfast'!D22</f>
        <v>59000</v>
      </c>
      <c r="K21" s="8">
        <f>'C завтраками| Bed and breakfast'!E22</f>
        <v>59000</v>
      </c>
      <c r="L21" s="8">
        <f>'C завтраками| Bed and breakfast'!F22</f>
        <v>52000</v>
      </c>
      <c r="M21" s="8">
        <f>'C завтраками| Bed and breakfast'!G22</f>
        <v>52000</v>
      </c>
      <c r="N21" s="8">
        <f>'C завтраками| Bed and breakfast'!H22</f>
        <v>52000</v>
      </c>
      <c r="O21" s="8">
        <f>'C завтраками| Bed and breakfast'!I22</f>
        <v>52000</v>
      </c>
      <c r="P21" s="8">
        <f>'C завтраками| Bed and breakfast'!J22</f>
        <v>52000</v>
      </c>
      <c r="Q21" s="8">
        <f>'C завтраками| Bed and breakfast'!K22</f>
        <v>52000</v>
      </c>
      <c r="R21" s="8">
        <f>'C завтраками| Bed and breakfast'!L22</f>
        <v>42900</v>
      </c>
      <c r="S21" s="8">
        <f>'C завтраками| Bed and breakfast'!M22</f>
        <v>26400</v>
      </c>
      <c r="T21" s="8">
        <f>'C завтраками| Bed and breakfast'!N22</f>
        <v>26400</v>
      </c>
      <c r="U21" s="8">
        <f>'C завтраками| Bed and breakfast'!O22</f>
        <v>26400</v>
      </c>
      <c r="V21" s="8">
        <f>'C завтраками| Bed and breakfast'!P22</f>
        <v>26400</v>
      </c>
      <c r="W21" s="8">
        <f>'C завтраками| Bed and breakfast'!Q22</f>
        <v>26400</v>
      </c>
      <c r="X21" s="8">
        <f>'C завтраками| Bed and breakfast'!R22</f>
        <v>28400</v>
      </c>
      <c r="Y21" s="8">
        <f>'C завтраками| Bed and breakfast'!S22</f>
        <v>28400</v>
      </c>
      <c r="Z21" s="8">
        <f>'C завтраками| Bed and breakfast'!T22</f>
        <v>28400</v>
      </c>
      <c r="AA21" s="8">
        <f>'C завтраками| Bed and breakfast'!U22</f>
        <v>28400</v>
      </c>
      <c r="AB21" s="8">
        <f>'C завтраками| Bed and breakfast'!V22</f>
        <v>28400</v>
      </c>
      <c r="AC21" s="8">
        <f>'C завтраками| Bed and breakfast'!W22</f>
        <v>26400</v>
      </c>
      <c r="AD21" s="8">
        <f>'C завтраками| Bed and breakfast'!X22</f>
        <v>26400</v>
      </c>
      <c r="AE21" s="8">
        <f>'C завтраками| Bed and breakfast'!Y22</f>
        <v>26400</v>
      </c>
      <c r="AF21" s="8">
        <f>'C завтраками| Bed and breakfast'!Z22</f>
        <v>26400</v>
      </c>
      <c r="AG21" s="8">
        <f>'C завтраками| Bed and breakfast'!AA22</f>
        <v>26400</v>
      </c>
      <c r="AH21" s="8">
        <f>'C завтраками| Bed and breakfast'!AB22</f>
        <v>30400</v>
      </c>
      <c r="AI21" s="8">
        <f>'C завтраками| Bed and breakfast'!AC22</f>
        <v>30400</v>
      </c>
      <c r="AJ21" s="8">
        <f>'C завтраками| Bed and breakfast'!AD22</f>
        <v>30400</v>
      </c>
      <c r="AK21" s="8">
        <f>'C завтраками| Bed and breakfast'!AE22</f>
        <v>30400</v>
      </c>
      <c r="AL21" s="8">
        <f>'C завтраками| Bed and breakfast'!AF22</f>
        <v>30400</v>
      </c>
      <c r="AM21" s="8">
        <f>'C завтраками| Bed and breakfast'!AG22</f>
        <v>32400</v>
      </c>
      <c r="AN21" s="8">
        <f>'C завтраками| Bed and breakfast'!AH22</f>
        <v>34900</v>
      </c>
      <c r="AO21" s="8">
        <f>'C завтраками| Bed and breakfast'!AI22</f>
        <v>35600</v>
      </c>
      <c r="AP21" s="8">
        <f>'C завтраками| Bed and breakfast'!AJ22</f>
        <v>35600</v>
      </c>
      <c r="AQ21" s="8">
        <f>'C завтраками| Bed and breakfast'!AK22</f>
        <v>35600</v>
      </c>
      <c r="AR21" s="8">
        <f>'C завтраками| Bed and breakfast'!AL22</f>
        <v>35600</v>
      </c>
      <c r="AS21" s="8">
        <f>'C завтраками| Bed and breakfast'!AM22</f>
        <v>35600</v>
      </c>
      <c r="AT21" s="8">
        <f>'C завтраками| Bed and breakfast'!AN22</f>
        <v>35600</v>
      </c>
      <c r="AU21" s="8">
        <f>'C завтраками| Bed and breakfast'!AO22</f>
        <v>35600</v>
      </c>
      <c r="AV21" s="8">
        <f>'C завтраками| Bed and breakfast'!AP22</f>
        <v>35600</v>
      </c>
      <c r="AW21" s="8">
        <f>'C завтраками| Bed and breakfast'!AQ22</f>
        <v>35600</v>
      </c>
      <c r="AX21" s="8">
        <f>'C завтраками| Bed and breakfast'!AR22</f>
        <v>35600</v>
      </c>
      <c r="AY21" s="8">
        <f>'C завтраками| Bed and breakfast'!AS22</f>
        <v>33600</v>
      </c>
      <c r="AZ21" s="8">
        <f>'C завтраками| Bed and breakfast'!AT22</f>
        <v>33600</v>
      </c>
      <c r="BA21" s="8">
        <f>'C завтраками| Bed and breakfast'!AU22</f>
        <v>35600</v>
      </c>
      <c r="BB21" s="8">
        <f>'C завтраками| Bed and breakfast'!AV22</f>
        <v>35600</v>
      </c>
      <c r="BC21" s="8">
        <f>'C завтраками| Bed and breakfast'!AW22</f>
        <v>37600</v>
      </c>
      <c r="BD21" s="8">
        <f>'C завтраками| Bed and breakfast'!AX22</f>
        <v>40100</v>
      </c>
      <c r="BE21" s="8">
        <f>'C завтраками| Bed and breakfast'!AY22</f>
        <v>40100</v>
      </c>
      <c r="BF21" s="8">
        <f>'C завтраками| Bed and breakfast'!AZ22</f>
        <v>40100</v>
      </c>
      <c r="BG21" s="8">
        <f>'C завтраками| Bed and breakfast'!BA22</f>
        <v>40100</v>
      </c>
      <c r="BH21" s="8">
        <f>'C завтраками| Bed and breakfast'!BB22</f>
        <v>42600</v>
      </c>
      <c r="BI21" s="8">
        <f>'C завтраками| Bed and breakfast'!BC22</f>
        <v>45600</v>
      </c>
      <c r="BJ21" s="8">
        <f>'C завтраками| Bed and breakfast'!BD22</f>
        <v>45600</v>
      </c>
      <c r="BK21" s="8">
        <f>'C завтраками| Bed and breakfast'!BE22</f>
        <v>42600</v>
      </c>
      <c r="BL21" s="8">
        <f>'C завтраками| Bed and breakfast'!BF22</f>
        <v>37600</v>
      </c>
      <c r="BM21" s="8">
        <f>'C завтраками| Bed and breakfast'!BG22</f>
        <v>37600</v>
      </c>
      <c r="BN21" s="8">
        <f>'C завтраками| Bed and breakfast'!BH22</f>
        <v>40100</v>
      </c>
      <c r="BO21" s="8">
        <f>'C завтраками| Bed and breakfast'!BI22</f>
        <v>40100</v>
      </c>
      <c r="BP21" s="8">
        <f>'C завтраками| Bed and breakfast'!BJ22</f>
        <v>31600</v>
      </c>
      <c r="BQ21" s="8">
        <f>'C завтраками| Bed and breakfast'!BK22</f>
        <v>32050</v>
      </c>
      <c r="BR21" s="8">
        <f>'C завтраками| Bed and breakfast'!BL22</f>
        <v>32050</v>
      </c>
      <c r="BS21" s="8">
        <f>'C завтраками| Bed and breakfast'!BM22</f>
        <v>32050</v>
      </c>
      <c r="BT21" s="8">
        <f>'C завтраками| Bed and breakfast'!BN22</f>
        <v>30550</v>
      </c>
      <c r="BU21" s="8">
        <f>'C завтраками| Bed and breakfast'!BO22</f>
        <v>30550</v>
      </c>
      <c r="BV21" s="8">
        <f>'C завтраками| Bed and breakfast'!BP22</f>
        <v>32050</v>
      </c>
      <c r="BW21" s="8">
        <f>'C завтраками| Bed and breakfast'!BQ22</f>
        <v>32050</v>
      </c>
      <c r="BX21" s="8">
        <f>'C завтраками| Bed and breakfast'!BR22</f>
        <v>32050</v>
      </c>
      <c r="BY21" s="8">
        <f>'C завтраками| Bed and breakfast'!BS22</f>
        <v>30350</v>
      </c>
      <c r="BZ21" s="8">
        <f>'C завтраками| Bed and breakfast'!BT22</f>
        <v>30350</v>
      </c>
      <c r="CA21" s="8">
        <f>'C завтраками| Bed and breakfast'!BU22</f>
        <v>30350</v>
      </c>
      <c r="CB21" s="8">
        <f>'C завтраками| Bed and breakfast'!BV22</f>
        <v>30350</v>
      </c>
      <c r="CC21" s="8">
        <f>'C завтраками| Bed and breakfast'!BW22</f>
        <v>30350</v>
      </c>
      <c r="CD21" s="8">
        <f>'C завтраками| Bed and breakfast'!BX22</f>
        <v>30350</v>
      </c>
      <c r="CE21" s="8">
        <f>'C завтраками| Bed and breakfast'!BY22</f>
        <v>30350</v>
      </c>
      <c r="CF21" s="8">
        <f>'C завтраками| Bed and breakfast'!BZ22</f>
        <v>30350</v>
      </c>
      <c r="CG21" s="8">
        <f>'C завтраками| Bed and breakfast'!CA22</f>
        <v>30350</v>
      </c>
      <c r="CH21" s="8">
        <f>'C завтраками| Bed and breakfast'!CB22</f>
        <v>30350</v>
      </c>
      <c r="CI21" s="8">
        <f>'C завтраками| Bed and breakfast'!CC22</f>
        <v>30350</v>
      </c>
      <c r="CJ21" s="8">
        <f>'C завтраками| Bed and breakfast'!CD22</f>
        <v>30350</v>
      </c>
      <c r="CK21" s="8">
        <f>'C завтраками| Bed and breakfast'!CE22</f>
        <v>30350</v>
      </c>
      <c r="CL21" s="8">
        <f>'C завтраками| Bed and breakfast'!CF22</f>
        <v>30350</v>
      </c>
      <c r="CM21" s="8">
        <f>'C завтраками| Bed and breakfast'!CG22</f>
        <v>30350</v>
      </c>
      <c r="CN21" s="8">
        <f>'C завтраками| Bed and breakfast'!CH22</f>
        <v>30350</v>
      </c>
      <c r="CO21" s="8">
        <f>'C завтраками| Bed and breakfast'!CI22</f>
        <v>30350</v>
      </c>
      <c r="CP21" s="8">
        <f>'C завтраками| Bed and breakfast'!CJ22</f>
        <v>30350</v>
      </c>
      <c r="CQ21" s="8">
        <f>'C завтраками| Bed and breakfast'!CK22</f>
        <v>30350</v>
      </c>
      <c r="CR21" s="8">
        <f>'C завтраками| Bed and breakfast'!CL22</f>
        <v>30350</v>
      </c>
      <c r="CS21" s="8">
        <f>'C завтраками| Bed and breakfast'!CM22</f>
        <v>30350</v>
      </c>
      <c r="CT21" s="8">
        <f>'C завтраками| Bed and breakfast'!CN22</f>
        <v>30350</v>
      </c>
      <c r="CU21" s="8">
        <f>'C завтраками| Bed and breakfast'!CO22</f>
        <v>30350</v>
      </c>
      <c r="CV21" s="8">
        <f>'C завтраками| Bed and breakfast'!CP22</f>
        <v>21000</v>
      </c>
      <c r="CW21" s="8">
        <f>'C завтраками| Bed and breakfast'!CQ22</f>
        <v>21000</v>
      </c>
      <c r="CX21" s="8">
        <f>'C завтраками| Bed and breakfast'!CR22</f>
        <v>21500</v>
      </c>
      <c r="CY21" s="8">
        <f>'C завтраками| Bed and breakfast'!CS22</f>
        <v>21500</v>
      </c>
      <c r="CZ21" s="8">
        <f>'C завтраками| Bed and breakfast'!CT22</f>
        <v>21000</v>
      </c>
      <c r="DA21" s="8">
        <f>'C завтраками| Bed and breakfast'!CU22</f>
        <v>21000</v>
      </c>
      <c r="DB21" s="8">
        <f>'C завтраками| Bed and breakfast'!CV22</f>
        <v>21000</v>
      </c>
      <c r="DC21" s="8">
        <f>'C завтраками| Bed and breakfast'!CW22</f>
        <v>21000</v>
      </c>
      <c r="DD21" s="8">
        <f>'C завтраками| Bed and breakfast'!CX22</f>
        <v>21000</v>
      </c>
      <c r="DE21" s="8">
        <f>'C завтраками| Bed and breakfast'!CY22</f>
        <v>21500</v>
      </c>
      <c r="DF21" s="8">
        <f>'C завтраками| Bed and breakfast'!CZ22</f>
        <v>21500</v>
      </c>
      <c r="DG21" s="8">
        <f>'C завтраками| Bed and breakfast'!DA22</f>
        <v>21000</v>
      </c>
      <c r="DH21" s="8">
        <f>'C завтраками| Bed and breakfast'!DB22</f>
        <v>21000</v>
      </c>
      <c r="DI21" s="8">
        <f>'C завтраками| Bed and breakfast'!DC22</f>
        <v>21000</v>
      </c>
      <c r="DJ21" s="8">
        <f>'C завтраками| Bed and breakfast'!DD22</f>
        <v>20000</v>
      </c>
      <c r="DK21" s="8">
        <f>'C завтраками| Bed and breakfast'!DE22</f>
        <v>20000</v>
      </c>
      <c r="DL21" s="8">
        <f>'C завтраками| Bed and breakfast'!DF22</f>
        <v>20700</v>
      </c>
      <c r="DM21" s="8">
        <f>'C завтраками| Bed and breakfast'!DG22</f>
        <v>20700</v>
      </c>
      <c r="DN21" s="8">
        <f>'C завтраками| Bed and breakfast'!DH22</f>
        <v>20000</v>
      </c>
      <c r="DO21" s="8">
        <f>'C завтраками| Bed and breakfast'!DI22</f>
        <v>20000</v>
      </c>
      <c r="DP21" s="8">
        <f>'C завтраками| Bed and breakfast'!DJ22</f>
        <v>20000</v>
      </c>
      <c r="DQ21" s="8">
        <f>'C завтраками| Bed and breakfast'!DK22</f>
        <v>20000</v>
      </c>
      <c r="DR21" s="8">
        <f>'C завтраками| Bed and breakfast'!DL22</f>
        <v>20000</v>
      </c>
      <c r="DS21" s="8">
        <f>'C завтраками| Bed and breakfast'!DM22</f>
        <v>20700</v>
      </c>
      <c r="DT21" s="8">
        <f>'C завтраками| Bed and breakfast'!DN22</f>
        <v>20700</v>
      </c>
      <c r="DU21" s="8">
        <f>'C завтраками| Bed and breakfast'!DO22</f>
        <v>20000</v>
      </c>
      <c r="DV21" s="8">
        <f>'C завтраками| Bed and breakfast'!DP22</f>
        <v>20000</v>
      </c>
      <c r="DW21" s="8">
        <f>'C завтраками| Bed and breakfast'!DQ22</f>
        <v>20000</v>
      </c>
      <c r="DX21" s="8">
        <f>'C завтраками| Bed and breakfast'!DR22</f>
        <v>20000</v>
      </c>
      <c r="DY21" s="8">
        <f>'C завтраками| Bed and breakfast'!DS22</f>
        <v>21000</v>
      </c>
      <c r="DZ21" s="8">
        <f>'C завтраками| Bed and breakfast'!DT22</f>
        <v>20700</v>
      </c>
      <c r="EA21" s="8">
        <f>'C завтраками| Bed and breakfast'!DU22</f>
        <v>20700</v>
      </c>
      <c r="EB21" s="8">
        <f>'C завтраками| Bed and breakfast'!DV22</f>
        <v>20700</v>
      </c>
      <c r="EC21" s="8">
        <f>'C завтраками| Bed and breakfast'!DW22</f>
        <v>19500</v>
      </c>
      <c r="ED21" s="8">
        <f>'C завтраками| Bed and breakfast'!DX22</f>
        <v>19500</v>
      </c>
      <c r="EE21" s="8">
        <f>'C завтраками| Bed and breakfast'!DY22</f>
        <v>19500</v>
      </c>
      <c r="EF21" s="8">
        <f>'C завтраками| Bed and breakfast'!DZ22</f>
        <v>19500</v>
      </c>
      <c r="EG21" s="8">
        <f>'C завтраками| Bed and breakfast'!EA22</f>
        <v>19500</v>
      </c>
      <c r="EH21" s="8">
        <f>'C завтраками| Bed and breakfast'!EB22</f>
        <v>20700</v>
      </c>
      <c r="EI21" s="8">
        <f>'C завтраками| Bed and breakfast'!EC22</f>
        <v>20700</v>
      </c>
      <c r="EJ21" s="8">
        <f>'C завтраками| Bed and breakfast'!ED22</f>
        <v>20700</v>
      </c>
      <c r="EK21" s="8">
        <f>'C завтраками| Bed and breakfast'!EE22</f>
        <v>19200</v>
      </c>
      <c r="EL21" s="8">
        <f>'C завтраками| Bed and breakfast'!EF22</f>
        <v>19200</v>
      </c>
      <c r="EM21" s="8">
        <f>'C завтраками| Bed and breakfast'!EG22</f>
        <v>19200</v>
      </c>
      <c r="EN21" s="8">
        <f>'C завтраками| Bed and breakfast'!EH22</f>
        <v>19500</v>
      </c>
      <c r="EO21" s="8">
        <f>'C завтраками| Bed and breakfast'!EI22</f>
        <v>19500</v>
      </c>
      <c r="EP21" s="8">
        <f>'C завтраками| Bed and breakfast'!EJ22</f>
        <v>19200</v>
      </c>
      <c r="EQ21" s="8">
        <f>'C завтраками| Bed and breakfast'!EK22</f>
        <v>19200</v>
      </c>
      <c r="ER21" s="8">
        <f>'C завтраками| Bed and breakfast'!EL22</f>
        <v>19200</v>
      </c>
      <c r="ES21" s="8">
        <f>'C завтраками| Bed and breakfast'!EM22</f>
        <v>19200</v>
      </c>
      <c r="ET21" s="8">
        <f>'C завтраками| Bed and breakfast'!EN22</f>
        <v>19200</v>
      </c>
      <c r="EU21" s="8">
        <f>'C завтраками| Bed and breakfast'!EO22</f>
        <v>19500</v>
      </c>
      <c r="EV21" s="8">
        <f>'C завтраками| Bed and breakfast'!EP22</f>
        <v>19500</v>
      </c>
      <c r="EW21" s="8">
        <f>'C завтраками| Bed and breakfast'!EQ22</f>
        <v>19200</v>
      </c>
      <c r="EX21" s="8">
        <f>'C завтраками| Bed and breakfast'!ER22</f>
        <v>19200</v>
      </c>
      <c r="EY21" s="8">
        <f>'C завтраками| Bed and breakfast'!ES22</f>
        <v>19200</v>
      </c>
      <c r="EZ21" s="8">
        <f>'C завтраками| Bed and breakfast'!ET22</f>
        <v>19200</v>
      </c>
      <c r="FA21" s="8">
        <f>'C завтраками| Bed and breakfast'!EU22</f>
        <v>19200</v>
      </c>
      <c r="FB21" s="8">
        <f>'C завтраками| Bed and breakfast'!EV22</f>
        <v>19500</v>
      </c>
      <c r="FC21" s="8">
        <f>'C завтраками| Bed and breakfast'!EW22</f>
        <v>19500</v>
      </c>
      <c r="FD21" s="8">
        <f>'C завтраками| Bed and breakfast'!EX22</f>
        <v>21000</v>
      </c>
      <c r="FE21" s="8">
        <f>'C завтраками| Bed and breakfast'!EY22</f>
        <v>19500</v>
      </c>
      <c r="FF21" s="8">
        <f>'C завтраками| Bed and breakfast'!EZ22</f>
        <v>19500</v>
      </c>
      <c r="FG21" s="8">
        <f>'C завтраками| Bed and breakfast'!FA22</f>
        <v>19500</v>
      </c>
      <c r="FH21" s="8">
        <f>'C завтраками| Bed and breakfast'!FB22</f>
        <v>19500</v>
      </c>
      <c r="FI21" s="8">
        <f>'C завтраками| Bed and breakfast'!FC22</f>
        <v>27000</v>
      </c>
      <c r="FJ21" s="8">
        <f>'C завтраками| Bed and breakfast'!FD22</f>
        <v>27000</v>
      </c>
      <c r="FK21" s="8">
        <f>'C завтраками| Bed and breakfast'!FE22</f>
        <v>27000</v>
      </c>
      <c r="FL21" s="8">
        <f>'C завтраками| Bed and breakfast'!FF22</f>
        <v>27000</v>
      </c>
      <c r="FM21" s="8">
        <f>'C завтраками| Bed and breakfast'!FG22</f>
        <v>27000</v>
      </c>
      <c r="FN21" s="8">
        <f>'C завтраками| Bed and breakfast'!FH22</f>
        <v>27000</v>
      </c>
      <c r="FO21" s="8">
        <f>'C завтраками| Bed and breakfast'!FI22</f>
        <v>27000</v>
      </c>
      <c r="FP21" s="8">
        <f>'C завтраками| Bed and breakfast'!FJ22</f>
        <v>27000</v>
      </c>
      <c r="FQ21" s="8">
        <f>'C завтраками| Bed and breakfast'!FK22</f>
        <v>27000</v>
      </c>
      <c r="FR21" s="8">
        <f>'C завтраками| Bed and breakfast'!FL22</f>
        <v>27000</v>
      </c>
      <c r="FS21" s="8">
        <f>'C завтраками| Bed and breakfast'!FM22</f>
        <v>27000</v>
      </c>
      <c r="FT21" s="8">
        <f>'C завтраками| Bed and breakfast'!FN22</f>
        <v>27000</v>
      </c>
      <c r="FU21" s="8">
        <f>'C завтраками| Bed and breakfast'!FO22</f>
        <v>27000</v>
      </c>
      <c r="FV21" s="8">
        <f>'C завтраками| Bed and breakfast'!FP22</f>
        <v>27000</v>
      </c>
      <c r="FW21" s="8">
        <f>'C завтраками| Bed and breakfast'!FQ22</f>
        <v>27000</v>
      </c>
      <c r="FX21" s="8">
        <f>'C завтраками| Bed and breakfast'!FR22</f>
        <v>27000</v>
      </c>
      <c r="FY21" s="8">
        <f>'C завтраками| Bed and breakfast'!FS22</f>
        <v>27000</v>
      </c>
      <c r="FZ21" s="8">
        <f>'C завтраками| Bed and breakfast'!FT22</f>
        <v>27000</v>
      </c>
      <c r="GA21" s="8">
        <f>'C завтраками| Bed and breakfast'!FU22</f>
        <v>27000</v>
      </c>
      <c r="GB21" s="8">
        <f>'C завтраками| Bed and breakfast'!FV22</f>
        <v>27000</v>
      </c>
      <c r="GC21" s="8">
        <f>'C завтраками| Bed and breakfast'!FW22</f>
        <v>27000</v>
      </c>
      <c r="GD21" s="8">
        <f>'C завтраками| Bed and breakfast'!FX22</f>
        <v>27000</v>
      </c>
      <c r="GE21" s="8">
        <f>'C завтраками| Bed and breakfast'!FY22</f>
        <v>27000</v>
      </c>
      <c r="GF21" s="8">
        <f>'C завтраками| Bed and breakfast'!FZ22</f>
        <v>27000</v>
      </c>
      <c r="GG21" s="8">
        <f>'C завтраками| Bed and breakfast'!GA22</f>
        <v>19500</v>
      </c>
      <c r="GH21" s="8">
        <f>'C завтраками| Bed and breakfast'!GB22</f>
        <v>19500</v>
      </c>
      <c r="GI21" s="8">
        <f>'C завтраками| Bed and breakfast'!GC22</f>
        <v>28900</v>
      </c>
      <c r="GJ21" s="8">
        <f>'C завтраками| Bed and breakfast'!GD22</f>
        <v>28900</v>
      </c>
      <c r="GK21" s="8">
        <f>'C завтраками| Bed and breakfast'!GE22</f>
        <v>28900</v>
      </c>
      <c r="GL21" s="8">
        <f>'C завтраками| Bed and breakfast'!GF22</f>
        <v>28900</v>
      </c>
      <c r="GM21" s="8">
        <f>'C завтраками| Bed and breakfast'!GG22</f>
        <v>28900</v>
      </c>
      <c r="GN21" s="8">
        <f>'C завтраками| Bed and breakfast'!GH22</f>
        <v>28900</v>
      </c>
      <c r="GO21" s="8">
        <f>'C завтраками| Bed and breakfast'!GI22</f>
        <v>28900</v>
      </c>
      <c r="GP21" s="8">
        <f>'C завтраками| Bed and breakfast'!GJ22</f>
        <v>28900</v>
      </c>
      <c r="GQ21" s="8">
        <f>'C завтраками| Bed and breakfast'!GK22</f>
        <v>28900</v>
      </c>
      <c r="GR21" s="8">
        <f>'C завтраками| Bed and breakfast'!GL22</f>
        <v>28900</v>
      </c>
      <c r="GS21" s="8">
        <f>'C завтраками| Bed and breakfast'!GM22</f>
        <v>22900</v>
      </c>
      <c r="GT21" s="8">
        <f>'C завтраками| Bed and breakfast'!GN22</f>
        <v>22900</v>
      </c>
      <c r="GU21" s="8">
        <f>'C завтраками| Bed and breakfast'!GO22</f>
        <v>22900</v>
      </c>
      <c r="GV21" s="8">
        <f>'C завтраками| Bed and breakfast'!GP22</f>
        <v>22900</v>
      </c>
      <c r="GW21" s="8">
        <f>'C завтраками| Bed and breakfast'!GQ22</f>
        <v>23400</v>
      </c>
      <c r="GX21" s="8">
        <f>'C завтраками| Bed and breakfast'!GR22</f>
        <v>23400</v>
      </c>
      <c r="GY21" s="8">
        <f>'C завтраками| Bed and breakfast'!GS22</f>
        <v>24600</v>
      </c>
      <c r="GZ21" s="8">
        <f>'C завтраками| Bed and breakfast'!GT22</f>
        <v>24600</v>
      </c>
      <c r="HA21" s="8">
        <f>'C завтраками| Bed and breakfast'!GU22</f>
        <v>23400</v>
      </c>
      <c r="HB21" s="8">
        <f>'C завтраками| Bed and breakfast'!GV22</f>
        <v>23400</v>
      </c>
      <c r="HC21" s="8">
        <f>'C завтраками| Bed and breakfast'!GW22</f>
        <v>23400</v>
      </c>
      <c r="HD21" s="8">
        <f>'C завтраками| Bed and breakfast'!GX22</f>
        <v>23400</v>
      </c>
      <c r="HE21" s="8">
        <f>'C завтраками| Bed and breakfast'!GY22</f>
        <v>23400</v>
      </c>
      <c r="HF21" s="8">
        <f>'C завтраками| Bed and breakfast'!GZ22</f>
        <v>24600</v>
      </c>
      <c r="HG21" s="8">
        <f>'C завтраками| Bed and breakfast'!HA22</f>
        <v>24600</v>
      </c>
      <c r="HH21" s="8">
        <f>'C завтраками| Bed and breakfast'!HB22</f>
        <v>23400</v>
      </c>
      <c r="HI21" s="8">
        <f>'C завтраками| Bed and breakfast'!HC22</f>
        <v>23400</v>
      </c>
      <c r="HJ21" s="8">
        <f>'C завтраками| Bed and breakfast'!HD22</f>
        <v>23400</v>
      </c>
      <c r="HK21" s="8">
        <f>'C завтраками| Bed and breakfast'!HE22</f>
        <v>23400</v>
      </c>
      <c r="HL21" s="8">
        <f>'C завтраками| Bed and breakfast'!HF22</f>
        <v>23400</v>
      </c>
      <c r="HM21" s="8">
        <f>'C завтраками| Bed and breakfast'!HG22</f>
        <v>21000</v>
      </c>
      <c r="HN21" s="8">
        <f>'C завтраками| Bed and breakfast'!HH22</f>
        <v>24600</v>
      </c>
      <c r="HO21" s="8">
        <f>'C завтраками| Bed and breakfast'!HI22</f>
        <v>23400</v>
      </c>
      <c r="HP21" s="8">
        <f>'C завтраками| Bed and breakfast'!HJ22</f>
        <v>23400</v>
      </c>
      <c r="HQ21" s="8">
        <f>'C завтраками| Bed and breakfast'!HK22</f>
        <v>23400</v>
      </c>
      <c r="HR21" s="8">
        <f>'C завтраками| Bed and breakfast'!HL22</f>
        <v>23400</v>
      </c>
      <c r="HS21" s="8">
        <f>'C завтраками| Bed and breakfast'!HM22</f>
        <v>23400</v>
      </c>
      <c r="HT21" s="8">
        <f>'C завтраками| Bed and breakfast'!HN22</f>
        <v>24600</v>
      </c>
      <c r="HU21" s="8">
        <f>'C завтраками| Bed and breakfast'!HO22</f>
        <v>24600</v>
      </c>
      <c r="HV21" s="8">
        <f>'C завтраками| Bed and breakfast'!HP22</f>
        <v>23400</v>
      </c>
      <c r="HW21" s="8">
        <f>'C завтраками| Bed and breakfast'!HQ22</f>
        <v>23400</v>
      </c>
      <c r="HX21" s="8">
        <f>'C завтраками| Bed and breakfast'!HR22</f>
        <v>23400</v>
      </c>
      <c r="HY21" s="8">
        <f>'C завтраками| Bed and breakfast'!HS22</f>
        <v>23400</v>
      </c>
      <c r="HZ21" s="8">
        <f>'C завтраками| Bed and breakfast'!HT22</f>
        <v>23400</v>
      </c>
      <c r="IA21" s="8">
        <f>'C завтраками| Bed and breakfast'!HU22</f>
        <v>24600</v>
      </c>
      <c r="IB21" s="8">
        <f>'C завтраками| Bed and breakfast'!HV22</f>
        <v>24600</v>
      </c>
      <c r="IC21" s="8">
        <f>'C завтраками| Bed and breakfast'!HW22</f>
        <v>23400</v>
      </c>
      <c r="ID21" s="8">
        <f>'C завтраками| Bed and breakfast'!HX22</f>
        <v>23400</v>
      </c>
      <c r="IE21" s="8">
        <f>'C завтраками| Bed and breakfast'!HY22</f>
        <v>23400</v>
      </c>
      <c r="IF21" s="8">
        <f>'C завтраками| Bed and breakfast'!HZ22</f>
        <v>23400</v>
      </c>
      <c r="IG21" s="8">
        <f>'C завтраками| Bed and breakfast'!IA22</f>
        <v>23400</v>
      </c>
      <c r="IH21" s="8">
        <f>'C завтраками| Bed and breakfast'!IB22</f>
        <v>24600</v>
      </c>
      <c r="II21" s="8">
        <f>'C завтраками| Bed and breakfast'!IC22</f>
        <v>24600</v>
      </c>
      <c r="IJ21" s="8">
        <f>'C завтраками| Bed and breakfast'!ID22</f>
        <v>21500</v>
      </c>
      <c r="IK21" s="8">
        <f>'C завтраками| Bed and breakfast'!IE22</f>
        <v>21500</v>
      </c>
      <c r="IL21" s="8">
        <f>'C завтраками| Bed and breakfast'!IF22</f>
        <v>21500</v>
      </c>
      <c r="IM21" s="8">
        <f>'C завтраками| Bed and breakfast'!IG22</f>
        <v>21500</v>
      </c>
      <c r="IN21" s="8">
        <f>'C завтраками| Bed and breakfast'!IH22</f>
        <v>21500</v>
      </c>
      <c r="IO21" s="8">
        <f>'C завтраками| Bed and breakfast'!II22</f>
        <v>23400</v>
      </c>
      <c r="IP21" s="8">
        <f>'C завтраками| Bed and breakfast'!IJ22</f>
        <v>23400</v>
      </c>
      <c r="IQ21" s="8">
        <f>'C завтраками| Bed and breakfast'!IK22</f>
        <v>21000</v>
      </c>
      <c r="IR21" s="8">
        <f>'C завтраками| Bed and breakfast'!IL22</f>
        <v>21000</v>
      </c>
      <c r="IS21" s="8">
        <f>'C завтраками| Bed and breakfast'!IM22</f>
        <v>21000</v>
      </c>
      <c r="IT21" s="8">
        <f>'C завтраками| Bed and breakfast'!IN22</f>
        <v>21000</v>
      </c>
      <c r="IU21" s="8">
        <f>'C завтраками| Bed and breakfast'!IO22</f>
        <v>21000</v>
      </c>
      <c r="IV21" s="8">
        <f>'C завтраками| Bed and breakfast'!IP22</f>
        <v>23400</v>
      </c>
      <c r="IW21" s="8">
        <f>'C завтраками| Bed and breakfast'!IQ22</f>
        <v>23400</v>
      </c>
      <c r="IX21" s="8">
        <f>'C завтраками| Bed and breakfast'!IR22</f>
        <v>21000</v>
      </c>
      <c r="IY21" s="8">
        <f>'C завтраками| Bed and breakfast'!IS22</f>
        <v>21000</v>
      </c>
      <c r="IZ21" s="8">
        <f>'C завтраками| Bed and breakfast'!IT22</f>
        <v>21000</v>
      </c>
      <c r="JA21" s="8">
        <f>'C завтраками| Bed and breakfast'!IU22</f>
        <v>21000</v>
      </c>
      <c r="JB21" s="8">
        <f>'C завтраками| Bed and breakfast'!IV22</f>
        <v>21000</v>
      </c>
      <c r="JC21" s="8">
        <f>'C завтраками| Bed and breakfast'!IW22</f>
        <v>23400</v>
      </c>
      <c r="JD21" s="8">
        <f>'C завтраками| Bed and breakfast'!IX22</f>
        <v>23400</v>
      </c>
      <c r="JE21" s="8">
        <f>'C завтраками| Bed and breakfast'!IY22</f>
        <v>21000</v>
      </c>
      <c r="JF21" s="8">
        <f>'C завтраками| Bed and breakfast'!IZ22</f>
        <v>21000</v>
      </c>
      <c r="JG21" s="8">
        <f>'C завтраками| Bed and breakfast'!JA22</f>
        <v>21000</v>
      </c>
      <c r="JH21" s="8">
        <f>'C завтраками| Bed and breakfast'!JB22</f>
        <v>21000</v>
      </c>
      <c r="JI21" s="8">
        <f>'C завтраками| Bed and breakfast'!JC22</f>
        <v>21000</v>
      </c>
      <c r="JJ21" s="8">
        <f>'C завтраками| Bed and breakfast'!JD22</f>
        <v>23400</v>
      </c>
      <c r="JK21" s="8">
        <f>'C завтраками| Bed and breakfast'!JE22</f>
        <v>23400</v>
      </c>
      <c r="JL21" s="8">
        <f>'C завтраками| Bed and breakfast'!JF22</f>
        <v>21000</v>
      </c>
      <c r="JM21" s="8">
        <f>'C завтраками| Bed and breakfast'!JG22</f>
        <v>21000</v>
      </c>
      <c r="JN21" s="8">
        <f>'C завтраками| Bed and breakfast'!JH22</f>
        <v>21000</v>
      </c>
      <c r="JO21" s="8">
        <f>'C завтраками| Bed and breakfast'!JI22</f>
        <v>21000</v>
      </c>
      <c r="JP21" s="8">
        <f>'C завтраками| Bed and breakfast'!JJ22</f>
        <v>21000</v>
      </c>
      <c r="JQ21" s="8">
        <f>'C завтраками| Bed and breakfast'!JK22</f>
        <v>23400</v>
      </c>
      <c r="JR21" s="8">
        <f>'C завтраками| Bed and breakfast'!JL22</f>
        <v>23400</v>
      </c>
      <c r="JS21" s="8">
        <f>'C завтраками| Bed and breakfast'!JM22</f>
        <v>22200</v>
      </c>
      <c r="JT21" s="8">
        <f>'C завтраками| Bed and breakfast'!JN22</f>
        <v>22200</v>
      </c>
      <c r="JU21" s="8">
        <f>'C завтраками| Bed and breakfast'!JO22</f>
        <v>22200</v>
      </c>
      <c r="JV21" s="8">
        <f>'C завтраками| Bed and breakfast'!JP22</f>
        <v>22200</v>
      </c>
    </row>
    <row r="22" spans="1:282" s="53" customFormat="1" x14ac:dyDescent="0.2">
      <c r="A22" s="42" t="s">
        <v>86</v>
      </c>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row>
    <row r="23" spans="1:282" s="53" customFormat="1" x14ac:dyDescent="0.2">
      <c r="A23" s="88">
        <f>A7</f>
        <v>1</v>
      </c>
      <c r="B23" s="8" t="e">
        <f>'C завтраками| Bed and breakfast'!#REF!</f>
        <v>#REF!</v>
      </c>
      <c r="C23" s="8" t="e">
        <f>'C завтраками| Bed and breakfast'!#REF!</f>
        <v>#REF!</v>
      </c>
      <c r="D23" s="8" t="e">
        <f>'C завтраками| Bed and breakfast'!#REF!</f>
        <v>#REF!</v>
      </c>
      <c r="E23" s="8" t="e">
        <f>'C завтраками| Bed and breakfast'!#REF!</f>
        <v>#REF!</v>
      </c>
      <c r="F23" s="8" t="e">
        <f>'C завтраками| Bed and breakfast'!#REF!</f>
        <v>#REF!</v>
      </c>
      <c r="G23" s="8" t="e">
        <f>'C завтраками| Bed and breakfast'!#REF!</f>
        <v>#REF!</v>
      </c>
      <c r="H23" s="8">
        <f>'C завтраками| Bed and breakfast'!B24</f>
        <v>62250</v>
      </c>
      <c r="I23" s="8">
        <f>'C завтраками| Bed and breakfast'!C24</f>
        <v>76750</v>
      </c>
      <c r="J23" s="8">
        <f>'C завтраками| Bed and breakfast'!D24</f>
        <v>76750</v>
      </c>
      <c r="K23" s="8">
        <f>'C завтраками| Bed and breakfast'!E24</f>
        <v>76750</v>
      </c>
      <c r="L23" s="8">
        <f>'C завтраками| Bed and breakfast'!F24</f>
        <v>69750</v>
      </c>
      <c r="M23" s="8">
        <f>'C завтраками| Bed and breakfast'!G24</f>
        <v>69750</v>
      </c>
      <c r="N23" s="8">
        <f>'C завтраками| Bed and breakfast'!H24</f>
        <v>69750</v>
      </c>
      <c r="O23" s="8">
        <f>'C завтраками| Bed and breakfast'!I24</f>
        <v>69750</v>
      </c>
      <c r="P23" s="8">
        <f>'C завтраками| Bed and breakfast'!J24</f>
        <v>69750</v>
      </c>
      <c r="Q23" s="8">
        <f>'C завтраками| Bed and breakfast'!K24</f>
        <v>69750</v>
      </c>
      <c r="R23" s="8">
        <f>'C завтраками| Bed and breakfast'!L24</f>
        <v>56450</v>
      </c>
      <c r="S23" s="8">
        <f>'C завтраками| Bed and breakfast'!M24</f>
        <v>39950</v>
      </c>
      <c r="T23" s="8">
        <f>'C завтраками| Bed and breakfast'!N24</f>
        <v>39950</v>
      </c>
      <c r="U23" s="8">
        <f>'C завтраками| Bed and breakfast'!O24</f>
        <v>39950</v>
      </c>
      <c r="V23" s="8">
        <f>'C завтраками| Bed and breakfast'!P24</f>
        <v>39950</v>
      </c>
      <c r="W23" s="8">
        <f>'C завтраками| Bed and breakfast'!Q24</f>
        <v>39950</v>
      </c>
      <c r="X23" s="8">
        <f>'C завтраками| Bed and breakfast'!R24</f>
        <v>41950</v>
      </c>
      <c r="Y23" s="8">
        <f>'C завтраками| Bed and breakfast'!S24</f>
        <v>41950</v>
      </c>
      <c r="Z23" s="8">
        <f>'C завтраками| Bed and breakfast'!T24</f>
        <v>41950</v>
      </c>
      <c r="AA23" s="8">
        <f>'C завтраками| Bed and breakfast'!U24</f>
        <v>41950</v>
      </c>
      <c r="AB23" s="8">
        <f>'C завтраками| Bed and breakfast'!V24</f>
        <v>41950</v>
      </c>
      <c r="AC23" s="8">
        <f>'C завтраками| Bed and breakfast'!W24</f>
        <v>39950</v>
      </c>
      <c r="AD23" s="8">
        <f>'C завтраками| Bed and breakfast'!X24</f>
        <v>39950</v>
      </c>
      <c r="AE23" s="8">
        <f>'C завтраками| Bed and breakfast'!Y24</f>
        <v>39950</v>
      </c>
      <c r="AF23" s="8">
        <f>'C завтраками| Bed and breakfast'!Z24</f>
        <v>39950</v>
      </c>
      <c r="AG23" s="8">
        <f>'C завтраками| Bed and breakfast'!AA24</f>
        <v>39950</v>
      </c>
      <c r="AH23" s="8">
        <f>'C завтраками| Bed and breakfast'!AB24</f>
        <v>43950</v>
      </c>
      <c r="AI23" s="8">
        <f>'C завтраками| Bed and breakfast'!AC24</f>
        <v>43950</v>
      </c>
      <c r="AJ23" s="8">
        <f>'C завтраками| Bed and breakfast'!AD24</f>
        <v>43950</v>
      </c>
      <c r="AK23" s="8">
        <f>'C завтраками| Bed and breakfast'!AE24</f>
        <v>43950</v>
      </c>
      <c r="AL23" s="8">
        <f>'C завтраками| Bed and breakfast'!AF24</f>
        <v>43950</v>
      </c>
      <c r="AM23" s="8">
        <f>'C завтраками| Bed and breakfast'!AG24</f>
        <v>45950</v>
      </c>
      <c r="AN23" s="8">
        <f>'C завтраками| Bed and breakfast'!AH24</f>
        <v>48450</v>
      </c>
      <c r="AO23" s="8">
        <f>'C завтраками| Bed and breakfast'!AI24</f>
        <v>53950</v>
      </c>
      <c r="AP23" s="8">
        <f>'C завтраками| Bed and breakfast'!AJ24</f>
        <v>53950</v>
      </c>
      <c r="AQ23" s="8">
        <f>'C завтраками| Bed and breakfast'!AK24</f>
        <v>53950</v>
      </c>
      <c r="AR23" s="8">
        <f>'C завтраками| Bed and breakfast'!AL24</f>
        <v>53950</v>
      </c>
      <c r="AS23" s="8">
        <f>'C завтраками| Bed and breakfast'!AM24</f>
        <v>53950</v>
      </c>
      <c r="AT23" s="8">
        <f>'C завтраками| Bed and breakfast'!AN24</f>
        <v>53950</v>
      </c>
      <c r="AU23" s="8">
        <f>'C завтраками| Bed and breakfast'!AO24</f>
        <v>53950</v>
      </c>
      <c r="AV23" s="8">
        <f>'C завтраками| Bed and breakfast'!AP24</f>
        <v>53950</v>
      </c>
      <c r="AW23" s="8">
        <f>'C завтраками| Bed and breakfast'!AQ24</f>
        <v>53950</v>
      </c>
      <c r="AX23" s="8">
        <f>'C завтраками| Bed and breakfast'!AR24</f>
        <v>53950</v>
      </c>
      <c r="AY23" s="8">
        <f>'C завтраками| Bed and breakfast'!AS24</f>
        <v>51950</v>
      </c>
      <c r="AZ23" s="8">
        <f>'C завтраками| Bed and breakfast'!AT24</f>
        <v>51950</v>
      </c>
      <c r="BA23" s="8">
        <f>'C завтраками| Bed and breakfast'!AU24</f>
        <v>53950</v>
      </c>
      <c r="BB23" s="8">
        <f>'C завтраками| Bed and breakfast'!AV24</f>
        <v>53950</v>
      </c>
      <c r="BC23" s="8">
        <f>'C завтраками| Bed and breakfast'!AW24</f>
        <v>55950</v>
      </c>
      <c r="BD23" s="8">
        <f>'C завтраками| Bed and breakfast'!AX24</f>
        <v>58450</v>
      </c>
      <c r="BE23" s="8">
        <f>'C завтраками| Bed and breakfast'!AY24</f>
        <v>58450</v>
      </c>
      <c r="BF23" s="8">
        <f>'C завтраками| Bed and breakfast'!AZ24</f>
        <v>58450</v>
      </c>
      <c r="BG23" s="8">
        <f>'C завтраками| Bed and breakfast'!BA24</f>
        <v>58450</v>
      </c>
      <c r="BH23" s="8">
        <f>'C завтраками| Bed and breakfast'!BB24</f>
        <v>60950</v>
      </c>
      <c r="BI23" s="8">
        <f>'C завтраками| Bed and breakfast'!BC24</f>
        <v>63950</v>
      </c>
      <c r="BJ23" s="8">
        <f>'C завтраками| Bed and breakfast'!BD24</f>
        <v>63950</v>
      </c>
      <c r="BK23" s="8">
        <f>'C завтраками| Bed and breakfast'!BE24</f>
        <v>60950</v>
      </c>
      <c r="BL23" s="8">
        <f>'C завтраками| Bed and breakfast'!BF24</f>
        <v>55950</v>
      </c>
      <c r="BM23" s="8">
        <f>'C завтраками| Bed and breakfast'!BG24</f>
        <v>55950</v>
      </c>
      <c r="BN23" s="8">
        <f>'C завтраками| Bed and breakfast'!BH24</f>
        <v>58450</v>
      </c>
      <c r="BO23" s="8">
        <f>'C завтраками| Bed and breakfast'!BI24</f>
        <v>58450</v>
      </c>
      <c r="BP23" s="8">
        <f>'C завтраками| Bed and breakfast'!BJ24</f>
        <v>49950</v>
      </c>
      <c r="BQ23" s="8">
        <f>'C завтраками| Bed and breakfast'!BK24</f>
        <v>50400</v>
      </c>
      <c r="BR23" s="8">
        <f>'C завтраками| Bed and breakfast'!BL24</f>
        <v>50400</v>
      </c>
      <c r="BS23" s="8">
        <f>'C завтраками| Bed and breakfast'!BM24</f>
        <v>50400</v>
      </c>
      <c r="BT23" s="8">
        <f>'C завтраками| Bed and breakfast'!BN24</f>
        <v>48900</v>
      </c>
      <c r="BU23" s="8">
        <f>'C завтраками| Bed and breakfast'!BO24</f>
        <v>48900</v>
      </c>
      <c r="BV23" s="8">
        <f>'C завтраками| Bed and breakfast'!BP24</f>
        <v>50400</v>
      </c>
      <c r="BW23" s="8">
        <f>'C завтраками| Bed and breakfast'!BQ24</f>
        <v>50400</v>
      </c>
      <c r="BX23" s="8">
        <f>'C завтраками| Bed and breakfast'!BR24</f>
        <v>50400</v>
      </c>
      <c r="BY23" s="8">
        <f>'C завтраками| Bed and breakfast'!BS24</f>
        <v>43900</v>
      </c>
      <c r="BZ23" s="8">
        <f>'C завтраками| Bed and breakfast'!BT24</f>
        <v>43900</v>
      </c>
      <c r="CA23" s="8">
        <f>'C завтраками| Bed and breakfast'!BU24</f>
        <v>43900</v>
      </c>
      <c r="CB23" s="8">
        <f>'C завтраками| Bed and breakfast'!BV24</f>
        <v>43900</v>
      </c>
      <c r="CC23" s="8">
        <f>'C завтраками| Bed and breakfast'!BW24</f>
        <v>43900</v>
      </c>
      <c r="CD23" s="8">
        <f>'C завтраками| Bed and breakfast'!BX24</f>
        <v>43900</v>
      </c>
      <c r="CE23" s="8">
        <f>'C завтраками| Bed and breakfast'!BY24</f>
        <v>43900</v>
      </c>
      <c r="CF23" s="8">
        <f>'C завтраками| Bed and breakfast'!BZ24</f>
        <v>43900</v>
      </c>
      <c r="CG23" s="8">
        <f>'C завтраками| Bed and breakfast'!CA24</f>
        <v>43900</v>
      </c>
      <c r="CH23" s="8">
        <f>'C завтраками| Bed and breakfast'!CB24</f>
        <v>43900</v>
      </c>
      <c r="CI23" s="8">
        <f>'C завтраками| Bed and breakfast'!CC24</f>
        <v>43900</v>
      </c>
      <c r="CJ23" s="8">
        <f>'C завтраками| Bed and breakfast'!CD24</f>
        <v>43900</v>
      </c>
      <c r="CK23" s="8">
        <f>'C завтраками| Bed and breakfast'!CE24</f>
        <v>43900</v>
      </c>
      <c r="CL23" s="8">
        <f>'C завтраками| Bed and breakfast'!CF24</f>
        <v>43900</v>
      </c>
      <c r="CM23" s="8">
        <f>'C завтраками| Bed and breakfast'!CG24</f>
        <v>43900</v>
      </c>
      <c r="CN23" s="8">
        <f>'C завтраками| Bed and breakfast'!CH24</f>
        <v>43900</v>
      </c>
      <c r="CO23" s="8">
        <f>'C завтраками| Bed and breakfast'!CI24</f>
        <v>43900</v>
      </c>
      <c r="CP23" s="8">
        <f>'C завтраками| Bed and breakfast'!CJ24</f>
        <v>43900</v>
      </c>
      <c r="CQ23" s="8">
        <f>'C завтраками| Bed and breakfast'!CK24</f>
        <v>43900</v>
      </c>
      <c r="CR23" s="8">
        <f>'C завтраками| Bed and breakfast'!CL24</f>
        <v>43900</v>
      </c>
      <c r="CS23" s="8">
        <f>'C завтраками| Bed and breakfast'!CM24</f>
        <v>43900</v>
      </c>
      <c r="CT23" s="8">
        <f>'C завтраками| Bed and breakfast'!CN24</f>
        <v>43900</v>
      </c>
      <c r="CU23" s="8">
        <f>'C завтраками| Bed and breakfast'!CO24</f>
        <v>43900</v>
      </c>
      <c r="CV23" s="8">
        <f>'C завтраками| Bed and breakfast'!CP24</f>
        <v>34650</v>
      </c>
      <c r="CW23" s="8">
        <f>'C завтраками| Bed and breakfast'!CQ24</f>
        <v>34650</v>
      </c>
      <c r="CX23" s="8">
        <f>'C завтраками| Bed and breakfast'!CR24</f>
        <v>35150</v>
      </c>
      <c r="CY23" s="8">
        <f>'C завтраками| Bed and breakfast'!CS24</f>
        <v>35150</v>
      </c>
      <c r="CZ23" s="8">
        <f>'C завтраками| Bed and breakfast'!CT24</f>
        <v>34650</v>
      </c>
      <c r="DA23" s="8">
        <f>'C завтраками| Bed and breakfast'!CU24</f>
        <v>34650</v>
      </c>
      <c r="DB23" s="8">
        <f>'C завтраками| Bed and breakfast'!CV24</f>
        <v>34650</v>
      </c>
      <c r="DC23" s="8">
        <f>'C завтраками| Bed and breakfast'!CW24</f>
        <v>34650</v>
      </c>
      <c r="DD23" s="8">
        <f>'C завтраками| Bed and breakfast'!CX24</f>
        <v>34650</v>
      </c>
      <c r="DE23" s="8">
        <f>'C завтраками| Bed and breakfast'!CY24</f>
        <v>35150</v>
      </c>
      <c r="DF23" s="8">
        <f>'C завтраками| Bed and breakfast'!CZ24</f>
        <v>35150</v>
      </c>
      <c r="DG23" s="8">
        <f>'C завтраками| Bed and breakfast'!DA24</f>
        <v>34650</v>
      </c>
      <c r="DH23" s="8">
        <f>'C завтраками| Bed and breakfast'!DB24</f>
        <v>34650</v>
      </c>
      <c r="DI23" s="8">
        <f>'C завтраками| Bed and breakfast'!DC24</f>
        <v>34650</v>
      </c>
      <c r="DJ23" s="8">
        <f>'C завтраками| Bed and breakfast'!DD24</f>
        <v>33650</v>
      </c>
      <c r="DK23" s="8">
        <f>'C завтраками| Bed and breakfast'!DE24</f>
        <v>33650</v>
      </c>
      <c r="DL23" s="8">
        <f>'C завтраками| Bed and breakfast'!DF24</f>
        <v>34350</v>
      </c>
      <c r="DM23" s="8">
        <f>'C завтраками| Bed and breakfast'!DG24</f>
        <v>34350</v>
      </c>
      <c r="DN23" s="8">
        <f>'C завтраками| Bed and breakfast'!DH24</f>
        <v>33650</v>
      </c>
      <c r="DO23" s="8">
        <f>'C завтраками| Bed and breakfast'!DI24</f>
        <v>33650</v>
      </c>
      <c r="DP23" s="8">
        <f>'C завтраками| Bed and breakfast'!DJ24</f>
        <v>33650</v>
      </c>
      <c r="DQ23" s="8">
        <f>'C завтраками| Bed and breakfast'!DK24</f>
        <v>33650</v>
      </c>
      <c r="DR23" s="8">
        <f>'C завтраками| Bed and breakfast'!DL24</f>
        <v>33650</v>
      </c>
      <c r="DS23" s="8">
        <f>'C завтраками| Bed and breakfast'!DM24</f>
        <v>34350</v>
      </c>
      <c r="DT23" s="8">
        <f>'C завтраками| Bed and breakfast'!DN24</f>
        <v>34350</v>
      </c>
      <c r="DU23" s="8">
        <f>'C завтраками| Bed and breakfast'!DO24</f>
        <v>33650</v>
      </c>
      <c r="DV23" s="8">
        <f>'C завтраками| Bed and breakfast'!DP24</f>
        <v>33650</v>
      </c>
      <c r="DW23" s="8">
        <f>'C завтраками| Bed and breakfast'!DQ24</f>
        <v>33650</v>
      </c>
      <c r="DX23" s="8">
        <f>'C завтраками| Bed and breakfast'!DR24</f>
        <v>33650</v>
      </c>
      <c r="DY23" s="8">
        <f>'C завтраками| Bed and breakfast'!DS24</f>
        <v>34650</v>
      </c>
      <c r="DZ23" s="8">
        <f>'C завтраками| Bed and breakfast'!DT24</f>
        <v>34350</v>
      </c>
      <c r="EA23" s="8">
        <f>'C завтраками| Bed and breakfast'!DU24</f>
        <v>34350</v>
      </c>
      <c r="EB23" s="8">
        <f>'C завтраками| Bed and breakfast'!DV24</f>
        <v>34350</v>
      </c>
      <c r="EC23" s="8">
        <f>'C завтраками| Bed and breakfast'!DW24</f>
        <v>33150</v>
      </c>
      <c r="ED23" s="8">
        <f>'C завтраками| Bed and breakfast'!DX24</f>
        <v>33150</v>
      </c>
      <c r="EE23" s="8">
        <f>'C завтраками| Bed and breakfast'!DY24</f>
        <v>33150</v>
      </c>
      <c r="EF23" s="8">
        <f>'C завтраками| Bed and breakfast'!DZ24</f>
        <v>33150</v>
      </c>
      <c r="EG23" s="8">
        <f>'C завтраками| Bed and breakfast'!EA24</f>
        <v>33150</v>
      </c>
      <c r="EH23" s="8">
        <f>'C завтраками| Bed and breakfast'!EB24</f>
        <v>34350</v>
      </c>
      <c r="EI23" s="8">
        <f>'C завтраками| Bed and breakfast'!EC24</f>
        <v>34350</v>
      </c>
      <c r="EJ23" s="8">
        <f>'C завтраками| Bed and breakfast'!ED24</f>
        <v>34350</v>
      </c>
      <c r="EK23" s="8">
        <f>'C завтраками| Bed and breakfast'!EE24</f>
        <v>32850</v>
      </c>
      <c r="EL23" s="8">
        <f>'C завтраками| Bed and breakfast'!EF24</f>
        <v>32850</v>
      </c>
      <c r="EM23" s="8">
        <f>'C завтраками| Bed and breakfast'!EG24</f>
        <v>32850</v>
      </c>
      <c r="EN23" s="8">
        <f>'C завтраками| Bed and breakfast'!EH24</f>
        <v>33150</v>
      </c>
      <c r="EO23" s="8">
        <f>'C завтраками| Bed and breakfast'!EI24</f>
        <v>33150</v>
      </c>
      <c r="EP23" s="8">
        <f>'C завтраками| Bed and breakfast'!EJ24</f>
        <v>32850</v>
      </c>
      <c r="EQ23" s="8">
        <f>'C завтраками| Bed and breakfast'!EK24</f>
        <v>32850</v>
      </c>
      <c r="ER23" s="8">
        <f>'C завтраками| Bed and breakfast'!EL24</f>
        <v>32850</v>
      </c>
      <c r="ES23" s="8">
        <f>'C завтраками| Bed and breakfast'!EM24</f>
        <v>32850</v>
      </c>
      <c r="ET23" s="8">
        <f>'C завтраками| Bed and breakfast'!EN24</f>
        <v>32850</v>
      </c>
      <c r="EU23" s="8">
        <f>'C завтраками| Bed and breakfast'!EO24</f>
        <v>33150</v>
      </c>
      <c r="EV23" s="8">
        <f>'C завтраками| Bed and breakfast'!EP24</f>
        <v>33150</v>
      </c>
      <c r="EW23" s="8">
        <f>'C завтраками| Bed and breakfast'!EQ24</f>
        <v>32850</v>
      </c>
      <c r="EX23" s="8">
        <f>'C завтраками| Bed and breakfast'!ER24</f>
        <v>32850</v>
      </c>
      <c r="EY23" s="8">
        <f>'C завтраками| Bed and breakfast'!ES24</f>
        <v>32850</v>
      </c>
      <c r="EZ23" s="8">
        <f>'C завтраками| Bed and breakfast'!ET24</f>
        <v>32850</v>
      </c>
      <c r="FA23" s="8">
        <f>'C завтраками| Bed and breakfast'!EU24</f>
        <v>32850</v>
      </c>
      <c r="FB23" s="8">
        <f>'C завтраками| Bed and breakfast'!EV24</f>
        <v>33150</v>
      </c>
      <c r="FC23" s="8">
        <f>'C завтраками| Bed and breakfast'!EW24</f>
        <v>33150</v>
      </c>
      <c r="FD23" s="8">
        <f>'C завтраками| Bed and breakfast'!EX24</f>
        <v>34650</v>
      </c>
      <c r="FE23" s="8">
        <f>'C завтраками| Bed and breakfast'!EY24</f>
        <v>33150</v>
      </c>
      <c r="FF23" s="8">
        <f>'C завтраками| Bed and breakfast'!EZ24</f>
        <v>33150</v>
      </c>
      <c r="FG23" s="8">
        <f>'C завтраками| Bed and breakfast'!FA24</f>
        <v>33150</v>
      </c>
      <c r="FH23" s="8">
        <f>'C завтраками| Bed and breakfast'!FB24</f>
        <v>33150</v>
      </c>
      <c r="FI23" s="8">
        <f>'C завтраками| Bed and breakfast'!FC24</f>
        <v>40650</v>
      </c>
      <c r="FJ23" s="8">
        <f>'C завтраками| Bed and breakfast'!FD24</f>
        <v>40650</v>
      </c>
      <c r="FK23" s="8">
        <f>'C завтраками| Bed and breakfast'!FE24</f>
        <v>40650</v>
      </c>
      <c r="FL23" s="8">
        <f>'C завтраками| Bed and breakfast'!FF24</f>
        <v>40650</v>
      </c>
      <c r="FM23" s="8">
        <f>'C завтраками| Bed and breakfast'!FG24</f>
        <v>40650</v>
      </c>
      <c r="FN23" s="8">
        <f>'C завтраками| Bed and breakfast'!FH24</f>
        <v>40650</v>
      </c>
      <c r="FO23" s="8">
        <f>'C завтраками| Bed and breakfast'!FI24</f>
        <v>40650</v>
      </c>
      <c r="FP23" s="8">
        <f>'C завтраками| Bed and breakfast'!FJ24</f>
        <v>40650</v>
      </c>
      <c r="FQ23" s="8">
        <f>'C завтраками| Bed and breakfast'!FK24</f>
        <v>40650</v>
      </c>
      <c r="FR23" s="8">
        <f>'C завтраками| Bed and breakfast'!FL24</f>
        <v>40650</v>
      </c>
      <c r="FS23" s="8">
        <f>'C завтраками| Bed and breakfast'!FM24</f>
        <v>40650</v>
      </c>
      <c r="FT23" s="8">
        <f>'C завтраками| Bed and breakfast'!FN24</f>
        <v>40650</v>
      </c>
      <c r="FU23" s="8">
        <f>'C завтраками| Bed and breakfast'!FO24</f>
        <v>40650</v>
      </c>
      <c r="FV23" s="8">
        <f>'C завтраками| Bed and breakfast'!FP24</f>
        <v>40650</v>
      </c>
      <c r="FW23" s="8">
        <f>'C завтраками| Bed and breakfast'!FQ24</f>
        <v>40650</v>
      </c>
      <c r="FX23" s="8">
        <f>'C завтраками| Bed and breakfast'!FR24</f>
        <v>40650</v>
      </c>
      <c r="FY23" s="8">
        <f>'C завтраками| Bed and breakfast'!FS24</f>
        <v>40650</v>
      </c>
      <c r="FZ23" s="8">
        <f>'C завтраками| Bed and breakfast'!FT24</f>
        <v>40650</v>
      </c>
      <c r="GA23" s="8">
        <f>'C завтраками| Bed and breakfast'!FU24</f>
        <v>40650</v>
      </c>
      <c r="GB23" s="8">
        <f>'C завтраками| Bed and breakfast'!FV24</f>
        <v>40650</v>
      </c>
      <c r="GC23" s="8">
        <f>'C завтраками| Bed and breakfast'!FW24</f>
        <v>40650</v>
      </c>
      <c r="GD23" s="8">
        <f>'C завтраками| Bed and breakfast'!FX24</f>
        <v>40650</v>
      </c>
      <c r="GE23" s="8">
        <f>'C завтраками| Bed and breakfast'!FY24</f>
        <v>40650</v>
      </c>
      <c r="GF23" s="8">
        <f>'C завтраками| Bed and breakfast'!FZ24</f>
        <v>40650</v>
      </c>
      <c r="GG23" s="8">
        <f>'C завтраками| Bed and breakfast'!GA24</f>
        <v>33150</v>
      </c>
      <c r="GH23" s="8">
        <f>'C завтраками| Bed and breakfast'!GB24</f>
        <v>33150</v>
      </c>
      <c r="GI23" s="8">
        <f>'C завтраками| Bed and breakfast'!GC24</f>
        <v>42550</v>
      </c>
      <c r="GJ23" s="8">
        <f>'C завтраками| Bed and breakfast'!GD24</f>
        <v>42550</v>
      </c>
      <c r="GK23" s="8">
        <f>'C завтраками| Bed and breakfast'!GE24</f>
        <v>42550</v>
      </c>
      <c r="GL23" s="8">
        <f>'C завтраками| Bed and breakfast'!GF24</f>
        <v>42550</v>
      </c>
      <c r="GM23" s="8">
        <f>'C завтраками| Bed and breakfast'!GG24</f>
        <v>42550</v>
      </c>
      <c r="GN23" s="8">
        <f>'C завтраками| Bed and breakfast'!GH24</f>
        <v>42550</v>
      </c>
      <c r="GO23" s="8">
        <f>'C завтраками| Bed and breakfast'!GI24</f>
        <v>42550</v>
      </c>
      <c r="GP23" s="8">
        <f>'C завтраками| Bed and breakfast'!GJ24</f>
        <v>42550</v>
      </c>
      <c r="GQ23" s="8">
        <f>'C завтраками| Bed and breakfast'!GK24</f>
        <v>42550</v>
      </c>
      <c r="GR23" s="8">
        <f>'C завтраками| Bed and breakfast'!GL24</f>
        <v>42550</v>
      </c>
      <c r="GS23" s="8">
        <f>'C завтраками| Bed and breakfast'!GM24</f>
        <v>36550</v>
      </c>
      <c r="GT23" s="8">
        <f>'C завтраками| Bed and breakfast'!GN24</f>
        <v>36550</v>
      </c>
      <c r="GU23" s="8">
        <f>'C завтраками| Bed and breakfast'!GO24</f>
        <v>36550</v>
      </c>
      <c r="GV23" s="8">
        <f>'C завтраками| Bed and breakfast'!GP24</f>
        <v>36550</v>
      </c>
      <c r="GW23" s="8">
        <f>'C завтраками| Bed and breakfast'!GQ24</f>
        <v>37050</v>
      </c>
      <c r="GX23" s="8">
        <f>'C завтраками| Bed and breakfast'!GR24</f>
        <v>37050</v>
      </c>
      <c r="GY23" s="8">
        <f>'C завтраками| Bed and breakfast'!GS24</f>
        <v>38250</v>
      </c>
      <c r="GZ23" s="8">
        <f>'C завтраками| Bed and breakfast'!GT24</f>
        <v>38250</v>
      </c>
      <c r="HA23" s="8">
        <f>'C завтраками| Bed and breakfast'!GU24</f>
        <v>37050</v>
      </c>
      <c r="HB23" s="8">
        <f>'C завтраками| Bed and breakfast'!GV24</f>
        <v>37050</v>
      </c>
      <c r="HC23" s="8">
        <f>'C завтраками| Bed and breakfast'!GW24</f>
        <v>37050</v>
      </c>
      <c r="HD23" s="8">
        <f>'C завтраками| Bed and breakfast'!GX24</f>
        <v>37050</v>
      </c>
      <c r="HE23" s="8">
        <f>'C завтраками| Bed and breakfast'!GY24</f>
        <v>37050</v>
      </c>
      <c r="HF23" s="8">
        <f>'C завтраками| Bed and breakfast'!GZ24</f>
        <v>38250</v>
      </c>
      <c r="HG23" s="8">
        <f>'C завтраками| Bed and breakfast'!HA24</f>
        <v>38250</v>
      </c>
      <c r="HH23" s="8">
        <f>'C завтраками| Bed and breakfast'!HB24</f>
        <v>37050</v>
      </c>
      <c r="HI23" s="8">
        <f>'C завтраками| Bed and breakfast'!HC24</f>
        <v>37050</v>
      </c>
      <c r="HJ23" s="8">
        <f>'C завтраками| Bed and breakfast'!HD24</f>
        <v>37050</v>
      </c>
      <c r="HK23" s="8">
        <f>'C завтраками| Bed and breakfast'!HE24</f>
        <v>37050</v>
      </c>
      <c r="HL23" s="8">
        <f>'C завтраками| Bed and breakfast'!HF24</f>
        <v>37050</v>
      </c>
      <c r="HM23" s="8">
        <f>'C завтраками| Bed and breakfast'!HG24</f>
        <v>34650</v>
      </c>
      <c r="HN23" s="8">
        <f>'C завтраками| Bed and breakfast'!HH24</f>
        <v>38250</v>
      </c>
      <c r="HO23" s="8">
        <f>'C завтраками| Bed and breakfast'!HI24</f>
        <v>37050</v>
      </c>
      <c r="HP23" s="8">
        <f>'C завтраками| Bed and breakfast'!HJ24</f>
        <v>37050</v>
      </c>
      <c r="HQ23" s="8">
        <f>'C завтраками| Bed and breakfast'!HK24</f>
        <v>37050</v>
      </c>
      <c r="HR23" s="8">
        <f>'C завтраками| Bed and breakfast'!HL24</f>
        <v>37050</v>
      </c>
      <c r="HS23" s="8">
        <f>'C завтраками| Bed and breakfast'!HM24</f>
        <v>37050</v>
      </c>
      <c r="HT23" s="8">
        <f>'C завтраками| Bed and breakfast'!HN24</f>
        <v>38250</v>
      </c>
      <c r="HU23" s="8">
        <f>'C завтраками| Bed and breakfast'!HO24</f>
        <v>38250</v>
      </c>
      <c r="HV23" s="8">
        <f>'C завтраками| Bed and breakfast'!HP24</f>
        <v>37050</v>
      </c>
      <c r="HW23" s="8">
        <f>'C завтраками| Bed and breakfast'!HQ24</f>
        <v>37050</v>
      </c>
      <c r="HX23" s="8">
        <f>'C завтраками| Bed and breakfast'!HR24</f>
        <v>37050</v>
      </c>
      <c r="HY23" s="8">
        <f>'C завтраками| Bed and breakfast'!HS24</f>
        <v>37050</v>
      </c>
      <c r="HZ23" s="8">
        <f>'C завтраками| Bed and breakfast'!HT24</f>
        <v>37050</v>
      </c>
      <c r="IA23" s="8">
        <f>'C завтраками| Bed and breakfast'!HU24</f>
        <v>38250</v>
      </c>
      <c r="IB23" s="8">
        <f>'C завтраками| Bed and breakfast'!HV24</f>
        <v>38250</v>
      </c>
      <c r="IC23" s="8">
        <f>'C завтраками| Bed and breakfast'!HW24</f>
        <v>37050</v>
      </c>
      <c r="ID23" s="8">
        <f>'C завтраками| Bed and breakfast'!HX24</f>
        <v>37050</v>
      </c>
      <c r="IE23" s="8">
        <f>'C завтраками| Bed and breakfast'!HY24</f>
        <v>37050</v>
      </c>
      <c r="IF23" s="8">
        <f>'C завтраками| Bed and breakfast'!HZ24</f>
        <v>37050</v>
      </c>
      <c r="IG23" s="8">
        <f>'C завтраками| Bed and breakfast'!IA24</f>
        <v>37050</v>
      </c>
      <c r="IH23" s="8">
        <f>'C завтраками| Bed and breakfast'!IB24</f>
        <v>38250</v>
      </c>
      <c r="II23" s="8">
        <f>'C завтраками| Bed and breakfast'!IC24</f>
        <v>38250</v>
      </c>
      <c r="IJ23" s="8">
        <f>'C завтраками| Bed and breakfast'!ID24</f>
        <v>35150</v>
      </c>
      <c r="IK23" s="8">
        <f>'C завтраками| Bed and breakfast'!IE24</f>
        <v>35150</v>
      </c>
      <c r="IL23" s="8">
        <f>'C завтраками| Bed and breakfast'!IF24</f>
        <v>35150</v>
      </c>
      <c r="IM23" s="8">
        <f>'C завтраками| Bed and breakfast'!IG24</f>
        <v>35150</v>
      </c>
      <c r="IN23" s="8">
        <f>'C завтраками| Bed and breakfast'!IH24</f>
        <v>35150</v>
      </c>
      <c r="IO23" s="8">
        <f>'C завтраками| Bed and breakfast'!II24</f>
        <v>37050</v>
      </c>
      <c r="IP23" s="8">
        <f>'C завтраками| Bed and breakfast'!IJ24</f>
        <v>37050</v>
      </c>
      <c r="IQ23" s="8">
        <f>'C завтраками| Bed and breakfast'!IK24</f>
        <v>34650</v>
      </c>
      <c r="IR23" s="8">
        <f>'C завтраками| Bed and breakfast'!IL24</f>
        <v>34650</v>
      </c>
      <c r="IS23" s="8">
        <f>'C завтраками| Bed and breakfast'!IM24</f>
        <v>34650</v>
      </c>
      <c r="IT23" s="8">
        <f>'C завтраками| Bed and breakfast'!IN24</f>
        <v>34650</v>
      </c>
      <c r="IU23" s="8">
        <f>'C завтраками| Bed and breakfast'!IO24</f>
        <v>34650</v>
      </c>
      <c r="IV23" s="8">
        <f>'C завтраками| Bed and breakfast'!IP24</f>
        <v>37050</v>
      </c>
      <c r="IW23" s="8">
        <f>'C завтраками| Bed and breakfast'!IQ24</f>
        <v>37050</v>
      </c>
      <c r="IX23" s="8">
        <f>'C завтраками| Bed and breakfast'!IR24</f>
        <v>34650</v>
      </c>
      <c r="IY23" s="8">
        <f>'C завтраками| Bed and breakfast'!IS24</f>
        <v>34650</v>
      </c>
      <c r="IZ23" s="8">
        <f>'C завтраками| Bed and breakfast'!IT24</f>
        <v>34650</v>
      </c>
      <c r="JA23" s="8">
        <f>'C завтраками| Bed and breakfast'!IU24</f>
        <v>34650</v>
      </c>
      <c r="JB23" s="8">
        <f>'C завтраками| Bed and breakfast'!IV24</f>
        <v>34650</v>
      </c>
      <c r="JC23" s="8">
        <f>'C завтраками| Bed and breakfast'!IW24</f>
        <v>37050</v>
      </c>
      <c r="JD23" s="8">
        <f>'C завтраками| Bed and breakfast'!IX24</f>
        <v>37050</v>
      </c>
      <c r="JE23" s="8">
        <f>'C завтраками| Bed and breakfast'!IY24</f>
        <v>34650</v>
      </c>
      <c r="JF23" s="8">
        <f>'C завтраками| Bed and breakfast'!IZ24</f>
        <v>34650</v>
      </c>
      <c r="JG23" s="8">
        <f>'C завтраками| Bed and breakfast'!JA24</f>
        <v>34650</v>
      </c>
      <c r="JH23" s="8">
        <f>'C завтраками| Bed and breakfast'!JB24</f>
        <v>34650</v>
      </c>
      <c r="JI23" s="8">
        <f>'C завтраками| Bed and breakfast'!JC24</f>
        <v>34650</v>
      </c>
      <c r="JJ23" s="8">
        <f>'C завтраками| Bed and breakfast'!JD24</f>
        <v>37050</v>
      </c>
      <c r="JK23" s="8">
        <f>'C завтраками| Bed and breakfast'!JE24</f>
        <v>37050</v>
      </c>
      <c r="JL23" s="8">
        <f>'C завтраками| Bed and breakfast'!JF24</f>
        <v>34650</v>
      </c>
      <c r="JM23" s="8">
        <f>'C завтраками| Bed and breakfast'!JG24</f>
        <v>34650</v>
      </c>
      <c r="JN23" s="8">
        <f>'C завтраками| Bed and breakfast'!JH24</f>
        <v>34650</v>
      </c>
      <c r="JO23" s="8">
        <f>'C завтраками| Bed and breakfast'!JI24</f>
        <v>34650</v>
      </c>
      <c r="JP23" s="8">
        <f>'C завтраками| Bed and breakfast'!JJ24</f>
        <v>34650</v>
      </c>
      <c r="JQ23" s="8">
        <f>'C завтраками| Bed and breakfast'!JK24</f>
        <v>37050</v>
      </c>
      <c r="JR23" s="8">
        <f>'C завтраками| Bed and breakfast'!JL24</f>
        <v>37050</v>
      </c>
      <c r="JS23" s="8">
        <f>'C завтраками| Bed and breakfast'!JM24</f>
        <v>35850</v>
      </c>
      <c r="JT23" s="8">
        <f>'C завтраками| Bed and breakfast'!JN24</f>
        <v>35850</v>
      </c>
      <c r="JU23" s="8">
        <f>'C завтраками| Bed and breakfast'!JO24</f>
        <v>35850</v>
      </c>
      <c r="JV23" s="8">
        <f>'C завтраками| Bed and breakfast'!JP24</f>
        <v>35850</v>
      </c>
    </row>
    <row r="24" spans="1:282" s="53" customFormat="1" x14ac:dyDescent="0.2">
      <c r="A24" s="88">
        <f>A8</f>
        <v>2</v>
      </c>
      <c r="B24" s="8" t="e">
        <f>'C завтраками| Bed and breakfast'!#REF!</f>
        <v>#REF!</v>
      </c>
      <c r="C24" s="8" t="e">
        <f>'C завтраками| Bed and breakfast'!#REF!</f>
        <v>#REF!</v>
      </c>
      <c r="D24" s="8" t="e">
        <f>'C завтраками| Bed and breakfast'!#REF!</f>
        <v>#REF!</v>
      </c>
      <c r="E24" s="8" t="e">
        <f>'C завтраками| Bed and breakfast'!#REF!</f>
        <v>#REF!</v>
      </c>
      <c r="F24" s="8" t="e">
        <f>'C завтраками| Bed and breakfast'!#REF!</f>
        <v>#REF!</v>
      </c>
      <c r="G24" s="8" t="e">
        <f>'C завтраками| Bed and breakfast'!#REF!</f>
        <v>#REF!</v>
      </c>
      <c r="H24" s="8">
        <f>'C завтраками| Bed and breakfast'!B25</f>
        <v>64500</v>
      </c>
      <c r="I24" s="8">
        <f>'C завтраками| Bed and breakfast'!C25</f>
        <v>79000</v>
      </c>
      <c r="J24" s="8">
        <f>'C завтраками| Bed and breakfast'!D25</f>
        <v>79000</v>
      </c>
      <c r="K24" s="8">
        <f>'C завтраками| Bed and breakfast'!E25</f>
        <v>79000</v>
      </c>
      <c r="L24" s="8">
        <f>'C завтраками| Bed and breakfast'!F25</f>
        <v>72000</v>
      </c>
      <c r="M24" s="8">
        <f>'C завтраками| Bed and breakfast'!G25</f>
        <v>72000</v>
      </c>
      <c r="N24" s="8">
        <f>'C завтраками| Bed and breakfast'!H25</f>
        <v>72000</v>
      </c>
      <c r="O24" s="8">
        <f>'C завтраками| Bed and breakfast'!I25</f>
        <v>72000</v>
      </c>
      <c r="P24" s="8">
        <f>'C завтраками| Bed and breakfast'!J25</f>
        <v>72000</v>
      </c>
      <c r="Q24" s="8">
        <f>'C завтраками| Bed and breakfast'!K25</f>
        <v>72000</v>
      </c>
      <c r="R24" s="8">
        <f>'C завтраками| Bed and breakfast'!L25</f>
        <v>58400</v>
      </c>
      <c r="S24" s="8">
        <f>'C завтраками| Bed and breakfast'!M25</f>
        <v>41900</v>
      </c>
      <c r="T24" s="8">
        <f>'C завтраками| Bed and breakfast'!N25</f>
        <v>41900</v>
      </c>
      <c r="U24" s="8">
        <f>'C завтраками| Bed and breakfast'!O25</f>
        <v>41900</v>
      </c>
      <c r="V24" s="8">
        <f>'C завтраками| Bed and breakfast'!P25</f>
        <v>41900</v>
      </c>
      <c r="W24" s="8">
        <f>'C завтраками| Bed and breakfast'!Q25</f>
        <v>41900</v>
      </c>
      <c r="X24" s="8">
        <f>'C завтраками| Bed and breakfast'!R25</f>
        <v>43900</v>
      </c>
      <c r="Y24" s="8">
        <f>'C завтраками| Bed and breakfast'!S25</f>
        <v>43900</v>
      </c>
      <c r="Z24" s="8">
        <f>'C завтраками| Bed and breakfast'!T25</f>
        <v>43900</v>
      </c>
      <c r="AA24" s="8">
        <f>'C завтраками| Bed and breakfast'!U25</f>
        <v>43900</v>
      </c>
      <c r="AB24" s="8">
        <f>'C завтраками| Bed and breakfast'!V25</f>
        <v>43900</v>
      </c>
      <c r="AC24" s="8">
        <f>'C завтраками| Bed and breakfast'!W25</f>
        <v>41900</v>
      </c>
      <c r="AD24" s="8">
        <f>'C завтраками| Bed and breakfast'!X25</f>
        <v>41900</v>
      </c>
      <c r="AE24" s="8">
        <f>'C завтраками| Bed and breakfast'!Y25</f>
        <v>41900</v>
      </c>
      <c r="AF24" s="8">
        <f>'C завтраками| Bed and breakfast'!Z25</f>
        <v>41900</v>
      </c>
      <c r="AG24" s="8">
        <f>'C завтраками| Bed and breakfast'!AA25</f>
        <v>41900</v>
      </c>
      <c r="AH24" s="8">
        <f>'C завтраками| Bed and breakfast'!AB25</f>
        <v>45900</v>
      </c>
      <c r="AI24" s="8">
        <f>'C завтраками| Bed and breakfast'!AC25</f>
        <v>45900</v>
      </c>
      <c r="AJ24" s="8">
        <f>'C завтраками| Bed and breakfast'!AD25</f>
        <v>45900</v>
      </c>
      <c r="AK24" s="8">
        <f>'C завтраками| Bed and breakfast'!AE25</f>
        <v>45900</v>
      </c>
      <c r="AL24" s="8">
        <f>'C завтраками| Bed and breakfast'!AF25</f>
        <v>45900</v>
      </c>
      <c r="AM24" s="8">
        <f>'C завтраками| Bed and breakfast'!AG25</f>
        <v>47900</v>
      </c>
      <c r="AN24" s="8">
        <f>'C завтраками| Bed and breakfast'!AH25</f>
        <v>50400</v>
      </c>
      <c r="AO24" s="8">
        <f>'C завтраками| Bed and breakfast'!AI25</f>
        <v>55900</v>
      </c>
      <c r="AP24" s="8">
        <f>'C завтраками| Bed and breakfast'!AJ25</f>
        <v>55900</v>
      </c>
      <c r="AQ24" s="8">
        <f>'C завтраками| Bed and breakfast'!AK25</f>
        <v>55900</v>
      </c>
      <c r="AR24" s="8">
        <f>'C завтраками| Bed and breakfast'!AL25</f>
        <v>55900</v>
      </c>
      <c r="AS24" s="8">
        <f>'C завтраками| Bed and breakfast'!AM25</f>
        <v>55900</v>
      </c>
      <c r="AT24" s="8">
        <f>'C завтраками| Bed and breakfast'!AN25</f>
        <v>55900</v>
      </c>
      <c r="AU24" s="8">
        <f>'C завтраками| Bed and breakfast'!AO25</f>
        <v>55900</v>
      </c>
      <c r="AV24" s="8">
        <f>'C завтраками| Bed and breakfast'!AP25</f>
        <v>55900</v>
      </c>
      <c r="AW24" s="8">
        <f>'C завтраками| Bed and breakfast'!AQ25</f>
        <v>55900</v>
      </c>
      <c r="AX24" s="8">
        <f>'C завтраками| Bed and breakfast'!AR25</f>
        <v>55900</v>
      </c>
      <c r="AY24" s="8">
        <f>'C завтраками| Bed and breakfast'!AS25</f>
        <v>53900</v>
      </c>
      <c r="AZ24" s="8">
        <f>'C завтраками| Bed and breakfast'!AT25</f>
        <v>53900</v>
      </c>
      <c r="BA24" s="8">
        <f>'C завтраками| Bed and breakfast'!AU25</f>
        <v>55900</v>
      </c>
      <c r="BB24" s="8">
        <f>'C завтраками| Bed and breakfast'!AV25</f>
        <v>55900</v>
      </c>
      <c r="BC24" s="8">
        <f>'C завтраками| Bed and breakfast'!AW25</f>
        <v>57900</v>
      </c>
      <c r="BD24" s="8">
        <f>'C завтраками| Bed and breakfast'!AX25</f>
        <v>60400</v>
      </c>
      <c r="BE24" s="8">
        <f>'C завтраками| Bed and breakfast'!AY25</f>
        <v>60400</v>
      </c>
      <c r="BF24" s="8">
        <f>'C завтраками| Bed and breakfast'!AZ25</f>
        <v>60400</v>
      </c>
      <c r="BG24" s="8">
        <f>'C завтраками| Bed and breakfast'!BA25</f>
        <v>60400</v>
      </c>
      <c r="BH24" s="8">
        <f>'C завтраками| Bed and breakfast'!BB25</f>
        <v>62900</v>
      </c>
      <c r="BI24" s="8">
        <f>'C завтраками| Bed and breakfast'!BC25</f>
        <v>65900</v>
      </c>
      <c r="BJ24" s="8">
        <f>'C завтраками| Bed and breakfast'!BD25</f>
        <v>65900</v>
      </c>
      <c r="BK24" s="8">
        <f>'C завтраками| Bed and breakfast'!BE25</f>
        <v>62900</v>
      </c>
      <c r="BL24" s="8">
        <f>'C завтраками| Bed and breakfast'!BF25</f>
        <v>57900</v>
      </c>
      <c r="BM24" s="8">
        <f>'C завтраками| Bed and breakfast'!BG25</f>
        <v>57900</v>
      </c>
      <c r="BN24" s="8">
        <f>'C завтраками| Bed and breakfast'!BH25</f>
        <v>60400</v>
      </c>
      <c r="BO24" s="8">
        <f>'C завтраками| Bed and breakfast'!BI25</f>
        <v>60400</v>
      </c>
      <c r="BP24" s="8">
        <f>'C завтраками| Bed and breakfast'!BJ25</f>
        <v>51900</v>
      </c>
      <c r="BQ24" s="8">
        <f>'C завтраками| Bed and breakfast'!BK25</f>
        <v>52350</v>
      </c>
      <c r="BR24" s="8">
        <f>'C завтраками| Bed and breakfast'!BL25</f>
        <v>52350</v>
      </c>
      <c r="BS24" s="8">
        <f>'C завтраками| Bed and breakfast'!BM25</f>
        <v>52350</v>
      </c>
      <c r="BT24" s="8">
        <f>'C завтраками| Bed and breakfast'!BN25</f>
        <v>50850</v>
      </c>
      <c r="BU24" s="8">
        <f>'C завтраками| Bed and breakfast'!BO25</f>
        <v>50850</v>
      </c>
      <c r="BV24" s="8">
        <f>'C завтраками| Bed and breakfast'!BP25</f>
        <v>52350</v>
      </c>
      <c r="BW24" s="8">
        <f>'C завтраками| Bed and breakfast'!BQ25</f>
        <v>52350</v>
      </c>
      <c r="BX24" s="8">
        <f>'C завтраками| Bed and breakfast'!BR25</f>
        <v>52350</v>
      </c>
      <c r="BY24" s="8">
        <f>'C завтраками| Bed and breakfast'!BS25</f>
        <v>45850</v>
      </c>
      <c r="BZ24" s="8">
        <f>'C завтраками| Bed and breakfast'!BT25</f>
        <v>45850</v>
      </c>
      <c r="CA24" s="8">
        <f>'C завтраками| Bed and breakfast'!BU25</f>
        <v>45850</v>
      </c>
      <c r="CB24" s="8">
        <f>'C завтраками| Bed and breakfast'!BV25</f>
        <v>45850</v>
      </c>
      <c r="CC24" s="8">
        <f>'C завтраками| Bed and breakfast'!BW25</f>
        <v>45850</v>
      </c>
      <c r="CD24" s="8">
        <f>'C завтраками| Bed and breakfast'!BX25</f>
        <v>45850</v>
      </c>
      <c r="CE24" s="8">
        <f>'C завтраками| Bed and breakfast'!BY25</f>
        <v>45850</v>
      </c>
      <c r="CF24" s="8">
        <f>'C завтраками| Bed and breakfast'!BZ25</f>
        <v>45850</v>
      </c>
      <c r="CG24" s="8">
        <f>'C завтраками| Bed and breakfast'!CA25</f>
        <v>45850</v>
      </c>
      <c r="CH24" s="8">
        <f>'C завтраками| Bed and breakfast'!CB25</f>
        <v>45850</v>
      </c>
      <c r="CI24" s="8">
        <f>'C завтраками| Bed and breakfast'!CC25</f>
        <v>45850</v>
      </c>
      <c r="CJ24" s="8">
        <f>'C завтраками| Bed and breakfast'!CD25</f>
        <v>45850</v>
      </c>
      <c r="CK24" s="8">
        <f>'C завтраками| Bed and breakfast'!CE25</f>
        <v>45850</v>
      </c>
      <c r="CL24" s="8">
        <f>'C завтраками| Bed and breakfast'!CF25</f>
        <v>45850</v>
      </c>
      <c r="CM24" s="8">
        <f>'C завтраками| Bed and breakfast'!CG25</f>
        <v>45850</v>
      </c>
      <c r="CN24" s="8">
        <f>'C завтраками| Bed and breakfast'!CH25</f>
        <v>45850</v>
      </c>
      <c r="CO24" s="8">
        <f>'C завтраками| Bed and breakfast'!CI25</f>
        <v>45850</v>
      </c>
      <c r="CP24" s="8">
        <f>'C завтраками| Bed and breakfast'!CJ25</f>
        <v>45850</v>
      </c>
      <c r="CQ24" s="8">
        <f>'C завтраками| Bed and breakfast'!CK25</f>
        <v>45850</v>
      </c>
      <c r="CR24" s="8">
        <f>'C завтраками| Bed and breakfast'!CL25</f>
        <v>45850</v>
      </c>
      <c r="CS24" s="8">
        <f>'C завтраками| Bed and breakfast'!CM25</f>
        <v>45850</v>
      </c>
      <c r="CT24" s="8">
        <f>'C завтраками| Bed and breakfast'!CN25</f>
        <v>45850</v>
      </c>
      <c r="CU24" s="8">
        <f>'C завтраками| Bed and breakfast'!CO25</f>
        <v>45850</v>
      </c>
      <c r="CV24" s="8">
        <f>'C завтраками| Bed and breakfast'!CP25</f>
        <v>36500</v>
      </c>
      <c r="CW24" s="8">
        <f>'C завтраками| Bed and breakfast'!CQ25</f>
        <v>36500</v>
      </c>
      <c r="CX24" s="8">
        <f>'C завтраками| Bed and breakfast'!CR25</f>
        <v>37000</v>
      </c>
      <c r="CY24" s="8">
        <f>'C завтраками| Bed and breakfast'!CS25</f>
        <v>37000</v>
      </c>
      <c r="CZ24" s="8">
        <f>'C завтраками| Bed and breakfast'!CT25</f>
        <v>36500</v>
      </c>
      <c r="DA24" s="8">
        <f>'C завтраками| Bed and breakfast'!CU25</f>
        <v>36500</v>
      </c>
      <c r="DB24" s="8">
        <f>'C завтраками| Bed and breakfast'!CV25</f>
        <v>36500</v>
      </c>
      <c r="DC24" s="8">
        <f>'C завтраками| Bed and breakfast'!CW25</f>
        <v>36500</v>
      </c>
      <c r="DD24" s="8">
        <f>'C завтраками| Bed and breakfast'!CX25</f>
        <v>36500</v>
      </c>
      <c r="DE24" s="8">
        <f>'C завтраками| Bed and breakfast'!CY25</f>
        <v>37000</v>
      </c>
      <c r="DF24" s="8">
        <f>'C завтраками| Bed and breakfast'!CZ25</f>
        <v>37000</v>
      </c>
      <c r="DG24" s="8">
        <f>'C завтраками| Bed and breakfast'!DA25</f>
        <v>36500</v>
      </c>
      <c r="DH24" s="8">
        <f>'C завтраками| Bed and breakfast'!DB25</f>
        <v>36500</v>
      </c>
      <c r="DI24" s="8">
        <f>'C завтраками| Bed and breakfast'!DC25</f>
        <v>36500</v>
      </c>
      <c r="DJ24" s="8">
        <f>'C завтраками| Bed and breakfast'!DD25</f>
        <v>35500</v>
      </c>
      <c r="DK24" s="8">
        <f>'C завтраками| Bed and breakfast'!DE25</f>
        <v>35500</v>
      </c>
      <c r="DL24" s="8">
        <f>'C завтраками| Bed and breakfast'!DF25</f>
        <v>36200</v>
      </c>
      <c r="DM24" s="8">
        <f>'C завтраками| Bed and breakfast'!DG25</f>
        <v>36200</v>
      </c>
      <c r="DN24" s="8">
        <f>'C завтраками| Bed and breakfast'!DH25</f>
        <v>35500</v>
      </c>
      <c r="DO24" s="8">
        <f>'C завтраками| Bed and breakfast'!DI25</f>
        <v>35500</v>
      </c>
      <c r="DP24" s="8">
        <f>'C завтраками| Bed and breakfast'!DJ25</f>
        <v>35500</v>
      </c>
      <c r="DQ24" s="8">
        <f>'C завтраками| Bed and breakfast'!DK25</f>
        <v>35500</v>
      </c>
      <c r="DR24" s="8">
        <f>'C завтраками| Bed and breakfast'!DL25</f>
        <v>35500</v>
      </c>
      <c r="DS24" s="8">
        <f>'C завтраками| Bed and breakfast'!DM25</f>
        <v>36200</v>
      </c>
      <c r="DT24" s="8">
        <f>'C завтраками| Bed and breakfast'!DN25</f>
        <v>36200</v>
      </c>
      <c r="DU24" s="8">
        <f>'C завтраками| Bed and breakfast'!DO25</f>
        <v>35500</v>
      </c>
      <c r="DV24" s="8">
        <f>'C завтраками| Bed and breakfast'!DP25</f>
        <v>35500</v>
      </c>
      <c r="DW24" s="8">
        <f>'C завтраками| Bed and breakfast'!DQ25</f>
        <v>35500</v>
      </c>
      <c r="DX24" s="8">
        <f>'C завтраками| Bed and breakfast'!DR25</f>
        <v>35500</v>
      </c>
      <c r="DY24" s="8">
        <f>'C завтраками| Bed and breakfast'!DS25</f>
        <v>36500</v>
      </c>
      <c r="DZ24" s="8">
        <f>'C завтраками| Bed and breakfast'!DT25</f>
        <v>36200</v>
      </c>
      <c r="EA24" s="8">
        <f>'C завтраками| Bed and breakfast'!DU25</f>
        <v>36200</v>
      </c>
      <c r="EB24" s="8">
        <f>'C завтраками| Bed and breakfast'!DV25</f>
        <v>36200</v>
      </c>
      <c r="EC24" s="8">
        <f>'C завтраками| Bed and breakfast'!DW25</f>
        <v>35000</v>
      </c>
      <c r="ED24" s="8">
        <f>'C завтраками| Bed and breakfast'!DX25</f>
        <v>35000</v>
      </c>
      <c r="EE24" s="8">
        <f>'C завтраками| Bed and breakfast'!DY25</f>
        <v>35000</v>
      </c>
      <c r="EF24" s="8">
        <f>'C завтраками| Bed and breakfast'!DZ25</f>
        <v>35000</v>
      </c>
      <c r="EG24" s="8">
        <f>'C завтраками| Bed and breakfast'!EA25</f>
        <v>35000</v>
      </c>
      <c r="EH24" s="8">
        <f>'C завтраками| Bed and breakfast'!EB25</f>
        <v>36200</v>
      </c>
      <c r="EI24" s="8">
        <f>'C завтраками| Bed and breakfast'!EC25</f>
        <v>36200</v>
      </c>
      <c r="EJ24" s="8">
        <f>'C завтраками| Bed and breakfast'!ED25</f>
        <v>36200</v>
      </c>
      <c r="EK24" s="8">
        <f>'C завтраками| Bed and breakfast'!EE25</f>
        <v>34700</v>
      </c>
      <c r="EL24" s="8">
        <f>'C завтраками| Bed and breakfast'!EF25</f>
        <v>34700</v>
      </c>
      <c r="EM24" s="8">
        <f>'C завтраками| Bed and breakfast'!EG25</f>
        <v>34700</v>
      </c>
      <c r="EN24" s="8">
        <f>'C завтраками| Bed and breakfast'!EH25</f>
        <v>35000</v>
      </c>
      <c r="EO24" s="8">
        <f>'C завтраками| Bed and breakfast'!EI25</f>
        <v>35000</v>
      </c>
      <c r="EP24" s="8">
        <f>'C завтраками| Bed and breakfast'!EJ25</f>
        <v>34700</v>
      </c>
      <c r="EQ24" s="8">
        <f>'C завтраками| Bed and breakfast'!EK25</f>
        <v>34700</v>
      </c>
      <c r="ER24" s="8">
        <f>'C завтраками| Bed and breakfast'!EL25</f>
        <v>34700</v>
      </c>
      <c r="ES24" s="8">
        <f>'C завтраками| Bed and breakfast'!EM25</f>
        <v>34700</v>
      </c>
      <c r="ET24" s="8">
        <f>'C завтраками| Bed and breakfast'!EN25</f>
        <v>34700</v>
      </c>
      <c r="EU24" s="8">
        <f>'C завтраками| Bed and breakfast'!EO25</f>
        <v>35000</v>
      </c>
      <c r="EV24" s="8">
        <f>'C завтраками| Bed and breakfast'!EP25</f>
        <v>35000</v>
      </c>
      <c r="EW24" s="8">
        <f>'C завтраками| Bed and breakfast'!EQ25</f>
        <v>34700</v>
      </c>
      <c r="EX24" s="8">
        <f>'C завтраками| Bed and breakfast'!ER25</f>
        <v>34700</v>
      </c>
      <c r="EY24" s="8">
        <f>'C завтраками| Bed and breakfast'!ES25</f>
        <v>34700</v>
      </c>
      <c r="EZ24" s="8">
        <f>'C завтраками| Bed and breakfast'!ET25</f>
        <v>34700</v>
      </c>
      <c r="FA24" s="8">
        <f>'C завтраками| Bed and breakfast'!EU25</f>
        <v>34700</v>
      </c>
      <c r="FB24" s="8">
        <f>'C завтраками| Bed and breakfast'!EV25</f>
        <v>35000</v>
      </c>
      <c r="FC24" s="8">
        <f>'C завтраками| Bed and breakfast'!EW25</f>
        <v>35000</v>
      </c>
      <c r="FD24" s="8">
        <f>'C завтраками| Bed and breakfast'!EX25</f>
        <v>36500</v>
      </c>
      <c r="FE24" s="8">
        <f>'C завтраками| Bed and breakfast'!EY25</f>
        <v>35000</v>
      </c>
      <c r="FF24" s="8">
        <f>'C завтраками| Bed and breakfast'!EZ25</f>
        <v>35000</v>
      </c>
      <c r="FG24" s="8">
        <f>'C завтраками| Bed and breakfast'!FA25</f>
        <v>35000</v>
      </c>
      <c r="FH24" s="8">
        <f>'C завтраками| Bed and breakfast'!FB25</f>
        <v>35000</v>
      </c>
      <c r="FI24" s="8">
        <f>'C завтраками| Bed and breakfast'!FC25</f>
        <v>42500</v>
      </c>
      <c r="FJ24" s="8">
        <f>'C завтраками| Bed and breakfast'!FD25</f>
        <v>42500</v>
      </c>
      <c r="FK24" s="8">
        <f>'C завтраками| Bed and breakfast'!FE25</f>
        <v>42500</v>
      </c>
      <c r="FL24" s="8">
        <f>'C завтраками| Bed and breakfast'!FF25</f>
        <v>42500</v>
      </c>
      <c r="FM24" s="8">
        <f>'C завтраками| Bed and breakfast'!FG25</f>
        <v>42500</v>
      </c>
      <c r="FN24" s="8">
        <f>'C завтраками| Bed and breakfast'!FH25</f>
        <v>42500</v>
      </c>
      <c r="FO24" s="8">
        <f>'C завтраками| Bed and breakfast'!FI25</f>
        <v>42500</v>
      </c>
      <c r="FP24" s="8">
        <f>'C завтраками| Bed and breakfast'!FJ25</f>
        <v>42500</v>
      </c>
      <c r="FQ24" s="8">
        <f>'C завтраками| Bed and breakfast'!FK25</f>
        <v>42500</v>
      </c>
      <c r="FR24" s="8">
        <f>'C завтраками| Bed and breakfast'!FL25</f>
        <v>42500</v>
      </c>
      <c r="FS24" s="8">
        <f>'C завтраками| Bed and breakfast'!FM25</f>
        <v>42500</v>
      </c>
      <c r="FT24" s="8">
        <f>'C завтраками| Bed and breakfast'!FN25</f>
        <v>42500</v>
      </c>
      <c r="FU24" s="8">
        <f>'C завтраками| Bed and breakfast'!FO25</f>
        <v>42500</v>
      </c>
      <c r="FV24" s="8">
        <f>'C завтраками| Bed and breakfast'!FP25</f>
        <v>42500</v>
      </c>
      <c r="FW24" s="8">
        <f>'C завтраками| Bed and breakfast'!FQ25</f>
        <v>42500</v>
      </c>
      <c r="FX24" s="8">
        <f>'C завтраками| Bed and breakfast'!FR25</f>
        <v>42500</v>
      </c>
      <c r="FY24" s="8">
        <f>'C завтраками| Bed and breakfast'!FS25</f>
        <v>42500</v>
      </c>
      <c r="FZ24" s="8">
        <f>'C завтраками| Bed and breakfast'!FT25</f>
        <v>42500</v>
      </c>
      <c r="GA24" s="8">
        <f>'C завтраками| Bed and breakfast'!FU25</f>
        <v>42500</v>
      </c>
      <c r="GB24" s="8">
        <f>'C завтраками| Bed and breakfast'!FV25</f>
        <v>42500</v>
      </c>
      <c r="GC24" s="8">
        <f>'C завтраками| Bed and breakfast'!FW25</f>
        <v>42500</v>
      </c>
      <c r="GD24" s="8">
        <f>'C завтраками| Bed and breakfast'!FX25</f>
        <v>42500</v>
      </c>
      <c r="GE24" s="8">
        <f>'C завтраками| Bed and breakfast'!FY25</f>
        <v>42500</v>
      </c>
      <c r="GF24" s="8">
        <f>'C завтраками| Bed and breakfast'!FZ25</f>
        <v>42500</v>
      </c>
      <c r="GG24" s="8">
        <f>'C завтраками| Bed and breakfast'!GA25</f>
        <v>35000</v>
      </c>
      <c r="GH24" s="8">
        <f>'C завтраками| Bed and breakfast'!GB25</f>
        <v>35000</v>
      </c>
      <c r="GI24" s="8">
        <f>'C завтраками| Bed and breakfast'!GC25</f>
        <v>44400</v>
      </c>
      <c r="GJ24" s="8">
        <f>'C завтраками| Bed and breakfast'!GD25</f>
        <v>44400</v>
      </c>
      <c r="GK24" s="8">
        <f>'C завтраками| Bed and breakfast'!GE25</f>
        <v>44400</v>
      </c>
      <c r="GL24" s="8">
        <f>'C завтраками| Bed and breakfast'!GF25</f>
        <v>44400</v>
      </c>
      <c r="GM24" s="8">
        <f>'C завтраками| Bed and breakfast'!GG25</f>
        <v>44400</v>
      </c>
      <c r="GN24" s="8">
        <f>'C завтраками| Bed and breakfast'!GH25</f>
        <v>44400</v>
      </c>
      <c r="GO24" s="8">
        <f>'C завтраками| Bed and breakfast'!GI25</f>
        <v>44400</v>
      </c>
      <c r="GP24" s="8">
        <f>'C завтраками| Bed and breakfast'!GJ25</f>
        <v>44400</v>
      </c>
      <c r="GQ24" s="8">
        <f>'C завтраками| Bed and breakfast'!GK25</f>
        <v>44400</v>
      </c>
      <c r="GR24" s="8">
        <f>'C завтраками| Bed and breakfast'!GL25</f>
        <v>44400</v>
      </c>
      <c r="GS24" s="8">
        <f>'C завтраками| Bed and breakfast'!GM25</f>
        <v>38400</v>
      </c>
      <c r="GT24" s="8">
        <f>'C завтраками| Bed and breakfast'!GN25</f>
        <v>38400</v>
      </c>
      <c r="GU24" s="8">
        <f>'C завтраками| Bed and breakfast'!GO25</f>
        <v>38400</v>
      </c>
      <c r="GV24" s="8">
        <f>'C завтраками| Bed and breakfast'!GP25</f>
        <v>38400</v>
      </c>
      <c r="GW24" s="8">
        <f>'C завтраками| Bed and breakfast'!GQ25</f>
        <v>38900</v>
      </c>
      <c r="GX24" s="8">
        <f>'C завтраками| Bed and breakfast'!GR25</f>
        <v>38900</v>
      </c>
      <c r="GY24" s="8">
        <f>'C завтраками| Bed and breakfast'!GS25</f>
        <v>40100</v>
      </c>
      <c r="GZ24" s="8">
        <f>'C завтраками| Bed and breakfast'!GT25</f>
        <v>40100</v>
      </c>
      <c r="HA24" s="8">
        <f>'C завтраками| Bed and breakfast'!GU25</f>
        <v>38900</v>
      </c>
      <c r="HB24" s="8">
        <f>'C завтраками| Bed and breakfast'!GV25</f>
        <v>38900</v>
      </c>
      <c r="HC24" s="8">
        <f>'C завтраками| Bed and breakfast'!GW25</f>
        <v>38900</v>
      </c>
      <c r="HD24" s="8">
        <f>'C завтраками| Bed and breakfast'!GX25</f>
        <v>38900</v>
      </c>
      <c r="HE24" s="8">
        <f>'C завтраками| Bed and breakfast'!GY25</f>
        <v>38900</v>
      </c>
      <c r="HF24" s="8">
        <f>'C завтраками| Bed and breakfast'!GZ25</f>
        <v>40100</v>
      </c>
      <c r="HG24" s="8">
        <f>'C завтраками| Bed and breakfast'!HA25</f>
        <v>40100</v>
      </c>
      <c r="HH24" s="8">
        <f>'C завтраками| Bed and breakfast'!HB25</f>
        <v>38900</v>
      </c>
      <c r="HI24" s="8">
        <f>'C завтраками| Bed and breakfast'!HC25</f>
        <v>38900</v>
      </c>
      <c r="HJ24" s="8">
        <f>'C завтраками| Bed and breakfast'!HD25</f>
        <v>38900</v>
      </c>
      <c r="HK24" s="8">
        <f>'C завтраками| Bed and breakfast'!HE25</f>
        <v>38900</v>
      </c>
      <c r="HL24" s="8">
        <f>'C завтраками| Bed and breakfast'!HF25</f>
        <v>38900</v>
      </c>
      <c r="HM24" s="8">
        <f>'C завтраками| Bed and breakfast'!HG25</f>
        <v>36500</v>
      </c>
      <c r="HN24" s="8">
        <f>'C завтраками| Bed and breakfast'!HH25</f>
        <v>40100</v>
      </c>
      <c r="HO24" s="8">
        <f>'C завтраками| Bed and breakfast'!HI25</f>
        <v>38900</v>
      </c>
      <c r="HP24" s="8">
        <f>'C завтраками| Bed and breakfast'!HJ25</f>
        <v>38900</v>
      </c>
      <c r="HQ24" s="8">
        <f>'C завтраками| Bed and breakfast'!HK25</f>
        <v>38900</v>
      </c>
      <c r="HR24" s="8">
        <f>'C завтраками| Bed and breakfast'!HL25</f>
        <v>38900</v>
      </c>
      <c r="HS24" s="8">
        <f>'C завтраками| Bed and breakfast'!HM25</f>
        <v>38900</v>
      </c>
      <c r="HT24" s="8">
        <f>'C завтраками| Bed and breakfast'!HN25</f>
        <v>40100</v>
      </c>
      <c r="HU24" s="8">
        <f>'C завтраками| Bed and breakfast'!HO25</f>
        <v>40100</v>
      </c>
      <c r="HV24" s="8">
        <f>'C завтраками| Bed and breakfast'!HP25</f>
        <v>38900</v>
      </c>
      <c r="HW24" s="8">
        <f>'C завтраками| Bed and breakfast'!HQ25</f>
        <v>38900</v>
      </c>
      <c r="HX24" s="8">
        <f>'C завтраками| Bed and breakfast'!HR25</f>
        <v>38900</v>
      </c>
      <c r="HY24" s="8">
        <f>'C завтраками| Bed and breakfast'!HS25</f>
        <v>38900</v>
      </c>
      <c r="HZ24" s="8">
        <f>'C завтраками| Bed and breakfast'!HT25</f>
        <v>38900</v>
      </c>
      <c r="IA24" s="8">
        <f>'C завтраками| Bed and breakfast'!HU25</f>
        <v>40100</v>
      </c>
      <c r="IB24" s="8">
        <f>'C завтраками| Bed and breakfast'!HV25</f>
        <v>40100</v>
      </c>
      <c r="IC24" s="8">
        <f>'C завтраками| Bed and breakfast'!HW25</f>
        <v>38900</v>
      </c>
      <c r="ID24" s="8">
        <f>'C завтраками| Bed and breakfast'!HX25</f>
        <v>38900</v>
      </c>
      <c r="IE24" s="8">
        <f>'C завтраками| Bed and breakfast'!HY25</f>
        <v>38900</v>
      </c>
      <c r="IF24" s="8">
        <f>'C завтраками| Bed and breakfast'!HZ25</f>
        <v>38900</v>
      </c>
      <c r="IG24" s="8">
        <f>'C завтраками| Bed and breakfast'!IA25</f>
        <v>38900</v>
      </c>
      <c r="IH24" s="8">
        <f>'C завтраками| Bed and breakfast'!IB25</f>
        <v>40100</v>
      </c>
      <c r="II24" s="8">
        <f>'C завтраками| Bed and breakfast'!IC25</f>
        <v>40100</v>
      </c>
      <c r="IJ24" s="8">
        <f>'C завтраками| Bed and breakfast'!ID25</f>
        <v>37000</v>
      </c>
      <c r="IK24" s="8">
        <f>'C завтраками| Bed and breakfast'!IE25</f>
        <v>37000</v>
      </c>
      <c r="IL24" s="8">
        <f>'C завтраками| Bed and breakfast'!IF25</f>
        <v>37000</v>
      </c>
      <c r="IM24" s="8">
        <f>'C завтраками| Bed and breakfast'!IG25</f>
        <v>37000</v>
      </c>
      <c r="IN24" s="8">
        <f>'C завтраками| Bed and breakfast'!IH25</f>
        <v>37000</v>
      </c>
      <c r="IO24" s="8">
        <f>'C завтраками| Bed and breakfast'!II25</f>
        <v>38900</v>
      </c>
      <c r="IP24" s="8">
        <f>'C завтраками| Bed and breakfast'!IJ25</f>
        <v>38900</v>
      </c>
      <c r="IQ24" s="8">
        <f>'C завтраками| Bed and breakfast'!IK25</f>
        <v>36500</v>
      </c>
      <c r="IR24" s="8">
        <f>'C завтраками| Bed and breakfast'!IL25</f>
        <v>36500</v>
      </c>
      <c r="IS24" s="8">
        <f>'C завтраками| Bed and breakfast'!IM25</f>
        <v>36500</v>
      </c>
      <c r="IT24" s="8">
        <f>'C завтраками| Bed and breakfast'!IN25</f>
        <v>36500</v>
      </c>
      <c r="IU24" s="8">
        <f>'C завтраками| Bed and breakfast'!IO25</f>
        <v>36500</v>
      </c>
      <c r="IV24" s="8">
        <f>'C завтраками| Bed and breakfast'!IP25</f>
        <v>38900</v>
      </c>
      <c r="IW24" s="8">
        <f>'C завтраками| Bed and breakfast'!IQ25</f>
        <v>38900</v>
      </c>
      <c r="IX24" s="8">
        <f>'C завтраками| Bed and breakfast'!IR25</f>
        <v>36500</v>
      </c>
      <c r="IY24" s="8">
        <f>'C завтраками| Bed and breakfast'!IS25</f>
        <v>36500</v>
      </c>
      <c r="IZ24" s="8">
        <f>'C завтраками| Bed and breakfast'!IT25</f>
        <v>36500</v>
      </c>
      <c r="JA24" s="8">
        <f>'C завтраками| Bed and breakfast'!IU25</f>
        <v>36500</v>
      </c>
      <c r="JB24" s="8">
        <f>'C завтраками| Bed and breakfast'!IV25</f>
        <v>36500</v>
      </c>
      <c r="JC24" s="8">
        <f>'C завтраками| Bed and breakfast'!IW25</f>
        <v>38900</v>
      </c>
      <c r="JD24" s="8">
        <f>'C завтраками| Bed and breakfast'!IX25</f>
        <v>38900</v>
      </c>
      <c r="JE24" s="8">
        <f>'C завтраками| Bed and breakfast'!IY25</f>
        <v>36500</v>
      </c>
      <c r="JF24" s="8">
        <f>'C завтраками| Bed and breakfast'!IZ25</f>
        <v>36500</v>
      </c>
      <c r="JG24" s="8">
        <f>'C завтраками| Bed and breakfast'!JA25</f>
        <v>36500</v>
      </c>
      <c r="JH24" s="8">
        <f>'C завтраками| Bed and breakfast'!JB25</f>
        <v>36500</v>
      </c>
      <c r="JI24" s="8">
        <f>'C завтраками| Bed and breakfast'!JC25</f>
        <v>36500</v>
      </c>
      <c r="JJ24" s="8">
        <f>'C завтраками| Bed and breakfast'!JD25</f>
        <v>38900</v>
      </c>
      <c r="JK24" s="8">
        <f>'C завтраками| Bed and breakfast'!JE25</f>
        <v>38900</v>
      </c>
      <c r="JL24" s="8">
        <f>'C завтраками| Bed and breakfast'!JF25</f>
        <v>36500</v>
      </c>
      <c r="JM24" s="8">
        <f>'C завтраками| Bed and breakfast'!JG25</f>
        <v>36500</v>
      </c>
      <c r="JN24" s="8">
        <f>'C завтраками| Bed and breakfast'!JH25</f>
        <v>36500</v>
      </c>
      <c r="JO24" s="8">
        <f>'C завтраками| Bed and breakfast'!JI25</f>
        <v>36500</v>
      </c>
      <c r="JP24" s="8">
        <f>'C завтраками| Bed and breakfast'!JJ25</f>
        <v>36500</v>
      </c>
      <c r="JQ24" s="8">
        <f>'C завтраками| Bed and breakfast'!JK25</f>
        <v>38900</v>
      </c>
      <c r="JR24" s="8">
        <f>'C завтраками| Bed and breakfast'!JL25</f>
        <v>38900</v>
      </c>
      <c r="JS24" s="8">
        <f>'C завтраками| Bed and breakfast'!JM25</f>
        <v>37700</v>
      </c>
      <c r="JT24" s="8">
        <f>'C завтраками| Bed and breakfast'!JN25</f>
        <v>37700</v>
      </c>
      <c r="JU24" s="8">
        <f>'C завтраками| Bed and breakfast'!JO25</f>
        <v>37700</v>
      </c>
      <c r="JV24" s="8">
        <f>'C завтраками| Bed and breakfast'!JP25</f>
        <v>37700</v>
      </c>
    </row>
    <row r="25" spans="1:282" s="53" customFormat="1" x14ac:dyDescent="0.2">
      <c r="A25" s="42" t="s">
        <v>87</v>
      </c>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row>
    <row r="26" spans="1:282" s="53" customFormat="1" x14ac:dyDescent="0.2">
      <c r="A26" s="88" t="s">
        <v>88</v>
      </c>
      <c r="B26" s="8" t="e">
        <f>'C завтраками| Bed and breakfast'!#REF!</f>
        <v>#REF!</v>
      </c>
      <c r="C26" s="8" t="e">
        <f>'C завтраками| Bed and breakfast'!#REF!</f>
        <v>#REF!</v>
      </c>
      <c r="D26" s="8" t="e">
        <f>'C завтраками| Bed and breakfast'!#REF!</f>
        <v>#REF!</v>
      </c>
      <c r="E26" s="8" t="e">
        <f>'C завтраками| Bed and breakfast'!#REF!</f>
        <v>#REF!</v>
      </c>
      <c r="F26" s="8" t="e">
        <f>'C завтраками| Bed and breakfast'!#REF!</f>
        <v>#REF!</v>
      </c>
      <c r="G26" s="8" t="e">
        <f>'C завтраками| Bed and breakfast'!#REF!</f>
        <v>#REF!</v>
      </c>
      <c r="H26" s="8">
        <f>'C завтраками| Bed and breakfast'!B27</f>
        <v>119500</v>
      </c>
      <c r="I26" s="8">
        <f>'C завтраками| Bed and breakfast'!C27</f>
        <v>134000</v>
      </c>
      <c r="J26" s="8">
        <f>'C завтраками| Bed and breakfast'!D27</f>
        <v>134000</v>
      </c>
      <c r="K26" s="8">
        <f>'C завтраками| Bed and breakfast'!E27</f>
        <v>134000</v>
      </c>
      <c r="L26" s="8">
        <f>'C завтраками| Bed and breakfast'!F27</f>
        <v>127000</v>
      </c>
      <c r="M26" s="8">
        <f>'C завтраками| Bed and breakfast'!G27</f>
        <v>127000</v>
      </c>
      <c r="N26" s="8">
        <f>'C завтраками| Bed and breakfast'!H27</f>
        <v>127000</v>
      </c>
      <c r="O26" s="8">
        <f>'C завтраками| Bed and breakfast'!I27</f>
        <v>127000</v>
      </c>
      <c r="P26" s="8">
        <f>'C завтраками| Bed and breakfast'!J27</f>
        <v>127000</v>
      </c>
      <c r="Q26" s="8">
        <f>'C завтраками| Bed and breakfast'!K27</f>
        <v>127000</v>
      </c>
      <c r="R26" s="8">
        <f>'C завтраками| Bed and breakfast'!L27</f>
        <v>93400</v>
      </c>
      <c r="S26" s="8">
        <f>'C завтраками| Bed and breakfast'!M27</f>
        <v>76900</v>
      </c>
      <c r="T26" s="8">
        <f>'C завтраками| Bed and breakfast'!N27</f>
        <v>76900</v>
      </c>
      <c r="U26" s="8">
        <f>'C завтраками| Bed and breakfast'!O27</f>
        <v>76900</v>
      </c>
      <c r="V26" s="8">
        <f>'C завтраками| Bed and breakfast'!P27</f>
        <v>76900</v>
      </c>
      <c r="W26" s="8">
        <f>'C завтраками| Bed and breakfast'!Q27</f>
        <v>76900</v>
      </c>
      <c r="X26" s="8">
        <f>'C завтраками| Bed and breakfast'!R27</f>
        <v>78900</v>
      </c>
      <c r="Y26" s="8">
        <f>'C завтраками| Bed and breakfast'!S27</f>
        <v>78900</v>
      </c>
      <c r="Z26" s="8">
        <f>'C завтраками| Bed and breakfast'!T27</f>
        <v>78900</v>
      </c>
      <c r="AA26" s="8">
        <f>'C завтраками| Bed and breakfast'!U27</f>
        <v>78900</v>
      </c>
      <c r="AB26" s="8">
        <f>'C завтраками| Bed and breakfast'!V27</f>
        <v>78900</v>
      </c>
      <c r="AC26" s="8">
        <f>'C завтраками| Bed and breakfast'!W27</f>
        <v>76900</v>
      </c>
      <c r="AD26" s="8">
        <f>'C завтраками| Bed and breakfast'!X27</f>
        <v>76900</v>
      </c>
      <c r="AE26" s="8">
        <f>'C завтраками| Bed and breakfast'!Y27</f>
        <v>76900</v>
      </c>
      <c r="AF26" s="8">
        <f>'C завтраками| Bed and breakfast'!Z27</f>
        <v>76900</v>
      </c>
      <c r="AG26" s="8">
        <f>'C завтраками| Bed and breakfast'!AA27</f>
        <v>76900</v>
      </c>
      <c r="AH26" s="8">
        <f>'C завтраками| Bed and breakfast'!AB27</f>
        <v>80900</v>
      </c>
      <c r="AI26" s="8">
        <f>'C завтраками| Bed and breakfast'!AC27</f>
        <v>80900</v>
      </c>
      <c r="AJ26" s="8">
        <f>'C завтраками| Bed and breakfast'!AD27</f>
        <v>80900</v>
      </c>
      <c r="AK26" s="8">
        <f>'C завтраками| Bed and breakfast'!AE27</f>
        <v>80900</v>
      </c>
      <c r="AL26" s="8">
        <f>'C завтраками| Bed and breakfast'!AF27</f>
        <v>80900</v>
      </c>
      <c r="AM26" s="8">
        <f>'C завтраками| Bed and breakfast'!AG27</f>
        <v>82900</v>
      </c>
      <c r="AN26" s="8">
        <f>'C завтраками| Bed and breakfast'!AH27</f>
        <v>85400</v>
      </c>
      <c r="AO26" s="8">
        <f>'C завтраками| Bed and breakfast'!AI27</f>
        <v>95900</v>
      </c>
      <c r="AP26" s="8">
        <f>'C завтраками| Bed and breakfast'!AJ27</f>
        <v>95900</v>
      </c>
      <c r="AQ26" s="8">
        <f>'C завтраками| Bed and breakfast'!AK27</f>
        <v>95900</v>
      </c>
      <c r="AR26" s="8">
        <f>'C завтраками| Bed and breakfast'!AL27</f>
        <v>95900</v>
      </c>
      <c r="AS26" s="8">
        <f>'C завтраками| Bed and breakfast'!AM27</f>
        <v>95900</v>
      </c>
      <c r="AT26" s="8">
        <f>'C завтраками| Bed and breakfast'!AN27</f>
        <v>95900</v>
      </c>
      <c r="AU26" s="8">
        <f>'C завтраками| Bed and breakfast'!AO27</f>
        <v>95900</v>
      </c>
      <c r="AV26" s="8">
        <f>'C завтраками| Bed and breakfast'!AP27</f>
        <v>95900</v>
      </c>
      <c r="AW26" s="8">
        <f>'C завтраками| Bed and breakfast'!AQ27</f>
        <v>95900</v>
      </c>
      <c r="AX26" s="8">
        <f>'C завтраками| Bed and breakfast'!AR27</f>
        <v>95900</v>
      </c>
      <c r="AY26" s="8">
        <f>'C завтраками| Bed and breakfast'!AS27</f>
        <v>93900</v>
      </c>
      <c r="AZ26" s="8">
        <f>'C завтраками| Bed and breakfast'!AT27</f>
        <v>93900</v>
      </c>
      <c r="BA26" s="8">
        <f>'C завтраками| Bed and breakfast'!AU27</f>
        <v>95900</v>
      </c>
      <c r="BB26" s="8">
        <f>'C завтраками| Bed and breakfast'!AV27</f>
        <v>95900</v>
      </c>
      <c r="BC26" s="8">
        <f>'C завтраками| Bed and breakfast'!AW27</f>
        <v>97900</v>
      </c>
      <c r="BD26" s="8">
        <f>'C завтраками| Bed and breakfast'!AX27</f>
        <v>100400</v>
      </c>
      <c r="BE26" s="8">
        <f>'C завтраками| Bed and breakfast'!AY27</f>
        <v>100400</v>
      </c>
      <c r="BF26" s="8">
        <f>'C завтраками| Bed and breakfast'!AZ27</f>
        <v>100400</v>
      </c>
      <c r="BG26" s="8">
        <f>'C завтраками| Bed and breakfast'!BA27</f>
        <v>100400</v>
      </c>
      <c r="BH26" s="8">
        <f>'C завтраками| Bed and breakfast'!BB27</f>
        <v>102900</v>
      </c>
      <c r="BI26" s="8">
        <f>'C завтраками| Bed and breakfast'!BC27</f>
        <v>105900</v>
      </c>
      <c r="BJ26" s="8">
        <f>'C завтраками| Bed and breakfast'!BD27</f>
        <v>105900</v>
      </c>
      <c r="BK26" s="8">
        <f>'C завтраками| Bed and breakfast'!BE27</f>
        <v>102900</v>
      </c>
      <c r="BL26" s="8">
        <f>'C завтраками| Bed and breakfast'!BF27</f>
        <v>97900</v>
      </c>
      <c r="BM26" s="8">
        <f>'C завтраками| Bed and breakfast'!BG27</f>
        <v>97900</v>
      </c>
      <c r="BN26" s="8">
        <f>'C завтраками| Bed and breakfast'!BH27</f>
        <v>100400</v>
      </c>
      <c r="BO26" s="8">
        <f>'C завтраками| Bed and breakfast'!BI27</f>
        <v>100400</v>
      </c>
      <c r="BP26" s="8">
        <f>'C завтраками| Bed and breakfast'!BJ27</f>
        <v>91900</v>
      </c>
      <c r="BQ26" s="8">
        <f>'C завтраками| Bed and breakfast'!BK27</f>
        <v>92350</v>
      </c>
      <c r="BR26" s="8">
        <f>'C завтраками| Bed and breakfast'!BL27</f>
        <v>92350</v>
      </c>
      <c r="BS26" s="8">
        <f>'C завтраками| Bed and breakfast'!BM27</f>
        <v>92350</v>
      </c>
      <c r="BT26" s="8">
        <f>'C завтраками| Bed and breakfast'!BN27</f>
        <v>90850</v>
      </c>
      <c r="BU26" s="8">
        <f>'C завтраками| Bed and breakfast'!BO27</f>
        <v>90850</v>
      </c>
      <c r="BV26" s="8">
        <f>'C завтраками| Bed and breakfast'!BP27</f>
        <v>92350</v>
      </c>
      <c r="BW26" s="8">
        <f>'C завтраками| Bed and breakfast'!BQ27</f>
        <v>92350</v>
      </c>
      <c r="BX26" s="8">
        <f>'C завтраками| Bed and breakfast'!BR27</f>
        <v>92350</v>
      </c>
      <c r="BY26" s="8">
        <f>'C завтраками| Bed and breakfast'!BS27</f>
        <v>80850</v>
      </c>
      <c r="BZ26" s="8">
        <f>'C завтраками| Bed and breakfast'!BT27</f>
        <v>80850</v>
      </c>
      <c r="CA26" s="8">
        <f>'C завтраками| Bed and breakfast'!BU27</f>
        <v>80850</v>
      </c>
      <c r="CB26" s="8">
        <f>'C завтраками| Bed and breakfast'!BV27</f>
        <v>80850</v>
      </c>
      <c r="CC26" s="8">
        <f>'C завтраками| Bed and breakfast'!BW27</f>
        <v>80850</v>
      </c>
      <c r="CD26" s="8">
        <f>'C завтраками| Bed and breakfast'!BX27</f>
        <v>80850</v>
      </c>
      <c r="CE26" s="8">
        <f>'C завтраками| Bed and breakfast'!BY27</f>
        <v>80850</v>
      </c>
      <c r="CF26" s="8">
        <f>'C завтраками| Bed and breakfast'!BZ27</f>
        <v>80850</v>
      </c>
      <c r="CG26" s="8">
        <f>'C завтраками| Bed and breakfast'!CA27</f>
        <v>80850</v>
      </c>
      <c r="CH26" s="8">
        <f>'C завтраками| Bed and breakfast'!CB27</f>
        <v>80850</v>
      </c>
      <c r="CI26" s="8">
        <f>'C завтраками| Bed and breakfast'!CC27</f>
        <v>80850</v>
      </c>
      <c r="CJ26" s="8">
        <f>'C завтраками| Bed and breakfast'!CD27</f>
        <v>80850</v>
      </c>
      <c r="CK26" s="8">
        <f>'C завтраками| Bed and breakfast'!CE27</f>
        <v>80850</v>
      </c>
      <c r="CL26" s="8">
        <f>'C завтраками| Bed and breakfast'!CF27</f>
        <v>80850</v>
      </c>
      <c r="CM26" s="8">
        <f>'C завтраками| Bed and breakfast'!CG27</f>
        <v>80850</v>
      </c>
      <c r="CN26" s="8">
        <f>'C завтраками| Bed and breakfast'!CH27</f>
        <v>80850</v>
      </c>
      <c r="CO26" s="8">
        <f>'C завтраками| Bed and breakfast'!CI27</f>
        <v>80850</v>
      </c>
      <c r="CP26" s="8">
        <f>'C завтраками| Bed and breakfast'!CJ27</f>
        <v>80850</v>
      </c>
      <c r="CQ26" s="8">
        <f>'C завтраками| Bed and breakfast'!CK27</f>
        <v>80850</v>
      </c>
      <c r="CR26" s="8">
        <f>'C завтраками| Bed and breakfast'!CL27</f>
        <v>80850</v>
      </c>
      <c r="CS26" s="8">
        <f>'C завтраками| Bed and breakfast'!CM27</f>
        <v>80850</v>
      </c>
      <c r="CT26" s="8">
        <f>'C завтраками| Bed and breakfast'!CN27</f>
        <v>80850</v>
      </c>
      <c r="CU26" s="8">
        <f>'C завтраками| Bed and breakfast'!CO27</f>
        <v>80850</v>
      </c>
      <c r="CV26" s="8">
        <f>'C завтраками| Bed and breakfast'!CP27</f>
        <v>71500</v>
      </c>
      <c r="CW26" s="8">
        <f>'C завтраками| Bed and breakfast'!CQ27</f>
        <v>71500</v>
      </c>
      <c r="CX26" s="8">
        <f>'C завтраками| Bed and breakfast'!CR27</f>
        <v>72000</v>
      </c>
      <c r="CY26" s="8">
        <f>'C завтраками| Bed and breakfast'!CS27</f>
        <v>72000</v>
      </c>
      <c r="CZ26" s="8">
        <f>'C завтраками| Bed and breakfast'!CT27</f>
        <v>71500</v>
      </c>
      <c r="DA26" s="8">
        <f>'C завтраками| Bed and breakfast'!CU27</f>
        <v>71500</v>
      </c>
      <c r="DB26" s="8">
        <f>'C завтраками| Bed and breakfast'!CV27</f>
        <v>71500</v>
      </c>
      <c r="DC26" s="8">
        <f>'C завтраками| Bed and breakfast'!CW27</f>
        <v>71500</v>
      </c>
      <c r="DD26" s="8">
        <f>'C завтраками| Bed and breakfast'!CX27</f>
        <v>71500</v>
      </c>
      <c r="DE26" s="8">
        <f>'C завтраками| Bed and breakfast'!CY27</f>
        <v>72000</v>
      </c>
      <c r="DF26" s="8">
        <f>'C завтраками| Bed and breakfast'!CZ27</f>
        <v>72000</v>
      </c>
      <c r="DG26" s="8">
        <f>'C завтраками| Bed and breakfast'!DA27</f>
        <v>71500</v>
      </c>
      <c r="DH26" s="8">
        <f>'C завтраками| Bed and breakfast'!DB27</f>
        <v>71500</v>
      </c>
      <c r="DI26" s="8">
        <f>'C завтраками| Bed and breakfast'!DC27</f>
        <v>71500</v>
      </c>
      <c r="DJ26" s="8">
        <f>'C завтраками| Bed and breakfast'!DD27</f>
        <v>70500</v>
      </c>
      <c r="DK26" s="8">
        <f>'C завтраками| Bed and breakfast'!DE27</f>
        <v>70500</v>
      </c>
      <c r="DL26" s="8">
        <f>'C завтраками| Bed and breakfast'!DF27</f>
        <v>71200</v>
      </c>
      <c r="DM26" s="8">
        <f>'C завтраками| Bed and breakfast'!DG27</f>
        <v>71200</v>
      </c>
      <c r="DN26" s="8">
        <f>'C завтраками| Bed and breakfast'!DH27</f>
        <v>70500</v>
      </c>
      <c r="DO26" s="8">
        <f>'C завтраками| Bed and breakfast'!DI27</f>
        <v>70500</v>
      </c>
      <c r="DP26" s="8">
        <f>'C завтраками| Bed and breakfast'!DJ27</f>
        <v>70500</v>
      </c>
      <c r="DQ26" s="8">
        <f>'C завтраками| Bed and breakfast'!DK27</f>
        <v>70500</v>
      </c>
      <c r="DR26" s="8">
        <f>'C завтраками| Bed and breakfast'!DL27</f>
        <v>70500</v>
      </c>
      <c r="DS26" s="8">
        <f>'C завтраками| Bed and breakfast'!DM27</f>
        <v>71200</v>
      </c>
      <c r="DT26" s="8">
        <f>'C завтраками| Bed and breakfast'!DN27</f>
        <v>71200</v>
      </c>
      <c r="DU26" s="8">
        <f>'C завтраками| Bed and breakfast'!DO27</f>
        <v>70500</v>
      </c>
      <c r="DV26" s="8">
        <f>'C завтраками| Bed and breakfast'!DP27</f>
        <v>70500</v>
      </c>
      <c r="DW26" s="8">
        <f>'C завтраками| Bed and breakfast'!DQ27</f>
        <v>70500</v>
      </c>
      <c r="DX26" s="8">
        <f>'C завтраками| Bed and breakfast'!DR27</f>
        <v>70500</v>
      </c>
      <c r="DY26" s="8">
        <f>'C завтраками| Bed and breakfast'!DS27</f>
        <v>71500</v>
      </c>
      <c r="DZ26" s="8">
        <f>'C завтраками| Bed and breakfast'!DT27</f>
        <v>71200</v>
      </c>
      <c r="EA26" s="8">
        <f>'C завтраками| Bed and breakfast'!DU27</f>
        <v>71200</v>
      </c>
      <c r="EB26" s="8">
        <f>'C завтраками| Bed and breakfast'!DV27</f>
        <v>71200</v>
      </c>
      <c r="EC26" s="8">
        <f>'C завтраками| Bed and breakfast'!DW27</f>
        <v>70000</v>
      </c>
      <c r="ED26" s="8">
        <f>'C завтраками| Bed and breakfast'!DX27</f>
        <v>70000</v>
      </c>
      <c r="EE26" s="8">
        <f>'C завтраками| Bed and breakfast'!DY27</f>
        <v>70000</v>
      </c>
      <c r="EF26" s="8">
        <f>'C завтраками| Bed and breakfast'!DZ27</f>
        <v>70000</v>
      </c>
      <c r="EG26" s="8">
        <f>'C завтраками| Bed and breakfast'!EA27</f>
        <v>70000</v>
      </c>
      <c r="EH26" s="8">
        <f>'C завтраками| Bed and breakfast'!EB27</f>
        <v>71200</v>
      </c>
      <c r="EI26" s="8">
        <f>'C завтраками| Bed and breakfast'!EC27</f>
        <v>71200</v>
      </c>
      <c r="EJ26" s="8">
        <f>'C завтраками| Bed and breakfast'!ED27</f>
        <v>71200</v>
      </c>
      <c r="EK26" s="8">
        <f>'C завтраками| Bed and breakfast'!EE27</f>
        <v>69700</v>
      </c>
      <c r="EL26" s="8">
        <f>'C завтраками| Bed and breakfast'!EF27</f>
        <v>69700</v>
      </c>
      <c r="EM26" s="8">
        <f>'C завтраками| Bed and breakfast'!EG27</f>
        <v>69700</v>
      </c>
      <c r="EN26" s="8">
        <f>'C завтраками| Bed and breakfast'!EH27</f>
        <v>70000</v>
      </c>
      <c r="EO26" s="8">
        <f>'C завтраками| Bed and breakfast'!EI27</f>
        <v>70000</v>
      </c>
      <c r="EP26" s="8">
        <f>'C завтраками| Bed and breakfast'!EJ27</f>
        <v>69700</v>
      </c>
      <c r="EQ26" s="8">
        <f>'C завтраками| Bed and breakfast'!EK27</f>
        <v>69700</v>
      </c>
      <c r="ER26" s="8">
        <f>'C завтраками| Bed and breakfast'!EL27</f>
        <v>69700</v>
      </c>
      <c r="ES26" s="8">
        <f>'C завтраками| Bed and breakfast'!EM27</f>
        <v>69700</v>
      </c>
      <c r="ET26" s="8">
        <f>'C завтраками| Bed and breakfast'!EN27</f>
        <v>69700</v>
      </c>
      <c r="EU26" s="8">
        <f>'C завтраками| Bed and breakfast'!EO27</f>
        <v>70000</v>
      </c>
      <c r="EV26" s="8">
        <f>'C завтраками| Bed and breakfast'!EP27</f>
        <v>70000</v>
      </c>
      <c r="EW26" s="8">
        <f>'C завтраками| Bed and breakfast'!EQ27</f>
        <v>69700</v>
      </c>
      <c r="EX26" s="8">
        <f>'C завтраками| Bed and breakfast'!ER27</f>
        <v>69700</v>
      </c>
      <c r="EY26" s="8">
        <f>'C завтраками| Bed and breakfast'!ES27</f>
        <v>69700</v>
      </c>
      <c r="EZ26" s="8">
        <f>'C завтраками| Bed and breakfast'!ET27</f>
        <v>69700</v>
      </c>
      <c r="FA26" s="8">
        <f>'C завтраками| Bed and breakfast'!EU27</f>
        <v>69700</v>
      </c>
      <c r="FB26" s="8">
        <f>'C завтраками| Bed and breakfast'!EV27</f>
        <v>70000</v>
      </c>
      <c r="FC26" s="8">
        <f>'C завтраками| Bed and breakfast'!EW27</f>
        <v>70000</v>
      </c>
      <c r="FD26" s="8">
        <f>'C завтраками| Bed and breakfast'!EX27</f>
        <v>71500</v>
      </c>
      <c r="FE26" s="8">
        <f>'C завтраками| Bed and breakfast'!EY27</f>
        <v>70000</v>
      </c>
      <c r="FF26" s="8">
        <f>'C завтраками| Bed and breakfast'!EZ27</f>
        <v>70000</v>
      </c>
      <c r="FG26" s="8">
        <f>'C завтраками| Bed and breakfast'!FA27</f>
        <v>70000</v>
      </c>
      <c r="FH26" s="8">
        <f>'C завтраками| Bed and breakfast'!FB27</f>
        <v>70000</v>
      </c>
      <c r="FI26" s="8">
        <f>'C завтраками| Bed and breakfast'!FC27</f>
        <v>77500</v>
      </c>
      <c r="FJ26" s="8">
        <f>'C завтраками| Bed and breakfast'!FD27</f>
        <v>77500</v>
      </c>
      <c r="FK26" s="8">
        <f>'C завтраками| Bed and breakfast'!FE27</f>
        <v>77500</v>
      </c>
      <c r="FL26" s="8">
        <f>'C завтраками| Bed and breakfast'!FF27</f>
        <v>77500</v>
      </c>
      <c r="FM26" s="8">
        <f>'C завтраками| Bed and breakfast'!FG27</f>
        <v>77500</v>
      </c>
      <c r="FN26" s="8">
        <f>'C завтраками| Bed and breakfast'!FH27</f>
        <v>77500</v>
      </c>
      <c r="FO26" s="8">
        <f>'C завтраками| Bed and breakfast'!FI27</f>
        <v>77500</v>
      </c>
      <c r="FP26" s="8">
        <f>'C завтраками| Bed and breakfast'!FJ27</f>
        <v>77500</v>
      </c>
      <c r="FQ26" s="8">
        <f>'C завтраками| Bed and breakfast'!FK27</f>
        <v>77500</v>
      </c>
      <c r="FR26" s="8">
        <f>'C завтраками| Bed and breakfast'!FL27</f>
        <v>77500</v>
      </c>
      <c r="FS26" s="8">
        <f>'C завтраками| Bed and breakfast'!FM27</f>
        <v>77500</v>
      </c>
      <c r="FT26" s="8">
        <f>'C завтраками| Bed and breakfast'!FN27</f>
        <v>77500</v>
      </c>
      <c r="FU26" s="8">
        <f>'C завтраками| Bed and breakfast'!FO27</f>
        <v>77500</v>
      </c>
      <c r="FV26" s="8">
        <f>'C завтраками| Bed and breakfast'!FP27</f>
        <v>77500</v>
      </c>
      <c r="FW26" s="8">
        <f>'C завтраками| Bed and breakfast'!FQ27</f>
        <v>77500</v>
      </c>
      <c r="FX26" s="8">
        <f>'C завтраками| Bed and breakfast'!FR27</f>
        <v>77500</v>
      </c>
      <c r="FY26" s="8">
        <f>'C завтраками| Bed and breakfast'!FS27</f>
        <v>77500</v>
      </c>
      <c r="FZ26" s="8">
        <f>'C завтраками| Bed and breakfast'!FT27</f>
        <v>77500</v>
      </c>
      <c r="GA26" s="8">
        <f>'C завтраками| Bed and breakfast'!FU27</f>
        <v>77500</v>
      </c>
      <c r="GB26" s="8">
        <f>'C завтраками| Bed and breakfast'!FV27</f>
        <v>77500</v>
      </c>
      <c r="GC26" s="8">
        <f>'C завтраками| Bed and breakfast'!FW27</f>
        <v>77500</v>
      </c>
      <c r="GD26" s="8">
        <f>'C завтраками| Bed and breakfast'!FX27</f>
        <v>77500</v>
      </c>
      <c r="GE26" s="8">
        <f>'C завтраками| Bed and breakfast'!FY27</f>
        <v>77500</v>
      </c>
      <c r="GF26" s="8">
        <f>'C завтраками| Bed and breakfast'!FZ27</f>
        <v>77500</v>
      </c>
      <c r="GG26" s="8">
        <f>'C завтраками| Bed and breakfast'!GA27</f>
        <v>70000</v>
      </c>
      <c r="GH26" s="8">
        <f>'C завтраками| Bed and breakfast'!GB27</f>
        <v>70000</v>
      </c>
      <c r="GI26" s="8">
        <f>'C завтраками| Bed and breakfast'!GC27</f>
        <v>79400</v>
      </c>
      <c r="GJ26" s="8">
        <f>'C завтраками| Bed and breakfast'!GD27</f>
        <v>79400</v>
      </c>
      <c r="GK26" s="8">
        <f>'C завтраками| Bed and breakfast'!GE27</f>
        <v>79400</v>
      </c>
      <c r="GL26" s="8">
        <f>'C завтраками| Bed and breakfast'!GF27</f>
        <v>79400</v>
      </c>
      <c r="GM26" s="8">
        <f>'C завтраками| Bed and breakfast'!GG27</f>
        <v>79400</v>
      </c>
      <c r="GN26" s="8">
        <f>'C завтраками| Bed and breakfast'!GH27</f>
        <v>79400</v>
      </c>
      <c r="GO26" s="8">
        <f>'C завтраками| Bed and breakfast'!GI27</f>
        <v>79400</v>
      </c>
      <c r="GP26" s="8">
        <f>'C завтраками| Bed and breakfast'!GJ27</f>
        <v>79400</v>
      </c>
      <c r="GQ26" s="8">
        <f>'C завтраками| Bed and breakfast'!GK27</f>
        <v>79400</v>
      </c>
      <c r="GR26" s="8">
        <f>'C завтраками| Bed and breakfast'!GL27</f>
        <v>79400</v>
      </c>
      <c r="GS26" s="8">
        <f>'C завтраками| Bed and breakfast'!GM27</f>
        <v>73400</v>
      </c>
      <c r="GT26" s="8">
        <f>'C завтраками| Bed and breakfast'!GN27</f>
        <v>73400</v>
      </c>
      <c r="GU26" s="8">
        <f>'C завтраками| Bed and breakfast'!GO27</f>
        <v>73400</v>
      </c>
      <c r="GV26" s="8">
        <f>'C завтраками| Bed and breakfast'!GP27</f>
        <v>73400</v>
      </c>
      <c r="GW26" s="8">
        <f>'C завтраками| Bed and breakfast'!GQ27</f>
        <v>73900</v>
      </c>
      <c r="GX26" s="8">
        <f>'C завтраками| Bed and breakfast'!GR27</f>
        <v>73900</v>
      </c>
      <c r="GY26" s="8">
        <f>'C завтраками| Bed and breakfast'!GS27</f>
        <v>75100</v>
      </c>
      <c r="GZ26" s="8">
        <f>'C завтраками| Bed and breakfast'!GT27</f>
        <v>75100</v>
      </c>
      <c r="HA26" s="8">
        <f>'C завтраками| Bed and breakfast'!GU27</f>
        <v>73900</v>
      </c>
      <c r="HB26" s="8">
        <f>'C завтраками| Bed and breakfast'!GV27</f>
        <v>73900</v>
      </c>
      <c r="HC26" s="8">
        <f>'C завтраками| Bed and breakfast'!GW27</f>
        <v>73900</v>
      </c>
      <c r="HD26" s="8">
        <f>'C завтраками| Bed and breakfast'!GX27</f>
        <v>73900</v>
      </c>
      <c r="HE26" s="8">
        <f>'C завтраками| Bed and breakfast'!GY27</f>
        <v>73900</v>
      </c>
      <c r="HF26" s="8">
        <f>'C завтраками| Bed and breakfast'!GZ27</f>
        <v>75100</v>
      </c>
      <c r="HG26" s="8">
        <f>'C завтраками| Bed and breakfast'!HA27</f>
        <v>75100</v>
      </c>
      <c r="HH26" s="8">
        <f>'C завтраками| Bed and breakfast'!HB27</f>
        <v>73900</v>
      </c>
      <c r="HI26" s="8">
        <f>'C завтраками| Bed and breakfast'!HC27</f>
        <v>73900</v>
      </c>
      <c r="HJ26" s="8">
        <f>'C завтраками| Bed and breakfast'!HD27</f>
        <v>73900</v>
      </c>
      <c r="HK26" s="8">
        <f>'C завтраками| Bed and breakfast'!HE27</f>
        <v>73900</v>
      </c>
      <c r="HL26" s="8">
        <f>'C завтраками| Bed and breakfast'!HF27</f>
        <v>73900</v>
      </c>
      <c r="HM26" s="8">
        <f>'C завтраками| Bed and breakfast'!HG27</f>
        <v>71500</v>
      </c>
      <c r="HN26" s="8">
        <f>'C завтраками| Bed and breakfast'!HH27</f>
        <v>75100</v>
      </c>
      <c r="HO26" s="8">
        <f>'C завтраками| Bed and breakfast'!HI27</f>
        <v>73900</v>
      </c>
      <c r="HP26" s="8">
        <f>'C завтраками| Bed and breakfast'!HJ27</f>
        <v>73900</v>
      </c>
      <c r="HQ26" s="8">
        <f>'C завтраками| Bed and breakfast'!HK27</f>
        <v>73900</v>
      </c>
      <c r="HR26" s="8">
        <f>'C завтраками| Bed and breakfast'!HL27</f>
        <v>73900</v>
      </c>
      <c r="HS26" s="8">
        <f>'C завтраками| Bed and breakfast'!HM27</f>
        <v>73900</v>
      </c>
      <c r="HT26" s="8">
        <f>'C завтраками| Bed and breakfast'!HN27</f>
        <v>75100</v>
      </c>
      <c r="HU26" s="8">
        <f>'C завтраками| Bed and breakfast'!HO27</f>
        <v>75100</v>
      </c>
      <c r="HV26" s="8">
        <f>'C завтраками| Bed and breakfast'!HP27</f>
        <v>73900</v>
      </c>
      <c r="HW26" s="8">
        <f>'C завтраками| Bed and breakfast'!HQ27</f>
        <v>73900</v>
      </c>
      <c r="HX26" s="8">
        <f>'C завтраками| Bed and breakfast'!HR27</f>
        <v>73900</v>
      </c>
      <c r="HY26" s="8">
        <f>'C завтраками| Bed and breakfast'!HS27</f>
        <v>73900</v>
      </c>
      <c r="HZ26" s="8">
        <f>'C завтраками| Bed and breakfast'!HT27</f>
        <v>73900</v>
      </c>
      <c r="IA26" s="8">
        <f>'C завтраками| Bed and breakfast'!HU27</f>
        <v>75100</v>
      </c>
      <c r="IB26" s="8">
        <f>'C завтраками| Bed and breakfast'!HV27</f>
        <v>75100</v>
      </c>
      <c r="IC26" s="8">
        <f>'C завтраками| Bed and breakfast'!HW27</f>
        <v>73900</v>
      </c>
      <c r="ID26" s="8">
        <f>'C завтраками| Bed and breakfast'!HX27</f>
        <v>73900</v>
      </c>
      <c r="IE26" s="8">
        <f>'C завтраками| Bed and breakfast'!HY27</f>
        <v>73900</v>
      </c>
      <c r="IF26" s="8">
        <f>'C завтраками| Bed and breakfast'!HZ27</f>
        <v>73900</v>
      </c>
      <c r="IG26" s="8">
        <f>'C завтраками| Bed and breakfast'!IA27</f>
        <v>73900</v>
      </c>
      <c r="IH26" s="8">
        <f>'C завтраками| Bed and breakfast'!IB27</f>
        <v>75100</v>
      </c>
      <c r="II26" s="8">
        <f>'C завтраками| Bed and breakfast'!IC27</f>
        <v>75100</v>
      </c>
      <c r="IJ26" s="8">
        <f>'C завтраками| Bed and breakfast'!ID27</f>
        <v>72000</v>
      </c>
      <c r="IK26" s="8">
        <f>'C завтраками| Bed and breakfast'!IE27</f>
        <v>72000</v>
      </c>
      <c r="IL26" s="8">
        <f>'C завтраками| Bed and breakfast'!IF27</f>
        <v>72000</v>
      </c>
      <c r="IM26" s="8">
        <f>'C завтраками| Bed and breakfast'!IG27</f>
        <v>72000</v>
      </c>
      <c r="IN26" s="8">
        <f>'C завтраками| Bed and breakfast'!IH27</f>
        <v>72000</v>
      </c>
      <c r="IO26" s="8">
        <f>'C завтраками| Bed and breakfast'!II27</f>
        <v>73900</v>
      </c>
      <c r="IP26" s="8">
        <f>'C завтраками| Bed and breakfast'!IJ27</f>
        <v>73900</v>
      </c>
      <c r="IQ26" s="8">
        <f>'C завтраками| Bed and breakfast'!IK27</f>
        <v>71500</v>
      </c>
      <c r="IR26" s="8">
        <f>'C завтраками| Bed and breakfast'!IL27</f>
        <v>71500</v>
      </c>
      <c r="IS26" s="8">
        <f>'C завтраками| Bed and breakfast'!IM27</f>
        <v>71500</v>
      </c>
      <c r="IT26" s="8">
        <f>'C завтраками| Bed and breakfast'!IN27</f>
        <v>71500</v>
      </c>
      <c r="IU26" s="8">
        <f>'C завтраками| Bed and breakfast'!IO27</f>
        <v>71500</v>
      </c>
      <c r="IV26" s="8">
        <f>'C завтраками| Bed and breakfast'!IP27</f>
        <v>73900</v>
      </c>
      <c r="IW26" s="8">
        <f>'C завтраками| Bed and breakfast'!IQ27</f>
        <v>73900</v>
      </c>
      <c r="IX26" s="8">
        <f>'C завтраками| Bed and breakfast'!IR27</f>
        <v>71500</v>
      </c>
      <c r="IY26" s="8">
        <f>'C завтраками| Bed and breakfast'!IS27</f>
        <v>71500</v>
      </c>
      <c r="IZ26" s="8">
        <f>'C завтраками| Bed and breakfast'!IT27</f>
        <v>71500</v>
      </c>
      <c r="JA26" s="8">
        <f>'C завтраками| Bed and breakfast'!IU27</f>
        <v>71500</v>
      </c>
      <c r="JB26" s="8">
        <f>'C завтраками| Bed and breakfast'!IV27</f>
        <v>71500</v>
      </c>
      <c r="JC26" s="8">
        <f>'C завтраками| Bed and breakfast'!IW27</f>
        <v>73900</v>
      </c>
      <c r="JD26" s="8">
        <f>'C завтраками| Bed and breakfast'!IX27</f>
        <v>73900</v>
      </c>
      <c r="JE26" s="8">
        <f>'C завтраками| Bed and breakfast'!IY27</f>
        <v>71500</v>
      </c>
      <c r="JF26" s="8">
        <f>'C завтраками| Bed and breakfast'!IZ27</f>
        <v>71500</v>
      </c>
      <c r="JG26" s="8">
        <f>'C завтраками| Bed and breakfast'!JA27</f>
        <v>71500</v>
      </c>
      <c r="JH26" s="8">
        <f>'C завтраками| Bed and breakfast'!JB27</f>
        <v>71500</v>
      </c>
      <c r="JI26" s="8">
        <f>'C завтраками| Bed and breakfast'!JC27</f>
        <v>71500</v>
      </c>
      <c r="JJ26" s="8">
        <f>'C завтраками| Bed and breakfast'!JD27</f>
        <v>73900</v>
      </c>
      <c r="JK26" s="8">
        <f>'C завтраками| Bed and breakfast'!JE27</f>
        <v>73900</v>
      </c>
      <c r="JL26" s="8">
        <f>'C завтраками| Bed and breakfast'!JF27</f>
        <v>71500</v>
      </c>
      <c r="JM26" s="8">
        <f>'C завтраками| Bed and breakfast'!JG27</f>
        <v>71500</v>
      </c>
      <c r="JN26" s="8">
        <f>'C завтраками| Bed and breakfast'!JH27</f>
        <v>71500</v>
      </c>
      <c r="JO26" s="8">
        <f>'C завтраками| Bed and breakfast'!JI27</f>
        <v>71500</v>
      </c>
      <c r="JP26" s="8">
        <f>'C завтраками| Bed and breakfast'!JJ27</f>
        <v>71500</v>
      </c>
      <c r="JQ26" s="8">
        <f>'C завтраками| Bed and breakfast'!JK27</f>
        <v>73900</v>
      </c>
      <c r="JR26" s="8">
        <f>'C завтраками| Bed and breakfast'!JL27</f>
        <v>73900</v>
      </c>
      <c r="JS26" s="8">
        <f>'C завтраками| Bed and breakfast'!JM27</f>
        <v>72700</v>
      </c>
      <c r="JT26" s="8">
        <f>'C завтраками| Bed and breakfast'!JN27</f>
        <v>72700</v>
      </c>
      <c r="JU26" s="8">
        <f>'C завтраками| Bed and breakfast'!JO27</f>
        <v>72700</v>
      </c>
      <c r="JV26" s="8">
        <f>'C завтраками| Bed and breakfast'!JP27</f>
        <v>72700</v>
      </c>
    </row>
    <row r="27" spans="1:282" s="53" customFormat="1" x14ac:dyDescent="0.2">
      <c r="A27" s="89"/>
      <c r="B27" s="190"/>
      <c r="C27" s="190"/>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0"/>
      <c r="CF27" s="190"/>
      <c r="CG27" s="190"/>
      <c r="CH27" s="190"/>
      <c r="CI27" s="190"/>
      <c r="CJ27" s="190"/>
      <c r="CK27" s="190"/>
      <c r="CL27" s="190"/>
      <c r="CM27" s="190"/>
      <c r="CN27" s="190"/>
      <c r="CO27" s="190"/>
      <c r="CP27" s="190"/>
      <c r="CQ27" s="190"/>
      <c r="CR27" s="190"/>
      <c r="CS27" s="190"/>
      <c r="CT27" s="190"/>
      <c r="CU27" s="190"/>
      <c r="CV27" s="190"/>
      <c r="CW27" s="190"/>
      <c r="CX27" s="190"/>
      <c r="CY27" s="190"/>
      <c r="CZ27" s="190"/>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row>
    <row r="28" spans="1:282" ht="18.75" customHeight="1" x14ac:dyDescent="0.2">
      <c r="A28" s="138" t="s">
        <v>100</v>
      </c>
      <c r="B28" s="187" t="e">
        <f t="shared" ref="B28:C28" si="10">B4</f>
        <v>#REF!</v>
      </c>
      <c r="C28" s="187" t="e">
        <f t="shared" si="10"/>
        <v>#REF!</v>
      </c>
      <c r="D28" s="187" t="e">
        <f t="shared" ref="D28:BO28" si="11">D4</f>
        <v>#REF!</v>
      </c>
      <c r="E28" s="187" t="e">
        <f t="shared" si="11"/>
        <v>#REF!</v>
      </c>
      <c r="F28" s="187" t="e">
        <f t="shared" si="11"/>
        <v>#REF!</v>
      </c>
      <c r="G28" s="187" t="e">
        <f t="shared" si="11"/>
        <v>#REF!</v>
      </c>
      <c r="H28" s="187">
        <f t="shared" si="11"/>
        <v>46021</v>
      </c>
      <c r="I28" s="187">
        <f t="shared" si="11"/>
        <v>46022</v>
      </c>
      <c r="J28" s="187">
        <f t="shared" si="11"/>
        <v>46023</v>
      </c>
      <c r="K28" s="187">
        <f t="shared" si="11"/>
        <v>46024</v>
      </c>
      <c r="L28" s="187">
        <f t="shared" si="11"/>
        <v>46025</v>
      </c>
      <c r="M28" s="187">
        <f t="shared" si="11"/>
        <v>46026</v>
      </c>
      <c r="N28" s="187">
        <f t="shared" si="11"/>
        <v>46027</v>
      </c>
      <c r="O28" s="187">
        <f t="shared" si="11"/>
        <v>46028</v>
      </c>
      <c r="P28" s="187">
        <f t="shared" si="11"/>
        <v>46029</v>
      </c>
      <c r="Q28" s="187">
        <f t="shared" si="11"/>
        <v>46030</v>
      </c>
      <c r="R28" s="187">
        <f t="shared" si="11"/>
        <v>46031</v>
      </c>
      <c r="S28" s="187">
        <f t="shared" si="11"/>
        <v>46032</v>
      </c>
      <c r="T28" s="187">
        <f t="shared" si="11"/>
        <v>46033</v>
      </c>
      <c r="U28" s="187">
        <f t="shared" si="11"/>
        <v>46034</v>
      </c>
      <c r="V28" s="187">
        <f t="shared" si="11"/>
        <v>46035</v>
      </c>
      <c r="W28" s="187">
        <f t="shared" si="11"/>
        <v>46036</v>
      </c>
      <c r="X28" s="187">
        <f t="shared" si="11"/>
        <v>46037</v>
      </c>
      <c r="Y28" s="187">
        <f t="shared" si="11"/>
        <v>46038</v>
      </c>
      <c r="Z28" s="187">
        <f t="shared" si="11"/>
        <v>46039</v>
      </c>
      <c r="AA28" s="187">
        <f t="shared" si="11"/>
        <v>46040</v>
      </c>
      <c r="AB28" s="187">
        <f t="shared" si="11"/>
        <v>46041</v>
      </c>
      <c r="AC28" s="187">
        <f t="shared" si="11"/>
        <v>46042</v>
      </c>
      <c r="AD28" s="187">
        <f t="shared" si="11"/>
        <v>46043</v>
      </c>
      <c r="AE28" s="187">
        <f t="shared" si="11"/>
        <v>46044</v>
      </c>
      <c r="AF28" s="187">
        <f t="shared" si="11"/>
        <v>46045</v>
      </c>
      <c r="AG28" s="187">
        <f t="shared" si="11"/>
        <v>46046</v>
      </c>
      <c r="AH28" s="187">
        <f t="shared" si="11"/>
        <v>46047</v>
      </c>
      <c r="AI28" s="187">
        <f t="shared" si="11"/>
        <v>46048</v>
      </c>
      <c r="AJ28" s="187">
        <f t="shared" si="11"/>
        <v>46049</v>
      </c>
      <c r="AK28" s="187">
        <f t="shared" si="11"/>
        <v>46050</v>
      </c>
      <c r="AL28" s="187">
        <f t="shared" si="11"/>
        <v>46051</v>
      </c>
      <c r="AM28" s="187">
        <f t="shared" si="11"/>
        <v>46052</v>
      </c>
      <c r="AN28" s="187">
        <f t="shared" si="11"/>
        <v>46053</v>
      </c>
      <c r="AO28" s="187">
        <f t="shared" si="11"/>
        <v>46054</v>
      </c>
      <c r="AP28" s="187">
        <f t="shared" si="11"/>
        <v>46055</v>
      </c>
      <c r="AQ28" s="187">
        <f t="shared" si="11"/>
        <v>46056</v>
      </c>
      <c r="AR28" s="187">
        <f t="shared" si="11"/>
        <v>46057</v>
      </c>
      <c r="AS28" s="187">
        <f t="shared" si="11"/>
        <v>46058</v>
      </c>
      <c r="AT28" s="187">
        <f t="shared" si="11"/>
        <v>46059</v>
      </c>
      <c r="AU28" s="187">
        <f t="shared" si="11"/>
        <v>46060</v>
      </c>
      <c r="AV28" s="187">
        <f t="shared" si="11"/>
        <v>46061</v>
      </c>
      <c r="AW28" s="187">
        <f t="shared" si="11"/>
        <v>46062</v>
      </c>
      <c r="AX28" s="187">
        <f t="shared" si="11"/>
        <v>46063</v>
      </c>
      <c r="AY28" s="187">
        <f t="shared" si="11"/>
        <v>46064</v>
      </c>
      <c r="AZ28" s="187">
        <f t="shared" si="11"/>
        <v>46065</v>
      </c>
      <c r="BA28" s="187">
        <f t="shared" si="11"/>
        <v>46066</v>
      </c>
      <c r="BB28" s="187">
        <f t="shared" si="11"/>
        <v>46067</v>
      </c>
      <c r="BC28" s="187">
        <f t="shared" si="11"/>
        <v>46068</v>
      </c>
      <c r="BD28" s="187">
        <f t="shared" si="11"/>
        <v>46069</v>
      </c>
      <c r="BE28" s="187">
        <f t="shared" si="11"/>
        <v>46070</v>
      </c>
      <c r="BF28" s="187">
        <f t="shared" si="11"/>
        <v>46071</v>
      </c>
      <c r="BG28" s="187">
        <f t="shared" si="11"/>
        <v>46072</v>
      </c>
      <c r="BH28" s="187">
        <f t="shared" si="11"/>
        <v>46073</v>
      </c>
      <c r="BI28" s="187">
        <f t="shared" si="11"/>
        <v>46074</v>
      </c>
      <c r="BJ28" s="187">
        <f t="shared" si="11"/>
        <v>46075</v>
      </c>
      <c r="BK28" s="187">
        <f t="shared" si="11"/>
        <v>46076</v>
      </c>
      <c r="BL28" s="187">
        <f t="shared" si="11"/>
        <v>46077</v>
      </c>
      <c r="BM28" s="187">
        <f t="shared" si="11"/>
        <v>46078</v>
      </c>
      <c r="BN28" s="187">
        <f t="shared" si="11"/>
        <v>46079</v>
      </c>
      <c r="BO28" s="187">
        <f t="shared" si="11"/>
        <v>46080</v>
      </c>
      <c r="BP28" s="187">
        <f t="shared" ref="BP28:CU28" si="12">BP4</f>
        <v>46081</v>
      </c>
      <c r="BQ28" s="187">
        <f t="shared" si="12"/>
        <v>46082</v>
      </c>
      <c r="BR28" s="187">
        <f t="shared" si="12"/>
        <v>46083</v>
      </c>
      <c r="BS28" s="187">
        <f t="shared" si="12"/>
        <v>46084</v>
      </c>
      <c r="BT28" s="187">
        <f t="shared" si="12"/>
        <v>46085</v>
      </c>
      <c r="BU28" s="187">
        <f t="shared" si="12"/>
        <v>46086</v>
      </c>
      <c r="BV28" s="187">
        <f t="shared" si="12"/>
        <v>46087</v>
      </c>
      <c r="BW28" s="187">
        <f t="shared" si="12"/>
        <v>46088</v>
      </c>
      <c r="BX28" s="187">
        <f t="shared" si="12"/>
        <v>46089</v>
      </c>
      <c r="BY28" s="187">
        <f t="shared" si="12"/>
        <v>46090</v>
      </c>
      <c r="BZ28" s="187">
        <f t="shared" si="12"/>
        <v>46091</v>
      </c>
      <c r="CA28" s="187">
        <f t="shared" si="12"/>
        <v>46092</v>
      </c>
      <c r="CB28" s="187">
        <f t="shared" si="12"/>
        <v>46093</v>
      </c>
      <c r="CC28" s="187">
        <f t="shared" si="12"/>
        <v>46094</v>
      </c>
      <c r="CD28" s="187">
        <f t="shared" si="12"/>
        <v>46095</v>
      </c>
      <c r="CE28" s="187">
        <f t="shared" si="12"/>
        <v>46096</v>
      </c>
      <c r="CF28" s="187">
        <f t="shared" si="12"/>
        <v>46097</v>
      </c>
      <c r="CG28" s="187">
        <f t="shared" si="12"/>
        <v>46098</v>
      </c>
      <c r="CH28" s="187">
        <f t="shared" si="12"/>
        <v>46099</v>
      </c>
      <c r="CI28" s="187">
        <f t="shared" si="12"/>
        <v>46100</v>
      </c>
      <c r="CJ28" s="187">
        <f t="shared" si="12"/>
        <v>46101</v>
      </c>
      <c r="CK28" s="187">
        <f t="shared" si="12"/>
        <v>46102</v>
      </c>
      <c r="CL28" s="187">
        <f t="shared" si="12"/>
        <v>46103</v>
      </c>
      <c r="CM28" s="187">
        <f t="shared" si="12"/>
        <v>46104</v>
      </c>
      <c r="CN28" s="187">
        <f t="shared" si="12"/>
        <v>46105</v>
      </c>
      <c r="CO28" s="187">
        <f t="shared" si="12"/>
        <v>46106</v>
      </c>
      <c r="CP28" s="187">
        <f t="shared" si="12"/>
        <v>46107</v>
      </c>
      <c r="CQ28" s="187">
        <f t="shared" si="12"/>
        <v>46108</v>
      </c>
      <c r="CR28" s="187">
        <f t="shared" si="12"/>
        <v>46109</v>
      </c>
      <c r="CS28" s="187">
        <f t="shared" si="12"/>
        <v>46110</v>
      </c>
      <c r="CT28" s="187">
        <f t="shared" si="12"/>
        <v>46111</v>
      </c>
      <c r="CU28" s="187">
        <f t="shared" si="12"/>
        <v>46112</v>
      </c>
      <c r="CV28" s="187">
        <f t="shared" ref="CV28:DW28" si="13">CV4</f>
        <v>46113</v>
      </c>
      <c r="CW28" s="187">
        <f t="shared" si="13"/>
        <v>46114</v>
      </c>
      <c r="CX28" s="187">
        <f t="shared" si="13"/>
        <v>46115</v>
      </c>
      <c r="CY28" s="187">
        <f t="shared" si="13"/>
        <v>46116</v>
      </c>
      <c r="CZ28" s="187">
        <f t="shared" si="13"/>
        <v>46117</v>
      </c>
      <c r="DA28" s="187">
        <f t="shared" si="13"/>
        <v>46118</v>
      </c>
      <c r="DB28" s="187">
        <f t="shared" si="13"/>
        <v>46119</v>
      </c>
      <c r="DC28" s="187">
        <f t="shared" si="13"/>
        <v>46120</v>
      </c>
      <c r="DD28" s="187">
        <f t="shared" si="13"/>
        <v>46121</v>
      </c>
      <c r="DE28" s="187">
        <f t="shared" si="13"/>
        <v>46122</v>
      </c>
      <c r="DF28" s="187">
        <f t="shared" si="13"/>
        <v>46123</v>
      </c>
      <c r="DG28" s="187">
        <f t="shared" si="13"/>
        <v>46124</v>
      </c>
      <c r="DH28" s="187">
        <f t="shared" si="13"/>
        <v>46125</v>
      </c>
      <c r="DI28" s="187">
        <f t="shared" si="13"/>
        <v>46126</v>
      </c>
      <c r="DJ28" s="187">
        <f t="shared" si="13"/>
        <v>46127</v>
      </c>
      <c r="DK28" s="187">
        <f t="shared" si="13"/>
        <v>46128</v>
      </c>
      <c r="DL28" s="187">
        <f t="shared" si="13"/>
        <v>46129</v>
      </c>
      <c r="DM28" s="187">
        <f t="shared" si="13"/>
        <v>46130</v>
      </c>
      <c r="DN28" s="187">
        <f t="shared" si="13"/>
        <v>46131</v>
      </c>
      <c r="DO28" s="187">
        <f t="shared" si="13"/>
        <v>46132</v>
      </c>
      <c r="DP28" s="187">
        <f t="shared" si="13"/>
        <v>46133</v>
      </c>
      <c r="DQ28" s="187">
        <f t="shared" si="13"/>
        <v>46134</v>
      </c>
      <c r="DR28" s="187">
        <f t="shared" si="13"/>
        <v>46135</v>
      </c>
      <c r="DS28" s="187">
        <f t="shared" si="13"/>
        <v>46136</v>
      </c>
      <c r="DT28" s="187">
        <f t="shared" si="13"/>
        <v>46137</v>
      </c>
      <c r="DU28" s="187">
        <f t="shared" si="13"/>
        <v>46138</v>
      </c>
      <c r="DV28" s="187">
        <f t="shared" si="13"/>
        <v>46139</v>
      </c>
      <c r="DW28" s="187">
        <f t="shared" si="13"/>
        <v>46140</v>
      </c>
      <c r="DX28" s="187">
        <f t="shared" ref="DX28:DY28" si="14">DX4</f>
        <v>46141</v>
      </c>
      <c r="DY28" s="187">
        <f t="shared" si="14"/>
        <v>46142</v>
      </c>
      <c r="DZ28" s="187">
        <f t="shared" ref="DZ28:FK28" si="15">DZ4</f>
        <v>46143</v>
      </c>
      <c r="EA28" s="187">
        <f t="shared" si="15"/>
        <v>46144</v>
      </c>
      <c r="EB28" s="187">
        <f t="shared" si="15"/>
        <v>46145</v>
      </c>
      <c r="EC28" s="187">
        <f t="shared" si="15"/>
        <v>46146</v>
      </c>
      <c r="ED28" s="187">
        <f t="shared" si="15"/>
        <v>46147</v>
      </c>
      <c r="EE28" s="187">
        <f t="shared" si="15"/>
        <v>46148</v>
      </c>
      <c r="EF28" s="187">
        <f t="shared" si="15"/>
        <v>46149</v>
      </c>
      <c r="EG28" s="187">
        <f t="shared" si="15"/>
        <v>46150</v>
      </c>
      <c r="EH28" s="187">
        <f t="shared" si="15"/>
        <v>46151</v>
      </c>
      <c r="EI28" s="187">
        <f t="shared" si="15"/>
        <v>46152</v>
      </c>
      <c r="EJ28" s="187">
        <f t="shared" si="15"/>
        <v>46153</v>
      </c>
      <c r="EK28" s="187">
        <f t="shared" si="15"/>
        <v>46154</v>
      </c>
      <c r="EL28" s="187">
        <f t="shared" si="15"/>
        <v>46155</v>
      </c>
      <c r="EM28" s="187">
        <f t="shared" si="15"/>
        <v>46156</v>
      </c>
      <c r="EN28" s="187">
        <f t="shared" si="15"/>
        <v>46157</v>
      </c>
      <c r="EO28" s="187">
        <f t="shared" si="15"/>
        <v>46158</v>
      </c>
      <c r="EP28" s="187">
        <f t="shared" si="15"/>
        <v>46159</v>
      </c>
      <c r="EQ28" s="187">
        <f t="shared" si="15"/>
        <v>46160</v>
      </c>
      <c r="ER28" s="187">
        <f t="shared" si="15"/>
        <v>46161</v>
      </c>
      <c r="ES28" s="187">
        <f t="shared" si="15"/>
        <v>46162</v>
      </c>
      <c r="ET28" s="187">
        <f t="shared" si="15"/>
        <v>46163</v>
      </c>
      <c r="EU28" s="187">
        <f t="shared" si="15"/>
        <v>46164</v>
      </c>
      <c r="EV28" s="187">
        <f t="shared" si="15"/>
        <v>46165</v>
      </c>
      <c r="EW28" s="187">
        <f t="shared" si="15"/>
        <v>46166</v>
      </c>
      <c r="EX28" s="187">
        <f t="shared" si="15"/>
        <v>46167</v>
      </c>
      <c r="EY28" s="187">
        <f t="shared" si="15"/>
        <v>46168</v>
      </c>
      <c r="EZ28" s="187">
        <f t="shared" si="15"/>
        <v>46169</v>
      </c>
      <c r="FA28" s="187">
        <f t="shared" si="15"/>
        <v>46170</v>
      </c>
      <c r="FB28" s="187">
        <f t="shared" si="15"/>
        <v>46171</v>
      </c>
      <c r="FC28" s="187">
        <f t="shared" si="15"/>
        <v>46172</v>
      </c>
      <c r="FD28" s="187">
        <f t="shared" si="15"/>
        <v>46173</v>
      </c>
      <c r="FE28" s="187">
        <f t="shared" si="15"/>
        <v>46174</v>
      </c>
      <c r="FF28" s="187">
        <f t="shared" si="15"/>
        <v>46175</v>
      </c>
      <c r="FG28" s="187">
        <f t="shared" si="15"/>
        <v>46176</v>
      </c>
      <c r="FH28" s="187">
        <f t="shared" si="15"/>
        <v>46177</v>
      </c>
      <c r="FI28" s="187">
        <f t="shared" si="15"/>
        <v>46178</v>
      </c>
      <c r="FJ28" s="187">
        <f t="shared" si="15"/>
        <v>46179</v>
      </c>
      <c r="FK28" s="187">
        <f t="shared" si="15"/>
        <v>46180</v>
      </c>
      <c r="FL28" s="187">
        <f t="shared" ref="FL28:HW28" si="16">FL4</f>
        <v>46181</v>
      </c>
      <c r="FM28" s="187">
        <f t="shared" si="16"/>
        <v>46182</v>
      </c>
      <c r="FN28" s="187">
        <f t="shared" si="16"/>
        <v>46183</v>
      </c>
      <c r="FO28" s="187">
        <f t="shared" si="16"/>
        <v>46184</v>
      </c>
      <c r="FP28" s="187">
        <f t="shared" si="16"/>
        <v>46185</v>
      </c>
      <c r="FQ28" s="187">
        <f t="shared" si="16"/>
        <v>46186</v>
      </c>
      <c r="FR28" s="187">
        <f t="shared" si="16"/>
        <v>46187</v>
      </c>
      <c r="FS28" s="187">
        <f t="shared" si="16"/>
        <v>46188</v>
      </c>
      <c r="FT28" s="187">
        <f t="shared" si="16"/>
        <v>46189</v>
      </c>
      <c r="FU28" s="187">
        <f t="shared" si="16"/>
        <v>46190</v>
      </c>
      <c r="FV28" s="187">
        <f t="shared" si="16"/>
        <v>46191</v>
      </c>
      <c r="FW28" s="187">
        <f t="shared" si="16"/>
        <v>46192</v>
      </c>
      <c r="FX28" s="187">
        <f t="shared" si="16"/>
        <v>46193</v>
      </c>
      <c r="FY28" s="187">
        <f t="shared" si="16"/>
        <v>46194</v>
      </c>
      <c r="FZ28" s="187">
        <f t="shared" si="16"/>
        <v>46195</v>
      </c>
      <c r="GA28" s="187">
        <f t="shared" si="16"/>
        <v>46196</v>
      </c>
      <c r="GB28" s="187">
        <f t="shared" si="16"/>
        <v>46197</v>
      </c>
      <c r="GC28" s="187">
        <f t="shared" si="16"/>
        <v>46198</v>
      </c>
      <c r="GD28" s="187">
        <f t="shared" si="16"/>
        <v>46199</v>
      </c>
      <c r="GE28" s="187">
        <f t="shared" si="16"/>
        <v>46200</v>
      </c>
      <c r="GF28" s="187">
        <f t="shared" si="16"/>
        <v>46201</v>
      </c>
      <c r="GG28" s="187">
        <f t="shared" si="16"/>
        <v>46202</v>
      </c>
      <c r="GH28" s="187">
        <f t="shared" si="16"/>
        <v>46203</v>
      </c>
      <c r="GI28" s="187">
        <f t="shared" si="16"/>
        <v>46204</v>
      </c>
      <c r="GJ28" s="187">
        <f t="shared" si="16"/>
        <v>46205</v>
      </c>
      <c r="GK28" s="187">
        <f t="shared" si="16"/>
        <v>46206</v>
      </c>
      <c r="GL28" s="187">
        <f t="shared" si="16"/>
        <v>46207</v>
      </c>
      <c r="GM28" s="187">
        <f t="shared" si="16"/>
        <v>46208</v>
      </c>
      <c r="GN28" s="187">
        <f t="shared" si="16"/>
        <v>46209</v>
      </c>
      <c r="GO28" s="187">
        <f t="shared" si="16"/>
        <v>46210</v>
      </c>
      <c r="GP28" s="187">
        <f t="shared" si="16"/>
        <v>46211</v>
      </c>
      <c r="GQ28" s="187">
        <f t="shared" si="16"/>
        <v>46212</v>
      </c>
      <c r="GR28" s="187">
        <f t="shared" si="16"/>
        <v>46213</v>
      </c>
      <c r="GS28" s="187">
        <f t="shared" si="16"/>
        <v>46214</v>
      </c>
      <c r="GT28" s="187">
        <f t="shared" si="16"/>
        <v>46215</v>
      </c>
      <c r="GU28" s="187">
        <f t="shared" si="16"/>
        <v>46216</v>
      </c>
      <c r="GV28" s="187">
        <f t="shared" si="16"/>
        <v>46217</v>
      </c>
      <c r="GW28" s="187">
        <f t="shared" si="16"/>
        <v>46218</v>
      </c>
      <c r="GX28" s="187">
        <f t="shared" si="16"/>
        <v>46219</v>
      </c>
      <c r="GY28" s="187">
        <f t="shared" si="16"/>
        <v>46220</v>
      </c>
      <c r="GZ28" s="187">
        <f t="shared" si="16"/>
        <v>46221</v>
      </c>
      <c r="HA28" s="187">
        <f t="shared" si="16"/>
        <v>46222</v>
      </c>
      <c r="HB28" s="187">
        <f t="shared" si="16"/>
        <v>46223</v>
      </c>
      <c r="HC28" s="187">
        <f t="shared" si="16"/>
        <v>46224</v>
      </c>
      <c r="HD28" s="187">
        <f t="shared" si="16"/>
        <v>46225</v>
      </c>
      <c r="HE28" s="187">
        <f t="shared" si="16"/>
        <v>46226</v>
      </c>
      <c r="HF28" s="187">
        <f t="shared" si="16"/>
        <v>46227</v>
      </c>
      <c r="HG28" s="187">
        <f t="shared" si="16"/>
        <v>46228</v>
      </c>
      <c r="HH28" s="187">
        <f t="shared" si="16"/>
        <v>46229</v>
      </c>
      <c r="HI28" s="187">
        <f t="shared" si="16"/>
        <v>46230</v>
      </c>
      <c r="HJ28" s="187">
        <f t="shared" si="16"/>
        <v>46231</v>
      </c>
      <c r="HK28" s="187">
        <f t="shared" si="16"/>
        <v>46232</v>
      </c>
      <c r="HL28" s="187">
        <f t="shared" si="16"/>
        <v>46233</v>
      </c>
      <c r="HM28" s="187">
        <f t="shared" si="16"/>
        <v>46234</v>
      </c>
      <c r="HN28" s="187">
        <f t="shared" si="16"/>
        <v>46235</v>
      </c>
      <c r="HO28" s="187">
        <f t="shared" si="16"/>
        <v>46236</v>
      </c>
      <c r="HP28" s="187">
        <f t="shared" si="16"/>
        <v>46237</v>
      </c>
      <c r="HQ28" s="187">
        <f t="shared" si="16"/>
        <v>46238</v>
      </c>
      <c r="HR28" s="187">
        <f t="shared" si="16"/>
        <v>46239</v>
      </c>
      <c r="HS28" s="187">
        <f t="shared" si="16"/>
        <v>46240</v>
      </c>
      <c r="HT28" s="187">
        <f t="shared" si="16"/>
        <v>46241</v>
      </c>
      <c r="HU28" s="187">
        <f t="shared" si="16"/>
        <v>46242</v>
      </c>
      <c r="HV28" s="187">
        <f t="shared" si="16"/>
        <v>46243</v>
      </c>
      <c r="HW28" s="187">
        <f t="shared" si="16"/>
        <v>46244</v>
      </c>
      <c r="HX28" s="187">
        <f t="shared" ref="HX28:JU28" si="17">HX4</f>
        <v>46245</v>
      </c>
      <c r="HY28" s="187">
        <f t="shared" si="17"/>
        <v>46246</v>
      </c>
      <c r="HZ28" s="187">
        <f t="shared" si="17"/>
        <v>46247</v>
      </c>
      <c r="IA28" s="187">
        <f t="shared" si="17"/>
        <v>46248</v>
      </c>
      <c r="IB28" s="187">
        <f t="shared" si="17"/>
        <v>46249</v>
      </c>
      <c r="IC28" s="187">
        <f t="shared" si="17"/>
        <v>46250</v>
      </c>
      <c r="ID28" s="187">
        <f t="shared" si="17"/>
        <v>46251</v>
      </c>
      <c r="IE28" s="187">
        <f t="shared" si="17"/>
        <v>46252</v>
      </c>
      <c r="IF28" s="187">
        <f t="shared" si="17"/>
        <v>46253</v>
      </c>
      <c r="IG28" s="187">
        <f t="shared" si="17"/>
        <v>46254</v>
      </c>
      <c r="IH28" s="187">
        <f t="shared" si="17"/>
        <v>46255</v>
      </c>
      <c r="II28" s="187">
        <f t="shared" si="17"/>
        <v>46256</v>
      </c>
      <c r="IJ28" s="187">
        <f t="shared" si="17"/>
        <v>46257</v>
      </c>
      <c r="IK28" s="187">
        <f t="shared" si="17"/>
        <v>46258</v>
      </c>
      <c r="IL28" s="187">
        <f t="shared" si="17"/>
        <v>46259</v>
      </c>
      <c r="IM28" s="187">
        <f t="shared" si="17"/>
        <v>46260</v>
      </c>
      <c r="IN28" s="187">
        <f t="shared" si="17"/>
        <v>46261</v>
      </c>
      <c r="IO28" s="187">
        <f t="shared" si="17"/>
        <v>46262</v>
      </c>
      <c r="IP28" s="187">
        <f t="shared" si="17"/>
        <v>46263</v>
      </c>
      <c r="IQ28" s="187">
        <f t="shared" si="17"/>
        <v>46264</v>
      </c>
      <c r="IR28" s="187">
        <f t="shared" si="17"/>
        <v>46265</v>
      </c>
      <c r="IS28" s="187">
        <f t="shared" si="17"/>
        <v>46266</v>
      </c>
      <c r="IT28" s="187">
        <f t="shared" si="17"/>
        <v>46267</v>
      </c>
      <c r="IU28" s="187">
        <f t="shared" si="17"/>
        <v>46268</v>
      </c>
      <c r="IV28" s="187">
        <f t="shared" si="17"/>
        <v>46269</v>
      </c>
      <c r="IW28" s="187">
        <f t="shared" si="17"/>
        <v>46270</v>
      </c>
      <c r="IX28" s="187">
        <f t="shared" si="17"/>
        <v>46271</v>
      </c>
      <c r="IY28" s="187">
        <f t="shared" si="17"/>
        <v>46272</v>
      </c>
      <c r="IZ28" s="187">
        <f t="shared" si="17"/>
        <v>46273</v>
      </c>
      <c r="JA28" s="187">
        <f t="shared" si="17"/>
        <v>46274</v>
      </c>
      <c r="JB28" s="187">
        <f t="shared" si="17"/>
        <v>46275</v>
      </c>
      <c r="JC28" s="187">
        <f t="shared" si="17"/>
        <v>46276</v>
      </c>
      <c r="JD28" s="187">
        <f t="shared" si="17"/>
        <v>46277</v>
      </c>
      <c r="JE28" s="187">
        <f t="shared" si="17"/>
        <v>46278</v>
      </c>
      <c r="JF28" s="187">
        <f t="shared" si="17"/>
        <v>46279</v>
      </c>
      <c r="JG28" s="187">
        <f t="shared" si="17"/>
        <v>46280</v>
      </c>
      <c r="JH28" s="187">
        <f t="shared" si="17"/>
        <v>46281</v>
      </c>
      <c r="JI28" s="187">
        <f t="shared" si="17"/>
        <v>46282</v>
      </c>
      <c r="JJ28" s="187">
        <f t="shared" si="17"/>
        <v>46283</v>
      </c>
      <c r="JK28" s="187">
        <f t="shared" si="17"/>
        <v>46284</v>
      </c>
      <c r="JL28" s="187">
        <f t="shared" si="17"/>
        <v>46285</v>
      </c>
      <c r="JM28" s="187">
        <f t="shared" si="17"/>
        <v>46286</v>
      </c>
      <c r="JN28" s="187">
        <f t="shared" si="17"/>
        <v>46287</v>
      </c>
      <c r="JO28" s="187">
        <f t="shared" si="17"/>
        <v>46288</v>
      </c>
      <c r="JP28" s="187">
        <f t="shared" si="17"/>
        <v>46289</v>
      </c>
      <c r="JQ28" s="187">
        <f t="shared" si="17"/>
        <v>46290</v>
      </c>
      <c r="JR28" s="187">
        <f t="shared" si="17"/>
        <v>46291</v>
      </c>
      <c r="JS28" s="187">
        <f t="shared" si="17"/>
        <v>46292</v>
      </c>
      <c r="JT28" s="187">
        <f t="shared" si="17"/>
        <v>46293</v>
      </c>
      <c r="JU28" s="187">
        <f t="shared" si="17"/>
        <v>46294</v>
      </c>
      <c r="JV28" s="187">
        <f t="shared" ref="JV28" si="18">JV4</f>
        <v>46295</v>
      </c>
    </row>
    <row r="29" spans="1:282" ht="17.25" customHeight="1" x14ac:dyDescent="0.2">
      <c r="A29" s="90" t="s">
        <v>64</v>
      </c>
      <c r="B29" s="187" t="e">
        <f t="shared" ref="B29:C29" si="19">B5</f>
        <v>#REF!</v>
      </c>
      <c r="C29" s="187" t="e">
        <f t="shared" si="19"/>
        <v>#REF!</v>
      </c>
      <c r="D29" s="187" t="e">
        <f t="shared" ref="D29:BO29" si="20">D5</f>
        <v>#REF!</v>
      </c>
      <c r="E29" s="187" t="e">
        <f t="shared" si="20"/>
        <v>#REF!</v>
      </c>
      <c r="F29" s="187" t="e">
        <f t="shared" si="20"/>
        <v>#REF!</v>
      </c>
      <c r="G29" s="187" t="e">
        <f t="shared" si="20"/>
        <v>#REF!</v>
      </c>
      <c r="H29" s="187">
        <f t="shared" si="20"/>
        <v>46021</v>
      </c>
      <c r="I29" s="187">
        <f t="shared" si="20"/>
        <v>46022</v>
      </c>
      <c r="J29" s="187">
        <f t="shared" si="20"/>
        <v>46023</v>
      </c>
      <c r="K29" s="187">
        <f t="shared" si="20"/>
        <v>46024</v>
      </c>
      <c r="L29" s="187">
        <f t="shared" si="20"/>
        <v>46025</v>
      </c>
      <c r="M29" s="187">
        <f t="shared" si="20"/>
        <v>46026</v>
      </c>
      <c r="N29" s="187">
        <f t="shared" si="20"/>
        <v>46027</v>
      </c>
      <c r="O29" s="187">
        <f t="shared" si="20"/>
        <v>46028</v>
      </c>
      <c r="P29" s="187">
        <f t="shared" si="20"/>
        <v>46029</v>
      </c>
      <c r="Q29" s="187">
        <f t="shared" si="20"/>
        <v>46030</v>
      </c>
      <c r="R29" s="187">
        <f t="shared" si="20"/>
        <v>46031</v>
      </c>
      <c r="S29" s="187">
        <f t="shared" si="20"/>
        <v>46032</v>
      </c>
      <c r="T29" s="187">
        <f t="shared" si="20"/>
        <v>46033</v>
      </c>
      <c r="U29" s="187">
        <f t="shared" si="20"/>
        <v>46034</v>
      </c>
      <c r="V29" s="187">
        <f t="shared" si="20"/>
        <v>46035</v>
      </c>
      <c r="W29" s="187">
        <f t="shared" si="20"/>
        <v>46036</v>
      </c>
      <c r="X29" s="187">
        <f t="shared" si="20"/>
        <v>46037</v>
      </c>
      <c r="Y29" s="187">
        <f t="shared" si="20"/>
        <v>46038</v>
      </c>
      <c r="Z29" s="187">
        <f t="shared" si="20"/>
        <v>46039</v>
      </c>
      <c r="AA29" s="187">
        <f t="shared" si="20"/>
        <v>46040</v>
      </c>
      <c r="AB29" s="187">
        <f t="shared" si="20"/>
        <v>46041</v>
      </c>
      <c r="AC29" s="187">
        <f t="shared" si="20"/>
        <v>46042</v>
      </c>
      <c r="AD29" s="187">
        <f t="shared" si="20"/>
        <v>46043</v>
      </c>
      <c r="AE29" s="187">
        <f t="shared" si="20"/>
        <v>46044</v>
      </c>
      <c r="AF29" s="187">
        <f t="shared" si="20"/>
        <v>46045</v>
      </c>
      <c r="AG29" s="187">
        <f t="shared" si="20"/>
        <v>46046</v>
      </c>
      <c r="AH29" s="187">
        <f t="shared" si="20"/>
        <v>46047</v>
      </c>
      <c r="AI29" s="187">
        <f t="shared" si="20"/>
        <v>46048</v>
      </c>
      <c r="AJ29" s="187">
        <f t="shared" si="20"/>
        <v>46049</v>
      </c>
      <c r="AK29" s="187">
        <f t="shared" si="20"/>
        <v>46050</v>
      </c>
      <c r="AL29" s="187">
        <f t="shared" si="20"/>
        <v>46051</v>
      </c>
      <c r="AM29" s="187">
        <f t="shared" si="20"/>
        <v>46052</v>
      </c>
      <c r="AN29" s="187">
        <f t="shared" si="20"/>
        <v>46053</v>
      </c>
      <c r="AO29" s="187">
        <f t="shared" si="20"/>
        <v>46054</v>
      </c>
      <c r="AP29" s="187">
        <f t="shared" si="20"/>
        <v>46055</v>
      </c>
      <c r="AQ29" s="187">
        <f t="shared" si="20"/>
        <v>46056</v>
      </c>
      <c r="AR29" s="187">
        <f t="shared" si="20"/>
        <v>46057</v>
      </c>
      <c r="AS29" s="187">
        <f t="shared" si="20"/>
        <v>46058</v>
      </c>
      <c r="AT29" s="187">
        <f t="shared" si="20"/>
        <v>46059</v>
      </c>
      <c r="AU29" s="187">
        <f t="shared" si="20"/>
        <v>46060</v>
      </c>
      <c r="AV29" s="187">
        <f t="shared" si="20"/>
        <v>46061</v>
      </c>
      <c r="AW29" s="187">
        <f t="shared" si="20"/>
        <v>46062</v>
      </c>
      <c r="AX29" s="187">
        <f t="shared" si="20"/>
        <v>46063</v>
      </c>
      <c r="AY29" s="187">
        <f t="shared" si="20"/>
        <v>46064</v>
      </c>
      <c r="AZ29" s="187">
        <f t="shared" si="20"/>
        <v>46065</v>
      </c>
      <c r="BA29" s="187">
        <f t="shared" si="20"/>
        <v>46066</v>
      </c>
      <c r="BB29" s="187">
        <f t="shared" si="20"/>
        <v>46067</v>
      </c>
      <c r="BC29" s="187">
        <f t="shared" si="20"/>
        <v>46068</v>
      </c>
      <c r="BD29" s="187">
        <f t="shared" si="20"/>
        <v>46069</v>
      </c>
      <c r="BE29" s="187">
        <f t="shared" si="20"/>
        <v>46070</v>
      </c>
      <c r="BF29" s="187">
        <f t="shared" si="20"/>
        <v>46071</v>
      </c>
      <c r="BG29" s="187">
        <f t="shared" si="20"/>
        <v>46072</v>
      </c>
      <c r="BH29" s="187">
        <f t="shared" si="20"/>
        <v>46073</v>
      </c>
      <c r="BI29" s="187">
        <f t="shared" si="20"/>
        <v>46074</v>
      </c>
      <c r="BJ29" s="187">
        <f t="shared" si="20"/>
        <v>46075</v>
      </c>
      <c r="BK29" s="187">
        <f t="shared" si="20"/>
        <v>46076</v>
      </c>
      <c r="BL29" s="187">
        <f t="shared" si="20"/>
        <v>46077</v>
      </c>
      <c r="BM29" s="187">
        <f t="shared" si="20"/>
        <v>46078</v>
      </c>
      <c r="BN29" s="187">
        <f t="shared" si="20"/>
        <v>46079</v>
      </c>
      <c r="BO29" s="187">
        <f t="shared" si="20"/>
        <v>46080</v>
      </c>
      <c r="BP29" s="187">
        <f t="shared" ref="BP29:CU29" si="21">BP5</f>
        <v>46081</v>
      </c>
      <c r="BQ29" s="187">
        <f t="shared" si="21"/>
        <v>46082</v>
      </c>
      <c r="BR29" s="187">
        <f t="shared" si="21"/>
        <v>46083</v>
      </c>
      <c r="BS29" s="187">
        <f t="shared" si="21"/>
        <v>46084</v>
      </c>
      <c r="BT29" s="187">
        <f t="shared" si="21"/>
        <v>46085</v>
      </c>
      <c r="BU29" s="187">
        <f t="shared" si="21"/>
        <v>46086</v>
      </c>
      <c r="BV29" s="187">
        <f t="shared" si="21"/>
        <v>46087</v>
      </c>
      <c r="BW29" s="187">
        <f t="shared" si="21"/>
        <v>46088</v>
      </c>
      <c r="BX29" s="187">
        <f t="shared" si="21"/>
        <v>46089</v>
      </c>
      <c r="BY29" s="187">
        <f t="shared" si="21"/>
        <v>46090</v>
      </c>
      <c r="BZ29" s="187">
        <f t="shared" si="21"/>
        <v>46091</v>
      </c>
      <c r="CA29" s="187">
        <f t="shared" si="21"/>
        <v>46092</v>
      </c>
      <c r="CB29" s="187">
        <f t="shared" si="21"/>
        <v>46093</v>
      </c>
      <c r="CC29" s="187">
        <f t="shared" si="21"/>
        <v>46094</v>
      </c>
      <c r="CD29" s="187">
        <f t="shared" si="21"/>
        <v>46095</v>
      </c>
      <c r="CE29" s="187">
        <f t="shared" si="21"/>
        <v>46096</v>
      </c>
      <c r="CF29" s="187">
        <f t="shared" si="21"/>
        <v>46097</v>
      </c>
      <c r="CG29" s="187">
        <f t="shared" si="21"/>
        <v>46098</v>
      </c>
      <c r="CH29" s="187">
        <f t="shared" si="21"/>
        <v>46099</v>
      </c>
      <c r="CI29" s="187">
        <f t="shared" si="21"/>
        <v>46100</v>
      </c>
      <c r="CJ29" s="187">
        <f t="shared" si="21"/>
        <v>46101</v>
      </c>
      <c r="CK29" s="187">
        <f t="shared" si="21"/>
        <v>46102</v>
      </c>
      <c r="CL29" s="187">
        <f t="shared" si="21"/>
        <v>46103</v>
      </c>
      <c r="CM29" s="187">
        <f t="shared" si="21"/>
        <v>46104</v>
      </c>
      <c r="CN29" s="187">
        <f t="shared" si="21"/>
        <v>46105</v>
      </c>
      <c r="CO29" s="187">
        <f t="shared" si="21"/>
        <v>46106</v>
      </c>
      <c r="CP29" s="187">
        <f t="shared" si="21"/>
        <v>46107</v>
      </c>
      <c r="CQ29" s="187">
        <f t="shared" si="21"/>
        <v>46108</v>
      </c>
      <c r="CR29" s="187">
        <f t="shared" si="21"/>
        <v>46109</v>
      </c>
      <c r="CS29" s="187">
        <f t="shared" si="21"/>
        <v>46110</v>
      </c>
      <c r="CT29" s="187">
        <f t="shared" si="21"/>
        <v>46111</v>
      </c>
      <c r="CU29" s="187">
        <f t="shared" si="21"/>
        <v>46112</v>
      </c>
      <c r="CV29" s="187">
        <f t="shared" ref="CV29:DW29" si="22">CV5</f>
        <v>46113</v>
      </c>
      <c r="CW29" s="187">
        <f t="shared" si="22"/>
        <v>46114</v>
      </c>
      <c r="CX29" s="187">
        <f t="shared" si="22"/>
        <v>46115</v>
      </c>
      <c r="CY29" s="187">
        <f t="shared" si="22"/>
        <v>46116</v>
      </c>
      <c r="CZ29" s="187">
        <f t="shared" si="22"/>
        <v>46117</v>
      </c>
      <c r="DA29" s="187">
        <f t="shared" si="22"/>
        <v>46118</v>
      </c>
      <c r="DB29" s="187">
        <f t="shared" si="22"/>
        <v>46119</v>
      </c>
      <c r="DC29" s="187">
        <f t="shared" si="22"/>
        <v>46120</v>
      </c>
      <c r="DD29" s="187">
        <f t="shared" si="22"/>
        <v>46121</v>
      </c>
      <c r="DE29" s="187">
        <f t="shared" si="22"/>
        <v>46122</v>
      </c>
      <c r="DF29" s="187">
        <f t="shared" si="22"/>
        <v>46123</v>
      </c>
      <c r="DG29" s="187">
        <f t="shared" si="22"/>
        <v>46124</v>
      </c>
      <c r="DH29" s="187">
        <f t="shared" si="22"/>
        <v>46125</v>
      </c>
      <c r="DI29" s="187">
        <f t="shared" si="22"/>
        <v>46126</v>
      </c>
      <c r="DJ29" s="187">
        <f t="shared" si="22"/>
        <v>46127</v>
      </c>
      <c r="DK29" s="187">
        <f t="shared" si="22"/>
        <v>46128</v>
      </c>
      <c r="DL29" s="187">
        <f t="shared" si="22"/>
        <v>46129</v>
      </c>
      <c r="DM29" s="187">
        <f t="shared" si="22"/>
        <v>46130</v>
      </c>
      <c r="DN29" s="187">
        <f t="shared" si="22"/>
        <v>46131</v>
      </c>
      <c r="DO29" s="187">
        <f t="shared" si="22"/>
        <v>46132</v>
      </c>
      <c r="DP29" s="187">
        <f t="shared" si="22"/>
        <v>46133</v>
      </c>
      <c r="DQ29" s="187">
        <f t="shared" si="22"/>
        <v>46134</v>
      </c>
      <c r="DR29" s="187">
        <f t="shared" si="22"/>
        <v>46135</v>
      </c>
      <c r="DS29" s="187">
        <f t="shared" si="22"/>
        <v>46136</v>
      </c>
      <c r="DT29" s="187">
        <f t="shared" si="22"/>
        <v>46137</v>
      </c>
      <c r="DU29" s="187">
        <f t="shared" si="22"/>
        <v>46138</v>
      </c>
      <c r="DV29" s="187">
        <f t="shared" si="22"/>
        <v>46139</v>
      </c>
      <c r="DW29" s="187">
        <f t="shared" si="22"/>
        <v>46140</v>
      </c>
      <c r="DX29" s="187">
        <f t="shared" ref="DX29:DY29" si="23">DX5</f>
        <v>46141</v>
      </c>
      <c r="DY29" s="187">
        <f t="shared" si="23"/>
        <v>46142</v>
      </c>
      <c r="DZ29" s="187">
        <f t="shared" ref="DZ29:FK29" si="24">DZ5</f>
        <v>46143</v>
      </c>
      <c r="EA29" s="187">
        <f t="shared" si="24"/>
        <v>46144</v>
      </c>
      <c r="EB29" s="187">
        <f t="shared" si="24"/>
        <v>46145</v>
      </c>
      <c r="EC29" s="187">
        <f t="shared" si="24"/>
        <v>46146</v>
      </c>
      <c r="ED29" s="187">
        <f t="shared" si="24"/>
        <v>46147</v>
      </c>
      <c r="EE29" s="187">
        <f t="shared" si="24"/>
        <v>46148</v>
      </c>
      <c r="EF29" s="187">
        <f t="shared" si="24"/>
        <v>46149</v>
      </c>
      <c r="EG29" s="187">
        <f t="shared" si="24"/>
        <v>46150</v>
      </c>
      <c r="EH29" s="187">
        <f t="shared" si="24"/>
        <v>46151</v>
      </c>
      <c r="EI29" s="187">
        <f t="shared" si="24"/>
        <v>46152</v>
      </c>
      <c r="EJ29" s="187">
        <f t="shared" si="24"/>
        <v>46153</v>
      </c>
      <c r="EK29" s="187">
        <f t="shared" si="24"/>
        <v>46154</v>
      </c>
      <c r="EL29" s="187">
        <f t="shared" si="24"/>
        <v>46155</v>
      </c>
      <c r="EM29" s="187">
        <f t="shared" si="24"/>
        <v>46156</v>
      </c>
      <c r="EN29" s="187">
        <f t="shared" si="24"/>
        <v>46157</v>
      </c>
      <c r="EO29" s="187">
        <f t="shared" si="24"/>
        <v>46158</v>
      </c>
      <c r="EP29" s="187">
        <f t="shared" si="24"/>
        <v>46159</v>
      </c>
      <c r="EQ29" s="187">
        <f t="shared" si="24"/>
        <v>46160</v>
      </c>
      <c r="ER29" s="187">
        <f t="shared" si="24"/>
        <v>46161</v>
      </c>
      <c r="ES29" s="187">
        <f t="shared" si="24"/>
        <v>46162</v>
      </c>
      <c r="ET29" s="187">
        <f t="shared" si="24"/>
        <v>46163</v>
      </c>
      <c r="EU29" s="187">
        <f t="shared" si="24"/>
        <v>46164</v>
      </c>
      <c r="EV29" s="187">
        <f t="shared" si="24"/>
        <v>46165</v>
      </c>
      <c r="EW29" s="187">
        <f t="shared" si="24"/>
        <v>46166</v>
      </c>
      <c r="EX29" s="187">
        <f t="shared" si="24"/>
        <v>46167</v>
      </c>
      <c r="EY29" s="187">
        <f t="shared" si="24"/>
        <v>46168</v>
      </c>
      <c r="EZ29" s="187">
        <f t="shared" si="24"/>
        <v>46169</v>
      </c>
      <c r="FA29" s="187">
        <f t="shared" si="24"/>
        <v>46170</v>
      </c>
      <c r="FB29" s="187">
        <f t="shared" si="24"/>
        <v>46171</v>
      </c>
      <c r="FC29" s="187">
        <f t="shared" si="24"/>
        <v>46172</v>
      </c>
      <c r="FD29" s="187">
        <f t="shared" si="24"/>
        <v>46173</v>
      </c>
      <c r="FE29" s="187">
        <f t="shared" si="24"/>
        <v>46174</v>
      </c>
      <c r="FF29" s="187">
        <f t="shared" si="24"/>
        <v>46175</v>
      </c>
      <c r="FG29" s="187">
        <f t="shared" si="24"/>
        <v>46176</v>
      </c>
      <c r="FH29" s="187">
        <f t="shared" si="24"/>
        <v>46177</v>
      </c>
      <c r="FI29" s="187">
        <f t="shared" si="24"/>
        <v>46178</v>
      </c>
      <c r="FJ29" s="187">
        <f t="shared" si="24"/>
        <v>46179</v>
      </c>
      <c r="FK29" s="187">
        <f t="shared" si="24"/>
        <v>46180</v>
      </c>
      <c r="FL29" s="187">
        <f t="shared" ref="FL29:HW29" si="25">FL5</f>
        <v>46181</v>
      </c>
      <c r="FM29" s="187">
        <f t="shared" si="25"/>
        <v>46182</v>
      </c>
      <c r="FN29" s="187">
        <f t="shared" si="25"/>
        <v>46183</v>
      </c>
      <c r="FO29" s="187">
        <f t="shared" si="25"/>
        <v>46184</v>
      </c>
      <c r="FP29" s="187">
        <f t="shared" si="25"/>
        <v>46185</v>
      </c>
      <c r="FQ29" s="187">
        <f t="shared" si="25"/>
        <v>46186</v>
      </c>
      <c r="FR29" s="187">
        <f t="shared" si="25"/>
        <v>46187</v>
      </c>
      <c r="FS29" s="187">
        <f t="shared" si="25"/>
        <v>46188</v>
      </c>
      <c r="FT29" s="187">
        <f t="shared" si="25"/>
        <v>46189</v>
      </c>
      <c r="FU29" s="187">
        <f t="shared" si="25"/>
        <v>46190</v>
      </c>
      <c r="FV29" s="187">
        <f t="shared" si="25"/>
        <v>46191</v>
      </c>
      <c r="FW29" s="187">
        <f t="shared" si="25"/>
        <v>46192</v>
      </c>
      <c r="FX29" s="187">
        <f t="shared" si="25"/>
        <v>46193</v>
      </c>
      <c r="FY29" s="187">
        <f t="shared" si="25"/>
        <v>46194</v>
      </c>
      <c r="FZ29" s="187">
        <f t="shared" si="25"/>
        <v>46195</v>
      </c>
      <c r="GA29" s="187">
        <f t="shared" si="25"/>
        <v>46196</v>
      </c>
      <c r="GB29" s="187">
        <f t="shared" si="25"/>
        <v>46197</v>
      </c>
      <c r="GC29" s="187">
        <f t="shared" si="25"/>
        <v>46198</v>
      </c>
      <c r="GD29" s="187">
        <f t="shared" si="25"/>
        <v>46199</v>
      </c>
      <c r="GE29" s="187">
        <f t="shared" si="25"/>
        <v>46200</v>
      </c>
      <c r="GF29" s="187">
        <f t="shared" si="25"/>
        <v>46201</v>
      </c>
      <c r="GG29" s="187">
        <f t="shared" si="25"/>
        <v>46202</v>
      </c>
      <c r="GH29" s="187">
        <f t="shared" si="25"/>
        <v>46203</v>
      </c>
      <c r="GI29" s="187">
        <f t="shared" si="25"/>
        <v>46204</v>
      </c>
      <c r="GJ29" s="187">
        <f t="shared" si="25"/>
        <v>46205</v>
      </c>
      <c r="GK29" s="187">
        <f t="shared" si="25"/>
        <v>46206</v>
      </c>
      <c r="GL29" s="187">
        <f t="shared" si="25"/>
        <v>46207</v>
      </c>
      <c r="GM29" s="187">
        <f t="shared" si="25"/>
        <v>46208</v>
      </c>
      <c r="GN29" s="187">
        <f t="shared" si="25"/>
        <v>46209</v>
      </c>
      <c r="GO29" s="187">
        <f t="shared" si="25"/>
        <v>46210</v>
      </c>
      <c r="GP29" s="187">
        <f t="shared" si="25"/>
        <v>46211</v>
      </c>
      <c r="GQ29" s="187">
        <f t="shared" si="25"/>
        <v>46212</v>
      </c>
      <c r="GR29" s="187">
        <f t="shared" si="25"/>
        <v>46213</v>
      </c>
      <c r="GS29" s="187">
        <f t="shared" si="25"/>
        <v>46214</v>
      </c>
      <c r="GT29" s="187">
        <f t="shared" si="25"/>
        <v>46215</v>
      </c>
      <c r="GU29" s="187">
        <f t="shared" si="25"/>
        <v>46216</v>
      </c>
      <c r="GV29" s="187">
        <f t="shared" si="25"/>
        <v>46217</v>
      </c>
      <c r="GW29" s="187">
        <f t="shared" si="25"/>
        <v>46218</v>
      </c>
      <c r="GX29" s="187">
        <f t="shared" si="25"/>
        <v>46219</v>
      </c>
      <c r="GY29" s="187">
        <f t="shared" si="25"/>
        <v>46220</v>
      </c>
      <c r="GZ29" s="187">
        <f t="shared" si="25"/>
        <v>46221</v>
      </c>
      <c r="HA29" s="187">
        <f t="shared" si="25"/>
        <v>46222</v>
      </c>
      <c r="HB29" s="187">
        <f t="shared" si="25"/>
        <v>46223</v>
      </c>
      <c r="HC29" s="187">
        <f t="shared" si="25"/>
        <v>46224</v>
      </c>
      <c r="HD29" s="187">
        <f t="shared" si="25"/>
        <v>46225</v>
      </c>
      <c r="HE29" s="187">
        <f t="shared" si="25"/>
        <v>46226</v>
      </c>
      <c r="HF29" s="187">
        <f t="shared" si="25"/>
        <v>46227</v>
      </c>
      <c r="HG29" s="187">
        <f t="shared" si="25"/>
        <v>46228</v>
      </c>
      <c r="HH29" s="187">
        <f t="shared" si="25"/>
        <v>46229</v>
      </c>
      <c r="HI29" s="187">
        <f t="shared" si="25"/>
        <v>46230</v>
      </c>
      <c r="HJ29" s="187">
        <f t="shared" si="25"/>
        <v>46231</v>
      </c>
      <c r="HK29" s="187">
        <f t="shared" si="25"/>
        <v>46232</v>
      </c>
      <c r="HL29" s="187">
        <f t="shared" si="25"/>
        <v>46233</v>
      </c>
      <c r="HM29" s="187">
        <f t="shared" si="25"/>
        <v>46234</v>
      </c>
      <c r="HN29" s="187">
        <f t="shared" si="25"/>
        <v>46235</v>
      </c>
      <c r="HO29" s="187">
        <f t="shared" si="25"/>
        <v>46236</v>
      </c>
      <c r="HP29" s="187">
        <f t="shared" si="25"/>
        <v>46237</v>
      </c>
      <c r="HQ29" s="187">
        <f t="shared" si="25"/>
        <v>46238</v>
      </c>
      <c r="HR29" s="187">
        <f t="shared" si="25"/>
        <v>46239</v>
      </c>
      <c r="HS29" s="187">
        <f t="shared" si="25"/>
        <v>46240</v>
      </c>
      <c r="HT29" s="187">
        <f t="shared" si="25"/>
        <v>46241</v>
      </c>
      <c r="HU29" s="187">
        <f t="shared" si="25"/>
        <v>46242</v>
      </c>
      <c r="HV29" s="187">
        <f t="shared" si="25"/>
        <v>46243</v>
      </c>
      <c r="HW29" s="187">
        <f t="shared" si="25"/>
        <v>46244</v>
      </c>
      <c r="HX29" s="187">
        <f t="shared" ref="HX29:JU29" si="26">HX5</f>
        <v>46245</v>
      </c>
      <c r="HY29" s="187">
        <f t="shared" si="26"/>
        <v>46246</v>
      </c>
      <c r="HZ29" s="187">
        <f t="shared" si="26"/>
        <v>46247</v>
      </c>
      <c r="IA29" s="187">
        <f t="shared" si="26"/>
        <v>46248</v>
      </c>
      <c r="IB29" s="187">
        <f t="shared" si="26"/>
        <v>46249</v>
      </c>
      <c r="IC29" s="187">
        <f t="shared" si="26"/>
        <v>46250</v>
      </c>
      <c r="ID29" s="187">
        <f t="shared" si="26"/>
        <v>46251</v>
      </c>
      <c r="IE29" s="187">
        <f t="shared" si="26"/>
        <v>46252</v>
      </c>
      <c r="IF29" s="187">
        <f t="shared" si="26"/>
        <v>46253</v>
      </c>
      <c r="IG29" s="187">
        <f t="shared" si="26"/>
        <v>46254</v>
      </c>
      <c r="IH29" s="187">
        <f t="shared" si="26"/>
        <v>46255</v>
      </c>
      <c r="II29" s="187">
        <f t="shared" si="26"/>
        <v>46256</v>
      </c>
      <c r="IJ29" s="187">
        <f t="shared" si="26"/>
        <v>46257</v>
      </c>
      <c r="IK29" s="187">
        <f t="shared" si="26"/>
        <v>46258</v>
      </c>
      <c r="IL29" s="187">
        <f t="shared" si="26"/>
        <v>46259</v>
      </c>
      <c r="IM29" s="187">
        <f t="shared" si="26"/>
        <v>46260</v>
      </c>
      <c r="IN29" s="187">
        <f t="shared" si="26"/>
        <v>46261</v>
      </c>
      <c r="IO29" s="187">
        <f t="shared" si="26"/>
        <v>46262</v>
      </c>
      <c r="IP29" s="187">
        <f t="shared" si="26"/>
        <v>46263</v>
      </c>
      <c r="IQ29" s="187">
        <f t="shared" si="26"/>
        <v>46264</v>
      </c>
      <c r="IR29" s="187">
        <f t="shared" si="26"/>
        <v>46265</v>
      </c>
      <c r="IS29" s="187">
        <f t="shared" si="26"/>
        <v>46266</v>
      </c>
      <c r="IT29" s="187">
        <f t="shared" si="26"/>
        <v>46267</v>
      </c>
      <c r="IU29" s="187">
        <f t="shared" si="26"/>
        <v>46268</v>
      </c>
      <c r="IV29" s="187">
        <f t="shared" si="26"/>
        <v>46269</v>
      </c>
      <c r="IW29" s="187">
        <f t="shared" si="26"/>
        <v>46270</v>
      </c>
      <c r="IX29" s="187">
        <f t="shared" si="26"/>
        <v>46271</v>
      </c>
      <c r="IY29" s="187">
        <f t="shared" si="26"/>
        <v>46272</v>
      </c>
      <c r="IZ29" s="187">
        <f t="shared" si="26"/>
        <v>46273</v>
      </c>
      <c r="JA29" s="187">
        <f t="shared" si="26"/>
        <v>46274</v>
      </c>
      <c r="JB29" s="187">
        <f t="shared" si="26"/>
        <v>46275</v>
      </c>
      <c r="JC29" s="187">
        <f t="shared" si="26"/>
        <v>46276</v>
      </c>
      <c r="JD29" s="187">
        <f t="shared" si="26"/>
        <v>46277</v>
      </c>
      <c r="JE29" s="187">
        <f t="shared" si="26"/>
        <v>46278</v>
      </c>
      <c r="JF29" s="187">
        <f t="shared" si="26"/>
        <v>46279</v>
      </c>
      <c r="JG29" s="187">
        <f t="shared" si="26"/>
        <v>46280</v>
      </c>
      <c r="JH29" s="187">
        <f t="shared" si="26"/>
        <v>46281</v>
      </c>
      <c r="JI29" s="187">
        <f t="shared" si="26"/>
        <v>46282</v>
      </c>
      <c r="JJ29" s="187">
        <f t="shared" si="26"/>
        <v>46283</v>
      </c>
      <c r="JK29" s="187">
        <f t="shared" si="26"/>
        <v>46284</v>
      </c>
      <c r="JL29" s="187">
        <f t="shared" si="26"/>
        <v>46285</v>
      </c>
      <c r="JM29" s="187">
        <f t="shared" si="26"/>
        <v>46286</v>
      </c>
      <c r="JN29" s="187">
        <f t="shared" si="26"/>
        <v>46287</v>
      </c>
      <c r="JO29" s="187">
        <f t="shared" si="26"/>
        <v>46288</v>
      </c>
      <c r="JP29" s="187">
        <f t="shared" si="26"/>
        <v>46289</v>
      </c>
      <c r="JQ29" s="187">
        <f t="shared" si="26"/>
        <v>46290</v>
      </c>
      <c r="JR29" s="187">
        <f t="shared" si="26"/>
        <v>46291</v>
      </c>
      <c r="JS29" s="187">
        <f t="shared" si="26"/>
        <v>46292</v>
      </c>
      <c r="JT29" s="187">
        <f t="shared" si="26"/>
        <v>46293</v>
      </c>
      <c r="JU29" s="187">
        <f t="shared" si="26"/>
        <v>46294</v>
      </c>
      <c r="JV29" s="187">
        <f t="shared" ref="JV29" si="27">JV5</f>
        <v>46295</v>
      </c>
    </row>
    <row r="30" spans="1:282" s="44" customFormat="1" x14ac:dyDescent="0.2">
      <c r="A30" s="42" t="s">
        <v>83</v>
      </c>
      <c r="B30" s="189"/>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c r="CW30" s="189"/>
      <c r="CX30" s="189"/>
      <c r="CY30" s="189"/>
      <c r="CZ30" s="189"/>
      <c r="DA30" s="189"/>
      <c r="DB30" s="189"/>
      <c r="DC30" s="189"/>
      <c r="DD30" s="189"/>
      <c r="DE30" s="189"/>
      <c r="DF30" s="189"/>
      <c r="DG30" s="189"/>
      <c r="DH30" s="189"/>
      <c r="DI30" s="189"/>
      <c r="DJ30" s="189"/>
      <c r="DK30" s="189"/>
      <c r="DL30" s="189"/>
      <c r="DM30" s="189"/>
      <c r="DN30" s="189"/>
      <c r="DO30" s="189"/>
      <c r="DP30" s="189"/>
      <c r="DQ30" s="189"/>
      <c r="DR30" s="189"/>
      <c r="DS30" s="189"/>
      <c r="DT30" s="189"/>
      <c r="DU30" s="189"/>
      <c r="DV30" s="189"/>
      <c r="DW30" s="189"/>
      <c r="DX30" s="189"/>
      <c r="DY30" s="189"/>
      <c r="DZ30" s="189"/>
      <c r="EA30" s="189"/>
      <c r="EB30" s="189"/>
      <c r="EC30" s="189"/>
      <c r="ED30" s="189"/>
      <c r="EE30" s="189"/>
      <c r="EF30" s="189"/>
      <c r="EG30" s="189"/>
      <c r="EH30" s="189"/>
      <c r="EI30" s="189"/>
      <c r="EJ30" s="189"/>
      <c r="EK30" s="189"/>
      <c r="EL30" s="189"/>
      <c r="EM30" s="189"/>
      <c r="EN30" s="189"/>
      <c r="EO30" s="189"/>
      <c r="EP30" s="189"/>
      <c r="EQ30" s="189"/>
      <c r="ER30" s="189"/>
      <c r="ES30" s="189"/>
      <c r="ET30" s="189"/>
      <c r="EU30" s="189"/>
      <c r="EV30" s="189"/>
      <c r="EW30" s="189"/>
      <c r="EX30" s="189"/>
      <c r="EY30" s="189"/>
      <c r="EZ30" s="189"/>
      <c r="FA30" s="189"/>
      <c r="FB30" s="189"/>
      <c r="FC30" s="189"/>
      <c r="FD30" s="189"/>
      <c r="FE30" s="189"/>
      <c r="FF30" s="189"/>
      <c r="FG30" s="189"/>
      <c r="FH30" s="189"/>
      <c r="FI30" s="189"/>
      <c r="FJ30" s="189"/>
      <c r="FK30" s="189"/>
      <c r="FL30" s="189"/>
      <c r="FM30" s="189"/>
      <c r="FN30" s="189"/>
      <c r="FO30" s="189"/>
      <c r="FP30" s="189"/>
      <c r="FQ30" s="189"/>
      <c r="FR30" s="189"/>
      <c r="FS30" s="189"/>
      <c r="FT30" s="189"/>
      <c r="FU30" s="189"/>
      <c r="FV30" s="189"/>
      <c r="FW30" s="189"/>
      <c r="FX30" s="189"/>
      <c r="FY30" s="189"/>
      <c r="FZ30" s="189"/>
      <c r="GA30" s="189"/>
      <c r="GB30" s="189"/>
      <c r="GC30" s="189"/>
      <c r="GD30" s="189"/>
      <c r="GE30" s="189"/>
      <c r="GF30" s="189"/>
      <c r="GG30" s="189"/>
      <c r="GH30" s="189"/>
      <c r="GI30" s="189"/>
      <c r="GJ30" s="189"/>
      <c r="GK30" s="189"/>
      <c r="GL30" s="189"/>
      <c r="GM30" s="189"/>
      <c r="GN30" s="189"/>
      <c r="GO30" s="189"/>
      <c r="GP30" s="189"/>
      <c r="GQ30" s="189"/>
      <c r="GR30" s="189"/>
      <c r="GS30" s="189"/>
      <c r="GT30" s="189"/>
      <c r="GU30" s="189"/>
      <c r="GV30" s="189"/>
      <c r="GW30" s="189"/>
      <c r="GX30" s="189"/>
      <c r="GY30" s="189"/>
      <c r="GZ30" s="189"/>
      <c r="HA30" s="189"/>
      <c r="HB30" s="189"/>
      <c r="HC30" s="189"/>
      <c r="HD30" s="189"/>
      <c r="HE30" s="189"/>
      <c r="HF30" s="189"/>
      <c r="HG30" s="189"/>
      <c r="HH30" s="189"/>
      <c r="HI30" s="189"/>
      <c r="HJ30" s="189"/>
      <c r="HK30" s="189"/>
      <c r="HL30" s="189"/>
      <c r="HM30" s="189"/>
      <c r="HN30" s="189"/>
      <c r="HO30" s="189"/>
      <c r="HP30" s="189"/>
      <c r="HQ30" s="189"/>
      <c r="HR30" s="189"/>
      <c r="HS30" s="189"/>
      <c r="HT30" s="189"/>
      <c r="HU30" s="189"/>
      <c r="HV30" s="189"/>
      <c r="HW30" s="189"/>
      <c r="HX30" s="189"/>
      <c r="HY30" s="189"/>
      <c r="HZ30" s="189"/>
      <c r="IA30" s="189"/>
      <c r="IB30" s="189"/>
      <c r="IC30" s="189"/>
      <c r="ID30" s="189"/>
      <c r="IE30" s="189"/>
      <c r="IF30" s="189"/>
      <c r="IG30" s="189"/>
      <c r="IH30" s="189"/>
      <c r="II30" s="189"/>
      <c r="IJ30" s="189"/>
      <c r="IK30" s="189"/>
      <c r="IL30" s="189"/>
      <c r="IM30" s="189"/>
      <c r="IN30" s="189"/>
      <c r="IO30" s="189"/>
      <c r="IP30" s="189"/>
      <c r="IQ30" s="189"/>
      <c r="IR30" s="189"/>
      <c r="IS30" s="189"/>
      <c r="IT30" s="189"/>
      <c r="IU30" s="189"/>
      <c r="IV30" s="189"/>
      <c r="IW30" s="189"/>
      <c r="IX30" s="189"/>
      <c r="IY30" s="189"/>
      <c r="IZ30" s="189"/>
      <c r="JA30" s="189"/>
      <c r="JB30" s="189"/>
      <c r="JC30" s="189"/>
      <c r="JD30" s="189"/>
      <c r="JE30" s="189"/>
      <c r="JF30" s="189"/>
      <c r="JG30" s="189"/>
      <c r="JH30" s="189"/>
      <c r="JI30" s="189"/>
      <c r="JJ30" s="189"/>
      <c r="JK30" s="189"/>
      <c r="JL30" s="189"/>
      <c r="JM30" s="189"/>
      <c r="JN30" s="189"/>
      <c r="JO30" s="189"/>
      <c r="JP30" s="189"/>
      <c r="JQ30" s="189"/>
      <c r="JR30" s="189"/>
      <c r="JS30" s="189"/>
      <c r="JT30" s="189"/>
      <c r="JU30" s="189"/>
      <c r="JV30" s="189"/>
    </row>
    <row r="31" spans="1:282" s="50" customFormat="1" x14ac:dyDescent="0.2">
      <c r="A31" s="88">
        <v>1</v>
      </c>
      <c r="B31" s="191" t="e">
        <f t="shared" ref="B31:C31" si="28">ROUND(B7*0.85,)</f>
        <v>#REF!</v>
      </c>
      <c r="C31" s="191" t="e">
        <f t="shared" si="28"/>
        <v>#REF!</v>
      </c>
      <c r="D31" s="191" t="e">
        <f t="shared" ref="D31:BO31" si="29">ROUND(D7*0.85,)</f>
        <v>#REF!</v>
      </c>
      <c r="E31" s="191" t="e">
        <f t="shared" si="29"/>
        <v>#REF!</v>
      </c>
      <c r="F31" s="191" t="e">
        <f t="shared" si="29"/>
        <v>#REF!</v>
      </c>
      <c r="G31" s="191" t="e">
        <f t="shared" si="29"/>
        <v>#REF!</v>
      </c>
      <c r="H31" s="191">
        <f t="shared" si="29"/>
        <v>31663</v>
      </c>
      <c r="I31" s="191">
        <f t="shared" si="29"/>
        <v>43988</v>
      </c>
      <c r="J31" s="191">
        <f t="shared" si="29"/>
        <v>43988</v>
      </c>
      <c r="K31" s="191">
        <f t="shared" si="29"/>
        <v>43988</v>
      </c>
      <c r="L31" s="191">
        <f t="shared" si="29"/>
        <v>38038</v>
      </c>
      <c r="M31" s="191">
        <f t="shared" si="29"/>
        <v>38038</v>
      </c>
      <c r="N31" s="191">
        <f t="shared" si="29"/>
        <v>38038</v>
      </c>
      <c r="O31" s="191">
        <f t="shared" si="29"/>
        <v>38038</v>
      </c>
      <c r="P31" s="191">
        <f t="shared" si="29"/>
        <v>38038</v>
      </c>
      <c r="Q31" s="191">
        <f t="shared" si="29"/>
        <v>38038</v>
      </c>
      <c r="R31" s="191">
        <f t="shared" si="29"/>
        <v>30983</v>
      </c>
      <c r="S31" s="191">
        <f t="shared" si="29"/>
        <v>16958</v>
      </c>
      <c r="T31" s="191">
        <f t="shared" si="29"/>
        <v>16958</v>
      </c>
      <c r="U31" s="191">
        <f t="shared" si="29"/>
        <v>16958</v>
      </c>
      <c r="V31" s="191">
        <f t="shared" si="29"/>
        <v>16958</v>
      </c>
      <c r="W31" s="191">
        <f t="shared" si="29"/>
        <v>16958</v>
      </c>
      <c r="X31" s="191">
        <f t="shared" si="29"/>
        <v>18658</v>
      </c>
      <c r="Y31" s="191">
        <f t="shared" si="29"/>
        <v>18658</v>
      </c>
      <c r="Z31" s="191">
        <f t="shared" si="29"/>
        <v>18658</v>
      </c>
      <c r="AA31" s="191">
        <f t="shared" si="29"/>
        <v>18658</v>
      </c>
      <c r="AB31" s="191">
        <f t="shared" si="29"/>
        <v>18658</v>
      </c>
      <c r="AC31" s="191">
        <f t="shared" si="29"/>
        <v>16958</v>
      </c>
      <c r="AD31" s="191">
        <f t="shared" si="29"/>
        <v>16958</v>
      </c>
      <c r="AE31" s="191">
        <f t="shared" si="29"/>
        <v>16958</v>
      </c>
      <c r="AF31" s="191">
        <f t="shared" si="29"/>
        <v>16958</v>
      </c>
      <c r="AG31" s="191">
        <f t="shared" si="29"/>
        <v>16958</v>
      </c>
      <c r="AH31" s="191">
        <f t="shared" si="29"/>
        <v>20358</v>
      </c>
      <c r="AI31" s="191">
        <f t="shared" si="29"/>
        <v>20358</v>
      </c>
      <c r="AJ31" s="191">
        <f t="shared" si="29"/>
        <v>20358</v>
      </c>
      <c r="AK31" s="191">
        <f t="shared" si="29"/>
        <v>20358</v>
      </c>
      <c r="AL31" s="191">
        <f t="shared" si="29"/>
        <v>20358</v>
      </c>
      <c r="AM31" s="191">
        <f t="shared" si="29"/>
        <v>22058</v>
      </c>
      <c r="AN31" s="191">
        <f t="shared" si="29"/>
        <v>24183</v>
      </c>
      <c r="AO31" s="191">
        <f t="shared" si="29"/>
        <v>24608</v>
      </c>
      <c r="AP31" s="191">
        <f t="shared" si="29"/>
        <v>24608</v>
      </c>
      <c r="AQ31" s="191">
        <f t="shared" si="29"/>
        <v>24608</v>
      </c>
      <c r="AR31" s="191">
        <f t="shared" si="29"/>
        <v>24608</v>
      </c>
      <c r="AS31" s="191">
        <f t="shared" si="29"/>
        <v>24608</v>
      </c>
      <c r="AT31" s="191">
        <f t="shared" si="29"/>
        <v>24608</v>
      </c>
      <c r="AU31" s="191">
        <f t="shared" si="29"/>
        <v>24608</v>
      </c>
      <c r="AV31" s="191">
        <f t="shared" si="29"/>
        <v>24608</v>
      </c>
      <c r="AW31" s="191">
        <f t="shared" si="29"/>
        <v>24608</v>
      </c>
      <c r="AX31" s="191">
        <f t="shared" si="29"/>
        <v>24608</v>
      </c>
      <c r="AY31" s="191">
        <f t="shared" si="29"/>
        <v>22908</v>
      </c>
      <c r="AZ31" s="191">
        <f t="shared" si="29"/>
        <v>22908</v>
      </c>
      <c r="BA31" s="191">
        <f t="shared" si="29"/>
        <v>24608</v>
      </c>
      <c r="BB31" s="191">
        <f t="shared" si="29"/>
        <v>24608</v>
      </c>
      <c r="BC31" s="191">
        <f t="shared" si="29"/>
        <v>26308</v>
      </c>
      <c r="BD31" s="191">
        <f t="shared" si="29"/>
        <v>28433</v>
      </c>
      <c r="BE31" s="191">
        <f t="shared" si="29"/>
        <v>28433</v>
      </c>
      <c r="BF31" s="191">
        <f t="shared" si="29"/>
        <v>28433</v>
      </c>
      <c r="BG31" s="191">
        <f t="shared" si="29"/>
        <v>28433</v>
      </c>
      <c r="BH31" s="191">
        <f t="shared" si="29"/>
        <v>30558</v>
      </c>
      <c r="BI31" s="191">
        <f t="shared" si="29"/>
        <v>33108</v>
      </c>
      <c r="BJ31" s="191">
        <f t="shared" si="29"/>
        <v>33108</v>
      </c>
      <c r="BK31" s="191">
        <f t="shared" si="29"/>
        <v>30558</v>
      </c>
      <c r="BL31" s="191">
        <f t="shared" si="29"/>
        <v>26308</v>
      </c>
      <c r="BM31" s="191">
        <f t="shared" si="29"/>
        <v>26308</v>
      </c>
      <c r="BN31" s="191">
        <f t="shared" si="29"/>
        <v>28433</v>
      </c>
      <c r="BO31" s="191">
        <f t="shared" si="29"/>
        <v>28433</v>
      </c>
      <c r="BP31" s="191">
        <f t="shared" ref="BP31:CU31" si="30">ROUND(BP7*0.85,)</f>
        <v>21208</v>
      </c>
      <c r="BQ31" s="191">
        <f t="shared" si="30"/>
        <v>21590</v>
      </c>
      <c r="BR31" s="191">
        <f t="shared" si="30"/>
        <v>21590</v>
      </c>
      <c r="BS31" s="191">
        <f t="shared" si="30"/>
        <v>21590</v>
      </c>
      <c r="BT31" s="191">
        <f t="shared" si="30"/>
        <v>20315</v>
      </c>
      <c r="BU31" s="191">
        <f t="shared" si="30"/>
        <v>20315</v>
      </c>
      <c r="BV31" s="191">
        <f t="shared" si="30"/>
        <v>21590</v>
      </c>
      <c r="BW31" s="191">
        <f t="shared" si="30"/>
        <v>21590</v>
      </c>
      <c r="BX31" s="191">
        <f t="shared" si="30"/>
        <v>21590</v>
      </c>
      <c r="BY31" s="191">
        <f t="shared" si="30"/>
        <v>20315</v>
      </c>
      <c r="BZ31" s="191">
        <f t="shared" si="30"/>
        <v>20315</v>
      </c>
      <c r="CA31" s="191">
        <f t="shared" si="30"/>
        <v>20315</v>
      </c>
      <c r="CB31" s="191">
        <f t="shared" si="30"/>
        <v>20315</v>
      </c>
      <c r="CC31" s="191">
        <f t="shared" si="30"/>
        <v>20315</v>
      </c>
      <c r="CD31" s="191">
        <f t="shared" si="30"/>
        <v>20315</v>
      </c>
      <c r="CE31" s="191">
        <f t="shared" si="30"/>
        <v>20315</v>
      </c>
      <c r="CF31" s="191">
        <f t="shared" si="30"/>
        <v>20315</v>
      </c>
      <c r="CG31" s="191">
        <f t="shared" si="30"/>
        <v>20315</v>
      </c>
      <c r="CH31" s="191">
        <f t="shared" si="30"/>
        <v>20315</v>
      </c>
      <c r="CI31" s="191">
        <f t="shared" si="30"/>
        <v>20315</v>
      </c>
      <c r="CJ31" s="191">
        <f t="shared" si="30"/>
        <v>20315</v>
      </c>
      <c r="CK31" s="191">
        <f t="shared" si="30"/>
        <v>20315</v>
      </c>
      <c r="CL31" s="191">
        <f t="shared" si="30"/>
        <v>20315</v>
      </c>
      <c r="CM31" s="191">
        <f t="shared" si="30"/>
        <v>20315</v>
      </c>
      <c r="CN31" s="191">
        <f t="shared" si="30"/>
        <v>20315</v>
      </c>
      <c r="CO31" s="191">
        <f t="shared" si="30"/>
        <v>20315</v>
      </c>
      <c r="CP31" s="191">
        <f t="shared" si="30"/>
        <v>20315</v>
      </c>
      <c r="CQ31" s="191">
        <f t="shared" si="30"/>
        <v>20315</v>
      </c>
      <c r="CR31" s="191">
        <f t="shared" si="30"/>
        <v>20315</v>
      </c>
      <c r="CS31" s="191">
        <f t="shared" si="30"/>
        <v>20315</v>
      </c>
      <c r="CT31" s="191">
        <f t="shared" si="30"/>
        <v>20315</v>
      </c>
      <c r="CU31" s="191">
        <f t="shared" si="30"/>
        <v>20315</v>
      </c>
      <c r="CV31" s="191">
        <f t="shared" ref="CV31:DW31" si="31">ROUND(CV7*0.85,)</f>
        <v>12453</v>
      </c>
      <c r="CW31" s="191">
        <f t="shared" si="31"/>
        <v>12453</v>
      </c>
      <c r="CX31" s="191">
        <f t="shared" si="31"/>
        <v>12878</v>
      </c>
      <c r="CY31" s="191">
        <f t="shared" si="31"/>
        <v>12878</v>
      </c>
      <c r="CZ31" s="191">
        <f t="shared" si="31"/>
        <v>12453</v>
      </c>
      <c r="DA31" s="191">
        <f t="shared" si="31"/>
        <v>12453</v>
      </c>
      <c r="DB31" s="191">
        <f t="shared" si="31"/>
        <v>12453</v>
      </c>
      <c r="DC31" s="191">
        <f t="shared" si="31"/>
        <v>12453</v>
      </c>
      <c r="DD31" s="191">
        <f t="shared" si="31"/>
        <v>12453</v>
      </c>
      <c r="DE31" s="191">
        <f t="shared" si="31"/>
        <v>12878</v>
      </c>
      <c r="DF31" s="191">
        <f t="shared" si="31"/>
        <v>12878</v>
      </c>
      <c r="DG31" s="191">
        <f t="shared" si="31"/>
        <v>12453</v>
      </c>
      <c r="DH31" s="191">
        <f t="shared" si="31"/>
        <v>12453</v>
      </c>
      <c r="DI31" s="191">
        <f t="shared" si="31"/>
        <v>12453</v>
      </c>
      <c r="DJ31" s="191">
        <f t="shared" si="31"/>
        <v>11603</v>
      </c>
      <c r="DK31" s="191">
        <f t="shared" si="31"/>
        <v>11603</v>
      </c>
      <c r="DL31" s="191">
        <f t="shared" si="31"/>
        <v>12198</v>
      </c>
      <c r="DM31" s="191">
        <f t="shared" si="31"/>
        <v>12198</v>
      </c>
      <c r="DN31" s="191">
        <f t="shared" si="31"/>
        <v>11603</v>
      </c>
      <c r="DO31" s="191">
        <f t="shared" si="31"/>
        <v>11603</v>
      </c>
      <c r="DP31" s="191">
        <f t="shared" si="31"/>
        <v>11603</v>
      </c>
      <c r="DQ31" s="191">
        <f t="shared" si="31"/>
        <v>11603</v>
      </c>
      <c r="DR31" s="191">
        <f t="shared" si="31"/>
        <v>11603</v>
      </c>
      <c r="DS31" s="191">
        <f t="shared" si="31"/>
        <v>12198</v>
      </c>
      <c r="DT31" s="191">
        <f t="shared" si="31"/>
        <v>12198</v>
      </c>
      <c r="DU31" s="191">
        <f t="shared" si="31"/>
        <v>11603</v>
      </c>
      <c r="DV31" s="191">
        <f t="shared" si="31"/>
        <v>11603</v>
      </c>
      <c r="DW31" s="191">
        <f t="shared" si="31"/>
        <v>11603</v>
      </c>
      <c r="DX31" s="191">
        <f t="shared" ref="DX31:DY31" si="32">ROUND(DX7*0.85,)</f>
        <v>11603</v>
      </c>
      <c r="DY31" s="191">
        <f t="shared" si="32"/>
        <v>12453</v>
      </c>
      <c r="DZ31" s="191">
        <f t="shared" ref="DZ31:FK31" si="33">ROUND(DZ7*0.85,)</f>
        <v>12198</v>
      </c>
      <c r="EA31" s="191">
        <f t="shared" si="33"/>
        <v>12198</v>
      </c>
      <c r="EB31" s="191">
        <f t="shared" si="33"/>
        <v>12198</v>
      </c>
      <c r="EC31" s="191">
        <f t="shared" si="33"/>
        <v>11178</v>
      </c>
      <c r="ED31" s="191">
        <f t="shared" si="33"/>
        <v>11178</v>
      </c>
      <c r="EE31" s="191">
        <f t="shared" si="33"/>
        <v>11178</v>
      </c>
      <c r="EF31" s="191">
        <f t="shared" si="33"/>
        <v>11178</v>
      </c>
      <c r="EG31" s="191">
        <f t="shared" si="33"/>
        <v>11178</v>
      </c>
      <c r="EH31" s="191">
        <f t="shared" si="33"/>
        <v>12198</v>
      </c>
      <c r="EI31" s="191">
        <f t="shared" si="33"/>
        <v>12198</v>
      </c>
      <c r="EJ31" s="191">
        <f t="shared" si="33"/>
        <v>12198</v>
      </c>
      <c r="EK31" s="191">
        <f t="shared" si="33"/>
        <v>10923</v>
      </c>
      <c r="EL31" s="191">
        <f t="shared" si="33"/>
        <v>10923</v>
      </c>
      <c r="EM31" s="191">
        <f t="shared" si="33"/>
        <v>10923</v>
      </c>
      <c r="EN31" s="191">
        <f t="shared" si="33"/>
        <v>11178</v>
      </c>
      <c r="EO31" s="191">
        <f t="shared" si="33"/>
        <v>11178</v>
      </c>
      <c r="EP31" s="191">
        <f t="shared" si="33"/>
        <v>10923</v>
      </c>
      <c r="EQ31" s="191">
        <f t="shared" si="33"/>
        <v>10923</v>
      </c>
      <c r="ER31" s="191">
        <f t="shared" si="33"/>
        <v>10923</v>
      </c>
      <c r="ES31" s="191">
        <f t="shared" si="33"/>
        <v>10923</v>
      </c>
      <c r="ET31" s="191">
        <f t="shared" si="33"/>
        <v>10923</v>
      </c>
      <c r="EU31" s="191">
        <f t="shared" si="33"/>
        <v>11178</v>
      </c>
      <c r="EV31" s="191">
        <f t="shared" si="33"/>
        <v>11178</v>
      </c>
      <c r="EW31" s="191">
        <f t="shared" si="33"/>
        <v>10923</v>
      </c>
      <c r="EX31" s="191">
        <f t="shared" si="33"/>
        <v>10923</v>
      </c>
      <c r="EY31" s="191">
        <f t="shared" si="33"/>
        <v>10923</v>
      </c>
      <c r="EZ31" s="191">
        <f t="shared" si="33"/>
        <v>10923</v>
      </c>
      <c r="FA31" s="191">
        <f t="shared" si="33"/>
        <v>10923</v>
      </c>
      <c r="FB31" s="191">
        <f t="shared" si="33"/>
        <v>11178</v>
      </c>
      <c r="FC31" s="191">
        <f t="shared" si="33"/>
        <v>11178</v>
      </c>
      <c r="FD31" s="191">
        <f t="shared" si="33"/>
        <v>12453</v>
      </c>
      <c r="FE31" s="191">
        <f t="shared" si="33"/>
        <v>11178</v>
      </c>
      <c r="FF31" s="191">
        <f t="shared" si="33"/>
        <v>11178</v>
      </c>
      <c r="FG31" s="191">
        <f t="shared" si="33"/>
        <v>11178</v>
      </c>
      <c r="FH31" s="191">
        <f t="shared" si="33"/>
        <v>11178</v>
      </c>
      <c r="FI31" s="191">
        <f t="shared" si="33"/>
        <v>17553</v>
      </c>
      <c r="FJ31" s="191">
        <f t="shared" si="33"/>
        <v>17553</v>
      </c>
      <c r="FK31" s="191">
        <f t="shared" si="33"/>
        <v>17553</v>
      </c>
      <c r="FL31" s="191">
        <f t="shared" ref="FL31:HW31" si="34">ROUND(FL7*0.85,)</f>
        <v>17553</v>
      </c>
      <c r="FM31" s="191">
        <f t="shared" si="34"/>
        <v>17553</v>
      </c>
      <c r="FN31" s="191">
        <f t="shared" si="34"/>
        <v>17553</v>
      </c>
      <c r="FO31" s="191">
        <f t="shared" si="34"/>
        <v>17553</v>
      </c>
      <c r="FP31" s="191">
        <f t="shared" si="34"/>
        <v>17553</v>
      </c>
      <c r="FQ31" s="191">
        <f t="shared" si="34"/>
        <v>17553</v>
      </c>
      <c r="FR31" s="191">
        <f t="shared" si="34"/>
        <v>17553</v>
      </c>
      <c r="FS31" s="191">
        <f t="shared" si="34"/>
        <v>17553</v>
      </c>
      <c r="FT31" s="191">
        <f t="shared" si="34"/>
        <v>17553</v>
      </c>
      <c r="FU31" s="191">
        <f t="shared" si="34"/>
        <v>17553</v>
      </c>
      <c r="FV31" s="191">
        <f t="shared" si="34"/>
        <v>17553</v>
      </c>
      <c r="FW31" s="191">
        <f t="shared" si="34"/>
        <v>17553</v>
      </c>
      <c r="FX31" s="191">
        <f t="shared" si="34"/>
        <v>17553</v>
      </c>
      <c r="FY31" s="191">
        <f t="shared" si="34"/>
        <v>17553</v>
      </c>
      <c r="FZ31" s="191">
        <f t="shared" si="34"/>
        <v>17553</v>
      </c>
      <c r="GA31" s="191">
        <f t="shared" si="34"/>
        <v>17553</v>
      </c>
      <c r="GB31" s="191">
        <f t="shared" si="34"/>
        <v>17553</v>
      </c>
      <c r="GC31" s="191">
        <f t="shared" si="34"/>
        <v>17553</v>
      </c>
      <c r="GD31" s="191">
        <f t="shared" si="34"/>
        <v>17553</v>
      </c>
      <c r="GE31" s="191">
        <f t="shared" si="34"/>
        <v>17553</v>
      </c>
      <c r="GF31" s="191">
        <f t="shared" si="34"/>
        <v>17553</v>
      </c>
      <c r="GG31" s="191">
        <f t="shared" si="34"/>
        <v>11178</v>
      </c>
      <c r="GH31" s="191">
        <f t="shared" si="34"/>
        <v>11178</v>
      </c>
      <c r="GI31" s="191">
        <f t="shared" si="34"/>
        <v>19168</v>
      </c>
      <c r="GJ31" s="191">
        <f t="shared" si="34"/>
        <v>19168</v>
      </c>
      <c r="GK31" s="191">
        <f t="shared" si="34"/>
        <v>19168</v>
      </c>
      <c r="GL31" s="191">
        <f t="shared" si="34"/>
        <v>19168</v>
      </c>
      <c r="GM31" s="191">
        <f t="shared" si="34"/>
        <v>19168</v>
      </c>
      <c r="GN31" s="191">
        <f t="shared" si="34"/>
        <v>19168</v>
      </c>
      <c r="GO31" s="191">
        <f t="shared" si="34"/>
        <v>19168</v>
      </c>
      <c r="GP31" s="191">
        <f t="shared" si="34"/>
        <v>19168</v>
      </c>
      <c r="GQ31" s="191">
        <f t="shared" si="34"/>
        <v>19168</v>
      </c>
      <c r="GR31" s="191">
        <f t="shared" si="34"/>
        <v>19168</v>
      </c>
      <c r="GS31" s="191">
        <f t="shared" si="34"/>
        <v>14068</v>
      </c>
      <c r="GT31" s="191">
        <f t="shared" si="34"/>
        <v>14068</v>
      </c>
      <c r="GU31" s="191">
        <f t="shared" si="34"/>
        <v>14068</v>
      </c>
      <c r="GV31" s="191">
        <f t="shared" si="34"/>
        <v>14068</v>
      </c>
      <c r="GW31" s="191">
        <f t="shared" si="34"/>
        <v>14493</v>
      </c>
      <c r="GX31" s="191">
        <f t="shared" si="34"/>
        <v>14493</v>
      </c>
      <c r="GY31" s="191">
        <f t="shared" si="34"/>
        <v>15513</v>
      </c>
      <c r="GZ31" s="191">
        <f t="shared" si="34"/>
        <v>15513</v>
      </c>
      <c r="HA31" s="191">
        <f t="shared" si="34"/>
        <v>14493</v>
      </c>
      <c r="HB31" s="191">
        <f t="shared" si="34"/>
        <v>14493</v>
      </c>
      <c r="HC31" s="191">
        <f t="shared" si="34"/>
        <v>14493</v>
      </c>
      <c r="HD31" s="191">
        <f t="shared" si="34"/>
        <v>14493</v>
      </c>
      <c r="HE31" s="191">
        <f t="shared" si="34"/>
        <v>14493</v>
      </c>
      <c r="HF31" s="191">
        <f t="shared" si="34"/>
        <v>15513</v>
      </c>
      <c r="HG31" s="191">
        <f t="shared" si="34"/>
        <v>15513</v>
      </c>
      <c r="HH31" s="191">
        <f t="shared" si="34"/>
        <v>14493</v>
      </c>
      <c r="HI31" s="191">
        <f t="shared" si="34"/>
        <v>14493</v>
      </c>
      <c r="HJ31" s="191">
        <f t="shared" si="34"/>
        <v>14493</v>
      </c>
      <c r="HK31" s="191">
        <f t="shared" si="34"/>
        <v>14493</v>
      </c>
      <c r="HL31" s="191">
        <f t="shared" si="34"/>
        <v>14493</v>
      </c>
      <c r="HM31" s="191">
        <f t="shared" si="34"/>
        <v>12453</v>
      </c>
      <c r="HN31" s="191">
        <f t="shared" si="34"/>
        <v>15513</v>
      </c>
      <c r="HO31" s="191">
        <f t="shared" si="34"/>
        <v>14493</v>
      </c>
      <c r="HP31" s="191">
        <f t="shared" si="34"/>
        <v>14493</v>
      </c>
      <c r="HQ31" s="191">
        <f t="shared" si="34"/>
        <v>14493</v>
      </c>
      <c r="HR31" s="191">
        <f t="shared" si="34"/>
        <v>14493</v>
      </c>
      <c r="HS31" s="191">
        <f t="shared" si="34"/>
        <v>14493</v>
      </c>
      <c r="HT31" s="191">
        <f t="shared" si="34"/>
        <v>15513</v>
      </c>
      <c r="HU31" s="191">
        <f t="shared" si="34"/>
        <v>15513</v>
      </c>
      <c r="HV31" s="191">
        <f t="shared" si="34"/>
        <v>14493</v>
      </c>
      <c r="HW31" s="191">
        <f t="shared" si="34"/>
        <v>14493</v>
      </c>
      <c r="HX31" s="191">
        <f t="shared" ref="HX31:JU31" si="35">ROUND(HX7*0.85,)</f>
        <v>14493</v>
      </c>
      <c r="HY31" s="191">
        <f t="shared" si="35"/>
        <v>14493</v>
      </c>
      <c r="HZ31" s="191">
        <f t="shared" si="35"/>
        <v>14493</v>
      </c>
      <c r="IA31" s="191">
        <f t="shared" si="35"/>
        <v>15513</v>
      </c>
      <c r="IB31" s="191">
        <f t="shared" si="35"/>
        <v>15513</v>
      </c>
      <c r="IC31" s="191">
        <f t="shared" si="35"/>
        <v>14493</v>
      </c>
      <c r="ID31" s="191">
        <f t="shared" si="35"/>
        <v>14493</v>
      </c>
      <c r="IE31" s="191">
        <f t="shared" si="35"/>
        <v>14493</v>
      </c>
      <c r="IF31" s="191">
        <f t="shared" si="35"/>
        <v>14493</v>
      </c>
      <c r="IG31" s="191">
        <f t="shared" si="35"/>
        <v>14493</v>
      </c>
      <c r="IH31" s="191">
        <f t="shared" si="35"/>
        <v>15513</v>
      </c>
      <c r="II31" s="191">
        <f t="shared" si="35"/>
        <v>15513</v>
      </c>
      <c r="IJ31" s="191">
        <f t="shared" si="35"/>
        <v>12878</v>
      </c>
      <c r="IK31" s="191">
        <f t="shared" si="35"/>
        <v>12878</v>
      </c>
      <c r="IL31" s="191">
        <f t="shared" si="35"/>
        <v>12878</v>
      </c>
      <c r="IM31" s="191">
        <f t="shared" si="35"/>
        <v>12878</v>
      </c>
      <c r="IN31" s="191">
        <f t="shared" si="35"/>
        <v>12878</v>
      </c>
      <c r="IO31" s="191">
        <f t="shared" si="35"/>
        <v>14493</v>
      </c>
      <c r="IP31" s="191">
        <f t="shared" si="35"/>
        <v>14493</v>
      </c>
      <c r="IQ31" s="191">
        <f t="shared" si="35"/>
        <v>12453</v>
      </c>
      <c r="IR31" s="191">
        <f t="shared" si="35"/>
        <v>12453</v>
      </c>
      <c r="IS31" s="191">
        <f t="shared" si="35"/>
        <v>12453</v>
      </c>
      <c r="IT31" s="191">
        <f t="shared" si="35"/>
        <v>12453</v>
      </c>
      <c r="IU31" s="191">
        <f t="shared" si="35"/>
        <v>12453</v>
      </c>
      <c r="IV31" s="191">
        <f t="shared" si="35"/>
        <v>14493</v>
      </c>
      <c r="IW31" s="191">
        <f t="shared" si="35"/>
        <v>14493</v>
      </c>
      <c r="IX31" s="191">
        <f t="shared" si="35"/>
        <v>12453</v>
      </c>
      <c r="IY31" s="191">
        <f t="shared" si="35"/>
        <v>12453</v>
      </c>
      <c r="IZ31" s="191">
        <f t="shared" si="35"/>
        <v>12453</v>
      </c>
      <c r="JA31" s="191">
        <f t="shared" si="35"/>
        <v>12453</v>
      </c>
      <c r="JB31" s="191">
        <f t="shared" si="35"/>
        <v>12453</v>
      </c>
      <c r="JC31" s="191">
        <f t="shared" si="35"/>
        <v>14493</v>
      </c>
      <c r="JD31" s="191">
        <f t="shared" si="35"/>
        <v>14493</v>
      </c>
      <c r="JE31" s="191">
        <f t="shared" si="35"/>
        <v>12453</v>
      </c>
      <c r="JF31" s="191">
        <f t="shared" si="35"/>
        <v>12453</v>
      </c>
      <c r="JG31" s="191">
        <f t="shared" si="35"/>
        <v>12453</v>
      </c>
      <c r="JH31" s="191">
        <f t="shared" si="35"/>
        <v>12453</v>
      </c>
      <c r="JI31" s="191">
        <f t="shared" si="35"/>
        <v>12453</v>
      </c>
      <c r="JJ31" s="191">
        <f t="shared" si="35"/>
        <v>14493</v>
      </c>
      <c r="JK31" s="191">
        <f t="shared" si="35"/>
        <v>14493</v>
      </c>
      <c r="JL31" s="191">
        <f t="shared" si="35"/>
        <v>12453</v>
      </c>
      <c r="JM31" s="191">
        <f t="shared" si="35"/>
        <v>12453</v>
      </c>
      <c r="JN31" s="191">
        <f t="shared" si="35"/>
        <v>12453</v>
      </c>
      <c r="JO31" s="191">
        <f t="shared" si="35"/>
        <v>12453</v>
      </c>
      <c r="JP31" s="191">
        <f t="shared" si="35"/>
        <v>12453</v>
      </c>
      <c r="JQ31" s="191">
        <f t="shared" si="35"/>
        <v>14493</v>
      </c>
      <c r="JR31" s="191">
        <f t="shared" si="35"/>
        <v>14493</v>
      </c>
      <c r="JS31" s="191">
        <f t="shared" si="35"/>
        <v>13473</v>
      </c>
      <c r="JT31" s="191">
        <f t="shared" si="35"/>
        <v>13473</v>
      </c>
      <c r="JU31" s="191">
        <f t="shared" si="35"/>
        <v>13473</v>
      </c>
      <c r="JV31" s="191">
        <f t="shared" ref="JV31" si="36">ROUND(JV7*0.85,)</f>
        <v>13473</v>
      </c>
    </row>
    <row r="32" spans="1:282" s="50" customFormat="1" x14ac:dyDescent="0.2">
      <c r="A32" s="180">
        <v>2</v>
      </c>
      <c r="B32" s="191" t="e">
        <f t="shared" ref="B32:C32" si="37">ROUND(B8*0.85,)</f>
        <v>#REF!</v>
      </c>
      <c r="C32" s="191" t="e">
        <f t="shared" si="37"/>
        <v>#REF!</v>
      </c>
      <c r="D32" s="191" t="e">
        <f t="shared" ref="D32:BO32" si="38">ROUND(D8*0.85,)</f>
        <v>#REF!</v>
      </c>
      <c r="E32" s="191" t="e">
        <f t="shared" si="38"/>
        <v>#REF!</v>
      </c>
      <c r="F32" s="191" t="e">
        <f t="shared" si="38"/>
        <v>#REF!</v>
      </c>
      <c r="G32" s="191" t="e">
        <f t="shared" si="38"/>
        <v>#REF!</v>
      </c>
      <c r="H32" s="191">
        <f t="shared" si="38"/>
        <v>33575</v>
      </c>
      <c r="I32" s="191">
        <f t="shared" si="38"/>
        <v>45900</v>
      </c>
      <c r="J32" s="191">
        <f t="shared" si="38"/>
        <v>45900</v>
      </c>
      <c r="K32" s="191">
        <f t="shared" si="38"/>
        <v>45900</v>
      </c>
      <c r="L32" s="191">
        <f t="shared" si="38"/>
        <v>39950</v>
      </c>
      <c r="M32" s="191">
        <f t="shared" si="38"/>
        <v>39950</v>
      </c>
      <c r="N32" s="191">
        <f t="shared" si="38"/>
        <v>39950</v>
      </c>
      <c r="O32" s="191">
        <f t="shared" si="38"/>
        <v>39950</v>
      </c>
      <c r="P32" s="191">
        <f t="shared" si="38"/>
        <v>39950</v>
      </c>
      <c r="Q32" s="191">
        <f t="shared" si="38"/>
        <v>39950</v>
      </c>
      <c r="R32" s="191">
        <f t="shared" si="38"/>
        <v>32640</v>
      </c>
      <c r="S32" s="191">
        <f t="shared" si="38"/>
        <v>18615</v>
      </c>
      <c r="T32" s="191">
        <f t="shared" si="38"/>
        <v>18615</v>
      </c>
      <c r="U32" s="191">
        <f t="shared" si="38"/>
        <v>18615</v>
      </c>
      <c r="V32" s="191">
        <f t="shared" si="38"/>
        <v>18615</v>
      </c>
      <c r="W32" s="191">
        <f t="shared" si="38"/>
        <v>18615</v>
      </c>
      <c r="X32" s="191">
        <f t="shared" si="38"/>
        <v>20315</v>
      </c>
      <c r="Y32" s="191">
        <f t="shared" si="38"/>
        <v>20315</v>
      </c>
      <c r="Z32" s="191">
        <f t="shared" si="38"/>
        <v>20315</v>
      </c>
      <c r="AA32" s="191">
        <f t="shared" si="38"/>
        <v>20315</v>
      </c>
      <c r="AB32" s="191">
        <f t="shared" si="38"/>
        <v>20315</v>
      </c>
      <c r="AC32" s="191">
        <f t="shared" si="38"/>
        <v>18615</v>
      </c>
      <c r="AD32" s="191">
        <f t="shared" si="38"/>
        <v>18615</v>
      </c>
      <c r="AE32" s="191">
        <f t="shared" si="38"/>
        <v>18615</v>
      </c>
      <c r="AF32" s="191">
        <f t="shared" si="38"/>
        <v>18615</v>
      </c>
      <c r="AG32" s="191">
        <f t="shared" si="38"/>
        <v>18615</v>
      </c>
      <c r="AH32" s="191">
        <f t="shared" si="38"/>
        <v>22015</v>
      </c>
      <c r="AI32" s="191">
        <f t="shared" si="38"/>
        <v>22015</v>
      </c>
      <c r="AJ32" s="191">
        <f t="shared" si="38"/>
        <v>22015</v>
      </c>
      <c r="AK32" s="191">
        <f t="shared" si="38"/>
        <v>22015</v>
      </c>
      <c r="AL32" s="191">
        <f t="shared" si="38"/>
        <v>22015</v>
      </c>
      <c r="AM32" s="191">
        <f t="shared" si="38"/>
        <v>23715</v>
      </c>
      <c r="AN32" s="191">
        <f t="shared" si="38"/>
        <v>25840</v>
      </c>
      <c r="AO32" s="191">
        <f t="shared" si="38"/>
        <v>26265</v>
      </c>
      <c r="AP32" s="191">
        <f t="shared" si="38"/>
        <v>26265</v>
      </c>
      <c r="AQ32" s="191">
        <f t="shared" si="38"/>
        <v>26265</v>
      </c>
      <c r="AR32" s="191">
        <f t="shared" si="38"/>
        <v>26265</v>
      </c>
      <c r="AS32" s="191">
        <f t="shared" si="38"/>
        <v>26265</v>
      </c>
      <c r="AT32" s="191">
        <f t="shared" si="38"/>
        <v>26265</v>
      </c>
      <c r="AU32" s="191">
        <f t="shared" si="38"/>
        <v>26265</v>
      </c>
      <c r="AV32" s="191">
        <f t="shared" si="38"/>
        <v>26265</v>
      </c>
      <c r="AW32" s="191">
        <f t="shared" si="38"/>
        <v>26265</v>
      </c>
      <c r="AX32" s="191">
        <f t="shared" si="38"/>
        <v>26265</v>
      </c>
      <c r="AY32" s="191">
        <f t="shared" si="38"/>
        <v>24565</v>
      </c>
      <c r="AZ32" s="191">
        <f t="shared" si="38"/>
        <v>24565</v>
      </c>
      <c r="BA32" s="191">
        <f t="shared" si="38"/>
        <v>26265</v>
      </c>
      <c r="BB32" s="191">
        <f t="shared" si="38"/>
        <v>26265</v>
      </c>
      <c r="BC32" s="191">
        <f t="shared" si="38"/>
        <v>27965</v>
      </c>
      <c r="BD32" s="191">
        <f t="shared" si="38"/>
        <v>30090</v>
      </c>
      <c r="BE32" s="191">
        <f t="shared" si="38"/>
        <v>30090</v>
      </c>
      <c r="BF32" s="191">
        <f t="shared" si="38"/>
        <v>30090</v>
      </c>
      <c r="BG32" s="191">
        <f t="shared" si="38"/>
        <v>30090</v>
      </c>
      <c r="BH32" s="191">
        <f t="shared" si="38"/>
        <v>32215</v>
      </c>
      <c r="BI32" s="191">
        <f t="shared" si="38"/>
        <v>34765</v>
      </c>
      <c r="BJ32" s="191">
        <f t="shared" si="38"/>
        <v>34765</v>
      </c>
      <c r="BK32" s="191">
        <f t="shared" si="38"/>
        <v>32215</v>
      </c>
      <c r="BL32" s="191">
        <f t="shared" si="38"/>
        <v>27965</v>
      </c>
      <c r="BM32" s="191">
        <f t="shared" si="38"/>
        <v>27965</v>
      </c>
      <c r="BN32" s="191">
        <f t="shared" si="38"/>
        <v>30090</v>
      </c>
      <c r="BO32" s="191">
        <f t="shared" si="38"/>
        <v>30090</v>
      </c>
      <c r="BP32" s="191">
        <f t="shared" ref="BP32:CU32" si="39">ROUND(BP8*0.85,)</f>
        <v>22865</v>
      </c>
      <c r="BQ32" s="191">
        <f t="shared" si="39"/>
        <v>23248</v>
      </c>
      <c r="BR32" s="191">
        <f t="shared" si="39"/>
        <v>23248</v>
      </c>
      <c r="BS32" s="191">
        <f t="shared" si="39"/>
        <v>23248</v>
      </c>
      <c r="BT32" s="191">
        <f t="shared" si="39"/>
        <v>21973</v>
      </c>
      <c r="BU32" s="191">
        <f t="shared" si="39"/>
        <v>21973</v>
      </c>
      <c r="BV32" s="191">
        <f t="shared" si="39"/>
        <v>23248</v>
      </c>
      <c r="BW32" s="191">
        <f t="shared" si="39"/>
        <v>23248</v>
      </c>
      <c r="BX32" s="191">
        <f t="shared" si="39"/>
        <v>23248</v>
      </c>
      <c r="BY32" s="191">
        <f t="shared" si="39"/>
        <v>21973</v>
      </c>
      <c r="BZ32" s="191">
        <f t="shared" si="39"/>
        <v>21973</v>
      </c>
      <c r="CA32" s="191">
        <f t="shared" si="39"/>
        <v>21973</v>
      </c>
      <c r="CB32" s="191">
        <f t="shared" si="39"/>
        <v>21973</v>
      </c>
      <c r="CC32" s="191">
        <f t="shared" si="39"/>
        <v>21973</v>
      </c>
      <c r="CD32" s="191">
        <f t="shared" si="39"/>
        <v>21973</v>
      </c>
      <c r="CE32" s="191">
        <f t="shared" si="39"/>
        <v>21973</v>
      </c>
      <c r="CF32" s="191">
        <f t="shared" si="39"/>
        <v>21973</v>
      </c>
      <c r="CG32" s="191">
        <f t="shared" si="39"/>
        <v>21973</v>
      </c>
      <c r="CH32" s="191">
        <f t="shared" si="39"/>
        <v>21973</v>
      </c>
      <c r="CI32" s="191">
        <f t="shared" si="39"/>
        <v>21973</v>
      </c>
      <c r="CJ32" s="191">
        <f t="shared" si="39"/>
        <v>21973</v>
      </c>
      <c r="CK32" s="191">
        <f t="shared" si="39"/>
        <v>21973</v>
      </c>
      <c r="CL32" s="191">
        <f t="shared" si="39"/>
        <v>21973</v>
      </c>
      <c r="CM32" s="191">
        <f t="shared" si="39"/>
        <v>21973</v>
      </c>
      <c r="CN32" s="191">
        <f t="shared" si="39"/>
        <v>21973</v>
      </c>
      <c r="CO32" s="191">
        <f t="shared" si="39"/>
        <v>21973</v>
      </c>
      <c r="CP32" s="191">
        <f t="shared" si="39"/>
        <v>21973</v>
      </c>
      <c r="CQ32" s="191">
        <f t="shared" si="39"/>
        <v>21973</v>
      </c>
      <c r="CR32" s="191">
        <f t="shared" si="39"/>
        <v>21973</v>
      </c>
      <c r="CS32" s="191">
        <f t="shared" si="39"/>
        <v>21973</v>
      </c>
      <c r="CT32" s="191">
        <f t="shared" si="39"/>
        <v>21973</v>
      </c>
      <c r="CU32" s="191">
        <f t="shared" si="39"/>
        <v>21973</v>
      </c>
      <c r="CV32" s="191">
        <f t="shared" ref="CV32:DW32" si="40">ROUND(CV8*0.85,)</f>
        <v>14025</v>
      </c>
      <c r="CW32" s="191">
        <f t="shared" si="40"/>
        <v>14025</v>
      </c>
      <c r="CX32" s="191">
        <f t="shared" si="40"/>
        <v>14450</v>
      </c>
      <c r="CY32" s="191">
        <f t="shared" si="40"/>
        <v>14450</v>
      </c>
      <c r="CZ32" s="191">
        <f t="shared" si="40"/>
        <v>14025</v>
      </c>
      <c r="DA32" s="191">
        <f t="shared" si="40"/>
        <v>14025</v>
      </c>
      <c r="DB32" s="191">
        <f t="shared" si="40"/>
        <v>14025</v>
      </c>
      <c r="DC32" s="191">
        <f t="shared" si="40"/>
        <v>14025</v>
      </c>
      <c r="DD32" s="191">
        <f t="shared" si="40"/>
        <v>14025</v>
      </c>
      <c r="DE32" s="191">
        <f t="shared" si="40"/>
        <v>14450</v>
      </c>
      <c r="DF32" s="191">
        <f t="shared" si="40"/>
        <v>14450</v>
      </c>
      <c r="DG32" s="191">
        <f t="shared" si="40"/>
        <v>14025</v>
      </c>
      <c r="DH32" s="191">
        <f t="shared" si="40"/>
        <v>14025</v>
      </c>
      <c r="DI32" s="191">
        <f t="shared" si="40"/>
        <v>14025</v>
      </c>
      <c r="DJ32" s="191">
        <f t="shared" si="40"/>
        <v>13175</v>
      </c>
      <c r="DK32" s="191">
        <f t="shared" si="40"/>
        <v>13175</v>
      </c>
      <c r="DL32" s="191">
        <f t="shared" si="40"/>
        <v>13770</v>
      </c>
      <c r="DM32" s="191">
        <f t="shared" si="40"/>
        <v>13770</v>
      </c>
      <c r="DN32" s="191">
        <f t="shared" si="40"/>
        <v>13175</v>
      </c>
      <c r="DO32" s="191">
        <f t="shared" si="40"/>
        <v>13175</v>
      </c>
      <c r="DP32" s="191">
        <f t="shared" si="40"/>
        <v>13175</v>
      </c>
      <c r="DQ32" s="191">
        <f t="shared" si="40"/>
        <v>13175</v>
      </c>
      <c r="DR32" s="191">
        <f t="shared" si="40"/>
        <v>13175</v>
      </c>
      <c r="DS32" s="191">
        <f t="shared" si="40"/>
        <v>13770</v>
      </c>
      <c r="DT32" s="191">
        <f t="shared" si="40"/>
        <v>13770</v>
      </c>
      <c r="DU32" s="191">
        <f t="shared" si="40"/>
        <v>13175</v>
      </c>
      <c r="DV32" s="191">
        <f t="shared" si="40"/>
        <v>13175</v>
      </c>
      <c r="DW32" s="191">
        <f t="shared" si="40"/>
        <v>13175</v>
      </c>
      <c r="DX32" s="191">
        <f t="shared" ref="DX32:DY32" si="41">ROUND(DX8*0.85,)</f>
        <v>13175</v>
      </c>
      <c r="DY32" s="191">
        <f t="shared" si="41"/>
        <v>14025</v>
      </c>
      <c r="DZ32" s="191">
        <f t="shared" ref="DZ32:FK32" si="42">ROUND(DZ8*0.85,)</f>
        <v>13770</v>
      </c>
      <c r="EA32" s="191">
        <f t="shared" si="42"/>
        <v>13770</v>
      </c>
      <c r="EB32" s="191">
        <f t="shared" si="42"/>
        <v>13770</v>
      </c>
      <c r="EC32" s="191">
        <f t="shared" si="42"/>
        <v>12750</v>
      </c>
      <c r="ED32" s="191">
        <f t="shared" si="42"/>
        <v>12750</v>
      </c>
      <c r="EE32" s="191">
        <f t="shared" si="42"/>
        <v>12750</v>
      </c>
      <c r="EF32" s="191">
        <f t="shared" si="42"/>
        <v>12750</v>
      </c>
      <c r="EG32" s="191">
        <f t="shared" si="42"/>
        <v>12750</v>
      </c>
      <c r="EH32" s="191">
        <f t="shared" si="42"/>
        <v>13770</v>
      </c>
      <c r="EI32" s="191">
        <f t="shared" si="42"/>
        <v>13770</v>
      </c>
      <c r="EJ32" s="191">
        <f t="shared" si="42"/>
        <v>13770</v>
      </c>
      <c r="EK32" s="191">
        <f t="shared" si="42"/>
        <v>12495</v>
      </c>
      <c r="EL32" s="191">
        <f t="shared" si="42"/>
        <v>12495</v>
      </c>
      <c r="EM32" s="191">
        <f t="shared" si="42"/>
        <v>12495</v>
      </c>
      <c r="EN32" s="191">
        <f t="shared" si="42"/>
        <v>12750</v>
      </c>
      <c r="EO32" s="191">
        <f t="shared" si="42"/>
        <v>12750</v>
      </c>
      <c r="EP32" s="191">
        <f t="shared" si="42"/>
        <v>12495</v>
      </c>
      <c r="EQ32" s="191">
        <f t="shared" si="42"/>
        <v>12495</v>
      </c>
      <c r="ER32" s="191">
        <f t="shared" si="42"/>
        <v>12495</v>
      </c>
      <c r="ES32" s="191">
        <f t="shared" si="42"/>
        <v>12495</v>
      </c>
      <c r="ET32" s="191">
        <f t="shared" si="42"/>
        <v>12495</v>
      </c>
      <c r="EU32" s="191">
        <f t="shared" si="42"/>
        <v>12750</v>
      </c>
      <c r="EV32" s="191">
        <f t="shared" si="42"/>
        <v>12750</v>
      </c>
      <c r="EW32" s="191">
        <f t="shared" si="42"/>
        <v>12495</v>
      </c>
      <c r="EX32" s="191">
        <f t="shared" si="42"/>
        <v>12495</v>
      </c>
      <c r="EY32" s="191">
        <f t="shared" si="42"/>
        <v>12495</v>
      </c>
      <c r="EZ32" s="191">
        <f t="shared" si="42"/>
        <v>12495</v>
      </c>
      <c r="FA32" s="191">
        <f t="shared" si="42"/>
        <v>12495</v>
      </c>
      <c r="FB32" s="191">
        <f t="shared" si="42"/>
        <v>12750</v>
      </c>
      <c r="FC32" s="191">
        <f t="shared" si="42"/>
        <v>12750</v>
      </c>
      <c r="FD32" s="191">
        <f t="shared" si="42"/>
        <v>14025</v>
      </c>
      <c r="FE32" s="191">
        <f t="shared" si="42"/>
        <v>12750</v>
      </c>
      <c r="FF32" s="191">
        <f t="shared" si="42"/>
        <v>12750</v>
      </c>
      <c r="FG32" s="191">
        <f t="shared" si="42"/>
        <v>12750</v>
      </c>
      <c r="FH32" s="191">
        <f t="shared" si="42"/>
        <v>12750</v>
      </c>
      <c r="FI32" s="191">
        <f t="shared" si="42"/>
        <v>19125</v>
      </c>
      <c r="FJ32" s="191">
        <f t="shared" si="42"/>
        <v>19125</v>
      </c>
      <c r="FK32" s="191">
        <f t="shared" si="42"/>
        <v>19125</v>
      </c>
      <c r="FL32" s="191">
        <f t="shared" ref="FL32:HW32" si="43">ROUND(FL8*0.85,)</f>
        <v>19125</v>
      </c>
      <c r="FM32" s="191">
        <f t="shared" si="43"/>
        <v>19125</v>
      </c>
      <c r="FN32" s="191">
        <f t="shared" si="43"/>
        <v>19125</v>
      </c>
      <c r="FO32" s="191">
        <f t="shared" si="43"/>
        <v>19125</v>
      </c>
      <c r="FP32" s="191">
        <f t="shared" si="43"/>
        <v>19125</v>
      </c>
      <c r="FQ32" s="191">
        <f t="shared" si="43"/>
        <v>19125</v>
      </c>
      <c r="FR32" s="191">
        <f t="shared" si="43"/>
        <v>19125</v>
      </c>
      <c r="FS32" s="191">
        <f t="shared" si="43"/>
        <v>19125</v>
      </c>
      <c r="FT32" s="191">
        <f t="shared" si="43"/>
        <v>19125</v>
      </c>
      <c r="FU32" s="191">
        <f t="shared" si="43"/>
        <v>19125</v>
      </c>
      <c r="FV32" s="191">
        <f t="shared" si="43"/>
        <v>19125</v>
      </c>
      <c r="FW32" s="191">
        <f t="shared" si="43"/>
        <v>19125</v>
      </c>
      <c r="FX32" s="191">
        <f t="shared" si="43"/>
        <v>19125</v>
      </c>
      <c r="FY32" s="191">
        <f t="shared" si="43"/>
        <v>19125</v>
      </c>
      <c r="FZ32" s="191">
        <f t="shared" si="43"/>
        <v>19125</v>
      </c>
      <c r="GA32" s="191">
        <f t="shared" si="43"/>
        <v>19125</v>
      </c>
      <c r="GB32" s="191">
        <f t="shared" si="43"/>
        <v>19125</v>
      </c>
      <c r="GC32" s="191">
        <f t="shared" si="43"/>
        <v>19125</v>
      </c>
      <c r="GD32" s="191">
        <f t="shared" si="43"/>
        <v>19125</v>
      </c>
      <c r="GE32" s="191">
        <f t="shared" si="43"/>
        <v>19125</v>
      </c>
      <c r="GF32" s="191">
        <f t="shared" si="43"/>
        <v>19125</v>
      </c>
      <c r="GG32" s="191">
        <f t="shared" si="43"/>
        <v>12750</v>
      </c>
      <c r="GH32" s="191">
        <f t="shared" si="43"/>
        <v>12750</v>
      </c>
      <c r="GI32" s="191">
        <f t="shared" si="43"/>
        <v>20740</v>
      </c>
      <c r="GJ32" s="191">
        <f t="shared" si="43"/>
        <v>20740</v>
      </c>
      <c r="GK32" s="191">
        <f t="shared" si="43"/>
        <v>20740</v>
      </c>
      <c r="GL32" s="191">
        <f t="shared" si="43"/>
        <v>20740</v>
      </c>
      <c r="GM32" s="191">
        <f t="shared" si="43"/>
        <v>20740</v>
      </c>
      <c r="GN32" s="191">
        <f t="shared" si="43"/>
        <v>20740</v>
      </c>
      <c r="GO32" s="191">
        <f t="shared" si="43"/>
        <v>20740</v>
      </c>
      <c r="GP32" s="191">
        <f t="shared" si="43"/>
        <v>20740</v>
      </c>
      <c r="GQ32" s="191">
        <f t="shared" si="43"/>
        <v>20740</v>
      </c>
      <c r="GR32" s="191">
        <f t="shared" si="43"/>
        <v>20740</v>
      </c>
      <c r="GS32" s="191">
        <f t="shared" si="43"/>
        <v>15640</v>
      </c>
      <c r="GT32" s="191">
        <f t="shared" si="43"/>
        <v>15640</v>
      </c>
      <c r="GU32" s="191">
        <f t="shared" si="43"/>
        <v>15640</v>
      </c>
      <c r="GV32" s="191">
        <f t="shared" si="43"/>
        <v>15640</v>
      </c>
      <c r="GW32" s="191">
        <f t="shared" si="43"/>
        <v>16065</v>
      </c>
      <c r="GX32" s="191">
        <f t="shared" si="43"/>
        <v>16065</v>
      </c>
      <c r="GY32" s="191">
        <f t="shared" si="43"/>
        <v>17085</v>
      </c>
      <c r="GZ32" s="191">
        <f t="shared" si="43"/>
        <v>17085</v>
      </c>
      <c r="HA32" s="191">
        <f t="shared" si="43"/>
        <v>16065</v>
      </c>
      <c r="HB32" s="191">
        <f t="shared" si="43"/>
        <v>16065</v>
      </c>
      <c r="HC32" s="191">
        <f t="shared" si="43"/>
        <v>16065</v>
      </c>
      <c r="HD32" s="191">
        <f t="shared" si="43"/>
        <v>16065</v>
      </c>
      <c r="HE32" s="191">
        <f t="shared" si="43"/>
        <v>16065</v>
      </c>
      <c r="HF32" s="191">
        <f t="shared" si="43"/>
        <v>17085</v>
      </c>
      <c r="HG32" s="191">
        <f t="shared" si="43"/>
        <v>17085</v>
      </c>
      <c r="HH32" s="191">
        <f t="shared" si="43"/>
        <v>16065</v>
      </c>
      <c r="HI32" s="191">
        <f t="shared" si="43"/>
        <v>16065</v>
      </c>
      <c r="HJ32" s="191">
        <f t="shared" si="43"/>
        <v>16065</v>
      </c>
      <c r="HK32" s="191">
        <f t="shared" si="43"/>
        <v>16065</v>
      </c>
      <c r="HL32" s="191">
        <f t="shared" si="43"/>
        <v>16065</v>
      </c>
      <c r="HM32" s="191">
        <f t="shared" si="43"/>
        <v>14025</v>
      </c>
      <c r="HN32" s="191">
        <f t="shared" si="43"/>
        <v>17085</v>
      </c>
      <c r="HO32" s="191">
        <f t="shared" si="43"/>
        <v>16065</v>
      </c>
      <c r="HP32" s="191">
        <f t="shared" si="43"/>
        <v>16065</v>
      </c>
      <c r="HQ32" s="191">
        <f t="shared" si="43"/>
        <v>16065</v>
      </c>
      <c r="HR32" s="191">
        <f t="shared" si="43"/>
        <v>16065</v>
      </c>
      <c r="HS32" s="191">
        <f t="shared" si="43"/>
        <v>16065</v>
      </c>
      <c r="HT32" s="191">
        <f t="shared" si="43"/>
        <v>17085</v>
      </c>
      <c r="HU32" s="191">
        <f t="shared" si="43"/>
        <v>17085</v>
      </c>
      <c r="HV32" s="191">
        <f t="shared" si="43"/>
        <v>16065</v>
      </c>
      <c r="HW32" s="191">
        <f t="shared" si="43"/>
        <v>16065</v>
      </c>
      <c r="HX32" s="191">
        <f t="shared" ref="HX32:JU32" si="44">ROUND(HX8*0.85,)</f>
        <v>16065</v>
      </c>
      <c r="HY32" s="191">
        <f t="shared" si="44"/>
        <v>16065</v>
      </c>
      <c r="HZ32" s="191">
        <f t="shared" si="44"/>
        <v>16065</v>
      </c>
      <c r="IA32" s="191">
        <f t="shared" si="44"/>
        <v>17085</v>
      </c>
      <c r="IB32" s="191">
        <f t="shared" si="44"/>
        <v>17085</v>
      </c>
      <c r="IC32" s="191">
        <f t="shared" si="44"/>
        <v>16065</v>
      </c>
      <c r="ID32" s="191">
        <f t="shared" si="44"/>
        <v>16065</v>
      </c>
      <c r="IE32" s="191">
        <f t="shared" si="44"/>
        <v>16065</v>
      </c>
      <c r="IF32" s="191">
        <f t="shared" si="44"/>
        <v>16065</v>
      </c>
      <c r="IG32" s="191">
        <f t="shared" si="44"/>
        <v>16065</v>
      </c>
      <c r="IH32" s="191">
        <f t="shared" si="44"/>
        <v>17085</v>
      </c>
      <c r="II32" s="191">
        <f t="shared" si="44"/>
        <v>17085</v>
      </c>
      <c r="IJ32" s="191">
        <f t="shared" si="44"/>
        <v>14450</v>
      </c>
      <c r="IK32" s="191">
        <f t="shared" si="44"/>
        <v>14450</v>
      </c>
      <c r="IL32" s="191">
        <f t="shared" si="44"/>
        <v>14450</v>
      </c>
      <c r="IM32" s="191">
        <f t="shared" si="44"/>
        <v>14450</v>
      </c>
      <c r="IN32" s="191">
        <f t="shared" si="44"/>
        <v>14450</v>
      </c>
      <c r="IO32" s="191">
        <f t="shared" si="44"/>
        <v>16065</v>
      </c>
      <c r="IP32" s="191">
        <f t="shared" si="44"/>
        <v>16065</v>
      </c>
      <c r="IQ32" s="191">
        <f t="shared" si="44"/>
        <v>14025</v>
      </c>
      <c r="IR32" s="191">
        <f t="shared" si="44"/>
        <v>14025</v>
      </c>
      <c r="IS32" s="191">
        <f t="shared" si="44"/>
        <v>14025</v>
      </c>
      <c r="IT32" s="191">
        <f t="shared" si="44"/>
        <v>14025</v>
      </c>
      <c r="IU32" s="191">
        <f t="shared" si="44"/>
        <v>14025</v>
      </c>
      <c r="IV32" s="191">
        <f t="shared" si="44"/>
        <v>16065</v>
      </c>
      <c r="IW32" s="191">
        <f t="shared" si="44"/>
        <v>16065</v>
      </c>
      <c r="IX32" s="191">
        <f t="shared" si="44"/>
        <v>14025</v>
      </c>
      <c r="IY32" s="191">
        <f t="shared" si="44"/>
        <v>14025</v>
      </c>
      <c r="IZ32" s="191">
        <f t="shared" si="44"/>
        <v>14025</v>
      </c>
      <c r="JA32" s="191">
        <f t="shared" si="44"/>
        <v>14025</v>
      </c>
      <c r="JB32" s="191">
        <f t="shared" si="44"/>
        <v>14025</v>
      </c>
      <c r="JC32" s="191">
        <f t="shared" si="44"/>
        <v>16065</v>
      </c>
      <c r="JD32" s="191">
        <f t="shared" si="44"/>
        <v>16065</v>
      </c>
      <c r="JE32" s="191">
        <f t="shared" si="44"/>
        <v>14025</v>
      </c>
      <c r="JF32" s="191">
        <f t="shared" si="44"/>
        <v>14025</v>
      </c>
      <c r="JG32" s="191">
        <f t="shared" si="44"/>
        <v>14025</v>
      </c>
      <c r="JH32" s="191">
        <f t="shared" si="44"/>
        <v>14025</v>
      </c>
      <c r="JI32" s="191">
        <f t="shared" si="44"/>
        <v>14025</v>
      </c>
      <c r="JJ32" s="191">
        <f t="shared" si="44"/>
        <v>16065</v>
      </c>
      <c r="JK32" s="191">
        <f t="shared" si="44"/>
        <v>16065</v>
      </c>
      <c r="JL32" s="191">
        <f t="shared" si="44"/>
        <v>14025</v>
      </c>
      <c r="JM32" s="191">
        <f t="shared" si="44"/>
        <v>14025</v>
      </c>
      <c r="JN32" s="191">
        <f t="shared" si="44"/>
        <v>14025</v>
      </c>
      <c r="JO32" s="191">
        <f t="shared" si="44"/>
        <v>14025</v>
      </c>
      <c r="JP32" s="191">
        <f t="shared" si="44"/>
        <v>14025</v>
      </c>
      <c r="JQ32" s="191">
        <f t="shared" si="44"/>
        <v>16065</v>
      </c>
      <c r="JR32" s="191">
        <f t="shared" si="44"/>
        <v>16065</v>
      </c>
      <c r="JS32" s="191">
        <f t="shared" si="44"/>
        <v>15045</v>
      </c>
      <c r="JT32" s="191">
        <f t="shared" si="44"/>
        <v>15045</v>
      </c>
      <c r="JU32" s="191">
        <f t="shared" si="44"/>
        <v>15045</v>
      </c>
      <c r="JV32" s="191">
        <f t="shared" ref="JV32" si="45">ROUND(JV8*0.85,)</f>
        <v>15045</v>
      </c>
    </row>
    <row r="33" spans="1:282" s="53" customFormat="1" x14ac:dyDescent="0.2">
      <c r="A33" s="229" t="s">
        <v>300</v>
      </c>
      <c r="B33" s="206"/>
      <c r="C33" s="94"/>
      <c r="D33" s="94"/>
      <c r="E33" s="94"/>
      <c r="F33" s="94"/>
      <c r="G33" s="94"/>
      <c r="H33" s="94"/>
      <c r="I33" s="94"/>
      <c r="J33" s="94"/>
      <c r="K33" s="94"/>
      <c r="L33" s="94"/>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row>
    <row r="34" spans="1:282" s="53" customFormat="1" x14ac:dyDescent="0.2">
      <c r="A34" s="88">
        <v>1</v>
      </c>
      <c r="B34" s="7" t="e">
        <f>B31</f>
        <v>#REF!</v>
      </c>
      <c r="C34" s="7" t="e">
        <f t="shared" ref="C34:BN34" si="46">C31</f>
        <v>#REF!</v>
      </c>
      <c r="D34" s="7" t="e">
        <f t="shared" si="46"/>
        <v>#REF!</v>
      </c>
      <c r="E34" s="7" t="e">
        <f t="shared" si="46"/>
        <v>#REF!</v>
      </c>
      <c r="F34" s="7" t="e">
        <f t="shared" si="46"/>
        <v>#REF!</v>
      </c>
      <c r="G34" s="7" t="e">
        <f t="shared" si="46"/>
        <v>#REF!</v>
      </c>
      <c r="H34" s="7">
        <f t="shared" si="46"/>
        <v>31663</v>
      </c>
      <c r="I34" s="7">
        <f t="shared" si="46"/>
        <v>43988</v>
      </c>
      <c r="J34" s="7">
        <f t="shared" si="46"/>
        <v>43988</v>
      </c>
      <c r="K34" s="7">
        <f t="shared" si="46"/>
        <v>43988</v>
      </c>
      <c r="L34" s="7">
        <f t="shared" si="46"/>
        <v>38038</v>
      </c>
      <c r="M34" s="7">
        <f t="shared" si="46"/>
        <v>38038</v>
      </c>
      <c r="N34" s="7">
        <f t="shared" si="46"/>
        <v>38038</v>
      </c>
      <c r="O34" s="7">
        <f t="shared" si="46"/>
        <v>38038</v>
      </c>
      <c r="P34" s="7">
        <f t="shared" si="46"/>
        <v>38038</v>
      </c>
      <c r="Q34" s="7">
        <f t="shared" si="46"/>
        <v>38038</v>
      </c>
      <c r="R34" s="7">
        <f t="shared" si="46"/>
        <v>30983</v>
      </c>
      <c r="S34" s="7">
        <f t="shared" si="46"/>
        <v>16958</v>
      </c>
      <c r="T34" s="7">
        <f t="shared" si="46"/>
        <v>16958</v>
      </c>
      <c r="U34" s="7">
        <f t="shared" si="46"/>
        <v>16958</v>
      </c>
      <c r="V34" s="7">
        <f t="shared" si="46"/>
        <v>16958</v>
      </c>
      <c r="W34" s="7">
        <f t="shared" si="46"/>
        <v>16958</v>
      </c>
      <c r="X34" s="7">
        <f t="shared" si="46"/>
        <v>18658</v>
      </c>
      <c r="Y34" s="7">
        <f t="shared" si="46"/>
        <v>18658</v>
      </c>
      <c r="Z34" s="7">
        <f t="shared" si="46"/>
        <v>18658</v>
      </c>
      <c r="AA34" s="7">
        <f t="shared" si="46"/>
        <v>18658</v>
      </c>
      <c r="AB34" s="7">
        <f t="shared" si="46"/>
        <v>18658</v>
      </c>
      <c r="AC34" s="7">
        <f t="shared" si="46"/>
        <v>16958</v>
      </c>
      <c r="AD34" s="7">
        <f t="shared" si="46"/>
        <v>16958</v>
      </c>
      <c r="AE34" s="7">
        <f t="shared" si="46"/>
        <v>16958</v>
      </c>
      <c r="AF34" s="7">
        <f t="shared" si="46"/>
        <v>16958</v>
      </c>
      <c r="AG34" s="7">
        <f t="shared" si="46"/>
        <v>16958</v>
      </c>
      <c r="AH34" s="7">
        <f t="shared" si="46"/>
        <v>20358</v>
      </c>
      <c r="AI34" s="7">
        <f t="shared" si="46"/>
        <v>20358</v>
      </c>
      <c r="AJ34" s="7">
        <f t="shared" si="46"/>
        <v>20358</v>
      </c>
      <c r="AK34" s="7">
        <f t="shared" si="46"/>
        <v>20358</v>
      </c>
      <c r="AL34" s="7">
        <f t="shared" si="46"/>
        <v>20358</v>
      </c>
      <c r="AM34" s="7">
        <f t="shared" si="46"/>
        <v>22058</v>
      </c>
      <c r="AN34" s="7">
        <f t="shared" si="46"/>
        <v>24183</v>
      </c>
      <c r="AO34" s="7">
        <f t="shared" si="46"/>
        <v>24608</v>
      </c>
      <c r="AP34" s="7">
        <f t="shared" si="46"/>
        <v>24608</v>
      </c>
      <c r="AQ34" s="7">
        <f t="shared" si="46"/>
        <v>24608</v>
      </c>
      <c r="AR34" s="7">
        <f t="shared" si="46"/>
        <v>24608</v>
      </c>
      <c r="AS34" s="7">
        <f t="shared" si="46"/>
        <v>24608</v>
      </c>
      <c r="AT34" s="7">
        <f t="shared" si="46"/>
        <v>24608</v>
      </c>
      <c r="AU34" s="7">
        <f t="shared" si="46"/>
        <v>24608</v>
      </c>
      <c r="AV34" s="7">
        <f t="shared" si="46"/>
        <v>24608</v>
      </c>
      <c r="AW34" s="7">
        <f t="shared" si="46"/>
        <v>24608</v>
      </c>
      <c r="AX34" s="7">
        <f t="shared" si="46"/>
        <v>24608</v>
      </c>
      <c r="AY34" s="7">
        <f t="shared" si="46"/>
        <v>22908</v>
      </c>
      <c r="AZ34" s="7">
        <f t="shared" si="46"/>
        <v>22908</v>
      </c>
      <c r="BA34" s="7">
        <f t="shared" si="46"/>
        <v>24608</v>
      </c>
      <c r="BB34" s="7">
        <f t="shared" si="46"/>
        <v>24608</v>
      </c>
      <c r="BC34" s="7">
        <f t="shared" si="46"/>
        <v>26308</v>
      </c>
      <c r="BD34" s="7">
        <f t="shared" si="46"/>
        <v>28433</v>
      </c>
      <c r="BE34" s="7">
        <f t="shared" si="46"/>
        <v>28433</v>
      </c>
      <c r="BF34" s="7">
        <f t="shared" si="46"/>
        <v>28433</v>
      </c>
      <c r="BG34" s="7">
        <f t="shared" si="46"/>
        <v>28433</v>
      </c>
      <c r="BH34" s="7">
        <f t="shared" si="46"/>
        <v>30558</v>
      </c>
      <c r="BI34" s="7">
        <f t="shared" si="46"/>
        <v>33108</v>
      </c>
      <c r="BJ34" s="7">
        <f t="shared" si="46"/>
        <v>33108</v>
      </c>
      <c r="BK34" s="7">
        <f t="shared" si="46"/>
        <v>30558</v>
      </c>
      <c r="BL34" s="7">
        <f t="shared" si="46"/>
        <v>26308</v>
      </c>
      <c r="BM34" s="7">
        <f t="shared" si="46"/>
        <v>26308</v>
      </c>
      <c r="BN34" s="7">
        <f t="shared" si="46"/>
        <v>28433</v>
      </c>
      <c r="BO34" s="7">
        <f t="shared" ref="BO34:DY34" si="47">BO31</f>
        <v>28433</v>
      </c>
      <c r="BP34" s="7">
        <f t="shared" si="47"/>
        <v>21208</v>
      </c>
      <c r="BQ34" s="7">
        <f t="shared" si="47"/>
        <v>21590</v>
      </c>
      <c r="BR34" s="7">
        <f t="shared" si="47"/>
        <v>21590</v>
      </c>
      <c r="BS34" s="7">
        <f t="shared" si="47"/>
        <v>21590</v>
      </c>
      <c r="BT34" s="7">
        <f t="shared" si="47"/>
        <v>20315</v>
      </c>
      <c r="BU34" s="7">
        <f t="shared" si="47"/>
        <v>20315</v>
      </c>
      <c r="BV34" s="7">
        <f t="shared" si="47"/>
        <v>21590</v>
      </c>
      <c r="BW34" s="7">
        <f t="shared" si="47"/>
        <v>21590</v>
      </c>
      <c r="BX34" s="7">
        <f t="shared" si="47"/>
        <v>21590</v>
      </c>
      <c r="BY34" s="7">
        <f t="shared" si="47"/>
        <v>20315</v>
      </c>
      <c r="BZ34" s="7">
        <f t="shared" si="47"/>
        <v>20315</v>
      </c>
      <c r="CA34" s="7">
        <f t="shared" si="47"/>
        <v>20315</v>
      </c>
      <c r="CB34" s="7">
        <f t="shared" si="47"/>
        <v>20315</v>
      </c>
      <c r="CC34" s="7">
        <f t="shared" si="47"/>
        <v>20315</v>
      </c>
      <c r="CD34" s="7">
        <f t="shared" si="47"/>
        <v>20315</v>
      </c>
      <c r="CE34" s="7">
        <f t="shared" si="47"/>
        <v>20315</v>
      </c>
      <c r="CF34" s="7">
        <f t="shared" si="47"/>
        <v>20315</v>
      </c>
      <c r="CG34" s="7">
        <f t="shared" si="47"/>
        <v>20315</v>
      </c>
      <c r="CH34" s="7">
        <f t="shared" si="47"/>
        <v>20315</v>
      </c>
      <c r="CI34" s="7">
        <f t="shared" si="47"/>
        <v>20315</v>
      </c>
      <c r="CJ34" s="7">
        <f t="shared" si="47"/>
        <v>20315</v>
      </c>
      <c r="CK34" s="7">
        <f t="shared" si="47"/>
        <v>20315</v>
      </c>
      <c r="CL34" s="7">
        <f t="shared" si="47"/>
        <v>20315</v>
      </c>
      <c r="CM34" s="7">
        <f t="shared" si="47"/>
        <v>20315</v>
      </c>
      <c r="CN34" s="7">
        <f t="shared" si="47"/>
        <v>20315</v>
      </c>
      <c r="CO34" s="7">
        <f t="shared" si="47"/>
        <v>20315</v>
      </c>
      <c r="CP34" s="7">
        <f t="shared" si="47"/>
        <v>20315</v>
      </c>
      <c r="CQ34" s="7">
        <f t="shared" si="47"/>
        <v>20315</v>
      </c>
      <c r="CR34" s="7">
        <f t="shared" si="47"/>
        <v>20315</v>
      </c>
      <c r="CS34" s="7">
        <f t="shared" si="47"/>
        <v>20315</v>
      </c>
      <c r="CT34" s="7">
        <f t="shared" si="47"/>
        <v>20315</v>
      </c>
      <c r="CU34" s="7">
        <f t="shared" si="47"/>
        <v>20315</v>
      </c>
      <c r="CV34" s="7">
        <f t="shared" si="47"/>
        <v>12453</v>
      </c>
      <c r="CW34" s="7">
        <f t="shared" si="47"/>
        <v>12453</v>
      </c>
      <c r="CX34" s="7">
        <f t="shared" si="47"/>
        <v>12878</v>
      </c>
      <c r="CY34" s="7">
        <f t="shared" si="47"/>
        <v>12878</v>
      </c>
      <c r="CZ34" s="7">
        <f t="shared" si="47"/>
        <v>12453</v>
      </c>
      <c r="DA34" s="7">
        <f t="shared" si="47"/>
        <v>12453</v>
      </c>
      <c r="DB34" s="7">
        <f t="shared" si="47"/>
        <v>12453</v>
      </c>
      <c r="DC34" s="7">
        <f t="shared" si="47"/>
        <v>12453</v>
      </c>
      <c r="DD34" s="7">
        <f t="shared" si="47"/>
        <v>12453</v>
      </c>
      <c r="DE34" s="7">
        <f t="shared" si="47"/>
        <v>12878</v>
      </c>
      <c r="DF34" s="7">
        <f t="shared" si="47"/>
        <v>12878</v>
      </c>
      <c r="DG34" s="7">
        <f t="shared" si="47"/>
        <v>12453</v>
      </c>
      <c r="DH34" s="7">
        <f t="shared" si="47"/>
        <v>12453</v>
      </c>
      <c r="DI34" s="7">
        <f t="shared" si="47"/>
        <v>12453</v>
      </c>
      <c r="DJ34" s="7">
        <f t="shared" si="47"/>
        <v>11603</v>
      </c>
      <c r="DK34" s="7">
        <f t="shared" si="47"/>
        <v>11603</v>
      </c>
      <c r="DL34" s="7">
        <f t="shared" si="47"/>
        <v>12198</v>
      </c>
      <c r="DM34" s="7">
        <f t="shared" si="47"/>
        <v>12198</v>
      </c>
      <c r="DN34" s="7">
        <f t="shared" si="47"/>
        <v>11603</v>
      </c>
      <c r="DO34" s="7">
        <f t="shared" si="47"/>
        <v>11603</v>
      </c>
      <c r="DP34" s="7">
        <f t="shared" si="47"/>
        <v>11603</v>
      </c>
      <c r="DQ34" s="7">
        <f t="shared" si="47"/>
        <v>11603</v>
      </c>
      <c r="DR34" s="7">
        <f t="shared" si="47"/>
        <v>11603</v>
      </c>
      <c r="DS34" s="7">
        <f t="shared" si="47"/>
        <v>12198</v>
      </c>
      <c r="DT34" s="7">
        <f t="shared" si="47"/>
        <v>12198</v>
      </c>
      <c r="DU34" s="7">
        <f t="shared" si="47"/>
        <v>11603</v>
      </c>
      <c r="DV34" s="7">
        <f t="shared" si="47"/>
        <v>11603</v>
      </c>
      <c r="DW34" s="7">
        <f t="shared" si="47"/>
        <v>11603</v>
      </c>
      <c r="DX34" s="7">
        <f t="shared" si="47"/>
        <v>11603</v>
      </c>
      <c r="DY34" s="7">
        <f t="shared" si="47"/>
        <v>12453</v>
      </c>
      <c r="DZ34" s="7">
        <f t="shared" ref="DZ34:FK34" si="48">DZ31</f>
        <v>12198</v>
      </c>
      <c r="EA34" s="7">
        <f t="shared" si="48"/>
        <v>12198</v>
      </c>
      <c r="EB34" s="7">
        <f t="shared" si="48"/>
        <v>12198</v>
      </c>
      <c r="EC34" s="7">
        <f t="shared" si="48"/>
        <v>11178</v>
      </c>
      <c r="ED34" s="7">
        <f t="shared" si="48"/>
        <v>11178</v>
      </c>
      <c r="EE34" s="7">
        <f t="shared" si="48"/>
        <v>11178</v>
      </c>
      <c r="EF34" s="7">
        <f t="shared" si="48"/>
        <v>11178</v>
      </c>
      <c r="EG34" s="7">
        <f t="shared" si="48"/>
        <v>11178</v>
      </c>
      <c r="EH34" s="7">
        <f t="shared" si="48"/>
        <v>12198</v>
      </c>
      <c r="EI34" s="7">
        <f t="shared" si="48"/>
        <v>12198</v>
      </c>
      <c r="EJ34" s="7">
        <f t="shared" si="48"/>
        <v>12198</v>
      </c>
      <c r="EK34" s="7">
        <f t="shared" si="48"/>
        <v>10923</v>
      </c>
      <c r="EL34" s="7">
        <f t="shared" si="48"/>
        <v>10923</v>
      </c>
      <c r="EM34" s="7">
        <f t="shared" si="48"/>
        <v>10923</v>
      </c>
      <c r="EN34" s="7">
        <f t="shared" si="48"/>
        <v>11178</v>
      </c>
      <c r="EO34" s="7">
        <f t="shared" si="48"/>
        <v>11178</v>
      </c>
      <c r="EP34" s="7">
        <f t="shared" si="48"/>
        <v>10923</v>
      </c>
      <c r="EQ34" s="7">
        <f t="shared" si="48"/>
        <v>10923</v>
      </c>
      <c r="ER34" s="7">
        <f t="shared" si="48"/>
        <v>10923</v>
      </c>
      <c r="ES34" s="7">
        <f t="shared" si="48"/>
        <v>10923</v>
      </c>
      <c r="ET34" s="7">
        <f t="shared" si="48"/>
        <v>10923</v>
      </c>
      <c r="EU34" s="7">
        <f t="shared" si="48"/>
        <v>11178</v>
      </c>
      <c r="EV34" s="7">
        <f t="shared" si="48"/>
        <v>11178</v>
      </c>
      <c r="EW34" s="7">
        <f t="shared" si="48"/>
        <v>10923</v>
      </c>
      <c r="EX34" s="7">
        <f t="shared" si="48"/>
        <v>10923</v>
      </c>
      <c r="EY34" s="7">
        <f t="shared" si="48"/>
        <v>10923</v>
      </c>
      <c r="EZ34" s="7">
        <f t="shared" si="48"/>
        <v>10923</v>
      </c>
      <c r="FA34" s="7">
        <f t="shared" si="48"/>
        <v>10923</v>
      </c>
      <c r="FB34" s="7">
        <f t="shared" si="48"/>
        <v>11178</v>
      </c>
      <c r="FC34" s="7">
        <f t="shared" si="48"/>
        <v>11178</v>
      </c>
      <c r="FD34" s="7">
        <f t="shared" si="48"/>
        <v>12453</v>
      </c>
      <c r="FE34" s="7">
        <f t="shared" si="48"/>
        <v>11178</v>
      </c>
      <c r="FF34" s="7">
        <f t="shared" si="48"/>
        <v>11178</v>
      </c>
      <c r="FG34" s="7">
        <f t="shared" si="48"/>
        <v>11178</v>
      </c>
      <c r="FH34" s="7">
        <f t="shared" si="48"/>
        <v>11178</v>
      </c>
      <c r="FI34" s="7">
        <f t="shared" si="48"/>
        <v>17553</v>
      </c>
      <c r="FJ34" s="7">
        <f t="shared" si="48"/>
        <v>17553</v>
      </c>
      <c r="FK34" s="7">
        <f t="shared" si="48"/>
        <v>17553</v>
      </c>
      <c r="FL34" s="7">
        <f t="shared" ref="FL34:HW34" si="49">FL31</f>
        <v>17553</v>
      </c>
      <c r="FM34" s="7">
        <f t="shared" si="49"/>
        <v>17553</v>
      </c>
      <c r="FN34" s="7">
        <f t="shared" si="49"/>
        <v>17553</v>
      </c>
      <c r="FO34" s="7">
        <f t="shared" si="49"/>
        <v>17553</v>
      </c>
      <c r="FP34" s="7">
        <f t="shared" si="49"/>
        <v>17553</v>
      </c>
      <c r="FQ34" s="7">
        <f t="shared" si="49"/>
        <v>17553</v>
      </c>
      <c r="FR34" s="7">
        <f t="shared" si="49"/>
        <v>17553</v>
      </c>
      <c r="FS34" s="7">
        <f t="shared" si="49"/>
        <v>17553</v>
      </c>
      <c r="FT34" s="7">
        <f t="shared" si="49"/>
        <v>17553</v>
      </c>
      <c r="FU34" s="7">
        <f t="shared" si="49"/>
        <v>17553</v>
      </c>
      <c r="FV34" s="7">
        <f t="shared" si="49"/>
        <v>17553</v>
      </c>
      <c r="FW34" s="7">
        <f t="shared" si="49"/>
        <v>17553</v>
      </c>
      <c r="FX34" s="7">
        <f t="shared" si="49"/>
        <v>17553</v>
      </c>
      <c r="FY34" s="7">
        <f t="shared" si="49"/>
        <v>17553</v>
      </c>
      <c r="FZ34" s="7">
        <f t="shared" si="49"/>
        <v>17553</v>
      </c>
      <c r="GA34" s="7">
        <f t="shared" si="49"/>
        <v>17553</v>
      </c>
      <c r="GB34" s="7">
        <f t="shared" si="49"/>
        <v>17553</v>
      </c>
      <c r="GC34" s="7">
        <f t="shared" si="49"/>
        <v>17553</v>
      </c>
      <c r="GD34" s="7">
        <f t="shared" si="49"/>
        <v>17553</v>
      </c>
      <c r="GE34" s="7">
        <f t="shared" si="49"/>
        <v>17553</v>
      </c>
      <c r="GF34" s="7">
        <f t="shared" si="49"/>
        <v>17553</v>
      </c>
      <c r="GG34" s="7">
        <f t="shared" si="49"/>
        <v>11178</v>
      </c>
      <c r="GH34" s="7">
        <f t="shared" si="49"/>
        <v>11178</v>
      </c>
      <c r="GI34" s="7">
        <f t="shared" si="49"/>
        <v>19168</v>
      </c>
      <c r="GJ34" s="7">
        <f t="shared" si="49"/>
        <v>19168</v>
      </c>
      <c r="GK34" s="7">
        <f t="shared" si="49"/>
        <v>19168</v>
      </c>
      <c r="GL34" s="7">
        <f t="shared" si="49"/>
        <v>19168</v>
      </c>
      <c r="GM34" s="7">
        <f t="shared" si="49"/>
        <v>19168</v>
      </c>
      <c r="GN34" s="7">
        <f t="shared" si="49"/>
        <v>19168</v>
      </c>
      <c r="GO34" s="7">
        <f t="shared" si="49"/>
        <v>19168</v>
      </c>
      <c r="GP34" s="7">
        <f t="shared" si="49"/>
        <v>19168</v>
      </c>
      <c r="GQ34" s="7">
        <f t="shared" si="49"/>
        <v>19168</v>
      </c>
      <c r="GR34" s="7">
        <f t="shared" si="49"/>
        <v>19168</v>
      </c>
      <c r="GS34" s="7">
        <f t="shared" si="49"/>
        <v>14068</v>
      </c>
      <c r="GT34" s="7">
        <f t="shared" si="49"/>
        <v>14068</v>
      </c>
      <c r="GU34" s="7">
        <f t="shared" si="49"/>
        <v>14068</v>
      </c>
      <c r="GV34" s="7">
        <f t="shared" si="49"/>
        <v>14068</v>
      </c>
      <c r="GW34" s="7">
        <f t="shared" si="49"/>
        <v>14493</v>
      </c>
      <c r="GX34" s="7">
        <f t="shared" si="49"/>
        <v>14493</v>
      </c>
      <c r="GY34" s="7">
        <f t="shared" si="49"/>
        <v>15513</v>
      </c>
      <c r="GZ34" s="7">
        <f t="shared" si="49"/>
        <v>15513</v>
      </c>
      <c r="HA34" s="7">
        <f t="shared" si="49"/>
        <v>14493</v>
      </c>
      <c r="HB34" s="7">
        <f t="shared" si="49"/>
        <v>14493</v>
      </c>
      <c r="HC34" s="7">
        <f t="shared" si="49"/>
        <v>14493</v>
      </c>
      <c r="HD34" s="7">
        <f t="shared" si="49"/>
        <v>14493</v>
      </c>
      <c r="HE34" s="7">
        <f t="shared" si="49"/>
        <v>14493</v>
      </c>
      <c r="HF34" s="7">
        <f t="shared" si="49"/>
        <v>15513</v>
      </c>
      <c r="HG34" s="7">
        <f t="shared" si="49"/>
        <v>15513</v>
      </c>
      <c r="HH34" s="7">
        <f t="shared" si="49"/>
        <v>14493</v>
      </c>
      <c r="HI34" s="7">
        <f t="shared" si="49"/>
        <v>14493</v>
      </c>
      <c r="HJ34" s="7">
        <f t="shared" si="49"/>
        <v>14493</v>
      </c>
      <c r="HK34" s="7">
        <f t="shared" si="49"/>
        <v>14493</v>
      </c>
      <c r="HL34" s="7">
        <f t="shared" si="49"/>
        <v>14493</v>
      </c>
      <c r="HM34" s="7">
        <f t="shared" si="49"/>
        <v>12453</v>
      </c>
      <c r="HN34" s="7">
        <f t="shared" si="49"/>
        <v>15513</v>
      </c>
      <c r="HO34" s="7">
        <f t="shared" si="49"/>
        <v>14493</v>
      </c>
      <c r="HP34" s="7">
        <f t="shared" si="49"/>
        <v>14493</v>
      </c>
      <c r="HQ34" s="7">
        <f t="shared" si="49"/>
        <v>14493</v>
      </c>
      <c r="HR34" s="7">
        <f t="shared" si="49"/>
        <v>14493</v>
      </c>
      <c r="HS34" s="7">
        <f t="shared" si="49"/>
        <v>14493</v>
      </c>
      <c r="HT34" s="7">
        <f t="shared" si="49"/>
        <v>15513</v>
      </c>
      <c r="HU34" s="7">
        <f t="shared" si="49"/>
        <v>15513</v>
      </c>
      <c r="HV34" s="7">
        <f t="shared" si="49"/>
        <v>14493</v>
      </c>
      <c r="HW34" s="7">
        <f t="shared" si="49"/>
        <v>14493</v>
      </c>
      <c r="HX34" s="7">
        <f t="shared" ref="HX34:JU34" si="50">HX31</f>
        <v>14493</v>
      </c>
      <c r="HY34" s="7">
        <f t="shared" si="50"/>
        <v>14493</v>
      </c>
      <c r="HZ34" s="7">
        <f t="shared" si="50"/>
        <v>14493</v>
      </c>
      <c r="IA34" s="7">
        <f t="shared" si="50"/>
        <v>15513</v>
      </c>
      <c r="IB34" s="7">
        <f t="shared" si="50"/>
        <v>15513</v>
      </c>
      <c r="IC34" s="7">
        <f t="shared" si="50"/>
        <v>14493</v>
      </c>
      <c r="ID34" s="7">
        <f t="shared" si="50"/>
        <v>14493</v>
      </c>
      <c r="IE34" s="7">
        <f t="shared" si="50"/>
        <v>14493</v>
      </c>
      <c r="IF34" s="7">
        <f t="shared" si="50"/>
        <v>14493</v>
      </c>
      <c r="IG34" s="7">
        <f t="shared" si="50"/>
        <v>14493</v>
      </c>
      <c r="IH34" s="7">
        <f t="shared" si="50"/>
        <v>15513</v>
      </c>
      <c r="II34" s="7">
        <f t="shared" si="50"/>
        <v>15513</v>
      </c>
      <c r="IJ34" s="7">
        <f t="shared" si="50"/>
        <v>12878</v>
      </c>
      <c r="IK34" s="7">
        <f t="shared" si="50"/>
        <v>12878</v>
      </c>
      <c r="IL34" s="7">
        <f t="shared" si="50"/>
        <v>12878</v>
      </c>
      <c r="IM34" s="7">
        <f t="shared" si="50"/>
        <v>12878</v>
      </c>
      <c r="IN34" s="7">
        <f t="shared" si="50"/>
        <v>12878</v>
      </c>
      <c r="IO34" s="7">
        <f t="shared" si="50"/>
        <v>14493</v>
      </c>
      <c r="IP34" s="7">
        <f t="shared" si="50"/>
        <v>14493</v>
      </c>
      <c r="IQ34" s="7">
        <f t="shared" si="50"/>
        <v>12453</v>
      </c>
      <c r="IR34" s="7">
        <f t="shared" si="50"/>
        <v>12453</v>
      </c>
      <c r="IS34" s="7">
        <f t="shared" si="50"/>
        <v>12453</v>
      </c>
      <c r="IT34" s="7">
        <f t="shared" si="50"/>
        <v>12453</v>
      </c>
      <c r="IU34" s="7">
        <f t="shared" si="50"/>
        <v>12453</v>
      </c>
      <c r="IV34" s="7">
        <f t="shared" si="50"/>
        <v>14493</v>
      </c>
      <c r="IW34" s="7">
        <f t="shared" si="50"/>
        <v>14493</v>
      </c>
      <c r="IX34" s="7">
        <f t="shared" si="50"/>
        <v>12453</v>
      </c>
      <c r="IY34" s="7">
        <f t="shared" si="50"/>
        <v>12453</v>
      </c>
      <c r="IZ34" s="7">
        <f t="shared" si="50"/>
        <v>12453</v>
      </c>
      <c r="JA34" s="7">
        <f t="shared" si="50"/>
        <v>12453</v>
      </c>
      <c r="JB34" s="7">
        <f t="shared" si="50"/>
        <v>12453</v>
      </c>
      <c r="JC34" s="7">
        <f t="shared" si="50"/>
        <v>14493</v>
      </c>
      <c r="JD34" s="7">
        <f t="shared" si="50"/>
        <v>14493</v>
      </c>
      <c r="JE34" s="7">
        <f t="shared" si="50"/>
        <v>12453</v>
      </c>
      <c r="JF34" s="7">
        <f t="shared" si="50"/>
        <v>12453</v>
      </c>
      <c r="JG34" s="7">
        <f t="shared" si="50"/>
        <v>12453</v>
      </c>
      <c r="JH34" s="7">
        <f t="shared" si="50"/>
        <v>12453</v>
      </c>
      <c r="JI34" s="7">
        <f t="shared" si="50"/>
        <v>12453</v>
      </c>
      <c r="JJ34" s="7">
        <f t="shared" si="50"/>
        <v>14493</v>
      </c>
      <c r="JK34" s="7">
        <f t="shared" si="50"/>
        <v>14493</v>
      </c>
      <c r="JL34" s="7">
        <f t="shared" si="50"/>
        <v>12453</v>
      </c>
      <c r="JM34" s="7">
        <f t="shared" si="50"/>
        <v>12453</v>
      </c>
      <c r="JN34" s="7">
        <f t="shared" si="50"/>
        <v>12453</v>
      </c>
      <c r="JO34" s="7">
        <f t="shared" si="50"/>
        <v>12453</v>
      </c>
      <c r="JP34" s="7">
        <f t="shared" si="50"/>
        <v>12453</v>
      </c>
      <c r="JQ34" s="7">
        <f t="shared" si="50"/>
        <v>14493</v>
      </c>
      <c r="JR34" s="7">
        <f t="shared" si="50"/>
        <v>14493</v>
      </c>
      <c r="JS34" s="7">
        <f t="shared" si="50"/>
        <v>13473</v>
      </c>
      <c r="JT34" s="7">
        <f t="shared" si="50"/>
        <v>13473</v>
      </c>
      <c r="JU34" s="7">
        <f t="shared" si="50"/>
        <v>13473</v>
      </c>
      <c r="JV34" s="7">
        <f t="shared" ref="JV34" si="51">JV31</f>
        <v>13473</v>
      </c>
    </row>
    <row r="35" spans="1:282" s="53" customFormat="1" x14ac:dyDescent="0.2">
      <c r="A35" s="88">
        <v>2</v>
      </c>
      <c r="B35" s="7" t="e">
        <f>B32</f>
        <v>#REF!</v>
      </c>
      <c r="C35" s="7" t="e">
        <f t="shared" ref="C35:BN35" si="52">C32</f>
        <v>#REF!</v>
      </c>
      <c r="D35" s="7" t="e">
        <f t="shared" si="52"/>
        <v>#REF!</v>
      </c>
      <c r="E35" s="7" t="e">
        <f t="shared" si="52"/>
        <v>#REF!</v>
      </c>
      <c r="F35" s="7" t="e">
        <f t="shared" si="52"/>
        <v>#REF!</v>
      </c>
      <c r="G35" s="7" t="e">
        <f t="shared" si="52"/>
        <v>#REF!</v>
      </c>
      <c r="H35" s="7">
        <f t="shared" si="52"/>
        <v>33575</v>
      </c>
      <c r="I35" s="7">
        <f t="shared" si="52"/>
        <v>45900</v>
      </c>
      <c r="J35" s="7">
        <f t="shared" si="52"/>
        <v>45900</v>
      </c>
      <c r="K35" s="7">
        <f t="shared" si="52"/>
        <v>45900</v>
      </c>
      <c r="L35" s="7">
        <f t="shared" si="52"/>
        <v>39950</v>
      </c>
      <c r="M35" s="7">
        <f t="shared" si="52"/>
        <v>39950</v>
      </c>
      <c r="N35" s="7">
        <f t="shared" si="52"/>
        <v>39950</v>
      </c>
      <c r="O35" s="7">
        <f t="shared" si="52"/>
        <v>39950</v>
      </c>
      <c r="P35" s="7">
        <f t="shared" si="52"/>
        <v>39950</v>
      </c>
      <c r="Q35" s="7">
        <f t="shared" si="52"/>
        <v>39950</v>
      </c>
      <c r="R35" s="7">
        <f t="shared" si="52"/>
        <v>32640</v>
      </c>
      <c r="S35" s="7">
        <f t="shared" si="52"/>
        <v>18615</v>
      </c>
      <c r="T35" s="7">
        <f t="shared" si="52"/>
        <v>18615</v>
      </c>
      <c r="U35" s="7">
        <f t="shared" si="52"/>
        <v>18615</v>
      </c>
      <c r="V35" s="7">
        <f t="shared" si="52"/>
        <v>18615</v>
      </c>
      <c r="W35" s="7">
        <f t="shared" si="52"/>
        <v>18615</v>
      </c>
      <c r="X35" s="7">
        <f t="shared" si="52"/>
        <v>20315</v>
      </c>
      <c r="Y35" s="7">
        <f t="shared" si="52"/>
        <v>20315</v>
      </c>
      <c r="Z35" s="7">
        <f t="shared" si="52"/>
        <v>20315</v>
      </c>
      <c r="AA35" s="7">
        <f t="shared" si="52"/>
        <v>20315</v>
      </c>
      <c r="AB35" s="7">
        <f t="shared" si="52"/>
        <v>20315</v>
      </c>
      <c r="AC35" s="7">
        <f t="shared" si="52"/>
        <v>18615</v>
      </c>
      <c r="AD35" s="7">
        <f t="shared" si="52"/>
        <v>18615</v>
      </c>
      <c r="AE35" s="7">
        <f t="shared" si="52"/>
        <v>18615</v>
      </c>
      <c r="AF35" s="7">
        <f t="shared" si="52"/>
        <v>18615</v>
      </c>
      <c r="AG35" s="7">
        <f t="shared" si="52"/>
        <v>18615</v>
      </c>
      <c r="AH35" s="7">
        <f t="shared" si="52"/>
        <v>22015</v>
      </c>
      <c r="AI35" s="7">
        <f t="shared" si="52"/>
        <v>22015</v>
      </c>
      <c r="AJ35" s="7">
        <f t="shared" si="52"/>
        <v>22015</v>
      </c>
      <c r="AK35" s="7">
        <f t="shared" si="52"/>
        <v>22015</v>
      </c>
      <c r="AL35" s="7">
        <f t="shared" si="52"/>
        <v>22015</v>
      </c>
      <c r="AM35" s="7">
        <f t="shared" si="52"/>
        <v>23715</v>
      </c>
      <c r="AN35" s="7">
        <f t="shared" si="52"/>
        <v>25840</v>
      </c>
      <c r="AO35" s="7">
        <f t="shared" si="52"/>
        <v>26265</v>
      </c>
      <c r="AP35" s="7">
        <f t="shared" si="52"/>
        <v>26265</v>
      </c>
      <c r="AQ35" s="7">
        <f t="shared" si="52"/>
        <v>26265</v>
      </c>
      <c r="AR35" s="7">
        <f t="shared" si="52"/>
        <v>26265</v>
      </c>
      <c r="AS35" s="7">
        <f t="shared" si="52"/>
        <v>26265</v>
      </c>
      <c r="AT35" s="7">
        <f t="shared" si="52"/>
        <v>26265</v>
      </c>
      <c r="AU35" s="7">
        <f t="shared" si="52"/>
        <v>26265</v>
      </c>
      <c r="AV35" s="7">
        <f t="shared" si="52"/>
        <v>26265</v>
      </c>
      <c r="AW35" s="7">
        <f t="shared" si="52"/>
        <v>26265</v>
      </c>
      <c r="AX35" s="7">
        <f t="shared" si="52"/>
        <v>26265</v>
      </c>
      <c r="AY35" s="7">
        <f t="shared" si="52"/>
        <v>24565</v>
      </c>
      <c r="AZ35" s="7">
        <f t="shared" si="52"/>
        <v>24565</v>
      </c>
      <c r="BA35" s="7">
        <f t="shared" si="52"/>
        <v>26265</v>
      </c>
      <c r="BB35" s="7">
        <f t="shared" si="52"/>
        <v>26265</v>
      </c>
      <c r="BC35" s="7">
        <f t="shared" si="52"/>
        <v>27965</v>
      </c>
      <c r="BD35" s="7">
        <f t="shared" si="52"/>
        <v>30090</v>
      </c>
      <c r="BE35" s="7">
        <f t="shared" si="52"/>
        <v>30090</v>
      </c>
      <c r="BF35" s="7">
        <f t="shared" si="52"/>
        <v>30090</v>
      </c>
      <c r="BG35" s="7">
        <f t="shared" si="52"/>
        <v>30090</v>
      </c>
      <c r="BH35" s="7">
        <f t="shared" si="52"/>
        <v>32215</v>
      </c>
      <c r="BI35" s="7">
        <f t="shared" si="52"/>
        <v>34765</v>
      </c>
      <c r="BJ35" s="7">
        <f t="shared" si="52"/>
        <v>34765</v>
      </c>
      <c r="BK35" s="7">
        <f t="shared" si="52"/>
        <v>32215</v>
      </c>
      <c r="BL35" s="7">
        <f t="shared" si="52"/>
        <v>27965</v>
      </c>
      <c r="BM35" s="7">
        <f t="shared" si="52"/>
        <v>27965</v>
      </c>
      <c r="BN35" s="7">
        <f t="shared" si="52"/>
        <v>30090</v>
      </c>
      <c r="BO35" s="7">
        <f t="shared" ref="BO35:DY35" si="53">BO32</f>
        <v>30090</v>
      </c>
      <c r="BP35" s="7">
        <f t="shared" si="53"/>
        <v>22865</v>
      </c>
      <c r="BQ35" s="7">
        <f t="shared" si="53"/>
        <v>23248</v>
      </c>
      <c r="BR35" s="7">
        <f t="shared" si="53"/>
        <v>23248</v>
      </c>
      <c r="BS35" s="7">
        <f t="shared" si="53"/>
        <v>23248</v>
      </c>
      <c r="BT35" s="7">
        <f t="shared" si="53"/>
        <v>21973</v>
      </c>
      <c r="BU35" s="7">
        <f t="shared" si="53"/>
        <v>21973</v>
      </c>
      <c r="BV35" s="7">
        <f t="shared" si="53"/>
        <v>23248</v>
      </c>
      <c r="BW35" s="7">
        <f t="shared" si="53"/>
        <v>23248</v>
      </c>
      <c r="BX35" s="7">
        <f t="shared" si="53"/>
        <v>23248</v>
      </c>
      <c r="BY35" s="7">
        <f t="shared" si="53"/>
        <v>21973</v>
      </c>
      <c r="BZ35" s="7">
        <f t="shared" si="53"/>
        <v>21973</v>
      </c>
      <c r="CA35" s="7">
        <f t="shared" si="53"/>
        <v>21973</v>
      </c>
      <c r="CB35" s="7">
        <f t="shared" si="53"/>
        <v>21973</v>
      </c>
      <c r="CC35" s="7">
        <f t="shared" si="53"/>
        <v>21973</v>
      </c>
      <c r="CD35" s="7">
        <f t="shared" si="53"/>
        <v>21973</v>
      </c>
      <c r="CE35" s="7">
        <f t="shared" si="53"/>
        <v>21973</v>
      </c>
      <c r="CF35" s="7">
        <f t="shared" si="53"/>
        <v>21973</v>
      </c>
      <c r="CG35" s="7">
        <f t="shared" si="53"/>
        <v>21973</v>
      </c>
      <c r="CH35" s="7">
        <f t="shared" si="53"/>
        <v>21973</v>
      </c>
      <c r="CI35" s="7">
        <f t="shared" si="53"/>
        <v>21973</v>
      </c>
      <c r="CJ35" s="7">
        <f t="shared" si="53"/>
        <v>21973</v>
      </c>
      <c r="CK35" s="7">
        <f t="shared" si="53"/>
        <v>21973</v>
      </c>
      <c r="CL35" s="7">
        <f t="shared" si="53"/>
        <v>21973</v>
      </c>
      <c r="CM35" s="7">
        <f t="shared" si="53"/>
        <v>21973</v>
      </c>
      <c r="CN35" s="7">
        <f t="shared" si="53"/>
        <v>21973</v>
      </c>
      <c r="CO35" s="7">
        <f t="shared" si="53"/>
        <v>21973</v>
      </c>
      <c r="CP35" s="7">
        <f t="shared" si="53"/>
        <v>21973</v>
      </c>
      <c r="CQ35" s="7">
        <f t="shared" si="53"/>
        <v>21973</v>
      </c>
      <c r="CR35" s="7">
        <f t="shared" si="53"/>
        <v>21973</v>
      </c>
      <c r="CS35" s="7">
        <f t="shared" si="53"/>
        <v>21973</v>
      </c>
      <c r="CT35" s="7">
        <f t="shared" si="53"/>
        <v>21973</v>
      </c>
      <c r="CU35" s="7">
        <f t="shared" si="53"/>
        <v>21973</v>
      </c>
      <c r="CV35" s="7">
        <f t="shared" si="53"/>
        <v>14025</v>
      </c>
      <c r="CW35" s="7">
        <f t="shared" si="53"/>
        <v>14025</v>
      </c>
      <c r="CX35" s="7">
        <f t="shared" si="53"/>
        <v>14450</v>
      </c>
      <c r="CY35" s="7">
        <f t="shared" si="53"/>
        <v>14450</v>
      </c>
      <c r="CZ35" s="7">
        <f t="shared" si="53"/>
        <v>14025</v>
      </c>
      <c r="DA35" s="7">
        <f t="shared" si="53"/>
        <v>14025</v>
      </c>
      <c r="DB35" s="7">
        <f t="shared" si="53"/>
        <v>14025</v>
      </c>
      <c r="DC35" s="7">
        <f t="shared" si="53"/>
        <v>14025</v>
      </c>
      <c r="DD35" s="7">
        <f t="shared" si="53"/>
        <v>14025</v>
      </c>
      <c r="DE35" s="7">
        <f t="shared" si="53"/>
        <v>14450</v>
      </c>
      <c r="DF35" s="7">
        <f t="shared" si="53"/>
        <v>14450</v>
      </c>
      <c r="DG35" s="7">
        <f t="shared" si="53"/>
        <v>14025</v>
      </c>
      <c r="DH35" s="7">
        <f t="shared" si="53"/>
        <v>14025</v>
      </c>
      <c r="DI35" s="7">
        <f t="shared" si="53"/>
        <v>14025</v>
      </c>
      <c r="DJ35" s="7">
        <f t="shared" si="53"/>
        <v>13175</v>
      </c>
      <c r="DK35" s="7">
        <f t="shared" si="53"/>
        <v>13175</v>
      </c>
      <c r="DL35" s="7">
        <f t="shared" si="53"/>
        <v>13770</v>
      </c>
      <c r="DM35" s="7">
        <f t="shared" si="53"/>
        <v>13770</v>
      </c>
      <c r="DN35" s="7">
        <f t="shared" si="53"/>
        <v>13175</v>
      </c>
      <c r="DO35" s="7">
        <f t="shared" si="53"/>
        <v>13175</v>
      </c>
      <c r="DP35" s="7">
        <f t="shared" si="53"/>
        <v>13175</v>
      </c>
      <c r="DQ35" s="7">
        <f t="shared" si="53"/>
        <v>13175</v>
      </c>
      <c r="DR35" s="7">
        <f t="shared" si="53"/>
        <v>13175</v>
      </c>
      <c r="DS35" s="7">
        <f t="shared" si="53"/>
        <v>13770</v>
      </c>
      <c r="DT35" s="7">
        <f t="shared" si="53"/>
        <v>13770</v>
      </c>
      <c r="DU35" s="7">
        <f t="shared" si="53"/>
        <v>13175</v>
      </c>
      <c r="DV35" s="7">
        <f t="shared" si="53"/>
        <v>13175</v>
      </c>
      <c r="DW35" s="7">
        <f t="shared" si="53"/>
        <v>13175</v>
      </c>
      <c r="DX35" s="7">
        <f t="shared" si="53"/>
        <v>13175</v>
      </c>
      <c r="DY35" s="7">
        <f t="shared" si="53"/>
        <v>14025</v>
      </c>
      <c r="DZ35" s="7">
        <f t="shared" ref="DZ35:FK35" si="54">DZ32</f>
        <v>13770</v>
      </c>
      <c r="EA35" s="7">
        <f t="shared" si="54"/>
        <v>13770</v>
      </c>
      <c r="EB35" s="7">
        <f t="shared" si="54"/>
        <v>13770</v>
      </c>
      <c r="EC35" s="7">
        <f t="shared" si="54"/>
        <v>12750</v>
      </c>
      <c r="ED35" s="7">
        <f t="shared" si="54"/>
        <v>12750</v>
      </c>
      <c r="EE35" s="7">
        <f t="shared" si="54"/>
        <v>12750</v>
      </c>
      <c r="EF35" s="7">
        <f t="shared" si="54"/>
        <v>12750</v>
      </c>
      <c r="EG35" s="7">
        <f t="shared" si="54"/>
        <v>12750</v>
      </c>
      <c r="EH35" s="7">
        <f t="shared" si="54"/>
        <v>13770</v>
      </c>
      <c r="EI35" s="7">
        <f t="shared" si="54"/>
        <v>13770</v>
      </c>
      <c r="EJ35" s="7">
        <f t="shared" si="54"/>
        <v>13770</v>
      </c>
      <c r="EK35" s="7">
        <f t="shared" si="54"/>
        <v>12495</v>
      </c>
      <c r="EL35" s="7">
        <f t="shared" si="54"/>
        <v>12495</v>
      </c>
      <c r="EM35" s="7">
        <f t="shared" si="54"/>
        <v>12495</v>
      </c>
      <c r="EN35" s="7">
        <f t="shared" si="54"/>
        <v>12750</v>
      </c>
      <c r="EO35" s="7">
        <f t="shared" si="54"/>
        <v>12750</v>
      </c>
      <c r="EP35" s="7">
        <f t="shared" si="54"/>
        <v>12495</v>
      </c>
      <c r="EQ35" s="7">
        <f t="shared" si="54"/>
        <v>12495</v>
      </c>
      <c r="ER35" s="7">
        <f t="shared" si="54"/>
        <v>12495</v>
      </c>
      <c r="ES35" s="7">
        <f t="shared" si="54"/>
        <v>12495</v>
      </c>
      <c r="ET35" s="7">
        <f t="shared" si="54"/>
        <v>12495</v>
      </c>
      <c r="EU35" s="7">
        <f t="shared" si="54"/>
        <v>12750</v>
      </c>
      <c r="EV35" s="7">
        <f t="shared" si="54"/>
        <v>12750</v>
      </c>
      <c r="EW35" s="7">
        <f t="shared" si="54"/>
        <v>12495</v>
      </c>
      <c r="EX35" s="7">
        <f t="shared" si="54"/>
        <v>12495</v>
      </c>
      <c r="EY35" s="7">
        <f t="shared" si="54"/>
        <v>12495</v>
      </c>
      <c r="EZ35" s="7">
        <f t="shared" si="54"/>
        <v>12495</v>
      </c>
      <c r="FA35" s="7">
        <f t="shared" si="54"/>
        <v>12495</v>
      </c>
      <c r="FB35" s="7">
        <f t="shared" si="54"/>
        <v>12750</v>
      </c>
      <c r="FC35" s="7">
        <f t="shared" si="54"/>
        <v>12750</v>
      </c>
      <c r="FD35" s="7">
        <f t="shared" si="54"/>
        <v>14025</v>
      </c>
      <c r="FE35" s="7">
        <f t="shared" si="54"/>
        <v>12750</v>
      </c>
      <c r="FF35" s="7">
        <f t="shared" si="54"/>
        <v>12750</v>
      </c>
      <c r="FG35" s="7">
        <f t="shared" si="54"/>
        <v>12750</v>
      </c>
      <c r="FH35" s="7">
        <f t="shared" si="54"/>
        <v>12750</v>
      </c>
      <c r="FI35" s="7">
        <f t="shared" si="54"/>
        <v>19125</v>
      </c>
      <c r="FJ35" s="7">
        <f t="shared" si="54"/>
        <v>19125</v>
      </c>
      <c r="FK35" s="7">
        <f t="shared" si="54"/>
        <v>19125</v>
      </c>
      <c r="FL35" s="7">
        <f t="shared" ref="FL35:HW35" si="55">FL32</f>
        <v>19125</v>
      </c>
      <c r="FM35" s="7">
        <f t="shared" si="55"/>
        <v>19125</v>
      </c>
      <c r="FN35" s="7">
        <f t="shared" si="55"/>
        <v>19125</v>
      </c>
      <c r="FO35" s="7">
        <f t="shared" si="55"/>
        <v>19125</v>
      </c>
      <c r="FP35" s="7">
        <f t="shared" si="55"/>
        <v>19125</v>
      </c>
      <c r="FQ35" s="7">
        <f t="shared" si="55"/>
        <v>19125</v>
      </c>
      <c r="FR35" s="7">
        <f t="shared" si="55"/>
        <v>19125</v>
      </c>
      <c r="FS35" s="7">
        <f t="shared" si="55"/>
        <v>19125</v>
      </c>
      <c r="FT35" s="7">
        <f t="shared" si="55"/>
        <v>19125</v>
      </c>
      <c r="FU35" s="7">
        <f t="shared" si="55"/>
        <v>19125</v>
      </c>
      <c r="FV35" s="7">
        <f t="shared" si="55"/>
        <v>19125</v>
      </c>
      <c r="FW35" s="7">
        <f t="shared" si="55"/>
        <v>19125</v>
      </c>
      <c r="FX35" s="7">
        <f t="shared" si="55"/>
        <v>19125</v>
      </c>
      <c r="FY35" s="7">
        <f t="shared" si="55"/>
        <v>19125</v>
      </c>
      <c r="FZ35" s="7">
        <f t="shared" si="55"/>
        <v>19125</v>
      </c>
      <c r="GA35" s="7">
        <f t="shared" si="55"/>
        <v>19125</v>
      </c>
      <c r="GB35" s="7">
        <f t="shared" si="55"/>
        <v>19125</v>
      </c>
      <c r="GC35" s="7">
        <f t="shared" si="55"/>
        <v>19125</v>
      </c>
      <c r="GD35" s="7">
        <f t="shared" si="55"/>
        <v>19125</v>
      </c>
      <c r="GE35" s="7">
        <f t="shared" si="55"/>
        <v>19125</v>
      </c>
      <c r="GF35" s="7">
        <f t="shared" si="55"/>
        <v>19125</v>
      </c>
      <c r="GG35" s="7">
        <f t="shared" si="55"/>
        <v>12750</v>
      </c>
      <c r="GH35" s="7">
        <f t="shared" si="55"/>
        <v>12750</v>
      </c>
      <c r="GI35" s="7">
        <f t="shared" si="55"/>
        <v>20740</v>
      </c>
      <c r="GJ35" s="7">
        <f t="shared" si="55"/>
        <v>20740</v>
      </c>
      <c r="GK35" s="7">
        <f t="shared" si="55"/>
        <v>20740</v>
      </c>
      <c r="GL35" s="7">
        <f t="shared" si="55"/>
        <v>20740</v>
      </c>
      <c r="GM35" s="7">
        <f t="shared" si="55"/>
        <v>20740</v>
      </c>
      <c r="GN35" s="7">
        <f t="shared" si="55"/>
        <v>20740</v>
      </c>
      <c r="GO35" s="7">
        <f t="shared" si="55"/>
        <v>20740</v>
      </c>
      <c r="GP35" s="7">
        <f t="shared" si="55"/>
        <v>20740</v>
      </c>
      <c r="GQ35" s="7">
        <f t="shared" si="55"/>
        <v>20740</v>
      </c>
      <c r="GR35" s="7">
        <f t="shared" si="55"/>
        <v>20740</v>
      </c>
      <c r="GS35" s="7">
        <f t="shared" si="55"/>
        <v>15640</v>
      </c>
      <c r="GT35" s="7">
        <f t="shared" si="55"/>
        <v>15640</v>
      </c>
      <c r="GU35" s="7">
        <f t="shared" si="55"/>
        <v>15640</v>
      </c>
      <c r="GV35" s="7">
        <f t="shared" si="55"/>
        <v>15640</v>
      </c>
      <c r="GW35" s="7">
        <f t="shared" si="55"/>
        <v>16065</v>
      </c>
      <c r="GX35" s="7">
        <f t="shared" si="55"/>
        <v>16065</v>
      </c>
      <c r="GY35" s="7">
        <f t="shared" si="55"/>
        <v>17085</v>
      </c>
      <c r="GZ35" s="7">
        <f t="shared" si="55"/>
        <v>17085</v>
      </c>
      <c r="HA35" s="7">
        <f t="shared" si="55"/>
        <v>16065</v>
      </c>
      <c r="HB35" s="7">
        <f t="shared" si="55"/>
        <v>16065</v>
      </c>
      <c r="HC35" s="7">
        <f t="shared" si="55"/>
        <v>16065</v>
      </c>
      <c r="HD35" s="7">
        <f t="shared" si="55"/>
        <v>16065</v>
      </c>
      <c r="HE35" s="7">
        <f t="shared" si="55"/>
        <v>16065</v>
      </c>
      <c r="HF35" s="7">
        <f t="shared" si="55"/>
        <v>17085</v>
      </c>
      <c r="HG35" s="7">
        <f t="shared" si="55"/>
        <v>17085</v>
      </c>
      <c r="HH35" s="7">
        <f t="shared" si="55"/>
        <v>16065</v>
      </c>
      <c r="HI35" s="7">
        <f t="shared" si="55"/>
        <v>16065</v>
      </c>
      <c r="HJ35" s="7">
        <f t="shared" si="55"/>
        <v>16065</v>
      </c>
      <c r="HK35" s="7">
        <f t="shared" si="55"/>
        <v>16065</v>
      </c>
      <c r="HL35" s="7">
        <f t="shared" si="55"/>
        <v>16065</v>
      </c>
      <c r="HM35" s="7">
        <f t="shared" si="55"/>
        <v>14025</v>
      </c>
      <c r="HN35" s="7">
        <f t="shared" si="55"/>
        <v>17085</v>
      </c>
      <c r="HO35" s="7">
        <f t="shared" si="55"/>
        <v>16065</v>
      </c>
      <c r="HP35" s="7">
        <f t="shared" si="55"/>
        <v>16065</v>
      </c>
      <c r="HQ35" s="7">
        <f t="shared" si="55"/>
        <v>16065</v>
      </c>
      <c r="HR35" s="7">
        <f t="shared" si="55"/>
        <v>16065</v>
      </c>
      <c r="HS35" s="7">
        <f t="shared" si="55"/>
        <v>16065</v>
      </c>
      <c r="HT35" s="7">
        <f t="shared" si="55"/>
        <v>17085</v>
      </c>
      <c r="HU35" s="7">
        <f t="shared" si="55"/>
        <v>17085</v>
      </c>
      <c r="HV35" s="7">
        <f t="shared" si="55"/>
        <v>16065</v>
      </c>
      <c r="HW35" s="7">
        <f t="shared" si="55"/>
        <v>16065</v>
      </c>
      <c r="HX35" s="7">
        <f t="shared" ref="HX35:JU35" si="56">HX32</f>
        <v>16065</v>
      </c>
      <c r="HY35" s="7">
        <f t="shared" si="56"/>
        <v>16065</v>
      </c>
      <c r="HZ35" s="7">
        <f t="shared" si="56"/>
        <v>16065</v>
      </c>
      <c r="IA35" s="7">
        <f t="shared" si="56"/>
        <v>17085</v>
      </c>
      <c r="IB35" s="7">
        <f t="shared" si="56"/>
        <v>17085</v>
      </c>
      <c r="IC35" s="7">
        <f t="shared" si="56"/>
        <v>16065</v>
      </c>
      <c r="ID35" s="7">
        <f t="shared" si="56"/>
        <v>16065</v>
      </c>
      <c r="IE35" s="7">
        <f t="shared" si="56"/>
        <v>16065</v>
      </c>
      <c r="IF35" s="7">
        <f t="shared" si="56"/>
        <v>16065</v>
      </c>
      <c r="IG35" s="7">
        <f t="shared" si="56"/>
        <v>16065</v>
      </c>
      <c r="IH35" s="7">
        <f t="shared" si="56"/>
        <v>17085</v>
      </c>
      <c r="II35" s="7">
        <f t="shared" si="56"/>
        <v>17085</v>
      </c>
      <c r="IJ35" s="7">
        <f t="shared" si="56"/>
        <v>14450</v>
      </c>
      <c r="IK35" s="7">
        <f t="shared" si="56"/>
        <v>14450</v>
      </c>
      <c r="IL35" s="7">
        <f t="shared" si="56"/>
        <v>14450</v>
      </c>
      <c r="IM35" s="7">
        <f t="shared" si="56"/>
        <v>14450</v>
      </c>
      <c r="IN35" s="7">
        <f t="shared" si="56"/>
        <v>14450</v>
      </c>
      <c r="IO35" s="7">
        <f t="shared" si="56"/>
        <v>16065</v>
      </c>
      <c r="IP35" s="7">
        <f t="shared" si="56"/>
        <v>16065</v>
      </c>
      <c r="IQ35" s="7">
        <f t="shared" si="56"/>
        <v>14025</v>
      </c>
      <c r="IR35" s="7">
        <f t="shared" si="56"/>
        <v>14025</v>
      </c>
      <c r="IS35" s="7">
        <f t="shared" si="56"/>
        <v>14025</v>
      </c>
      <c r="IT35" s="7">
        <f t="shared" si="56"/>
        <v>14025</v>
      </c>
      <c r="IU35" s="7">
        <f t="shared" si="56"/>
        <v>14025</v>
      </c>
      <c r="IV35" s="7">
        <f t="shared" si="56"/>
        <v>16065</v>
      </c>
      <c r="IW35" s="7">
        <f t="shared" si="56"/>
        <v>16065</v>
      </c>
      <c r="IX35" s="7">
        <f t="shared" si="56"/>
        <v>14025</v>
      </c>
      <c r="IY35" s="7">
        <f t="shared" si="56"/>
        <v>14025</v>
      </c>
      <c r="IZ35" s="7">
        <f t="shared" si="56"/>
        <v>14025</v>
      </c>
      <c r="JA35" s="7">
        <f t="shared" si="56"/>
        <v>14025</v>
      </c>
      <c r="JB35" s="7">
        <f t="shared" si="56"/>
        <v>14025</v>
      </c>
      <c r="JC35" s="7">
        <f t="shared" si="56"/>
        <v>16065</v>
      </c>
      <c r="JD35" s="7">
        <f t="shared" si="56"/>
        <v>16065</v>
      </c>
      <c r="JE35" s="7">
        <f t="shared" si="56"/>
        <v>14025</v>
      </c>
      <c r="JF35" s="7">
        <f t="shared" si="56"/>
        <v>14025</v>
      </c>
      <c r="JG35" s="7">
        <f t="shared" si="56"/>
        <v>14025</v>
      </c>
      <c r="JH35" s="7">
        <f t="shared" si="56"/>
        <v>14025</v>
      </c>
      <c r="JI35" s="7">
        <f t="shared" si="56"/>
        <v>14025</v>
      </c>
      <c r="JJ35" s="7">
        <f t="shared" si="56"/>
        <v>16065</v>
      </c>
      <c r="JK35" s="7">
        <f t="shared" si="56"/>
        <v>16065</v>
      </c>
      <c r="JL35" s="7">
        <f t="shared" si="56"/>
        <v>14025</v>
      </c>
      <c r="JM35" s="7">
        <f t="shared" si="56"/>
        <v>14025</v>
      </c>
      <c r="JN35" s="7">
        <f t="shared" si="56"/>
        <v>14025</v>
      </c>
      <c r="JO35" s="7">
        <f t="shared" si="56"/>
        <v>14025</v>
      </c>
      <c r="JP35" s="7">
        <f t="shared" si="56"/>
        <v>14025</v>
      </c>
      <c r="JQ35" s="7">
        <f t="shared" si="56"/>
        <v>16065</v>
      </c>
      <c r="JR35" s="7">
        <f t="shared" si="56"/>
        <v>16065</v>
      </c>
      <c r="JS35" s="7">
        <f t="shared" si="56"/>
        <v>15045</v>
      </c>
      <c r="JT35" s="7">
        <f t="shared" si="56"/>
        <v>15045</v>
      </c>
      <c r="JU35" s="7">
        <f t="shared" si="56"/>
        <v>15045</v>
      </c>
      <c r="JV35" s="7">
        <f t="shared" ref="JV35" si="57">JV32</f>
        <v>15045</v>
      </c>
    </row>
    <row r="36" spans="1:282" s="50" customFormat="1" x14ac:dyDescent="0.2">
      <c r="A36" s="180"/>
      <c r="B36" s="191"/>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191"/>
      <c r="BQ36" s="191"/>
      <c r="BR36" s="191"/>
      <c r="BS36" s="191"/>
      <c r="BT36" s="191"/>
      <c r="BU36" s="191"/>
      <c r="BV36" s="191"/>
      <c r="BW36" s="191"/>
      <c r="BX36" s="191"/>
      <c r="BY36" s="191"/>
      <c r="BZ36" s="191"/>
      <c r="CA36" s="191"/>
      <c r="CB36" s="191"/>
      <c r="CC36" s="191"/>
      <c r="CD36" s="191"/>
      <c r="CE36" s="191"/>
      <c r="CF36" s="191"/>
      <c r="CG36" s="191"/>
      <c r="CH36" s="191"/>
      <c r="CI36" s="191"/>
      <c r="CJ36" s="191"/>
      <c r="CK36" s="191"/>
      <c r="CL36" s="191"/>
      <c r="CM36" s="191"/>
      <c r="CN36" s="191"/>
      <c r="CO36" s="191"/>
      <c r="CP36" s="191"/>
      <c r="CQ36" s="191"/>
      <c r="CR36" s="191"/>
      <c r="CS36" s="191"/>
      <c r="CT36" s="191"/>
      <c r="CU36" s="191"/>
      <c r="CV36" s="191"/>
      <c r="CW36" s="191"/>
      <c r="CX36" s="191"/>
      <c r="CY36" s="191"/>
      <c r="CZ36" s="191"/>
      <c r="DA36" s="191"/>
      <c r="DB36" s="191"/>
      <c r="DC36" s="191"/>
      <c r="DD36" s="191"/>
      <c r="DE36" s="191"/>
      <c r="DF36" s="191"/>
      <c r="DG36" s="191"/>
      <c r="DH36" s="191"/>
      <c r="DI36" s="191"/>
      <c r="DJ36" s="191"/>
      <c r="DK36" s="191"/>
      <c r="DL36" s="191"/>
      <c r="DM36" s="191"/>
      <c r="DN36" s="191"/>
      <c r="DO36" s="191"/>
      <c r="DP36" s="191"/>
      <c r="DQ36" s="191"/>
      <c r="DR36" s="191"/>
      <c r="DS36" s="191"/>
      <c r="DT36" s="191"/>
      <c r="DU36" s="191"/>
      <c r="DV36" s="191"/>
      <c r="DW36" s="191"/>
      <c r="DX36" s="191"/>
      <c r="DY36" s="191"/>
      <c r="DZ36" s="191"/>
      <c r="EA36" s="191"/>
      <c r="EB36" s="191"/>
      <c r="EC36" s="191"/>
      <c r="ED36" s="191"/>
      <c r="EE36" s="191"/>
      <c r="EF36" s="191"/>
      <c r="EG36" s="191"/>
      <c r="EH36" s="191"/>
      <c r="EI36" s="191"/>
      <c r="EJ36" s="191"/>
      <c r="EK36" s="191"/>
      <c r="EL36" s="191"/>
      <c r="EM36" s="191"/>
      <c r="EN36" s="191"/>
      <c r="EO36" s="191"/>
      <c r="EP36" s="191"/>
      <c r="EQ36" s="191"/>
      <c r="ER36" s="191"/>
      <c r="ES36" s="191"/>
      <c r="ET36" s="191"/>
      <c r="EU36" s="191"/>
      <c r="EV36" s="191"/>
      <c r="EW36" s="191"/>
      <c r="EX36" s="191"/>
      <c r="EY36" s="191"/>
      <c r="EZ36" s="191"/>
      <c r="FA36" s="191"/>
      <c r="FB36" s="191"/>
      <c r="FC36" s="191"/>
      <c r="FD36" s="191"/>
      <c r="FE36" s="191"/>
      <c r="FF36" s="191"/>
      <c r="FG36" s="191"/>
      <c r="FH36" s="191"/>
      <c r="FI36" s="191"/>
      <c r="FJ36" s="191"/>
      <c r="FK36" s="191"/>
      <c r="FL36" s="191"/>
      <c r="FM36" s="191"/>
      <c r="FN36" s="191"/>
      <c r="FO36" s="191"/>
      <c r="FP36" s="191"/>
      <c r="FQ36" s="191"/>
      <c r="FR36" s="191"/>
      <c r="FS36" s="191"/>
      <c r="FT36" s="191"/>
      <c r="FU36" s="191"/>
      <c r="FV36" s="191"/>
      <c r="FW36" s="191"/>
      <c r="FX36" s="191"/>
      <c r="FY36" s="191"/>
      <c r="FZ36" s="191"/>
      <c r="GA36" s="191"/>
      <c r="GB36" s="191"/>
      <c r="GC36" s="191"/>
      <c r="GD36" s="191"/>
      <c r="GE36" s="191"/>
      <c r="GF36" s="191"/>
      <c r="GG36" s="191"/>
      <c r="GH36" s="191"/>
      <c r="GI36" s="191"/>
      <c r="GJ36" s="191"/>
      <c r="GK36" s="191"/>
      <c r="GL36" s="191"/>
      <c r="GM36" s="191"/>
      <c r="GN36" s="191"/>
      <c r="GO36" s="191"/>
      <c r="GP36" s="191"/>
      <c r="GQ36" s="191"/>
      <c r="GR36" s="191"/>
      <c r="GS36" s="191"/>
      <c r="GT36" s="191"/>
      <c r="GU36" s="191"/>
      <c r="GV36" s="191"/>
      <c r="GW36" s="191"/>
      <c r="GX36" s="191"/>
      <c r="GY36" s="191"/>
      <c r="GZ36" s="191"/>
      <c r="HA36" s="191"/>
      <c r="HB36" s="191"/>
      <c r="HC36" s="191"/>
      <c r="HD36" s="191"/>
      <c r="HE36" s="191"/>
      <c r="HF36" s="191"/>
      <c r="HG36" s="191"/>
      <c r="HH36" s="191"/>
      <c r="HI36" s="191"/>
      <c r="HJ36" s="191"/>
      <c r="HK36" s="191"/>
      <c r="HL36" s="191"/>
      <c r="HM36" s="191"/>
      <c r="HN36" s="191"/>
      <c r="HO36" s="191"/>
      <c r="HP36" s="191"/>
      <c r="HQ36" s="191"/>
      <c r="HR36" s="191"/>
      <c r="HS36" s="191"/>
      <c r="HT36" s="191"/>
      <c r="HU36" s="191"/>
      <c r="HV36" s="191"/>
      <c r="HW36" s="191"/>
      <c r="HX36" s="191"/>
      <c r="HY36" s="191"/>
      <c r="HZ36" s="191"/>
      <c r="IA36" s="191"/>
      <c r="IB36" s="191"/>
      <c r="IC36" s="191"/>
      <c r="ID36" s="191"/>
      <c r="IE36" s="191"/>
      <c r="IF36" s="191"/>
      <c r="IG36" s="191"/>
      <c r="IH36" s="191"/>
      <c r="II36" s="191"/>
      <c r="IJ36" s="191"/>
      <c r="IK36" s="191"/>
      <c r="IL36" s="191"/>
      <c r="IM36" s="191"/>
      <c r="IN36" s="191"/>
      <c r="IO36" s="191"/>
      <c r="IP36" s="191"/>
      <c r="IQ36" s="191"/>
      <c r="IR36" s="191"/>
      <c r="IS36" s="191"/>
      <c r="IT36" s="191"/>
      <c r="IU36" s="191"/>
      <c r="IV36" s="191"/>
      <c r="IW36" s="191"/>
      <c r="IX36" s="191"/>
      <c r="IY36" s="191"/>
      <c r="IZ36" s="191"/>
      <c r="JA36" s="191"/>
      <c r="JB36" s="191"/>
      <c r="JC36" s="191"/>
      <c r="JD36" s="191"/>
      <c r="JE36" s="191"/>
      <c r="JF36" s="191"/>
      <c r="JG36" s="191"/>
      <c r="JH36" s="191"/>
      <c r="JI36" s="191"/>
      <c r="JJ36" s="191"/>
      <c r="JK36" s="191"/>
      <c r="JL36" s="191"/>
      <c r="JM36" s="191"/>
      <c r="JN36" s="191"/>
      <c r="JO36" s="191"/>
      <c r="JP36" s="191"/>
      <c r="JQ36" s="191"/>
      <c r="JR36" s="191"/>
      <c r="JS36" s="191"/>
      <c r="JT36" s="191"/>
      <c r="JU36" s="191"/>
      <c r="JV36" s="191"/>
    </row>
    <row r="37" spans="1:282" s="50" customFormat="1" x14ac:dyDescent="0.2">
      <c r="A37" s="42" t="s">
        <v>234</v>
      </c>
      <c r="B37" s="191"/>
      <c r="C37" s="191"/>
      <c r="D37" s="191"/>
      <c r="E37" s="191"/>
      <c r="F37" s="191"/>
      <c r="G37" s="191"/>
      <c r="H37" s="191"/>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1"/>
      <c r="AN37" s="191"/>
      <c r="AO37" s="191"/>
      <c r="AP37" s="191"/>
      <c r="AQ37" s="191"/>
      <c r="AR37" s="191"/>
      <c r="AS37" s="191"/>
      <c r="AT37" s="191"/>
      <c r="AU37" s="191"/>
      <c r="AV37" s="191"/>
      <c r="AW37" s="191"/>
      <c r="AX37" s="191"/>
      <c r="AY37" s="191"/>
      <c r="AZ37" s="191"/>
      <c r="BA37" s="191"/>
      <c r="BB37" s="191"/>
      <c r="BC37" s="191"/>
      <c r="BD37" s="191"/>
      <c r="BE37" s="191"/>
      <c r="BF37" s="191"/>
      <c r="BG37" s="191"/>
      <c r="BH37" s="191"/>
      <c r="BI37" s="191"/>
      <c r="BJ37" s="191"/>
      <c r="BK37" s="191"/>
      <c r="BL37" s="191"/>
      <c r="BM37" s="191"/>
      <c r="BN37" s="191"/>
      <c r="BO37" s="191"/>
      <c r="BP37" s="191"/>
      <c r="BQ37" s="191"/>
      <c r="BR37" s="191"/>
      <c r="BS37" s="191"/>
      <c r="BT37" s="191"/>
      <c r="BU37" s="191"/>
      <c r="BV37" s="191"/>
      <c r="BW37" s="191"/>
      <c r="BX37" s="191"/>
      <c r="BY37" s="191"/>
      <c r="BZ37" s="191"/>
      <c r="CA37" s="191"/>
      <c r="CB37" s="191"/>
      <c r="CC37" s="191"/>
      <c r="CD37" s="191"/>
      <c r="CE37" s="191"/>
      <c r="CF37" s="191"/>
      <c r="CG37" s="191"/>
      <c r="CH37" s="191"/>
      <c r="CI37" s="191"/>
      <c r="CJ37" s="191"/>
      <c r="CK37" s="191"/>
      <c r="CL37" s="191"/>
      <c r="CM37" s="191"/>
      <c r="CN37" s="191"/>
      <c r="CO37" s="191"/>
      <c r="CP37" s="191"/>
      <c r="CQ37" s="191"/>
      <c r="CR37" s="191"/>
      <c r="CS37" s="191"/>
      <c r="CT37" s="191"/>
      <c r="CU37" s="191"/>
      <c r="CV37" s="191"/>
      <c r="CW37" s="191"/>
      <c r="CX37" s="191"/>
      <c r="CY37" s="191"/>
      <c r="CZ37" s="191"/>
      <c r="DA37" s="191"/>
      <c r="DB37" s="191"/>
      <c r="DC37" s="191"/>
      <c r="DD37" s="191"/>
      <c r="DE37" s="191"/>
      <c r="DF37" s="191"/>
      <c r="DG37" s="191"/>
      <c r="DH37" s="191"/>
      <c r="DI37" s="191"/>
      <c r="DJ37" s="191"/>
      <c r="DK37" s="191"/>
      <c r="DL37" s="191"/>
      <c r="DM37" s="191"/>
      <c r="DN37" s="191"/>
      <c r="DO37" s="191"/>
      <c r="DP37" s="191"/>
      <c r="DQ37" s="191"/>
      <c r="DR37" s="191"/>
      <c r="DS37" s="191"/>
      <c r="DT37" s="191"/>
      <c r="DU37" s="191"/>
      <c r="DV37" s="191"/>
      <c r="DW37" s="191"/>
      <c r="DX37" s="191"/>
      <c r="DY37" s="191"/>
      <c r="DZ37" s="191"/>
      <c r="EA37" s="191"/>
      <c r="EB37" s="191"/>
      <c r="EC37" s="191"/>
      <c r="ED37" s="191"/>
      <c r="EE37" s="191"/>
      <c r="EF37" s="191"/>
      <c r="EG37" s="191"/>
      <c r="EH37" s="191"/>
      <c r="EI37" s="191"/>
      <c r="EJ37" s="191"/>
      <c r="EK37" s="191"/>
      <c r="EL37" s="191"/>
      <c r="EM37" s="191"/>
      <c r="EN37" s="191"/>
      <c r="EO37" s="191"/>
      <c r="EP37" s="191"/>
      <c r="EQ37" s="191"/>
      <c r="ER37" s="191"/>
      <c r="ES37" s="191"/>
      <c r="ET37" s="191"/>
      <c r="EU37" s="191"/>
      <c r="EV37" s="191"/>
      <c r="EW37" s="191"/>
      <c r="EX37" s="191"/>
      <c r="EY37" s="191"/>
      <c r="EZ37" s="191"/>
      <c r="FA37" s="191"/>
      <c r="FB37" s="191"/>
      <c r="FC37" s="191"/>
      <c r="FD37" s="191"/>
      <c r="FE37" s="191"/>
      <c r="FF37" s="191"/>
      <c r="FG37" s="191"/>
      <c r="FH37" s="191"/>
      <c r="FI37" s="191"/>
      <c r="FJ37" s="191"/>
      <c r="FK37" s="191"/>
      <c r="FL37" s="191"/>
      <c r="FM37" s="191"/>
      <c r="FN37" s="191"/>
      <c r="FO37" s="191"/>
      <c r="FP37" s="191"/>
      <c r="FQ37" s="191"/>
      <c r="FR37" s="191"/>
      <c r="FS37" s="191"/>
      <c r="FT37" s="191"/>
      <c r="FU37" s="191"/>
      <c r="FV37" s="191"/>
      <c r="FW37" s="191"/>
      <c r="FX37" s="191"/>
      <c r="FY37" s="191"/>
      <c r="FZ37" s="191"/>
      <c r="GA37" s="191"/>
      <c r="GB37" s="191"/>
      <c r="GC37" s="191"/>
      <c r="GD37" s="191"/>
      <c r="GE37" s="191"/>
      <c r="GF37" s="191"/>
      <c r="GG37" s="191"/>
      <c r="GH37" s="191"/>
      <c r="GI37" s="191"/>
      <c r="GJ37" s="191"/>
      <c r="GK37" s="191"/>
      <c r="GL37" s="191"/>
      <c r="GM37" s="191"/>
      <c r="GN37" s="191"/>
      <c r="GO37" s="191"/>
      <c r="GP37" s="191"/>
      <c r="GQ37" s="191"/>
      <c r="GR37" s="191"/>
      <c r="GS37" s="191"/>
      <c r="GT37" s="191"/>
      <c r="GU37" s="191"/>
      <c r="GV37" s="191"/>
      <c r="GW37" s="191"/>
      <c r="GX37" s="191"/>
      <c r="GY37" s="191"/>
      <c r="GZ37" s="191"/>
      <c r="HA37" s="191"/>
      <c r="HB37" s="191"/>
      <c r="HC37" s="191"/>
      <c r="HD37" s="191"/>
      <c r="HE37" s="191"/>
      <c r="HF37" s="191"/>
      <c r="HG37" s="191"/>
      <c r="HH37" s="191"/>
      <c r="HI37" s="191"/>
      <c r="HJ37" s="191"/>
      <c r="HK37" s="191"/>
      <c r="HL37" s="191"/>
      <c r="HM37" s="191"/>
      <c r="HN37" s="191"/>
      <c r="HO37" s="191"/>
      <c r="HP37" s="191"/>
      <c r="HQ37" s="191"/>
      <c r="HR37" s="191"/>
      <c r="HS37" s="191"/>
      <c r="HT37" s="191"/>
      <c r="HU37" s="191"/>
      <c r="HV37" s="191"/>
      <c r="HW37" s="191"/>
      <c r="HX37" s="191"/>
      <c r="HY37" s="191"/>
      <c r="HZ37" s="191"/>
      <c r="IA37" s="191"/>
      <c r="IB37" s="191"/>
      <c r="IC37" s="191"/>
      <c r="ID37" s="191"/>
      <c r="IE37" s="191"/>
      <c r="IF37" s="191"/>
      <c r="IG37" s="191"/>
      <c r="IH37" s="191"/>
      <c r="II37" s="191"/>
      <c r="IJ37" s="191"/>
      <c r="IK37" s="191"/>
      <c r="IL37" s="191"/>
      <c r="IM37" s="191"/>
      <c r="IN37" s="191"/>
      <c r="IO37" s="191"/>
      <c r="IP37" s="191"/>
      <c r="IQ37" s="191"/>
      <c r="IR37" s="191"/>
      <c r="IS37" s="191"/>
      <c r="IT37" s="191"/>
      <c r="IU37" s="191"/>
      <c r="IV37" s="191"/>
      <c r="IW37" s="191"/>
      <c r="IX37" s="191"/>
      <c r="IY37" s="191"/>
      <c r="IZ37" s="191"/>
      <c r="JA37" s="191"/>
      <c r="JB37" s="191"/>
      <c r="JC37" s="191"/>
      <c r="JD37" s="191"/>
      <c r="JE37" s="191"/>
      <c r="JF37" s="191"/>
      <c r="JG37" s="191"/>
      <c r="JH37" s="191"/>
      <c r="JI37" s="191"/>
      <c r="JJ37" s="191"/>
      <c r="JK37" s="191"/>
      <c r="JL37" s="191"/>
      <c r="JM37" s="191"/>
      <c r="JN37" s="191"/>
      <c r="JO37" s="191"/>
      <c r="JP37" s="191"/>
      <c r="JQ37" s="191"/>
      <c r="JR37" s="191"/>
      <c r="JS37" s="191"/>
      <c r="JT37" s="191"/>
      <c r="JU37" s="191"/>
      <c r="JV37" s="191"/>
    </row>
    <row r="38" spans="1:282" s="50" customFormat="1" x14ac:dyDescent="0.2">
      <c r="A38" s="180">
        <v>1</v>
      </c>
      <c r="B38" s="191" t="e">
        <f t="shared" ref="B38:C38" si="58">ROUND(B14*0.85,)</f>
        <v>#REF!</v>
      </c>
      <c r="C38" s="191" t="e">
        <f t="shared" si="58"/>
        <v>#REF!</v>
      </c>
      <c r="D38" s="191" t="e">
        <f t="shared" ref="D38:BO38" si="59">ROUND(D14*0.85,)</f>
        <v>#REF!</v>
      </c>
      <c r="E38" s="191" t="e">
        <f t="shared" si="59"/>
        <v>#REF!</v>
      </c>
      <c r="F38" s="191" t="e">
        <f t="shared" si="59"/>
        <v>#REF!</v>
      </c>
      <c r="G38" s="191" t="e">
        <f t="shared" si="59"/>
        <v>#REF!</v>
      </c>
      <c r="H38" s="191">
        <f t="shared" si="59"/>
        <v>33363</v>
      </c>
      <c r="I38" s="191">
        <f t="shared" si="59"/>
        <v>45688</v>
      </c>
      <c r="J38" s="191">
        <f t="shared" si="59"/>
        <v>45688</v>
      </c>
      <c r="K38" s="191">
        <f t="shared" si="59"/>
        <v>45688</v>
      </c>
      <c r="L38" s="191">
        <f t="shared" si="59"/>
        <v>39738</v>
      </c>
      <c r="M38" s="191">
        <f t="shared" si="59"/>
        <v>39738</v>
      </c>
      <c r="N38" s="191">
        <f t="shared" si="59"/>
        <v>39738</v>
      </c>
      <c r="O38" s="191">
        <f t="shared" si="59"/>
        <v>39738</v>
      </c>
      <c r="P38" s="191">
        <f t="shared" si="59"/>
        <v>39738</v>
      </c>
      <c r="Q38" s="191">
        <f t="shared" si="59"/>
        <v>39738</v>
      </c>
      <c r="R38" s="191">
        <f t="shared" si="59"/>
        <v>32683</v>
      </c>
      <c r="S38" s="191">
        <f t="shared" si="59"/>
        <v>18658</v>
      </c>
      <c r="T38" s="191">
        <f t="shared" si="59"/>
        <v>18658</v>
      </c>
      <c r="U38" s="191">
        <f t="shared" si="59"/>
        <v>18658</v>
      </c>
      <c r="V38" s="191">
        <f t="shared" si="59"/>
        <v>18658</v>
      </c>
      <c r="W38" s="191">
        <f t="shared" si="59"/>
        <v>18658</v>
      </c>
      <c r="X38" s="191">
        <f t="shared" si="59"/>
        <v>20358</v>
      </c>
      <c r="Y38" s="191">
        <f t="shared" si="59"/>
        <v>20358</v>
      </c>
      <c r="Z38" s="191">
        <f t="shared" si="59"/>
        <v>20358</v>
      </c>
      <c r="AA38" s="191">
        <f t="shared" si="59"/>
        <v>20358</v>
      </c>
      <c r="AB38" s="191">
        <f t="shared" si="59"/>
        <v>20358</v>
      </c>
      <c r="AC38" s="191">
        <f t="shared" si="59"/>
        <v>18658</v>
      </c>
      <c r="AD38" s="191">
        <f t="shared" si="59"/>
        <v>18658</v>
      </c>
      <c r="AE38" s="191">
        <f t="shared" si="59"/>
        <v>18658</v>
      </c>
      <c r="AF38" s="191">
        <f t="shared" si="59"/>
        <v>18658</v>
      </c>
      <c r="AG38" s="191">
        <f t="shared" si="59"/>
        <v>18658</v>
      </c>
      <c r="AH38" s="191">
        <f t="shared" si="59"/>
        <v>22058</v>
      </c>
      <c r="AI38" s="191">
        <f t="shared" si="59"/>
        <v>22058</v>
      </c>
      <c r="AJ38" s="191">
        <f t="shared" si="59"/>
        <v>22058</v>
      </c>
      <c r="AK38" s="191">
        <f t="shared" si="59"/>
        <v>22058</v>
      </c>
      <c r="AL38" s="191">
        <f t="shared" si="59"/>
        <v>22058</v>
      </c>
      <c r="AM38" s="191">
        <f t="shared" si="59"/>
        <v>23758</v>
      </c>
      <c r="AN38" s="191">
        <f t="shared" si="59"/>
        <v>25883</v>
      </c>
      <c r="AO38" s="191">
        <f t="shared" si="59"/>
        <v>26308</v>
      </c>
      <c r="AP38" s="191">
        <f t="shared" si="59"/>
        <v>26308</v>
      </c>
      <c r="AQ38" s="191">
        <f t="shared" si="59"/>
        <v>26308</v>
      </c>
      <c r="AR38" s="191">
        <f t="shared" si="59"/>
        <v>26308</v>
      </c>
      <c r="AS38" s="191">
        <f t="shared" si="59"/>
        <v>26308</v>
      </c>
      <c r="AT38" s="191">
        <f t="shared" si="59"/>
        <v>26308</v>
      </c>
      <c r="AU38" s="191">
        <f t="shared" si="59"/>
        <v>26308</v>
      </c>
      <c r="AV38" s="191">
        <f t="shared" si="59"/>
        <v>26308</v>
      </c>
      <c r="AW38" s="191">
        <f t="shared" si="59"/>
        <v>26308</v>
      </c>
      <c r="AX38" s="191">
        <f t="shared" si="59"/>
        <v>26308</v>
      </c>
      <c r="AY38" s="191">
        <f t="shared" si="59"/>
        <v>24608</v>
      </c>
      <c r="AZ38" s="191">
        <f t="shared" si="59"/>
        <v>24608</v>
      </c>
      <c r="BA38" s="191">
        <f t="shared" si="59"/>
        <v>26308</v>
      </c>
      <c r="BB38" s="191">
        <f t="shared" si="59"/>
        <v>26308</v>
      </c>
      <c r="BC38" s="191">
        <f t="shared" si="59"/>
        <v>28008</v>
      </c>
      <c r="BD38" s="191">
        <f t="shared" si="59"/>
        <v>30133</v>
      </c>
      <c r="BE38" s="191">
        <f t="shared" si="59"/>
        <v>30133</v>
      </c>
      <c r="BF38" s="191">
        <f t="shared" si="59"/>
        <v>30133</v>
      </c>
      <c r="BG38" s="191">
        <f t="shared" si="59"/>
        <v>30133</v>
      </c>
      <c r="BH38" s="191">
        <f t="shared" si="59"/>
        <v>32258</v>
      </c>
      <c r="BI38" s="191">
        <f t="shared" si="59"/>
        <v>34808</v>
      </c>
      <c r="BJ38" s="191">
        <f t="shared" si="59"/>
        <v>34808</v>
      </c>
      <c r="BK38" s="191">
        <f t="shared" si="59"/>
        <v>32258</v>
      </c>
      <c r="BL38" s="191">
        <f t="shared" si="59"/>
        <v>28008</v>
      </c>
      <c r="BM38" s="191">
        <f t="shared" si="59"/>
        <v>28008</v>
      </c>
      <c r="BN38" s="191">
        <f t="shared" si="59"/>
        <v>30133</v>
      </c>
      <c r="BO38" s="191">
        <f t="shared" si="59"/>
        <v>30133</v>
      </c>
      <c r="BP38" s="191">
        <f t="shared" ref="BP38:CU38" si="60">ROUND(BP14*0.85,)</f>
        <v>22908</v>
      </c>
      <c r="BQ38" s="191">
        <f t="shared" si="60"/>
        <v>23290</v>
      </c>
      <c r="BR38" s="191">
        <f t="shared" si="60"/>
        <v>23290</v>
      </c>
      <c r="BS38" s="191">
        <f t="shared" si="60"/>
        <v>23290</v>
      </c>
      <c r="BT38" s="191">
        <f t="shared" si="60"/>
        <v>22015</v>
      </c>
      <c r="BU38" s="191">
        <f t="shared" si="60"/>
        <v>22015</v>
      </c>
      <c r="BV38" s="191">
        <f t="shared" si="60"/>
        <v>23290</v>
      </c>
      <c r="BW38" s="191">
        <f t="shared" si="60"/>
        <v>23290</v>
      </c>
      <c r="BX38" s="191">
        <f t="shared" si="60"/>
        <v>23290</v>
      </c>
      <c r="BY38" s="191">
        <f t="shared" si="60"/>
        <v>22015</v>
      </c>
      <c r="BZ38" s="191">
        <f t="shared" si="60"/>
        <v>22015</v>
      </c>
      <c r="CA38" s="191">
        <f t="shared" si="60"/>
        <v>22015</v>
      </c>
      <c r="CB38" s="191">
        <f t="shared" si="60"/>
        <v>22015</v>
      </c>
      <c r="CC38" s="191">
        <f t="shared" si="60"/>
        <v>22015</v>
      </c>
      <c r="CD38" s="191">
        <f t="shared" si="60"/>
        <v>22015</v>
      </c>
      <c r="CE38" s="191">
        <f t="shared" si="60"/>
        <v>22015</v>
      </c>
      <c r="CF38" s="191">
        <f t="shared" si="60"/>
        <v>22015</v>
      </c>
      <c r="CG38" s="191">
        <f t="shared" si="60"/>
        <v>22015</v>
      </c>
      <c r="CH38" s="191">
        <f t="shared" si="60"/>
        <v>22015</v>
      </c>
      <c r="CI38" s="191">
        <f t="shared" si="60"/>
        <v>22015</v>
      </c>
      <c r="CJ38" s="191">
        <f t="shared" si="60"/>
        <v>22015</v>
      </c>
      <c r="CK38" s="191">
        <f t="shared" si="60"/>
        <v>22015</v>
      </c>
      <c r="CL38" s="191">
        <f t="shared" si="60"/>
        <v>22015</v>
      </c>
      <c r="CM38" s="191">
        <f t="shared" si="60"/>
        <v>22015</v>
      </c>
      <c r="CN38" s="191">
        <f t="shared" si="60"/>
        <v>22015</v>
      </c>
      <c r="CO38" s="191">
        <f t="shared" si="60"/>
        <v>22015</v>
      </c>
      <c r="CP38" s="191">
        <f t="shared" si="60"/>
        <v>22015</v>
      </c>
      <c r="CQ38" s="191">
        <f t="shared" si="60"/>
        <v>22015</v>
      </c>
      <c r="CR38" s="191">
        <f t="shared" si="60"/>
        <v>22015</v>
      </c>
      <c r="CS38" s="191">
        <f t="shared" si="60"/>
        <v>22015</v>
      </c>
      <c r="CT38" s="191">
        <f t="shared" si="60"/>
        <v>22015</v>
      </c>
      <c r="CU38" s="191">
        <f t="shared" si="60"/>
        <v>22015</v>
      </c>
      <c r="CV38" s="191">
        <f t="shared" ref="CV38:DW38" si="61">ROUND(CV14*0.85,)</f>
        <v>14153</v>
      </c>
      <c r="CW38" s="191">
        <f t="shared" si="61"/>
        <v>14153</v>
      </c>
      <c r="CX38" s="191">
        <f t="shared" si="61"/>
        <v>14578</v>
      </c>
      <c r="CY38" s="191">
        <f t="shared" si="61"/>
        <v>14578</v>
      </c>
      <c r="CZ38" s="191">
        <f t="shared" si="61"/>
        <v>14153</v>
      </c>
      <c r="DA38" s="191">
        <f t="shared" si="61"/>
        <v>14153</v>
      </c>
      <c r="DB38" s="191">
        <f t="shared" si="61"/>
        <v>14153</v>
      </c>
      <c r="DC38" s="191">
        <f t="shared" si="61"/>
        <v>14153</v>
      </c>
      <c r="DD38" s="191">
        <f t="shared" si="61"/>
        <v>14153</v>
      </c>
      <c r="DE38" s="191">
        <f t="shared" si="61"/>
        <v>14578</v>
      </c>
      <c r="DF38" s="191">
        <f t="shared" si="61"/>
        <v>14578</v>
      </c>
      <c r="DG38" s="191">
        <f t="shared" si="61"/>
        <v>14153</v>
      </c>
      <c r="DH38" s="191">
        <f t="shared" si="61"/>
        <v>14153</v>
      </c>
      <c r="DI38" s="191">
        <f t="shared" si="61"/>
        <v>14153</v>
      </c>
      <c r="DJ38" s="191">
        <f t="shared" si="61"/>
        <v>13303</v>
      </c>
      <c r="DK38" s="191">
        <f t="shared" si="61"/>
        <v>13303</v>
      </c>
      <c r="DL38" s="191">
        <f t="shared" si="61"/>
        <v>13898</v>
      </c>
      <c r="DM38" s="191">
        <f t="shared" si="61"/>
        <v>13898</v>
      </c>
      <c r="DN38" s="191">
        <f t="shared" si="61"/>
        <v>13303</v>
      </c>
      <c r="DO38" s="191">
        <f t="shared" si="61"/>
        <v>13303</v>
      </c>
      <c r="DP38" s="191">
        <f t="shared" si="61"/>
        <v>13303</v>
      </c>
      <c r="DQ38" s="191">
        <f t="shared" si="61"/>
        <v>13303</v>
      </c>
      <c r="DR38" s="191">
        <f t="shared" si="61"/>
        <v>13303</v>
      </c>
      <c r="DS38" s="191">
        <f t="shared" si="61"/>
        <v>13898</v>
      </c>
      <c r="DT38" s="191">
        <f t="shared" si="61"/>
        <v>13898</v>
      </c>
      <c r="DU38" s="191">
        <f t="shared" si="61"/>
        <v>13303</v>
      </c>
      <c r="DV38" s="191">
        <f t="shared" si="61"/>
        <v>13303</v>
      </c>
      <c r="DW38" s="191">
        <f t="shared" si="61"/>
        <v>13303</v>
      </c>
      <c r="DX38" s="191">
        <f t="shared" ref="DX38:DY38" si="62">ROUND(DX14*0.85,)</f>
        <v>13303</v>
      </c>
      <c r="DY38" s="191">
        <f t="shared" si="62"/>
        <v>14153</v>
      </c>
      <c r="DZ38" s="191">
        <f t="shared" ref="DZ38:FK38" si="63">ROUND(DZ14*0.85,)</f>
        <v>13898</v>
      </c>
      <c r="EA38" s="191">
        <f t="shared" si="63"/>
        <v>13898</v>
      </c>
      <c r="EB38" s="191">
        <f t="shared" si="63"/>
        <v>13898</v>
      </c>
      <c r="EC38" s="191">
        <f t="shared" si="63"/>
        <v>12878</v>
      </c>
      <c r="ED38" s="191">
        <f t="shared" si="63"/>
        <v>12878</v>
      </c>
      <c r="EE38" s="191">
        <f t="shared" si="63"/>
        <v>12878</v>
      </c>
      <c r="EF38" s="191">
        <f t="shared" si="63"/>
        <v>12878</v>
      </c>
      <c r="EG38" s="191">
        <f t="shared" si="63"/>
        <v>12878</v>
      </c>
      <c r="EH38" s="191">
        <f t="shared" si="63"/>
        <v>13898</v>
      </c>
      <c r="EI38" s="191">
        <f t="shared" si="63"/>
        <v>13898</v>
      </c>
      <c r="EJ38" s="191">
        <f t="shared" si="63"/>
        <v>13898</v>
      </c>
      <c r="EK38" s="191">
        <f t="shared" si="63"/>
        <v>12623</v>
      </c>
      <c r="EL38" s="191">
        <f t="shared" si="63"/>
        <v>12623</v>
      </c>
      <c r="EM38" s="191">
        <f t="shared" si="63"/>
        <v>12623</v>
      </c>
      <c r="EN38" s="191">
        <f t="shared" si="63"/>
        <v>12878</v>
      </c>
      <c r="EO38" s="191">
        <f t="shared" si="63"/>
        <v>12878</v>
      </c>
      <c r="EP38" s="191">
        <f t="shared" si="63"/>
        <v>12623</v>
      </c>
      <c r="EQ38" s="191">
        <f t="shared" si="63"/>
        <v>12623</v>
      </c>
      <c r="ER38" s="191">
        <f t="shared" si="63"/>
        <v>12623</v>
      </c>
      <c r="ES38" s="191">
        <f t="shared" si="63"/>
        <v>12623</v>
      </c>
      <c r="ET38" s="191">
        <f t="shared" si="63"/>
        <v>12623</v>
      </c>
      <c r="EU38" s="191">
        <f t="shared" si="63"/>
        <v>12878</v>
      </c>
      <c r="EV38" s="191">
        <f t="shared" si="63"/>
        <v>12878</v>
      </c>
      <c r="EW38" s="191">
        <f t="shared" si="63"/>
        <v>12623</v>
      </c>
      <c r="EX38" s="191">
        <f t="shared" si="63"/>
        <v>12623</v>
      </c>
      <c r="EY38" s="191">
        <f t="shared" si="63"/>
        <v>12623</v>
      </c>
      <c r="EZ38" s="191">
        <f t="shared" si="63"/>
        <v>12623</v>
      </c>
      <c r="FA38" s="191">
        <f t="shared" si="63"/>
        <v>12623</v>
      </c>
      <c r="FB38" s="191">
        <f t="shared" si="63"/>
        <v>12878</v>
      </c>
      <c r="FC38" s="191">
        <f t="shared" si="63"/>
        <v>12878</v>
      </c>
      <c r="FD38" s="191">
        <f t="shared" si="63"/>
        <v>14153</v>
      </c>
      <c r="FE38" s="191">
        <f t="shared" si="63"/>
        <v>12878</v>
      </c>
      <c r="FF38" s="191">
        <f t="shared" si="63"/>
        <v>12878</v>
      </c>
      <c r="FG38" s="191">
        <f t="shared" si="63"/>
        <v>12878</v>
      </c>
      <c r="FH38" s="191">
        <f t="shared" si="63"/>
        <v>12878</v>
      </c>
      <c r="FI38" s="191">
        <f t="shared" si="63"/>
        <v>19253</v>
      </c>
      <c r="FJ38" s="191">
        <f t="shared" si="63"/>
        <v>19253</v>
      </c>
      <c r="FK38" s="191">
        <f t="shared" si="63"/>
        <v>19253</v>
      </c>
      <c r="FL38" s="191">
        <f t="shared" ref="FL38:HW38" si="64">ROUND(FL14*0.85,)</f>
        <v>19253</v>
      </c>
      <c r="FM38" s="191">
        <f t="shared" si="64"/>
        <v>19253</v>
      </c>
      <c r="FN38" s="191">
        <f t="shared" si="64"/>
        <v>19253</v>
      </c>
      <c r="FO38" s="191">
        <f t="shared" si="64"/>
        <v>19253</v>
      </c>
      <c r="FP38" s="191">
        <f t="shared" si="64"/>
        <v>19253</v>
      </c>
      <c r="FQ38" s="191">
        <f t="shared" si="64"/>
        <v>19253</v>
      </c>
      <c r="FR38" s="191">
        <f t="shared" si="64"/>
        <v>19253</v>
      </c>
      <c r="FS38" s="191">
        <f t="shared" si="64"/>
        <v>19253</v>
      </c>
      <c r="FT38" s="191">
        <f t="shared" si="64"/>
        <v>19253</v>
      </c>
      <c r="FU38" s="191">
        <f t="shared" si="64"/>
        <v>19253</v>
      </c>
      <c r="FV38" s="191">
        <f t="shared" si="64"/>
        <v>19253</v>
      </c>
      <c r="FW38" s="191">
        <f t="shared" si="64"/>
        <v>19253</v>
      </c>
      <c r="FX38" s="191">
        <f t="shared" si="64"/>
        <v>19253</v>
      </c>
      <c r="FY38" s="191">
        <f t="shared" si="64"/>
        <v>19253</v>
      </c>
      <c r="FZ38" s="191">
        <f t="shared" si="64"/>
        <v>19253</v>
      </c>
      <c r="GA38" s="191">
        <f t="shared" si="64"/>
        <v>19253</v>
      </c>
      <c r="GB38" s="191">
        <f t="shared" si="64"/>
        <v>19253</v>
      </c>
      <c r="GC38" s="191">
        <f t="shared" si="64"/>
        <v>19253</v>
      </c>
      <c r="GD38" s="191">
        <f t="shared" si="64"/>
        <v>19253</v>
      </c>
      <c r="GE38" s="191">
        <f t="shared" si="64"/>
        <v>19253</v>
      </c>
      <c r="GF38" s="191">
        <f t="shared" si="64"/>
        <v>19253</v>
      </c>
      <c r="GG38" s="191">
        <f t="shared" si="64"/>
        <v>12878</v>
      </c>
      <c r="GH38" s="191">
        <f t="shared" si="64"/>
        <v>12878</v>
      </c>
      <c r="GI38" s="191">
        <f t="shared" si="64"/>
        <v>20868</v>
      </c>
      <c r="GJ38" s="191">
        <f t="shared" si="64"/>
        <v>20868</v>
      </c>
      <c r="GK38" s="191">
        <f t="shared" si="64"/>
        <v>20868</v>
      </c>
      <c r="GL38" s="191">
        <f t="shared" si="64"/>
        <v>20868</v>
      </c>
      <c r="GM38" s="191">
        <f t="shared" si="64"/>
        <v>20868</v>
      </c>
      <c r="GN38" s="191">
        <f t="shared" si="64"/>
        <v>20868</v>
      </c>
      <c r="GO38" s="191">
        <f t="shared" si="64"/>
        <v>20868</v>
      </c>
      <c r="GP38" s="191">
        <f t="shared" si="64"/>
        <v>20868</v>
      </c>
      <c r="GQ38" s="191">
        <f t="shared" si="64"/>
        <v>20868</v>
      </c>
      <c r="GR38" s="191">
        <f t="shared" si="64"/>
        <v>20868</v>
      </c>
      <c r="GS38" s="191">
        <f t="shared" si="64"/>
        <v>15768</v>
      </c>
      <c r="GT38" s="191">
        <f t="shared" si="64"/>
        <v>15768</v>
      </c>
      <c r="GU38" s="191">
        <f t="shared" si="64"/>
        <v>15768</v>
      </c>
      <c r="GV38" s="191">
        <f t="shared" si="64"/>
        <v>15768</v>
      </c>
      <c r="GW38" s="191">
        <f t="shared" si="64"/>
        <v>16193</v>
      </c>
      <c r="GX38" s="191">
        <f t="shared" si="64"/>
        <v>16193</v>
      </c>
      <c r="GY38" s="191">
        <f t="shared" si="64"/>
        <v>17213</v>
      </c>
      <c r="GZ38" s="191">
        <f t="shared" si="64"/>
        <v>17213</v>
      </c>
      <c r="HA38" s="191">
        <f t="shared" si="64"/>
        <v>16193</v>
      </c>
      <c r="HB38" s="191">
        <f t="shared" si="64"/>
        <v>16193</v>
      </c>
      <c r="HC38" s="191">
        <f t="shared" si="64"/>
        <v>16193</v>
      </c>
      <c r="HD38" s="191">
        <f t="shared" si="64"/>
        <v>16193</v>
      </c>
      <c r="HE38" s="191">
        <f t="shared" si="64"/>
        <v>16193</v>
      </c>
      <c r="HF38" s="191">
        <f t="shared" si="64"/>
        <v>17213</v>
      </c>
      <c r="HG38" s="191">
        <f t="shared" si="64"/>
        <v>17213</v>
      </c>
      <c r="HH38" s="191">
        <f t="shared" si="64"/>
        <v>16193</v>
      </c>
      <c r="HI38" s="191">
        <f t="shared" si="64"/>
        <v>16193</v>
      </c>
      <c r="HJ38" s="191">
        <f t="shared" si="64"/>
        <v>16193</v>
      </c>
      <c r="HK38" s="191">
        <f t="shared" si="64"/>
        <v>16193</v>
      </c>
      <c r="HL38" s="191">
        <f t="shared" si="64"/>
        <v>16193</v>
      </c>
      <c r="HM38" s="191">
        <f t="shared" si="64"/>
        <v>14153</v>
      </c>
      <c r="HN38" s="191">
        <f t="shared" si="64"/>
        <v>17213</v>
      </c>
      <c r="HO38" s="191">
        <f t="shared" si="64"/>
        <v>16193</v>
      </c>
      <c r="HP38" s="191">
        <f t="shared" si="64"/>
        <v>16193</v>
      </c>
      <c r="HQ38" s="191">
        <f t="shared" si="64"/>
        <v>16193</v>
      </c>
      <c r="HR38" s="191">
        <f t="shared" si="64"/>
        <v>16193</v>
      </c>
      <c r="HS38" s="191">
        <f t="shared" si="64"/>
        <v>16193</v>
      </c>
      <c r="HT38" s="191">
        <f t="shared" si="64"/>
        <v>17213</v>
      </c>
      <c r="HU38" s="191">
        <f t="shared" si="64"/>
        <v>17213</v>
      </c>
      <c r="HV38" s="191">
        <f t="shared" si="64"/>
        <v>16193</v>
      </c>
      <c r="HW38" s="191">
        <f t="shared" si="64"/>
        <v>16193</v>
      </c>
      <c r="HX38" s="191">
        <f t="shared" ref="HX38:JU38" si="65">ROUND(HX14*0.85,)</f>
        <v>16193</v>
      </c>
      <c r="HY38" s="191">
        <f t="shared" si="65"/>
        <v>16193</v>
      </c>
      <c r="HZ38" s="191">
        <f t="shared" si="65"/>
        <v>16193</v>
      </c>
      <c r="IA38" s="191">
        <f t="shared" si="65"/>
        <v>17213</v>
      </c>
      <c r="IB38" s="191">
        <f t="shared" si="65"/>
        <v>17213</v>
      </c>
      <c r="IC38" s="191">
        <f t="shared" si="65"/>
        <v>16193</v>
      </c>
      <c r="ID38" s="191">
        <f t="shared" si="65"/>
        <v>16193</v>
      </c>
      <c r="IE38" s="191">
        <f t="shared" si="65"/>
        <v>16193</v>
      </c>
      <c r="IF38" s="191">
        <f t="shared" si="65"/>
        <v>16193</v>
      </c>
      <c r="IG38" s="191">
        <f t="shared" si="65"/>
        <v>16193</v>
      </c>
      <c r="IH38" s="191">
        <f t="shared" si="65"/>
        <v>17213</v>
      </c>
      <c r="II38" s="191">
        <f t="shared" si="65"/>
        <v>17213</v>
      </c>
      <c r="IJ38" s="191">
        <f t="shared" si="65"/>
        <v>14578</v>
      </c>
      <c r="IK38" s="191">
        <f t="shared" si="65"/>
        <v>14578</v>
      </c>
      <c r="IL38" s="191">
        <f t="shared" si="65"/>
        <v>14578</v>
      </c>
      <c r="IM38" s="191">
        <f t="shared" si="65"/>
        <v>14578</v>
      </c>
      <c r="IN38" s="191">
        <f t="shared" si="65"/>
        <v>14578</v>
      </c>
      <c r="IO38" s="191">
        <f t="shared" si="65"/>
        <v>16193</v>
      </c>
      <c r="IP38" s="191">
        <f t="shared" si="65"/>
        <v>16193</v>
      </c>
      <c r="IQ38" s="191">
        <f t="shared" si="65"/>
        <v>14153</v>
      </c>
      <c r="IR38" s="191">
        <f t="shared" si="65"/>
        <v>14153</v>
      </c>
      <c r="IS38" s="191">
        <f t="shared" si="65"/>
        <v>14153</v>
      </c>
      <c r="IT38" s="191">
        <f t="shared" si="65"/>
        <v>14153</v>
      </c>
      <c r="IU38" s="191">
        <f t="shared" si="65"/>
        <v>14153</v>
      </c>
      <c r="IV38" s="191">
        <f t="shared" si="65"/>
        <v>16193</v>
      </c>
      <c r="IW38" s="191">
        <f t="shared" si="65"/>
        <v>16193</v>
      </c>
      <c r="IX38" s="191">
        <f t="shared" si="65"/>
        <v>14153</v>
      </c>
      <c r="IY38" s="191">
        <f t="shared" si="65"/>
        <v>14153</v>
      </c>
      <c r="IZ38" s="191">
        <f t="shared" si="65"/>
        <v>14153</v>
      </c>
      <c r="JA38" s="191">
        <f t="shared" si="65"/>
        <v>14153</v>
      </c>
      <c r="JB38" s="191">
        <f t="shared" si="65"/>
        <v>14153</v>
      </c>
      <c r="JC38" s="191">
        <f t="shared" si="65"/>
        <v>16193</v>
      </c>
      <c r="JD38" s="191">
        <f t="shared" si="65"/>
        <v>16193</v>
      </c>
      <c r="JE38" s="191">
        <f t="shared" si="65"/>
        <v>14153</v>
      </c>
      <c r="JF38" s="191">
        <f t="shared" si="65"/>
        <v>14153</v>
      </c>
      <c r="JG38" s="191">
        <f t="shared" si="65"/>
        <v>14153</v>
      </c>
      <c r="JH38" s="191">
        <f t="shared" si="65"/>
        <v>14153</v>
      </c>
      <c r="JI38" s="191">
        <f t="shared" si="65"/>
        <v>14153</v>
      </c>
      <c r="JJ38" s="191">
        <f t="shared" si="65"/>
        <v>16193</v>
      </c>
      <c r="JK38" s="191">
        <f t="shared" si="65"/>
        <v>16193</v>
      </c>
      <c r="JL38" s="191">
        <f t="shared" si="65"/>
        <v>14153</v>
      </c>
      <c r="JM38" s="191">
        <f t="shared" si="65"/>
        <v>14153</v>
      </c>
      <c r="JN38" s="191">
        <f t="shared" si="65"/>
        <v>14153</v>
      </c>
      <c r="JO38" s="191">
        <f t="shared" si="65"/>
        <v>14153</v>
      </c>
      <c r="JP38" s="191">
        <f t="shared" si="65"/>
        <v>14153</v>
      </c>
      <c r="JQ38" s="191">
        <f t="shared" si="65"/>
        <v>16193</v>
      </c>
      <c r="JR38" s="191">
        <f t="shared" si="65"/>
        <v>16193</v>
      </c>
      <c r="JS38" s="191">
        <f t="shared" si="65"/>
        <v>15173</v>
      </c>
      <c r="JT38" s="191">
        <f t="shared" si="65"/>
        <v>15173</v>
      </c>
      <c r="JU38" s="191">
        <f t="shared" si="65"/>
        <v>15173</v>
      </c>
      <c r="JV38" s="191">
        <f t="shared" ref="JV38" si="66">ROUND(JV14*0.85,)</f>
        <v>15173</v>
      </c>
    </row>
    <row r="39" spans="1:282" s="50" customFormat="1" x14ac:dyDescent="0.2">
      <c r="A39" s="180">
        <v>2</v>
      </c>
      <c r="B39" s="191" t="e">
        <f t="shared" ref="B39:C39" si="67">ROUND(B15*0.85,)</f>
        <v>#REF!</v>
      </c>
      <c r="C39" s="191" t="e">
        <f t="shared" si="67"/>
        <v>#REF!</v>
      </c>
      <c r="D39" s="191" t="e">
        <f t="shared" ref="D39:BO39" si="68">ROUND(D15*0.85,)</f>
        <v>#REF!</v>
      </c>
      <c r="E39" s="191" t="e">
        <f t="shared" si="68"/>
        <v>#REF!</v>
      </c>
      <c r="F39" s="191" t="e">
        <f t="shared" si="68"/>
        <v>#REF!</v>
      </c>
      <c r="G39" s="191" t="e">
        <f t="shared" si="68"/>
        <v>#REF!</v>
      </c>
      <c r="H39" s="191">
        <f t="shared" si="68"/>
        <v>35275</v>
      </c>
      <c r="I39" s="191">
        <f t="shared" si="68"/>
        <v>47600</v>
      </c>
      <c r="J39" s="191">
        <f t="shared" si="68"/>
        <v>47600</v>
      </c>
      <c r="K39" s="191">
        <f t="shared" si="68"/>
        <v>47600</v>
      </c>
      <c r="L39" s="191">
        <f t="shared" si="68"/>
        <v>41650</v>
      </c>
      <c r="M39" s="191">
        <f t="shared" si="68"/>
        <v>41650</v>
      </c>
      <c r="N39" s="191">
        <f t="shared" si="68"/>
        <v>41650</v>
      </c>
      <c r="O39" s="191">
        <f t="shared" si="68"/>
        <v>41650</v>
      </c>
      <c r="P39" s="191">
        <f t="shared" si="68"/>
        <v>41650</v>
      </c>
      <c r="Q39" s="191">
        <f t="shared" si="68"/>
        <v>41650</v>
      </c>
      <c r="R39" s="191">
        <f t="shared" si="68"/>
        <v>34340</v>
      </c>
      <c r="S39" s="191">
        <f t="shared" si="68"/>
        <v>20315</v>
      </c>
      <c r="T39" s="191">
        <f t="shared" si="68"/>
        <v>20315</v>
      </c>
      <c r="U39" s="191">
        <f t="shared" si="68"/>
        <v>20315</v>
      </c>
      <c r="V39" s="191">
        <f t="shared" si="68"/>
        <v>20315</v>
      </c>
      <c r="W39" s="191">
        <f t="shared" si="68"/>
        <v>20315</v>
      </c>
      <c r="X39" s="191">
        <f t="shared" si="68"/>
        <v>22015</v>
      </c>
      <c r="Y39" s="191">
        <f t="shared" si="68"/>
        <v>22015</v>
      </c>
      <c r="Z39" s="191">
        <f t="shared" si="68"/>
        <v>22015</v>
      </c>
      <c r="AA39" s="191">
        <f t="shared" si="68"/>
        <v>22015</v>
      </c>
      <c r="AB39" s="191">
        <f t="shared" si="68"/>
        <v>22015</v>
      </c>
      <c r="AC39" s="191">
        <f t="shared" si="68"/>
        <v>20315</v>
      </c>
      <c r="AD39" s="191">
        <f t="shared" si="68"/>
        <v>20315</v>
      </c>
      <c r="AE39" s="191">
        <f t="shared" si="68"/>
        <v>20315</v>
      </c>
      <c r="AF39" s="191">
        <f t="shared" si="68"/>
        <v>20315</v>
      </c>
      <c r="AG39" s="191">
        <f t="shared" si="68"/>
        <v>20315</v>
      </c>
      <c r="AH39" s="191">
        <f t="shared" si="68"/>
        <v>23715</v>
      </c>
      <c r="AI39" s="191">
        <f t="shared" si="68"/>
        <v>23715</v>
      </c>
      <c r="AJ39" s="191">
        <f t="shared" si="68"/>
        <v>23715</v>
      </c>
      <c r="AK39" s="191">
        <f t="shared" si="68"/>
        <v>23715</v>
      </c>
      <c r="AL39" s="191">
        <f t="shared" si="68"/>
        <v>23715</v>
      </c>
      <c r="AM39" s="191">
        <f t="shared" si="68"/>
        <v>25415</v>
      </c>
      <c r="AN39" s="191">
        <f t="shared" si="68"/>
        <v>27540</v>
      </c>
      <c r="AO39" s="191">
        <f t="shared" si="68"/>
        <v>27965</v>
      </c>
      <c r="AP39" s="191">
        <f t="shared" si="68"/>
        <v>27965</v>
      </c>
      <c r="AQ39" s="191">
        <f t="shared" si="68"/>
        <v>27965</v>
      </c>
      <c r="AR39" s="191">
        <f t="shared" si="68"/>
        <v>27965</v>
      </c>
      <c r="AS39" s="191">
        <f t="shared" si="68"/>
        <v>27965</v>
      </c>
      <c r="AT39" s="191">
        <f t="shared" si="68"/>
        <v>27965</v>
      </c>
      <c r="AU39" s="191">
        <f t="shared" si="68"/>
        <v>27965</v>
      </c>
      <c r="AV39" s="191">
        <f t="shared" si="68"/>
        <v>27965</v>
      </c>
      <c r="AW39" s="191">
        <f t="shared" si="68"/>
        <v>27965</v>
      </c>
      <c r="AX39" s="191">
        <f t="shared" si="68"/>
        <v>27965</v>
      </c>
      <c r="AY39" s="191">
        <f t="shared" si="68"/>
        <v>26265</v>
      </c>
      <c r="AZ39" s="191">
        <f t="shared" si="68"/>
        <v>26265</v>
      </c>
      <c r="BA39" s="191">
        <f t="shared" si="68"/>
        <v>27965</v>
      </c>
      <c r="BB39" s="191">
        <f t="shared" si="68"/>
        <v>27965</v>
      </c>
      <c r="BC39" s="191">
        <f t="shared" si="68"/>
        <v>29665</v>
      </c>
      <c r="BD39" s="191">
        <f t="shared" si="68"/>
        <v>31790</v>
      </c>
      <c r="BE39" s="191">
        <f t="shared" si="68"/>
        <v>31790</v>
      </c>
      <c r="BF39" s="191">
        <f t="shared" si="68"/>
        <v>31790</v>
      </c>
      <c r="BG39" s="191">
        <f t="shared" si="68"/>
        <v>31790</v>
      </c>
      <c r="BH39" s="191">
        <f t="shared" si="68"/>
        <v>33915</v>
      </c>
      <c r="BI39" s="191">
        <f t="shared" si="68"/>
        <v>36465</v>
      </c>
      <c r="BJ39" s="191">
        <f t="shared" si="68"/>
        <v>36465</v>
      </c>
      <c r="BK39" s="191">
        <f t="shared" si="68"/>
        <v>33915</v>
      </c>
      <c r="BL39" s="191">
        <f t="shared" si="68"/>
        <v>29665</v>
      </c>
      <c r="BM39" s="191">
        <f t="shared" si="68"/>
        <v>29665</v>
      </c>
      <c r="BN39" s="191">
        <f t="shared" si="68"/>
        <v>31790</v>
      </c>
      <c r="BO39" s="191">
        <f t="shared" si="68"/>
        <v>31790</v>
      </c>
      <c r="BP39" s="191">
        <f t="shared" ref="BP39:CU39" si="69">ROUND(BP15*0.85,)</f>
        <v>24565</v>
      </c>
      <c r="BQ39" s="191">
        <f t="shared" si="69"/>
        <v>24948</v>
      </c>
      <c r="BR39" s="191">
        <f t="shared" si="69"/>
        <v>24948</v>
      </c>
      <c r="BS39" s="191">
        <f t="shared" si="69"/>
        <v>24948</v>
      </c>
      <c r="BT39" s="191">
        <f t="shared" si="69"/>
        <v>23673</v>
      </c>
      <c r="BU39" s="191">
        <f t="shared" si="69"/>
        <v>23673</v>
      </c>
      <c r="BV39" s="191">
        <f t="shared" si="69"/>
        <v>24948</v>
      </c>
      <c r="BW39" s="191">
        <f t="shared" si="69"/>
        <v>24948</v>
      </c>
      <c r="BX39" s="191">
        <f t="shared" si="69"/>
        <v>24948</v>
      </c>
      <c r="BY39" s="191">
        <f t="shared" si="69"/>
        <v>23673</v>
      </c>
      <c r="BZ39" s="191">
        <f t="shared" si="69"/>
        <v>23673</v>
      </c>
      <c r="CA39" s="191">
        <f t="shared" si="69"/>
        <v>23673</v>
      </c>
      <c r="CB39" s="191">
        <f t="shared" si="69"/>
        <v>23673</v>
      </c>
      <c r="CC39" s="191">
        <f t="shared" si="69"/>
        <v>23673</v>
      </c>
      <c r="CD39" s="191">
        <f t="shared" si="69"/>
        <v>23673</v>
      </c>
      <c r="CE39" s="191">
        <f t="shared" si="69"/>
        <v>23673</v>
      </c>
      <c r="CF39" s="191">
        <f t="shared" si="69"/>
        <v>23673</v>
      </c>
      <c r="CG39" s="191">
        <f t="shared" si="69"/>
        <v>23673</v>
      </c>
      <c r="CH39" s="191">
        <f t="shared" si="69"/>
        <v>23673</v>
      </c>
      <c r="CI39" s="191">
        <f t="shared" si="69"/>
        <v>23673</v>
      </c>
      <c r="CJ39" s="191">
        <f t="shared" si="69"/>
        <v>23673</v>
      </c>
      <c r="CK39" s="191">
        <f t="shared" si="69"/>
        <v>23673</v>
      </c>
      <c r="CL39" s="191">
        <f t="shared" si="69"/>
        <v>23673</v>
      </c>
      <c r="CM39" s="191">
        <f t="shared" si="69"/>
        <v>23673</v>
      </c>
      <c r="CN39" s="191">
        <f t="shared" si="69"/>
        <v>23673</v>
      </c>
      <c r="CO39" s="191">
        <f t="shared" si="69"/>
        <v>23673</v>
      </c>
      <c r="CP39" s="191">
        <f t="shared" si="69"/>
        <v>23673</v>
      </c>
      <c r="CQ39" s="191">
        <f t="shared" si="69"/>
        <v>23673</v>
      </c>
      <c r="CR39" s="191">
        <f t="shared" si="69"/>
        <v>23673</v>
      </c>
      <c r="CS39" s="191">
        <f t="shared" si="69"/>
        <v>23673</v>
      </c>
      <c r="CT39" s="191">
        <f t="shared" si="69"/>
        <v>23673</v>
      </c>
      <c r="CU39" s="191">
        <f t="shared" si="69"/>
        <v>23588</v>
      </c>
      <c r="CV39" s="191">
        <f t="shared" ref="CV39:DW39" si="70">ROUND(CV15*0.85,)</f>
        <v>15725</v>
      </c>
      <c r="CW39" s="191">
        <f t="shared" si="70"/>
        <v>15725</v>
      </c>
      <c r="CX39" s="191">
        <f t="shared" si="70"/>
        <v>16150</v>
      </c>
      <c r="CY39" s="191">
        <f t="shared" si="70"/>
        <v>16150</v>
      </c>
      <c r="CZ39" s="191">
        <f t="shared" si="70"/>
        <v>15725</v>
      </c>
      <c r="DA39" s="191">
        <f t="shared" si="70"/>
        <v>15725</v>
      </c>
      <c r="DB39" s="191">
        <f t="shared" si="70"/>
        <v>15725</v>
      </c>
      <c r="DC39" s="191">
        <f t="shared" si="70"/>
        <v>15725</v>
      </c>
      <c r="DD39" s="191">
        <f t="shared" si="70"/>
        <v>15725</v>
      </c>
      <c r="DE39" s="191">
        <f t="shared" si="70"/>
        <v>16150</v>
      </c>
      <c r="DF39" s="191">
        <f t="shared" si="70"/>
        <v>16150</v>
      </c>
      <c r="DG39" s="191">
        <f t="shared" si="70"/>
        <v>15725</v>
      </c>
      <c r="DH39" s="191">
        <f t="shared" si="70"/>
        <v>15725</v>
      </c>
      <c r="DI39" s="191">
        <f t="shared" si="70"/>
        <v>15725</v>
      </c>
      <c r="DJ39" s="191">
        <f t="shared" si="70"/>
        <v>14875</v>
      </c>
      <c r="DK39" s="191">
        <f t="shared" si="70"/>
        <v>14875</v>
      </c>
      <c r="DL39" s="191">
        <f t="shared" si="70"/>
        <v>15470</v>
      </c>
      <c r="DM39" s="191">
        <f t="shared" si="70"/>
        <v>15470</v>
      </c>
      <c r="DN39" s="191">
        <f t="shared" si="70"/>
        <v>14875</v>
      </c>
      <c r="DO39" s="191">
        <f t="shared" si="70"/>
        <v>14875</v>
      </c>
      <c r="DP39" s="191">
        <f t="shared" si="70"/>
        <v>14875</v>
      </c>
      <c r="DQ39" s="191">
        <f t="shared" si="70"/>
        <v>14875</v>
      </c>
      <c r="DR39" s="191">
        <f t="shared" si="70"/>
        <v>14875</v>
      </c>
      <c r="DS39" s="191">
        <f t="shared" si="70"/>
        <v>15470</v>
      </c>
      <c r="DT39" s="191">
        <f t="shared" si="70"/>
        <v>15470</v>
      </c>
      <c r="DU39" s="191">
        <f t="shared" si="70"/>
        <v>14875</v>
      </c>
      <c r="DV39" s="191">
        <f t="shared" si="70"/>
        <v>14875</v>
      </c>
      <c r="DW39" s="191">
        <f t="shared" si="70"/>
        <v>14875</v>
      </c>
      <c r="DX39" s="191">
        <f t="shared" ref="DX39:DY39" si="71">ROUND(DX15*0.85,)</f>
        <v>14875</v>
      </c>
      <c r="DY39" s="191">
        <f t="shared" si="71"/>
        <v>15725</v>
      </c>
      <c r="DZ39" s="191">
        <f t="shared" ref="DZ39:FK39" si="72">ROUND(DZ15*0.85,)</f>
        <v>15470</v>
      </c>
      <c r="EA39" s="191">
        <f t="shared" si="72"/>
        <v>15470</v>
      </c>
      <c r="EB39" s="191">
        <f t="shared" si="72"/>
        <v>15470</v>
      </c>
      <c r="EC39" s="191">
        <f t="shared" si="72"/>
        <v>14450</v>
      </c>
      <c r="ED39" s="191">
        <f t="shared" si="72"/>
        <v>14450</v>
      </c>
      <c r="EE39" s="191">
        <f t="shared" si="72"/>
        <v>14450</v>
      </c>
      <c r="EF39" s="191">
        <f t="shared" si="72"/>
        <v>14450</v>
      </c>
      <c r="EG39" s="191">
        <f t="shared" si="72"/>
        <v>14450</v>
      </c>
      <c r="EH39" s="191">
        <f t="shared" si="72"/>
        <v>15470</v>
      </c>
      <c r="EI39" s="191">
        <f t="shared" si="72"/>
        <v>15470</v>
      </c>
      <c r="EJ39" s="191">
        <f t="shared" si="72"/>
        <v>15470</v>
      </c>
      <c r="EK39" s="191">
        <f t="shared" si="72"/>
        <v>14195</v>
      </c>
      <c r="EL39" s="191">
        <f t="shared" si="72"/>
        <v>14195</v>
      </c>
      <c r="EM39" s="191">
        <f t="shared" si="72"/>
        <v>14195</v>
      </c>
      <c r="EN39" s="191">
        <f t="shared" si="72"/>
        <v>14450</v>
      </c>
      <c r="EO39" s="191">
        <f t="shared" si="72"/>
        <v>14450</v>
      </c>
      <c r="EP39" s="191">
        <f t="shared" si="72"/>
        <v>14195</v>
      </c>
      <c r="EQ39" s="191">
        <f t="shared" si="72"/>
        <v>14195</v>
      </c>
      <c r="ER39" s="191">
        <f t="shared" si="72"/>
        <v>14195</v>
      </c>
      <c r="ES39" s="191">
        <f t="shared" si="72"/>
        <v>14195</v>
      </c>
      <c r="ET39" s="191">
        <f t="shared" si="72"/>
        <v>14195</v>
      </c>
      <c r="EU39" s="191">
        <f t="shared" si="72"/>
        <v>14450</v>
      </c>
      <c r="EV39" s="191">
        <f t="shared" si="72"/>
        <v>14450</v>
      </c>
      <c r="EW39" s="191">
        <f t="shared" si="72"/>
        <v>14195</v>
      </c>
      <c r="EX39" s="191">
        <f t="shared" si="72"/>
        <v>14195</v>
      </c>
      <c r="EY39" s="191">
        <f t="shared" si="72"/>
        <v>14195</v>
      </c>
      <c r="EZ39" s="191">
        <f t="shared" si="72"/>
        <v>14195</v>
      </c>
      <c r="FA39" s="191">
        <f t="shared" si="72"/>
        <v>14195</v>
      </c>
      <c r="FB39" s="191">
        <f t="shared" si="72"/>
        <v>14450</v>
      </c>
      <c r="FC39" s="191">
        <f t="shared" si="72"/>
        <v>14450</v>
      </c>
      <c r="FD39" s="191">
        <f t="shared" si="72"/>
        <v>15725</v>
      </c>
      <c r="FE39" s="191">
        <f t="shared" si="72"/>
        <v>14450</v>
      </c>
      <c r="FF39" s="191">
        <f t="shared" si="72"/>
        <v>14450</v>
      </c>
      <c r="FG39" s="191">
        <f t="shared" si="72"/>
        <v>14450</v>
      </c>
      <c r="FH39" s="191">
        <f t="shared" si="72"/>
        <v>14450</v>
      </c>
      <c r="FI39" s="191">
        <f t="shared" si="72"/>
        <v>20825</v>
      </c>
      <c r="FJ39" s="191">
        <f t="shared" si="72"/>
        <v>20825</v>
      </c>
      <c r="FK39" s="191">
        <f t="shared" si="72"/>
        <v>20825</v>
      </c>
      <c r="FL39" s="191">
        <f t="shared" ref="FL39:HW39" si="73">ROUND(FL15*0.85,)</f>
        <v>20825</v>
      </c>
      <c r="FM39" s="191">
        <f t="shared" si="73"/>
        <v>20825</v>
      </c>
      <c r="FN39" s="191">
        <f t="shared" si="73"/>
        <v>20825</v>
      </c>
      <c r="FO39" s="191">
        <f t="shared" si="73"/>
        <v>20825</v>
      </c>
      <c r="FP39" s="191">
        <f t="shared" si="73"/>
        <v>20825</v>
      </c>
      <c r="FQ39" s="191">
        <f t="shared" si="73"/>
        <v>20825</v>
      </c>
      <c r="FR39" s="191">
        <f t="shared" si="73"/>
        <v>20825</v>
      </c>
      <c r="FS39" s="191">
        <f t="shared" si="73"/>
        <v>20825</v>
      </c>
      <c r="FT39" s="191">
        <f t="shared" si="73"/>
        <v>20825</v>
      </c>
      <c r="FU39" s="191">
        <f t="shared" si="73"/>
        <v>20825</v>
      </c>
      <c r="FV39" s="191">
        <f t="shared" si="73"/>
        <v>20825</v>
      </c>
      <c r="FW39" s="191">
        <f t="shared" si="73"/>
        <v>20825</v>
      </c>
      <c r="FX39" s="191">
        <f t="shared" si="73"/>
        <v>20825</v>
      </c>
      <c r="FY39" s="191">
        <f t="shared" si="73"/>
        <v>20825</v>
      </c>
      <c r="FZ39" s="191">
        <f t="shared" si="73"/>
        <v>20825</v>
      </c>
      <c r="GA39" s="191">
        <f t="shared" si="73"/>
        <v>20825</v>
      </c>
      <c r="GB39" s="191">
        <f t="shared" si="73"/>
        <v>20825</v>
      </c>
      <c r="GC39" s="191">
        <f t="shared" si="73"/>
        <v>20825</v>
      </c>
      <c r="GD39" s="191">
        <f t="shared" si="73"/>
        <v>20825</v>
      </c>
      <c r="GE39" s="191">
        <f t="shared" si="73"/>
        <v>20825</v>
      </c>
      <c r="GF39" s="191">
        <f t="shared" si="73"/>
        <v>20825</v>
      </c>
      <c r="GG39" s="191">
        <f t="shared" si="73"/>
        <v>14450</v>
      </c>
      <c r="GH39" s="191">
        <f t="shared" si="73"/>
        <v>14450</v>
      </c>
      <c r="GI39" s="191">
        <f t="shared" si="73"/>
        <v>22440</v>
      </c>
      <c r="GJ39" s="191">
        <f t="shared" si="73"/>
        <v>22440</v>
      </c>
      <c r="GK39" s="191">
        <f t="shared" si="73"/>
        <v>22440</v>
      </c>
      <c r="GL39" s="191">
        <f t="shared" si="73"/>
        <v>22440</v>
      </c>
      <c r="GM39" s="191">
        <f t="shared" si="73"/>
        <v>22440</v>
      </c>
      <c r="GN39" s="191">
        <f t="shared" si="73"/>
        <v>22440</v>
      </c>
      <c r="GO39" s="191">
        <f t="shared" si="73"/>
        <v>22440</v>
      </c>
      <c r="GP39" s="191">
        <f t="shared" si="73"/>
        <v>22440</v>
      </c>
      <c r="GQ39" s="191">
        <f t="shared" si="73"/>
        <v>22440</v>
      </c>
      <c r="GR39" s="191">
        <f t="shared" si="73"/>
        <v>22440</v>
      </c>
      <c r="GS39" s="191">
        <f t="shared" si="73"/>
        <v>17340</v>
      </c>
      <c r="GT39" s="191">
        <f t="shared" si="73"/>
        <v>17340</v>
      </c>
      <c r="GU39" s="191">
        <f t="shared" si="73"/>
        <v>17340</v>
      </c>
      <c r="GV39" s="191">
        <f t="shared" si="73"/>
        <v>17340</v>
      </c>
      <c r="GW39" s="191">
        <f t="shared" si="73"/>
        <v>17765</v>
      </c>
      <c r="GX39" s="191">
        <f t="shared" si="73"/>
        <v>17765</v>
      </c>
      <c r="GY39" s="191">
        <f t="shared" si="73"/>
        <v>18785</v>
      </c>
      <c r="GZ39" s="191">
        <f t="shared" si="73"/>
        <v>18785</v>
      </c>
      <c r="HA39" s="191">
        <f t="shared" si="73"/>
        <v>17765</v>
      </c>
      <c r="HB39" s="191">
        <f t="shared" si="73"/>
        <v>17765</v>
      </c>
      <c r="HC39" s="191">
        <f t="shared" si="73"/>
        <v>17765</v>
      </c>
      <c r="HD39" s="191">
        <f t="shared" si="73"/>
        <v>17765</v>
      </c>
      <c r="HE39" s="191">
        <f t="shared" si="73"/>
        <v>17765</v>
      </c>
      <c r="HF39" s="191">
        <f t="shared" si="73"/>
        <v>18785</v>
      </c>
      <c r="HG39" s="191">
        <f t="shared" si="73"/>
        <v>18785</v>
      </c>
      <c r="HH39" s="191">
        <f t="shared" si="73"/>
        <v>17765</v>
      </c>
      <c r="HI39" s="191">
        <f t="shared" si="73"/>
        <v>17765</v>
      </c>
      <c r="HJ39" s="191">
        <f t="shared" si="73"/>
        <v>17765</v>
      </c>
      <c r="HK39" s="191">
        <f t="shared" si="73"/>
        <v>17765</v>
      </c>
      <c r="HL39" s="191">
        <f t="shared" si="73"/>
        <v>17765</v>
      </c>
      <c r="HM39" s="191">
        <f t="shared" si="73"/>
        <v>15725</v>
      </c>
      <c r="HN39" s="191">
        <f t="shared" si="73"/>
        <v>18785</v>
      </c>
      <c r="HO39" s="191">
        <f t="shared" si="73"/>
        <v>17765</v>
      </c>
      <c r="HP39" s="191">
        <f t="shared" si="73"/>
        <v>17765</v>
      </c>
      <c r="HQ39" s="191">
        <f t="shared" si="73"/>
        <v>17765</v>
      </c>
      <c r="HR39" s="191">
        <f t="shared" si="73"/>
        <v>17765</v>
      </c>
      <c r="HS39" s="191">
        <f t="shared" si="73"/>
        <v>17765</v>
      </c>
      <c r="HT39" s="191">
        <f t="shared" si="73"/>
        <v>18785</v>
      </c>
      <c r="HU39" s="191">
        <f t="shared" si="73"/>
        <v>18785</v>
      </c>
      <c r="HV39" s="191">
        <f t="shared" si="73"/>
        <v>17765</v>
      </c>
      <c r="HW39" s="191">
        <f t="shared" si="73"/>
        <v>17765</v>
      </c>
      <c r="HX39" s="191">
        <f t="shared" ref="HX39:JU39" si="74">ROUND(HX15*0.85,)</f>
        <v>17765</v>
      </c>
      <c r="HY39" s="191">
        <f t="shared" si="74"/>
        <v>17765</v>
      </c>
      <c r="HZ39" s="191">
        <f t="shared" si="74"/>
        <v>17765</v>
      </c>
      <c r="IA39" s="191">
        <f t="shared" si="74"/>
        <v>18785</v>
      </c>
      <c r="IB39" s="191">
        <f t="shared" si="74"/>
        <v>18785</v>
      </c>
      <c r="IC39" s="191">
        <f t="shared" si="74"/>
        <v>17765</v>
      </c>
      <c r="ID39" s="191">
        <f t="shared" si="74"/>
        <v>17765</v>
      </c>
      <c r="IE39" s="191">
        <f t="shared" si="74"/>
        <v>17765</v>
      </c>
      <c r="IF39" s="191">
        <f t="shared" si="74"/>
        <v>17765</v>
      </c>
      <c r="IG39" s="191">
        <f t="shared" si="74"/>
        <v>17765</v>
      </c>
      <c r="IH39" s="191">
        <f t="shared" si="74"/>
        <v>18785</v>
      </c>
      <c r="II39" s="191">
        <f t="shared" si="74"/>
        <v>18785</v>
      </c>
      <c r="IJ39" s="191">
        <f t="shared" si="74"/>
        <v>16150</v>
      </c>
      <c r="IK39" s="191">
        <f t="shared" si="74"/>
        <v>16150</v>
      </c>
      <c r="IL39" s="191">
        <f t="shared" si="74"/>
        <v>16150</v>
      </c>
      <c r="IM39" s="191">
        <f t="shared" si="74"/>
        <v>16150</v>
      </c>
      <c r="IN39" s="191">
        <f t="shared" si="74"/>
        <v>16150</v>
      </c>
      <c r="IO39" s="191">
        <f t="shared" si="74"/>
        <v>17765</v>
      </c>
      <c r="IP39" s="191">
        <f t="shared" si="74"/>
        <v>17765</v>
      </c>
      <c r="IQ39" s="191">
        <f t="shared" si="74"/>
        <v>15725</v>
      </c>
      <c r="IR39" s="191">
        <f t="shared" si="74"/>
        <v>15725</v>
      </c>
      <c r="IS39" s="191">
        <f t="shared" si="74"/>
        <v>15725</v>
      </c>
      <c r="IT39" s="191">
        <f t="shared" si="74"/>
        <v>15725</v>
      </c>
      <c r="IU39" s="191">
        <f t="shared" si="74"/>
        <v>15725</v>
      </c>
      <c r="IV39" s="191">
        <f t="shared" si="74"/>
        <v>17765</v>
      </c>
      <c r="IW39" s="191">
        <f t="shared" si="74"/>
        <v>17765</v>
      </c>
      <c r="IX39" s="191">
        <f t="shared" si="74"/>
        <v>15725</v>
      </c>
      <c r="IY39" s="191">
        <f t="shared" si="74"/>
        <v>15725</v>
      </c>
      <c r="IZ39" s="191">
        <f t="shared" si="74"/>
        <v>15725</v>
      </c>
      <c r="JA39" s="191">
        <f t="shared" si="74"/>
        <v>15725</v>
      </c>
      <c r="JB39" s="191">
        <f t="shared" si="74"/>
        <v>15725</v>
      </c>
      <c r="JC39" s="191">
        <f t="shared" si="74"/>
        <v>17765</v>
      </c>
      <c r="JD39" s="191">
        <f t="shared" si="74"/>
        <v>17765</v>
      </c>
      <c r="JE39" s="191">
        <f t="shared" si="74"/>
        <v>15725</v>
      </c>
      <c r="JF39" s="191">
        <f t="shared" si="74"/>
        <v>15725</v>
      </c>
      <c r="JG39" s="191">
        <f t="shared" si="74"/>
        <v>15725</v>
      </c>
      <c r="JH39" s="191">
        <f t="shared" si="74"/>
        <v>15725</v>
      </c>
      <c r="JI39" s="191">
        <f t="shared" si="74"/>
        <v>15725</v>
      </c>
      <c r="JJ39" s="191">
        <f t="shared" si="74"/>
        <v>17765</v>
      </c>
      <c r="JK39" s="191">
        <f t="shared" si="74"/>
        <v>17765</v>
      </c>
      <c r="JL39" s="191">
        <f t="shared" si="74"/>
        <v>15725</v>
      </c>
      <c r="JM39" s="191">
        <f t="shared" si="74"/>
        <v>15725</v>
      </c>
      <c r="JN39" s="191">
        <f t="shared" si="74"/>
        <v>15725</v>
      </c>
      <c r="JO39" s="191">
        <f t="shared" si="74"/>
        <v>15725</v>
      </c>
      <c r="JP39" s="191">
        <f t="shared" si="74"/>
        <v>15725</v>
      </c>
      <c r="JQ39" s="191">
        <f t="shared" si="74"/>
        <v>17765</v>
      </c>
      <c r="JR39" s="191">
        <f t="shared" si="74"/>
        <v>17765</v>
      </c>
      <c r="JS39" s="191">
        <f t="shared" si="74"/>
        <v>16745</v>
      </c>
      <c r="JT39" s="191">
        <f t="shared" si="74"/>
        <v>16745</v>
      </c>
      <c r="JU39" s="191">
        <f t="shared" si="74"/>
        <v>16745</v>
      </c>
      <c r="JV39" s="191">
        <f t="shared" ref="JV39" si="75">ROUND(JV15*0.85,)</f>
        <v>16745</v>
      </c>
    </row>
    <row r="40" spans="1:282" s="50" customFormat="1" x14ac:dyDescent="0.2">
      <c r="A40" s="42" t="s">
        <v>84</v>
      </c>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191"/>
      <c r="DN40" s="191"/>
      <c r="DO40" s="191"/>
      <c r="DP40" s="191"/>
      <c r="DQ40" s="191"/>
      <c r="DR40" s="191"/>
      <c r="DS40" s="191"/>
      <c r="DT40" s="191"/>
      <c r="DU40" s="191"/>
      <c r="DV40" s="191"/>
      <c r="DW40" s="191"/>
      <c r="DX40" s="191"/>
      <c r="DY40" s="191"/>
      <c r="DZ40" s="191"/>
      <c r="EA40" s="191"/>
      <c r="EB40" s="191"/>
      <c r="EC40" s="191"/>
      <c r="ED40" s="191"/>
      <c r="EE40" s="191"/>
      <c r="EF40" s="191"/>
      <c r="EG40" s="191"/>
      <c r="EH40" s="191"/>
      <c r="EI40" s="191"/>
      <c r="EJ40" s="191"/>
      <c r="EK40" s="191"/>
      <c r="EL40" s="191"/>
      <c r="EM40" s="191"/>
      <c r="EN40" s="191"/>
      <c r="EO40" s="191"/>
      <c r="EP40" s="191"/>
      <c r="EQ40" s="191"/>
      <c r="ER40" s="191"/>
      <c r="ES40" s="191"/>
      <c r="ET40" s="191"/>
      <c r="EU40" s="191"/>
      <c r="EV40" s="191"/>
      <c r="EW40" s="191"/>
      <c r="EX40" s="191"/>
      <c r="EY40" s="191"/>
      <c r="EZ40" s="191"/>
      <c r="FA40" s="191"/>
      <c r="FB40" s="191"/>
      <c r="FC40" s="191"/>
      <c r="FD40" s="191"/>
      <c r="FE40" s="191"/>
      <c r="FF40" s="191"/>
      <c r="FG40" s="191"/>
      <c r="FH40" s="191"/>
      <c r="FI40" s="191"/>
      <c r="FJ40" s="191"/>
      <c r="FK40" s="191"/>
      <c r="FL40" s="191"/>
      <c r="FM40" s="191"/>
      <c r="FN40" s="191"/>
      <c r="FO40" s="191"/>
      <c r="FP40" s="191"/>
      <c r="FQ40" s="191"/>
      <c r="FR40" s="191"/>
      <c r="FS40" s="191"/>
      <c r="FT40" s="191"/>
      <c r="FU40" s="191"/>
      <c r="FV40" s="191"/>
      <c r="FW40" s="191"/>
      <c r="FX40" s="191"/>
      <c r="FY40" s="191"/>
      <c r="FZ40" s="191"/>
      <c r="GA40" s="191"/>
      <c r="GB40" s="191"/>
      <c r="GC40" s="191"/>
      <c r="GD40" s="191"/>
      <c r="GE40" s="191"/>
      <c r="GF40" s="191"/>
      <c r="GG40" s="191"/>
      <c r="GH40" s="191"/>
      <c r="GI40" s="191"/>
      <c r="GJ40" s="191"/>
      <c r="GK40" s="191"/>
      <c r="GL40" s="191"/>
      <c r="GM40" s="191"/>
      <c r="GN40" s="191"/>
      <c r="GO40" s="191"/>
      <c r="GP40" s="191"/>
      <c r="GQ40" s="191"/>
      <c r="GR40" s="191"/>
      <c r="GS40" s="191"/>
      <c r="GT40" s="191"/>
      <c r="GU40" s="191"/>
      <c r="GV40" s="191"/>
      <c r="GW40" s="191"/>
      <c r="GX40" s="191"/>
      <c r="GY40" s="191"/>
      <c r="GZ40" s="191"/>
      <c r="HA40" s="191"/>
      <c r="HB40" s="191"/>
      <c r="HC40" s="191"/>
      <c r="HD40" s="191"/>
      <c r="HE40" s="191"/>
      <c r="HF40" s="191"/>
      <c r="HG40" s="191"/>
      <c r="HH40" s="191"/>
      <c r="HI40" s="191"/>
      <c r="HJ40" s="191"/>
      <c r="HK40" s="191"/>
      <c r="HL40" s="191"/>
      <c r="HM40" s="191"/>
      <c r="HN40" s="191"/>
      <c r="HO40" s="191"/>
      <c r="HP40" s="191"/>
      <c r="HQ40" s="191"/>
      <c r="HR40" s="191"/>
      <c r="HS40" s="191"/>
      <c r="HT40" s="191"/>
      <c r="HU40" s="191"/>
      <c r="HV40" s="191"/>
      <c r="HW40" s="191"/>
      <c r="HX40" s="191"/>
      <c r="HY40" s="191"/>
      <c r="HZ40" s="191"/>
      <c r="IA40" s="191"/>
      <c r="IB40" s="191"/>
      <c r="IC40" s="191"/>
      <c r="ID40" s="191"/>
      <c r="IE40" s="191"/>
      <c r="IF40" s="191"/>
      <c r="IG40" s="191"/>
      <c r="IH40" s="191"/>
      <c r="II40" s="191"/>
      <c r="IJ40" s="191"/>
      <c r="IK40" s="191"/>
      <c r="IL40" s="191"/>
      <c r="IM40" s="191"/>
      <c r="IN40" s="191"/>
      <c r="IO40" s="191"/>
      <c r="IP40" s="191"/>
      <c r="IQ40" s="191"/>
      <c r="IR40" s="191"/>
      <c r="IS40" s="191"/>
      <c r="IT40" s="191"/>
      <c r="IU40" s="191"/>
      <c r="IV40" s="191"/>
      <c r="IW40" s="191"/>
      <c r="IX40" s="191"/>
      <c r="IY40" s="191"/>
      <c r="IZ40" s="191"/>
      <c r="JA40" s="191"/>
      <c r="JB40" s="191"/>
      <c r="JC40" s="191"/>
      <c r="JD40" s="191"/>
      <c r="JE40" s="191"/>
      <c r="JF40" s="191"/>
      <c r="JG40" s="191"/>
      <c r="JH40" s="191"/>
      <c r="JI40" s="191"/>
      <c r="JJ40" s="191"/>
      <c r="JK40" s="191"/>
      <c r="JL40" s="191"/>
      <c r="JM40" s="191"/>
      <c r="JN40" s="191"/>
      <c r="JO40" s="191"/>
      <c r="JP40" s="191"/>
      <c r="JQ40" s="191"/>
      <c r="JR40" s="191"/>
      <c r="JS40" s="191"/>
      <c r="JT40" s="191"/>
      <c r="JU40" s="191"/>
      <c r="JV40" s="191"/>
    </row>
    <row r="41" spans="1:282" s="50" customFormat="1" x14ac:dyDescent="0.2">
      <c r="A41" s="88">
        <f>A31</f>
        <v>1</v>
      </c>
      <c r="B41" s="191" t="e">
        <f t="shared" ref="B41:C41" si="76">ROUND(B17*0.85,)</f>
        <v>#REF!</v>
      </c>
      <c r="C41" s="191" t="e">
        <f t="shared" si="76"/>
        <v>#REF!</v>
      </c>
      <c r="D41" s="191" t="e">
        <f t="shared" ref="D41:BO41" si="77">ROUND(D17*0.85,)</f>
        <v>#REF!</v>
      </c>
      <c r="E41" s="191" t="e">
        <f t="shared" si="77"/>
        <v>#REF!</v>
      </c>
      <c r="F41" s="191" t="e">
        <f t="shared" si="77"/>
        <v>#REF!</v>
      </c>
      <c r="G41" s="191" t="e">
        <f t="shared" si="77"/>
        <v>#REF!</v>
      </c>
      <c r="H41" s="191">
        <f t="shared" si="77"/>
        <v>34213</v>
      </c>
      <c r="I41" s="191">
        <f t="shared" si="77"/>
        <v>46538</v>
      </c>
      <c r="J41" s="191">
        <f t="shared" si="77"/>
        <v>46538</v>
      </c>
      <c r="K41" s="191">
        <f t="shared" si="77"/>
        <v>46538</v>
      </c>
      <c r="L41" s="191">
        <f t="shared" si="77"/>
        <v>40588</v>
      </c>
      <c r="M41" s="191">
        <f t="shared" si="77"/>
        <v>40588</v>
      </c>
      <c r="N41" s="191">
        <f t="shared" si="77"/>
        <v>40588</v>
      </c>
      <c r="O41" s="191">
        <f t="shared" si="77"/>
        <v>40588</v>
      </c>
      <c r="P41" s="191">
        <f t="shared" si="77"/>
        <v>40588</v>
      </c>
      <c r="Q41" s="191">
        <f t="shared" si="77"/>
        <v>40588</v>
      </c>
      <c r="R41" s="191">
        <f t="shared" si="77"/>
        <v>33533</v>
      </c>
      <c r="S41" s="191">
        <f t="shared" si="77"/>
        <v>19508</v>
      </c>
      <c r="T41" s="191">
        <f t="shared" si="77"/>
        <v>19508</v>
      </c>
      <c r="U41" s="191">
        <f t="shared" si="77"/>
        <v>19508</v>
      </c>
      <c r="V41" s="191">
        <f t="shared" si="77"/>
        <v>19508</v>
      </c>
      <c r="W41" s="191">
        <f t="shared" si="77"/>
        <v>19508</v>
      </c>
      <c r="X41" s="191">
        <f t="shared" si="77"/>
        <v>21208</v>
      </c>
      <c r="Y41" s="191">
        <f t="shared" si="77"/>
        <v>21208</v>
      </c>
      <c r="Z41" s="191">
        <f t="shared" si="77"/>
        <v>21208</v>
      </c>
      <c r="AA41" s="191">
        <f t="shared" si="77"/>
        <v>21208</v>
      </c>
      <c r="AB41" s="191">
        <f t="shared" si="77"/>
        <v>21208</v>
      </c>
      <c r="AC41" s="191">
        <f t="shared" si="77"/>
        <v>19508</v>
      </c>
      <c r="AD41" s="191">
        <f t="shared" si="77"/>
        <v>19508</v>
      </c>
      <c r="AE41" s="191">
        <f t="shared" si="77"/>
        <v>19508</v>
      </c>
      <c r="AF41" s="191">
        <f t="shared" si="77"/>
        <v>19508</v>
      </c>
      <c r="AG41" s="191">
        <f t="shared" si="77"/>
        <v>19508</v>
      </c>
      <c r="AH41" s="191">
        <f t="shared" si="77"/>
        <v>22908</v>
      </c>
      <c r="AI41" s="191">
        <f t="shared" si="77"/>
        <v>22908</v>
      </c>
      <c r="AJ41" s="191">
        <f t="shared" si="77"/>
        <v>22908</v>
      </c>
      <c r="AK41" s="191">
        <f t="shared" si="77"/>
        <v>22908</v>
      </c>
      <c r="AL41" s="191">
        <f t="shared" si="77"/>
        <v>22908</v>
      </c>
      <c r="AM41" s="191">
        <f t="shared" si="77"/>
        <v>24608</v>
      </c>
      <c r="AN41" s="191">
        <f t="shared" si="77"/>
        <v>26733</v>
      </c>
      <c r="AO41" s="191">
        <f t="shared" si="77"/>
        <v>27158</v>
      </c>
      <c r="AP41" s="191">
        <f t="shared" si="77"/>
        <v>27158</v>
      </c>
      <c r="AQ41" s="191">
        <f t="shared" si="77"/>
        <v>27158</v>
      </c>
      <c r="AR41" s="191">
        <f t="shared" si="77"/>
        <v>27158</v>
      </c>
      <c r="AS41" s="191">
        <f t="shared" si="77"/>
        <v>27158</v>
      </c>
      <c r="AT41" s="191">
        <f t="shared" si="77"/>
        <v>27158</v>
      </c>
      <c r="AU41" s="191">
        <f t="shared" si="77"/>
        <v>27158</v>
      </c>
      <c r="AV41" s="191">
        <f t="shared" si="77"/>
        <v>27158</v>
      </c>
      <c r="AW41" s="191">
        <f t="shared" si="77"/>
        <v>27158</v>
      </c>
      <c r="AX41" s="191">
        <f t="shared" si="77"/>
        <v>27158</v>
      </c>
      <c r="AY41" s="191">
        <f t="shared" si="77"/>
        <v>25458</v>
      </c>
      <c r="AZ41" s="191">
        <f t="shared" si="77"/>
        <v>25458</v>
      </c>
      <c r="BA41" s="191">
        <f t="shared" si="77"/>
        <v>27158</v>
      </c>
      <c r="BB41" s="191">
        <f t="shared" si="77"/>
        <v>27158</v>
      </c>
      <c r="BC41" s="191">
        <f t="shared" si="77"/>
        <v>28858</v>
      </c>
      <c r="BD41" s="191">
        <f t="shared" si="77"/>
        <v>30983</v>
      </c>
      <c r="BE41" s="191">
        <f t="shared" si="77"/>
        <v>30983</v>
      </c>
      <c r="BF41" s="191">
        <f t="shared" si="77"/>
        <v>30983</v>
      </c>
      <c r="BG41" s="191">
        <f t="shared" si="77"/>
        <v>30983</v>
      </c>
      <c r="BH41" s="191">
        <f t="shared" si="77"/>
        <v>33108</v>
      </c>
      <c r="BI41" s="191">
        <f t="shared" si="77"/>
        <v>35658</v>
      </c>
      <c r="BJ41" s="191">
        <f t="shared" si="77"/>
        <v>35658</v>
      </c>
      <c r="BK41" s="191">
        <f t="shared" si="77"/>
        <v>33108</v>
      </c>
      <c r="BL41" s="191">
        <f t="shared" si="77"/>
        <v>28858</v>
      </c>
      <c r="BM41" s="191">
        <f t="shared" si="77"/>
        <v>28858</v>
      </c>
      <c r="BN41" s="191">
        <f t="shared" si="77"/>
        <v>30983</v>
      </c>
      <c r="BO41" s="191">
        <f t="shared" si="77"/>
        <v>30983</v>
      </c>
      <c r="BP41" s="191">
        <f t="shared" ref="BP41:CU41" si="78">ROUND(BP17*0.85,)</f>
        <v>23758</v>
      </c>
      <c r="BQ41" s="191">
        <f t="shared" si="78"/>
        <v>24140</v>
      </c>
      <c r="BR41" s="191">
        <f t="shared" si="78"/>
        <v>24140</v>
      </c>
      <c r="BS41" s="191">
        <f t="shared" si="78"/>
        <v>24140</v>
      </c>
      <c r="BT41" s="191">
        <f t="shared" si="78"/>
        <v>22865</v>
      </c>
      <c r="BU41" s="191">
        <f t="shared" si="78"/>
        <v>22865</v>
      </c>
      <c r="BV41" s="191">
        <f t="shared" si="78"/>
        <v>24140</v>
      </c>
      <c r="BW41" s="191">
        <f t="shared" si="78"/>
        <v>24140</v>
      </c>
      <c r="BX41" s="191">
        <f t="shared" si="78"/>
        <v>24140</v>
      </c>
      <c r="BY41" s="191">
        <f t="shared" si="78"/>
        <v>22865</v>
      </c>
      <c r="BZ41" s="191">
        <f t="shared" si="78"/>
        <v>22865</v>
      </c>
      <c r="CA41" s="191">
        <f t="shared" si="78"/>
        <v>22865</v>
      </c>
      <c r="CB41" s="191">
        <f t="shared" si="78"/>
        <v>22865</v>
      </c>
      <c r="CC41" s="191">
        <f t="shared" si="78"/>
        <v>22865</v>
      </c>
      <c r="CD41" s="191">
        <f t="shared" si="78"/>
        <v>22865</v>
      </c>
      <c r="CE41" s="191">
        <f t="shared" si="78"/>
        <v>22865</v>
      </c>
      <c r="CF41" s="191">
        <f t="shared" si="78"/>
        <v>22865</v>
      </c>
      <c r="CG41" s="191">
        <f t="shared" si="78"/>
        <v>22865</v>
      </c>
      <c r="CH41" s="191">
        <f t="shared" si="78"/>
        <v>22865</v>
      </c>
      <c r="CI41" s="191">
        <f t="shared" si="78"/>
        <v>22865</v>
      </c>
      <c r="CJ41" s="191">
        <f t="shared" si="78"/>
        <v>22865</v>
      </c>
      <c r="CK41" s="191">
        <f t="shared" si="78"/>
        <v>22865</v>
      </c>
      <c r="CL41" s="191">
        <f t="shared" si="78"/>
        <v>22865</v>
      </c>
      <c r="CM41" s="191">
        <f t="shared" si="78"/>
        <v>22865</v>
      </c>
      <c r="CN41" s="191">
        <f t="shared" si="78"/>
        <v>22865</v>
      </c>
      <c r="CO41" s="191">
        <f t="shared" si="78"/>
        <v>22865</v>
      </c>
      <c r="CP41" s="191">
        <f t="shared" si="78"/>
        <v>22865</v>
      </c>
      <c r="CQ41" s="191">
        <f t="shared" si="78"/>
        <v>22865</v>
      </c>
      <c r="CR41" s="191">
        <f t="shared" si="78"/>
        <v>22865</v>
      </c>
      <c r="CS41" s="191">
        <f t="shared" si="78"/>
        <v>22865</v>
      </c>
      <c r="CT41" s="191">
        <f t="shared" si="78"/>
        <v>22865</v>
      </c>
      <c r="CU41" s="191">
        <f t="shared" si="78"/>
        <v>22865</v>
      </c>
      <c r="CV41" s="191">
        <f t="shared" ref="CV41:DW41" si="79">ROUND(CV17*0.85,)</f>
        <v>15003</v>
      </c>
      <c r="CW41" s="191">
        <f t="shared" si="79"/>
        <v>15003</v>
      </c>
      <c r="CX41" s="191">
        <f t="shared" si="79"/>
        <v>15428</v>
      </c>
      <c r="CY41" s="191">
        <f t="shared" si="79"/>
        <v>15428</v>
      </c>
      <c r="CZ41" s="191">
        <f t="shared" si="79"/>
        <v>15003</v>
      </c>
      <c r="DA41" s="191">
        <f t="shared" si="79"/>
        <v>15003</v>
      </c>
      <c r="DB41" s="191">
        <f t="shared" si="79"/>
        <v>15003</v>
      </c>
      <c r="DC41" s="191">
        <f t="shared" si="79"/>
        <v>15003</v>
      </c>
      <c r="DD41" s="191">
        <f t="shared" si="79"/>
        <v>15003</v>
      </c>
      <c r="DE41" s="191">
        <f t="shared" si="79"/>
        <v>15428</v>
      </c>
      <c r="DF41" s="191">
        <f t="shared" si="79"/>
        <v>15428</v>
      </c>
      <c r="DG41" s="191">
        <f t="shared" si="79"/>
        <v>15003</v>
      </c>
      <c r="DH41" s="191">
        <f t="shared" si="79"/>
        <v>15003</v>
      </c>
      <c r="DI41" s="191">
        <f t="shared" si="79"/>
        <v>15003</v>
      </c>
      <c r="DJ41" s="191">
        <f t="shared" si="79"/>
        <v>14153</v>
      </c>
      <c r="DK41" s="191">
        <f t="shared" si="79"/>
        <v>14153</v>
      </c>
      <c r="DL41" s="191">
        <f t="shared" si="79"/>
        <v>14748</v>
      </c>
      <c r="DM41" s="191">
        <f t="shared" si="79"/>
        <v>14748</v>
      </c>
      <c r="DN41" s="191">
        <f t="shared" si="79"/>
        <v>14153</v>
      </c>
      <c r="DO41" s="191">
        <f t="shared" si="79"/>
        <v>14153</v>
      </c>
      <c r="DP41" s="191">
        <f t="shared" si="79"/>
        <v>14153</v>
      </c>
      <c r="DQ41" s="191">
        <f t="shared" si="79"/>
        <v>14153</v>
      </c>
      <c r="DR41" s="191">
        <f t="shared" si="79"/>
        <v>14153</v>
      </c>
      <c r="DS41" s="191">
        <f t="shared" si="79"/>
        <v>14748</v>
      </c>
      <c r="DT41" s="191">
        <f t="shared" si="79"/>
        <v>14748</v>
      </c>
      <c r="DU41" s="191">
        <f t="shared" si="79"/>
        <v>14153</v>
      </c>
      <c r="DV41" s="191">
        <f t="shared" si="79"/>
        <v>14153</v>
      </c>
      <c r="DW41" s="191">
        <f t="shared" si="79"/>
        <v>14153</v>
      </c>
      <c r="DX41" s="191">
        <f t="shared" ref="DX41:DY41" si="80">ROUND(DX17*0.85,)</f>
        <v>14153</v>
      </c>
      <c r="DY41" s="191">
        <f t="shared" si="80"/>
        <v>15003</v>
      </c>
      <c r="DZ41" s="191">
        <f t="shared" ref="DZ41:FK41" si="81">ROUND(DZ17*0.85,)</f>
        <v>14748</v>
      </c>
      <c r="EA41" s="191">
        <f t="shared" si="81"/>
        <v>14748</v>
      </c>
      <c r="EB41" s="191">
        <f t="shared" si="81"/>
        <v>14748</v>
      </c>
      <c r="EC41" s="191">
        <f t="shared" si="81"/>
        <v>13728</v>
      </c>
      <c r="ED41" s="191">
        <f t="shared" si="81"/>
        <v>13728</v>
      </c>
      <c r="EE41" s="191">
        <f t="shared" si="81"/>
        <v>13728</v>
      </c>
      <c r="EF41" s="191">
        <f t="shared" si="81"/>
        <v>13728</v>
      </c>
      <c r="EG41" s="191">
        <f t="shared" si="81"/>
        <v>13728</v>
      </c>
      <c r="EH41" s="191">
        <f t="shared" si="81"/>
        <v>14748</v>
      </c>
      <c r="EI41" s="191">
        <f t="shared" si="81"/>
        <v>14748</v>
      </c>
      <c r="EJ41" s="191">
        <f t="shared" si="81"/>
        <v>14748</v>
      </c>
      <c r="EK41" s="191">
        <f t="shared" si="81"/>
        <v>13473</v>
      </c>
      <c r="EL41" s="191">
        <f t="shared" si="81"/>
        <v>13473</v>
      </c>
      <c r="EM41" s="191">
        <f t="shared" si="81"/>
        <v>13473</v>
      </c>
      <c r="EN41" s="191">
        <f t="shared" si="81"/>
        <v>13728</v>
      </c>
      <c r="EO41" s="191">
        <f t="shared" si="81"/>
        <v>13728</v>
      </c>
      <c r="EP41" s="191">
        <f t="shared" si="81"/>
        <v>13473</v>
      </c>
      <c r="EQ41" s="191">
        <f t="shared" si="81"/>
        <v>13473</v>
      </c>
      <c r="ER41" s="191">
        <f t="shared" si="81"/>
        <v>13473</v>
      </c>
      <c r="ES41" s="191">
        <f t="shared" si="81"/>
        <v>13473</v>
      </c>
      <c r="ET41" s="191">
        <f t="shared" si="81"/>
        <v>13473</v>
      </c>
      <c r="EU41" s="191">
        <f t="shared" si="81"/>
        <v>13728</v>
      </c>
      <c r="EV41" s="191">
        <f t="shared" si="81"/>
        <v>13728</v>
      </c>
      <c r="EW41" s="191">
        <f t="shared" si="81"/>
        <v>13473</v>
      </c>
      <c r="EX41" s="191">
        <f t="shared" si="81"/>
        <v>13473</v>
      </c>
      <c r="EY41" s="191">
        <f t="shared" si="81"/>
        <v>13473</v>
      </c>
      <c r="EZ41" s="191">
        <f t="shared" si="81"/>
        <v>13473</v>
      </c>
      <c r="FA41" s="191">
        <f t="shared" si="81"/>
        <v>13473</v>
      </c>
      <c r="FB41" s="191">
        <f t="shared" si="81"/>
        <v>13728</v>
      </c>
      <c r="FC41" s="191">
        <f t="shared" si="81"/>
        <v>13728</v>
      </c>
      <c r="FD41" s="191">
        <f t="shared" si="81"/>
        <v>15003</v>
      </c>
      <c r="FE41" s="191">
        <f t="shared" si="81"/>
        <v>13728</v>
      </c>
      <c r="FF41" s="191">
        <f t="shared" si="81"/>
        <v>13728</v>
      </c>
      <c r="FG41" s="191">
        <f t="shared" si="81"/>
        <v>13728</v>
      </c>
      <c r="FH41" s="191">
        <f t="shared" si="81"/>
        <v>13728</v>
      </c>
      <c r="FI41" s="191">
        <f t="shared" si="81"/>
        <v>20103</v>
      </c>
      <c r="FJ41" s="191">
        <f t="shared" si="81"/>
        <v>20103</v>
      </c>
      <c r="FK41" s="191">
        <f t="shared" si="81"/>
        <v>20103</v>
      </c>
      <c r="FL41" s="191">
        <f t="shared" ref="FL41:HW41" si="82">ROUND(FL17*0.85,)</f>
        <v>20103</v>
      </c>
      <c r="FM41" s="191">
        <f t="shared" si="82"/>
        <v>20103</v>
      </c>
      <c r="FN41" s="191">
        <f t="shared" si="82"/>
        <v>20103</v>
      </c>
      <c r="FO41" s="191">
        <f t="shared" si="82"/>
        <v>20103</v>
      </c>
      <c r="FP41" s="191">
        <f t="shared" si="82"/>
        <v>20103</v>
      </c>
      <c r="FQ41" s="191">
        <f t="shared" si="82"/>
        <v>20103</v>
      </c>
      <c r="FR41" s="191">
        <f t="shared" si="82"/>
        <v>20103</v>
      </c>
      <c r="FS41" s="191">
        <f t="shared" si="82"/>
        <v>20103</v>
      </c>
      <c r="FT41" s="191">
        <f t="shared" si="82"/>
        <v>20103</v>
      </c>
      <c r="FU41" s="191">
        <f t="shared" si="82"/>
        <v>20103</v>
      </c>
      <c r="FV41" s="191">
        <f t="shared" si="82"/>
        <v>20103</v>
      </c>
      <c r="FW41" s="191">
        <f t="shared" si="82"/>
        <v>20103</v>
      </c>
      <c r="FX41" s="191">
        <f t="shared" si="82"/>
        <v>20103</v>
      </c>
      <c r="FY41" s="191">
        <f t="shared" si="82"/>
        <v>20103</v>
      </c>
      <c r="FZ41" s="191">
        <f t="shared" si="82"/>
        <v>20103</v>
      </c>
      <c r="GA41" s="191">
        <f t="shared" si="82"/>
        <v>20103</v>
      </c>
      <c r="GB41" s="191">
        <f t="shared" si="82"/>
        <v>20103</v>
      </c>
      <c r="GC41" s="191">
        <f t="shared" si="82"/>
        <v>20103</v>
      </c>
      <c r="GD41" s="191">
        <f t="shared" si="82"/>
        <v>20103</v>
      </c>
      <c r="GE41" s="191">
        <f t="shared" si="82"/>
        <v>20103</v>
      </c>
      <c r="GF41" s="191">
        <f t="shared" si="82"/>
        <v>20103</v>
      </c>
      <c r="GG41" s="191">
        <f t="shared" si="82"/>
        <v>13728</v>
      </c>
      <c r="GH41" s="191">
        <f t="shared" si="82"/>
        <v>13728</v>
      </c>
      <c r="GI41" s="191">
        <f t="shared" si="82"/>
        <v>21718</v>
      </c>
      <c r="GJ41" s="191">
        <f t="shared" si="82"/>
        <v>21718</v>
      </c>
      <c r="GK41" s="191">
        <f t="shared" si="82"/>
        <v>21718</v>
      </c>
      <c r="GL41" s="191">
        <f t="shared" si="82"/>
        <v>21718</v>
      </c>
      <c r="GM41" s="191">
        <f t="shared" si="82"/>
        <v>21718</v>
      </c>
      <c r="GN41" s="191">
        <f t="shared" si="82"/>
        <v>21718</v>
      </c>
      <c r="GO41" s="191">
        <f t="shared" si="82"/>
        <v>21718</v>
      </c>
      <c r="GP41" s="191">
        <f t="shared" si="82"/>
        <v>21718</v>
      </c>
      <c r="GQ41" s="191">
        <f t="shared" si="82"/>
        <v>21718</v>
      </c>
      <c r="GR41" s="191">
        <f t="shared" si="82"/>
        <v>21718</v>
      </c>
      <c r="GS41" s="191">
        <f t="shared" si="82"/>
        <v>16618</v>
      </c>
      <c r="GT41" s="191">
        <f t="shared" si="82"/>
        <v>16618</v>
      </c>
      <c r="GU41" s="191">
        <f t="shared" si="82"/>
        <v>16618</v>
      </c>
      <c r="GV41" s="191">
        <f t="shared" si="82"/>
        <v>16618</v>
      </c>
      <c r="GW41" s="191">
        <f t="shared" si="82"/>
        <v>17043</v>
      </c>
      <c r="GX41" s="191">
        <f t="shared" si="82"/>
        <v>17043</v>
      </c>
      <c r="GY41" s="191">
        <f t="shared" si="82"/>
        <v>18063</v>
      </c>
      <c r="GZ41" s="191">
        <f t="shared" si="82"/>
        <v>18063</v>
      </c>
      <c r="HA41" s="191">
        <f t="shared" si="82"/>
        <v>17043</v>
      </c>
      <c r="HB41" s="191">
        <f t="shared" si="82"/>
        <v>17043</v>
      </c>
      <c r="HC41" s="191">
        <f t="shared" si="82"/>
        <v>17043</v>
      </c>
      <c r="HD41" s="191">
        <f t="shared" si="82"/>
        <v>17043</v>
      </c>
      <c r="HE41" s="191">
        <f t="shared" si="82"/>
        <v>17043</v>
      </c>
      <c r="HF41" s="191">
        <f t="shared" si="82"/>
        <v>18063</v>
      </c>
      <c r="HG41" s="191">
        <f t="shared" si="82"/>
        <v>18063</v>
      </c>
      <c r="HH41" s="191">
        <f t="shared" si="82"/>
        <v>17043</v>
      </c>
      <c r="HI41" s="191">
        <f t="shared" si="82"/>
        <v>17043</v>
      </c>
      <c r="HJ41" s="191">
        <f t="shared" si="82"/>
        <v>17043</v>
      </c>
      <c r="HK41" s="191">
        <f t="shared" si="82"/>
        <v>17043</v>
      </c>
      <c r="HL41" s="191">
        <f t="shared" si="82"/>
        <v>17043</v>
      </c>
      <c r="HM41" s="191">
        <f t="shared" si="82"/>
        <v>15003</v>
      </c>
      <c r="HN41" s="191">
        <f t="shared" si="82"/>
        <v>18063</v>
      </c>
      <c r="HO41" s="191">
        <f t="shared" si="82"/>
        <v>17043</v>
      </c>
      <c r="HP41" s="191">
        <f t="shared" si="82"/>
        <v>17043</v>
      </c>
      <c r="HQ41" s="191">
        <f t="shared" si="82"/>
        <v>17043</v>
      </c>
      <c r="HR41" s="191">
        <f t="shared" si="82"/>
        <v>17043</v>
      </c>
      <c r="HS41" s="191">
        <f t="shared" si="82"/>
        <v>17043</v>
      </c>
      <c r="HT41" s="191">
        <f t="shared" si="82"/>
        <v>18063</v>
      </c>
      <c r="HU41" s="191">
        <f t="shared" si="82"/>
        <v>18063</v>
      </c>
      <c r="HV41" s="191">
        <f t="shared" si="82"/>
        <v>17043</v>
      </c>
      <c r="HW41" s="191">
        <f t="shared" si="82"/>
        <v>17043</v>
      </c>
      <c r="HX41" s="191">
        <f t="shared" ref="HX41:JU41" si="83">ROUND(HX17*0.85,)</f>
        <v>17043</v>
      </c>
      <c r="HY41" s="191">
        <f t="shared" si="83"/>
        <v>17043</v>
      </c>
      <c r="HZ41" s="191">
        <f t="shared" si="83"/>
        <v>17043</v>
      </c>
      <c r="IA41" s="191">
        <f t="shared" si="83"/>
        <v>18063</v>
      </c>
      <c r="IB41" s="191">
        <f t="shared" si="83"/>
        <v>18063</v>
      </c>
      <c r="IC41" s="191">
        <f t="shared" si="83"/>
        <v>17043</v>
      </c>
      <c r="ID41" s="191">
        <f t="shared" si="83"/>
        <v>17043</v>
      </c>
      <c r="IE41" s="191">
        <f t="shared" si="83"/>
        <v>17043</v>
      </c>
      <c r="IF41" s="191">
        <f t="shared" si="83"/>
        <v>17043</v>
      </c>
      <c r="IG41" s="191">
        <f t="shared" si="83"/>
        <v>17043</v>
      </c>
      <c r="IH41" s="191">
        <f t="shared" si="83"/>
        <v>18063</v>
      </c>
      <c r="II41" s="191">
        <f t="shared" si="83"/>
        <v>18063</v>
      </c>
      <c r="IJ41" s="191">
        <f t="shared" si="83"/>
        <v>15428</v>
      </c>
      <c r="IK41" s="191">
        <f t="shared" si="83"/>
        <v>15428</v>
      </c>
      <c r="IL41" s="191">
        <f t="shared" si="83"/>
        <v>15428</v>
      </c>
      <c r="IM41" s="191">
        <f t="shared" si="83"/>
        <v>15428</v>
      </c>
      <c r="IN41" s="191">
        <f t="shared" si="83"/>
        <v>15428</v>
      </c>
      <c r="IO41" s="191">
        <f t="shared" si="83"/>
        <v>17043</v>
      </c>
      <c r="IP41" s="191">
        <f t="shared" si="83"/>
        <v>17043</v>
      </c>
      <c r="IQ41" s="191">
        <f t="shared" si="83"/>
        <v>15003</v>
      </c>
      <c r="IR41" s="191">
        <f t="shared" si="83"/>
        <v>15003</v>
      </c>
      <c r="IS41" s="191">
        <f t="shared" si="83"/>
        <v>15003</v>
      </c>
      <c r="IT41" s="191">
        <f t="shared" si="83"/>
        <v>15003</v>
      </c>
      <c r="IU41" s="191">
        <f t="shared" si="83"/>
        <v>15003</v>
      </c>
      <c r="IV41" s="191">
        <f t="shared" si="83"/>
        <v>17043</v>
      </c>
      <c r="IW41" s="191">
        <f t="shared" si="83"/>
        <v>17043</v>
      </c>
      <c r="IX41" s="191">
        <f t="shared" si="83"/>
        <v>15003</v>
      </c>
      <c r="IY41" s="191">
        <f t="shared" si="83"/>
        <v>15003</v>
      </c>
      <c r="IZ41" s="191">
        <f t="shared" si="83"/>
        <v>15003</v>
      </c>
      <c r="JA41" s="191">
        <f t="shared" si="83"/>
        <v>15003</v>
      </c>
      <c r="JB41" s="191">
        <f t="shared" si="83"/>
        <v>15003</v>
      </c>
      <c r="JC41" s="191">
        <f t="shared" si="83"/>
        <v>17043</v>
      </c>
      <c r="JD41" s="191">
        <f t="shared" si="83"/>
        <v>17043</v>
      </c>
      <c r="JE41" s="191">
        <f t="shared" si="83"/>
        <v>15003</v>
      </c>
      <c r="JF41" s="191">
        <f t="shared" si="83"/>
        <v>15003</v>
      </c>
      <c r="JG41" s="191">
        <f t="shared" si="83"/>
        <v>15003</v>
      </c>
      <c r="JH41" s="191">
        <f t="shared" si="83"/>
        <v>15003</v>
      </c>
      <c r="JI41" s="191">
        <f t="shared" si="83"/>
        <v>15003</v>
      </c>
      <c r="JJ41" s="191">
        <f t="shared" si="83"/>
        <v>17043</v>
      </c>
      <c r="JK41" s="191">
        <f t="shared" si="83"/>
        <v>17043</v>
      </c>
      <c r="JL41" s="191">
        <f t="shared" si="83"/>
        <v>15003</v>
      </c>
      <c r="JM41" s="191">
        <f t="shared" si="83"/>
        <v>15003</v>
      </c>
      <c r="JN41" s="191">
        <f t="shared" si="83"/>
        <v>15003</v>
      </c>
      <c r="JO41" s="191">
        <f t="shared" si="83"/>
        <v>15003</v>
      </c>
      <c r="JP41" s="191">
        <f t="shared" si="83"/>
        <v>15003</v>
      </c>
      <c r="JQ41" s="191">
        <f t="shared" si="83"/>
        <v>17043</v>
      </c>
      <c r="JR41" s="191">
        <f t="shared" si="83"/>
        <v>17043</v>
      </c>
      <c r="JS41" s="191">
        <f t="shared" si="83"/>
        <v>16023</v>
      </c>
      <c r="JT41" s="191">
        <f t="shared" si="83"/>
        <v>16023</v>
      </c>
      <c r="JU41" s="191">
        <f t="shared" si="83"/>
        <v>16023</v>
      </c>
      <c r="JV41" s="191">
        <f t="shared" ref="JV41" si="84">ROUND(JV17*0.85,)</f>
        <v>16023</v>
      </c>
    </row>
    <row r="42" spans="1:282" s="50" customFormat="1" x14ac:dyDescent="0.2">
      <c r="A42" s="88">
        <f>A32</f>
        <v>2</v>
      </c>
      <c r="B42" s="191" t="e">
        <f t="shared" ref="B42:C42" si="85">ROUND(B18*0.85,)</f>
        <v>#REF!</v>
      </c>
      <c r="C42" s="191" t="e">
        <f t="shared" si="85"/>
        <v>#REF!</v>
      </c>
      <c r="D42" s="191" t="e">
        <f t="shared" ref="D42:BO42" si="86">ROUND(D18*0.85,)</f>
        <v>#REF!</v>
      </c>
      <c r="E42" s="191" t="e">
        <f t="shared" si="86"/>
        <v>#REF!</v>
      </c>
      <c r="F42" s="191" t="e">
        <f t="shared" si="86"/>
        <v>#REF!</v>
      </c>
      <c r="G42" s="191" t="e">
        <f t="shared" si="86"/>
        <v>#REF!</v>
      </c>
      <c r="H42" s="191">
        <f t="shared" si="86"/>
        <v>36125</v>
      </c>
      <c r="I42" s="191">
        <f t="shared" si="86"/>
        <v>48450</v>
      </c>
      <c r="J42" s="191">
        <f t="shared" si="86"/>
        <v>48450</v>
      </c>
      <c r="K42" s="191">
        <f t="shared" si="86"/>
        <v>48450</v>
      </c>
      <c r="L42" s="191">
        <f t="shared" si="86"/>
        <v>42500</v>
      </c>
      <c r="M42" s="191">
        <f t="shared" si="86"/>
        <v>42500</v>
      </c>
      <c r="N42" s="191">
        <f t="shared" si="86"/>
        <v>42500</v>
      </c>
      <c r="O42" s="191">
        <f t="shared" si="86"/>
        <v>42500</v>
      </c>
      <c r="P42" s="191">
        <f t="shared" si="86"/>
        <v>42500</v>
      </c>
      <c r="Q42" s="191">
        <f t="shared" si="86"/>
        <v>42500</v>
      </c>
      <c r="R42" s="191">
        <f t="shared" si="86"/>
        <v>35190</v>
      </c>
      <c r="S42" s="191">
        <f t="shared" si="86"/>
        <v>21165</v>
      </c>
      <c r="T42" s="191">
        <f t="shared" si="86"/>
        <v>21165</v>
      </c>
      <c r="U42" s="191">
        <f t="shared" si="86"/>
        <v>21165</v>
      </c>
      <c r="V42" s="191">
        <f t="shared" si="86"/>
        <v>21165</v>
      </c>
      <c r="W42" s="191">
        <f t="shared" si="86"/>
        <v>21165</v>
      </c>
      <c r="X42" s="191">
        <f t="shared" si="86"/>
        <v>22865</v>
      </c>
      <c r="Y42" s="191">
        <f t="shared" si="86"/>
        <v>22865</v>
      </c>
      <c r="Z42" s="191">
        <f t="shared" si="86"/>
        <v>22865</v>
      </c>
      <c r="AA42" s="191">
        <f t="shared" si="86"/>
        <v>22865</v>
      </c>
      <c r="AB42" s="191">
        <f t="shared" si="86"/>
        <v>22865</v>
      </c>
      <c r="AC42" s="191">
        <f t="shared" si="86"/>
        <v>21165</v>
      </c>
      <c r="AD42" s="191">
        <f t="shared" si="86"/>
        <v>21165</v>
      </c>
      <c r="AE42" s="191">
        <f t="shared" si="86"/>
        <v>21165</v>
      </c>
      <c r="AF42" s="191">
        <f t="shared" si="86"/>
        <v>21165</v>
      </c>
      <c r="AG42" s="191">
        <f t="shared" si="86"/>
        <v>21165</v>
      </c>
      <c r="AH42" s="191">
        <f t="shared" si="86"/>
        <v>24565</v>
      </c>
      <c r="AI42" s="191">
        <f t="shared" si="86"/>
        <v>24565</v>
      </c>
      <c r="AJ42" s="191">
        <f t="shared" si="86"/>
        <v>24565</v>
      </c>
      <c r="AK42" s="191">
        <f t="shared" si="86"/>
        <v>24565</v>
      </c>
      <c r="AL42" s="191">
        <f t="shared" si="86"/>
        <v>24565</v>
      </c>
      <c r="AM42" s="191">
        <f t="shared" si="86"/>
        <v>26265</v>
      </c>
      <c r="AN42" s="191">
        <f t="shared" si="86"/>
        <v>28390</v>
      </c>
      <c r="AO42" s="191">
        <f t="shared" si="86"/>
        <v>28815</v>
      </c>
      <c r="AP42" s="191">
        <f t="shared" si="86"/>
        <v>28815</v>
      </c>
      <c r="AQ42" s="191">
        <f t="shared" si="86"/>
        <v>28815</v>
      </c>
      <c r="AR42" s="191">
        <f t="shared" si="86"/>
        <v>28815</v>
      </c>
      <c r="AS42" s="191">
        <f t="shared" si="86"/>
        <v>28815</v>
      </c>
      <c r="AT42" s="191">
        <f t="shared" si="86"/>
        <v>28815</v>
      </c>
      <c r="AU42" s="191">
        <f t="shared" si="86"/>
        <v>28815</v>
      </c>
      <c r="AV42" s="191">
        <f t="shared" si="86"/>
        <v>28815</v>
      </c>
      <c r="AW42" s="191">
        <f t="shared" si="86"/>
        <v>28815</v>
      </c>
      <c r="AX42" s="191">
        <f t="shared" si="86"/>
        <v>28815</v>
      </c>
      <c r="AY42" s="191">
        <f t="shared" si="86"/>
        <v>27115</v>
      </c>
      <c r="AZ42" s="191">
        <f t="shared" si="86"/>
        <v>27115</v>
      </c>
      <c r="BA42" s="191">
        <f t="shared" si="86"/>
        <v>28815</v>
      </c>
      <c r="BB42" s="191">
        <f t="shared" si="86"/>
        <v>28815</v>
      </c>
      <c r="BC42" s="191">
        <f t="shared" si="86"/>
        <v>30515</v>
      </c>
      <c r="BD42" s="191">
        <f t="shared" si="86"/>
        <v>32640</v>
      </c>
      <c r="BE42" s="191">
        <f t="shared" si="86"/>
        <v>32640</v>
      </c>
      <c r="BF42" s="191">
        <f t="shared" si="86"/>
        <v>32640</v>
      </c>
      <c r="BG42" s="191">
        <f t="shared" si="86"/>
        <v>32640</v>
      </c>
      <c r="BH42" s="191">
        <f t="shared" si="86"/>
        <v>34765</v>
      </c>
      <c r="BI42" s="191">
        <f t="shared" si="86"/>
        <v>37315</v>
      </c>
      <c r="BJ42" s="191">
        <f t="shared" si="86"/>
        <v>37315</v>
      </c>
      <c r="BK42" s="191">
        <f t="shared" si="86"/>
        <v>34765</v>
      </c>
      <c r="BL42" s="191">
        <f t="shared" si="86"/>
        <v>30515</v>
      </c>
      <c r="BM42" s="191">
        <f t="shared" si="86"/>
        <v>30515</v>
      </c>
      <c r="BN42" s="191">
        <f t="shared" si="86"/>
        <v>32640</v>
      </c>
      <c r="BO42" s="191">
        <f t="shared" si="86"/>
        <v>32640</v>
      </c>
      <c r="BP42" s="191">
        <f t="shared" ref="BP42:CU42" si="87">ROUND(BP18*0.85,)</f>
        <v>25415</v>
      </c>
      <c r="BQ42" s="191">
        <f t="shared" si="87"/>
        <v>25798</v>
      </c>
      <c r="BR42" s="191">
        <f t="shared" si="87"/>
        <v>25798</v>
      </c>
      <c r="BS42" s="191">
        <f t="shared" si="87"/>
        <v>25798</v>
      </c>
      <c r="BT42" s="191">
        <f t="shared" si="87"/>
        <v>24523</v>
      </c>
      <c r="BU42" s="191">
        <f t="shared" si="87"/>
        <v>24523</v>
      </c>
      <c r="BV42" s="191">
        <f t="shared" si="87"/>
        <v>25798</v>
      </c>
      <c r="BW42" s="191">
        <f t="shared" si="87"/>
        <v>25798</v>
      </c>
      <c r="BX42" s="191">
        <f t="shared" si="87"/>
        <v>25798</v>
      </c>
      <c r="BY42" s="191">
        <f t="shared" si="87"/>
        <v>24523</v>
      </c>
      <c r="BZ42" s="191">
        <f t="shared" si="87"/>
        <v>24523</v>
      </c>
      <c r="CA42" s="191">
        <f t="shared" si="87"/>
        <v>24523</v>
      </c>
      <c r="CB42" s="191">
        <f t="shared" si="87"/>
        <v>24523</v>
      </c>
      <c r="CC42" s="191">
        <f t="shared" si="87"/>
        <v>24523</v>
      </c>
      <c r="CD42" s="191">
        <f t="shared" si="87"/>
        <v>24523</v>
      </c>
      <c r="CE42" s="191">
        <f t="shared" si="87"/>
        <v>24523</v>
      </c>
      <c r="CF42" s="191">
        <f t="shared" si="87"/>
        <v>24523</v>
      </c>
      <c r="CG42" s="191">
        <f t="shared" si="87"/>
        <v>24523</v>
      </c>
      <c r="CH42" s="191">
        <f t="shared" si="87"/>
        <v>24523</v>
      </c>
      <c r="CI42" s="191">
        <f t="shared" si="87"/>
        <v>24523</v>
      </c>
      <c r="CJ42" s="191">
        <f t="shared" si="87"/>
        <v>24523</v>
      </c>
      <c r="CK42" s="191">
        <f t="shared" si="87"/>
        <v>24523</v>
      </c>
      <c r="CL42" s="191">
        <f t="shared" si="87"/>
        <v>24523</v>
      </c>
      <c r="CM42" s="191">
        <f t="shared" si="87"/>
        <v>24523</v>
      </c>
      <c r="CN42" s="191">
        <f t="shared" si="87"/>
        <v>24523</v>
      </c>
      <c r="CO42" s="191">
        <f t="shared" si="87"/>
        <v>24523</v>
      </c>
      <c r="CP42" s="191">
        <f t="shared" si="87"/>
        <v>24523</v>
      </c>
      <c r="CQ42" s="191">
        <f t="shared" si="87"/>
        <v>24523</v>
      </c>
      <c r="CR42" s="191">
        <f t="shared" si="87"/>
        <v>24523</v>
      </c>
      <c r="CS42" s="191">
        <f t="shared" si="87"/>
        <v>24523</v>
      </c>
      <c r="CT42" s="191">
        <f t="shared" si="87"/>
        <v>24523</v>
      </c>
      <c r="CU42" s="191">
        <f t="shared" si="87"/>
        <v>24523</v>
      </c>
      <c r="CV42" s="191">
        <f t="shared" ref="CV42:DW42" si="88">ROUND(CV18*0.85,)</f>
        <v>16575</v>
      </c>
      <c r="CW42" s="191">
        <f t="shared" si="88"/>
        <v>16575</v>
      </c>
      <c r="CX42" s="191">
        <f t="shared" si="88"/>
        <v>17000</v>
      </c>
      <c r="CY42" s="191">
        <f t="shared" si="88"/>
        <v>17000</v>
      </c>
      <c r="CZ42" s="191">
        <f t="shared" si="88"/>
        <v>16575</v>
      </c>
      <c r="DA42" s="191">
        <f t="shared" si="88"/>
        <v>16575</v>
      </c>
      <c r="DB42" s="191">
        <f t="shared" si="88"/>
        <v>16575</v>
      </c>
      <c r="DC42" s="191">
        <f t="shared" si="88"/>
        <v>16575</v>
      </c>
      <c r="DD42" s="191">
        <f t="shared" si="88"/>
        <v>16575</v>
      </c>
      <c r="DE42" s="191">
        <f t="shared" si="88"/>
        <v>17000</v>
      </c>
      <c r="DF42" s="191">
        <f t="shared" si="88"/>
        <v>17000</v>
      </c>
      <c r="DG42" s="191">
        <f t="shared" si="88"/>
        <v>16575</v>
      </c>
      <c r="DH42" s="191">
        <f t="shared" si="88"/>
        <v>16575</v>
      </c>
      <c r="DI42" s="191">
        <f t="shared" si="88"/>
        <v>16575</v>
      </c>
      <c r="DJ42" s="191">
        <f t="shared" si="88"/>
        <v>15725</v>
      </c>
      <c r="DK42" s="191">
        <f t="shared" si="88"/>
        <v>15725</v>
      </c>
      <c r="DL42" s="191">
        <f t="shared" si="88"/>
        <v>16320</v>
      </c>
      <c r="DM42" s="191">
        <f t="shared" si="88"/>
        <v>16320</v>
      </c>
      <c r="DN42" s="191">
        <f t="shared" si="88"/>
        <v>15725</v>
      </c>
      <c r="DO42" s="191">
        <f t="shared" si="88"/>
        <v>15725</v>
      </c>
      <c r="DP42" s="191">
        <f t="shared" si="88"/>
        <v>15725</v>
      </c>
      <c r="DQ42" s="191">
        <f t="shared" si="88"/>
        <v>15725</v>
      </c>
      <c r="DR42" s="191">
        <f t="shared" si="88"/>
        <v>15725</v>
      </c>
      <c r="DS42" s="191">
        <f t="shared" si="88"/>
        <v>16320</v>
      </c>
      <c r="DT42" s="191">
        <f t="shared" si="88"/>
        <v>16320</v>
      </c>
      <c r="DU42" s="191">
        <f t="shared" si="88"/>
        <v>15725</v>
      </c>
      <c r="DV42" s="191">
        <f t="shared" si="88"/>
        <v>15725</v>
      </c>
      <c r="DW42" s="191">
        <f t="shared" si="88"/>
        <v>15725</v>
      </c>
      <c r="DX42" s="191">
        <f t="shared" ref="DX42:DY42" si="89">ROUND(DX18*0.85,)</f>
        <v>15725</v>
      </c>
      <c r="DY42" s="191">
        <f t="shared" si="89"/>
        <v>16575</v>
      </c>
      <c r="DZ42" s="191">
        <f t="shared" ref="DZ42:FK42" si="90">ROUND(DZ18*0.85,)</f>
        <v>16320</v>
      </c>
      <c r="EA42" s="191">
        <f t="shared" si="90"/>
        <v>16320</v>
      </c>
      <c r="EB42" s="191">
        <f t="shared" si="90"/>
        <v>16320</v>
      </c>
      <c r="EC42" s="191">
        <f t="shared" si="90"/>
        <v>15300</v>
      </c>
      <c r="ED42" s="191">
        <f t="shared" si="90"/>
        <v>15300</v>
      </c>
      <c r="EE42" s="191">
        <f t="shared" si="90"/>
        <v>15300</v>
      </c>
      <c r="EF42" s="191">
        <f t="shared" si="90"/>
        <v>15300</v>
      </c>
      <c r="EG42" s="191">
        <f t="shared" si="90"/>
        <v>15300</v>
      </c>
      <c r="EH42" s="191">
        <f t="shared" si="90"/>
        <v>16320</v>
      </c>
      <c r="EI42" s="191">
        <f t="shared" si="90"/>
        <v>16320</v>
      </c>
      <c r="EJ42" s="191">
        <f t="shared" si="90"/>
        <v>16320</v>
      </c>
      <c r="EK42" s="191">
        <f t="shared" si="90"/>
        <v>15045</v>
      </c>
      <c r="EL42" s="191">
        <f t="shared" si="90"/>
        <v>15045</v>
      </c>
      <c r="EM42" s="191">
        <f t="shared" si="90"/>
        <v>15045</v>
      </c>
      <c r="EN42" s="191">
        <f t="shared" si="90"/>
        <v>15300</v>
      </c>
      <c r="EO42" s="191">
        <f t="shared" si="90"/>
        <v>15300</v>
      </c>
      <c r="EP42" s="191">
        <f t="shared" si="90"/>
        <v>15045</v>
      </c>
      <c r="EQ42" s="191">
        <f t="shared" si="90"/>
        <v>15045</v>
      </c>
      <c r="ER42" s="191">
        <f t="shared" si="90"/>
        <v>15045</v>
      </c>
      <c r="ES42" s="191">
        <f t="shared" si="90"/>
        <v>15045</v>
      </c>
      <c r="ET42" s="191">
        <f t="shared" si="90"/>
        <v>15045</v>
      </c>
      <c r="EU42" s="191">
        <f t="shared" si="90"/>
        <v>15300</v>
      </c>
      <c r="EV42" s="191">
        <f t="shared" si="90"/>
        <v>15300</v>
      </c>
      <c r="EW42" s="191">
        <f t="shared" si="90"/>
        <v>15045</v>
      </c>
      <c r="EX42" s="191">
        <f t="shared" si="90"/>
        <v>15045</v>
      </c>
      <c r="EY42" s="191">
        <f t="shared" si="90"/>
        <v>15045</v>
      </c>
      <c r="EZ42" s="191">
        <f t="shared" si="90"/>
        <v>15045</v>
      </c>
      <c r="FA42" s="191">
        <f t="shared" si="90"/>
        <v>15045</v>
      </c>
      <c r="FB42" s="191">
        <f t="shared" si="90"/>
        <v>15300</v>
      </c>
      <c r="FC42" s="191">
        <f t="shared" si="90"/>
        <v>15300</v>
      </c>
      <c r="FD42" s="191">
        <f t="shared" si="90"/>
        <v>16575</v>
      </c>
      <c r="FE42" s="191">
        <f t="shared" si="90"/>
        <v>15300</v>
      </c>
      <c r="FF42" s="191">
        <f t="shared" si="90"/>
        <v>15300</v>
      </c>
      <c r="FG42" s="191">
        <f t="shared" si="90"/>
        <v>15300</v>
      </c>
      <c r="FH42" s="191">
        <f t="shared" si="90"/>
        <v>15300</v>
      </c>
      <c r="FI42" s="191">
        <f t="shared" si="90"/>
        <v>21675</v>
      </c>
      <c r="FJ42" s="191">
        <f t="shared" si="90"/>
        <v>21675</v>
      </c>
      <c r="FK42" s="191">
        <f t="shared" si="90"/>
        <v>21675</v>
      </c>
      <c r="FL42" s="191">
        <f t="shared" ref="FL42:HW42" si="91">ROUND(FL18*0.85,)</f>
        <v>21675</v>
      </c>
      <c r="FM42" s="191">
        <f t="shared" si="91"/>
        <v>21675</v>
      </c>
      <c r="FN42" s="191">
        <f t="shared" si="91"/>
        <v>21675</v>
      </c>
      <c r="FO42" s="191">
        <f t="shared" si="91"/>
        <v>21675</v>
      </c>
      <c r="FP42" s="191">
        <f t="shared" si="91"/>
        <v>21675</v>
      </c>
      <c r="FQ42" s="191">
        <f t="shared" si="91"/>
        <v>21675</v>
      </c>
      <c r="FR42" s="191">
        <f t="shared" si="91"/>
        <v>21675</v>
      </c>
      <c r="FS42" s="191">
        <f t="shared" si="91"/>
        <v>21675</v>
      </c>
      <c r="FT42" s="191">
        <f t="shared" si="91"/>
        <v>21675</v>
      </c>
      <c r="FU42" s="191">
        <f t="shared" si="91"/>
        <v>21675</v>
      </c>
      <c r="FV42" s="191">
        <f t="shared" si="91"/>
        <v>21675</v>
      </c>
      <c r="FW42" s="191">
        <f t="shared" si="91"/>
        <v>21675</v>
      </c>
      <c r="FX42" s="191">
        <f t="shared" si="91"/>
        <v>21675</v>
      </c>
      <c r="FY42" s="191">
        <f t="shared" si="91"/>
        <v>21675</v>
      </c>
      <c r="FZ42" s="191">
        <f t="shared" si="91"/>
        <v>21675</v>
      </c>
      <c r="GA42" s="191">
        <f t="shared" si="91"/>
        <v>21675</v>
      </c>
      <c r="GB42" s="191">
        <f t="shared" si="91"/>
        <v>21675</v>
      </c>
      <c r="GC42" s="191">
        <f t="shared" si="91"/>
        <v>21675</v>
      </c>
      <c r="GD42" s="191">
        <f t="shared" si="91"/>
        <v>21675</v>
      </c>
      <c r="GE42" s="191">
        <f t="shared" si="91"/>
        <v>21675</v>
      </c>
      <c r="GF42" s="191">
        <f t="shared" si="91"/>
        <v>21675</v>
      </c>
      <c r="GG42" s="191">
        <f t="shared" si="91"/>
        <v>15300</v>
      </c>
      <c r="GH42" s="191">
        <f t="shared" si="91"/>
        <v>15300</v>
      </c>
      <c r="GI42" s="191">
        <f t="shared" si="91"/>
        <v>23290</v>
      </c>
      <c r="GJ42" s="191">
        <f t="shared" si="91"/>
        <v>23290</v>
      </c>
      <c r="GK42" s="191">
        <f t="shared" si="91"/>
        <v>23290</v>
      </c>
      <c r="GL42" s="191">
        <f t="shared" si="91"/>
        <v>23290</v>
      </c>
      <c r="GM42" s="191">
        <f t="shared" si="91"/>
        <v>23290</v>
      </c>
      <c r="GN42" s="191">
        <f t="shared" si="91"/>
        <v>23290</v>
      </c>
      <c r="GO42" s="191">
        <f t="shared" si="91"/>
        <v>23290</v>
      </c>
      <c r="GP42" s="191">
        <f t="shared" si="91"/>
        <v>23290</v>
      </c>
      <c r="GQ42" s="191">
        <f t="shared" si="91"/>
        <v>23290</v>
      </c>
      <c r="GR42" s="191">
        <f t="shared" si="91"/>
        <v>23290</v>
      </c>
      <c r="GS42" s="191">
        <f t="shared" si="91"/>
        <v>18190</v>
      </c>
      <c r="GT42" s="191">
        <f t="shared" si="91"/>
        <v>18190</v>
      </c>
      <c r="GU42" s="191">
        <f t="shared" si="91"/>
        <v>18190</v>
      </c>
      <c r="GV42" s="191">
        <f t="shared" si="91"/>
        <v>18190</v>
      </c>
      <c r="GW42" s="191">
        <f t="shared" si="91"/>
        <v>18615</v>
      </c>
      <c r="GX42" s="191">
        <f t="shared" si="91"/>
        <v>18615</v>
      </c>
      <c r="GY42" s="191">
        <f t="shared" si="91"/>
        <v>19635</v>
      </c>
      <c r="GZ42" s="191">
        <f t="shared" si="91"/>
        <v>19635</v>
      </c>
      <c r="HA42" s="191">
        <f t="shared" si="91"/>
        <v>18615</v>
      </c>
      <c r="HB42" s="191">
        <f t="shared" si="91"/>
        <v>18615</v>
      </c>
      <c r="HC42" s="191">
        <f t="shared" si="91"/>
        <v>18615</v>
      </c>
      <c r="HD42" s="191">
        <f t="shared" si="91"/>
        <v>18615</v>
      </c>
      <c r="HE42" s="191">
        <f t="shared" si="91"/>
        <v>18615</v>
      </c>
      <c r="HF42" s="191">
        <f t="shared" si="91"/>
        <v>19635</v>
      </c>
      <c r="HG42" s="191">
        <f t="shared" si="91"/>
        <v>19635</v>
      </c>
      <c r="HH42" s="191">
        <f t="shared" si="91"/>
        <v>18615</v>
      </c>
      <c r="HI42" s="191">
        <f t="shared" si="91"/>
        <v>18615</v>
      </c>
      <c r="HJ42" s="191">
        <f t="shared" si="91"/>
        <v>18615</v>
      </c>
      <c r="HK42" s="191">
        <f t="shared" si="91"/>
        <v>18615</v>
      </c>
      <c r="HL42" s="191">
        <f t="shared" si="91"/>
        <v>18615</v>
      </c>
      <c r="HM42" s="191">
        <f t="shared" si="91"/>
        <v>16575</v>
      </c>
      <c r="HN42" s="191">
        <f t="shared" si="91"/>
        <v>19635</v>
      </c>
      <c r="HO42" s="191">
        <f t="shared" si="91"/>
        <v>18615</v>
      </c>
      <c r="HP42" s="191">
        <f t="shared" si="91"/>
        <v>18615</v>
      </c>
      <c r="HQ42" s="191">
        <f t="shared" si="91"/>
        <v>18615</v>
      </c>
      <c r="HR42" s="191">
        <f t="shared" si="91"/>
        <v>18615</v>
      </c>
      <c r="HS42" s="191">
        <f t="shared" si="91"/>
        <v>18615</v>
      </c>
      <c r="HT42" s="191">
        <f t="shared" si="91"/>
        <v>19635</v>
      </c>
      <c r="HU42" s="191">
        <f t="shared" si="91"/>
        <v>19635</v>
      </c>
      <c r="HV42" s="191">
        <f t="shared" si="91"/>
        <v>18615</v>
      </c>
      <c r="HW42" s="191">
        <f t="shared" si="91"/>
        <v>18615</v>
      </c>
      <c r="HX42" s="191">
        <f t="shared" ref="HX42:JU42" si="92">ROUND(HX18*0.85,)</f>
        <v>18615</v>
      </c>
      <c r="HY42" s="191">
        <f t="shared" si="92"/>
        <v>18615</v>
      </c>
      <c r="HZ42" s="191">
        <f t="shared" si="92"/>
        <v>18615</v>
      </c>
      <c r="IA42" s="191">
        <f t="shared" si="92"/>
        <v>19635</v>
      </c>
      <c r="IB42" s="191">
        <f t="shared" si="92"/>
        <v>19635</v>
      </c>
      <c r="IC42" s="191">
        <f t="shared" si="92"/>
        <v>18615</v>
      </c>
      <c r="ID42" s="191">
        <f t="shared" si="92"/>
        <v>18615</v>
      </c>
      <c r="IE42" s="191">
        <f t="shared" si="92"/>
        <v>18615</v>
      </c>
      <c r="IF42" s="191">
        <f t="shared" si="92"/>
        <v>18615</v>
      </c>
      <c r="IG42" s="191">
        <f t="shared" si="92"/>
        <v>18615</v>
      </c>
      <c r="IH42" s="191">
        <f t="shared" si="92"/>
        <v>19635</v>
      </c>
      <c r="II42" s="191">
        <f t="shared" si="92"/>
        <v>19635</v>
      </c>
      <c r="IJ42" s="191">
        <f t="shared" si="92"/>
        <v>17000</v>
      </c>
      <c r="IK42" s="191">
        <f t="shared" si="92"/>
        <v>17000</v>
      </c>
      <c r="IL42" s="191">
        <f t="shared" si="92"/>
        <v>17000</v>
      </c>
      <c r="IM42" s="191">
        <f t="shared" si="92"/>
        <v>17000</v>
      </c>
      <c r="IN42" s="191">
        <f t="shared" si="92"/>
        <v>17000</v>
      </c>
      <c r="IO42" s="191">
        <f t="shared" si="92"/>
        <v>18615</v>
      </c>
      <c r="IP42" s="191">
        <f t="shared" si="92"/>
        <v>18615</v>
      </c>
      <c r="IQ42" s="191">
        <f t="shared" si="92"/>
        <v>16575</v>
      </c>
      <c r="IR42" s="191">
        <f t="shared" si="92"/>
        <v>16575</v>
      </c>
      <c r="IS42" s="191">
        <f t="shared" si="92"/>
        <v>16575</v>
      </c>
      <c r="IT42" s="191">
        <f t="shared" si="92"/>
        <v>16575</v>
      </c>
      <c r="IU42" s="191">
        <f t="shared" si="92"/>
        <v>16575</v>
      </c>
      <c r="IV42" s="191">
        <f t="shared" si="92"/>
        <v>18615</v>
      </c>
      <c r="IW42" s="191">
        <f t="shared" si="92"/>
        <v>18615</v>
      </c>
      <c r="IX42" s="191">
        <f t="shared" si="92"/>
        <v>16575</v>
      </c>
      <c r="IY42" s="191">
        <f t="shared" si="92"/>
        <v>16575</v>
      </c>
      <c r="IZ42" s="191">
        <f t="shared" si="92"/>
        <v>16575</v>
      </c>
      <c r="JA42" s="191">
        <f t="shared" si="92"/>
        <v>16575</v>
      </c>
      <c r="JB42" s="191">
        <f t="shared" si="92"/>
        <v>16575</v>
      </c>
      <c r="JC42" s="191">
        <f t="shared" si="92"/>
        <v>18615</v>
      </c>
      <c r="JD42" s="191">
        <f t="shared" si="92"/>
        <v>18615</v>
      </c>
      <c r="JE42" s="191">
        <f t="shared" si="92"/>
        <v>16575</v>
      </c>
      <c r="JF42" s="191">
        <f t="shared" si="92"/>
        <v>16575</v>
      </c>
      <c r="JG42" s="191">
        <f t="shared" si="92"/>
        <v>16575</v>
      </c>
      <c r="JH42" s="191">
        <f t="shared" si="92"/>
        <v>16575</v>
      </c>
      <c r="JI42" s="191">
        <f t="shared" si="92"/>
        <v>16575</v>
      </c>
      <c r="JJ42" s="191">
        <f t="shared" si="92"/>
        <v>18615</v>
      </c>
      <c r="JK42" s="191">
        <f t="shared" si="92"/>
        <v>18615</v>
      </c>
      <c r="JL42" s="191">
        <f t="shared" si="92"/>
        <v>16575</v>
      </c>
      <c r="JM42" s="191">
        <f t="shared" si="92"/>
        <v>16575</v>
      </c>
      <c r="JN42" s="191">
        <f t="shared" si="92"/>
        <v>16575</v>
      </c>
      <c r="JO42" s="191">
        <f t="shared" si="92"/>
        <v>16575</v>
      </c>
      <c r="JP42" s="191">
        <f t="shared" si="92"/>
        <v>16575</v>
      </c>
      <c r="JQ42" s="191">
        <f t="shared" si="92"/>
        <v>18615</v>
      </c>
      <c r="JR42" s="191">
        <f t="shared" si="92"/>
        <v>18615</v>
      </c>
      <c r="JS42" s="191">
        <f t="shared" si="92"/>
        <v>17595</v>
      </c>
      <c r="JT42" s="191">
        <f t="shared" si="92"/>
        <v>17595</v>
      </c>
      <c r="JU42" s="191">
        <f t="shared" si="92"/>
        <v>17595</v>
      </c>
      <c r="JV42" s="191">
        <f t="shared" ref="JV42" si="93">ROUND(JV18*0.85,)</f>
        <v>17595</v>
      </c>
    </row>
    <row r="43" spans="1:282" s="50" customFormat="1" x14ac:dyDescent="0.2">
      <c r="A43" s="42" t="s">
        <v>85</v>
      </c>
      <c r="B43" s="191"/>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91"/>
      <c r="BU43" s="191"/>
      <c r="BV43" s="191"/>
      <c r="BW43" s="191"/>
      <c r="BX43" s="191"/>
      <c r="BY43" s="191"/>
      <c r="BZ43" s="191"/>
      <c r="CA43" s="191"/>
      <c r="CB43" s="191"/>
      <c r="CC43" s="191"/>
      <c r="CD43" s="191"/>
      <c r="CE43" s="191"/>
      <c r="CF43" s="191"/>
      <c r="CG43" s="191"/>
      <c r="CH43" s="191"/>
      <c r="CI43" s="191"/>
      <c r="CJ43" s="191"/>
      <c r="CK43" s="191"/>
      <c r="CL43" s="191"/>
      <c r="CM43" s="191"/>
      <c r="CN43" s="191"/>
      <c r="CO43" s="191"/>
      <c r="CP43" s="191"/>
      <c r="CQ43" s="191"/>
      <c r="CR43" s="191"/>
      <c r="CS43" s="191"/>
      <c r="CT43" s="191"/>
      <c r="CU43" s="191"/>
      <c r="CV43" s="191"/>
      <c r="CW43" s="191"/>
      <c r="CX43" s="191"/>
      <c r="CY43" s="191"/>
      <c r="CZ43" s="191"/>
      <c r="DA43" s="191"/>
      <c r="DB43" s="191"/>
      <c r="DC43" s="191"/>
      <c r="DD43" s="191"/>
      <c r="DE43" s="191"/>
      <c r="DF43" s="191"/>
      <c r="DG43" s="191"/>
      <c r="DH43" s="191"/>
      <c r="DI43" s="191"/>
      <c r="DJ43" s="191"/>
      <c r="DK43" s="191"/>
      <c r="DL43" s="191"/>
      <c r="DM43" s="191"/>
      <c r="DN43" s="191"/>
      <c r="DO43" s="191"/>
      <c r="DP43" s="191"/>
      <c r="DQ43" s="191"/>
      <c r="DR43" s="191"/>
      <c r="DS43" s="191"/>
      <c r="DT43" s="191"/>
      <c r="DU43" s="191"/>
      <c r="DV43" s="191"/>
      <c r="DW43" s="191"/>
      <c r="DX43" s="191"/>
      <c r="DY43" s="191"/>
      <c r="DZ43" s="191"/>
      <c r="EA43" s="191"/>
      <c r="EB43" s="191"/>
      <c r="EC43" s="191"/>
      <c r="ED43" s="191"/>
      <c r="EE43" s="191"/>
      <c r="EF43" s="191"/>
      <c r="EG43" s="191"/>
      <c r="EH43" s="191"/>
      <c r="EI43" s="191"/>
      <c r="EJ43" s="191"/>
      <c r="EK43" s="191"/>
      <c r="EL43" s="191"/>
      <c r="EM43" s="191"/>
      <c r="EN43" s="191"/>
      <c r="EO43" s="191"/>
      <c r="EP43" s="191"/>
      <c r="EQ43" s="191"/>
      <c r="ER43" s="191"/>
      <c r="ES43" s="191"/>
      <c r="ET43" s="191"/>
      <c r="EU43" s="191"/>
      <c r="EV43" s="191"/>
      <c r="EW43" s="191"/>
      <c r="EX43" s="191"/>
      <c r="EY43" s="191"/>
      <c r="EZ43" s="191"/>
      <c r="FA43" s="191"/>
      <c r="FB43" s="191"/>
      <c r="FC43" s="191"/>
      <c r="FD43" s="191"/>
      <c r="FE43" s="191"/>
      <c r="FF43" s="191"/>
      <c r="FG43" s="191"/>
      <c r="FH43" s="191"/>
      <c r="FI43" s="191"/>
      <c r="FJ43" s="191"/>
      <c r="FK43" s="191"/>
      <c r="FL43" s="191"/>
      <c r="FM43" s="191"/>
      <c r="FN43" s="191"/>
      <c r="FO43" s="191"/>
      <c r="FP43" s="191"/>
      <c r="FQ43" s="191"/>
      <c r="FR43" s="191"/>
      <c r="FS43" s="191"/>
      <c r="FT43" s="191"/>
      <c r="FU43" s="191"/>
      <c r="FV43" s="191"/>
      <c r="FW43" s="191"/>
      <c r="FX43" s="191"/>
      <c r="FY43" s="191"/>
      <c r="FZ43" s="191"/>
      <c r="GA43" s="191"/>
      <c r="GB43" s="191"/>
      <c r="GC43" s="191"/>
      <c r="GD43" s="191"/>
      <c r="GE43" s="191"/>
      <c r="GF43" s="191"/>
      <c r="GG43" s="191"/>
      <c r="GH43" s="191"/>
      <c r="GI43" s="191"/>
      <c r="GJ43" s="191"/>
      <c r="GK43" s="191"/>
      <c r="GL43" s="191"/>
      <c r="GM43" s="191"/>
      <c r="GN43" s="191"/>
      <c r="GO43" s="191"/>
      <c r="GP43" s="191"/>
      <c r="GQ43" s="191"/>
      <c r="GR43" s="191"/>
      <c r="GS43" s="191"/>
      <c r="GT43" s="191"/>
      <c r="GU43" s="191"/>
      <c r="GV43" s="191"/>
      <c r="GW43" s="191"/>
      <c r="GX43" s="191"/>
      <c r="GY43" s="191"/>
      <c r="GZ43" s="191"/>
      <c r="HA43" s="191"/>
      <c r="HB43" s="191"/>
      <c r="HC43" s="191"/>
      <c r="HD43" s="191"/>
      <c r="HE43" s="191"/>
      <c r="HF43" s="191"/>
      <c r="HG43" s="191"/>
      <c r="HH43" s="191"/>
      <c r="HI43" s="191"/>
      <c r="HJ43" s="191"/>
      <c r="HK43" s="191"/>
      <c r="HL43" s="191"/>
      <c r="HM43" s="191"/>
      <c r="HN43" s="191"/>
      <c r="HO43" s="191"/>
      <c r="HP43" s="191"/>
      <c r="HQ43" s="191"/>
      <c r="HR43" s="191"/>
      <c r="HS43" s="191"/>
      <c r="HT43" s="191"/>
      <c r="HU43" s="191"/>
      <c r="HV43" s="191"/>
      <c r="HW43" s="191"/>
      <c r="HX43" s="191"/>
      <c r="HY43" s="191"/>
      <c r="HZ43" s="191"/>
      <c r="IA43" s="191"/>
      <c r="IB43" s="191"/>
      <c r="IC43" s="191"/>
      <c r="ID43" s="191"/>
      <c r="IE43" s="191"/>
      <c r="IF43" s="191"/>
      <c r="IG43" s="191"/>
      <c r="IH43" s="191"/>
      <c r="II43" s="191"/>
      <c r="IJ43" s="191"/>
      <c r="IK43" s="191"/>
      <c r="IL43" s="191"/>
      <c r="IM43" s="191"/>
      <c r="IN43" s="191"/>
      <c r="IO43" s="191"/>
      <c r="IP43" s="191"/>
      <c r="IQ43" s="191"/>
      <c r="IR43" s="191"/>
      <c r="IS43" s="191"/>
      <c r="IT43" s="191"/>
      <c r="IU43" s="191"/>
      <c r="IV43" s="191"/>
      <c r="IW43" s="191"/>
      <c r="IX43" s="191"/>
      <c r="IY43" s="191"/>
      <c r="IZ43" s="191"/>
      <c r="JA43" s="191"/>
      <c r="JB43" s="191"/>
      <c r="JC43" s="191"/>
      <c r="JD43" s="191"/>
      <c r="JE43" s="191"/>
      <c r="JF43" s="191"/>
      <c r="JG43" s="191"/>
      <c r="JH43" s="191"/>
      <c r="JI43" s="191"/>
      <c r="JJ43" s="191"/>
      <c r="JK43" s="191"/>
      <c r="JL43" s="191"/>
      <c r="JM43" s="191"/>
      <c r="JN43" s="191"/>
      <c r="JO43" s="191"/>
      <c r="JP43" s="191"/>
      <c r="JQ43" s="191"/>
      <c r="JR43" s="191"/>
      <c r="JS43" s="191"/>
      <c r="JT43" s="191"/>
      <c r="JU43" s="191"/>
      <c r="JV43" s="191"/>
    </row>
    <row r="44" spans="1:282" s="50" customFormat="1" x14ac:dyDescent="0.2">
      <c r="A44" s="88">
        <f>A31</f>
        <v>1</v>
      </c>
      <c r="B44" s="191" t="e">
        <f t="shared" ref="B44:C44" si="94">ROUND(B20*0.85,)</f>
        <v>#REF!</v>
      </c>
      <c r="C44" s="191" t="e">
        <f t="shared" si="94"/>
        <v>#REF!</v>
      </c>
      <c r="D44" s="191" t="e">
        <f t="shared" ref="D44:BO44" si="95">ROUND(D20*0.85,)</f>
        <v>#REF!</v>
      </c>
      <c r="E44" s="191" t="e">
        <f t="shared" si="95"/>
        <v>#REF!</v>
      </c>
      <c r="F44" s="191" t="e">
        <f t="shared" si="95"/>
        <v>#REF!</v>
      </c>
      <c r="G44" s="191" t="e">
        <f t="shared" si="95"/>
        <v>#REF!</v>
      </c>
      <c r="H44" s="191">
        <f t="shared" si="95"/>
        <v>35913</v>
      </c>
      <c r="I44" s="191">
        <f t="shared" si="95"/>
        <v>48238</v>
      </c>
      <c r="J44" s="191">
        <f t="shared" si="95"/>
        <v>48238</v>
      </c>
      <c r="K44" s="191">
        <f t="shared" si="95"/>
        <v>48238</v>
      </c>
      <c r="L44" s="191">
        <f t="shared" si="95"/>
        <v>42288</v>
      </c>
      <c r="M44" s="191">
        <f t="shared" si="95"/>
        <v>42288</v>
      </c>
      <c r="N44" s="191">
        <f t="shared" si="95"/>
        <v>42288</v>
      </c>
      <c r="O44" s="191">
        <f t="shared" si="95"/>
        <v>42288</v>
      </c>
      <c r="P44" s="191">
        <f t="shared" si="95"/>
        <v>42288</v>
      </c>
      <c r="Q44" s="191">
        <f t="shared" si="95"/>
        <v>42288</v>
      </c>
      <c r="R44" s="191">
        <f t="shared" si="95"/>
        <v>34808</v>
      </c>
      <c r="S44" s="191">
        <f t="shared" si="95"/>
        <v>20783</v>
      </c>
      <c r="T44" s="191">
        <f t="shared" si="95"/>
        <v>20783</v>
      </c>
      <c r="U44" s="191">
        <f t="shared" si="95"/>
        <v>20783</v>
      </c>
      <c r="V44" s="191">
        <f t="shared" si="95"/>
        <v>20783</v>
      </c>
      <c r="W44" s="191">
        <f t="shared" si="95"/>
        <v>20783</v>
      </c>
      <c r="X44" s="191">
        <f t="shared" si="95"/>
        <v>22483</v>
      </c>
      <c r="Y44" s="191">
        <f t="shared" si="95"/>
        <v>22483</v>
      </c>
      <c r="Z44" s="191">
        <f t="shared" si="95"/>
        <v>22483</v>
      </c>
      <c r="AA44" s="191">
        <f t="shared" si="95"/>
        <v>22483</v>
      </c>
      <c r="AB44" s="191">
        <f t="shared" si="95"/>
        <v>22483</v>
      </c>
      <c r="AC44" s="191">
        <f t="shared" si="95"/>
        <v>20783</v>
      </c>
      <c r="AD44" s="191">
        <f t="shared" si="95"/>
        <v>20783</v>
      </c>
      <c r="AE44" s="191">
        <f t="shared" si="95"/>
        <v>20783</v>
      </c>
      <c r="AF44" s="191">
        <f t="shared" si="95"/>
        <v>20783</v>
      </c>
      <c r="AG44" s="191">
        <f t="shared" si="95"/>
        <v>20783</v>
      </c>
      <c r="AH44" s="191">
        <f t="shared" si="95"/>
        <v>24183</v>
      </c>
      <c r="AI44" s="191">
        <f t="shared" si="95"/>
        <v>24183</v>
      </c>
      <c r="AJ44" s="191">
        <f t="shared" si="95"/>
        <v>24183</v>
      </c>
      <c r="AK44" s="191">
        <f t="shared" si="95"/>
        <v>24183</v>
      </c>
      <c r="AL44" s="191">
        <f t="shared" si="95"/>
        <v>24183</v>
      </c>
      <c r="AM44" s="191">
        <f t="shared" si="95"/>
        <v>25883</v>
      </c>
      <c r="AN44" s="191">
        <f t="shared" si="95"/>
        <v>28008</v>
      </c>
      <c r="AO44" s="191">
        <f t="shared" si="95"/>
        <v>28603</v>
      </c>
      <c r="AP44" s="191">
        <f t="shared" si="95"/>
        <v>28603</v>
      </c>
      <c r="AQ44" s="191">
        <f t="shared" si="95"/>
        <v>28603</v>
      </c>
      <c r="AR44" s="191">
        <f t="shared" si="95"/>
        <v>28603</v>
      </c>
      <c r="AS44" s="191">
        <f t="shared" si="95"/>
        <v>28603</v>
      </c>
      <c r="AT44" s="191">
        <f t="shared" si="95"/>
        <v>28603</v>
      </c>
      <c r="AU44" s="191">
        <f t="shared" si="95"/>
        <v>28603</v>
      </c>
      <c r="AV44" s="191">
        <f t="shared" si="95"/>
        <v>28603</v>
      </c>
      <c r="AW44" s="191">
        <f t="shared" si="95"/>
        <v>28603</v>
      </c>
      <c r="AX44" s="191">
        <f t="shared" si="95"/>
        <v>28603</v>
      </c>
      <c r="AY44" s="191">
        <f t="shared" si="95"/>
        <v>26903</v>
      </c>
      <c r="AZ44" s="191">
        <f t="shared" si="95"/>
        <v>26903</v>
      </c>
      <c r="BA44" s="191">
        <f t="shared" si="95"/>
        <v>28603</v>
      </c>
      <c r="BB44" s="191">
        <f t="shared" si="95"/>
        <v>28603</v>
      </c>
      <c r="BC44" s="191">
        <f t="shared" si="95"/>
        <v>30303</v>
      </c>
      <c r="BD44" s="191">
        <f t="shared" si="95"/>
        <v>32428</v>
      </c>
      <c r="BE44" s="191">
        <f t="shared" si="95"/>
        <v>32428</v>
      </c>
      <c r="BF44" s="191">
        <f t="shared" si="95"/>
        <v>32428</v>
      </c>
      <c r="BG44" s="191">
        <f t="shared" si="95"/>
        <v>32428</v>
      </c>
      <c r="BH44" s="191">
        <f t="shared" si="95"/>
        <v>34553</v>
      </c>
      <c r="BI44" s="191">
        <f t="shared" si="95"/>
        <v>37103</v>
      </c>
      <c r="BJ44" s="191">
        <f t="shared" si="95"/>
        <v>37103</v>
      </c>
      <c r="BK44" s="191">
        <f t="shared" si="95"/>
        <v>34553</v>
      </c>
      <c r="BL44" s="191">
        <f t="shared" si="95"/>
        <v>30303</v>
      </c>
      <c r="BM44" s="191">
        <f t="shared" si="95"/>
        <v>30303</v>
      </c>
      <c r="BN44" s="191">
        <f t="shared" si="95"/>
        <v>32428</v>
      </c>
      <c r="BO44" s="191">
        <f t="shared" si="95"/>
        <v>32428</v>
      </c>
      <c r="BP44" s="191">
        <f t="shared" ref="BP44:CU44" si="96">ROUND(BP20*0.85,)</f>
        <v>25203</v>
      </c>
      <c r="BQ44" s="191">
        <f t="shared" si="96"/>
        <v>25585</v>
      </c>
      <c r="BR44" s="191">
        <f t="shared" si="96"/>
        <v>25585</v>
      </c>
      <c r="BS44" s="191">
        <f t="shared" si="96"/>
        <v>25585</v>
      </c>
      <c r="BT44" s="191">
        <f t="shared" si="96"/>
        <v>24310</v>
      </c>
      <c r="BU44" s="191">
        <f t="shared" si="96"/>
        <v>24310</v>
      </c>
      <c r="BV44" s="191">
        <f t="shared" si="96"/>
        <v>25585</v>
      </c>
      <c r="BW44" s="191">
        <f t="shared" si="96"/>
        <v>25585</v>
      </c>
      <c r="BX44" s="191">
        <f t="shared" si="96"/>
        <v>25585</v>
      </c>
      <c r="BY44" s="191">
        <f t="shared" si="96"/>
        <v>24140</v>
      </c>
      <c r="BZ44" s="191">
        <f t="shared" si="96"/>
        <v>24140</v>
      </c>
      <c r="CA44" s="191">
        <f t="shared" si="96"/>
        <v>24140</v>
      </c>
      <c r="CB44" s="191">
        <f t="shared" si="96"/>
        <v>24140</v>
      </c>
      <c r="CC44" s="191">
        <f t="shared" si="96"/>
        <v>24140</v>
      </c>
      <c r="CD44" s="191">
        <f t="shared" si="96"/>
        <v>24140</v>
      </c>
      <c r="CE44" s="191">
        <f t="shared" si="96"/>
        <v>24140</v>
      </c>
      <c r="CF44" s="191">
        <f t="shared" si="96"/>
        <v>24140</v>
      </c>
      <c r="CG44" s="191">
        <f t="shared" si="96"/>
        <v>24140</v>
      </c>
      <c r="CH44" s="191">
        <f t="shared" si="96"/>
        <v>24140</v>
      </c>
      <c r="CI44" s="191">
        <f t="shared" si="96"/>
        <v>24140</v>
      </c>
      <c r="CJ44" s="191">
        <f t="shared" si="96"/>
        <v>24140</v>
      </c>
      <c r="CK44" s="191">
        <f t="shared" si="96"/>
        <v>24140</v>
      </c>
      <c r="CL44" s="191">
        <f t="shared" si="96"/>
        <v>24140</v>
      </c>
      <c r="CM44" s="191">
        <f t="shared" si="96"/>
        <v>24140</v>
      </c>
      <c r="CN44" s="191">
        <f t="shared" si="96"/>
        <v>24140</v>
      </c>
      <c r="CO44" s="191">
        <f t="shared" si="96"/>
        <v>24140</v>
      </c>
      <c r="CP44" s="191">
        <f t="shared" si="96"/>
        <v>24140</v>
      </c>
      <c r="CQ44" s="191">
        <f t="shared" si="96"/>
        <v>24140</v>
      </c>
      <c r="CR44" s="191">
        <f t="shared" si="96"/>
        <v>24140</v>
      </c>
      <c r="CS44" s="191">
        <f t="shared" si="96"/>
        <v>24140</v>
      </c>
      <c r="CT44" s="191">
        <f t="shared" si="96"/>
        <v>24140</v>
      </c>
      <c r="CU44" s="191">
        <f t="shared" si="96"/>
        <v>24140</v>
      </c>
      <c r="CV44" s="191">
        <f t="shared" ref="CV44:DW44" si="97">ROUND(CV20*0.85,)</f>
        <v>16278</v>
      </c>
      <c r="CW44" s="191">
        <f t="shared" si="97"/>
        <v>16278</v>
      </c>
      <c r="CX44" s="191">
        <f t="shared" si="97"/>
        <v>16703</v>
      </c>
      <c r="CY44" s="191">
        <f t="shared" si="97"/>
        <v>16703</v>
      </c>
      <c r="CZ44" s="191">
        <f t="shared" si="97"/>
        <v>16278</v>
      </c>
      <c r="DA44" s="191">
        <f t="shared" si="97"/>
        <v>16278</v>
      </c>
      <c r="DB44" s="191">
        <f t="shared" si="97"/>
        <v>16278</v>
      </c>
      <c r="DC44" s="191">
        <f t="shared" si="97"/>
        <v>16278</v>
      </c>
      <c r="DD44" s="191">
        <f t="shared" si="97"/>
        <v>16278</v>
      </c>
      <c r="DE44" s="191">
        <f t="shared" si="97"/>
        <v>16703</v>
      </c>
      <c r="DF44" s="191">
        <f t="shared" si="97"/>
        <v>16703</v>
      </c>
      <c r="DG44" s="191">
        <f t="shared" si="97"/>
        <v>16278</v>
      </c>
      <c r="DH44" s="191">
        <f t="shared" si="97"/>
        <v>16278</v>
      </c>
      <c r="DI44" s="191">
        <f t="shared" si="97"/>
        <v>16278</v>
      </c>
      <c r="DJ44" s="191">
        <f t="shared" si="97"/>
        <v>15428</v>
      </c>
      <c r="DK44" s="191">
        <f t="shared" si="97"/>
        <v>15428</v>
      </c>
      <c r="DL44" s="191">
        <f t="shared" si="97"/>
        <v>16023</v>
      </c>
      <c r="DM44" s="191">
        <f t="shared" si="97"/>
        <v>16023</v>
      </c>
      <c r="DN44" s="191">
        <f t="shared" si="97"/>
        <v>15428</v>
      </c>
      <c r="DO44" s="191">
        <f t="shared" si="97"/>
        <v>15428</v>
      </c>
      <c r="DP44" s="191">
        <f t="shared" si="97"/>
        <v>15428</v>
      </c>
      <c r="DQ44" s="191">
        <f t="shared" si="97"/>
        <v>15428</v>
      </c>
      <c r="DR44" s="191">
        <f t="shared" si="97"/>
        <v>15428</v>
      </c>
      <c r="DS44" s="191">
        <f t="shared" si="97"/>
        <v>16023</v>
      </c>
      <c r="DT44" s="191">
        <f t="shared" si="97"/>
        <v>16023</v>
      </c>
      <c r="DU44" s="191">
        <f t="shared" si="97"/>
        <v>15428</v>
      </c>
      <c r="DV44" s="191">
        <f t="shared" si="97"/>
        <v>15428</v>
      </c>
      <c r="DW44" s="191">
        <f t="shared" si="97"/>
        <v>15428</v>
      </c>
      <c r="DX44" s="191">
        <f t="shared" ref="DX44:DY44" si="98">ROUND(DX20*0.85,)</f>
        <v>15428</v>
      </c>
      <c r="DY44" s="191">
        <f t="shared" si="98"/>
        <v>16278</v>
      </c>
      <c r="DZ44" s="191">
        <f t="shared" ref="DZ44:FK44" si="99">ROUND(DZ20*0.85,)</f>
        <v>16023</v>
      </c>
      <c r="EA44" s="191">
        <f t="shared" si="99"/>
        <v>16023</v>
      </c>
      <c r="EB44" s="191">
        <f t="shared" si="99"/>
        <v>16023</v>
      </c>
      <c r="EC44" s="191">
        <f t="shared" si="99"/>
        <v>15003</v>
      </c>
      <c r="ED44" s="191">
        <f t="shared" si="99"/>
        <v>15003</v>
      </c>
      <c r="EE44" s="191">
        <f t="shared" si="99"/>
        <v>15003</v>
      </c>
      <c r="EF44" s="191">
        <f t="shared" si="99"/>
        <v>15003</v>
      </c>
      <c r="EG44" s="191">
        <f t="shared" si="99"/>
        <v>15003</v>
      </c>
      <c r="EH44" s="191">
        <f t="shared" si="99"/>
        <v>16023</v>
      </c>
      <c r="EI44" s="191">
        <f t="shared" si="99"/>
        <v>16023</v>
      </c>
      <c r="EJ44" s="191">
        <f t="shared" si="99"/>
        <v>16023</v>
      </c>
      <c r="EK44" s="191">
        <f t="shared" si="99"/>
        <v>14748</v>
      </c>
      <c r="EL44" s="191">
        <f t="shared" si="99"/>
        <v>14748</v>
      </c>
      <c r="EM44" s="191">
        <f t="shared" si="99"/>
        <v>14748</v>
      </c>
      <c r="EN44" s="191">
        <f t="shared" si="99"/>
        <v>15003</v>
      </c>
      <c r="EO44" s="191">
        <f t="shared" si="99"/>
        <v>15003</v>
      </c>
      <c r="EP44" s="191">
        <f t="shared" si="99"/>
        <v>14748</v>
      </c>
      <c r="EQ44" s="191">
        <f t="shared" si="99"/>
        <v>14748</v>
      </c>
      <c r="ER44" s="191">
        <f t="shared" si="99"/>
        <v>14748</v>
      </c>
      <c r="ES44" s="191">
        <f t="shared" si="99"/>
        <v>14748</v>
      </c>
      <c r="ET44" s="191">
        <f t="shared" si="99"/>
        <v>14748</v>
      </c>
      <c r="EU44" s="191">
        <f t="shared" si="99"/>
        <v>15003</v>
      </c>
      <c r="EV44" s="191">
        <f t="shared" si="99"/>
        <v>15003</v>
      </c>
      <c r="EW44" s="191">
        <f t="shared" si="99"/>
        <v>14748</v>
      </c>
      <c r="EX44" s="191">
        <f t="shared" si="99"/>
        <v>14748</v>
      </c>
      <c r="EY44" s="191">
        <f t="shared" si="99"/>
        <v>14748</v>
      </c>
      <c r="EZ44" s="191">
        <f t="shared" si="99"/>
        <v>14748</v>
      </c>
      <c r="FA44" s="191">
        <f t="shared" si="99"/>
        <v>14748</v>
      </c>
      <c r="FB44" s="191">
        <f t="shared" si="99"/>
        <v>15003</v>
      </c>
      <c r="FC44" s="191">
        <f t="shared" si="99"/>
        <v>15003</v>
      </c>
      <c r="FD44" s="191">
        <f t="shared" si="99"/>
        <v>16278</v>
      </c>
      <c r="FE44" s="191">
        <f t="shared" si="99"/>
        <v>15003</v>
      </c>
      <c r="FF44" s="191">
        <f t="shared" si="99"/>
        <v>15003</v>
      </c>
      <c r="FG44" s="191">
        <f t="shared" si="99"/>
        <v>15003</v>
      </c>
      <c r="FH44" s="191">
        <f t="shared" si="99"/>
        <v>15003</v>
      </c>
      <c r="FI44" s="191">
        <f t="shared" si="99"/>
        <v>21378</v>
      </c>
      <c r="FJ44" s="191">
        <f t="shared" si="99"/>
        <v>21378</v>
      </c>
      <c r="FK44" s="191">
        <f t="shared" si="99"/>
        <v>21378</v>
      </c>
      <c r="FL44" s="191">
        <f t="shared" ref="FL44:HW44" si="100">ROUND(FL20*0.85,)</f>
        <v>21378</v>
      </c>
      <c r="FM44" s="191">
        <f t="shared" si="100"/>
        <v>21378</v>
      </c>
      <c r="FN44" s="191">
        <f t="shared" si="100"/>
        <v>21378</v>
      </c>
      <c r="FO44" s="191">
        <f t="shared" si="100"/>
        <v>21378</v>
      </c>
      <c r="FP44" s="191">
        <f t="shared" si="100"/>
        <v>21378</v>
      </c>
      <c r="FQ44" s="191">
        <f t="shared" si="100"/>
        <v>21378</v>
      </c>
      <c r="FR44" s="191">
        <f t="shared" si="100"/>
        <v>21378</v>
      </c>
      <c r="FS44" s="191">
        <f t="shared" si="100"/>
        <v>21378</v>
      </c>
      <c r="FT44" s="191">
        <f t="shared" si="100"/>
        <v>21378</v>
      </c>
      <c r="FU44" s="191">
        <f t="shared" si="100"/>
        <v>21378</v>
      </c>
      <c r="FV44" s="191">
        <f t="shared" si="100"/>
        <v>21378</v>
      </c>
      <c r="FW44" s="191">
        <f t="shared" si="100"/>
        <v>21378</v>
      </c>
      <c r="FX44" s="191">
        <f t="shared" si="100"/>
        <v>21378</v>
      </c>
      <c r="FY44" s="191">
        <f t="shared" si="100"/>
        <v>21378</v>
      </c>
      <c r="FZ44" s="191">
        <f t="shared" si="100"/>
        <v>21378</v>
      </c>
      <c r="GA44" s="191">
        <f t="shared" si="100"/>
        <v>21378</v>
      </c>
      <c r="GB44" s="191">
        <f t="shared" si="100"/>
        <v>21378</v>
      </c>
      <c r="GC44" s="191">
        <f t="shared" si="100"/>
        <v>21378</v>
      </c>
      <c r="GD44" s="191">
        <f t="shared" si="100"/>
        <v>21378</v>
      </c>
      <c r="GE44" s="191">
        <f t="shared" si="100"/>
        <v>21378</v>
      </c>
      <c r="GF44" s="191">
        <f t="shared" si="100"/>
        <v>21378</v>
      </c>
      <c r="GG44" s="191">
        <f t="shared" si="100"/>
        <v>15003</v>
      </c>
      <c r="GH44" s="191">
        <f t="shared" si="100"/>
        <v>15003</v>
      </c>
      <c r="GI44" s="191">
        <f t="shared" si="100"/>
        <v>22993</v>
      </c>
      <c r="GJ44" s="191">
        <f t="shared" si="100"/>
        <v>22993</v>
      </c>
      <c r="GK44" s="191">
        <f t="shared" si="100"/>
        <v>22993</v>
      </c>
      <c r="GL44" s="191">
        <f t="shared" si="100"/>
        <v>22993</v>
      </c>
      <c r="GM44" s="191">
        <f t="shared" si="100"/>
        <v>22993</v>
      </c>
      <c r="GN44" s="191">
        <f t="shared" si="100"/>
        <v>22993</v>
      </c>
      <c r="GO44" s="191">
        <f t="shared" si="100"/>
        <v>22993</v>
      </c>
      <c r="GP44" s="191">
        <f t="shared" si="100"/>
        <v>22993</v>
      </c>
      <c r="GQ44" s="191">
        <f t="shared" si="100"/>
        <v>22993</v>
      </c>
      <c r="GR44" s="191">
        <f t="shared" si="100"/>
        <v>22993</v>
      </c>
      <c r="GS44" s="191">
        <f t="shared" si="100"/>
        <v>17893</v>
      </c>
      <c r="GT44" s="191">
        <f t="shared" si="100"/>
        <v>17893</v>
      </c>
      <c r="GU44" s="191">
        <f t="shared" si="100"/>
        <v>17893</v>
      </c>
      <c r="GV44" s="191">
        <f t="shared" si="100"/>
        <v>17893</v>
      </c>
      <c r="GW44" s="191">
        <f t="shared" si="100"/>
        <v>18318</v>
      </c>
      <c r="GX44" s="191">
        <f t="shared" si="100"/>
        <v>18318</v>
      </c>
      <c r="GY44" s="191">
        <f t="shared" si="100"/>
        <v>19338</v>
      </c>
      <c r="GZ44" s="191">
        <f t="shared" si="100"/>
        <v>19338</v>
      </c>
      <c r="HA44" s="191">
        <f t="shared" si="100"/>
        <v>18318</v>
      </c>
      <c r="HB44" s="191">
        <f t="shared" si="100"/>
        <v>18318</v>
      </c>
      <c r="HC44" s="191">
        <f t="shared" si="100"/>
        <v>18318</v>
      </c>
      <c r="HD44" s="191">
        <f t="shared" si="100"/>
        <v>18318</v>
      </c>
      <c r="HE44" s="191">
        <f t="shared" si="100"/>
        <v>18318</v>
      </c>
      <c r="HF44" s="191">
        <f t="shared" si="100"/>
        <v>19338</v>
      </c>
      <c r="HG44" s="191">
        <f t="shared" si="100"/>
        <v>19338</v>
      </c>
      <c r="HH44" s="191">
        <f t="shared" si="100"/>
        <v>18318</v>
      </c>
      <c r="HI44" s="191">
        <f t="shared" si="100"/>
        <v>18318</v>
      </c>
      <c r="HJ44" s="191">
        <f t="shared" si="100"/>
        <v>18318</v>
      </c>
      <c r="HK44" s="191">
        <f t="shared" si="100"/>
        <v>18318</v>
      </c>
      <c r="HL44" s="191">
        <f t="shared" si="100"/>
        <v>18318</v>
      </c>
      <c r="HM44" s="191">
        <f t="shared" si="100"/>
        <v>16278</v>
      </c>
      <c r="HN44" s="191">
        <f t="shared" si="100"/>
        <v>19338</v>
      </c>
      <c r="HO44" s="191">
        <f t="shared" si="100"/>
        <v>18318</v>
      </c>
      <c r="HP44" s="191">
        <f t="shared" si="100"/>
        <v>18318</v>
      </c>
      <c r="HQ44" s="191">
        <f t="shared" si="100"/>
        <v>18318</v>
      </c>
      <c r="HR44" s="191">
        <f t="shared" si="100"/>
        <v>18318</v>
      </c>
      <c r="HS44" s="191">
        <f t="shared" si="100"/>
        <v>18318</v>
      </c>
      <c r="HT44" s="191">
        <f t="shared" si="100"/>
        <v>19338</v>
      </c>
      <c r="HU44" s="191">
        <f t="shared" si="100"/>
        <v>19338</v>
      </c>
      <c r="HV44" s="191">
        <f t="shared" si="100"/>
        <v>18318</v>
      </c>
      <c r="HW44" s="191">
        <f t="shared" si="100"/>
        <v>18318</v>
      </c>
      <c r="HX44" s="191">
        <f t="shared" ref="HX44:JU44" si="101">ROUND(HX20*0.85,)</f>
        <v>18318</v>
      </c>
      <c r="HY44" s="191">
        <f t="shared" si="101"/>
        <v>18318</v>
      </c>
      <c r="HZ44" s="191">
        <f t="shared" si="101"/>
        <v>18318</v>
      </c>
      <c r="IA44" s="191">
        <f t="shared" si="101"/>
        <v>19338</v>
      </c>
      <c r="IB44" s="191">
        <f t="shared" si="101"/>
        <v>19338</v>
      </c>
      <c r="IC44" s="191">
        <f t="shared" si="101"/>
        <v>18318</v>
      </c>
      <c r="ID44" s="191">
        <f t="shared" si="101"/>
        <v>18318</v>
      </c>
      <c r="IE44" s="191">
        <f t="shared" si="101"/>
        <v>18318</v>
      </c>
      <c r="IF44" s="191">
        <f t="shared" si="101"/>
        <v>18318</v>
      </c>
      <c r="IG44" s="191">
        <f t="shared" si="101"/>
        <v>18318</v>
      </c>
      <c r="IH44" s="191">
        <f t="shared" si="101"/>
        <v>19338</v>
      </c>
      <c r="II44" s="191">
        <f t="shared" si="101"/>
        <v>19338</v>
      </c>
      <c r="IJ44" s="191">
        <f t="shared" si="101"/>
        <v>16703</v>
      </c>
      <c r="IK44" s="191">
        <f t="shared" si="101"/>
        <v>16703</v>
      </c>
      <c r="IL44" s="191">
        <f t="shared" si="101"/>
        <v>16703</v>
      </c>
      <c r="IM44" s="191">
        <f t="shared" si="101"/>
        <v>16703</v>
      </c>
      <c r="IN44" s="191">
        <f t="shared" si="101"/>
        <v>16703</v>
      </c>
      <c r="IO44" s="191">
        <f t="shared" si="101"/>
        <v>18318</v>
      </c>
      <c r="IP44" s="191">
        <f t="shared" si="101"/>
        <v>18318</v>
      </c>
      <c r="IQ44" s="191">
        <f t="shared" si="101"/>
        <v>16278</v>
      </c>
      <c r="IR44" s="191">
        <f t="shared" si="101"/>
        <v>16278</v>
      </c>
      <c r="IS44" s="191">
        <f t="shared" si="101"/>
        <v>16278</v>
      </c>
      <c r="IT44" s="191">
        <f t="shared" si="101"/>
        <v>16278</v>
      </c>
      <c r="IU44" s="191">
        <f t="shared" si="101"/>
        <v>16278</v>
      </c>
      <c r="IV44" s="191">
        <f t="shared" si="101"/>
        <v>18318</v>
      </c>
      <c r="IW44" s="191">
        <f t="shared" si="101"/>
        <v>18318</v>
      </c>
      <c r="IX44" s="191">
        <f t="shared" si="101"/>
        <v>16278</v>
      </c>
      <c r="IY44" s="191">
        <f t="shared" si="101"/>
        <v>16278</v>
      </c>
      <c r="IZ44" s="191">
        <f t="shared" si="101"/>
        <v>16278</v>
      </c>
      <c r="JA44" s="191">
        <f t="shared" si="101"/>
        <v>16278</v>
      </c>
      <c r="JB44" s="191">
        <f t="shared" si="101"/>
        <v>16278</v>
      </c>
      <c r="JC44" s="191">
        <f t="shared" si="101"/>
        <v>18318</v>
      </c>
      <c r="JD44" s="191">
        <f t="shared" si="101"/>
        <v>18318</v>
      </c>
      <c r="JE44" s="191">
        <f t="shared" si="101"/>
        <v>16278</v>
      </c>
      <c r="JF44" s="191">
        <f t="shared" si="101"/>
        <v>16278</v>
      </c>
      <c r="JG44" s="191">
        <f t="shared" si="101"/>
        <v>16278</v>
      </c>
      <c r="JH44" s="191">
        <f t="shared" si="101"/>
        <v>16278</v>
      </c>
      <c r="JI44" s="191">
        <f t="shared" si="101"/>
        <v>16278</v>
      </c>
      <c r="JJ44" s="191">
        <f t="shared" si="101"/>
        <v>18318</v>
      </c>
      <c r="JK44" s="191">
        <f t="shared" si="101"/>
        <v>18318</v>
      </c>
      <c r="JL44" s="191">
        <f t="shared" si="101"/>
        <v>16278</v>
      </c>
      <c r="JM44" s="191">
        <f t="shared" si="101"/>
        <v>16278</v>
      </c>
      <c r="JN44" s="191">
        <f t="shared" si="101"/>
        <v>16278</v>
      </c>
      <c r="JO44" s="191">
        <f t="shared" si="101"/>
        <v>16278</v>
      </c>
      <c r="JP44" s="191">
        <f t="shared" si="101"/>
        <v>16278</v>
      </c>
      <c r="JQ44" s="191">
        <f t="shared" si="101"/>
        <v>18318</v>
      </c>
      <c r="JR44" s="191">
        <f t="shared" si="101"/>
        <v>18318</v>
      </c>
      <c r="JS44" s="191">
        <f t="shared" si="101"/>
        <v>17298</v>
      </c>
      <c r="JT44" s="191">
        <f t="shared" si="101"/>
        <v>17298</v>
      </c>
      <c r="JU44" s="191">
        <f t="shared" si="101"/>
        <v>17298</v>
      </c>
      <c r="JV44" s="191">
        <f t="shared" ref="JV44" si="102">ROUND(JV20*0.85,)</f>
        <v>17298</v>
      </c>
    </row>
    <row r="45" spans="1:282" s="50" customFormat="1" x14ac:dyDescent="0.2">
      <c r="A45" s="88">
        <f>A32</f>
        <v>2</v>
      </c>
      <c r="B45" s="191" t="e">
        <f t="shared" ref="B45:C45" si="103">ROUND(B21*0.85,)</f>
        <v>#REF!</v>
      </c>
      <c r="C45" s="191" t="e">
        <f t="shared" si="103"/>
        <v>#REF!</v>
      </c>
      <c r="D45" s="191" t="e">
        <f t="shared" ref="D45:BO45" si="104">ROUND(D21*0.85,)</f>
        <v>#REF!</v>
      </c>
      <c r="E45" s="191" t="e">
        <f t="shared" si="104"/>
        <v>#REF!</v>
      </c>
      <c r="F45" s="191" t="e">
        <f t="shared" si="104"/>
        <v>#REF!</v>
      </c>
      <c r="G45" s="191" t="e">
        <f t="shared" si="104"/>
        <v>#REF!</v>
      </c>
      <c r="H45" s="191">
        <f t="shared" si="104"/>
        <v>37825</v>
      </c>
      <c r="I45" s="191">
        <f t="shared" si="104"/>
        <v>50150</v>
      </c>
      <c r="J45" s="191">
        <f t="shared" si="104"/>
        <v>50150</v>
      </c>
      <c r="K45" s="191">
        <f t="shared" si="104"/>
        <v>50150</v>
      </c>
      <c r="L45" s="191">
        <f t="shared" si="104"/>
        <v>44200</v>
      </c>
      <c r="M45" s="191">
        <f t="shared" si="104"/>
        <v>44200</v>
      </c>
      <c r="N45" s="191">
        <f t="shared" si="104"/>
        <v>44200</v>
      </c>
      <c r="O45" s="191">
        <f t="shared" si="104"/>
        <v>44200</v>
      </c>
      <c r="P45" s="191">
        <f t="shared" si="104"/>
        <v>44200</v>
      </c>
      <c r="Q45" s="191">
        <f t="shared" si="104"/>
        <v>44200</v>
      </c>
      <c r="R45" s="191">
        <f t="shared" si="104"/>
        <v>36465</v>
      </c>
      <c r="S45" s="191">
        <f t="shared" si="104"/>
        <v>22440</v>
      </c>
      <c r="T45" s="191">
        <f t="shared" si="104"/>
        <v>22440</v>
      </c>
      <c r="U45" s="191">
        <f t="shared" si="104"/>
        <v>22440</v>
      </c>
      <c r="V45" s="191">
        <f t="shared" si="104"/>
        <v>22440</v>
      </c>
      <c r="W45" s="191">
        <f t="shared" si="104"/>
        <v>22440</v>
      </c>
      <c r="X45" s="191">
        <f t="shared" si="104"/>
        <v>24140</v>
      </c>
      <c r="Y45" s="191">
        <f t="shared" si="104"/>
        <v>24140</v>
      </c>
      <c r="Z45" s="191">
        <f t="shared" si="104"/>
        <v>24140</v>
      </c>
      <c r="AA45" s="191">
        <f t="shared" si="104"/>
        <v>24140</v>
      </c>
      <c r="AB45" s="191">
        <f t="shared" si="104"/>
        <v>24140</v>
      </c>
      <c r="AC45" s="191">
        <f t="shared" si="104"/>
        <v>22440</v>
      </c>
      <c r="AD45" s="191">
        <f t="shared" si="104"/>
        <v>22440</v>
      </c>
      <c r="AE45" s="191">
        <f t="shared" si="104"/>
        <v>22440</v>
      </c>
      <c r="AF45" s="191">
        <f t="shared" si="104"/>
        <v>22440</v>
      </c>
      <c r="AG45" s="191">
        <f t="shared" si="104"/>
        <v>22440</v>
      </c>
      <c r="AH45" s="191">
        <f t="shared" si="104"/>
        <v>25840</v>
      </c>
      <c r="AI45" s="191">
        <f t="shared" si="104"/>
        <v>25840</v>
      </c>
      <c r="AJ45" s="191">
        <f t="shared" si="104"/>
        <v>25840</v>
      </c>
      <c r="AK45" s="191">
        <f t="shared" si="104"/>
        <v>25840</v>
      </c>
      <c r="AL45" s="191">
        <f t="shared" si="104"/>
        <v>25840</v>
      </c>
      <c r="AM45" s="191">
        <f t="shared" si="104"/>
        <v>27540</v>
      </c>
      <c r="AN45" s="191">
        <f t="shared" si="104"/>
        <v>29665</v>
      </c>
      <c r="AO45" s="191">
        <f t="shared" si="104"/>
        <v>30260</v>
      </c>
      <c r="AP45" s="191">
        <f t="shared" si="104"/>
        <v>30260</v>
      </c>
      <c r="AQ45" s="191">
        <f t="shared" si="104"/>
        <v>30260</v>
      </c>
      <c r="AR45" s="191">
        <f t="shared" si="104"/>
        <v>30260</v>
      </c>
      <c r="AS45" s="191">
        <f t="shared" si="104"/>
        <v>30260</v>
      </c>
      <c r="AT45" s="191">
        <f t="shared" si="104"/>
        <v>30260</v>
      </c>
      <c r="AU45" s="191">
        <f t="shared" si="104"/>
        <v>30260</v>
      </c>
      <c r="AV45" s="191">
        <f t="shared" si="104"/>
        <v>30260</v>
      </c>
      <c r="AW45" s="191">
        <f t="shared" si="104"/>
        <v>30260</v>
      </c>
      <c r="AX45" s="191">
        <f t="shared" si="104"/>
        <v>30260</v>
      </c>
      <c r="AY45" s="191">
        <f t="shared" si="104"/>
        <v>28560</v>
      </c>
      <c r="AZ45" s="191">
        <f t="shared" si="104"/>
        <v>28560</v>
      </c>
      <c r="BA45" s="191">
        <f t="shared" si="104"/>
        <v>30260</v>
      </c>
      <c r="BB45" s="191">
        <f t="shared" si="104"/>
        <v>30260</v>
      </c>
      <c r="BC45" s="191">
        <f t="shared" si="104"/>
        <v>31960</v>
      </c>
      <c r="BD45" s="191">
        <f t="shared" si="104"/>
        <v>34085</v>
      </c>
      <c r="BE45" s="191">
        <f t="shared" si="104"/>
        <v>34085</v>
      </c>
      <c r="BF45" s="191">
        <f t="shared" si="104"/>
        <v>34085</v>
      </c>
      <c r="BG45" s="191">
        <f t="shared" si="104"/>
        <v>34085</v>
      </c>
      <c r="BH45" s="191">
        <f t="shared" si="104"/>
        <v>36210</v>
      </c>
      <c r="BI45" s="191">
        <f t="shared" si="104"/>
        <v>38760</v>
      </c>
      <c r="BJ45" s="191">
        <f t="shared" si="104"/>
        <v>38760</v>
      </c>
      <c r="BK45" s="191">
        <f t="shared" si="104"/>
        <v>36210</v>
      </c>
      <c r="BL45" s="191">
        <f t="shared" si="104"/>
        <v>31960</v>
      </c>
      <c r="BM45" s="191">
        <f t="shared" si="104"/>
        <v>31960</v>
      </c>
      <c r="BN45" s="191">
        <f t="shared" si="104"/>
        <v>34085</v>
      </c>
      <c r="BO45" s="191">
        <f t="shared" si="104"/>
        <v>34085</v>
      </c>
      <c r="BP45" s="191">
        <f t="shared" ref="BP45:CU45" si="105">ROUND(BP21*0.85,)</f>
        <v>26860</v>
      </c>
      <c r="BQ45" s="191">
        <f t="shared" si="105"/>
        <v>27243</v>
      </c>
      <c r="BR45" s="191">
        <f t="shared" si="105"/>
        <v>27243</v>
      </c>
      <c r="BS45" s="191">
        <f t="shared" si="105"/>
        <v>27243</v>
      </c>
      <c r="BT45" s="191">
        <f t="shared" si="105"/>
        <v>25968</v>
      </c>
      <c r="BU45" s="191">
        <f t="shared" si="105"/>
        <v>25968</v>
      </c>
      <c r="BV45" s="191">
        <f t="shared" si="105"/>
        <v>27243</v>
      </c>
      <c r="BW45" s="191">
        <f t="shared" si="105"/>
        <v>27243</v>
      </c>
      <c r="BX45" s="191">
        <f t="shared" si="105"/>
        <v>27243</v>
      </c>
      <c r="BY45" s="191">
        <f t="shared" si="105"/>
        <v>25798</v>
      </c>
      <c r="BZ45" s="191">
        <f t="shared" si="105"/>
        <v>25798</v>
      </c>
      <c r="CA45" s="191">
        <f t="shared" si="105"/>
        <v>25798</v>
      </c>
      <c r="CB45" s="191">
        <f t="shared" si="105"/>
        <v>25798</v>
      </c>
      <c r="CC45" s="191">
        <f t="shared" si="105"/>
        <v>25798</v>
      </c>
      <c r="CD45" s="191">
        <f t="shared" si="105"/>
        <v>25798</v>
      </c>
      <c r="CE45" s="191">
        <f t="shared" si="105"/>
        <v>25798</v>
      </c>
      <c r="CF45" s="191">
        <f t="shared" si="105"/>
        <v>25798</v>
      </c>
      <c r="CG45" s="191">
        <f t="shared" si="105"/>
        <v>25798</v>
      </c>
      <c r="CH45" s="191">
        <f t="shared" si="105"/>
        <v>25798</v>
      </c>
      <c r="CI45" s="191">
        <f t="shared" si="105"/>
        <v>25798</v>
      </c>
      <c r="CJ45" s="191">
        <f t="shared" si="105"/>
        <v>25798</v>
      </c>
      <c r="CK45" s="191">
        <f t="shared" si="105"/>
        <v>25798</v>
      </c>
      <c r="CL45" s="191">
        <f t="shared" si="105"/>
        <v>25798</v>
      </c>
      <c r="CM45" s="191">
        <f t="shared" si="105"/>
        <v>25798</v>
      </c>
      <c r="CN45" s="191">
        <f t="shared" si="105"/>
        <v>25798</v>
      </c>
      <c r="CO45" s="191">
        <f t="shared" si="105"/>
        <v>25798</v>
      </c>
      <c r="CP45" s="191">
        <f t="shared" si="105"/>
        <v>25798</v>
      </c>
      <c r="CQ45" s="191">
        <f t="shared" si="105"/>
        <v>25798</v>
      </c>
      <c r="CR45" s="191">
        <f t="shared" si="105"/>
        <v>25798</v>
      </c>
      <c r="CS45" s="191">
        <f t="shared" si="105"/>
        <v>25798</v>
      </c>
      <c r="CT45" s="191">
        <f t="shared" si="105"/>
        <v>25798</v>
      </c>
      <c r="CU45" s="191">
        <f t="shared" si="105"/>
        <v>25798</v>
      </c>
      <c r="CV45" s="191">
        <f t="shared" ref="CV45:DW45" si="106">ROUND(CV21*0.85,)</f>
        <v>17850</v>
      </c>
      <c r="CW45" s="191">
        <f t="shared" si="106"/>
        <v>17850</v>
      </c>
      <c r="CX45" s="191">
        <f t="shared" si="106"/>
        <v>18275</v>
      </c>
      <c r="CY45" s="191">
        <f t="shared" si="106"/>
        <v>18275</v>
      </c>
      <c r="CZ45" s="191">
        <f t="shared" si="106"/>
        <v>17850</v>
      </c>
      <c r="DA45" s="191">
        <f t="shared" si="106"/>
        <v>17850</v>
      </c>
      <c r="DB45" s="191">
        <f t="shared" si="106"/>
        <v>17850</v>
      </c>
      <c r="DC45" s="191">
        <f t="shared" si="106"/>
        <v>17850</v>
      </c>
      <c r="DD45" s="191">
        <f t="shared" si="106"/>
        <v>17850</v>
      </c>
      <c r="DE45" s="191">
        <f t="shared" si="106"/>
        <v>18275</v>
      </c>
      <c r="DF45" s="191">
        <f t="shared" si="106"/>
        <v>18275</v>
      </c>
      <c r="DG45" s="191">
        <f t="shared" si="106"/>
        <v>17850</v>
      </c>
      <c r="DH45" s="191">
        <f t="shared" si="106"/>
        <v>17850</v>
      </c>
      <c r="DI45" s="191">
        <f t="shared" si="106"/>
        <v>17850</v>
      </c>
      <c r="DJ45" s="191">
        <f t="shared" si="106"/>
        <v>17000</v>
      </c>
      <c r="DK45" s="191">
        <f t="shared" si="106"/>
        <v>17000</v>
      </c>
      <c r="DL45" s="191">
        <f t="shared" si="106"/>
        <v>17595</v>
      </c>
      <c r="DM45" s="191">
        <f t="shared" si="106"/>
        <v>17595</v>
      </c>
      <c r="DN45" s="191">
        <f t="shared" si="106"/>
        <v>17000</v>
      </c>
      <c r="DO45" s="191">
        <f t="shared" si="106"/>
        <v>17000</v>
      </c>
      <c r="DP45" s="191">
        <f t="shared" si="106"/>
        <v>17000</v>
      </c>
      <c r="DQ45" s="191">
        <f t="shared" si="106"/>
        <v>17000</v>
      </c>
      <c r="DR45" s="191">
        <f t="shared" si="106"/>
        <v>17000</v>
      </c>
      <c r="DS45" s="191">
        <f t="shared" si="106"/>
        <v>17595</v>
      </c>
      <c r="DT45" s="191">
        <f t="shared" si="106"/>
        <v>17595</v>
      </c>
      <c r="DU45" s="191">
        <f t="shared" si="106"/>
        <v>17000</v>
      </c>
      <c r="DV45" s="191">
        <f t="shared" si="106"/>
        <v>17000</v>
      </c>
      <c r="DW45" s="191">
        <f t="shared" si="106"/>
        <v>17000</v>
      </c>
      <c r="DX45" s="191">
        <f t="shared" ref="DX45:DY45" si="107">ROUND(DX21*0.85,)</f>
        <v>17000</v>
      </c>
      <c r="DY45" s="191">
        <f t="shared" si="107"/>
        <v>17850</v>
      </c>
      <c r="DZ45" s="191">
        <f t="shared" ref="DZ45:FK45" si="108">ROUND(DZ21*0.85,)</f>
        <v>17595</v>
      </c>
      <c r="EA45" s="191">
        <f t="shared" si="108"/>
        <v>17595</v>
      </c>
      <c r="EB45" s="191">
        <f t="shared" si="108"/>
        <v>17595</v>
      </c>
      <c r="EC45" s="191">
        <f t="shared" si="108"/>
        <v>16575</v>
      </c>
      <c r="ED45" s="191">
        <f t="shared" si="108"/>
        <v>16575</v>
      </c>
      <c r="EE45" s="191">
        <f t="shared" si="108"/>
        <v>16575</v>
      </c>
      <c r="EF45" s="191">
        <f t="shared" si="108"/>
        <v>16575</v>
      </c>
      <c r="EG45" s="191">
        <f t="shared" si="108"/>
        <v>16575</v>
      </c>
      <c r="EH45" s="191">
        <f t="shared" si="108"/>
        <v>17595</v>
      </c>
      <c r="EI45" s="191">
        <f t="shared" si="108"/>
        <v>17595</v>
      </c>
      <c r="EJ45" s="191">
        <f t="shared" si="108"/>
        <v>17595</v>
      </c>
      <c r="EK45" s="191">
        <f t="shared" si="108"/>
        <v>16320</v>
      </c>
      <c r="EL45" s="191">
        <f t="shared" si="108"/>
        <v>16320</v>
      </c>
      <c r="EM45" s="191">
        <f t="shared" si="108"/>
        <v>16320</v>
      </c>
      <c r="EN45" s="191">
        <f t="shared" si="108"/>
        <v>16575</v>
      </c>
      <c r="EO45" s="191">
        <f t="shared" si="108"/>
        <v>16575</v>
      </c>
      <c r="EP45" s="191">
        <f t="shared" si="108"/>
        <v>16320</v>
      </c>
      <c r="EQ45" s="191">
        <f t="shared" si="108"/>
        <v>16320</v>
      </c>
      <c r="ER45" s="191">
        <f t="shared" si="108"/>
        <v>16320</v>
      </c>
      <c r="ES45" s="191">
        <f t="shared" si="108"/>
        <v>16320</v>
      </c>
      <c r="ET45" s="191">
        <f t="shared" si="108"/>
        <v>16320</v>
      </c>
      <c r="EU45" s="191">
        <f t="shared" si="108"/>
        <v>16575</v>
      </c>
      <c r="EV45" s="191">
        <f t="shared" si="108"/>
        <v>16575</v>
      </c>
      <c r="EW45" s="191">
        <f t="shared" si="108"/>
        <v>16320</v>
      </c>
      <c r="EX45" s="191">
        <f t="shared" si="108"/>
        <v>16320</v>
      </c>
      <c r="EY45" s="191">
        <f t="shared" si="108"/>
        <v>16320</v>
      </c>
      <c r="EZ45" s="191">
        <f t="shared" si="108"/>
        <v>16320</v>
      </c>
      <c r="FA45" s="191">
        <f t="shared" si="108"/>
        <v>16320</v>
      </c>
      <c r="FB45" s="191">
        <f t="shared" si="108"/>
        <v>16575</v>
      </c>
      <c r="FC45" s="191">
        <f t="shared" si="108"/>
        <v>16575</v>
      </c>
      <c r="FD45" s="191">
        <f t="shared" si="108"/>
        <v>17850</v>
      </c>
      <c r="FE45" s="191">
        <f t="shared" si="108"/>
        <v>16575</v>
      </c>
      <c r="FF45" s="191">
        <f t="shared" si="108"/>
        <v>16575</v>
      </c>
      <c r="FG45" s="191">
        <f t="shared" si="108"/>
        <v>16575</v>
      </c>
      <c r="FH45" s="191">
        <f t="shared" si="108"/>
        <v>16575</v>
      </c>
      <c r="FI45" s="191">
        <f t="shared" si="108"/>
        <v>22950</v>
      </c>
      <c r="FJ45" s="191">
        <f t="shared" si="108"/>
        <v>22950</v>
      </c>
      <c r="FK45" s="191">
        <f t="shared" si="108"/>
        <v>22950</v>
      </c>
      <c r="FL45" s="191">
        <f t="shared" ref="FL45:HW45" si="109">ROUND(FL21*0.85,)</f>
        <v>22950</v>
      </c>
      <c r="FM45" s="191">
        <f t="shared" si="109"/>
        <v>22950</v>
      </c>
      <c r="FN45" s="191">
        <f t="shared" si="109"/>
        <v>22950</v>
      </c>
      <c r="FO45" s="191">
        <f t="shared" si="109"/>
        <v>22950</v>
      </c>
      <c r="FP45" s="191">
        <f t="shared" si="109"/>
        <v>22950</v>
      </c>
      <c r="FQ45" s="191">
        <f t="shared" si="109"/>
        <v>22950</v>
      </c>
      <c r="FR45" s="191">
        <f t="shared" si="109"/>
        <v>22950</v>
      </c>
      <c r="FS45" s="191">
        <f t="shared" si="109"/>
        <v>22950</v>
      </c>
      <c r="FT45" s="191">
        <f t="shared" si="109"/>
        <v>22950</v>
      </c>
      <c r="FU45" s="191">
        <f t="shared" si="109"/>
        <v>22950</v>
      </c>
      <c r="FV45" s="191">
        <f t="shared" si="109"/>
        <v>22950</v>
      </c>
      <c r="FW45" s="191">
        <f t="shared" si="109"/>
        <v>22950</v>
      </c>
      <c r="FX45" s="191">
        <f t="shared" si="109"/>
        <v>22950</v>
      </c>
      <c r="FY45" s="191">
        <f t="shared" si="109"/>
        <v>22950</v>
      </c>
      <c r="FZ45" s="191">
        <f t="shared" si="109"/>
        <v>22950</v>
      </c>
      <c r="GA45" s="191">
        <f t="shared" si="109"/>
        <v>22950</v>
      </c>
      <c r="GB45" s="191">
        <f t="shared" si="109"/>
        <v>22950</v>
      </c>
      <c r="GC45" s="191">
        <f t="shared" si="109"/>
        <v>22950</v>
      </c>
      <c r="GD45" s="191">
        <f t="shared" si="109"/>
        <v>22950</v>
      </c>
      <c r="GE45" s="191">
        <f t="shared" si="109"/>
        <v>22950</v>
      </c>
      <c r="GF45" s="191">
        <f t="shared" si="109"/>
        <v>22950</v>
      </c>
      <c r="GG45" s="191">
        <f t="shared" si="109"/>
        <v>16575</v>
      </c>
      <c r="GH45" s="191">
        <f t="shared" si="109"/>
        <v>16575</v>
      </c>
      <c r="GI45" s="191">
        <f t="shared" si="109"/>
        <v>24565</v>
      </c>
      <c r="GJ45" s="191">
        <f t="shared" si="109"/>
        <v>24565</v>
      </c>
      <c r="GK45" s="191">
        <f t="shared" si="109"/>
        <v>24565</v>
      </c>
      <c r="GL45" s="191">
        <f t="shared" si="109"/>
        <v>24565</v>
      </c>
      <c r="GM45" s="191">
        <f t="shared" si="109"/>
        <v>24565</v>
      </c>
      <c r="GN45" s="191">
        <f t="shared" si="109"/>
        <v>24565</v>
      </c>
      <c r="GO45" s="191">
        <f t="shared" si="109"/>
        <v>24565</v>
      </c>
      <c r="GP45" s="191">
        <f t="shared" si="109"/>
        <v>24565</v>
      </c>
      <c r="GQ45" s="191">
        <f t="shared" si="109"/>
        <v>24565</v>
      </c>
      <c r="GR45" s="191">
        <f t="shared" si="109"/>
        <v>24565</v>
      </c>
      <c r="GS45" s="191">
        <f t="shared" si="109"/>
        <v>19465</v>
      </c>
      <c r="GT45" s="191">
        <f t="shared" si="109"/>
        <v>19465</v>
      </c>
      <c r="GU45" s="191">
        <f t="shared" si="109"/>
        <v>19465</v>
      </c>
      <c r="GV45" s="191">
        <f t="shared" si="109"/>
        <v>19465</v>
      </c>
      <c r="GW45" s="191">
        <f t="shared" si="109"/>
        <v>19890</v>
      </c>
      <c r="GX45" s="191">
        <f t="shared" si="109"/>
        <v>19890</v>
      </c>
      <c r="GY45" s="191">
        <f t="shared" si="109"/>
        <v>20910</v>
      </c>
      <c r="GZ45" s="191">
        <f t="shared" si="109"/>
        <v>20910</v>
      </c>
      <c r="HA45" s="191">
        <f t="shared" si="109"/>
        <v>19890</v>
      </c>
      <c r="HB45" s="191">
        <f t="shared" si="109"/>
        <v>19890</v>
      </c>
      <c r="HC45" s="191">
        <f t="shared" si="109"/>
        <v>19890</v>
      </c>
      <c r="HD45" s="191">
        <f t="shared" si="109"/>
        <v>19890</v>
      </c>
      <c r="HE45" s="191">
        <f t="shared" si="109"/>
        <v>19890</v>
      </c>
      <c r="HF45" s="191">
        <f t="shared" si="109"/>
        <v>20910</v>
      </c>
      <c r="HG45" s="191">
        <f t="shared" si="109"/>
        <v>20910</v>
      </c>
      <c r="HH45" s="191">
        <f t="shared" si="109"/>
        <v>19890</v>
      </c>
      <c r="HI45" s="191">
        <f t="shared" si="109"/>
        <v>19890</v>
      </c>
      <c r="HJ45" s="191">
        <f t="shared" si="109"/>
        <v>19890</v>
      </c>
      <c r="HK45" s="191">
        <f t="shared" si="109"/>
        <v>19890</v>
      </c>
      <c r="HL45" s="191">
        <f t="shared" si="109"/>
        <v>19890</v>
      </c>
      <c r="HM45" s="191">
        <f t="shared" si="109"/>
        <v>17850</v>
      </c>
      <c r="HN45" s="191">
        <f t="shared" si="109"/>
        <v>20910</v>
      </c>
      <c r="HO45" s="191">
        <f t="shared" si="109"/>
        <v>19890</v>
      </c>
      <c r="HP45" s="191">
        <f t="shared" si="109"/>
        <v>19890</v>
      </c>
      <c r="HQ45" s="191">
        <f t="shared" si="109"/>
        <v>19890</v>
      </c>
      <c r="HR45" s="191">
        <f t="shared" si="109"/>
        <v>19890</v>
      </c>
      <c r="HS45" s="191">
        <f t="shared" si="109"/>
        <v>19890</v>
      </c>
      <c r="HT45" s="191">
        <f t="shared" si="109"/>
        <v>20910</v>
      </c>
      <c r="HU45" s="191">
        <f t="shared" si="109"/>
        <v>20910</v>
      </c>
      <c r="HV45" s="191">
        <f t="shared" si="109"/>
        <v>19890</v>
      </c>
      <c r="HW45" s="191">
        <f t="shared" si="109"/>
        <v>19890</v>
      </c>
      <c r="HX45" s="191">
        <f t="shared" ref="HX45:JU45" si="110">ROUND(HX21*0.85,)</f>
        <v>19890</v>
      </c>
      <c r="HY45" s="191">
        <f t="shared" si="110"/>
        <v>19890</v>
      </c>
      <c r="HZ45" s="191">
        <f t="shared" si="110"/>
        <v>19890</v>
      </c>
      <c r="IA45" s="191">
        <f t="shared" si="110"/>
        <v>20910</v>
      </c>
      <c r="IB45" s="191">
        <f t="shared" si="110"/>
        <v>20910</v>
      </c>
      <c r="IC45" s="191">
        <f t="shared" si="110"/>
        <v>19890</v>
      </c>
      <c r="ID45" s="191">
        <f t="shared" si="110"/>
        <v>19890</v>
      </c>
      <c r="IE45" s="191">
        <f t="shared" si="110"/>
        <v>19890</v>
      </c>
      <c r="IF45" s="191">
        <f t="shared" si="110"/>
        <v>19890</v>
      </c>
      <c r="IG45" s="191">
        <f t="shared" si="110"/>
        <v>19890</v>
      </c>
      <c r="IH45" s="191">
        <f t="shared" si="110"/>
        <v>20910</v>
      </c>
      <c r="II45" s="191">
        <f t="shared" si="110"/>
        <v>20910</v>
      </c>
      <c r="IJ45" s="191">
        <f t="shared" si="110"/>
        <v>18275</v>
      </c>
      <c r="IK45" s="191">
        <f t="shared" si="110"/>
        <v>18275</v>
      </c>
      <c r="IL45" s="191">
        <f t="shared" si="110"/>
        <v>18275</v>
      </c>
      <c r="IM45" s="191">
        <f t="shared" si="110"/>
        <v>18275</v>
      </c>
      <c r="IN45" s="191">
        <f t="shared" si="110"/>
        <v>18275</v>
      </c>
      <c r="IO45" s="191">
        <f t="shared" si="110"/>
        <v>19890</v>
      </c>
      <c r="IP45" s="191">
        <f t="shared" si="110"/>
        <v>19890</v>
      </c>
      <c r="IQ45" s="191">
        <f t="shared" si="110"/>
        <v>17850</v>
      </c>
      <c r="IR45" s="191">
        <f t="shared" si="110"/>
        <v>17850</v>
      </c>
      <c r="IS45" s="191">
        <f t="shared" si="110"/>
        <v>17850</v>
      </c>
      <c r="IT45" s="191">
        <f t="shared" si="110"/>
        <v>17850</v>
      </c>
      <c r="IU45" s="191">
        <f t="shared" si="110"/>
        <v>17850</v>
      </c>
      <c r="IV45" s="191">
        <f t="shared" si="110"/>
        <v>19890</v>
      </c>
      <c r="IW45" s="191">
        <f t="shared" si="110"/>
        <v>19890</v>
      </c>
      <c r="IX45" s="191">
        <f t="shared" si="110"/>
        <v>17850</v>
      </c>
      <c r="IY45" s="191">
        <f t="shared" si="110"/>
        <v>17850</v>
      </c>
      <c r="IZ45" s="191">
        <f t="shared" si="110"/>
        <v>17850</v>
      </c>
      <c r="JA45" s="191">
        <f t="shared" si="110"/>
        <v>17850</v>
      </c>
      <c r="JB45" s="191">
        <f t="shared" si="110"/>
        <v>17850</v>
      </c>
      <c r="JC45" s="191">
        <f t="shared" si="110"/>
        <v>19890</v>
      </c>
      <c r="JD45" s="191">
        <f t="shared" si="110"/>
        <v>19890</v>
      </c>
      <c r="JE45" s="191">
        <f t="shared" si="110"/>
        <v>17850</v>
      </c>
      <c r="JF45" s="191">
        <f t="shared" si="110"/>
        <v>17850</v>
      </c>
      <c r="JG45" s="191">
        <f t="shared" si="110"/>
        <v>17850</v>
      </c>
      <c r="JH45" s="191">
        <f t="shared" si="110"/>
        <v>17850</v>
      </c>
      <c r="JI45" s="191">
        <f t="shared" si="110"/>
        <v>17850</v>
      </c>
      <c r="JJ45" s="191">
        <f t="shared" si="110"/>
        <v>19890</v>
      </c>
      <c r="JK45" s="191">
        <f t="shared" si="110"/>
        <v>19890</v>
      </c>
      <c r="JL45" s="191">
        <f t="shared" si="110"/>
        <v>17850</v>
      </c>
      <c r="JM45" s="191">
        <f t="shared" si="110"/>
        <v>17850</v>
      </c>
      <c r="JN45" s="191">
        <f t="shared" si="110"/>
        <v>17850</v>
      </c>
      <c r="JO45" s="191">
        <f t="shared" si="110"/>
        <v>17850</v>
      </c>
      <c r="JP45" s="191">
        <f t="shared" si="110"/>
        <v>17850</v>
      </c>
      <c r="JQ45" s="191">
        <f t="shared" si="110"/>
        <v>19890</v>
      </c>
      <c r="JR45" s="191">
        <f t="shared" si="110"/>
        <v>19890</v>
      </c>
      <c r="JS45" s="191">
        <f t="shared" si="110"/>
        <v>18870</v>
      </c>
      <c r="JT45" s="191">
        <f t="shared" si="110"/>
        <v>18870</v>
      </c>
      <c r="JU45" s="191">
        <f t="shared" si="110"/>
        <v>18870</v>
      </c>
      <c r="JV45" s="191">
        <f t="shared" ref="JV45" si="111">ROUND(JV21*0.85,)</f>
        <v>18870</v>
      </c>
    </row>
    <row r="46" spans="1:282" s="50" customFormat="1" x14ac:dyDescent="0.2">
      <c r="A46" s="42" t="s">
        <v>86</v>
      </c>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c r="BM46" s="191"/>
      <c r="BN46" s="191"/>
      <c r="BO46" s="191"/>
      <c r="BP46" s="191"/>
      <c r="BQ46" s="191"/>
      <c r="BR46" s="191"/>
      <c r="BS46" s="191"/>
      <c r="BT46" s="191"/>
      <c r="BU46" s="191"/>
      <c r="BV46" s="191"/>
      <c r="BW46" s="191"/>
      <c r="BX46" s="191"/>
      <c r="BY46" s="191"/>
      <c r="BZ46" s="191"/>
      <c r="CA46" s="191"/>
      <c r="CB46" s="191"/>
      <c r="CC46" s="191"/>
      <c r="CD46" s="191"/>
      <c r="CE46" s="191"/>
      <c r="CF46" s="191"/>
      <c r="CG46" s="191"/>
      <c r="CH46" s="191"/>
      <c r="CI46" s="191"/>
      <c r="CJ46" s="191"/>
      <c r="CK46" s="191"/>
      <c r="CL46" s="191"/>
      <c r="CM46" s="191"/>
      <c r="CN46" s="191"/>
      <c r="CO46" s="191"/>
      <c r="CP46" s="191"/>
      <c r="CQ46" s="191"/>
      <c r="CR46" s="191"/>
      <c r="CS46" s="191"/>
      <c r="CT46" s="191"/>
      <c r="CU46" s="191"/>
      <c r="CV46" s="191"/>
      <c r="CW46" s="191"/>
      <c r="CX46" s="191"/>
      <c r="CY46" s="191"/>
      <c r="CZ46" s="191"/>
      <c r="DA46" s="191"/>
      <c r="DB46" s="191"/>
      <c r="DC46" s="191"/>
      <c r="DD46" s="191"/>
      <c r="DE46" s="191"/>
      <c r="DF46" s="191"/>
      <c r="DG46" s="191"/>
      <c r="DH46" s="191"/>
      <c r="DI46" s="191"/>
      <c r="DJ46" s="191"/>
      <c r="DK46" s="191"/>
      <c r="DL46" s="191"/>
      <c r="DM46" s="191"/>
      <c r="DN46" s="191"/>
      <c r="DO46" s="191"/>
      <c r="DP46" s="191"/>
      <c r="DQ46" s="191"/>
      <c r="DR46" s="191"/>
      <c r="DS46" s="191"/>
      <c r="DT46" s="191"/>
      <c r="DU46" s="191"/>
      <c r="DV46" s="191"/>
      <c r="DW46" s="191"/>
      <c r="DX46" s="191"/>
      <c r="DY46" s="191"/>
      <c r="DZ46" s="191"/>
      <c r="EA46" s="191"/>
      <c r="EB46" s="191"/>
      <c r="EC46" s="191"/>
      <c r="ED46" s="191"/>
      <c r="EE46" s="191"/>
      <c r="EF46" s="191"/>
      <c r="EG46" s="191"/>
      <c r="EH46" s="191"/>
      <c r="EI46" s="191"/>
      <c r="EJ46" s="191"/>
      <c r="EK46" s="191"/>
      <c r="EL46" s="191"/>
      <c r="EM46" s="191"/>
      <c r="EN46" s="191"/>
      <c r="EO46" s="191"/>
      <c r="EP46" s="191"/>
      <c r="EQ46" s="191"/>
      <c r="ER46" s="191"/>
      <c r="ES46" s="191"/>
      <c r="ET46" s="191"/>
      <c r="EU46" s="191"/>
      <c r="EV46" s="191"/>
      <c r="EW46" s="191"/>
      <c r="EX46" s="191"/>
      <c r="EY46" s="191"/>
      <c r="EZ46" s="191"/>
      <c r="FA46" s="191"/>
      <c r="FB46" s="191"/>
      <c r="FC46" s="191"/>
      <c r="FD46" s="191"/>
      <c r="FE46" s="191"/>
      <c r="FF46" s="191"/>
      <c r="FG46" s="191"/>
      <c r="FH46" s="191"/>
      <c r="FI46" s="191"/>
      <c r="FJ46" s="191"/>
      <c r="FK46" s="191"/>
      <c r="FL46" s="191"/>
      <c r="FM46" s="191"/>
      <c r="FN46" s="191"/>
      <c r="FO46" s="191"/>
      <c r="FP46" s="191"/>
      <c r="FQ46" s="191"/>
      <c r="FR46" s="191"/>
      <c r="FS46" s="191"/>
      <c r="FT46" s="191"/>
      <c r="FU46" s="191"/>
      <c r="FV46" s="191"/>
      <c r="FW46" s="191"/>
      <c r="FX46" s="191"/>
      <c r="FY46" s="191"/>
      <c r="FZ46" s="191"/>
      <c r="GA46" s="191"/>
      <c r="GB46" s="191"/>
      <c r="GC46" s="191"/>
      <c r="GD46" s="191"/>
      <c r="GE46" s="191"/>
      <c r="GF46" s="191"/>
      <c r="GG46" s="191"/>
      <c r="GH46" s="191"/>
      <c r="GI46" s="191"/>
      <c r="GJ46" s="191"/>
      <c r="GK46" s="191"/>
      <c r="GL46" s="191"/>
      <c r="GM46" s="191"/>
      <c r="GN46" s="191"/>
      <c r="GO46" s="191"/>
      <c r="GP46" s="191"/>
      <c r="GQ46" s="191"/>
      <c r="GR46" s="191"/>
      <c r="GS46" s="191"/>
      <c r="GT46" s="191"/>
      <c r="GU46" s="191"/>
      <c r="GV46" s="191"/>
      <c r="GW46" s="191"/>
      <c r="GX46" s="191"/>
      <c r="GY46" s="191"/>
      <c r="GZ46" s="191"/>
      <c r="HA46" s="191"/>
      <c r="HB46" s="191"/>
      <c r="HC46" s="191"/>
      <c r="HD46" s="191"/>
      <c r="HE46" s="191"/>
      <c r="HF46" s="191"/>
      <c r="HG46" s="191"/>
      <c r="HH46" s="191"/>
      <c r="HI46" s="191"/>
      <c r="HJ46" s="191"/>
      <c r="HK46" s="191"/>
      <c r="HL46" s="191"/>
      <c r="HM46" s="191"/>
      <c r="HN46" s="191"/>
      <c r="HO46" s="191"/>
      <c r="HP46" s="191"/>
      <c r="HQ46" s="191"/>
      <c r="HR46" s="191"/>
      <c r="HS46" s="191"/>
      <c r="HT46" s="191"/>
      <c r="HU46" s="191"/>
      <c r="HV46" s="191"/>
      <c r="HW46" s="191"/>
      <c r="HX46" s="191"/>
      <c r="HY46" s="191"/>
      <c r="HZ46" s="191"/>
      <c r="IA46" s="191"/>
      <c r="IB46" s="191"/>
      <c r="IC46" s="191"/>
      <c r="ID46" s="191"/>
      <c r="IE46" s="191"/>
      <c r="IF46" s="191"/>
      <c r="IG46" s="191"/>
      <c r="IH46" s="191"/>
      <c r="II46" s="191"/>
      <c r="IJ46" s="191"/>
      <c r="IK46" s="191"/>
      <c r="IL46" s="191"/>
      <c r="IM46" s="191"/>
      <c r="IN46" s="191"/>
      <c r="IO46" s="191"/>
      <c r="IP46" s="191"/>
      <c r="IQ46" s="191"/>
      <c r="IR46" s="191"/>
      <c r="IS46" s="191"/>
      <c r="IT46" s="191"/>
      <c r="IU46" s="191"/>
      <c r="IV46" s="191"/>
      <c r="IW46" s="191"/>
      <c r="IX46" s="191"/>
      <c r="IY46" s="191"/>
      <c r="IZ46" s="191"/>
      <c r="JA46" s="191"/>
      <c r="JB46" s="191"/>
      <c r="JC46" s="191"/>
      <c r="JD46" s="191"/>
      <c r="JE46" s="191"/>
      <c r="JF46" s="191"/>
      <c r="JG46" s="191"/>
      <c r="JH46" s="191"/>
      <c r="JI46" s="191"/>
      <c r="JJ46" s="191"/>
      <c r="JK46" s="191"/>
      <c r="JL46" s="191"/>
      <c r="JM46" s="191"/>
      <c r="JN46" s="191"/>
      <c r="JO46" s="191"/>
      <c r="JP46" s="191"/>
      <c r="JQ46" s="191"/>
      <c r="JR46" s="191"/>
      <c r="JS46" s="191"/>
      <c r="JT46" s="191"/>
      <c r="JU46" s="191"/>
      <c r="JV46" s="191"/>
    </row>
    <row r="47" spans="1:282" s="50" customFormat="1" x14ac:dyDescent="0.2">
      <c r="A47" s="88">
        <f>A31</f>
        <v>1</v>
      </c>
      <c r="B47" s="191" t="e">
        <f t="shared" ref="B47:C47" si="112">ROUND(B23*0.85,)</f>
        <v>#REF!</v>
      </c>
      <c r="C47" s="191" t="e">
        <f t="shared" si="112"/>
        <v>#REF!</v>
      </c>
      <c r="D47" s="191" t="e">
        <f t="shared" ref="D47:BO47" si="113">ROUND(D23*0.85,)</f>
        <v>#REF!</v>
      </c>
      <c r="E47" s="191" t="e">
        <f t="shared" si="113"/>
        <v>#REF!</v>
      </c>
      <c r="F47" s="191" t="e">
        <f t="shared" si="113"/>
        <v>#REF!</v>
      </c>
      <c r="G47" s="191" t="e">
        <f t="shared" si="113"/>
        <v>#REF!</v>
      </c>
      <c r="H47" s="191">
        <f t="shared" si="113"/>
        <v>52913</v>
      </c>
      <c r="I47" s="191">
        <f t="shared" si="113"/>
        <v>65238</v>
      </c>
      <c r="J47" s="191">
        <f t="shared" si="113"/>
        <v>65238</v>
      </c>
      <c r="K47" s="191">
        <f t="shared" si="113"/>
        <v>65238</v>
      </c>
      <c r="L47" s="191">
        <f t="shared" si="113"/>
        <v>59288</v>
      </c>
      <c r="M47" s="191">
        <f t="shared" si="113"/>
        <v>59288</v>
      </c>
      <c r="N47" s="191">
        <f t="shared" si="113"/>
        <v>59288</v>
      </c>
      <c r="O47" s="191">
        <f t="shared" si="113"/>
        <v>59288</v>
      </c>
      <c r="P47" s="191">
        <f t="shared" si="113"/>
        <v>59288</v>
      </c>
      <c r="Q47" s="191">
        <f t="shared" si="113"/>
        <v>59288</v>
      </c>
      <c r="R47" s="191">
        <f t="shared" si="113"/>
        <v>47983</v>
      </c>
      <c r="S47" s="191">
        <f t="shared" si="113"/>
        <v>33958</v>
      </c>
      <c r="T47" s="191">
        <f t="shared" si="113"/>
        <v>33958</v>
      </c>
      <c r="U47" s="191">
        <f t="shared" si="113"/>
        <v>33958</v>
      </c>
      <c r="V47" s="191">
        <f t="shared" si="113"/>
        <v>33958</v>
      </c>
      <c r="W47" s="191">
        <f t="shared" si="113"/>
        <v>33958</v>
      </c>
      <c r="X47" s="191">
        <f t="shared" si="113"/>
        <v>35658</v>
      </c>
      <c r="Y47" s="191">
        <f t="shared" si="113"/>
        <v>35658</v>
      </c>
      <c r="Z47" s="191">
        <f t="shared" si="113"/>
        <v>35658</v>
      </c>
      <c r="AA47" s="191">
        <f t="shared" si="113"/>
        <v>35658</v>
      </c>
      <c r="AB47" s="191">
        <f t="shared" si="113"/>
        <v>35658</v>
      </c>
      <c r="AC47" s="191">
        <f t="shared" si="113"/>
        <v>33958</v>
      </c>
      <c r="AD47" s="191">
        <f t="shared" si="113"/>
        <v>33958</v>
      </c>
      <c r="AE47" s="191">
        <f t="shared" si="113"/>
        <v>33958</v>
      </c>
      <c r="AF47" s="191">
        <f t="shared" si="113"/>
        <v>33958</v>
      </c>
      <c r="AG47" s="191">
        <f t="shared" si="113"/>
        <v>33958</v>
      </c>
      <c r="AH47" s="191">
        <f t="shared" si="113"/>
        <v>37358</v>
      </c>
      <c r="AI47" s="191">
        <f t="shared" si="113"/>
        <v>37358</v>
      </c>
      <c r="AJ47" s="191">
        <f t="shared" si="113"/>
        <v>37358</v>
      </c>
      <c r="AK47" s="191">
        <f t="shared" si="113"/>
        <v>37358</v>
      </c>
      <c r="AL47" s="191">
        <f t="shared" si="113"/>
        <v>37358</v>
      </c>
      <c r="AM47" s="191">
        <f t="shared" si="113"/>
        <v>39058</v>
      </c>
      <c r="AN47" s="191">
        <f t="shared" si="113"/>
        <v>41183</v>
      </c>
      <c r="AO47" s="191">
        <f t="shared" si="113"/>
        <v>45858</v>
      </c>
      <c r="AP47" s="191">
        <f t="shared" si="113"/>
        <v>45858</v>
      </c>
      <c r="AQ47" s="191">
        <f t="shared" si="113"/>
        <v>45858</v>
      </c>
      <c r="AR47" s="191">
        <f t="shared" si="113"/>
        <v>45858</v>
      </c>
      <c r="AS47" s="191">
        <f t="shared" si="113"/>
        <v>45858</v>
      </c>
      <c r="AT47" s="191">
        <f t="shared" si="113"/>
        <v>45858</v>
      </c>
      <c r="AU47" s="191">
        <f t="shared" si="113"/>
        <v>45858</v>
      </c>
      <c r="AV47" s="191">
        <f t="shared" si="113"/>
        <v>45858</v>
      </c>
      <c r="AW47" s="191">
        <f t="shared" si="113"/>
        <v>45858</v>
      </c>
      <c r="AX47" s="191">
        <f t="shared" si="113"/>
        <v>45858</v>
      </c>
      <c r="AY47" s="191">
        <f t="shared" si="113"/>
        <v>44158</v>
      </c>
      <c r="AZ47" s="191">
        <f t="shared" si="113"/>
        <v>44158</v>
      </c>
      <c r="BA47" s="191">
        <f t="shared" si="113"/>
        <v>45858</v>
      </c>
      <c r="BB47" s="191">
        <f t="shared" si="113"/>
        <v>45858</v>
      </c>
      <c r="BC47" s="191">
        <f t="shared" si="113"/>
        <v>47558</v>
      </c>
      <c r="BD47" s="191">
        <f t="shared" si="113"/>
        <v>49683</v>
      </c>
      <c r="BE47" s="191">
        <f t="shared" si="113"/>
        <v>49683</v>
      </c>
      <c r="BF47" s="191">
        <f t="shared" si="113"/>
        <v>49683</v>
      </c>
      <c r="BG47" s="191">
        <f t="shared" si="113"/>
        <v>49683</v>
      </c>
      <c r="BH47" s="191">
        <f t="shared" si="113"/>
        <v>51808</v>
      </c>
      <c r="BI47" s="191">
        <f t="shared" si="113"/>
        <v>54358</v>
      </c>
      <c r="BJ47" s="191">
        <f t="shared" si="113"/>
        <v>54358</v>
      </c>
      <c r="BK47" s="191">
        <f t="shared" si="113"/>
        <v>51808</v>
      </c>
      <c r="BL47" s="191">
        <f t="shared" si="113"/>
        <v>47558</v>
      </c>
      <c r="BM47" s="191">
        <f t="shared" si="113"/>
        <v>47558</v>
      </c>
      <c r="BN47" s="191">
        <f t="shared" si="113"/>
        <v>49683</v>
      </c>
      <c r="BO47" s="191">
        <f t="shared" si="113"/>
        <v>49683</v>
      </c>
      <c r="BP47" s="191">
        <f t="shared" ref="BP47:CU47" si="114">ROUND(BP23*0.85,)</f>
        <v>42458</v>
      </c>
      <c r="BQ47" s="191">
        <f t="shared" si="114"/>
        <v>42840</v>
      </c>
      <c r="BR47" s="191">
        <f t="shared" si="114"/>
        <v>42840</v>
      </c>
      <c r="BS47" s="191">
        <f t="shared" si="114"/>
        <v>42840</v>
      </c>
      <c r="BT47" s="191">
        <f t="shared" si="114"/>
        <v>41565</v>
      </c>
      <c r="BU47" s="191">
        <f t="shared" si="114"/>
        <v>41565</v>
      </c>
      <c r="BV47" s="191">
        <f t="shared" si="114"/>
        <v>42840</v>
      </c>
      <c r="BW47" s="191">
        <f t="shared" si="114"/>
        <v>42840</v>
      </c>
      <c r="BX47" s="191">
        <f t="shared" si="114"/>
        <v>42840</v>
      </c>
      <c r="BY47" s="191">
        <f t="shared" si="114"/>
        <v>37315</v>
      </c>
      <c r="BZ47" s="191">
        <f t="shared" si="114"/>
        <v>37315</v>
      </c>
      <c r="CA47" s="191">
        <f t="shared" si="114"/>
        <v>37315</v>
      </c>
      <c r="CB47" s="191">
        <f t="shared" si="114"/>
        <v>37315</v>
      </c>
      <c r="CC47" s="191">
        <f t="shared" si="114"/>
        <v>37315</v>
      </c>
      <c r="CD47" s="191">
        <f t="shared" si="114"/>
        <v>37315</v>
      </c>
      <c r="CE47" s="191">
        <f t="shared" si="114"/>
        <v>37315</v>
      </c>
      <c r="CF47" s="191">
        <f t="shared" si="114"/>
        <v>37315</v>
      </c>
      <c r="CG47" s="191">
        <f t="shared" si="114"/>
        <v>37315</v>
      </c>
      <c r="CH47" s="191">
        <f t="shared" si="114"/>
        <v>37315</v>
      </c>
      <c r="CI47" s="191">
        <f t="shared" si="114"/>
        <v>37315</v>
      </c>
      <c r="CJ47" s="191">
        <f t="shared" si="114"/>
        <v>37315</v>
      </c>
      <c r="CK47" s="191">
        <f t="shared" si="114"/>
        <v>37315</v>
      </c>
      <c r="CL47" s="191">
        <f t="shared" si="114"/>
        <v>37315</v>
      </c>
      <c r="CM47" s="191">
        <f t="shared" si="114"/>
        <v>37315</v>
      </c>
      <c r="CN47" s="191">
        <f t="shared" si="114"/>
        <v>37315</v>
      </c>
      <c r="CO47" s="191">
        <f t="shared" si="114"/>
        <v>37315</v>
      </c>
      <c r="CP47" s="191">
        <f t="shared" si="114"/>
        <v>37315</v>
      </c>
      <c r="CQ47" s="191">
        <f t="shared" si="114"/>
        <v>37315</v>
      </c>
      <c r="CR47" s="191">
        <f t="shared" si="114"/>
        <v>37315</v>
      </c>
      <c r="CS47" s="191">
        <f t="shared" si="114"/>
        <v>37315</v>
      </c>
      <c r="CT47" s="191">
        <f t="shared" si="114"/>
        <v>37315</v>
      </c>
      <c r="CU47" s="191">
        <f t="shared" si="114"/>
        <v>37315</v>
      </c>
      <c r="CV47" s="191">
        <f t="shared" ref="CV47:DW47" si="115">ROUND(CV23*0.85,)</f>
        <v>29453</v>
      </c>
      <c r="CW47" s="191">
        <f t="shared" si="115"/>
        <v>29453</v>
      </c>
      <c r="CX47" s="191">
        <f t="shared" si="115"/>
        <v>29878</v>
      </c>
      <c r="CY47" s="191">
        <f t="shared" si="115"/>
        <v>29878</v>
      </c>
      <c r="CZ47" s="191">
        <f t="shared" si="115"/>
        <v>29453</v>
      </c>
      <c r="DA47" s="191">
        <f t="shared" si="115"/>
        <v>29453</v>
      </c>
      <c r="DB47" s="191">
        <f t="shared" si="115"/>
        <v>29453</v>
      </c>
      <c r="DC47" s="191">
        <f t="shared" si="115"/>
        <v>29453</v>
      </c>
      <c r="DD47" s="191">
        <f t="shared" si="115"/>
        <v>29453</v>
      </c>
      <c r="DE47" s="191">
        <f t="shared" si="115"/>
        <v>29878</v>
      </c>
      <c r="DF47" s="191">
        <f t="shared" si="115"/>
        <v>29878</v>
      </c>
      <c r="DG47" s="191">
        <f t="shared" si="115"/>
        <v>29453</v>
      </c>
      <c r="DH47" s="191">
        <f t="shared" si="115"/>
        <v>29453</v>
      </c>
      <c r="DI47" s="191">
        <f t="shared" si="115"/>
        <v>29453</v>
      </c>
      <c r="DJ47" s="191">
        <f t="shared" si="115"/>
        <v>28603</v>
      </c>
      <c r="DK47" s="191">
        <f t="shared" si="115"/>
        <v>28603</v>
      </c>
      <c r="DL47" s="191">
        <f t="shared" si="115"/>
        <v>29198</v>
      </c>
      <c r="DM47" s="191">
        <f t="shared" si="115"/>
        <v>29198</v>
      </c>
      <c r="DN47" s="191">
        <f t="shared" si="115"/>
        <v>28603</v>
      </c>
      <c r="DO47" s="191">
        <f t="shared" si="115"/>
        <v>28603</v>
      </c>
      <c r="DP47" s="191">
        <f t="shared" si="115"/>
        <v>28603</v>
      </c>
      <c r="DQ47" s="191">
        <f t="shared" si="115"/>
        <v>28603</v>
      </c>
      <c r="DR47" s="191">
        <f t="shared" si="115"/>
        <v>28603</v>
      </c>
      <c r="DS47" s="191">
        <f t="shared" si="115"/>
        <v>29198</v>
      </c>
      <c r="DT47" s="191">
        <f t="shared" si="115"/>
        <v>29198</v>
      </c>
      <c r="DU47" s="191">
        <f t="shared" si="115"/>
        <v>28603</v>
      </c>
      <c r="DV47" s="191">
        <f t="shared" si="115"/>
        <v>28603</v>
      </c>
      <c r="DW47" s="191">
        <f t="shared" si="115"/>
        <v>28603</v>
      </c>
      <c r="DX47" s="191">
        <f t="shared" ref="DX47:DY47" si="116">ROUND(DX23*0.85,)</f>
        <v>28603</v>
      </c>
      <c r="DY47" s="191">
        <f t="shared" si="116"/>
        <v>29453</v>
      </c>
      <c r="DZ47" s="191">
        <f t="shared" ref="DZ47:FK47" si="117">ROUND(DZ23*0.85,)</f>
        <v>29198</v>
      </c>
      <c r="EA47" s="191">
        <f t="shared" si="117"/>
        <v>29198</v>
      </c>
      <c r="EB47" s="191">
        <f t="shared" si="117"/>
        <v>29198</v>
      </c>
      <c r="EC47" s="191">
        <f t="shared" si="117"/>
        <v>28178</v>
      </c>
      <c r="ED47" s="191">
        <f t="shared" si="117"/>
        <v>28178</v>
      </c>
      <c r="EE47" s="191">
        <f t="shared" si="117"/>
        <v>28178</v>
      </c>
      <c r="EF47" s="191">
        <f t="shared" si="117"/>
        <v>28178</v>
      </c>
      <c r="EG47" s="191">
        <f t="shared" si="117"/>
        <v>28178</v>
      </c>
      <c r="EH47" s="191">
        <f t="shared" si="117"/>
        <v>29198</v>
      </c>
      <c r="EI47" s="191">
        <f t="shared" si="117"/>
        <v>29198</v>
      </c>
      <c r="EJ47" s="191">
        <f t="shared" si="117"/>
        <v>29198</v>
      </c>
      <c r="EK47" s="191">
        <f t="shared" si="117"/>
        <v>27923</v>
      </c>
      <c r="EL47" s="191">
        <f t="shared" si="117"/>
        <v>27923</v>
      </c>
      <c r="EM47" s="191">
        <f t="shared" si="117"/>
        <v>27923</v>
      </c>
      <c r="EN47" s="191">
        <f t="shared" si="117"/>
        <v>28178</v>
      </c>
      <c r="EO47" s="191">
        <f t="shared" si="117"/>
        <v>28178</v>
      </c>
      <c r="EP47" s="191">
        <f t="shared" si="117"/>
        <v>27923</v>
      </c>
      <c r="EQ47" s="191">
        <f t="shared" si="117"/>
        <v>27923</v>
      </c>
      <c r="ER47" s="191">
        <f t="shared" si="117"/>
        <v>27923</v>
      </c>
      <c r="ES47" s="191">
        <f t="shared" si="117"/>
        <v>27923</v>
      </c>
      <c r="ET47" s="191">
        <f t="shared" si="117"/>
        <v>27923</v>
      </c>
      <c r="EU47" s="191">
        <f t="shared" si="117"/>
        <v>28178</v>
      </c>
      <c r="EV47" s="191">
        <f t="shared" si="117"/>
        <v>28178</v>
      </c>
      <c r="EW47" s="191">
        <f t="shared" si="117"/>
        <v>27923</v>
      </c>
      <c r="EX47" s="191">
        <f t="shared" si="117"/>
        <v>27923</v>
      </c>
      <c r="EY47" s="191">
        <f t="shared" si="117"/>
        <v>27923</v>
      </c>
      <c r="EZ47" s="191">
        <f t="shared" si="117"/>
        <v>27923</v>
      </c>
      <c r="FA47" s="191">
        <f t="shared" si="117"/>
        <v>27923</v>
      </c>
      <c r="FB47" s="191">
        <f t="shared" si="117"/>
        <v>28178</v>
      </c>
      <c r="FC47" s="191">
        <f t="shared" si="117"/>
        <v>28178</v>
      </c>
      <c r="FD47" s="191">
        <f t="shared" si="117"/>
        <v>29453</v>
      </c>
      <c r="FE47" s="191">
        <f t="shared" si="117"/>
        <v>28178</v>
      </c>
      <c r="FF47" s="191">
        <f t="shared" si="117"/>
        <v>28178</v>
      </c>
      <c r="FG47" s="191">
        <f t="shared" si="117"/>
        <v>28178</v>
      </c>
      <c r="FH47" s="191">
        <f t="shared" si="117"/>
        <v>28178</v>
      </c>
      <c r="FI47" s="191">
        <f t="shared" si="117"/>
        <v>34553</v>
      </c>
      <c r="FJ47" s="191">
        <f t="shared" si="117"/>
        <v>34553</v>
      </c>
      <c r="FK47" s="191">
        <f t="shared" si="117"/>
        <v>34553</v>
      </c>
      <c r="FL47" s="191">
        <f t="shared" ref="FL47:HW47" si="118">ROUND(FL23*0.85,)</f>
        <v>34553</v>
      </c>
      <c r="FM47" s="191">
        <f t="shared" si="118"/>
        <v>34553</v>
      </c>
      <c r="FN47" s="191">
        <f t="shared" si="118"/>
        <v>34553</v>
      </c>
      <c r="FO47" s="191">
        <f t="shared" si="118"/>
        <v>34553</v>
      </c>
      <c r="FP47" s="191">
        <f t="shared" si="118"/>
        <v>34553</v>
      </c>
      <c r="FQ47" s="191">
        <f t="shared" si="118"/>
        <v>34553</v>
      </c>
      <c r="FR47" s="191">
        <f t="shared" si="118"/>
        <v>34553</v>
      </c>
      <c r="FS47" s="191">
        <f t="shared" si="118"/>
        <v>34553</v>
      </c>
      <c r="FT47" s="191">
        <f t="shared" si="118"/>
        <v>34553</v>
      </c>
      <c r="FU47" s="191">
        <f t="shared" si="118"/>
        <v>34553</v>
      </c>
      <c r="FV47" s="191">
        <f t="shared" si="118"/>
        <v>34553</v>
      </c>
      <c r="FW47" s="191">
        <f t="shared" si="118"/>
        <v>34553</v>
      </c>
      <c r="FX47" s="191">
        <f t="shared" si="118"/>
        <v>34553</v>
      </c>
      <c r="FY47" s="191">
        <f t="shared" si="118"/>
        <v>34553</v>
      </c>
      <c r="FZ47" s="191">
        <f t="shared" si="118"/>
        <v>34553</v>
      </c>
      <c r="GA47" s="191">
        <f t="shared" si="118"/>
        <v>34553</v>
      </c>
      <c r="GB47" s="191">
        <f t="shared" si="118"/>
        <v>34553</v>
      </c>
      <c r="GC47" s="191">
        <f t="shared" si="118"/>
        <v>34553</v>
      </c>
      <c r="GD47" s="191">
        <f t="shared" si="118"/>
        <v>34553</v>
      </c>
      <c r="GE47" s="191">
        <f t="shared" si="118"/>
        <v>34553</v>
      </c>
      <c r="GF47" s="191">
        <f t="shared" si="118"/>
        <v>34553</v>
      </c>
      <c r="GG47" s="191">
        <f t="shared" si="118"/>
        <v>28178</v>
      </c>
      <c r="GH47" s="191">
        <f t="shared" si="118"/>
        <v>28178</v>
      </c>
      <c r="GI47" s="191">
        <f t="shared" si="118"/>
        <v>36168</v>
      </c>
      <c r="GJ47" s="191">
        <f t="shared" si="118"/>
        <v>36168</v>
      </c>
      <c r="GK47" s="191">
        <f t="shared" si="118"/>
        <v>36168</v>
      </c>
      <c r="GL47" s="191">
        <f t="shared" si="118"/>
        <v>36168</v>
      </c>
      <c r="GM47" s="191">
        <f t="shared" si="118"/>
        <v>36168</v>
      </c>
      <c r="GN47" s="191">
        <f t="shared" si="118"/>
        <v>36168</v>
      </c>
      <c r="GO47" s="191">
        <f t="shared" si="118"/>
        <v>36168</v>
      </c>
      <c r="GP47" s="191">
        <f t="shared" si="118"/>
        <v>36168</v>
      </c>
      <c r="GQ47" s="191">
        <f t="shared" si="118"/>
        <v>36168</v>
      </c>
      <c r="GR47" s="191">
        <f t="shared" si="118"/>
        <v>36168</v>
      </c>
      <c r="GS47" s="191">
        <f t="shared" si="118"/>
        <v>31068</v>
      </c>
      <c r="GT47" s="191">
        <f t="shared" si="118"/>
        <v>31068</v>
      </c>
      <c r="GU47" s="191">
        <f t="shared" si="118"/>
        <v>31068</v>
      </c>
      <c r="GV47" s="191">
        <f t="shared" si="118"/>
        <v>31068</v>
      </c>
      <c r="GW47" s="191">
        <f t="shared" si="118"/>
        <v>31493</v>
      </c>
      <c r="GX47" s="191">
        <f t="shared" si="118"/>
        <v>31493</v>
      </c>
      <c r="GY47" s="191">
        <f t="shared" si="118"/>
        <v>32513</v>
      </c>
      <c r="GZ47" s="191">
        <f t="shared" si="118"/>
        <v>32513</v>
      </c>
      <c r="HA47" s="191">
        <f t="shared" si="118"/>
        <v>31493</v>
      </c>
      <c r="HB47" s="191">
        <f t="shared" si="118"/>
        <v>31493</v>
      </c>
      <c r="HC47" s="191">
        <f t="shared" si="118"/>
        <v>31493</v>
      </c>
      <c r="HD47" s="191">
        <f t="shared" si="118"/>
        <v>31493</v>
      </c>
      <c r="HE47" s="191">
        <f t="shared" si="118"/>
        <v>31493</v>
      </c>
      <c r="HF47" s="191">
        <f t="shared" si="118"/>
        <v>32513</v>
      </c>
      <c r="HG47" s="191">
        <f t="shared" si="118"/>
        <v>32513</v>
      </c>
      <c r="HH47" s="191">
        <f t="shared" si="118"/>
        <v>31493</v>
      </c>
      <c r="HI47" s="191">
        <f t="shared" si="118"/>
        <v>31493</v>
      </c>
      <c r="HJ47" s="191">
        <f t="shared" si="118"/>
        <v>31493</v>
      </c>
      <c r="HK47" s="191">
        <f t="shared" si="118"/>
        <v>31493</v>
      </c>
      <c r="HL47" s="191">
        <f t="shared" si="118"/>
        <v>31493</v>
      </c>
      <c r="HM47" s="191">
        <f t="shared" si="118"/>
        <v>29453</v>
      </c>
      <c r="HN47" s="191">
        <f t="shared" si="118"/>
        <v>32513</v>
      </c>
      <c r="HO47" s="191">
        <f t="shared" si="118"/>
        <v>31493</v>
      </c>
      <c r="HP47" s="191">
        <f t="shared" si="118"/>
        <v>31493</v>
      </c>
      <c r="HQ47" s="191">
        <f t="shared" si="118"/>
        <v>31493</v>
      </c>
      <c r="HR47" s="191">
        <f t="shared" si="118"/>
        <v>31493</v>
      </c>
      <c r="HS47" s="191">
        <f t="shared" si="118"/>
        <v>31493</v>
      </c>
      <c r="HT47" s="191">
        <f t="shared" si="118"/>
        <v>32513</v>
      </c>
      <c r="HU47" s="191">
        <f t="shared" si="118"/>
        <v>32513</v>
      </c>
      <c r="HV47" s="191">
        <f t="shared" si="118"/>
        <v>31493</v>
      </c>
      <c r="HW47" s="191">
        <f t="shared" si="118"/>
        <v>31493</v>
      </c>
      <c r="HX47" s="191">
        <f t="shared" ref="HX47:JU47" si="119">ROUND(HX23*0.85,)</f>
        <v>31493</v>
      </c>
      <c r="HY47" s="191">
        <f t="shared" si="119"/>
        <v>31493</v>
      </c>
      <c r="HZ47" s="191">
        <f t="shared" si="119"/>
        <v>31493</v>
      </c>
      <c r="IA47" s="191">
        <f t="shared" si="119"/>
        <v>32513</v>
      </c>
      <c r="IB47" s="191">
        <f t="shared" si="119"/>
        <v>32513</v>
      </c>
      <c r="IC47" s="191">
        <f t="shared" si="119"/>
        <v>31493</v>
      </c>
      <c r="ID47" s="191">
        <f t="shared" si="119"/>
        <v>31493</v>
      </c>
      <c r="IE47" s="191">
        <f t="shared" si="119"/>
        <v>31493</v>
      </c>
      <c r="IF47" s="191">
        <f t="shared" si="119"/>
        <v>31493</v>
      </c>
      <c r="IG47" s="191">
        <f t="shared" si="119"/>
        <v>31493</v>
      </c>
      <c r="IH47" s="191">
        <f t="shared" si="119"/>
        <v>32513</v>
      </c>
      <c r="II47" s="191">
        <f t="shared" si="119"/>
        <v>32513</v>
      </c>
      <c r="IJ47" s="191">
        <f t="shared" si="119"/>
        <v>29878</v>
      </c>
      <c r="IK47" s="191">
        <f t="shared" si="119"/>
        <v>29878</v>
      </c>
      <c r="IL47" s="191">
        <f t="shared" si="119"/>
        <v>29878</v>
      </c>
      <c r="IM47" s="191">
        <f t="shared" si="119"/>
        <v>29878</v>
      </c>
      <c r="IN47" s="191">
        <f t="shared" si="119"/>
        <v>29878</v>
      </c>
      <c r="IO47" s="191">
        <f t="shared" si="119"/>
        <v>31493</v>
      </c>
      <c r="IP47" s="191">
        <f t="shared" si="119"/>
        <v>31493</v>
      </c>
      <c r="IQ47" s="191">
        <f t="shared" si="119"/>
        <v>29453</v>
      </c>
      <c r="IR47" s="191">
        <f t="shared" si="119"/>
        <v>29453</v>
      </c>
      <c r="IS47" s="191">
        <f t="shared" si="119"/>
        <v>29453</v>
      </c>
      <c r="IT47" s="191">
        <f t="shared" si="119"/>
        <v>29453</v>
      </c>
      <c r="IU47" s="191">
        <f t="shared" si="119"/>
        <v>29453</v>
      </c>
      <c r="IV47" s="191">
        <f t="shared" si="119"/>
        <v>31493</v>
      </c>
      <c r="IW47" s="191">
        <f t="shared" si="119"/>
        <v>31493</v>
      </c>
      <c r="IX47" s="191">
        <f t="shared" si="119"/>
        <v>29453</v>
      </c>
      <c r="IY47" s="191">
        <f t="shared" si="119"/>
        <v>29453</v>
      </c>
      <c r="IZ47" s="191">
        <f t="shared" si="119"/>
        <v>29453</v>
      </c>
      <c r="JA47" s="191">
        <f t="shared" si="119"/>
        <v>29453</v>
      </c>
      <c r="JB47" s="191">
        <f t="shared" si="119"/>
        <v>29453</v>
      </c>
      <c r="JC47" s="191">
        <f t="shared" si="119"/>
        <v>31493</v>
      </c>
      <c r="JD47" s="191">
        <f t="shared" si="119"/>
        <v>31493</v>
      </c>
      <c r="JE47" s="191">
        <f t="shared" si="119"/>
        <v>29453</v>
      </c>
      <c r="JF47" s="191">
        <f t="shared" si="119"/>
        <v>29453</v>
      </c>
      <c r="JG47" s="191">
        <f t="shared" si="119"/>
        <v>29453</v>
      </c>
      <c r="JH47" s="191">
        <f t="shared" si="119"/>
        <v>29453</v>
      </c>
      <c r="JI47" s="191">
        <f t="shared" si="119"/>
        <v>29453</v>
      </c>
      <c r="JJ47" s="191">
        <f t="shared" si="119"/>
        <v>31493</v>
      </c>
      <c r="JK47" s="191">
        <f t="shared" si="119"/>
        <v>31493</v>
      </c>
      <c r="JL47" s="191">
        <f t="shared" si="119"/>
        <v>29453</v>
      </c>
      <c r="JM47" s="191">
        <f t="shared" si="119"/>
        <v>29453</v>
      </c>
      <c r="JN47" s="191">
        <f t="shared" si="119"/>
        <v>29453</v>
      </c>
      <c r="JO47" s="191">
        <f t="shared" si="119"/>
        <v>29453</v>
      </c>
      <c r="JP47" s="191">
        <f t="shared" si="119"/>
        <v>29453</v>
      </c>
      <c r="JQ47" s="191">
        <f t="shared" si="119"/>
        <v>31493</v>
      </c>
      <c r="JR47" s="191">
        <f t="shared" si="119"/>
        <v>31493</v>
      </c>
      <c r="JS47" s="191">
        <f t="shared" si="119"/>
        <v>30473</v>
      </c>
      <c r="JT47" s="191">
        <f t="shared" si="119"/>
        <v>30473</v>
      </c>
      <c r="JU47" s="191">
        <f t="shared" si="119"/>
        <v>30473</v>
      </c>
      <c r="JV47" s="191">
        <f t="shared" ref="JV47" si="120">ROUND(JV23*0.85,)</f>
        <v>30473</v>
      </c>
    </row>
    <row r="48" spans="1:282" s="50" customFormat="1" x14ac:dyDescent="0.2">
      <c r="A48" s="88">
        <f>A32</f>
        <v>2</v>
      </c>
      <c r="B48" s="191" t="e">
        <f t="shared" ref="B48:C48" si="121">ROUND(B24*0.85,)</f>
        <v>#REF!</v>
      </c>
      <c r="C48" s="191" t="e">
        <f t="shared" si="121"/>
        <v>#REF!</v>
      </c>
      <c r="D48" s="191" t="e">
        <f t="shared" ref="D48:BO48" si="122">ROUND(D24*0.85,)</f>
        <v>#REF!</v>
      </c>
      <c r="E48" s="191" t="e">
        <f t="shared" si="122"/>
        <v>#REF!</v>
      </c>
      <c r="F48" s="191" t="e">
        <f t="shared" si="122"/>
        <v>#REF!</v>
      </c>
      <c r="G48" s="191" t="e">
        <f t="shared" si="122"/>
        <v>#REF!</v>
      </c>
      <c r="H48" s="191">
        <f t="shared" si="122"/>
        <v>54825</v>
      </c>
      <c r="I48" s="191">
        <f t="shared" si="122"/>
        <v>67150</v>
      </c>
      <c r="J48" s="191">
        <f t="shared" si="122"/>
        <v>67150</v>
      </c>
      <c r="K48" s="191">
        <f t="shared" si="122"/>
        <v>67150</v>
      </c>
      <c r="L48" s="191">
        <f t="shared" si="122"/>
        <v>61200</v>
      </c>
      <c r="M48" s="191">
        <f t="shared" si="122"/>
        <v>61200</v>
      </c>
      <c r="N48" s="191">
        <f t="shared" si="122"/>
        <v>61200</v>
      </c>
      <c r="O48" s="191">
        <f t="shared" si="122"/>
        <v>61200</v>
      </c>
      <c r="P48" s="191">
        <f t="shared" si="122"/>
        <v>61200</v>
      </c>
      <c r="Q48" s="191">
        <f t="shared" si="122"/>
        <v>61200</v>
      </c>
      <c r="R48" s="191">
        <f t="shared" si="122"/>
        <v>49640</v>
      </c>
      <c r="S48" s="191">
        <f t="shared" si="122"/>
        <v>35615</v>
      </c>
      <c r="T48" s="191">
        <f t="shared" si="122"/>
        <v>35615</v>
      </c>
      <c r="U48" s="191">
        <f t="shared" si="122"/>
        <v>35615</v>
      </c>
      <c r="V48" s="191">
        <f t="shared" si="122"/>
        <v>35615</v>
      </c>
      <c r="W48" s="191">
        <f t="shared" si="122"/>
        <v>35615</v>
      </c>
      <c r="X48" s="191">
        <f t="shared" si="122"/>
        <v>37315</v>
      </c>
      <c r="Y48" s="191">
        <f t="shared" si="122"/>
        <v>37315</v>
      </c>
      <c r="Z48" s="191">
        <f t="shared" si="122"/>
        <v>37315</v>
      </c>
      <c r="AA48" s="191">
        <f t="shared" si="122"/>
        <v>37315</v>
      </c>
      <c r="AB48" s="191">
        <f t="shared" si="122"/>
        <v>37315</v>
      </c>
      <c r="AC48" s="191">
        <f t="shared" si="122"/>
        <v>35615</v>
      </c>
      <c r="AD48" s="191">
        <f t="shared" si="122"/>
        <v>35615</v>
      </c>
      <c r="AE48" s="191">
        <f t="shared" si="122"/>
        <v>35615</v>
      </c>
      <c r="AF48" s="191">
        <f t="shared" si="122"/>
        <v>35615</v>
      </c>
      <c r="AG48" s="191">
        <f t="shared" si="122"/>
        <v>35615</v>
      </c>
      <c r="AH48" s="191">
        <f t="shared" si="122"/>
        <v>39015</v>
      </c>
      <c r="AI48" s="191">
        <f t="shared" si="122"/>
        <v>39015</v>
      </c>
      <c r="AJ48" s="191">
        <f t="shared" si="122"/>
        <v>39015</v>
      </c>
      <c r="AK48" s="191">
        <f t="shared" si="122"/>
        <v>39015</v>
      </c>
      <c r="AL48" s="191">
        <f t="shared" si="122"/>
        <v>39015</v>
      </c>
      <c r="AM48" s="191">
        <f t="shared" si="122"/>
        <v>40715</v>
      </c>
      <c r="AN48" s="191">
        <f t="shared" si="122"/>
        <v>42840</v>
      </c>
      <c r="AO48" s="191">
        <f t="shared" si="122"/>
        <v>47515</v>
      </c>
      <c r="AP48" s="191">
        <f t="shared" si="122"/>
        <v>47515</v>
      </c>
      <c r="AQ48" s="191">
        <f t="shared" si="122"/>
        <v>47515</v>
      </c>
      <c r="AR48" s="191">
        <f t="shared" si="122"/>
        <v>47515</v>
      </c>
      <c r="AS48" s="191">
        <f t="shared" si="122"/>
        <v>47515</v>
      </c>
      <c r="AT48" s="191">
        <f t="shared" si="122"/>
        <v>47515</v>
      </c>
      <c r="AU48" s="191">
        <f t="shared" si="122"/>
        <v>47515</v>
      </c>
      <c r="AV48" s="191">
        <f t="shared" si="122"/>
        <v>47515</v>
      </c>
      <c r="AW48" s="191">
        <f t="shared" si="122"/>
        <v>47515</v>
      </c>
      <c r="AX48" s="191">
        <f t="shared" si="122"/>
        <v>47515</v>
      </c>
      <c r="AY48" s="191">
        <f t="shared" si="122"/>
        <v>45815</v>
      </c>
      <c r="AZ48" s="191">
        <f t="shared" si="122"/>
        <v>45815</v>
      </c>
      <c r="BA48" s="191">
        <f t="shared" si="122"/>
        <v>47515</v>
      </c>
      <c r="BB48" s="191">
        <f t="shared" si="122"/>
        <v>47515</v>
      </c>
      <c r="BC48" s="191">
        <f t="shared" si="122"/>
        <v>49215</v>
      </c>
      <c r="BD48" s="191">
        <f t="shared" si="122"/>
        <v>51340</v>
      </c>
      <c r="BE48" s="191">
        <f t="shared" si="122"/>
        <v>51340</v>
      </c>
      <c r="BF48" s="191">
        <f t="shared" si="122"/>
        <v>51340</v>
      </c>
      <c r="BG48" s="191">
        <f t="shared" si="122"/>
        <v>51340</v>
      </c>
      <c r="BH48" s="191">
        <f t="shared" si="122"/>
        <v>53465</v>
      </c>
      <c r="BI48" s="191">
        <f t="shared" si="122"/>
        <v>56015</v>
      </c>
      <c r="BJ48" s="191">
        <f t="shared" si="122"/>
        <v>56015</v>
      </c>
      <c r="BK48" s="191">
        <f t="shared" si="122"/>
        <v>53465</v>
      </c>
      <c r="BL48" s="191">
        <f t="shared" si="122"/>
        <v>49215</v>
      </c>
      <c r="BM48" s="191">
        <f t="shared" si="122"/>
        <v>49215</v>
      </c>
      <c r="BN48" s="191">
        <f t="shared" si="122"/>
        <v>51340</v>
      </c>
      <c r="BO48" s="191">
        <f t="shared" si="122"/>
        <v>51340</v>
      </c>
      <c r="BP48" s="191">
        <f t="shared" ref="BP48:CU48" si="123">ROUND(BP24*0.85,)</f>
        <v>44115</v>
      </c>
      <c r="BQ48" s="191">
        <f t="shared" si="123"/>
        <v>44498</v>
      </c>
      <c r="BR48" s="191">
        <f t="shared" si="123"/>
        <v>44498</v>
      </c>
      <c r="BS48" s="191">
        <f t="shared" si="123"/>
        <v>44498</v>
      </c>
      <c r="BT48" s="191">
        <f t="shared" si="123"/>
        <v>43223</v>
      </c>
      <c r="BU48" s="191">
        <f t="shared" si="123"/>
        <v>43223</v>
      </c>
      <c r="BV48" s="191">
        <f t="shared" si="123"/>
        <v>44498</v>
      </c>
      <c r="BW48" s="191">
        <f t="shared" si="123"/>
        <v>44498</v>
      </c>
      <c r="BX48" s="191">
        <f t="shared" si="123"/>
        <v>44498</v>
      </c>
      <c r="BY48" s="191">
        <f t="shared" si="123"/>
        <v>38973</v>
      </c>
      <c r="BZ48" s="191">
        <f t="shared" si="123"/>
        <v>38973</v>
      </c>
      <c r="CA48" s="191">
        <f t="shared" si="123"/>
        <v>38973</v>
      </c>
      <c r="CB48" s="191">
        <f t="shared" si="123"/>
        <v>38973</v>
      </c>
      <c r="CC48" s="191">
        <f t="shared" si="123"/>
        <v>38973</v>
      </c>
      <c r="CD48" s="191">
        <f t="shared" si="123"/>
        <v>38973</v>
      </c>
      <c r="CE48" s="191">
        <f t="shared" si="123"/>
        <v>38973</v>
      </c>
      <c r="CF48" s="191">
        <f t="shared" si="123"/>
        <v>38973</v>
      </c>
      <c r="CG48" s="191">
        <f t="shared" si="123"/>
        <v>38973</v>
      </c>
      <c r="CH48" s="191">
        <f t="shared" si="123"/>
        <v>38973</v>
      </c>
      <c r="CI48" s="191">
        <f t="shared" si="123"/>
        <v>38973</v>
      </c>
      <c r="CJ48" s="191">
        <f t="shared" si="123"/>
        <v>38973</v>
      </c>
      <c r="CK48" s="191">
        <f t="shared" si="123"/>
        <v>38973</v>
      </c>
      <c r="CL48" s="191">
        <f t="shared" si="123"/>
        <v>38973</v>
      </c>
      <c r="CM48" s="191">
        <f t="shared" si="123"/>
        <v>38973</v>
      </c>
      <c r="CN48" s="191">
        <f t="shared" si="123"/>
        <v>38973</v>
      </c>
      <c r="CO48" s="191">
        <f t="shared" si="123"/>
        <v>38973</v>
      </c>
      <c r="CP48" s="191">
        <f t="shared" si="123"/>
        <v>38973</v>
      </c>
      <c r="CQ48" s="191">
        <f t="shared" si="123"/>
        <v>38973</v>
      </c>
      <c r="CR48" s="191">
        <f t="shared" si="123"/>
        <v>38973</v>
      </c>
      <c r="CS48" s="191">
        <f t="shared" si="123"/>
        <v>38973</v>
      </c>
      <c r="CT48" s="191">
        <f t="shared" si="123"/>
        <v>38973</v>
      </c>
      <c r="CU48" s="191">
        <f t="shared" si="123"/>
        <v>38973</v>
      </c>
      <c r="CV48" s="191">
        <f t="shared" ref="CV48:DW48" si="124">ROUND(CV24*0.85,)</f>
        <v>31025</v>
      </c>
      <c r="CW48" s="191">
        <f t="shared" si="124"/>
        <v>31025</v>
      </c>
      <c r="CX48" s="191">
        <f t="shared" si="124"/>
        <v>31450</v>
      </c>
      <c r="CY48" s="191">
        <f t="shared" si="124"/>
        <v>31450</v>
      </c>
      <c r="CZ48" s="191">
        <f t="shared" si="124"/>
        <v>31025</v>
      </c>
      <c r="DA48" s="191">
        <f t="shared" si="124"/>
        <v>31025</v>
      </c>
      <c r="DB48" s="191">
        <f t="shared" si="124"/>
        <v>31025</v>
      </c>
      <c r="DC48" s="191">
        <f t="shared" si="124"/>
        <v>31025</v>
      </c>
      <c r="DD48" s="191">
        <f t="shared" si="124"/>
        <v>31025</v>
      </c>
      <c r="DE48" s="191">
        <f t="shared" si="124"/>
        <v>31450</v>
      </c>
      <c r="DF48" s="191">
        <f t="shared" si="124"/>
        <v>31450</v>
      </c>
      <c r="DG48" s="191">
        <f t="shared" si="124"/>
        <v>31025</v>
      </c>
      <c r="DH48" s="191">
        <f t="shared" si="124"/>
        <v>31025</v>
      </c>
      <c r="DI48" s="191">
        <f t="shared" si="124"/>
        <v>31025</v>
      </c>
      <c r="DJ48" s="191">
        <f t="shared" si="124"/>
        <v>30175</v>
      </c>
      <c r="DK48" s="191">
        <f t="shared" si="124"/>
        <v>30175</v>
      </c>
      <c r="DL48" s="191">
        <f t="shared" si="124"/>
        <v>30770</v>
      </c>
      <c r="DM48" s="191">
        <f t="shared" si="124"/>
        <v>30770</v>
      </c>
      <c r="DN48" s="191">
        <f t="shared" si="124"/>
        <v>30175</v>
      </c>
      <c r="DO48" s="191">
        <f t="shared" si="124"/>
        <v>30175</v>
      </c>
      <c r="DP48" s="191">
        <f t="shared" si="124"/>
        <v>30175</v>
      </c>
      <c r="DQ48" s="191">
        <f t="shared" si="124"/>
        <v>30175</v>
      </c>
      <c r="DR48" s="191">
        <f t="shared" si="124"/>
        <v>30175</v>
      </c>
      <c r="DS48" s="191">
        <f t="shared" si="124"/>
        <v>30770</v>
      </c>
      <c r="DT48" s="191">
        <f t="shared" si="124"/>
        <v>30770</v>
      </c>
      <c r="DU48" s="191">
        <f t="shared" si="124"/>
        <v>30175</v>
      </c>
      <c r="DV48" s="191">
        <f t="shared" si="124"/>
        <v>30175</v>
      </c>
      <c r="DW48" s="191">
        <f t="shared" si="124"/>
        <v>30175</v>
      </c>
      <c r="DX48" s="191">
        <f t="shared" ref="DX48:DY48" si="125">ROUND(DX24*0.85,)</f>
        <v>30175</v>
      </c>
      <c r="DY48" s="191">
        <f t="shared" si="125"/>
        <v>31025</v>
      </c>
      <c r="DZ48" s="191">
        <f t="shared" ref="DZ48:FK48" si="126">ROUND(DZ24*0.85,)</f>
        <v>30770</v>
      </c>
      <c r="EA48" s="191">
        <f t="shared" si="126"/>
        <v>30770</v>
      </c>
      <c r="EB48" s="191">
        <f t="shared" si="126"/>
        <v>30770</v>
      </c>
      <c r="EC48" s="191">
        <f t="shared" si="126"/>
        <v>29750</v>
      </c>
      <c r="ED48" s="191">
        <f t="shared" si="126"/>
        <v>29750</v>
      </c>
      <c r="EE48" s="191">
        <f t="shared" si="126"/>
        <v>29750</v>
      </c>
      <c r="EF48" s="191">
        <f t="shared" si="126"/>
        <v>29750</v>
      </c>
      <c r="EG48" s="191">
        <f t="shared" si="126"/>
        <v>29750</v>
      </c>
      <c r="EH48" s="191">
        <f t="shared" si="126"/>
        <v>30770</v>
      </c>
      <c r="EI48" s="191">
        <f t="shared" si="126"/>
        <v>30770</v>
      </c>
      <c r="EJ48" s="191">
        <f t="shared" si="126"/>
        <v>30770</v>
      </c>
      <c r="EK48" s="191">
        <f t="shared" si="126"/>
        <v>29495</v>
      </c>
      <c r="EL48" s="191">
        <f t="shared" si="126"/>
        <v>29495</v>
      </c>
      <c r="EM48" s="191">
        <f t="shared" si="126"/>
        <v>29495</v>
      </c>
      <c r="EN48" s="191">
        <f t="shared" si="126"/>
        <v>29750</v>
      </c>
      <c r="EO48" s="191">
        <f t="shared" si="126"/>
        <v>29750</v>
      </c>
      <c r="EP48" s="191">
        <f t="shared" si="126"/>
        <v>29495</v>
      </c>
      <c r="EQ48" s="191">
        <f t="shared" si="126"/>
        <v>29495</v>
      </c>
      <c r="ER48" s="191">
        <f t="shared" si="126"/>
        <v>29495</v>
      </c>
      <c r="ES48" s="191">
        <f t="shared" si="126"/>
        <v>29495</v>
      </c>
      <c r="ET48" s="191">
        <f t="shared" si="126"/>
        <v>29495</v>
      </c>
      <c r="EU48" s="191">
        <f t="shared" si="126"/>
        <v>29750</v>
      </c>
      <c r="EV48" s="191">
        <f t="shared" si="126"/>
        <v>29750</v>
      </c>
      <c r="EW48" s="191">
        <f t="shared" si="126"/>
        <v>29495</v>
      </c>
      <c r="EX48" s="191">
        <f t="shared" si="126"/>
        <v>29495</v>
      </c>
      <c r="EY48" s="191">
        <f t="shared" si="126"/>
        <v>29495</v>
      </c>
      <c r="EZ48" s="191">
        <f t="shared" si="126"/>
        <v>29495</v>
      </c>
      <c r="FA48" s="191">
        <f t="shared" si="126"/>
        <v>29495</v>
      </c>
      <c r="FB48" s="191">
        <f t="shared" si="126"/>
        <v>29750</v>
      </c>
      <c r="FC48" s="191">
        <f t="shared" si="126"/>
        <v>29750</v>
      </c>
      <c r="FD48" s="191">
        <f t="shared" si="126"/>
        <v>31025</v>
      </c>
      <c r="FE48" s="191">
        <f t="shared" si="126"/>
        <v>29750</v>
      </c>
      <c r="FF48" s="191">
        <f t="shared" si="126"/>
        <v>29750</v>
      </c>
      <c r="FG48" s="191">
        <f t="shared" si="126"/>
        <v>29750</v>
      </c>
      <c r="FH48" s="191">
        <f t="shared" si="126"/>
        <v>29750</v>
      </c>
      <c r="FI48" s="191">
        <f t="shared" si="126"/>
        <v>36125</v>
      </c>
      <c r="FJ48" s="191">
        <f t="shared" si="126"/>
        <v>36125</v>
      </c>
      <c r="FK48" s="191">
        <f t="shared" si="126"/>
        <v>36125</v>
      </c>
      <c r="FL48" s="191">
        <f t="shared" ref="FL48:HW48" si="127">ROUND(FL24*0.85,)</f>
        <v>36125</v>
      </c>
      <c r="FM48" s="191">
        <f t="shared" si="127"/>
        <v>36125</v>
      </c>
      <c r="FN48" s="191">
        <f t="shared" si="127"/>
        <v>36125</v>
      </c>
      <c r="FO48" s="191">
        <f t="shared" si="127"/>
        <v>36125</v>
      </c>
      <c r="FP48" s="191">
        <f t="shared" si="127"/>
        <v>36125</v>
      </c>
      <c r="FQ48" s="191">
        <f t="shared" si="127"/>
        <v>36125</v>
      </c>
      <c r="FR48" s="191">
        <f t="shared" si="127"/>
        <v>36125</v>
      </c>
      <c r="FS48" s="191">
        <f t="shared" si="127"/>
        <v>36125</v>
      </c>
      <c r="FT48" s="191">
        <f t="shared" si="127"/>
        <v>36125</v>
      </c>
      <c r="FU48" s="191">
        <f t="shared" si="127"/>
        <v>36125</v>
      </c>
      <c r="FV48" s="191">
        <f t="shared" si="127"/>
        <v>36125</v>
      </c>
      <c r="FW48" s="191">
        <f t="shared" si="127"/>
        <v>36125</v>
      </c>
      <c r="FX48" s="191">
        <f t="shared" si="127"/>
        <v>36125</v>
      </c>
      <c r="FY48" s="191">
        <f t="shared" si="127"/>
        <v>36125</v>
      </c>
      <c r="FZ48" s="191">
        <f t="shared" si="127"/>
        <v>36125</v>
      </c>
      <c r="GA48" s="191">
        <f t="shared" si="127"/>
        <v>36125</v>
      </c>
      <c r="GB48" s="191">
        <f t="shared" si="127"/>
        <v>36125</v>
      </c>
      <c r="GC48" s="191">
        <f t="shared" si="127"/>
        <v>36125</v>
      </c>
      <c r="GD48" s="191">
        <f t="shared" si="127"/>
        <v>36125</v>
      </c>
      <c r="GE48" s="191">
        <f t="shared" si="127"/>
        <v>36125</v>
      </c>
      <c r="GF48" s="191">
        <f t="shared" si="127"/>
        <v>36125</v>
      </c>
      <c r="GG48" s="191">
        <f t="shared" si="127"/>
        <v>29750</v>
      </c>
      <c r="GH48" s="191">
        <f t="shared" si="127"/>
        <v>29750</v>
      </c>
      <c r="GI48" s="191">
        <f t="shared" si="127"/>
        <v>37740</v>
      </c>
      <c r="GJ48" s="191">
        <f t="shared" si="127"/>
        <v>37740</v>
      </c>
      <c r="GK48" s="191">
        <f t="shared" si="127"/>
        <v>37740</v>
      </c>
      <c r="GL48" s="191">
        <f t="shared" si="127"/>
        <v>37740</v>
      </c>
      <c r="GM48" s="191">
        <f t="shared" si="127"/>
        <v>37740</v>
      </c>
      <c r="GN48" s="191">
        <f t="shared" si="127"/>
        <v>37740</v>
      </c>
      <c r="GO48" s="191">
        <f t="shared" si="127"/>
        <v>37740</v>
      </c>
      <c r="GP48" s="191">
        <f t="shared" si="127"/>
        <v>37740</v>
      </c>
      <c r="GQ48" s="191">
        <f t="shared" si="127"/>
        <v>37740</v>
      </c>
      <c r="GR48" s="191">
        <f t="shared" si="127"/>
        <v>37740</v>
      </c>
      <c r="GS48" s="191">
        <f t="shared" si="127"/>
        <v>32640</v>
      </c>
      <c r="GT48" s="191">
        <f t="shared" si="127"/>
        <v>32640</v>
      </c>
      <c r="GU48" s="191">
        <f t="shared" si="127"/>
        <v>32640</v>
      </c>
      <c r="GV48" s="191">
        <f t="shared" si="127"/>
        <v>32640</v>
      </c>
      <c r="GW48" s="191">
        <f t="shared" si="127"/>
        <v>33065</v>
      </c>
      <c r="GX48" s="191">
        <f t="shared" si="127"/>
        <v>33065</v>
      </c>
      <c r="GY48" s="191">
        <f t="shared" si="127"/>
        <v>34085</v>
      </c>
      <c r="GZ48" s="191">
        <f t="shared" si="127"/>
        <v>34085</v>
      </c>
      <c r="HA48" s="191">
        <f t="shared" si="127"/>
        <v>33065</v>
      </c>
      <c r="HB48" s="191">
        <f t="shared" si="127"/>
        <v>33065</v>
      </c>
      <c r="HC48" s="191">
        <f t="shared" si="127"/>
        <v>33065</v>
      </c>
      <c r="HD48" s="191">
        <f t="shared" si="127"/>
        <v>33065</v>
      </c>
      <c r="HE48" s="191">
        <f t="shared" si="127"/>
        <v>33065</v>
      </c>
      <c r="HF48" s="191">
        <f t="shared" si="127"/>
        <v>34085</v>
      </c>
      <c r="HG48" s="191">
        <f t="shared" si="127"/>
        <v>34085</v>
      </c>
      <c r="HH48" s="191">
        <f t="shared" si="127"/>
        <v>33065</v>
      </c>
      <c r="HI48" s="191">
        <f t="shared" si="127"/>
        <v>33065</v>
      </c>
      <c r="HJ48" s="191">
        <f t="shared" si="127"/>
        <v>33065</v>
      </c>
      <c r="HK48" s="191">
        <f t="shared" si="127"/>
        <v>33065</v>
      </c>
      <c r="HL48" s="191">
        <f t="shared" si="127"/>
        <v>33065</v>
      </c>
      <c r="HM48" s="191">
        <f t="shared" si="127"/>
        <v>31025</v>
      </c>
      <c r="HN48" s="191">
        <f t="shared" si="127"/>
        <v>34085</v>
      </c>
      <c r="HO48" s="191">
        <f t="shared" si="127"/>
        <v>33065</v>
      </c>
      <c r="HP48" s="191">
        <f t="shared" si="127"/>
        <v>33065</v>
      </c>
      <c r="HQ48" s="191">
        <f t="shared" si="127"/>
        <v>33065</v>
      </c>
      <c r="HR48" s="191">
        <f t="shared" si="127"/>
        <v>33065</v>
      </c>
      <c r="HS48" s="191">
        <f t="shared" si="127"/>
        <v>33065</v>
      </c>
      <c r="HT48" s="191">
        <f t="shared" si="127"/>
        <v>34085</v>
      </c>
      <c r="HU48" s="191">
        <f t="shared" si="127"/>
        <v>34085</v>
      </c>
      <c r="HV48" s="191">
        <f t="shared" si="127"/>
        <v>33065</v>
      </c>
      <c r="HW48" s="191">
        <f t="shared" si="127"/>
        <v>33065</v>
      </c>
      <c r="HX48" s="191">
        <f t="shared" ref="HX48:JU48" si="128">ROUND(HX24*0.85,)</f>
        <v>33065</v>
      </c>
      <c r="HY48" s="191">
        <f t="shared" si="128"/>
        <v>33065</v>
      </c>
      <c r="HZ48" s="191">
        <f t="shared" si="128"/>
        <v>33065</v>
      </c>
      <c r="IA48" s="191">
        <f t="shared" si="128"/>
        <v>34085</v>
      </c>
      <c r="IB48" s="191">
        <f t="shared" si="128"/>
        <v>34085</v>
      </c>
      <c r="IC48" s="191">
        <f t="shared" si="128"/>
        <v>33065</v>
      </c>
      <c r="ID48" s="191">
        <f t="shared" si="128"/>
        <v>33065</v>
      </c>
      <c r="IE48" s="191">
        <f t="shared" si="128"/>
        <v>33065</v>
      </c>
      <c r="IF48" s="191">
        <f t="shared" si="128"/>
        <v>33065</v>
      </c>
      <c r="IG48" s="191">
        <f t="shared" si="128"/>
        <v>33065</v>
      </c>
      <c r="IH48" s="191">
        <f t="shared" si="128"/>
        <v>34085</v>
      </c>
      <c r="II48" s="191">
        <f t="shared" si="128"/>
        <v>34085</v>
      </c>
      <c r="IJ48" s="191">
        <f t="shared" si="128"/>
        <v>31450</v>
      </c>
      <c r="IK48" s="191">
        <f t="shared" si="128"/>
        <v>31450</v>
      </c>
      <c r="IL48" s="191">
        <f t="shared" si="128"/>
        <v>31450</v>
      </c>
      <c r="IM48" s="191">
        <f t="shared" si="128"/>
        <v>31450</v>
      </c>
      <c r="IN48" s="191">
        <f t="shared" si="128"/>
        <v>31450</v>
      </c>
      <c r="IO48" s="191">
        <f t="shared" si="128"/>
        <v>33065</v>
      </c>
      <c r="IP48" s="191">
        <f t="shared" si="128"/>
        <v>33065</v>
      </c>
      <c r="IQ48" s="191">
        <f t="shared" si="128"/>
        <v>31025</v>
      </c>
      <c r="IR48" s="191">
        <f t="shared" si="128"/>
        <v>31025</v>
      </c>
      <c r="IS48" s="191">
        <f t="shared" si="128"/>
        <v>31025</v>
      </c>
      <c r="IT48" s="191">
        <f t="shared" si="128"/>
        <v>31025</v>
      </c>
      <c r="IU48" s="191">
        <f t="shared" si="128"/>
        <v>31025</v>
      </c>
      <c r="IV48" s="191">
        <f t="shared" si="128"/>
        <v>33065</v>
      </c>
      <c r="IW48" s="191">
        <f t="shared" si="128"/>
        <v>33065</v>
      </c>
      <c r="IX48" s="191">
        <f t="shared" si="128"/>
        <v>31025</v>
      </c>
      <c r="IY48" s="191">
        <f t="shared" si="128"/>
        <v>31025</v>
      </c>
      <c r="IZ48" s="191">
        <f t="shared" si="128"/>
        <v>31025</v>
      </c>
      <c r="JA48" s="191">
        <f t="shared" si="128"/>
        <v>31025</v>
      </c>
      <c r="JB48" s="191">
        <f t="shared" si="128"/>
        <v>31025</v>
      </c>
      <c r="JC48" s="191">
        <f t="shared" si="128"/>
        <v>33065</v>
      </c>
      <c r="JD48" s="191">
        <f t="shared" si="128"/>
        <v>33065</v>
      </c>
      <c r="JE48" s="191">
        <f t="shared" si="128"/>
        <v>31025</v>
      </c>
      <c r="JF48" s="191">
        <f t="shared" si="128"/>
        <v>31025</v>
      </c>
      <c r="JG48" s="191">
        <f t="shared" si="128"/>
        <v>31025</v>
      </c>
      <c r="JH48" s="191">
        <f t="shared" si="128"/>
        <v>31025</v>
      </c>
      <c r="JI48" s="191">
        <f t="shared" si="128"/>
        <v>31025</v>
      </c>
      <c r="JJ48" s="191">
        <f t="shared" si="128"/>
        <v>33065</v>
      </c>
      <c r="JK48" s="191">
        <f t="shared" si="128"/>
        <v>33065</v>
      </c>
      <c r="JL48" s="191">
        <f t="shared" si="128"/>
        <v>31025</v>
      </c>
      <c r="JM48" s="191">
        <f t="shared" si="128"/>
        <v>31025</v>
      </c>
      <c r="JN48" s="191">
        <f t="shared" si="128"/>
        <v>31025</v>
      </c>
      <c r="JO48" s="191">
        <f t="shared" si="128"/>
        <v>31025</v>
      </c>
      <c r="JP48" s="191">
        <f t="shared" si="128"/>
        <v>31025</v>
      </c>
      <c r="JQ48" s="191">
        <f t="shared" si="128"/>
        <v>33065</v>
      </c>
      <c r="JR48" s="191">
        <f t="shared" si="128"/>
        <v>33065</v>
      </c>
      <c r="JS48" s="191">
        <f t="shared" si="128"/>
        <v>32045</v>
      </c>
      <c r="JT48" s="191">
        <f t="shared" si="128"/>
        <v>32045</v>
      </c>
      <c r="JU48" s="191">
        <f t="shared" si="128"/>
        <v>32045</v>
      </c>
      <c r="JV48" s="191">
        <f t="shared" ref="JV48" si="129">ROUND(JV24*0.85,)</f>
        <v>32045</v>
      </c>
    </row>
    <row r="49" spans="1:282" s="50" customFormat="1" x14ac:dyDescent="0.2">
      <c r="A49" s="42" t="s">
        <v>87</v>
      </c>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1"/>
      <c r="BP49" s="191"/>
      <c r="BQ49" s="191"/>
      <c r="BR49" s="191"/>
      <c r="BS49" s="191"/>
      <c r="BT49" s="191"/>
      <c r="BU49" s="191"/>
      <c r="BV49" s="191"/>
      <c r="BW49" s="191"/>
      <c r="BX49" s="191"/>
      <c r="BY49" s="191"/>
      <c r="BZ49" s="191"/>
      <c r="CA49" s="191"/>
      <c r="CB49" s="191"/>
      <c r="CC49" s="191"/>
      <c r="CD49" s="191"/>
      <c r="CE49" s="191"/>
      <c r="CF49" s="191"/>
      <c r="CG49" s="191"/>
      <c r="CH49" s="191"/>
      <c r="CI49" s="191"/>
      <c r="CJ49" s="191"/>
      <c r="CK49" s="191"/>
      <c r="CL49" s="191"/>
      <c r="CM49" s="191"/>
      <c r="CN49" s="191"/>
      <c r="CO49" s="191"/>
      <c r="CP49" s="191"/>
      <c r="CQ49" s="191"/>
      <c r="CR49" s="191"/>
      <c r="CS49" s="191"/>
      <c r="CT49" s="191"/>
      <c r="CU49" s="191"/>
      <c r="CV49" s="191"/>
      <c r="CW49" s="191"/>
      <c r="CX49" s="191"/>
      <c r="CY49" s="191"/>
      <c r="CZ49" s="191"/>
      <c r="DA49" s="191"/>
      <c r="DB49" s="191"/>
      <c r="DC49" s="191"/>
      <c r="DD49" s="191"/>
      <c r="DE49" s="191"/>
      <c r="DF49" s="191"/>
      <c r="DG49" s="191"/>
      <c r="DH49" s="191"/>
      <c r="DI49" s="191"/>
      <c r="DJ49" s="191"/>
      <c r="DK49" s="191"/>
      <c r="DL49" s="191"/>
      <c r="DM49" s="191"/>
      <c r="DN49" s="191"/>
      <c r="DO49" s="191"/>
      <c r="DP49" s="191"/>
      <c r="DQ49" s="191"/>
      <c r="DR49" s="191"/>
      <c r="DS49" s="191"/>
      <c r="DT49" s="191"/>
      <c r="DU49" s="191"/>
      <c r="DV49" s="191"/>
      <c r="DW49" s="191"/>
      <c r="DX49" s="191"/>
      <c r="DY49" s="191"/>
      <c r="DZ49" s="191"/>
      <c r="EA49" s="191"/>
      <c r="EB49" s="191"/>
      <c r="EC49" s="191"/>
      <c r="ED49" s="191"/>
      <c r="EE49" s="191"/>
      <c r="EF49" s="191"/>
      <c r="EG49" s="191"/>
      <c r="EH49" s="191"/>
      <c r="EI49" s="191"/>
      <c r="EJ49" s="191"/>
      <c r="EK49" s="191"/>
      <c r="EL49" s="191"/>
      <c r="EM49" s="191"/>
      <c r="EN49" s="191"/>
      <c r="EO49" s="191"/>
      <c r="EP49" s="191"/>
      <c r="EQ49" s="191"/>
      <c r="ER49" s="191"/>
      <c r="ES49" s="191"/>
      <c r="ET49" s="191"/>
      <c r="EU49" s="191"/>
      <c r="EV49" s="191"/>
      <c r="EW49" s="191"/>
      <c r="EX49" s="191"/>
      <c r="EY49" s="191"/>
      <c r="EZ49" s="191"/>
      <c r="FA49" s="191"/>
      <c r="FB49" s="191"/>
      <c r="FC49" s="191"/>
      <c r="FD49" s="191"/>
      <c r="FE49" s="191"/>
      <c r="FF49" s="191"/>
      <c r="FG49" s="191"/>
      <c r="FH49" s="191"/>
      <c r="FI49" s="191"/>
      <c r="FJ49" s="191"/>
      <c r="FK49" s="191"/>
      <c r="FL49" s="191"/>
      <c r="FM49" s="191"/>
      <c r="FN49" s="191"/>
      <c r="FO49" s="191"/>
      <c r="FP49" s="191"/>
      <c r="FQ49" s="191"/>
      <c r="FR49" s="191"/>
      <c r="FS49" s="191"/>
      <c r="FT49" s="191"/>
      <c r="FU49" s="191"/>
      <c r="FV49" s="191"/>
      <c r="FW49" s="191"/>
      <c r="FX49" s="191"/>
      <c r="FY49" s="191"/>
      <c r="FZ49" s="191"/>
      <c r="GA49" s="191"/>
      <c r="GB49" s="191"/>
      <c r="GC49" s="191"/>
      <c r="GD49" s="191"/>
      <c r="GE49" s="191"/>
      <c r="GF49" s="191"/>
      <c r="GG49" s="191"/>
      <c r="GH49" s="191"/>
      <c r="GI49" s="191"/>
      <c r="GJ49" s="191"/>
      <c r="GK49" s="191"/>
      <c r="GL49" s="191"/>
      <c r="GM49" s="191"/>
      <c r="GN49" s="191"/>
      <c r="GO49" s="191"/>
      <c r="GP49" s="191"/>
      <c r="GQ49" s="191"/>
      <c r="GR49" s="191"/>
      <c r="GS49" s="191"/>
      <c r="GT49" s="191"/>
      <c r="GU49" s="191"/>
      <c r="GV49" s="191"/>
      <c r="GW49" s="191"/>
      <c r="GX49" s="191"/>
      <c r="GY49" s="191"/>
      <c r="GZ49" s="191"/>
      <c r="HA49" s="191"/>
      <c r="HB49" s="191"/>
      <c r="HC49" s="191"/>
      <c r="HD49" s="191"/>
      <c r="HE49" s="191"/>
      <c r="HF49" s="191"/>
      <c r="HG49" s="191"/>
      <c r="HH49" s="191"/>
      <c r="HI49" s="191"/>
      <c r="HJ49" s="191"/>
      <c r="HK49" s="191"/>
      <c r="HL49" s="191"/>
      <c r="HM49" s="191"/>
      <c r="HN49" s="191"/>
      <c r="HO49" s="191"/>
      <c r="HP49" s="191"/>
      <c r="HQ49" s="191"/>
      <c r="HR49" s="191"/>
      <c r="HS49" s="191"/>
      <c r="HT49" s="191"/>
      <c r="HU49" s="191"/>
      <c r="HV49" s="191"/>
      <c r="HW49" s="191"/>
      <c r="HX49" s="191"/>
      <c r="HY49" s="191"/>
      <c r="HZ49" s="191"/>
      <c r="IA49" s="191"/>
      <c r="IB49" s="191"/>
      <c r="IC49" s="191"/>
      <c r="ID49" s="191"/>
      <c r="IE49" s="191"/>
      <c r="IF49" s="191"/>
      <c r="IG49" s="191"/>
      <c r="IH49" s="191"/>
      <c r="II49" s="191"/>
      <c r="IJ49" s="191"/>
      <c r="IK49" s="191"/>
      <c r="IL49" s="191"/>
      <c r="IM49" s="191"/>
      <c r="IN49" s="191"/>
      <c r="IO49" s="191"/>
      <c r="IP49" s="191"/>
      <c r="IQ49" s="191"/>
      <c r="IR49" s="191"/>
      <c r="IS49" s="191"/>
      <c r="IT49" s="191"/>
      <c r="IU49" s="191"/>
      <c r="IV49" s="191"/>
      <c r="IW49" s="191"/>
      <c r="IX49" s="191"/>
      <c r="IY49" s="191"/>
      <c r="IZ49" s="191"/>
      <c r="JA49" s="191"/>
      <c r="JB49" s="191"/>
      <c r="JC49" s="191"/>
      <c r="JD49" s="191"/>
      <c r="JE49" s="191"/>
      <c r="JF49" s="191"/>
      <c r="JG49" s="191"/>
      <c r="JH49" s="191"/>
      <c r="JI49" s="191"/>
      <c r="JJ49" s="191"/>
      <c r="JK49" s="191"/>
      <c r="JL49" s="191"/>
      <c r="JM49" s="191"/>
      <c r="JN49" s="191"/>
      <c r="JO49" s="191"/>
      <c r="JP49" s="191"/>
      <c r="JQ49" s="191"/>
      <c r="JR49" s="191"/>
      <c r="JS49" s="191"/>
      <c r="JT49" s="191"/>
      <c r="JU49" s="191"/>
      <c r="JV49" s="191"/>
    </row>
    <row r="50" spans="1:282" s="50" customFormat="1" x14ac:dyDescent="0.2">
      <c r="A50" s="88" t="s">
        <v>88</v>
      </c>
      <c r="B50" s="8" t="e">
        <f t="shared" ref="B50:C50" si="130">ROUND(B26*0.85,)</f>
        <v>#REF!</v>
      </c>
      <c r="C50" s="8" t="e">
        <f t="shared" si="130"/>
        <v>#REF!</v>
      </c>
      <c r="D50" s="8" t="e">
        <f t="shared" ref="D50:BO50" si="131">ROUND(D26*0.85,)</f>
        <v>#REF!</v>
      </c>
      <c r="E50" s="8" t="e">
        <f t="shared" si="131"/>
        <v>#REF!</v>
      </c>
      <c r="F50" s="8" t="e">
        <f t="shared" si="131"/>
        <v>#REF!</v>
      </c>
      <c r="G50" s="8" t="e">
        <f t="shared" si="131"/>
        <v>#REF!</v>
      </c>
      <c r="H50" s="8">
        <f t="shared" si="131"/>
        <v>101575</v>
      </c>
      <c r="I50" s="8">
        <f t="shared" si="131"/>
        <v>113900</v>
      </c>
      <c r="J50" s="8">
        <f t="shared" si="131"/>
        <v>113900</v>
      </c>
      <c r="K50" s="8">
        <f t="shared" si="131"/>
        <v>113900</v>
      </c>
      <c r="L50" s="8">
        <f t="shared" si="131"/>
        <v>107950</v>
      </c>
      <c r="M50" s="8">
        <f t="shared" si="131"/>
        <v>107950</v>
      </c>
      <c r="N50" s="8">
        <f t="shared" si="131"/>
        <v>107950</v>
      </c>
      <c r="O50" s="8">
        <f t="shared" si="131"/>
        <v>107950</v>
      </c>
      <c r="P50" s="8">
        <f t="shared" si="131"/>
        <v>107950</v>
      </c>
      <c r="Q50" s="8">
        <f t="shared" si="131"/>
        <v>107950</v>
      </c>
      <c r="R50" s="8">
        <f t="shared" si="131"/>
        <v>79390</v>
      </c>
      <c r="S50" s="8">
        <f t="shared" si="131"/>
        <v>65365</v>
      </c>
      <c r="T50" s="8">
        <f t="shared" si="131"/>
        <v>65365</v>
      </c>
      <c r="U50" s="8">
        <f t="shared" si="131"/>
        <v>65365</v>
      </c>
      <c r="V50" s="8">
        <f t="shared" si="131"/>
        <v>65365</v>
      </c>
      <c r="W50" s="8">
        <f t="shared" si="131"/>
        <v>65365</v>
      </c>
      <c r="X50" s="8">
        <f t="shared" si="131"/>
        <v>67065</v>
      </c>
      <c r="Y50" s="8">
        <f t="shared" si="131"/>
        <v>67065</v>
      </c>
      <c r="Z50" s="8">
        <f t="shared" si="131"/>
        <v>67065</v>
      </c>
      <c r="AA50" s="8">
        <f t="shared" si="131"/>
        <v>67065</v>
      </c>
      <c r="AB50" s="8">
        <f t="shared" si="131"/>
        <v>67065</v>
      </c>
      <c r="AC50" s="8">
        <f t="shared" si="131"/>
        <v>65365</v>
      </c>
      <c r="AD50" s="8">
        <f t="shared" si="131"/>
        <v>65365</v>
      </c>
      <c r="AE50" s="8">
        <f t="shared" si="131"/>
        <v>65365</v>
      </c>
      <c r="AF50" s="8">
        <f t="shared" si="131"/>
        <v>65365</v>
      </c>
      <c r="AG50" s="8">
        <f t="shared" si="131"/>
        <v>65365</v>
      </c>
      <c r="AH50" s="8">
        <f t="shared" si="131"/>
        <v>68765</v>
      </c>
      <c r="AI50" s="8">
        <f t="shared" si="131"/>
        <v>68765</v>
      </c>
      <c r="AJ50" s="8">
        <f t="shared" si="131"/>
        <v>68765</v>
      </c>
      <c r="AK50" s="8">
        <f t="shared" si="131"/>
        <v>68765</v>
      </c>
      <c r="AL50" s="8">
        <f t="shared" si="131"/>
        <v>68765</v>
      </c>
      <c r="AM50" s="8">
        <f t="shared" si="131"/>
        <v>70465</v>
      </c>
      <c r="AN50" s="8">
        <f t="shared" si="131"/>
        <v>72590</v>
      </c>
      <c r="AO50" s="8">
        <f t="shared" si="131"/>
        <v>81515</v>
      </c>
      <c r="AP50" s="8">
        <f t="shared" si="131"/>
        <v>81515</v>
      </c>
      <c r="AQ50" s="8">
        <f t="shared" si="131"/>
        <v>81515</v>
      </c>
      <c r="AR50" s="8">
        <f t="shared" si="131"/>
        <v>81515</v>
      </c>
      <c r="AS50" s="8">
        <f t="shared" si="131"/>
        <v>81515</v>
      </c>
      <c r="AT50" s="8">
        <f t="shared" si="131"/>
        <v>81515</v>
      </c>
      <c r="AU50" s="8">
        <f t="shared" si="131"/>
        <v>81515</v>
      </c>
      <c r="AV50" s="8">
        <f t="shared" si="131"/>
        <v>81515</v>
      </c>
      <c r="AW50" s="8">
        <f t="shared" si="131"/>
        <v>81515</v>
      </c>
      <c r="AX50" s="8">
        <f t="shared" si="131"/>
        <v>81515</v>
      </c>
      <c r="AY50" s="8">
        <f t="shared" si="131"/>
        <v>79815</v>
      </c>
      <c r="AZ50" s="8">
        <f t="shared" si="131"/>
        <v>79815</v>
      </c>
      <c r="BA50" s="8">
        <f t="shared" si="131"/>
        <v>81515</v>
      </c>
      <c r="BB50" s="8">
        <f t="shared" si="131"/>
        <v>81515</v>
      </c>
      <c r="BC50" s="8">
        <f t="shared" si="131"/>
        <v>83215</v>
      </c>
      <c r="BD50" s="8">
        <f t="shared" si="131"/>
        <v>85340</v>
      </c>
      <c r="BE50" s="8">
        <f t="shared" si="131"/>
        <v>85340</v>
      </c>
      <c r="BF50" s="8">
        <f t="shared" si="131"/>
        <v>85340</v>
      </c>
      <c r="BG50" s="8">
        <f t="shared" si="131"/>
        <v>85340</v>
      </c>
      <c r="BH50" s="8">
        <f t="shared" si="131"/>
        <v>87465</v>
      </c>
      <c r="BI50" s="8">
        <f t="shared" si="131"/>
        <v>90015</v>
      </c>
      <c r="BJ50" s="8">
        <f t="shared" si="131"/>
        <v>90015</v>
      </c>
      <c r="BK50" s="8">
        <f t="shared" si="131"/>
        <v>87465</v>
      </c>
      <c r="BL50" s="8">
        <f t="shared" si="131"/>
        <v>83215</v>
      </c>
      <c r="BM50" s="8">
        <f t="shared" si="131"/>
        <v>83215</v>
      </c>
      <c r="BN50" s="8">
        <f t="shared" si="131"/>
        <v>85340</v>
      </c>
      <c r="BO50" s="8">
        <f t="shared" si="131"/>
        <v>85340</v>
      </c>
      <c r="BP50" s="8">
        <f t="shared" ref="BP50:CU50" si="132">ROUND(BP26*0.85,)</f>
        <v>78115</v>
      </c>
      <c r="BQ50" s="8">
        <f t="shared" si="132"/>
        <v>78498</v>
      </c>
      <c r="BR50" s="8">
        <f t="shared" si="132"/>
        <v>78498</v>
      </c>
      <c r="BS50" s="8">
        <f t="shared" si="132"/>
        <v>78498</v>
      </c>
      <c r="BT50" s="8">
        <f t="shared" si="132"/>
        <v>77223</v>
      </c>
      <c r="BU50" s="8">
        <f t="shared" si="132"/>
        <v>77223</v>
      </c>
      <c r="BV50" s="8">
        <f t="shared" si="132"/>
        <v>78498</v>
      </c>
      <c r="BW50" s="8">
        <f t="shared" si="132"/>
        <v>78498</v>
      </c>
      <c r="BX50" s="8">
        <f t="shared" si="132"/>
        <v>78498</v>
      </c>
      <c r="BY50" s="8">
        <f t="shared" si="132"/>
        <v>68723</v>
      </c>
      <c r="BZ50" s="8">
        <f t="shared" si="132"/>
        <v>68723</v>
      </c>
      <c r="CA50" s="8">
        <f t="shared" si="132"/>
        <v>68723</v>
      </c>
      <c r="CB50" s="8">
        <f t="shared" si="132"/>
        <v>68723</v>
      </c>
      <c r="CC50" s="8">
        <f t="shared" si="132"/>
        <v>68723</v>
      </c>
      <c r="CD50" s="8">
        <f t="shared" si="132"/>
        <v>68723</v>
      </c>
      <c r="CE50" s="8">
        <f t="shared" si="132"/>
        <v>68723</v>
      </c>
      <c r="CF50" s="8">
        <f t="shared" si="132"/>
        <v>68723</v>
      </c>
      <c r="CG50" s="8">
        <f t="shared" si="132"/>
        <v>68723</v>
      </c>
      <c r="CH50" s="8">
        <f t="shared" si="132"/>
        <v>68723</v>
      </c>
      <c r="CI50" s="8">
        <f t="shared" si="132"/>
        <v>68723</v>
      </c>
      <c r="CJ50" s="8">
        <f t="shared" si="132"/>
        <v>68723</v>
      </c>
      <c r="CK50" s="8">
        <f t="shared" si="132"/>
        <v>68723</v>
      </c>
      <c r="CL50" s="8">
        <f t="shared" si="132"/>
        <v>68723</v>
      </c>
      <c r="CM50" s="8">
        <f t="shared" si="132"/>
        <v>68723</v>
      </c>
      <c r="CN50" s="8">
        <f t="shared" si="132"/>
        <v>68723</v>
      </c>
      <c r="CO50" s="8">
        <f t="shared" si="132"/>
        <v>68723</v>
      </c>
      <c r="CP50" s="8">
        <f t="shared" si="132"/>
        <v>68723</v>
      </c>
      <c r="CQ50" s="8">
        <f t="shared" si="132"/>
        <v>68723</v>
      </c>
      <c r="CR50" s="8">
        <f t="shared" si="132"/>
        <v>68723</v>
      </c>
      <c r="CS50" s="8">
        <f t="shared" si="132"/>
        <v>68723</v>
      </c>
      <c r="CT50" s="8">
        <f t="shared" si="132"/>
        <v>68723</v>
      </c>
      <c r="CU50" s="8">
        <f t="shared" si="132"/>
        <v>68723</v>
      </c>
      <c r="CV50" s="8">
        <f t="shared" ref="CV50:DW50" si="133">ROUND(CV26*0.85,)</f>
        <v>60775</v>
      </c>
      <c r="CW50" s="8">
        <f t="shared" si="133"/>
        <v>60775</v>
      </c>
      <c r="CX50" s="8">
        <f t="shared" si="133"/>
        <v>61200</v>
      </c>
      <c r="CY50" s="8">
        <f t="shared" si="133"/>
        <v>61200</v>
      </c>
      <c r="CZ50" s="8">
        <f t="shared" si="133"/>
        <v>60775</v>
      </c>
      <c r="DA50" s="8">
        <f t="shared" si="133"/>
        <v>60775</v>
      </c>
      <c r="DB50" s="8">
        <f t="shared" si="133"/>
        <v>60775</v>
      </c>
      <c r="DC50" s="8">
        <f t="shared" si="133"/>
        <v>60775</v>
      </c>
      <c r="DD50" s="8">
        <f t="shared" si="133"/>
        <v>60775</v>
      </c>
      <c r="DE50" s="8">
        <f t="shared" si="133"/>
        <v>61200</v>
      </c>
      <c r="DF50" s="8">
        <f t="shared" si="133"/>
        <v>61200</v>
      </c>
      <c r="DG50" s="8">
        <f t="shared" si="133"/>
        <v>60775</v>
      </c>
      <c r="DH50" s="8">
        <f t="shared" si="133"/>
        <v>60775</v>
      </c>
      <c r="DI50" s="8">
        <f t="shared" si="133"/>
        <v>60775</v>
      </c>
      <c r="DJ50" s="8">
        <f t="shared" si="133"/>
        <v>59925</v>
      </c>
      <c r="DK50" s="8">
        <f t="shared" si="133"/>
        <v>59925</v>
      </c>
      <c r="DL50" s="8">
        <f t="shared" si="133"/>
        <v>60520</v>
      </c>
      <c r="DM50" s="8">
        <f t="shared" si="133"/>
        <v>60520</v>
      </c>
      <c r="DN50" s="8">
        <f t="shared" si="133"/>
        <v>59925</v>
      </c>
      <c r="DO50" s="8">
        <f t="shared" si="133"/>
        <v>59925</v>
      </c>
      <c r="DP50" s="8">
        <f t="shared" si="133"/>
        <v>59925</v>
      </c>
      <c r="DQ50" s="8">
        <f t="shared" si="133"/>
        <v>59925</v>
      </c>
      <c r="DR50" s="8">
        <f t="shared" si="133"/>
        <v>59925</v>
      </c>
      <c r="DS50" s="8">
        <f t="shared" si="133"/>
        <v>60520</v>
      </c>
      <c r="DT50" s="8">
        <f t="shared" si="133"/>
        <v>60520</v>
      </c>
      <c r="DU50" s="8">
        <f t="shared" si="133"/>
        <v>59925</v>
      </c>
      <c r="DV50" s="8">
        <f t="shared" si="133"/>
        <v>59925</v>
      </c>
      <c r="DW50" s="8">
        <f t="shared" si="133"/>
        <v>59925</v>
      </c>
      <c r="DX50" s="8">
        <f t="shared" ref="DX50:DY50" si="134">ROUND(DX26*0.85,)</f>
        <v>59925</v>
      </c>
      <c r="DY50" s="8">
        <f t="shared" si="134"/>
        <v>60775</v>
      </c>
      <c r="DZ50" s="8">
        <f t="shared" ref="DZ50:FK50" si="135">ROUND(DZ26*0.85,)</f>
        <v>60520</v>
      </c>
      <c r="EA50" s="8">
        <f t="shared" si="135"/>
        <v>60520</v>
      </c>
      <c r="EB50" s="8">
        <f t="shared" si="135"/>
        <v>60520</v>
      </c>
      <c r="EC50" s="8">
        <f t="shared" si="135"/>
        <v>59500</v>
      </c>
      <c r="ED50" s="8">
        <f t="shared" si="135"/>
        <v>59500</v>
      </c>
      <c r="EE50" s="8">
        <f t="shared" si="135"/>
        <v>59500</v>
      </c>
      <c r="EF50" s="8">
        <f t="shared" si="135"/>
        <v>59500</v>
      </c>
      <c r="EG50" s="8">
        <f t="shared" si="135"/>
        <v>59500</v>
      </c>
      <c r="EH50" s="8">
        <f t="shared" si="135"/>
        <v>60520</v>
      </c>
      <c r="EI50" s="8">
        <f t="shared" si="135"/>
        <v>60520</v>
      </c>
      <c r="EJ50" s="8">
        <f t="shared" si="135"/>
        <v>60520</v>
      </c>
      <c r="EK50" s="8">
        <f t="shared" si="135"/>
        <v>59245</v>
      </c>
      <c r="EL50" s="8">
        <f t="shared" si="135"/>
        <v>59245</v>
      </c>
      <c r="EM50" s="8">
        <f t="shared" si="135"/>
        <v>59245</v>
      </c>
      <c r="EN50" s="8">
        <f t="shared" si="135"/>
        <v>59500</v>
      </c>
      <c r="EO50" s="8">
        <f t="shared" si="135"/>
        <v>59500</v>
      </c>
      <c r="EP50" s="8">
        <f t="shared" si="135"/>
        <v>59245</v>
      </c>
      <c r="EQ50" s="8">
        <f t="shared" si="135"/>
        <v>59245</v>
      </c>
      <c r="ER50" s="8">
        <f t="shared" si="135"/>
        <v>59245</v>
      </c>
      <c r="ES50" s="8">
        <f t="shared" si="135"/>
        <v>59245</v>
      </c>
      <c r="ET50" s="8">
        <f t="shared" si="135"/>
        <v>59245</v>
      </c>
      <c r="EU50" s="8">
        <f t="shared" si="135"/>
        <v>59500</v>
      </c>
      <c r="EV50" s="8">
        <f t="shared" si="135"/>
        <v>59500</v>
      </c>
      <c r="EW50" s="8">
        <f t="shared" si="135"/>
        <v>59245</v>
      </c>
      <c r="EX50" s="8">
        <f t="shared" si="135"/>
        <v>59245</v>
      </c>
      <c r="EY50" s="8">
        <f t="shared" si="135"/>
        <v>59245</v>
      </c>
      <c r="EZ50" s="8">
        <f t="shared" si="135"/>
        <v>59245</v>
      </c>
      <c r="FA50" s="8">
        <f t="shared" si="135"/>
        <v>59245</v>
      </c>
      <c r="FB50" s="8">
        <f t="shared" si="135"/>
        <v>59500</v>
      </c>
      <c r="FC50" s="8">
        <f t="shared" si="135"/>
        <v>59500</v>
      </c>
      <c r="FD50" s="8">
        <f t="shared" si="135"/>
        <v>60775</v>
      </c>
      <c r="FE50" s="8">
        <f t="shared" si="135"/>
        <v>59500</v>
      </c>
      <c r="FF50" s="8">
        <f t="shared" si="135"/>
        <v>59500</v>
      </c>
      <c r="FG50" s="8">
        <f t="shared" si="135"/>
        <v>59500</v>
      </c>
      <c r="FH50" s="8">
        <f t="shared" si="135"/>
        <v>59500</v>
      </c>
      <c r="FI50" s="8">
        <f t="shared" si="135"/>
        <v>65875</v>
      </c>
      <c r="FJ50" s="8">
        <f t="shared" si="135"/>
        <v>65875</v>
      </c>
      <c r="FK50" s="8">
        <f t="shared" si="135"/>
        <v>65875</v>
      </c>
      <c r="FL50" s="8">
        <f t="shared" ref="FL50:HW50" si="136">ROUND(FL26*0.85,)</f>
        <v>65875</v>
      </c>
      <c r="FM50" s="8">
        <f t="shared" si="136"/>
        <v>65875</v>
      </c>
      <c r="FN50" s="8">
        <f t="shared" si="136"/>
        <v>65875</v>
      </c>
      <c r="FO50" s="8">
        <f t="shared" si="136"/>
        <v>65875</v>
      </c>
      <c r="FP50" s="8">
        <f t="shared" si="136"/>
        <v>65875</v>
      </c>
      <c r="FQ50" s="8">
        <f t="shared" si="136"/>
        <v>65875</v>
      </c>
      <c r="FR50" s="8">
        <f t="shared" si="136"/>
        <v>65875</v>
      </c>
      <c r="FS50" s="8">
        <f t="shared" si="136"/>
        <v>65875</v>
      </c>
      <c r="FT50" s="8">
        <f t="shared" si="136"/>
        <v>65875</v>
      </c>
      <c r="FU50" s="8">
        <f t="shared" si="136"/>
        <v>65875</v>
      </c>
      <c r="FV50" s="8">
        <f t="shared" si="136"/>
        <v>65875</v>
      </c>
      <c r="FW50" s="8">
        <f t="shared" si="136"/>
        <v>65875</v>
      </c>
      <c r="FX50" s="8">
        <f t="shared" si="136"/>
        <v>65875</v>
      </c>
      <c r="FY50" s="8">
        <f t="shared" si="136"/>
        <v>65875</v>
      </c>
      <c r="FZ50" s="8">
        <f t="shared" si="136"/>
        <v>65875</v>
      </c>
      <c r="GA50" s="8">
        <f t="shared" si="136"/>
        <v>65875</v>
      </c>
      <c r="GB50" s="8">
        <f t="shared" si="136"/>
        <v>65875</v>
      </c>
      <c r="GC50" s="8">
        <f t="shared" si="136"/>
        <v>65875</v>
      </c>
      <c r="GD50" s="8">
        <f t="shared" si="136"/>
        <v>65875</v>
      </c>
      <c r="GE50" s="8">
        <f t="shared" si="136"/>
        <v>65875</v>
      </c>
      <c r="GF50" s="8">
        <f t="shared" si="136"/>
        <v>65875</v>
      </c>
      <c r="GG50" s="8">
        <f t="shared" si="136"/>
        <v>59500</v>
      </c>
      <c r="GH50" s="8">
        <f t="shared" si="136"/>
        <v>59500</v>
      </c>
      <c r="GI50" s="8">
        <f t="shared" si="136"/>
        <v>67490</v>
      </c>
      <c r="GJ50" s="8">
        <f t="shared" si="136"/>
        <v>67490</v>
      </c>
      <c r="GK50" s="8">
        <f t="shared" si="136"/>
        <v>67490</v>
      </c>
      <c r="GL50" s="8">
        <f t="shared" si="136"/>
        <v>67490</v>
      </c>
      <c r="GM50" s="8">
        <f t="shared" si="136"/>
        <v>67490</v>
      </c>
      <c r="GN50" s="8">
        <f t="shared" si="136"/>
        <v>67490</v>
      </c>
      <c r="GO50" s="8">
        <f t="shared" si="136"/>
        <v>67490</v>
      </c>
      <c r="GP50" s="8">
        <f t="shared" si="136"/>
        <v>67490</v>
      </c>
      <c r="GQ50" s="8">
        <f t="shared" si="136"/>
        <v>67490</v>
      </c>
      <c r="GR50" s="8">
        <f t="shared" si="136"/>
        <v>67490</v>
      </c>
      <c r="GS50" s="8">
        <f t="shared" si="136"/>
        <v>62390</v>
      </c>
      <c r="GT50" s="8">
        <f t="shared" si="136"/>
        <v>62390</v>
      </c>
      <c r="GU50" s="8">
        <f t="shared" si="136"/>
        <v>62390</v>
      </c>
      <c r="GV50" s="8">
        <f t="shared" si="136"/>
        <v>62390</v>
      </c>
      <c r="GW50" s="8">
        <f t="shared" si="136"/>
        <v>62815</v>
      </c>
      <c r="GX50" s="8">
        <f t="shared" si="136"/>
        <v>62815</v>
      </c>
      <c r="GY50" s="8">
        <f t="shared" si="136"/>
        <v>63835</v>
      </c>
      <c r="GZ50" s="8">
        <f t="shared" si="136"/>
        <v>63835</v>
      </c>
      <c r="HA50" s="8">
        <f t="shared" si="136"/>
        <v>62815</v>
      </c>
      <c r="HB50" s="8">
        <f t="shared" si="136"/>
        <v>62815</v>
      </c>
      <c r="HC50" s="8">
        <f t="shared" si="136"/>
        <v>62815</v>
      </c>
      <c r="HD50" s="8">
        <f t="shared" si="136"/>
        <v>62815</v>
      </c>
      <c r="HE50" s="8">
        <f t="shared" si="136"/>
        <v>62815</v>
      </c>
      <c r="HF50" s="8">
        <f t="shared" si="136"/>
        <v>63835</v>
      </c>
      <c r="HG50" s="8">
        <f t="shared" si="136"/>
        <v>63835</v>
      </c>
      <c r="HH50" s="8">
        <f t="shared" si="136"/>
        <v>62815</v>
      </c>
      <c r="HI50" s="8">
        <f t="shared" si="136"/>
        <v>62815</v>
      </c>
      <c r="HJ50" s="8">
        <f t="shared" si="136"/>
        <v>62815</v>
      </c>
      <c r="HK50" s="8">
        <f t="shared" si="136"/>
        <v>62815</v>
      </c>
      <c r="HL50" s="8">
        <f t="shared" si="136"/>
        <v>62815</v>
      </c>
      <c r="HM50" s="8">
        <f t="shared" si="136"/>
        <v>60775</v>
      </c>
      <c r="HN50" s="8">
        <f t="shared" si="136"/>
        <v>63835</v>
      </c>
      <c r="HO50" s="8">
        <f t="shared" si="136"/>
        <v>62815</v>
      </c>
      <c r="HP50" s="8">
        <f t="shared" si="136"/>
        <v>62815</v>
      </c>
      <c r="HQ50" s="8">
        <f t="shared" si="136"/>
        <v>62815</v>
      </c>
      <c r="HR50" s="8">
        <f t="shared" si="136"/>
        <v>62815</v>
      </c>
      <c r="HS50" s="8">
        <f t="shared" si="136"/>
        <v>62815</v>
      </c>
      <c r="HT50" s="8">
        <f t="shared" si="136"/>
        <v>63835</v>
      </c>
      <c r="HU50" s="8">
        <f t="shared" si="136"/>
        <v>63835</v>
      </c>
      <c r="HV50" s="8">
        <f t="shared" si="136"/>
        <v>62815</v>
      </c>
      <c r="HW50" s="8">
        <f t="shared" si="136"/>
        <v>62815</v>
      </c>
      <c r="HX50" s="8">
        <f t="shared" ref="HX50:JU50" si="137">ROUND(HX26*0.85,)</f>
        <v>62815</v>
      </c>
      <c r="HY50" s="8">
        <f t="shared" si="137"/>
        <v>62815</v>
      </c>
      <c r="HZ50" s="8">
        <f t="shared" si="137"/>
        <v>62815</v>
      </c>
      <c r="IA50" s="8">
        <f t="shared" si="137"/>
        <v>63835</v>
      </c>
      <c r="IB50" s="8">
        <f t="shared" si="137"/>
        <v>63835</v>
      </c>
      <c r="IC50" s="8">
        <f t="shared" si="137"/>
        <v>62815</v>
      </c>
      <c r="ID50" s="8">
        <f t="shared" si="137"/>
        <v>62815</v>
      </c>
      <c r="IE50" s="8">
        <f t="shared" si="137"/>
        <v>62815</v>
      </c>
      <c r="IF50" s="8">
        <f t="shared" si="137"/>
        <v>62815</v>
      </c>
      <c r="IG50" s="8">
        <f t="shared" si="137"/>
        <v>62815</v>
      </c>
      <c r="IH50" s="8">
        <f t="shared" si="137"/>
        <v>63835</v>
      </c>
      <c r="II50" s="8">
        <f t="shared" si="137"/>
        <v>63835</v>
      </c>
      <c r="IJ50" s="8">
        <f t="shared" si="137"/>
        <v>61200</v>
      </c>
      <c r="IK50" s="8">
        <f t="shared" si="137"/>
        <v>61200</v>
      </c>
      <c r="IL50" s="8">
        <f t="shared" si="137"/>
        <v>61200</v>
      </c>
      <c r="IM50" s="8">
        <f t="shared" si="137"/>
        <v>61200</v>
      </c>
      <c r="IN50" s="8">
        <f t="shared" si="137"/>
        <v>61200</v>
      </c>
      <c r="IO50" s="8">
        <f t="shared" si="137"/>
        <v>62815</v>
      </c>
      <c r="IP50" s="8">
        <f t="shared" si="137"/>
        <v>62815</v>
      </c>
      <c r="IQ50" s="8">
        <f t="shared" si="137"/>
        <v>60775</v>
      </c>
      <c r="IR50" s="8">
        <f t="shared" si="137"/>
        <v>60775</v>
      </c>
      <c r="IS50" s="8">
        <f t="shared" si="137"/>
        <v>60775</v>
      </c>
      <c r="IT50" s="8">
        <f t="shared" si="137"/>
        <v>60775</v>
      </c>
      <c r="IU50" s="8">
        <f t="shared" si="137"/>
        <v>60775</v>
      </c>
      <c r="IV50" s="8">
        <f t="shared" si="137"/>
        <v>62815</v>
      </c>
      <c r="IW50" s="8">
        <f t="shared" si="137"/>
        <v>62815</v>
      </c>
      <c r="IX50" s="8">
        <f t="shared" si="137"/>
        <v>60775</v>
      </c>
      <c r="IY50" s="8">
        <f t="shared" si="137"/>
        <v>60775</v>
      </c>
      <c r="IZ50" s="8">
        <f t="shared" si="137"/>
        <v>60775</v>
      </c>
      <c r="JA50" s="8">
        <f t="shared" si="137"/>
        <v>60775</v>
      </c>
      <c r="JB50" s="8">
        <f t="shared" si="137"/>
        <v>60775</v>
      </c>
      <c r="JC50" s="8">
        <f t="shared" si="137"/>
        <v>62815</v>
      </c>
      <c r="JD50" s="8">
        <f t="shared" si="137"/>
        <v>62815</v>
      </c>
      <c r="JE50" s="8">
        <f t="shared" si="137"/>
        <v>60775</v>
      </c>
      <c r="JF50" s="8">
        <f t="shared" si="137"/>
        <v>60775</v>
      </c>
      <c r="JG50" s="8">
        <f t="shared" si="137"/>
        <v>60775</v>
      </c>
      <c r="JH50" s="8">
        <f t="shared" si="137"/>
        <v>60775</v>
      </c>
      <c r="JI50" s="8">
        <f t="shared" si="137"/>
        <v>60775</v>
      </c>
      <c r="JJ50" s="8">
        <f t="shared" si="137"/>
        <v>62815</v>
      </c>
      <c r="JK50" s="8">
        <f t="shared" si="137"/>
        <v>62815</v>
      </c>
      <c r="JL50" s="8">
        <f t="shared" si="137"/>
        <v>60775</v>
      </c>
      <c r="JM50" s="8">
        <f t="shared" si="137"/>
        <v>60775</v>
      </c>
      <c r="JN50" s="8">
        <f t="shared" si="137"/>
        <v>60775</v>
      </c>
      <c r="JO50" s="8">
        <f t="shared" si="137"/>
        <v>60775</v>
      </c>
      <c r="JP50" s="8">
        <f t="shared" si="137"/>
        <v>60775</v>
      </c>
      <c r="JQ50" s="8">
        <f t="shared" si="137"/>
        <v>62815</v>
      </c>
      <c r="JR50" s="8">
        <f t="shared" si="137"/>
        <v>62815</v>
      </c>
      <c r="JS50" s="8">
        <f t="shared" si="137"/>
        <v>61795</v>
      </c>
      <c r="JT50" s="8">
        <f t="shared" si="137"/>
        <v>61795</v>
      </c>
      <c r="JU50" s="8">
        <f t="shared" si="137"/>
        <v>61795</v>
      </c>
      <c r="JV50" s="8">
        <f t="shared" ref="JV50" si="138">ROUND(JV26*0.85,)</f>
        <v>61795</v>
      </c>
    </row>
    <row r="51" spans="1:282" s="50" customFormat="1" x14ac:dyDescent="0.2">
      <c r="A51" s="183" t="s">
        <v>223</v>
      </c>
    </row>
    <row r="52" spans="1:282" s="50" customFormat="1" ht="12.75" hidden="1" thickBot="1" x14ac:dyDescent="0.25">
      <c r="A52" s="163" t="s">
        <v>182</v>
      </c>
    </row>
    <row r="53" spans="1:282" s="50" customFormat="1" ht="12.75" hidden="1" x14ac:dyDescent="0.2">
      <c r="A53" s="161" t="s">
        <v>181</v>
      </c>
    </row>
    <row r="54" spans="1:282" s="50" customFormat="1" hidden="1" x14ac:dyDescent="0.2">
      <c r="A54" s="48"/>
    </row>
    <row r="55" spans="1:282" s="50" customFormat="1" ht="24" hidden="1" x14ac:dyDescent="0.2">
      <c r="A55" s="164" t="s">
        <v>183</v>
      </c>
    </row>
    <row r="56" spans="1:282" s="50" customFormat="1" ht="25.5" hidden="1" x14ac:dyDescent="0.2">
      <c r="A56" s="162" t="s">
        <v>184</v>
      </c>
    </row>
    <row r="57" spans="1:282" s="50" customFormat="1" hidden="1" x14ac:dyDescent="0.2">
      <c r="A57" s="164" t="s">
        <v>185</v>
      </c>
    </row>
    <row r="58" spans="1:282" s="50" customFormat="1" x14ac:dyDescent="0.2">
      <c r="A58" s="165"/>
    </row>
    <row r="59" spans="1:282" s="50" customFormat="1" x14ac:dyDescent="0.2">
      <c r="A59" s="45"/>
    </row>
    <row r="60" spans="1:282" s="50" customFormat="1" x14ac:dyDescent="0.2">
      <c r="A60" s="71" t="s">
        <v>66</v>
      </c>
    </row>
    <row r="61" spans="1:282" ht="9" hidden="1" customHeight="1" x14ac:dyDescent="0.2">
      <c r="A61" s="63" t="s">
        <v>78</v>
      </c>
    </row>
    <row r="62" spans="1:282" ht="10.7" customHeight="1" x14ac:dyDescent="0.2">
      <c r="A62" s="43" t="s">
        <v>67</v>
      </c>
    </row>
    <row r="63" spans="1:282" x14ac:dyDescent="0.2">
      <c r="A63" s="43" t="s">
        <v>89</v>
      </c>
    </row>
    <row r="64" spans="1:282" ht="13.35" customHeight="1" x14ac:dyDescent="0.2">
      <c r="A64" s="43" t="s">
        <v>68</v>
      </c>
    </row>
    <row r="65" spans="1:1" ht="13.35" customHeight="1" x14ac:dyDescent="0.2">
      <c r="A65" s="43" t="s">
        <v>69</v>
      </c>
    </row>
    <row r="66" spans="1:1" ht="12.6" customHeight="1" x14ac:dyDescent="0.2">
      <c r="A66" s="159" t="s">
        <v>162</v>
      </c>
    </row>
    <row r="67" spans="1:1" ht="13.35" customHeight="1" thickBot="1" x14ac:dyDescent="0.25"/>
    <row r="68" spans="1:1" ht="11.45" hidden="1" customHeight="1" x14ac:dyDescent="0.2">
      <c r="A68" s="99" t="s">
        <v>70</v>
      </c>
    </row>
    <row r="69" spans="1:1" ht="72.75" hidden="1" thickBot="1" x14ac:dyDescent="0.25">
      <c r="A69" s="112" t="s">
        <v>103</v>
      </c>
    </row>
    <row r="70" spans="1:1" ht="12.75" thickBot="1" x14ac:dyDescent="0.25">
      <c r="A70" s="99" t="s">
        <v>70</v>
      </c>
    </row>
    <row r="71" spans="1:1" ht="144.75" thickBot="1" x14ac:dyDescent="0.25">
      <c r="A71" s="167" t="s">
        <v>274</v>
      </c>
    </row>
  </sheetData>
  <mergeCells count="1">
    <mergeCell ref="A1:A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V70"/>
  <sheetViews>
    <sheetView topLeftCell="JJ1" zoomScale="90" zoomScaleNormal="90" workbookViewId="0">
      <selection activeCell="A9" sqref="A9:Q11"/>
    </sheetView>
  </sheetViews>
  <sheetFormatPr defaultColWidth="9" defaultRowHeight="12" x14ac:dyDescent="0.2"/>
  <cols>
    <col min="1" max="1" width="84.5703125" style="48" customWidth="1"/>
    <col min="2" max="16384" width="9" style="48"/>
  </cols>
  <sheetData>
    <row r="1" spans="1:282" s="51" customFormat="1" ht="12" customHeight="1" x14ac:dyDescent="0.2">
      <c r="A1" s="230" t="s">
        <v>82</v>
      </c>
    </row>
    <row r="2" spans="1:282" s="51" customFormat="1" ht="12" customHeight="1" x14ac:dyDescent="0.2">
      <c r="A2" s="230"/>
    </row>
    <row r="3" spans="1:282" s="51" customFormat="1" x14ac:dyDescent="0.2">
      <c r="A3" s="97" t="s">
        <v>91</v>
      </c>
    </row>
    <row r="4" spans="1:282" s="52" customFormat="1" ht="21" customHeight="1" x14ac:dyDescent="0.2">
      <c r="A4" s="98" t="s">
        <v>64</v>
      </c>
      <c r="B4" s="197" t="e">
        <f>'C завтраками| Bed and breakfast'!#REF!</f>
        <v>#REF!</v>
      </c>
      <c r="C4" s="197" t="e">
        <f>'C завтраками| Bed and breakfast'!#REF!</f>
        <v>#REF!</v>
      </c>
      <c r="D4" s="197" t="e">
        <f>'C завтраками| Bed and breakfast'!#REF!</f>
        <v>#REF!</v>
      </c>
      <c r="E4" s="197" t="e">
        <f>'C завтраками| Bed and breakfast'!#REF!</f>
        <v>#REF!</v>
      </c>
      <c r="F4" s="197" t="e">
        <f>'C завтраками| Bed and breakfast'!#REF!</f>
        <v>#REF!</v>
      </c>
      <c r="G4" s="197" t="e">
        <f>'C завтраками| Bed and breakfast'!#REF!</f>
        <v>#REF!</v>
      </c>
      <c r="H4" s="197">
        <f>'C завтраками| Bed and breakfast'!B4</f>
        <v>46021</v>
      </c>
      <c r="I4" s="197">
        <f>'C завтраками| Bed and breakfast'!C4</f>
        <v>46022</v>
      </c>
      <c r="J4" s="197">
        <f>'C завтраками| Bed and breakfast'!D4</f>
        <v>46023</v>
      </c>
      <c r="K4" s="197">
        <f>'C завтраками| Bed and breakfast'!E4</f>
        <v>46024</v>
      </c>
      <c r="L4" s="197">
        <f>'C завтраками| Bed and breakfast'!F4</f>
        <v>46025</v>
      </c>
      <c r="M4" s="197">
        <f>'C завтраками| Bed and breakfast'!G4</f>
        <v>46026</v>
      </c>
      <c r="N4" s="197">
        <f>'C завтраками| Bed and breakfast'!H4</f>
        <v>46027</v>
      </c>
      <c r="O4" s="197">
        <f>'C завтраками| Bed and breakfast'!I4</f>
        <v>46028</v>
      </c>
      <c r="P4" s="197">
        <f>'C завтраками| Bed and breakfast'!J4</f>
        <v>46029</v>
      </c>
      <c r="Q4" s="197">
        <f>'C завтраками| Bed and breakfast'!K4</f>
        <v>46030</v>
      </c>
      <c r="R4" s="197">
        <f>'C завтраками| Bed and breakfast'!L4</f>
        <v>46031</v>
      </c>
      <c r="S4" s="197">
        <f>'C завтраками| Bed and breakfast'!M4</f>
        <v>46032</v>
      </c>
      <c r="T4" s="197">
        <f>'C завтраками| Bed and breakfast'!N4</f>
        <v>46033</v>
      </c>
      <c r="U4" s="197">
        <f>'C завтраками| Bed and breakfast'!O4</f>
        <v>46034</v>
      </c>
      <c r="V4" s="197">
        <f>'C завтраками| Bed and breakfast'!P4</f>
        <v>46035</v>
      </c>
      <c r="W4" s="197">
        <f>'C завтраками| Bed and breakfast'!Q4</f>
        <v>46036</v>
      </c>
      <c r="X4" s="197">
        <f>'C завтраками| Bed and breakfast'!R4</f>
        <v>46037</v>
      </c>
      <c r="Y4" s="197">
        <f>'C завтраками| Bed and breakfast'!S4</f>
        <v>46038</v>
      </c>
      <c r="Z4" s="197">
        <f>'C завтраками| Bed and breakfast'!T4</f>
        <v>46039</v>
      </c>
      <c r="AA4" s="197">
        <f>'C завтраками| Bed and breakfast'!U4</f>
        <v>46040</v>
      </c>
      <c r="AB4" s="197">
        <f>'C завтраками| Bed and breakfast'!V4</f>
        <v>46041</v>
      </c>
      <c r="AC4" s="197">
        <f>'C завтраками| Bed and breakfast'!W4</f>
        <v>46042</v>
      </c>
      <c r="AD4" s="197">
        <f>'C завтраками| Bed and breakfast'!X4</f>
        <v>46043</v>
      </c>
      <c r="AE4" s="197">
        <f>'C завтраками| Bed and breakfast'!Y4</f>
        <v>46044</v>
      </c>
      <c r="AF4" s="197">
        <f>'C завтраками| Bed and breakfast'!Z4</f>
        <v>46045</v>
      </c>
      <c r="AG4" s="197">
        <f>'C завтраками| Bed and breakfast'!AA4</f>
        <v>46046</v>
      </c>
      <c r="AH4" s="197">
        <f>'C завтраками| Bed and breakfast'!AB4</f>
        <v>46047</v>
      </c>
      <c r="AI4" s="197">
        <f>'C завтраками| Bed and breakfast'!AC4</f>
        <v>46048</v>
      </c>
      <c r="AJ4" s="197">
        <f>'C завтраками| Bed and breakfast'!AD4</f>
        <v>46049</v>
      </c>
      <c r="AK4" s="197">
        <f>'C завтраками| Bed and breakfast'!AE4</f>
        <v>46050</v>
      </c>
      <c r="AL4" s="197">
        <f>'C завтраками| Bed and breakfast'!AF4</f>
        <v>46051</v>
      </c>
      <c r="AM4" s="197">
        <f>'C завтраками| Bed and breakfast'!AG4</f>
        <v>46052</v>
      </c>
      <c r="AN4" s="197">
        <f>'C завтраками| Bed and breakfast'!AH4</f>
        <v>46053</v>
      </c>
      <c r="AO4" s="197">
        <f>'C завтраками| Bed and breakfast'!AI4</f>
        <v>46054</v>
      </c>
      <c r="AP4" s="197">
        <f>'C завтраками| Bed and breakfast'!AJ4</f>
        <v>46055</v>
      </c>
      <c r="AQ4" s="197">
        <f>'C завтраками| Bed and breakfast'!AK4</f>
        <v>46056</v>
      </c>
      <c r="AR4" s="197">
        <f>'C завтраками| Bed and breakfast'!AL4</f>
        <v>46057</v>
      </c>
      <c r="AS4" s="197">
        <f>'C завтраками| Bed and breakfast'!AM4</f>
        <v>46058</v>
      </c>
      <c r="AT4" s="197">
        <f>'C завтраками| Bed and breakfast'!AN4</f>
        <v>46059</v>
      </c>
      <c r="AU4" s="197">
        <f>'C завтраками| Bed and breakfast'!AO4</f>
        <v>46060</v>
      </c>
      <c r="AV4" s="197">
        <f>'C завтраками| Bed and breakfast'!AP4</f>
        <v>46061</v>
      </c>
      <c r="AW4" s="197">
        <f>'C завтраками| Bed and breakfast'!AQ4</f>
        <v>46062</v>
      </c>
      <c r="AX4" s="197">
        <f>'C завтраками| Bed and breakfast'!AR4</f>
        <v>46063</v>
      </c>
      <c r="AY4" s="197">
        <f>'C завтраками| Bed and breakfast'!AS4</f>
        <v>46064</v>
      </c>
      <c r="AZ4" s="197">
        <f>'C завтраками| Bed and breakfast'!AT4</f>
        <v>46065</v>
      </c>
      <c r="BA4" s="197">
        <f>'C завтраками| Bed and breakfast'!AU4</f>
        <v>46066</v>
      </c>
      <c r="BB4" s="197">
        <f>'C завтраками| Bed and breakfast'!AV4</f>
        <v>46067</v>
      </c>
      <c r="BC4" s="197">
        <f>'C завтраками| Bed and breakfast'!AW4</f>
        <v>46068</v>
      </c>
      <c r="BD4" s="197">
        <f>'C завтраками| Bed and breakfast'!AX4</f>
        <v>46069</v>
      </c>
      <c r="BE4" s="197">
        <f>'C завтраками| Bed and breakfast'!AY4</f>
        <v>46070</v>
      </c>
      <c r="BF4" s="197">
        <f>'C завтраками| Bed and breakfast'!AZ4</f>
        <v>46071</v>
      </c>
      <c r="BG4" s="197">
        <f>'C завтраками| Bed and breakfast'!BA4</f>
        <v>46072</v>
      </c>
      <c r="BH4" s="197">
        <f>'C завтраками| Bed and breakfast'!BB4</f>
        <v>46073</v>
      </c>
      <c r="BI4" s="197">
        <f>'C завтраками| Bed and breakfast'!BC4</f>
        <v>46074</v>
      </c>
      <c r="BJ4" s="197">
        <f>'C завтраками| Bed and breakfast'!BD4</f>
        <v>46075</v>
      </c>
      <c r="BK4" s="197">
        <f>'C завтраками| Bed and breakfast'!BE4</f>
        <v>46076</v>
      </c>
      <c r="BL4" s="197">
        <f>'C завтраками| Bed and breakfast'!BF4</f>
        <v>46077</v>
      </c>
      <c r="BM4" s="197">
        <f>'C завтраками| Bed and breakfast'!BG4</f>
        <v>46078</v>
      </c>
      <c r="BN4" s="197">
        <f>'C завтраками| Bed and breakfast'!BH4</f>
        <v>46079</v>
      </c>
      <c r="BO4" s="197">
        <f>'C завтраками| Bed and breakfast'!BI4</f>
        <v>46080</v>
      </c>
      <c r="BP4" s="197">
        <f>'C завтраками| Bed and breakfast'!BJ4</f>
        <v>46081</v>
      </c>
      <c r="BQ4" s="197">
        <f>'C завтраками| Bed and breakfast'!BK4</f>
        <v>46082</v>
      </c>
      <c r="BR4" s="197">
        <f>'C завтраками| Bed and breakfast'!BL4</f>
        <v>46083</v>
      </c>
      <c r="BS4" s="197">
        <f>'C завтраками| Bed and breakfast'!BM4</f>
        <v>46084</v>
      </c>
      <c r="BT4" s="197">
        <f>'C завтраками| Bed and breakfast'!BN4</f>
        <v>46085</v>
      </c>
      <c r="BU4" s="197">
        <f>'C завтраками| Bed and breakfast'!BO4</f>
        <v>46086</v>
      </c>
      <c r="BV4" s="197">
        <f>'C завтраками| Bed and breakfast'!BP4</f>
        <v>46087</v>
      </c>
      <c r="BW4" s="197">
        <f>'C завтраками| Bed and breakfast'!BQ4</f>
        <v>46088</v>
      </c>
      <c r="BX4" s="197">
        <f>'C завтраками| Bed and breakfast'!BR4</f>
        <v>46089</v>
      </c>
      <c r="BY4" s="197">
        <f>'C завтраками| Bed and breakfast'!BS4</f>
        <v>46090</v>
      </c>
      <c r="BZ4" s="197">
        <f>'C завтраками| Bed and breakfast'!BT4</f>
        <v>46091</v>
      </c>
      <c r="CA4" s="197">
        <f>'C завтраками| Bed and breakfast'!BU4</f>
        <v>46092</v>
      </c>
      <c r="CB4" s="197">
        <f>'C завтраками| Bed and breakfast'!BV4</f>
        <v>46093</v>
      </c>
      <c r="CC4" s="197">
        <f>'C завтраками| Bed and breakfast'!BW4</f>
        <v>46094</v>
      </c>
      <c r="CD4" s="197">
        <f>'C завтраками| Bed and breakfast'!BX4</f>
        <v>46095</v>
      </c>
      <c r="CE4" s="197">
        <f>'C завтраками| Bed and breakfast'!BY4</f>
        <v>46096</v>
      </c>
      <c r="CF4" s="197">
        <f>'C завтраками| Bed and breakfast'!BZ4</f>
        <v>46097</v>
      </c>
      <c r="CG4" s="197">
        <f>'C завтраками| Bed and breakfast'!CA4</f>
        <v>46098</v>
      </c>
      <c r="CH4" s="197">
        <f>'C завтраками| Bed and breakfast'!CB4</f>
        <v>46099</v>
      </c>
      <c r="CI4" s="197">
        <f>'C завтраками| Bed and breakfast'!CC4</f>
        <v>46100</v>
      </c>
      <c r="CJ4" s="197">
        <f>'C завтраками| Bed and breakfast'!CD4</f>
        <v>46101</v>
      </c>
      <c r="CK4" s="197">
        <f>'C завтраками| Bed and breakfast'!CE4</f>
        <v>46102</v>
      </c>
      <c r="CL4" s="197">
        <f>'C завтраками| Bed and breakfast'!CF4</f>
        <v>46103</v>
      </c>
      <c r="CM4" s="197">
        <f>'C завтраками| Bed and breakfast'!CG4</f>
        <v>46104</v>
      </c>
      <c r="CN4" s="197">
        <f>'C завтраками| Bed and breakfast'!CH4</f>
        <v>46105</v>
      </c>
      <c r="CO4" s="197">
        <f>'C завтраками| Bed and breakfast'!CI4</f>
        <v>46106</v>
      </c>
      <c r="CP4" s="197">
        <f>'C завтраками| Bed and breakfast'!CJ4</f>
        <v>46107</v>
      </c>
      <c r="CQ4" s="197">
        <f>'C завтраками| Bed and breakfast'!CK4</f>
        <v>46108</v>
      </c>
      <c r="CR4" s="197">
        <f>'C завтраками| Bed and breakfast'!CL4</f>
        <v>46109</v>
      </c>
      <c r="CS4" s="197">
        <f>'C завтраками| Bed and breakfast'!CM4</f>
        <v>46110</v>
      </c>
      <c r="CT4" s="197">
        <f>'C завтраками| Bed and breakfast'!CN4</f>
        <v>46111</v>
      </c>
      <c r="CU4" s="197">
        <f>'C завтраками| Bed and breakfast'!CO4</f>
        <v>46112</v>
      </c>
      <c r="CV4" s="197">
        <f>'C завтраками| Bed and breakfast'!CP4</f>
        <v>46113</v>
      </c>
      <c r="CW4" s="197">
        <f>'C завтраками| Bed and breakfast'!CQ4</f>
        <v>46114</v>
      </c>
      <c r="CX4" s="197">
        <f>'C завтраками| Bed and breakfast'!CR4</f>
        <v>46115</v>
      </c>
      <c r="CY4" s="197">
        <f>'C завтраками| Bed and breakfast'!CS4</f>
        <v>46116</v>
      </c>
      <c r="CZ4" s="197">
        <f>'C завтраками| Bed and breakfast'!CT4</f>
        <v>46117</v>
      </c>
      <c r="DA4" s="197">
        <f>'C завтраками| Bed and breakfast'!CU4</f>
        <v>46118</v>
      </c>
      <c r="DB4" s="197">
        <f>'C завтраками| Bed and breakfast'!CV4</f>
        <v>46119</v>
      </c>
      <c r="DC4" s="197">
        <f>'C завтраками| Bed and breakfast'!CW4</f>
        <v>46120</v>
      </c>
      <c r="DD4" s="197">
        <f>'C завтраками| Bed and breakfast'!CX4</f>
        <v>46121</v>
      </c>
      <c r="DE4" s="197">
        <f>'C завтраками| Bed and breakfast'!CY4</f>
        <v>46122</v>
      </c>
      <c r="DF4" s="197">
        <f>'C завтраками| Bed and breakfast'!CZ4</f>
        <v>46123</v>
      </c>
      <c r="DG4" s="197">
        <f>'C завтраками| Bed and breakfast'!DA4</f>
        <v>46124</v>
      </c>
      <c r="DH4" s="197">
        <f>'C завтраками| Bed and breakfast'!DB4</f>
        <v>46125</v>
      </c>
      <c r="DI4" s="197">
        <f>'C завтраками| Bed and breakfast'!DC4</f>
        <v>46126</v>
      </c>
      <c r="DJ4" s="197">
        <f>'C завтраками| Bed and breakfast'!DD4</f>
        <v>46127</v>
      </c>
      <c r="DK4" s="197">
        <f>'C завтраками| Bed and breakfast'!DE4</f>
        <v>46128</v>
      </c>
      <c r="DL4" s="197">
        <f>'C завтраками| Bed and breakfast'!DF4</f>
        <v>46129</v>
      </c>
      <c r="DM4" s="197">
        <f>'C завтраками| Bed and breakfast'!DG4</f>
        <v>46130</v>
      </c>
      <c r="DN4" s="197">
        <f>'C завтраками| Bed and breakfast'!DH4</f>
        <v>46131</v>
      </c>
      <c r="DO4" s="197">
        <f>'C завтраками| Bed and breakfast'!DI4</f>
        <v>46132</v>
      </c>
      <c r="DP4" s="197">
        <f>'C завтраками| Bed and breakfast'!DJ4</f>
        <v>46133</v>
      </c>
      <c r="DQ4" s="197">
        <f>'C завтраками| Bed and breakfast'!DK4</f>
        <v>46134</v>
      </c>
      <c r="DR4" s="197">
        <f>'C завтраками| Bed and breakfast'!DL4</f>
        <v>46135</v>
      </c>
      <c r="DS4" s="197">
        <f>'C завтраками| Bed and breakfast'!DM4</f>
        <v>46136</v>
      </c>
      <c r="DT4" s="197">
        <f>'C завтраками| Bed and breakfast'!DN4</f>
        <v>46137</v>
      </c>
      <c r="DU4" s="197">
        <f>'C завтраками| Bed and breakfast'!DO4</f>
        <v>46138</v>
      </c>
      <c r="DV4" s="197">
        <f>'C завтраками| Bed and breakfast'!DP4</f>
        <v>46139</v>
      </c>
      <c r="DW4" s="197">
        <f>'C завтраками| Bed and breakfast'!DQ4</f>
        <v>46140</v>
      </c>
      <c r="DX4" s="197">
        <f>'C завтраками| Bed and breakfast'!DR4</f>
        <v>46141</v>
      </c>
      <c r="DY4" s="197">
        <f>'C завтраками| Bed and breakfast'!DS4</f>
        <v>46142</v>
      </c>
      <c r="DZ4" s="197">
        <f>'C завтраками| Bed and breakfast'!DT4</f>
        <v>46143</v>
      </c>
      <c r="EA4" s="197">
        <f>'C завтраками| Bed and breakfast'!DU4</f>
        <v>46144</v>
      </c>
      <c r="EB4" s="197">
        <f>'C завтраками| Bed and breakfast'!DV4</f>
        <v>46145</v>
      </c>
      <c r="EC4" s="197">
        <f>'C завтраками| Bed and breakfast'!DW4</f>
        <v>46146</v>
      </c>
      <c r="ED4" s="197">
        <f>'C завтраками| Bed and breakfast'!DX4</f>
        <v>46147</v>
      </c>
      <c r="EE4" s="197">
        <f>'C завтраками| Bed and breakfast'!DY4</f>
        <v>46148</v>
      </c>
      <c r="EF4" s="197">
        <f>'C завтраками| Bed and breakfast'!DZ4</f>
        <v>46149</v>
      </c>
      <c r="EG4" s="197">
        <f>'C завтраками| Bed and breakfast'!EA4</f>
        <v>46150</v>
      </c>
      <c r="EH4" s="197">
        <f>'C завтраками| Bed and breakfast'!EB4</f>
        <v>46151</v>
      </c>
      <c r="EI4" s="197">
        <f>'C завтраками| Bed and breakfast'!EC4</f>
        <v>46152</v>
      </c>
      <c r="EJ4" s="197">
        <f>'C завтраками| Bed and breakfast'!ED4</f>
        <v>46153</v>
      </c>
      <c r="EK4" s="197">
        <f>'C завтраками| Bed and breakfast'!EE4</f>
        <v>46154</v>
      </c>
      <c r="EL4" s="197">
        <f>'C завтраками| Bed and breakfast'!EF4</f>
        <v>46155</v>
      </c>
      <c r="EM4" s="197">
        <f>'C завтраками| Bed and breakfast'!EG4</f>
        <v>46156</v>
      </c>
      <c r="EN4" s="197">
        <f>'C завтраками| Bed and breakfast'!EH4</f>
        <v>46157</v>
      </c>
      <c r="EO4" s="197">
        <f>'C завтраками| Bed and breakfast'!EI4</f>
        <v>46158</v>
      </c>
      <c r="EP4" s="197">
        <f>'C завтраками| Bed and breakfast'!EJ4</f>
        <v>46159</v>
      </c>
      <c r="EQ4" s="197">
        <f>'C завтраками| Bed and breakfast'!EK4</f>
        <v>46160</v>
      </c>
      <c r="ER4" s="197">
        <f>'C завтраками| Bed and breakfast'!EL4</f>
        <v>46161</v>
      </c>
      <c r="ES4" s="197">
        <f>'C завтраками| Bed and breakfast'!EM4</f>
        <v>46162</v>
      </c>
      <c r="ET4" s="197">
        <f>'C завтраками| Bed and breakfast'!EN4</f>
        <v>46163</v>
      </c>
      <c r="EU4" s="197">
        <f>'C завтраками| Bed and breakfast'!EO4</f>
        <v>46164</v>
      </c>
      <c r="EV4" s="197">
        <f>'C завтраками| Bed and breakfast'!EP4</f>
        <v>46165</v>
      </c>
      <c r="EW4" s="197">
        <f>'C завтраками| Bed and breakfast'!EQ4</f>
        <v>46166</v>
      </c>
      <c r="EX4" s="197">
        <f>'C завтраками| Bed and breakfast'!ER4</f>
        <v>46167</v>
      </c>
      <c r="EY4" s="197">
        <f>'C завтраками| Bed and breakfast'!ES4</f>
        <v>46168</v>
      </c>
      <c r="EZ4" s="197">
        <f>'C завтраками| Bed and breakfast'!ET4</f>
        <v>46169</v>
      </c>
      <c r="FA4" s="197">
        <f>'C завтраками| Bed and breakfast'!EU4</f>
        <v>46170</v>
      </c>
      <c r="FB4" s="197">
        <f>'C завтраками| Bed and breakfast'!EV4</f>
        <v>46171</v>
      </c>
      <c r="FC4" s="197">
        <f>'C завтраками| Bed and breakfast'!EW4</f>
        <v>46172</v>
      </c>
      <c r="FD4" s="197">
        <f>'C завтраками| Bed and breakfast'!EX4</f>
        <v>46173</v>
      </c>
      <c r="FE4" s="197">
        <f>'C завтраками| Bed and breakfast'!EY4</f>
        <v>46174</v>
      </c>
      <c r="FF4" s="197">
        <f>'C завтраками| Bed and breakfast'!EZ4</f>
        <v>46175</v>
      </c>
      <c r="FG4" s="197">
        <f>'C завтраками| Bed and breakfast'!FA4</f>
        <v>46176</v>
      </c>
      <c r="FH4" s="197">
        <f>'C завтраками| Bed and breakfast'!FB4</f>
        <v>46177</v>
      </c>
      <c r="FI4" s="197">
        <f>'C завтраками| Bed and breakfast'!FC4</f>
        <v>46178</v>
      </c>
      <c r="FJ4" s="197">
        <f>'C завтраками| Bed and breakfast'!FD4</f>
        <v>46179</v>
      </c>
      <c r="FK4" s="197">
        <f>'C завтраками| Bed and breakfast'!FE4</f>
        <v>46180</v>
      </c>
      <c r="FL4" s="197">
        <f>'C завтраками| Bed and breakfast'!FF4</f>
        <v>46181</v>
      </c>
      <c r="FM4" s="197">
        <f>'C завтраками| Bed and breakfast'!FG4</f>
        <v>46182</v>
      </c>
      <c r="FN4" s="197">
        <f>'C завтраками| Bed and breakfast'!FH4</f>
        <v>46183</v>
      </c>
      <c r="FO4" s="197">
        <f>'C завтраками| Bed and breakfast'!FI4</f>
        <v>46184</v>
      </c>
      <c r="FP4" s="197">
        <f>'C завтраками| Bed and breakfast'!FJ4</f>
        <v>46185</v>
      </c>
      <c r="FQ4" s="197">
        <f>'C завтраками| Bed and breakfast'!FK4</f>
        <v>46186</v>
      </c>
      <c r="FR4" s="197">
        <f>'C завтраками| Bed and breakfast'!FL4</f>
        <v>46187</v>
      </c>
      <c r="FS4" s="197">
        <f>'C завтраками| Bed and breakfast'!FM4</f>
        <v>46188</v>
      </c>
      <c r="FT4" s="197">
        <f>'C завтраками| Bed and breakfast'!FN4</f>
        <v>46189</v>
      </c>
      <c r="FU4" s="197">
        <f>'C завтраками| Bed and breakfast'!FO4</f>
        <v>46190</v>
      </c>
      <c r="FV4" s="197">
        <f>'C завтраками| Bed and breakfast'!FP4</f>
        <v>46191</v>
      </c>
      <c r="FW4" s="197">
        <f>'C завтраками| Bed and breakfast'!FQ4</f>
        <v>46192</v>
      </c>
      <c r="FX4" s="197">
        <f>'C завтраками| Bed and breakfast'!FR4</f>
        <v>46193</v>
      </c>
      <c r="FY4" s="197">
        <f>'C завтраками| Bed and breakfast'!FS4</f>
        <v>46194</v>
      </c>
      <c r="FZ4" s="197">
        <f>'C завтраками| Bed and breakfast'!FT4</f>
        <v>46195</v>
      </c>
      <c r="GA4" s="197">
        <f>'C завтраками| Bed and breakfast'!FU4</f>
        <v>46196</v>
      </c>
      <c r="GB4" s="197">
        <f>'C завтраками| Bed and breakfast'!FV4</f>
        <v>46197</v>
      </c>
      <c r="GC4" s="197">
        <f>'C завтраками| Bed and breakfast'!FW4</f>
        <v>46198</v>
      </c>
      <c r="GD4" s="197">
        <f>'C завтраками| Bed and breakfast'!FX4</f>
        <v>46199</v>
      </c>
      <c r="GE4" s="197">
        <f>'C завтраками| Bed and breakfast'!FY4</f>
        <v>46200</v>
      </c>
      <c r="GF4" s="197">
        <f>'C завтраками| Bed and breakfast'!FZ4</f>
        <v>46201</v>
      </c>
      <c r="GG4" s="197">
        <f>'C завтраками| Bed and breakfast'!GA4</f>
        <v>46202</v>
      </c>
      <c r="GH4" s="197">
        <f>'C завтраками| Bed and breakfast'!GB4</f>
        <v>46203</v>
      </c>
      <c r="GI4" s="197">
        <f>'C завтраками| Bed and breakfast'!GC4</f>
        <v>46204</v>
      </c>
      <c r="GJ4" s="197">
        <f>'C завтраками| Bed and breakfast'!GD4</f>
        <v>46205</v>
      </c>
      <c r="GK4" s="197">
        <f>'C завтраками| Bed and breakfast'!GE4</f>
        <v>46206</v>
      </c>
      <c r="GL4" s="197">
        <f>'C завтраками| Bed and breakfast'!GF4</f>
        <v>46207</v>
      </c>
      <c r="GM4" s="197">
        <f>'C завтраками| Bed and breakfast'!GG4</f>
        <v>46208</v>
      </c>
      <c r="GN4" s="197">
        <f>'C завтраками| Bed and breakfast'!GH4</f>
        <v>46209</v>
      </c>
      <c r="GO4" s="197">
        <f>'C завтраками| Bed and breakfast'!GI4</f>
        <v>46210</v>
      </c>
      <c r="GP4" s="197">
        <f>'C завтраками| Bed and breakfast'!GJ4</f>
        <v>46211</v>
      </c>
      <c r="GQ4" s="197">
        <f>'C завтраками| Bed and breakfast'!GK4</f>
        <v>46212</v>
      </c>
      <c r="GR4" s="197">
        <f>'C завтраками| Bed and breakfast'!GL4</f>
        <v>46213</v>
      </c>
      <c r="GS4" s="197">
        <f>'C завтраками| Bed and breakfast'!GM4</f>
        <v>46214</v>
      </c>
      <c r="GT4" s="197">
        <f>'C завтраками| Bed and breakfast'!GN4</f>
        <v>46215</v>
      </c>
      <c r="GU4" s="197">
        <f>'C завтраками| Bed and breakfast'!GO4</f>
        <v>46216</v>
      </c>
      <c r="GV4" s="197">
        <f>'C завтраками| Bed and breakfast'!GP4</f>
        <v>46217</v>
      </c>
      <c r="GW4" s="197">
        <f>'C завтраками| Bed and breakfast'!GQ4</f>
        <v>46218</v>
      </c>
      <c r="GX4" s="197">
        <f>'C завтраками| Bed and breakfast'!GR4</f>
        <v>46219</v>
      </c>
      <c r="GY4" s="197">
        <f>'C завтраками| Bed and breakfast'!GS4</f>
        <v>46220</v>
      </c>
      <c r="GZ4" s="197">
        <f>'C завтраками| Bed and breakfast'!GT4</f>
        <v>46221</v>
      </c>
      <c r="HA4" s="197">
        <f>'C завтраками| Bed and breakfast'!GU4</f>
        <v>46222</v>
      </c>
      <c r="HB4" s="197">
        <f>'C завтраками| Bed and breakfast'!GV4</f>
        <v>46223</v>
      </c>
      <c r="HC4" s="197">
        <f>'C завтраками| Bed and breakfast'!GW4</f>
        <v>46224</v>
      </c>
      <c r="HD4" s="197">
        <f>'C завтраками| Bed and breakfast'!GX4</f>
        <v>46225</v>
      </c>
      <c r="HE4" s="197">
        <f>'C завтраками| Bed and breakfast'!GY4</f>
        <v>46226</v>
      </c>
      <c r="HF4" s="197">
        <f>'C завтраками| Bed and breakfast'!GZ4</f>
        <v>46227</v>
      </c>
      <c r="HG4" s="197">
        <f>'C завтраками| Bed and breakfast'!HA4</f>
        <v>46228</v>
      </c>
      <c r="HH4" s="197">
        <f>'C завтраками| Bed and breakfast'!HB4</f>
        <v>46229</v>
      </c>
      <c r="HI4" s="197">
        <f>'C завтраками| Bed and breakfast'!HC4</f>
        <v>46230</v>
      </c>
      <c r="HJ4" s="197">
        <f>'C завтраками| Bed and breakfast'!HD4</f>
        <v>46231</v>
      </c>
      <c r="HK4" s="197">
        <f>'C завтраками| Bed and breakfast'!HE4</f>
        <v>46232</v>
      </c>
      <c r="HL4" s="197">
        <f>'C завтраками| Bed and breakfast'!HF4</f>
        <v>46233</v>
      </c>
      <c r="HM4" s="197">
        <f>'C завтраками| Bed and breakfast'!HG4</f>
        <v>46234</v>
      </c>
      <c r="HN4" s="197">
        <f>'C завтраками| Bed and breakfast'!HH4</f>
        <v>46235</v>
      </c>
      <c r="HO4" s="197">
        <f>'C завтраками| Bed and breakfast'!HI4</f>
        <v>46236</v>
      </c>
      <c r="HP4" s="197">
        <f>'C завтраками| Bed and breakfast'!HJ4</f>
        <v>46237</v>
      </c>
      <c r="HQ4" s="197">
        <f>'C завтраками| Bed and breakfast'!HK4</f>
        <v>46238</v>
      </c>
      <c r="HR4" s="197">
        <f>'C завтраками| Bed and breakfast'!HL4</f>
        <v>46239</v>
      </c>
      <c r="HS4" s="197">
        <f>'C завтраками| Bed and breakfast'!HM4</f>
        <v>46240</v>
      </c>
      <c r="HT4" s="197">
        <f>'C завтраками| Bed and breakfast'!HN4</f>
        <v>46241</v>
      </c>
      <c r="HU4" s="197">
        <f>'C завтраками| Bed and breakfast'!HO4</f>
        <v>46242</v>
      </c>
      <c r="HV4" s="197">
        <f>'C завтраками| Bed and breakfast'!HP4</f>
        <v>46243</v>
      </c>
      <c r="HW4" s="197">
        <f>'C завтраками| Bed and breakfast'!HQ4</f>
        <v>46244</v>
      </c>
      <c r="HX4" s="197">
        <f>'C завтраками| Bed and breakfast'!HR4</f>
        <v>46245</v>
      </c>
      <c r="HY4" s="197">
        <f>'C завтраками| Bed and breakfast'!HS4</f>
        <v>46246</v>
      </c>
      <c r="HZ4" s="197">
        <f>'C завтраками| Bed and breakfast'!HT4</f>
        <v>46247</v>
      </c>
      <c r="IA4" s="197">
        <f>'C завтраками| Bed and breakfast'!HU4</f>
        <v>46248</v>
      </c>
      <c r="IB4" s="197">
        <f>'C завтраками| Bed and breakfast'!HV4</f>
        <v>46249</v>
      </c>
      <c r="IC4" s="197">
        <f>'C завтраками| Bed and breakfast'!HW4</f>
        <v>46250</v>
      </c>
      <c r="ID4" s="197">
        <f>'C завтраками| Bed and breakfast'!HX4</f>
        <v>46251</v>
      </c>
      <c r="IE4" s="197">
        <f>'C завтраками| Bed and breakfast'!HY4</f>
        <v>46252</v>
      </c>
      <c r="IF4" s="197">
        <f>'C завтраками| Bed and breakfast'!HZ4</f>
        <v>46253</v>
      </c>
      <c r="IG4" s="197">
        <f>'C завтраками| Bed and breakfast'!IA4</f>
        <v>46254</v>
      </c>
      <c r="IH4" s="197">
        <f>'C завтраками| Bed and breakfast'!IB4</f>
        <v>46255</v>
      </c>
      <c r="II4" s="197">
        <f>'C завтраками| Bed and breakfast'!IC4</f>
        <v>46256</v>
      </c>
      <c r="IJ4" s="197">
        <f>'C завтраками| Bed and breakfast'!ID4</f>
        <v>46257</v>
      </c>
      <c r="IK4" s="197">
        <f>'C завтраками| Bed and breakfast'!IE4</f>
        <v>46258</v>
      </c>
      <c r="IL4" s="197">
        <f>'C завтраками| Bed and breakfast'!IF4</f>
        <v>46259</v>
      </c>
      <c r="IM4" s="197">
        <f>'C завтраками| Bed and breakfast'!IG4</f>
        <v>46260</v>
      </c>
      <c r="IN4" s="197">
        <f>'C завтраками| Bed and breakfast'!IH4</f>
        <v>46261</v>
      </c>
      <c r="IO4" s="197">
        <f>'C завтраками| Bed and breakfast'!II4</f>
        <v>46262</v>
      </c>
      <c r="IP4" s="197">
        <f>'C завтраками| Bed and breakfast'!IJ4</f>
        <v>46263</v>
      </c>
      <c r="IQ4" s="197">
        <f>'C завтраками| Bed and breakfast'!IK4</f>
        <v>46264</v>
      </c>
      <c r="IR4" s="197">
        <f>'C завтраками| Bed and breakfast'!IL4</f>
        <v>46265</v>
      </c>
      <c r="IS4" s="197">
        <f>'C завтраками| Bed and breakfast'!IM4</f>
        <v>46266</v>
      </c>
      <c r="IT4" s="197">
        <f>'C завтраками| Bed and breakfast'!IN4</f>
        <v>46267</v>
      </c>
      <c r="IU4" s="197">
        <f>'C завтраками| Bed and breakfast'!IO4</f>
        <v>46268</v>
      </c>
      <c r="IV4" s="197">
        <f>'C завтраками| Bed and breakfast'!IP4</f>
        <v>46269</v>
      </c>
      <c r="IW4" s="197">
        <f>'C завтраками| Bed and breakfast'!IQ4</f>
        <v>46270</v>
      </c>
      <c r="IX4" s="197">
        <f>'C завтраками| Bed and breakfast'!IR4</f>
        <v>46271</v>
      </c>
      <c r="IY4" s="197">
        <f>'C завтраками| Bed and breakfast'!IS4</f>
        <v>46272</v>
      </c>
      <c r="IZ4" s="197">
        <f>'C завтраками| Bed and breakfast'!IT4</f>
        <v>46273</v>
      </c>
      <c r="JA4" s="197">
        <f>'C завтраками| Bed and breakfast'!IU4</f>
        <v>46274</v>
      </c>
      <c r="JB4" s="197">
        <f>'C завтраками| Bed and breakfast'!IV4</f>
        <v>46275</v>
      </c>
      <c r="JC4" s="197">
        <f>'C завтраками| Bed and breakfast'!IW4</f>
        <v>46276</v>
      </c>
      <c r="JD4" s="197">
        <f>'C завтраками| Bed and breakfast'!IX4</f>
        <v>46277</v>
      </c>
      <c r="JE4" s="197">
        <f>'C завтраками| Bed and breakfast'!IY4</f>
        <v>46278</v>
      </c>
      <c r="JF4" s="197">
        <f>'C завтраками| Bed and breakfast'!IZ4</f>
        <v>46279</v>
      </c>
      <c r="JG4" s="197">
        <f>'C завтраками| Bed and breakfast'!JA4</f>
        <v>46280</v>
      </c>
      <c r="JH4" s="197">
        <f>'C завтраками| Bed and breakfast'!JB4</f>
        <v>46281</v>
      </c>
      <c r="JI4" s="197">
        <f>'C завтраками| Bed and breakfast'!JC4</f>
        <v>46282</v>
      </c>
      <c r="JJ4" s="197">
        <f>'C завтраками| Bed and breakfast'!JD4</f>
        <v>46283</v>
      </c>
      <c r="JK4" s="197">
        <f>'C завтраками| Bed and breakfast'!JE4</f>
        <v>46284</v>
      </c>
      <c r="JL4" s="197">
        <f>'C завтраками| Bed and breakfast'!JF4</f>
        <v>46285</v>
      </c>
      <c r="JM4" s="197">
        <f>'C завтраками| Bed and breakfast'!JG4</f>
        <v>46286</v>
      </c>
      <c r="JN4" s="197">
        <f>'C завтраками| Bed and breakfast'!JH4</f>
        <v>46287</v>
      </c>
      <c r="JO4" s="197">
        <f>'C завтраками| Bed and breakfast'!JI4</f>
        <v>46288</v>
      </c>
      <c r="JP4" s="197">
        <f>'C завтраками| Bed and breakfast'!JJ4</f>
        <v>46289</v>
      </c>
      <c r="JQ4" s="197">
        <f>'C завтраками| Bed and breakfast'!JK4</f>
        <v>46290</v>
      </c>
      <c r="JR4" s="197">
        <f>'C завтраками| Bed and breakfast'!JL4</f>
        <v>46291</v>
      </c>
      <c r="JS4" s="197">
        <f>'C завтраками| Bed and breakfast'!JM4</f>
        <v>46292</v>
      </c>
      <c r="JT4" s="197">
        <f>'C завтраками| Bed and breakfast'!JN4</f>
        <v>46293</v>
      </c>
      <c r="JU4" s="197">
        <f>'C завтраками| Bed and breakfast'!JO4</f>
        <v>46294</v>
      </c>
      <c r="JV4" s="197">
        <f>'C завтраками| Bed and breakfast'!JP4</f>
        <v>46295</v>
      </c>
    </row>
    <row r="5" spans="1:282" s="53" customFormat="1" ht="22.5" customHeight="1" x14ac:dyDescent="0.2">
      <c r="A5" s="98"/>
      <c r="B5" s="197" t="e">
        <f>'C завтраками| Bed and breakfast'!#REF!</f>
        <v>#REF!</v>
      </c>
      <c r="C5" s="197" t="e">
        <f>'C завтраками| Bed and breakfast'!#REF!</f>
        <v>#REF!</v>
      </c>
      <c r="D5" s="197" t="e">
        <f>'C завтраками| Bed and breakfast'!#REF!</f>
        <v>#REF!</v>
      </c>
      <c r="E5" s="197" t="e">
        <f>'C завтраками| Bed and breakfast'!#REF!</f>
        <v>#REF!</v>
      </c>
      <c r="F5" s="197" t="e">
        <f>'C завтраками| Bed and breakfast'!#REF!</f>
        <v>#REF!</v>
      </c>
      <c r="G5" s="197" t="e">
        <f>'C завтраками| Bed and breakfast'!#REF!</f>
        <v>#REF!</v>
      </c>
      <c r="H5" s="197">
        <f>'C завтраками| Bed and breakfast'!B5</f>
        <v>46021</v>
      </c>
      <c r="I5" s="197">
        <f>'C завтраками| Bed and breakfast'!C5</f>
        <v>46022</v>
      </c>
      <c r="J5" s="197">
        <f>'C завтраками| Bed and breakfast'!D5</f>
        <v>46023</v>
      </c>
      <c r="K5" s="197">
        <f>'C завтраками| Bed and breakfast'!E5</f>
        <v>46024</v>
      </c>
      <c r="L5" s="197">
        <f>'C завтраками| Bed and breakfast'!F5</f>
        <v>46025</v>
      </c>
      <c r="M5" s="197">
        <f>'C завтраками| Bed and breakfast'!G5</f>
        <v>46026</v>
      </c>
      <c r="N5" s="197">
        <f>'C завтраками| Bed and breakfast'!H5</f>
        <v>46027</v>
      </c>
      <c r="O5" s="197">
        <f>'C завтраками| Bed and breakfast'!I5</f>
        <v>46028</v>
      </c>
      <c r="P5" s="197">
        <f>'C завтраками| Bed and breakfast'!J5</f>
        <v>46029</v>
      </c>
      <c r="Q5" s="197">
        <f>'C завтраками| Bed and breakfast'!K5</f>
        <v>46030</v>
      </c>
      <c r="R5" s="197">
        <f>'C завтраками| Bed and breakfast'!L5</f>
        <v>46031</v>
      </c>
      <c r="S5" s="197">
        <f>'C завтраками| Bed and breakfast'!M5</f>
        <v>46032</v>
      </c>
      <c r="T5" s="197">
        <f>'C завтраками| Bed and breakfast'!N5</f>
        <v>46033</v>
      </c>
      <c r="U5" s="197">
        <f>'C завтраками| Bed and breakfast'!O5</f>
        <v>46034</v>
      </c>
      <c r="V5" s="197">
        <f>'C завтраками| Bed and breakfast'!P5</f>
        <v>46035</v>
      </c>
      <c r="W5" s="197">
        <f>'C завтраками| Bed and breakfast'!Q5</f>
        <v>46036</v>
      </c>
      <c r="X5" s="197">
        <f>'C завтраками| Bed and breakfast'!R5</f>
        <v>46037</v>
      </c>
      <c r="Y5" s="197">
        <f>'C завтраками| Bed and breakfast'!S5</f>
        <v>46038</v>
      </c>
      <c r="Z5" s="197">
        <f>'C завтраками| Bed and breakfast'!T5</f>
        <v>46039</v>
      </c>
      <c r="AA5" s="197">
        <f>'C завтраками| Bed and breakfast'!U5</f>
        <v>46040</v>
      </c>
      <c r="AB5" s="197">
        <f>'C завтраками| Bed and breakfast'!V5</f>
        <v>46041</v>
      </c>
      <c r="AC5" s="197">
        <f>'C завтраками| Bed and breakfast'!W5</f>
        <v>46042</v>
      </c>
      <c r="AD5" s="197">
        <f>'C завтраками| Bed and breakfast'!X5</f>
        <v>46043</v>
      </c>
      <c r="AE5" s="197">
        <f>'C завтраками| Bed and breakfast'!Y5</f>
        <v>46044</v>
      </c>
      <c r="AF5" s="197">
        <f>'C завтраками| Bed and breakfast'!Z5</f>
        <v>46045</v>
      </c>
      <c r="AG5" s="197">
        <f>'C завтраками| Bed and breakfast'!AA5</f>
        <v>46046</v>
      </c>
      <c r="AH5" s="197">
        <f>'C завтраками| Bed and breakfast'!AB5</f>
        <v>46047</v>
      </c>
      <c r="AI5" s="197">
        <f>'C завтраками| Bed and breakfast'!AC5</f>
        <v>46048</v>
      </c>
      <c r="AJ5" s="197">
        <f>'C завтраками| Bed and breakfast'!AD5</f>
        <v>46049</v>
      </c>
      <c r="AK5" s="197">
        <f>'C завтраками| Bed and breakfast'!AE5</f>
        <v>46050</v>
      </c>
      <c r="AL5" s="197">
        <f>'C завтраками| Bed and breakfast'!AF5</f>
        <v>46051</v>
      </c>
      <c r="AM5" s="197">
        <f>'C завтраками| Bed and breakfast'!AG5</f>
        <v>46052</v>
      </c>
      <c r="AN5" s="197">
        <f>'C завтраками| Bed and breakfast'!AH5</f>
        <v>46053</v>
      </c>
      <c r="AO5" s="197">
        <f>'C завтраками| Bed and breakfast'!AI5</f>
        <v>46054</v>
      </c>
      <c r="AP5" s="197">
        <f>'C завтраками| Bed and breakfast'!AJ5</f>
        <v>46055</v>
      </c>
      <c r="AQ5" s="197">
        <f>'C завтраками| Bed and breakfast'!AK5</f>
        <v>46056</v>
      </c>
      <c r="AR5" s="197">
        <f>'C завтраками| Bed and breakfast'!AL5</f>
        <v>46057</v>
      </c>
      <c r="AS5" s="197">
        <f>'C завтраками| Bed and breakfast'!AM5</f>
        <v>46058</v>
      </c>
      <c r="AT5" s="197">
        <f>'C завтраками| Bed and breakfast'!AN5</f>
        <v>46059</v>
      </c>
      <c r="AU5" s="197">
        <f>'C завтраками| Bed and breakfast'!AO5</f>
        <v>46060</v>
      </c>
      <c r="AV5" s="197">
        <f>'C завтраками| Bed and breakfast'!AP5</f>
        <v>46061</v>
      </c>
      <c r="AW5" s="197">
        <f>'C завтраками| Bed and breakfast'!AQ5</f>
        <v>46062</v>
      </c>
      <c r="AX5" s="197">
        <f>'C завтраками| Bed and breakfast'!AR5</f>
        <v>46063</v>
      </c>
      <c r="AY5" s="197">
        <f>'C завтраками| Bed and breakfast'!AS5</f>
        <v>46064</v>
      </c>
      <c r="AZ5" s="197">
        <f>'C завтраками| Bed and breakfast'!AT5</f>
        <v>46065</v>
      </c>
      <c r="BA5" s="197">
        <f>'C завтраками| Bed and breakfast'!AU5</f>
        <v>46066</v>
      </c>
      <c r="BB5" s="197">
        <f>'C завтраками| Bed and breakfast'!AV5</f>
        <v>46067</v>
      </c>
      <c r="BC5" s="197">
        <f>'C завтраками| Bed and breakfast'!AW5</f>
        <v>46068</v>
      </c>
      <c r="BD5" s="197">
        <f>'C завтраками| Bed and breakfast'!AX5</f>
        <v>46069</v>
      </c>
      <c r="BE5" s="197">
        <f>'C завтраками| Bed and breakfast'!AY5</f>
        <v>46070</v>
      </c>
      <c r="BF5" s="197">
        <f>'C завтраками| Bed and breakfast'!AZ5</f>
        <v>46071</v>
      </c>
      <c r="BG5" s="197">
        <f>'C завтраками| Bed and breakfast'!BA5</f>
        <v>46072</v>
      </c>
      <c r="BH5" s="197">
        <f>'C завтраками| Bed and breakfast'!BB5</f>
        <v>46073</v>
      </c>
      <c r="BI5" s="197">
        <f>'C завтраками| Bed and breakfast'!BC5</f>
        <v>46074</v>
      </c>
      <c r="BJ5" s="197">
        <f>'C завтраками| Bed and breakfast'!BD5</f>
        <v>46075</v>
      </c>
      <c r="BK5" s="197">
        <f>'C завтраками| Bed and breakfast'!BE5</f>
        <v>46076</v>
      </c>
      <c r="BL5" s="197">
        <f>'C завтраками| Bed and breakfast'!BF5</f>
        <v>46077</v>
      </c>
      <c r="BM5" s="197">
        <f>'C завтраками| Bed and breakfast'!BG5</f>
        <v>46078</v>
      </c>
      <c r="BN5" s="197">
        <f>'C завтраками| Bed and breakfast'!BH5</f>
        <v>46079</v>
      </c>
      <c r="BO5" s="197">
        <f>'C завтраками| Bed and breakfast'!BI5</f>
        <v>46080</v>
      </c>
      <c r="BP5" s="197">
        <f>'C завтраками| Bed and breakfast'!BJ5</f>
        <v>46081</v>
      </c>
      <c r="BQ5" s="197">
        <f>'C завтраками| Bed and breakfast'!BK5</f>
        <v>46082</v>
      </c>
      <c r="BR5" s="197">
        <f>'C завтраками| Bed and breakfast'!BL5</f>
        <v>46083</v>
      </c>
      <c r="BS5" s="197">
        <f>'C завтраками| Bed and breakfast'!BM5</f>
        <v>46084</v>
      </c>
      <c r="BT5" s="197">
        <f>'C завтраками| Bed and breakfast'!BN5</f>
        <v>46085</v>
      </c>
      <c r="BU5" s="197">
        <f>'C завтраками| Bed and breakfast'!BO5</f>
        <v>46086</v>
      </c>
      <c r="BV5" s="197">
        <f>'C завтраками| Bed and breakfast'!BP5</f>
        <v>46087</v>
      </c>
      <c r="BW5" s="197">
        <f>'C завтраками| Bed and breakfast'!BQ5</f>
        <v>46088</v>
      </c>
      <c r="BX5" s="197">
        <f>'C завтраками| Bed and breakfast'!BR5</f>
        <v>46089</v>
      </c>
      <c r="BY5" s="197">
        <f>'C завтраками| Bed and breakfast'!BS5</f>
        <v>46090</v>
      </c>
      <c r="BZ5" s="197">
        <f>'C завтраками| Bed and breakfast'!BT5</f>
        <v>46091</v>
      </c>
      <c r="CA5" s="197">
        <f>'C завтраками| Bed and breakfast'!BU5</f>
        <v>46092</v>
      </c>
      <c r="CB5" s="197">
        <f>'C завтраками| Bed and breakfast'!BV5</f>
        <v>46093</v>
      </c>
      <c r="CC5" s="197">
        <f>'C завтраками| Bed and breakfast'!BW5</f>
        <v>46094</v>
      </c>
      <c r="CD5" s="197">
        <f>'C завтраками| Bed and breakfast'!BX5</f>
        <v>46095</v>
      </c>
      <c r="CE5" s="197">
        <f>'C завтраками| Bed and breakfast'!BY5</f>
        <v>46096</v>
      </c>
      <c r="CF5" s="197">
        <f>'C завтраками| Bed and breakfast'!BZ5</f>
        <v>46097</v>
      </c>
      <c r="CG5" s="197">
        <f>'C завтраками| Bed and breakfast'!CA5</f>
        <v>46098</v>
      </c>
      <c r="CH5" s="197">
        <f>'C завтраками| Bed and breakfast'!CB5</f>
        <v>46099</v>
      </c>
      <c r="CI5" s="197">
        <f>'C завтраками| Bed and breakfast'!CC5</f>
        <v>46100</v>
      </c>
      <c r="CJ5" s="197">
        <f>'C завтраками| Bed and breakfast'!CD5</f>
        <v>46101</v>
      </c>
      <c r="CK5" s="197">
        <f>'C завтраками| Bed and breakfast'!CE5</f>
        <v>46102</v>
      </c>
      <c r="CL5" s="197">
        <f>'C завтраками| Bed and breakfast'!CF5</f>
        <v>46103</v>
      </c>
      <c r="CM5" s="197">
        <f>'C завтраками| Bed and breakfast'!CG5</f>
        <v>46104</v>
      </c>
      <c r="CN5" s="197">
        <f>'C завтраками| Bed and breakfast'!CH5</f>
        <v>46105</v>
      </c>
      <c r="CO5" s="197">
        <f>'C завтраками| Bed and breakfast'!CI5</f>
        <v>46106</v>
      </c>
      <c r="CP5" s="197">
        <f>'C завтраками| Bed and breakfast'!CJ5</f>
        <v>46107</v>
      </c>
      <c r="CQ5" s="197">
        <f>'C завтраками| Bed and breakfast'!CK5</f>
        <v>46108</v>
      </c>
      <c r="CR5" s="197">
        <f>'C завтраками| Bed and breakfast'!CL5</f>
        <v>46109</v>
      </c>
      <c r="CS5" s="197">
        <f>'C завтраками| Bed and breakfast'!CM5</f>
        <v>46110</v>
      </c>
      <c r="CT5" s="197">
        <f>'C завтраками| Bed and breakfast'!CN5</f>
        <v>46111</v>
      </c>
      <c r="CU5" s="197">
        <f>'C завтраками| Bed and breakfast'!CO5</f>
        <v>46112</v>
      </c>
      <c r="CV5" s="197">
        <f>'C завтраками| Bed and breakfast'!CP5</f>
        <v>46113</v>
      </c>
      <c r="CW5" s="197">
        <f>'C завтраками| Bed and breakfast'!CQ5</f>
        <v>46114</v>
      </c>
      <c r="CX5" s="197">
        <f>'C завтраками| Bed and breakfast'!CR5</f>
        <v>46115</v>
      </c>
      <c r="CY5" s="197">
        <f>'C завтраками| Bed and breakfast'!CS5</f>
        <v>46116</v>
      </c>
      <c r="CZ5" s="197">
        <f>'C завтраками| Bed and breakfast'!CT5</f>
        <v>46117</v>
      </c>
      <c r="DA5" s="197">
        <f>'C завтраками| Bed and breakfast'!CU5</f>
        <v>46118</v>
      </c>
      <c r="DB5" s="197">
        <f>'C завтраками| Bed and breakfast'!CV5</f>
        <v>46119</v>
      </c>
      <c r="DC5" s="197">
        <f>'C завтраками| Bed and breakfast'!CW5</f>
        <v>46120</v>
      </c>
      <c r="DD5" s="197">
        <f>'C завтраками| Bed and breakfast'!CX5</f>
        <v>46121</v>
      </c>
      <c r="DE5" s="197">
        <f>'C завтраками| Bed and breakfast'!CY5</f>
        <v>46122</v>
      </c>
      <c r="DF5" s="197">
        <f>'C завтраками| Bed and breakfast'!CZ5</f>
        <v>46123</v>
      </c>
      <c r="DG5" s="197">
        <f>'C завтраками| Bed and breakfast'!DA5</f>
        <v>46124</v>
      </c>
      <c r="DH5" s="197">
        <f>'C завтраками| Bed and breakfast'!DB5</f>
        <v>46125</v>
      </c>
      <c r="DI5" s="197">
        <f>'C завтраками| Bed and breakfast'!DC5</f>
        <v>46126</v>
      </c>
      <c r="DJ5" s="197">
        <f>'C завтраками| Bed and breakfast'!DD5</f>
        <v>46127</v>
      </c>
      <c r="DK5" s="197">
        <f>'C завтраками| Bed and breakfast'!DE5</f>
        <v>46128</v>
      </c>
      <c r="DL5" s="197">
        <f>'C завтраками| Bed and breakfast'!DF5</f>
        <v>46129</v>
      </c>
      <c r="DM5" s="197">
        <f>'C завтраками| Bed and breakfast'!DG5</f>
        <v>46130</v>
      </c>
      <c r="DN5" s="197">
        <f>'C завтраками| Bed and breakfast'!DH5</f>
        <v>46131</v>
      </c>
      <c r="DO5" s="197">
        <f>'C завтраками| Bed and breakfast'!DI5</f>
        <v>46132</v>
      </c>
      <c r="DP5" s="197">
        <f>'C завтраками| Bed and breakfast'!DJ5</f>
        <v>46133</v>
      </c>
      <c r="DQ5" s="197">
        <f>'C завтраками| Bed and breakfast'!DK5</f>
        <v>46134</v>
      </c>
      <c r="DR5" s="197">
        <f>'C завтраками| Bed and breakfast'!DL5</f>
        <v>46135</v>
      </c>
      <c r="DS5" s="197">
        <f>'C завтраками| Bed and breakfast'!DM5</f>
        <v>46136</v>
      </c>
      <c r="DT5" s="197">
        <f>'C завтраками| Bed and breakfast'!DN5</f>
        <v>46137</v>
      </c>
      <c r="DU5" s="197">
        <f>'C завтраками| Bed and breakfast'!DO5</f>
        <v>46138</v>
      </c>
      <c r="DV5" s="197">
        <f>'C завтраками| Bed and breakfast'!DP5</f>
        <v>46139</v>
      </c>
      <c r="DW5" s="197">
        <f>'C завтраками| Bed and breakfast'!DQ5</f>
        <v>46140</v>
      </c>
      <c r="DX5" s="197">
        <f>'C завтраками| Bed and breakfast'!DR5</f>
        <v>46141</v>
      </c>
      <c r="DY5" s="197">
        <f>'C завтраками| Bed and breakfast'!DS5</f>
        <v>46142</v>
      </c>
      <c r="DZ5" s="197">
        <f>'C завтраками| Bed and breakfast'!DT5</f>
        <v>46143</v>
      </c>
      <c r="EA5" s="197">
        <f>'C завтраками| Bed and breakfast'!DU5</f>
        <v>46144</v>
      </c>
      <c r="EB5" s="197">
        <f>'C завтраками| Bed and breakfast'!DV5</f>
        <v>46145</v>
      </c>
      <c r="EC5" s="197">
        <f>'C завтраками| Bed and breakfast'!DW5</f>
        <v>46146</v>
      </c>
      <c r="ED5" s="197">
        <f>'C завтраками| Bed and breakfast'!DX5</f>
        <v>46147</v>
      </c>
      <c r="EE5" s="197">
        <f>'C завтраками| Bed and breakfast'!DY5</f>
        <v>46148</v>
      </c>
      <c r="EF5" s="197">
        <f>'C завтраками| Bed and breakfast'!DZ5</f>
        <v>46149</v>
      </c>
      <c r="EG5" s="197">
        <f>'C завтраками| Bed and breakfast'!EA5</f>
        <v>46150</v>
      </c>
      <c r="EH5" s="197">
        <f>'C завтраками| Bed and breakfast'!EB5</f>
        <v>46151</v>
      </c>
      <c r="EI5" s="197">
        <f>'C завтраками| Bed and breakfast'!EC5</f>
        <v>46152</v>
      </c>
      <c r="EJ5" s="197">
        <f>'C завтраками| Bed and breakfast'!ED5</f>
        <v>46153</v>
      </c>
      <c r="EK5" s="197">
        <f>'C завтраками| Bed and breakfast'!EE5</f>
        <v>46154</v>
      </c>
      <c r="EL5" s="197">
        <f>'C завтраками| Bed and breakfast'!EF5</f>
        <v>46155</v>
      </c>
      <c r="EM5" s="197">
        <f>'C завтраками| Bed and breakfast'!EG5</f>
        <v>46156</v>
      </c>
      <c r="EN5" s="197">
        <f>'C завтраками| Bed and breakfast'!EH5</f>
        <v>46157</v>
      </c>
      <c r="EO5" s="197">
        <f>'C завтраками| Bed and breakfast'!EI5</f>
        <v>46158</v>
      </c>
      <c r="EP5" s="197">
        <f>'C завтраками| Bed and breakfast'!EJ5</f>
        <v>46159</v>
      </c>
      <c r="EQ5" s="197">
        <f>'C завтраками| Bed and breakfast'!EK5</f>
        <v>46160</v>
      </c>
      <c r="ER5" s="197">
        <f>'C завтраками| Bed and breakfast'!EL5</f>
        <v>46161</v>
      </c>
      <c r="ES5" s="197">
        <f>'C завтраками| Bed and breakfast'!EM5</f>
        <v>46162</v>
      </c>
      <c r="ET5" s="197">
        <f>'C завтраками| Bed and breakfast'!EN5</f>
        <v>46163</v>
      </c>
      <c r="EU5" s="197">
        <f>'C завтраками| Bed and breakfast'!EO5</f>
        <v>46164</v>
      </c>
      <c r="EV5" s="197">
        <f>'C завтраками| Bed and breakfast'!EP5</f>
        <v>46165</v>
      </c>
      <c r="EW5" s="197">
        <f>'C завтраками| Bed and breakfast'!EQ5</f>
        <v>46166</v>
      </c>
      <c r="EX5" s="197">
        <f>'C завтраками| Bed and breakfast'!ER5</f>
        <v>46167</v>
      </c>
      <c r="EY5" s="197">
        <f>'C завтраками| Bed and breakfast'!ES5</f>
        <v>46168</v>
      </c>
      <c r="EZ5" s="197">
        <f>'C завтраками| Bed and breakfast'!ET5</f>
        <v>46169</v>
      </c>
      <c r="FA5" s="197">
        <f>'C завтраками| Bed and breakfast'!EU5</f>
        <v>46170</v>
      </c>
      <c r="FB5" s="197">
        <f>'C завтраками| Bed and breakfast'!EV5</f>
        <v>46171</v>
      </c>
      <c r="FC5" s="197">
        <f>'C завтраками| Bed and breakfast'!EW5</f>
        <v>46172</v>
      </c>
      <c r="FD5" s="197">
        <f>'C завтраками| Bed and breakfast'!EX5</f>
        <v>46173</v>
      </c>
      <c r="FE5" s="197">
        <f>'C завтраками| Bed and breakfast'!EY5</f>
        <v>46174</v>
      </c>
      <c r="FF5" s="197">
        <f>'C завтраками| Bed and breakfast'!EZ5</f>
        <v>46175</v>
      </c>
      <c r="FG5" s="197">
        <f>'C завтраками| Bed and breakfast'!FA5</f>
        <v>46176</v>
      </c>
      <c r="FH5" s="197">
        <f>'C завтраками| Bed and breakfast'!FB5</f>
        <v>46177</v>
      </c>
      <c r="FI5" s="197">
        <f>'C завтраками| Bed and breakfast'!FC5</f>
        <v>46178</v>
      </c>
      <c r="FJ5" s="197">
        <f>'C завтраками| Bed and breakfast'!FD5</f>
        <v>46179</v>
      </c>
      <c r="FK5" s="197">
        <f>'C завтраками| Bed and breakfast'!FE5</f>
        <v>46180</v>
      </c>
      <c r="FL5" s="197">
        <f>'C завтраками| Bed and breakfast'!FF5</f>
        <v>46181</v>
      </c>
      <c r="FM5" s="197">
        <f>'C завтраками| Bed and breakfast'!FG5</f>
        <v>46182</v>
      </c>
      <c r="FN5" s="197">
        <f>'C завтраками| Bed and breakfast'!FH5</f>
        <v>46183</v>
      </c>
      <c r="FO5" s="197">
        <f>'C завтраками| Bed and breakfast'!FI5</f>
        <v>46184</v>
      </c>
      <c r="FP5" s="197">
        <f>'C завтраками| Bed and breakfast'!FJ5</f>
        <v>46185</v>
      </c>
      <c r="FQ5" s="197">
        <f>'C завтраками| Bed and breakfast'!FK5</f>
        <v>46186</v>
      </c>
      <c r="FR5" s="197">
        <f>'C завтраками| Bed and breakfast'!FL5</f>
        <v>46187</v>
      </c>
      <c r="FS5" s="197">
        <f>'C завтраками| Bed and breakfast'!FM5</f>
        <v>46188</v>
      </c>
      <c r="FT5" s="197">
        <f>'C завтраками| Bed and breakfast'!FN5</f>
        <v>46189</v>
      </c>
      <c r="FU5" s="197">
        <f>'C завтраками| Bed and breakfast'!FO5</f>
        <v>46190</v>
      </c>
      <c r="FV5" s="197">
        <f>'C завтраками| Bed and breakfast'!FP5</f>
        <v>46191</v>
      </c>
      <c r="FW5" s="197">
        <f>'C завтраками| Bed and breakfast'!FQ5</f>
        <v>46192</v>
      </c>
      <c r="FX5" s="197">
        <f>'C завтраками| Bed and breakfast'!FR5</f>
        <v>46193</v>
      </c>
      <c r="FY5" s="197">
        <f>'C завтраками| Bed and breakfast'!FS5</f>
        <v>46194</v>
      </c>
      <c r="FZ5" s="197">
        <f>'C завтраками| Bed and breakfast'!FT5</f>
        <v>46195</v>
      </c>
      <c r="GA5" s="197">
        <f>'C завтраками| Bed and breakfast'!FU5</f>
        <v>46196</v>
      </c>
      <c r="GB5" s="197">
        <f>'C завтраками| Bed and breakfast'!FV5</f>
        <v>46197</v>
      </c>
      <c r="GC5" s="197">
        <f>'C завтраками| Bed and breakfast'!FW5</f>
        <v>46198</v>
      </c>
      <c r="GD5" s="197">
        <f>'C завтраками| Bed and breakfast'!FX5</f>
        <v>46199</v>
      </c>
      <c r="GE5" s="197">
        <f>'C завтраками| Bed and breakfast'!FY5</f>
        <v>46200</v>
      </c>
      <c r="GF5" s="197">
        <f>'C завтраками| Bed and breakfast'!FZ5</f>
        <v>46201</v>
      </c>
      <c r="GG5" s="197">
        <f>'C завтраками| Bed and breakfast'!GA5</f>
        <v>46202</v>
      </c>
      <c r="GH5" s="197">
        <f>'C завтраками| Bed and breakfast'!GB5</f>
        <v>46203</v>
      </c>
      <c r="GI5" s="197">
        <f>'C завтраками| Bed and breakfast'!GC5</f>
        <v>46204</v>
      </c>
      <c r="GJ5" s="197">
        <f>'C завтраками| Bed and breakfast'!GD5</f>
        <v>46205</v>
      </c>
      <c r="GK5" s="197">
        <f>'C завтраками| Bed and breakfast'!GE5</f>
        <v>46206</v>
      </c>
      <c r="GL5" s="197">
        <f>'C завтраками| Bed and breakfast'!GF5</f>
        <v>46207</v>
      </c>
      <c r="GM5" s="197">
        <f>'C завтраками| Bed and breakfast'!GG5</f>
        <v>46208</v>
      </c>
      <c r="GN5" s="197">
        <f>'C завтраками| Bed and breakfast'!GH5</f>
        <v>46209</v>
      </c>
      <c r="GO5" s="197">
        <f>'C завтраками| Bed and breakfast'!GI5</f>
        <v>46210</v>
      </c>
      <c r="GP5" s="197">
        <f>'C завтраками| Bed and breakfast'!GJ5</f>
        <v>46211</v>
      </c>
      <c r="GQ5" s="197">
        <f>'C завтраками| Bed and breakfast'!GK5</f>
        <v>46212</v>
      </c>
      <c r="GR5" s="197">
        <f>'C завтраками| Bed and breakfast'!GL5</f>
        <v>46213</v>
      </c>
      <c r="GS5" s="197">
        <f>'C завтраками| Bed and breakfast'!GM5</f>
        <v>46214</v>
      </c>
      <c r="GT5" s="197">
        <f>'C завтраками| Bed and breakfast'!GN5</f>
        <v>46215</v>
      </c>
      <c r="GU5" s="197">
        <f>'C завтраками| Bed and breakfast'!GO5</f>
        <v>46216</v>
      </c>
      <c r="GV5" s="197">
        <f>'C завтраками| Bed and breakfast'!GP5</f>
        <v>46217</v>
      </c>
      <c r="GW5" s="197">
        <f>'C завтраками| Bed and breakfast'!GQ5</f>
        <v>46218</v>
      </c>
      <c r="GX5" s="197">
        <f>'C завтраками| Bed and breakfast'!GR5</f>
        <v>46219</v>
      </c>
      <c r="GY5" s="197">
        <f>'C завтраками| Bed and breakfast'!GS5</f>
        <v>46220</v>
      </c>
      <c r="GZ5" s="197">
        <f>'C завтраками| Bed and breakfast'!GT5</f>
        <v>46221</v>
      </c>
      <c r="HA5" s="197">
        <f>'C завтраками| Bed and breakfast'!GU5</f>
        <v>46222</v>
      </c>
      <c r="HB5" s="197">
        <f>'C завтраками| Bed and breakfast'!GV5</f>
        <v>46223</v>
      </c>
      <c r="HC5" s="197">
        <f>'C завтраками| Bed and breakfast'!GW5</f>
        <v>46224</v>
      </c>
      <c r="HD5" s="197">
        <f>'C завтраками| Bed and breakfast'!GX5</f>
        <v>46225</v>
      </c>
      <c r="HE5" s="197">
        <f>'C завтраками| Bed and breakfast'!GY5</f>
        <v>46226</v>
      </c>
      <c r="HF5" s="197">
        <f>'C завтраками| Bed and breakfast'!GZ5</f>
        <v>46227</v>
      </c>
      <c r="HG5" s="197">
        <f>'C завтраками| Bed and breakfast'!HA5</f>
        <v>46228</v>
      </c>
      <c r="HH5" s="197">
        <f>'C завтраками| Bed and breakfast'!HB5</f>
        <v>46229</v>
      </c>
      <c r="HI5" s="197">
        <f>'C завтраками| Bed and breakfast'!HC5</f>
        <v>46230</v>
      </c>
      <c r="HJ5" s="197">
        <f>'C завтраками| Bed and breakfast'!HD5</f>
        <v>46231</v>
      </c>
      <c r="HK5" s="197">
        <f>'C завтраками| Bed and breakfast'!HE5</f>
        <v>46232</v>
      </c>
      <c r="HL5" s="197">
        <f>'C завтраками| Bed and breakfast'!HF5</f>
        <v>46233</v>
      </c>
      <c r="HM5" s="197">
        <f>'C завтраками| Bed and breakfast'!HG5</f>
        <v>46234</v>
      </c>
      <c r="HN5" s="197">
        <f>'C завтраками| Bed and breakfast'!HH5</f>
        <v>46235</v>
      </c>
      <c r="HO5" s="197">
        <f>'C завтраками| Bed and breakfast'!HI5</f>
        <v>46236</v>
      </c>
      <c r="HP5" s="197">
        <f>'C завтраками| Bed and breakfast'!HJ5</f>
        <v>46237</v>
      </c>
      <c r="HQ5" s="197">
        <f>'C завтраками| Bed and breakfast'!HK5</f>
        <v>46238</v>
      </c>
      <c r="HR5" s="197">
        <f>'C завтраками| Bed and breakfast'!HL5</f>
        <v>46239</v>
      </c>
      <c r="HS5" s="197">
        <f>'C завтраками| Bed and breakfast'!HM5</f>
        <v>46240</v>
      </c>
      <c r="HT5" s="197">
        <f>'C завтраками| Bed and breakfast'!HN5</f>
        <v>46241</v>
      </c>
      <c r="HU5" s="197">
        <f>'C завтраками| Bed and breakfast'!HO5</f>
        <v>46242</v>
      </c>
      <c r="HV5" s="197">
        <f>'C завтраками| Bed and breakfast'!HP5</f>
        <v>46243</v>
      </c>
      <c r="HW5" s="197">
        <f>'C завтраками| Bed and breakfast'!HQ5</f>
        <v>46244</v>
      </c>
      <c r="HX5" s="197">
        <f>'C завтраками| Bed and breakfast'!HR5</f>
        <v>46245</v>
      </c>
      <c r="HY5" s="197">
        <f>'C завтраками| Bed and breakfast'!HS5</f>
        <v>46246</v>
      </c>
      <c r="HZ5" s="197">
        <f>'C завтраками| Bed and breakfast'!HT5</f>
        <v>46247</v>
      </c>
      <c r="IA5" s="197">
        <f>'C завтраками| Bed and breakfast'!HU5</f>
        <v>46248</v>
      </c>
      <c r="IB5" s="197">
        <f>'C завтраками| Bed and breakfast'!HV5</f>
        <v>46249</v>
      </c>
      <c r="IC5" s="197">
        <f>'C завтраками| Bed and breakfast'!HW5</f>
        <v>46250</v>
      </c>
      <c r="ID5" s="197">
        <f>'C завтраками| Bed and breakfast'!HX5</f>
        <v>46251</v>
      </c>
      <c r="IE5" s="197">
        <f>'C завтраками| Bed and breakfast'!HY5</f>
        <v>46252</v>
      </c>
      <c r="IF5" s="197">
        <f>'C завтраками| Bed and breakfast'!HZ5</f>
        <v>46253</v>
      </c>
      <c r="IG5" s="197">
        <f>'C завтраками| Bed and breakfast'!IA5</f>
        <v>46254</v>
      </c>
      <c r="IH5" s="197">
        <f>'C завтраками| Bed and breakfast'!IB5</f>
        <v>46255</v>
      </c>
      <c r="II5" s="197">
        <f>'C завтраками| Bed and breakfast'!IC5</f>
        <v>46256</v>
      </c>
      <c r="IJ5" s="197">
        <f>'C завтраками| Bed and breakfast'!ID5</f>
        <v>46257</v>
      </c>
      <c r="IK5" s="197">
        <f>'C завтраками| Bed and breakfast'!IE5</f>
        <v>46258</v>
      </c>
      <c r="IL5" s="197">
        <f>'C завтраками| Bed and breakfast'!IF5</f>
        <v>46259</v>
      </c>
      <c r="IM5" s="197">
        <f>'C завтраками| Bed and breakfast'!IG5</f>
        <v>46260</v>
      </c>
      <c r="IN5" s="197">
        <f>'C завтраками| Bed and breakfast'!IH5</f>
        <v>46261</v>
      </c>
      <c r="IO5" s="197">
        <f>'C завтраками| Bed and breakfast'!II5</f>
        <v>46262</v>
      </c>
      <c r="IP5" s="197">
        <f>'C завтраками| Bed and breakfast'!IJ5</f>
        <v>46263</v>
      </c>
      <c r="IQ5" s="197">
        <f>'C завтраками| Bed and breakfast'!IK5</f>
        <v>46264</v>
      </c>
      <c r="IR5" s="197">
        <f>'C завтраками| Bed and breakfast'!IL5</f>
        <v>46265</v>
      </c>
      <c r="IS5" s="197">
        <f>'C завтраками| Bed and breakfast'!IM5</f>
        <v>46266</v>
      </c>
      <c r="IT5" s="197">
        <f>'C завтраками| Bed and breakfast'!IN5</f>
        <v>46267</v>
      </c>
      <c r="IU5" s="197">
        <f>'C завтраками| Bed and breakfast'!IO5</f>
        <v>46268</v>
      </c>
      <c r="IV5" s="197">
        <f>'C завтраками| Bed and breakfast'!IP5</f>
        <v>46269</v>
      </c>
      <c r="IW5" s="197">
        <f>'C завтраками| Bed and breakfast'!IQ5</f>
        <v>46270</v>
      </c>
      <c r="IX5" s="197">
        <f>'C завтраками| Bed and breakfast'!IR5</f>
        <v>46271</v>
      </c>
      <c r="IY5" s="197">
        <f>'C завтраками| Bed and breakfast'!IS5</f>
        <v>46272</v>
      </c>
      <c r="IZ5" s="197">
        <f>'C завтраками| Bed and breakfast'!IT5</f>
        <v>46273</v>
      </c>
      <c r="JA5" s="197">
        <f>'C завтраками| Bed and breakfast'!IU5</f>
        <v>46274</v>
      </c>
      <c r="JB5" s="197">
        <f>'C завтраками| Bed and breakfast'!IV5</f>
        <v>46275</v>
      </c>
      <c r="JC5" s="197">
        <f>'C завтраками| Bed and breakfast'!IW5</f>
        <v>46276</v>
      </c>
      <c r="JD5" s="197">
        <f>'C завтраками| Bed and breakfast'!IX5</f>
        <v>46277</v>
      </c>
      <c r="JE5" s="197">
        <f>'C завтраками| Bed and breakfast'!IY5</f>
        <v>46278</v>
      </c>
      <c r="JF5" s="197">
        <f>'C завтраками| Bed and breakfast'!IZ5</f>
        <v>46279</v>
      </c>
      <c r="JG5" s="197">
        <f>'C завтраками| Bed and breakfast'!JA5</f>
        <v>46280</v>
      </c>
      <c r="JH5" s="197">
        <f>'C завтраками| Bed and breakfast'!JB5</f>
        <v>46281</v>
      </c>
      <c r="JI5" s="197">
        <f>'C завтраками| Bed and breakfast'!JC5</f>
        <v>46282</v>
      </c>
      <c r="JJ5" s="197">
        <f>'C завтраками| Bed and breakfast'!JD5</f>
        <v>46283</v>
      </c>
      <c r="JK5" s="197">
        <f>'C завтраками| Bed and breakfast'!JE5</f>
        <v>46284</v>
      </c>
      <c r="JL5" s="197">
        <f>'C завтраками| Bed and breakfast'!JF5</f>
        <v>46285</v>
      </c>
      <c r="JM5" s="197">
        <f>'C завтраками| Bed and breakfast'!JG5</f>
        <v>46286</v>
      </c>
      <c r="JN5" s="197">
        <f>'C завтраками| Bed and breakfast'!JH5</f>
        <v>46287</v>
      </c>
      <c r="JO5" s="197">
        <f>'C завтраками| Bed and breakfast'!JI5</f>
        <v>46288</v>
      </c>
      <c r="JP5" s="197">
        <f>'C завтраками| Bed and breakfast'!JJ5</f>
        <v>46289</v>
      </c>
      <c r="JQ5" s="197">
        <f>'C завтраками| Bed and breakfast'!JK5</f>
        <v>46290</v>
      </c>
      <c r="JR5" s="197">
        <f>'C завтраками| Bed and breakfast'!JL5</f>
        <v>46291</v>
      </c>
      <c r="JS5" s="197">
        <f>'C завтраками| Bed and breakfast'!JM5</f>
        <v>46292</v>
      </c>
      <c r="JT5" s="197">
        <f>'C завтраками| Bed and breakfast'!JN5</f>
        <v>46293</v>
      </c>
      <c r="JU5" s="197">
        <f>'C завтраками| Bed and breakfast'!JO5</f>
        <v>46294</v>
      </c>
      <c r="JV5" s="197">
        <f>'C завтраками| Bed and breakfast'!JP5</f>
        <v>46295</v>
      </c>
    </row>
    <row r="6" spans="1:282" s="53" customFormat="1" x14ac:dyDescent="0.2">
      <c r="A6" s="42" t="s">
        <v>83</v>
      </c>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c r="DS6" s="189"/>
      <c r="DT6" s="189"/>
      <c r="DU6" s="189"/>
      <c r="DV6" s="189"/>
      <c r="DW6" s="189"/>
      <c r="DX6" s="189"/>
      <c r="DY6" s="189"/>
      <c r="DZ6" s="189"/>
      <c r="EA6" s="189"/>
      <c r="EB6" s="189"/>
      <c r="EC6" s="189"/>
      <c r="ED6" s="189"/>
      <c r="EE6" s="189"/>
      <c r="EF6" s="189"/>
      <c r="EG6" s="189"/>
      <c r="EH6" s="189"/>
      <c r="EI6" s="189"/>
      <c r="EJ6" s="189"/>
      <c r="EK6" s="189"/>
      <c r="EL6" s="189"/>
      <c r="EM6" s="189"/>
      <c r="EN6" s="189"/>
      <c r="EO6" s="189"/>
      <c r="EP6" s="189"/>
      <c r="EQ6" s="189"/>
      <c r="ER6" s="189"/>
      <c r="ES6" s="189"/>
      <c r="ET6" s="189"/>
      <c r="EU6" s="189"/>
      <c r="EV6" s="189"/>
      <c r="EW6" s="189"/>
      <c r="EX6" s="189"/>
      <c r="EY6" s="189"/>
      <c r="EZ6" s="189"/>
      <c r="FA6" s="189"/>
      <c r="FB6" s="189"/>
      <c r="FC6" s="189"/>
      <c r="FD6" s="189"/>
      <c r="FE6" s="189"/>
      <c r="FF6" s="189"/>
      <c r="FG6" s="189"/>
      <c r="FH6" s="189"/>
      <c r="FI6" s="189"/>
      <c r="FJ6" s="189"/>
      <c r="FK6" s="189"/>
      <c r="FL6" s="189"/>
      <c r="FM6" s="189"/>
      <c r="FN6" s="189"/>
      <c r="FO6" s="189"/>
      <c r="FP6" s="189"/>
      <c r="FQ6" s="189"/>
      <c r="FR6" s="189"/>
      <c r="FS6" s="189"/>
      <c r="FT6" s="189"/>
      <c r="FU6" s="189"/>
      <c r="FV6" s="189"/>
      <c r="FW6" s="189"/>
      <c r="FX6" s="189"/>
      <c r="FY6" s="189"/>
      <c r="FZ6" s="189"/>
      <c r="GA6" s="189"/>
      <c r="GB6" s="189"/>
      <c r="GC6" s="189"/>
      <c r="GD6" s="189"/>
      <c r="GE6" s="189"/>
      <c r="GF6" s="189"/>
      <c r="GG6" s="189"/>
      <c r="GH6" s="189"/>
      <c r="GI6" s="189"/>
      <c r="GJ6" s="189"/>
      <c r="GK6" s="189"/>
      <c r="GL6" s="189"/>
      <c r="GM6" s="189"/>
      <c r="GN6" s="189"/>
      <c r="GO6" s="189"/>
      <c r="GP6" s="189"/>
      <c r="GQ6" s="189"/>
      <c r="GR6" s="189"/>
      <c r="GS6" s="189"/>
      <c r="GT6" s="189"/>
      <c r="GU6" s="189"/>
      <c r="GV6" s="189"/>
      <c r="GW6" s="189"/>
      <c r="GX6" s="189"/>
      <c r="GY6" s="189"/>
      <c r="GZ6" s="189"/>
      <c r="HA6" s="189"/>
      <c r="HB6" s="189"/>
      <c r="HC6" s="189"/>
      <c r="HD6" s="189"/>
      <c r="HE6" s="189"/>
      <c r="HF6" s="189"/>
      <c r="HG6" s="189"/>
      <c r="HH6" s="189"/>
      <c r="HI6" s="189"/>
      <c r="HJ6" s="189"/>
      <c r="HK6" s="189"/>
      <c r="HL6" s="189"/>
      <c r="HM6" s="189"/>
      <c r="HN6" s="189"/>
      <c r="HO6" s="189"/>
      <c r="HP6" s="189"/>
      <c r="HQ6" s="189"/>
      <c r="HR6" s="189"/>
      <c r="HS6" s="189"/>
      <c r="HT6" s="189"/>
      <c r="HU6" s="189"/>
      <c r="HV6" s="189"/>
      <c r="HW6" s="189"/>
      <c r="HX6" s="189"/>
      <c r="HY6" s="189"/>
      <c r="HZ6" s="189"/>
      <c r="IA6" s="189"/>
      <c r="IB6" s="189"/>
      <c r="IC6" s="189"/>
      <c r="ID6" s="189"/>
      <c r="IE6" s="189"/>
      <c r="IF6" s="189"/>
      <c r="IG6" s="189"/>
      <c r="IH6" s="189"/>
      <c r="II6" s="189"/>
      <c r="IJ6" s="189"/>
      <c r="IK6" s="189"/>
      <c r="IL6" s="189"/>
      <c r="IM6" s="189"/>
      <c r="IN6" s="189"/>
      <c r="IO6" s="189"/>
      <c r="IP6" s="189"/>
      <c r="IQ6" s="189"/>
      <c r="IR6" s="189"/>
      <c r="IS6" s="189"/>
      <c r="IT6" s="189"/>
      <c r="IU6" s="189"/>
      <c r="IV6" s="189"/>
      <c r="IW6" s="189"/>
      <c r="IX6" s="189"/>
      <c r="IY6" s="189"/>
      <c r="IZ6" s="189"/>
      <c r="JA6" s="189"/>
      <c r="JB6" s="189"/>
      <c r="JC6" s="189"/>
      <c r="JD6" s="189"/>
      <c r="JE6" s="189"/>
      <c r="JF6" s="189"/>
      <c r="JG6" s="189"/>
      <c r="JH6" s="189"/>
      <c r="JI6" s="189"/>
      <c r="JJ6" s="189"/>
      <c r="JK6" s="189"/>
      <c r="JL6" s="189"/>
      <c r="JM6" s="189"/>
      <c r="JN6" s="189"/>
      <c r="JO6" s="189"/>
      <c r="JP6" s="189"/>
      <c r="JQ6" s="189"/>
      <c r="JR6" s="189"/>
      <c r="JS6" s="189"/>
      <c r="JT6" s="189"/>
      <c r="JU6" s="189"/>
      <c r="JV6" s="189"/>
    </row>
    <row r="7" spans="1:282" s="53" customFormat="1" x14ac:dyDescent="0.2">
      <c r="A7" s="88">
        <v>1</v>
      </c>
      <c r="B7" s="8" t="e">
        <f>'C завтраками| Bed and breakfast'!#REF!</f>
        <v>#REF!</v>
      </c>
      <c r="C7" s="8" t="e">
        <f>'C завтраками| Bed and breakfast'!#REF!</f>
        <v>#REF!</v>
      </c>
      <c r="D7" s="8" t="e">
        <f>'C завтраками| Bed and breakfast'!#REF!</f>
        <v>#REF!</v>
      </c>
      <c r="E7" s="8" t="e">
        <f>'C завтраками| Bed and breakfast'!#REF!</f>
        <v>#REF!</v>
      </c>
      <c r="F7" s="8" t="e">
        <f>'C завтраками| Bed and breakfast'!#REF!</f>
        <v>#REF!</v>
      </c>
      <c r="G7" s="8" t="e">
        <f>'C завтраками| Bed and breakfast'!#REF!</f>
        <v>#REF!</v>
      </c>
      <c r="H7" s="8">
        <f>'C завтраками| Bed and breakfast'!B7</f>
        <v>37250</v>
      </c>
      <c r="I7" s="8">
        <f>'C завтраками| Bed and breakfast'!C7</f>
        <v>51750</v>
      </c>
      <c r="J7" s="8">
        <f>'C завтраками| Bed and breakfast'!D7</f>
        <v>51750</v>
      </c>
      <c r="K7" s="8">
        <f>'C завтраками| Bed and breakfast'!E7</f>
        <v>51750</v>
      </c>
      <c r="L7" s="8">
        <f>'C завтраками| Bed and breakfast'!F7</f>
        <v>44750</v>
      </c>
      <c r="M7" s="8">
        <f>'C завтраками| Bed and breakfast'!G7</f>
        <v>44750</v>
      </c>
      <c r="N7" s="8">
        <f>'C завтраками| Bed and breakfast'!H7</f>
        <v>44750</v>
      </c>
      <c r="O7" s="8">
        <f>'C завтраками| Bed and breakfast'!I7</f>
        <v>44750</v>
      </c>
      <c r="P7" s="8">
        <f>'C завтраками| Bed and breakfast'!J7</f>
        <v>44750</v>
      </c>
      <c r="Q7" s="8">
        <f>'C завтраками| Bed and breakfast'!K7</f>
        <v>44750</v>
      </c>
      <c r="R7" s="8">
        <f>'C завтраками| Bed and breakfast'!L7</f>
        <v>36450</v>
      </c>
      <c r="S7" s="8">
        <f>'C завтраками| Bed and breakfast'!M7</f>
        <v>19950</v>
      </c>
      <c r="T7" s="8">
        <f>'C завтраками| Bed and breakfast'!N7</f>
        <v>19950</v>
      </c>
      <c r="U7" s="8">
        <f>'C завтраками| Bed and breakfast'!O7</f>
        <v>19950</v>
      </c>
      <c r="V7" s="8">
        <f>'C завтраками| Bed and breakfast'!P7</f>
        <v>19950</v>
      </c>
      <c r="W7" s="8">
        <f>'C завтраками| Bed and breakfast'!Q7</f>
        <v>19950</v>
      </c>
      <c r="X7" s="8">
        <f>'C завтраками| Bed and breakfast'!R7</f>
        <v>21950</v>
      </c>
      <c r="Y7" s="8">
        <f>'C завтраками| Bed and breakfast'!S7</f>
        <v>21950</v>
      </c>
      <c r="Z7" s="8">
        <f>'C завтраками| Bed and breakfast'!T7</f>
        <v>21950</v>
      </c>
      <c r="AA7" s="8">
        <f>'C завтраками| Bed and breakfast'!U7</f>
        <v>21950</v>
      </c>
      <c r="AB7" s="8">
        <f>'C завтраками| Bed and breakfast'!V7</f>
        <v>21950</v>
      </c>
      <c r="AC7" s="8">
        <f>'C завтраками| Bed and breakfast'!W7</f>
        <v>19950</v>
      </c>
      <c r="AD7" s="8">
        <f>'C завтраками| Bed and breakfast'!X7</f>
        <v>19950</v>
      </c>
      <c r="AE7" s="8">
        <f>'C завтраками| Bed and breakfast'!Y7</f>
        <v>19950</v>
      </c>
      <c r="AF7" s="8">
        <f>'C завтраками| Bed and breakfast'!Z7</f>
        <v>19950</v>
      </c>
      <c r="AG7" s="8">
        <f>'C завтраками| Bed and breakfast'!AA7</f>
        <v>19950</v>
      </c>
      <c r="AH7" s="8">
        <f>'C завтраками| Bed and breakfast'!AB7</f>
        <v>23950</v>
      </c>
      <c r="AI7" s="8">
        <f>'C завтраками| Bed and breakfast'!AC7</f>
        <v>23950</v>
      </c>
      <c r="AJ7" s="8">
        <f>'C завтраками| Bed and breakfast'!AD7</f>
        <v>23950</v>
      </c>
      <c r="AK7" s="8">
        <f>'C завтраками| Bed and breakfast'!AE7</f>
        <v>23950</v>
      </c>
      <c r="AL7" s="8">
        <f>'C завтраками| Bed and breakfast'!AF7</f>
        <v>23950</v>
      </c>
      <c r="AM7" s="8">
        <f>'C завтраками| Bed and breakfast'!AG7</f>
        <v>25950</v>
      </c>
      <c r="AN7" s="8">
        <f>'C завтраками| Bed and breakfast'!AH7</f>
        <v>28450</v>
      </c>
      <c r="AO7" s="8">
        <f>'C завтраками| Bed and breakfast'!AI7</f>
        <v>28950</v>
      </c>
      <c r="AP7" s="8">
        <f>'C завтраками| Bed and breakfast'!AJ7</f>
        <v>28950</v>
      </c>
      <c r="AQ7" s="8">
        <f>'C завтраками| Bed and breakfast'!AK7</f>
        <v>28950</v>
      </c>
      <c r="AR7" s="8">
        <f>'C завтраками| Bed and breakfast'!AL7</f>
        <v>28950</v>
      </c>
      <c r="AS7" s="8">
        <f>'C завтраками| Bed and breakfast'!AM7</f>
        <v>28950</v>
      </c>
      <c r="AT7" s="8">
        <f>'C завтраками| Bed and breakfast'!AN7</f>
        <v>28950</v>
      </c>
      <c r="AU7" s="8">
        <f>'C завтраками| Bed and breakfast'!AO7</f>
        <v>28950</v>
      </c>
      <c r="AV7" s="8">
        <f>'C завтраками| Bed and breakfast'!AP7</f>
        <v>28950</v>
      </c>
      <c r="AW7" s="8">
        <f>'C завтраками| Bed and breakfast'!AQ7</f>
        <v>28950</v>
      </c>
      <c r="AX7" s="8">
        <f>'C завтраками| Bed and breakfast'!AR7</f>
        <v>28950</v>
      </c>
      <c r="AY7" s="8">
        <f>'C завтраками| Bed and breakfast'!AS7</f>
        <v>26950</v>
      </c>
      <c r="AZ7" s="8">
        <f>'C завтраками| Bed and breakfast'!AT7</f>
        <v>26950</v>
      </c>
      <c r="BA7" s="8">
        <f>'C завтраками| Bed and breakfast'!AU7</f>
        <v>28950</v>
      </c>
      <c r="BB7" s="8">
        <f>'C завтраками| Bed and breakfast'!AV7</f>
        <v>28950</v>
      </c>
      <c r="BC7" s="8">
        <f>'C завтраками| Bed and breakfast'!AW7</f>
        <v>30950</v>
      </c>
      <c r="BD7" s="8">
        <f>'C завтраками| Bed and breakfast'!AX7</f>
        <v>33450</v>
      </c>
      <c r="BE7" s="8">
        <f>'C завтраками| Bed and breakfast'!AY7</f>
        <v>33450</v>
      </c>
      <c r="BF7" s="8">
        <f>'C завтраками| Bed and breakfast'!AZ7</f>
        <v>33450</v>
      </c>
      <c r="BG7" s="8">
        <f>'C завтраками| Bed and breakfast'!BA7</f>
        <v>33450</v>
      </c>
      <c r="BH7" s="8">
        <f>'C завтраками| Bed and breakfast'!BB7</f>
        <v>35950</v>
      </c>
      <c r="BI7" s="8">
        <f>'C завтраками| Bed and breakfast'!BC7</f>
        <v>38950</v>
      </c>
      <c r="BJ7" s="8">
        <f>'C завтраками| Bed and breakfast'!BD7</f>
        <v>38950</v>
      </c>
      <c r="BK7" s="8">
        <f>'C завтраками| Bed and breakfast'!BE7</f>
        <v>35950</v>
      </c>
      <c r="BL7" s="8">
        <f>'C завтраками| Bed and breakfast'!BF7</f>
        <v>30950</v>
      </c>
      <c r="BM7" s="8">
        <f>'C завтраками| Bed and breakfast'!BG7</f>
        <v>30950</v>
      </c>
      <c r="BN7" s="8">
        <f>'C завтраками| Bed and breakfast'!BH7</f>
        <v>33450</v>
      </c>
      <c r="BO7" s="8">
        <f>'C завтраками| Bed and breakfast'!BI7</f>
        <v>33450</v>
      </c>
      <c r="BP7" s="8">
        <f>'C завтраками| Bed and breakfast'!BJ7</f>
        <v>24950</v>
      </c>
      <c r="BQ7" s="8">
        <f>'C завтраками| Bed and breakfast'!BK7</f>
        <v>25400</v>
      </c>
      <c r="BR7" s="8">
        <f>'C завтраками| Bed and breakfast'!BL7</f>
        <v>25400</v>
      </c>
      <c r="BS7" s="8">
        <f>'C завтраками| Bed and breakfast'!BM7</f>
        <v>25400</v>
      </c>
      <c r="BT7" s="8">
        <f>'C завтраками| Bed and breakfast'!BN7</f>
        <v>23900</v>
      </c>
      <c r="BU7" s="8">
        <f>'C завтраками| Bed and breakfast'!BO7</f>
        <v>23900</v>
      </c>
      <c r="BV7" s="8">
        <f>'C завтраками| Bed and breakfast'!BP7</f>
        <v>25400</v>
      </c>
      <c r="BW7" s="8">
        <f>'C завтраками| Bed and breakfast'!BQ7</f>
        <v>25400</v>
      </c>
      <c r="BX7" s="8">
        <f>'C завтраками| Bed and breakfast'!BR7</f>
        <v>25400</v>
      </c>
      <c r="BY7" s="8">
        <f>'C завтраками| Bed and breakfast'!BS7</f>
        <v>23900</v>
      </c>
      <c r="BZ7" s="8">
        <f>'C завтраками| Bed and breakfast'!BT7</f>
        <v>23900</v>
      </c>
      <c r="CA7" s="8">
        <f>'C завтраками| Bed and breakfast'!BU7</f>
        <v>23900</v>
      </c>
      <c r="CB7" s="8">
        <f>'C завтраками| Bed and breakfast'!BV7</f>
        <v>23900</v>
      </c>
      <c r="CC7" s="8">
        <f>'C завтраками| Bed and breakfast'!BW7</f>
        <v>23900</v>
      </c>
      <c r="CD7" s="8">
        <f>'C завтраками| Bed and breakfast'!BX7</f>
        <v>23900</v>
      </c>
      <c r="CE7" s="8">
        <f>'C завтраками| Bed and breakfast'!BY7</f>
        <v>23900</v>
      </c>
      <c r="CF7" s="8">
        <f>'C завтраками| Bed and breakfast'!BZ7</f>
        <v>23900</v>
      </c>
      <c r="CG7" s="8">
        <f>'C завтраками| Bed and breakfast'!CA7</f>
        <v>23900</v>
      </c>
      <c r="CH7" s="8">
        <f>'C завтраками| Bed and breakfast'!CB7</f>
        <v>23900</v>
      </c>
      <c r="CI7" s="8">
        <f>'C завтраками| Bed and breakfast'!CC7</f>
        <v>23900</v>
      </c>
      <c r="CJ7" s="8">
        <f>'C завтраками| Bed and breakfast'!CD7</f>
        <v>23900</v>
      </c>
      <c r="CK7" s="8">
        <f>'C завтраками| Bed and breakfast'!CE7</f>
        <v>23900</v>
      </c>
      <c r="CL7" s="8">
        <f>'C завтраками| Bed and breakfast'!CF7</f>
        <v>23900</v>
      </c>
      <c r="CM7" s="8">
        <f>'C завтраками| Bed and breakfast'!CG7</f>
        <v>23900</v>
      </c>
      <c r="CN7" s="8">
        <f>'C завтраками| Bed and breakfast'!CH7</f>
        <v>23900</v>
      </c>
      <c r="CO7" s="8">
        <f>'C завтраками| Bed and breakfast'!CI7</f>
        <v>23900</v>
      </c>
      <c r="CP7" s="8">
        <f>'C завтраками| Bed and breakfast'!CJ7</f>
        <v>23900</v>
      </c>
      <c r="CQ7" s="8">
        <f>'C завтраками| Bed and breakfast'!CK7</f>
        <v>23900</v>
      </c>
      <c r="CR7" s="8">
        <f>'C завтраками| Bed and breakfast'!CL7</f>
        <v>23900</v>
      </c>
      <c r="CS7" s="8">
        <f>'C завтраками| Bed and breakfast'!CM7</f>
        <v>23900</v>
      </c>
      <c r="CT7" s="8">
        <f>'C завтраками| Bed and breakfast'!CN7</f>
        <v>23900</v>
      </c>
      <c r="CU7" s="8">
        <f>'C завтраками| Bed and breakfast'!CO7</f>
        <v>23900</v>
      </c>
      <c r="CV7" s="8">
        <f>'C завтраками| Bed and breakfast'!CP7</f>
        <v>14650</v>
      </c>
      <c r="CW7" s="8">
        <f>'C завтраками| Bed and breakfast'!CQ7</f>
        <v>14650</v>
      </c>
      <c r="CX7" s="8">
        <f>'C завтраками| Bed and breakfast'!CR7</f>
        <v>15150</v>
      </c>
      <c r="CY7" s="8">
        <f>'C завтраками| Bed and breakfast'!CS7</f>
        <v>15150</v>
      </c>
      <c r="CZ7" s="8">
        <f>'C завтраками| Bed and breakfast'!CT7</f>
        <v>14650</v>
      </c>
      <c r="DA7" s="8">
        <f>'C завтраками| Bed and breakfast'!CU7</f>
        <v>14650</v>
      </c>
      <c r="DB7" s="8">
        <f>'C завтраками| Bed and breakfast'!CV7</f>
        <v>14650</v>
      </c>
      <c r="DC7" s="8">
        <f>'C завтраками| Bed and breakfast'!CW7</f>
        <v>14650</v>
      </c>
      <c r="DD7" s="8">
        <f>'C завтраками| Bed and breakfast'!CX7</f>
        <v>14650</v>
      </c>
      <c r="DE7" s="8">
        <f>'C завтраками| Bed and breakfast'!CY7</f>
        <v>15150</v>
      </c>
      <c r="DF7" s="8">
        <f>'C завтраками| Bed and breakfast'!CZ7</f>
        <v>15150</v>
      </c>
      <c r="DG7" s="8">
        <f>'C завтраками| Bed and breakfast'!DA7</f>
        <v>14650</v>
      </c>
      <c r="DH7" s="8">
        <f>'C завтраками| Bed and breakfast'!DB7</f>
        <v>14650</v>
      </c>
      <c r="DI7" s="8">
        <f>'C завтраками| Bed and breakfast'!DC7</f>
        <v>14650</v>
      </c>
      <c r="DJ7" s="8">
        <f>'C завтраками| Bed and breakfast'!DD7</f>
        <v>13650</v>
      </c>
      <c r="DK7" s="8">
        <f>'C завтраками| Bed and breakfast'!DE7</f>
        <v>13650</v>
      </c>
      <c r="DL7" s="8">
        <f>'C завтраками| Bed and breakfast'!DF7</f>
        <v>14350</v>
      </c>
      <c r="DM7" s="8">
        <f>'C завтраками| Bed and breakfast'!DG7</f>
        <v>14350</v>
      </c>
      <c r="DN7" s="8">
        <f>'C завтраками| Bed and breakfast'!DH7</f>
        <v>13650</v>
      </c>
      <c r="DO7" s="8">
        <f>'C завтраками| Bed and breakfast'!DI7</f>
        <v>13650</v>
      </c>
      <c r="DP7" s="8">
        <f>'C завтраками| Bed and breakfast'!DJ7</f>
        <v>13650</v>
      </c>
      <c r="DQ7" s="8">
        <f>'C завтраками| Bed and breakfast'!DK7</f>
        <v>13650</v>
      </c>
      <c r="DR7" s="8">
        <f>'C завтраками| Bed and breakfast'!DL7</f>
        <v>13650</v>
      </c>
      <c r="DS7" s="8">
        <f>'C завтраками| Bed and breakfast'!DM7</f>
        <v>14350</v>
      </c>
      <c r="DT7" s="8">
        <f>'C завтраками| Bed and breakfast'!DN7</f>
        <v>14350</v>
      </c>
      <c r="DU7" s="8">
        <f>'C завтраками| Bed and breakfast'!DO7</f>
        <v>13650</v>
      </c>
      <c r="DV7" s="8">
        <f>'C завтраками| Bed and breakfast'!DP7</f>
        <v>13650</v>
      </c>
      <c r="DW7" s="8">
        <f>'C завтраками| Bed and breakfast'!DQ7</f>
        <v>13650</v>
      </c>
      <c r="DX7" s="8">
        <f>'C завтраками| Bed and breakfast'!DR7</f>
        <v>13650</v>
      </c>
      <c r="DY7" s="8">
        <f>'C завтраками| Bed and breakfast'!DS7</f>
        <v>14650</v>
      </c>
      <c r="DZ7" s="8">
        <f>'C завтраками| Bed and breakfast'!DT7</f>
        <v>14350</v>
      </c>
      <c r="EA7" s="8">
        <f>'C завтраками| Bed and breakfast'!DU7</f>
        <v>14350</v>
      </c>
      <c r="EB7" s="8">
        <f>'C завтраками| Bed and breakfast'!DV7</f>
        <v>14350</v>
      </c>
      <c r="EC7" s="8">
        <f>'C завтраками| Bed and breakfast'!DW7</f>
        <v>13150</v>
      </c>
      <c r="ED7" s="8">
        <f>'C завтраками| Bed and breakfast'!DX7</f>
        <v>13150</v>
      </c>
      <c r="EE7" s="8">
        <f>'C завтраками| Bed and breakfast'!DY7</f>
        <v>13150</v>
      </c>
      <c r="EF7" s="8">
        <f>'C завтраками| Bed and breakfast'!DZ7</f>
        <v>13150</v>
      </c>
      <c r="EG7" s="8">
        <f>'C завтраками| Bed and breakfast'!EA7</f>
        <v>13150</v>
      </c>
      <c r="EH7" s="8">
        <f>'C завтраками| Bed and breakfast'!EB7</f>
        <v>14350</v>
      </c>
      <c r="EI7" s="8">
        <f>'C завтраками| Bed and breakfast'!EC7</f>
        <v>14350</v>
      </c>
      <c r="EJ7" s="8">
        <f>'C завтраками| Bed and breakfast'!ED7</f>
        <v>14350</v>
      </c>
      <c r="EK7" s="8">
        <f>'C завтраками| Bed and breakfast'!EE7</f>
        <v>12850</v>
      </c>
      <c r="EL7" s="8">
        <f>'C завтраками| Bed and breakfast'!EF7</f>
        <v>12850</v>
      </c>
      <c r="EM7" s="8">
        <f>'C завтраками| Bed and breakfast'!EG7</f>
        <v>12850</v>
      </c>
      <c r="EN7" s="8">
        <f>'C завтраками| Bed and breakfast'!EH7</f>
        <v>13150</v>
      </c>
      <c r="EO7" s="8">
        <f>'C завтраками| Bed and breakfast'!EI7</f>
        <v>13150</v>
      </c>
      <c r="EP7" s="8">
        <f>'C завтраками| Bed and breakfast'!EJ7</f>
        <v>12850</v>
      </c>
      <c r="EQ7" s="8">
        <f>'C завтраками| Bed and breakfast'!EK7</f>
        <v>12850</v>
      </c>
      <c r="ER7" s="8">
        <f>'C завтраками| Bed and breakfast'!EL7</f>
        <v>12850</v>
      </c>
      <c r="ES7" s="8">
        <f>'C завтраками| Bed and breakfast'!EM7</f>
        <v>12850</v>
      </c>
      <c r="ET7" s="8">
        <f>'C завтраками| Bed and breakfast'!EN7</f>
        <v>12850</v>
      </c>
      <c r="EU7" s="8">
        <f>'C завтраками| Bed and breakfast'!EO7</f>
        <v>13150</v>
      </c>
      <c r="EV7" s="8">
        <f>'C завтраками| Bed and breakfast'!EP7</f>
        <v>13150</v>
      </c>
      <c r="EW7" s="8">
        <f>'C завтраками| Bed and breakfast'!EQ7</f>
        <v>12850</v>
      </c>
      <c r="EX7" s="8">
        <f>'C завтраками| Bed and breakfast'!ER7</f>
        <v>12850</v>
      </c>
      <c r="EY7" s="8">
        <f>'C завтраками| Bed and breakfast'!ES7</f>
        <v>12850</v>
      </c>
      <c r="EZ7" s="8">
        <f>'C завтраками| Bed and breakfast'!ET7</f>
        <v>12850</v>
      </c>
      <c r="FA7" s="8">
        <f>'C завтраками| Bed and breakfast'!EU7</f>
        <v>12850</v>
      </c>
      <c r="FB7" s="8">
        <f>'C завтраками| Bed and breakfast'!EV7</f>
        <v>13150</v>
      </c>
      <c r="FC7" s="8">
        <f>'C завтраками| Bed and breakfast'!EW7</f>
        <v>13150</v>
      </c>
      <c r="FD7" s="8">
        <f>'C завтраками| Bed and breakfast'!EX7</f>
        <v>14650</v>
      </c>
      <c r="FE7" s="8">
        <f>'C завтраками| Bed and breakfast'!EY7</f>
        <v>13150</v>
      </c>
      <c r="FF7" s="8">
        <f>'C завтраками| Bed and breakfast'!EZ7</f>
        <v>13150</v>
      </c>
      <c r="FG7" s="8">
        <f>'C завтраками| Bed and breakfast'!FA7</f>
        <v>13150</v>
      </c>
      <c r="FH7" s="8">
        <f>'C завтраками| Bed and breakfast'!FB7</f>
        <v>13150</v>
      </c>
      <c r="FI7" s="8">
        <f>'C завтраками| Bed and breakfast'!FC7</f>
        <v>20650</v>
      </c>
      <c r="FJ7" s="8">
        <f>'C завтраками| Bed and breakfast'!FD7</f>
        <v>20650</v>
      </c>
      <c r="FK7" s="8">
        <f>'C завтраками| Bed and breakfast'!FE7</f>
        <v>20650</v>
      </c>
      <c r="FL7" s="8">
        <f>'C завтраками| Bed and breakfast'!FF7</f>
        <v>20650</v>
      </c>
      <c r="FM7" s="8">
        <f>'C завтраками| Bed and breakfast'!FG7</f>
        <v>20650</v>
      </c>
      <c r="FN7" s="8">
        <f>'C завтраками| Bed and breakfast'!FH7</f>
        <v>20650</v>
      </c>
      <c r="FO7" s="8">
        <f>'C завтраками| Bed and breakfast'!FI7</f>
        <v>20650</v>
      </c>
      <c r="FP7" s="8">
        <f>'C завтраками| Bed and breakfast'!FJ7</f>
        <v>20650</v>
      </c>
      <c r="FQ7" s="8">
        <f>'C завтраками| Bed and breakfast'!FK7</f>
        <v>20650</v>
      </c>
      <c r="FR7" s="8">
        <f>'C завтраками| Bed and breakfast'!FL7</f>
        <v>20650</v>
      </c>
      <c r="FS7" s="8">
        <f>'C завтраками| Bed and breakfast'!FM7</f>
        <v>20650</v>
      </c>
      <c r="FT7" s="8">
        <f>'C завтраками| Bed and breakfast'!FN7</f>
        <v>20650</v>
      </c>
      <c r="FU7" s="8">
        <f>'C завтраками| Bed and breakfast'!FO7</f>
        <v>20650</v>
      </c>
      <c r="FV7" s="8">
        <f>'C завтраками| Bed and breakfast'!FP7</f>
        <v>20650</v>
      </c>
      <c r="FW7" s="8">
        <f>'C завтраками| Bed and breakfast'!FQ7</f>
        <v>20650</v>
      </c>
      <c r="FX7" s="8">
        <f>'C завтраками| Bed and breakfast'!FR7</f>
        <v>20650</v>
      </c>
      <c r="FY7" s="8">
        <f>'C завтраками| Bed and breakfast'!FS7</f>
        <v>20650</v>
      </c>
      <c r="FZ7" s="8">
        <f>'C завтраками| Bed and breakfast'!FT7</f>
        <v>20650</v>
      </c>
      <c r="GA7" s="8">
        <f>'C завтраками| Bed and breakfast'!FU7</f>
        <v>20650</v>
      </c>
      <c r="GB7" s="8">
        <f>'C завтраками| Bed and breakfast'!FV7</f>
        <v>20650</v>
      </c>
      <c r="GC7" s="8">
        <f>'C завтраками| Bed and breakfast'!FW7</f>
        <v>20650</v>
      </c>
      <c r="GD7" s="8">
        <f>'C завтраками| Bed and breakfast'!FX7</f>
        <v>20650</v>
      </c>
      <c r="GE7" s="8">
        <f>'C завтраками| Bed and breakfast'!FY7</f>
        <v>20650</v>
      </c>
      <c r="GF7" s="8">
        <f>'C завтраками| Bed and breakfast'!FZ7</f>
        <v>20650</v>
      </c>
      <c r="GG7" s="8">
        <f>'C завтраками| Bed and breakfast'!GA7</f>
        <v>13150</v>
      </c>
      <c r="GH7" s="8">
        <f>'C завтраками| Bed and breakfast'!GB7</f>
        <v>13150</v>
      </c>
      <c r="GI7" s="8">
        <f>'C завтраками| Bed and breakfast'!GC7</f>
        <v>22550</v>
      </c>
      <c r="GJ7" s="8">
        <f>'C завтраками| Bed and breakfast'!GD7</f>
        <v>22550</v>
      </c>
      <c r="GK7" s="8">
        <f>'C завтраками| Bed and breakfast'!GE7</f>
        <v>22550</v>
      </c>
      <c r="GL7" s="8">
        <f>'C завтраками| Bed and breakfast'!GF7</f>
        <v>22550</v>
      </c>
      <c r="GM7" s="8">
        <f>'C завтраками| Bed and breakfast'!GG7</f>
        <v>22550</v>
      </c>
      <c r="GN7" s="8">
        <f>'C завтраками| Bed and breakfast'!GH7</f>
        <v>22550</v>
      </c>
      <c r="GO7" s="8">
        <f>'C завтраками| Bed and breakfast'!GI7</f>
        <v>22550</v>
      </c>
      <c r="GP7" s="8">
        <f>'C завтраками| Bed and breakfast'!GJ7</f>
        <v>22550</v>
      </c>
      <c r="GQ7" s="8">
        <f>'C завтраками| Bed and breakfast'!GK7</f>
        <v>22550</v>
      </c>
      <c r="GR7" s="8">
        <f>'C завтраками| Bed and breakfast'!GL7</f>
        <v>22550</v>
      </c>
      <c r="GS7" s="8">
        <f>'C завтраками| Bed and breakfast'!GM7</f>
        <v>16550</v>
      </c>
      <c r="GT7" s="8">
        <f>'C завтраками| Bed and breakfast'!GN7</f>
        <v>16550</v>
      </c>
      <c r="GU7" s="8">
        <f>'C завтраками| Bed and breakfast'!GO7</f>
        <v>16550</v>
      </c>
      <c r="GV7" s="8">
        <f>'C завтраками| Bed and breakfast'!GP7</f>
        <v>16550</v>
      </c>
      <c r="GW7" s="8">
        <f>'C завтраками| Bed and breakfast'!GQ7</f>
        <v>17050</v>
      </c>
      <c r="GX7" s="8">
        <f>'C завтраками| Bed and breakfast'!GR7</f>
        <v>17050</v>
      </c>
      <c r="GY7" s="8">
        <f>'C завтраками| Bed and breakfast'!GS7</f>
        <v>18250</v>
      </c>
      <c r="GZ7" s="8">
        <f>'C завтраками| Bed and breakfast'!GT7</f>
        <v>18250</v>
      </c>
      <c r="HA7" s="8">
        <f>'C завтраками| Bed and breakfast'!GU7</f>
        <v>17050</v>
      </c>
      <c r="HB7" s="8">
        <f>'C завтраками| Bed and breakfast'!GV7</f>
        <v>17050</v>
      </c>
      <c r="HC7" s="8">
        <f>'C завтраками| Bed and breakfast'!GW7</f>
        <v>17050</v>
      </c>
      <c r="HD7" s="8">
        <f>'C завтраками| Bed and breakfast'!GX7</f>
        <v>17050</v>
      </c>
      <c r="HE7" s="8">
        <f>'C завтраками| Bed and breakfast'!GY7</f>
        <v>17050</v>
      </c>
      <c r="HF7" s="8">
        <f>'C завтраками| Bed and breakfast'!GZ7</f>
        <v>18250</v>
      </c>
      <c r="HG7" s="8">
        <f>'C завтраками| Bed and breakfast'!HA7</f>
        <v>18250</v>
      </c>
      <c r="HH7" s="8">
        <f>'C завтраками| Bed and breakfast'!HB7</f>
        <v>17050</v>
      </c>
      <c r="HI7" s="8">
        <f>'C завтраками| Bed and breakfast'!HC7</f>
        <v>17050</v>
      </c>
      <c r="HJ7" s="8">
        <f>'C завтраками| Bed and breakfast'!HD7</f>
        <v>17050</v>
      </c>
      <c r="HK7" s="8">
        <f>'C завтраками| Bed and breakfast'!HE7</f>
        <v>17050</v>
      </c>
      <c r="HL7" s="8">
        <f>'C завтраками| Bed and breakfast'!HF7</f>
        <v>17050</v>
      </c>
      <c r="HM7" s="8">
        <f>'C завтраками| Bed and breakfast'!HG7</f>
        <v>14650</v>
      </c>
      <c r="HN7" s="8">
        <f>'C завтраками| Bed and breakfast'!HH7</f>
        <v>18250</v>
      </c>
      <c r="HO7" s="8">
        <f>'C завтраками| Bed and breakfast'!HI7</f>
        <v>17050</v>
      </c>
      <c r="HP7" s="8">
        <f>'C завтраками| Bed and breakfast'!HJ7</f>
        <v>17050</v>
      </c>
      <c r="HQ7" s="8">
        <f>'C завтраками| Bed and breakfast'!HK7</f>
        <v>17050</v>
      </c>
      <c r="HR7" s="8">
        <f>'C завтраками| Bed and breakfast'!HL7</f>
        <v>17050</v>
      </c>
      <c r="HS7" s="8">
        <f>'C завтраками| Bed and breakfast'!HM7</f>
        <v>17050</v>
      </c>
      <c r="HT7" s="8">
        <f>'C завтраками| Bed and breakfast'!HN7</f>
        <v>18250</v>
      </c>
      <c r="HU7" s="8">
        <f>'C завтраками| Bed and breakfast'!HO7</f>
        <v>18250</v>
      </c>
      <c r="HV7" s="8">
        <f>'C завтраками| Bed and breakfast'!HP7</f>
        <v>17050</v>
      </c>
      <c r="HW7" s="8">
        <f>'C завтраками| Bed and breakfast'!HQ7</f>
        <v>17050</v>
      </c>
      <c r="HX7" s="8">
        <f>'C завтраками| Bed and breakfast'!HR7</f>
        <v>17050</v>
      </c>
      <c r="HY7" s="8">
        <f>'C завтраками| Bed and breakfast'!HS7</f>
        <v>17050</v>
      </c>
      <c r="HZ7" s="8">
        <f>'C завтраками| Bed and breakfast'!HT7</f>
        <v>17050</v>
      </c>
      <c r="IA7" s="8">
        <f>'C завтраками| Bed and breakfast'!HU7</f>
        <v>18250</v>
      </c>
      <c r="IB7" s="8">
        <f>'C завтраками| Bed and breakfast'!HV7</f>
        <v>18250</v>
      </c>
      <c r="IC7" s="8">
        <f>'C завтраками| Bed and breakfast'!HW7</f>
        <v>17050</v>
      </c>
      <c r="ID7" s="8">
        <f>'C завтраками| Bed and breakfast'!HX7</f>
        <v>17050</v>
      </c>
      <c r="IE7" s="8">
        <f>'C завтраками| Bed and breakfast'!HY7</f>
        <v>17050</v>
      </c>
      <c r="IF7" s="8">
        <f>'C завтраками| Bed and breakfast'!HZ7</f>
        <v>17050</v>
      </c>
      <c r="IG7" s="8">
        <f>'C завтраками| Bed and breakfast'!IA7</f>
        <v>17050</v>
      </c>
      <c r="IH7" s="8">
        <f>'C завтраками| Bed and breakfast'!IB7</f>
        <v>18250</v>
      </c>
      <c r="II7" s="8">
        <f>'C завтраками| Bed and breakfast'!IC7</f>
        <v>18250</v>
      </c>
      <c r="IJ7" s="8">
        <f>'C завтраками| Bed and breakfast'!ID7</f>
        <v>15150</v>
      </c>
      <c r="IK7" s="8">
        <f>'C завтраками| Bed and breakfast'!IE7</f>
        <v>15150</v>
      </c>
      <c r="IL7" s="8">
        <f>'C завтраками| Bed and breakfast'!IF7</f>
        <v>15150</v>
      </c>
      <c r="IM7" s="8">
        <f>'C завтраками| Bed and breakfast'!IG7</f>
        <v>15150</v>
      </c>
      <c r="IN7" s="8">
        <f>'C завтраками| Bed and breakfast'!IH7</f>
        <v>15150</v>
      </c>
      <c r="IO7" s="8">
        <f>'C завтраками| Bed and breakfast'!II7</f>
        <v>17050</v>
      </c>
      <c r="IP7" s="8">
        <f>'C завтраками| Bed and breakfast'!IJ7</f>
        <v>17050</v>
      </c>
      <c r="IQ7" s="8">
        <f>'C завтраками| Bed and breakfast'!IK7</f>
        <v>14650</v>
      </c>
      <c r="IR7" s="8">
        <f>'C завтраками| Bed and breakfast'!IL7</f>
        <v>14650</v>
      </c>
      <c r="IS7" s="8">
        <f>'C завтраками| Bed and breakfast'!IM7</f>
        <v>14650</v>
      </c>
      <c r="IT7" s="8">
        <f>'C завтраками| Bed and breakfast'!IN7</f>
        <v>14650</v>
      </c>
      <c r="IU7" s="8">
        <f>'C завтраками| Bed and breakfast'!IO7</f>
        <v>14650</v>
      </c>
      <c r="IV7" s="8">
        <f>'C завтраками| Bed and breakfast'!IP7</f>
        <v>17050</v>
      </c>
      <c r="IW7" s="8">
        <f>'C завтраками| Bed and breakfast'!IQ7</f>
        <v>17050</v>
      </c>
      <c r="IX7" s="8">
        <f>'C завтраками| Bed and breakfast'!IR7</f>
        <v>14650</v>
      </c>
      <c r="IY7" s="8">
        <f>'C завтраками| Bed and breakfast'!IS7</f>
        <v>14650</v>
      </c>
      <c r="IZ7" s="8">
        <f>'C завтраками| Bed and breakfast'!IT7</f>
        <v>14650</v>
      </c>
      <c r="JA7" s="8">
        <f>'C завтраками| Bed and breakfast'!IU7</f>
        <v>14650</v>
      </c>
      <c r="JB7" s="8">
        <f>'C завтраками| Bed and breakfast'!IV7</f>
        <v>14650</v>
      </c>
      <c r="JC7" s="8">
        <f>'C завтраками| Bed and breakfast'!IW7</f>
        <v>17050</v>
      </c>
      <c r="JD7" s="8">
        <f>'C завтраками| Bed and breakfast'!IX7</f>
        <v>17050</v>
      </c>
      <c r="JE7" s="8">
        <f>'C завтраками| Bed and breakfast'!IY7</f>
        <v>14650</v>
      </c>
      <c r="JF7" s="8">
        <f>'C завтраками| Bed and breakfast'!IZ7</f>
        <v>14650</v>
      </c>
      <c r="JG7" s="8">
        <f>'C завтраками| Bed and breakfast'!JA7</f>
        <v>14650</v>
      </c>
      <c r="JH7" s="8">
        <f>'C завтраками| Bed and breakfast'!JB7</f>
        <v>14650</v>
      </c>
      <c r="JI7" s="8">
        <f>'C завтраками| Bed and breakfast'!JC7</f>
        <v>14650</v>
      </c>
      <c r="JJ7" s="8">
        <f>'C завтраками| Bed and breakfast'!JD7</f>
        <v>17050</v>
      </c>
      <c r="JK7" s="8">
        <f>'C завтраками| Bed and breakfast'!JE7</f>
        <v>17050</v>
      </c>
      <c r="JL7" s="8">
        <f>'C завтраками| Bed and breakfast'!JF7</f>
        <v>14650</v>
      </c>
      <c r="JM7" s="8">
        <f>'C завтраками| Bed and breakfast'!JG7</f>
        <v>14650</v>
      </c>
      <c r="JN7" s="8">
        <f>'C завтраками| Bed and breakfast'!JH7</f>
        <v>14650</v>
      </c>
      <c r="JO7" s="8">
        <f>'C завтраками| Bed and breakfast'!JI7</f>
        <v>14650</v>
      </c>
      <c r="JP7" s="8">
        <f>'C завтраками| Bed and breakfast'!JJ7</f>
        <v>14650</v>
      </c>
      <c r="JQ7" s="8">
        <f>'C завтраками| Bed and breakfast'!JK7</f>
        <v>17050</v>
      </c>
      <c r="JR7" s="8">
        <f>'C завтраками| Bed and breakfast'!JL7</f>
        <v>17050</v>
      </c>
      <c r="JS7" s="8">
        <f>'C завтраками| Bed and breakfast'!JM7</f>
        <v>15850</v>
      </c>
      <c r="JT7" s="8">
        <f>'C завтраками| Bed and breakfast'!JN7</f>
        <v>15850</v>
      </c>
      <c r="JU7" s="8">
        <f>'C завтраками| Bed and breakfast'!JO7</f>
        <v>15850</v>
      </c>
      <c r="JV7" s="8">
        <f>'C завтраками| Bed and breakfast'!JP7</f>
        <v>15850</v>
      </c>
    </row>
    <row r="8" spans="1:282" s="53" customFormat="1" x14ac:dyDescent="0.2">
      <c r="A8" s="88">
        <v>2</v>
      </c>
      <c r="B8" s="8" t="e">
        <f>'C завтраками| Bed and breakfast'!#REF!</f>
        <v>#REF!</v>
      </c>
      <c r="C8" s="8" t="e">
        <f>'C завтраками| Bed and breakfast'!#REF!</f>
        <v>#REF!</v>
      </c>
      <c r="D8" s="8" t="e">
        <f>'C завтраками| Bed and breakfast'!#REF!</f>
        <v>#REF!</v>
      </c>
      <c r="E8" s="8" t="e">
        <f>'C завтраками| Bed and breakfast'!#REF!</f>
        <v>#REF!</v>
      </c>
      <c r="F8" s="8" t="e">
        <f>'C завтраками| Bed and breakfast'!#REF!</f>
        <v>#REF!</v>
      </c>
      <c r="G8" s="8" t="e">
        <f>'C завтраками| Bed and breakfast'!#REF!</f>
        <v>#REF!</v>
      </c>
      <c r="H8" s="8">
        <f>'C завтраками| Bed and breakfast'!B8</f>
        <v>39500</v>
      </c>
      <c r="I8" s="8">
        <f>'C завтраками| Bed and breakfast'!C8</f>
        <v>54000</v>
      </c>
      <c r="J8" s="8">
        <f>'C завтраками| Bed and breakfast'!D8</f>
        <v>54000</v>
      </c>
      <c r="K8" s="8">
        <f>'C завтраками| Bed and breakfast'!E8</f>
        <v>54000</v>
      </c>
      <c r="L8" s="8">
        <f>'C завтраками| Bed and breakfast'!F8</f>
        <v>47000</v>
      </c>
      <c r="M8" s="8">
        <f>'C завтраками| Bed and breakfast'!G8</f>
        <v>47000</v>
      </c>
      <c r="N8" s="8">
        <f>'C завтраками| Bed and breakfast'!H8</f>
        <v>47000</v>
      </c>
      <c r="O8" s="8">
        <f>'C завтраками| Bed and breakfast'!I8</f>
        <v>47000</v>
      </c>
      <c r="P8" s="8">
        <f>'C завтраками| Bed and breakfast'!J8</f>
        <v>47000</v>
      </c>
      <c r="Q8" s="8">
        <f>'C завтраками| Bed and breakfast'!K8</f>
        <v>47000</v>
      </c>
      <c r="R8" s="8">
        <f>'C завтраками| Bed and breakfast'!L8</f>
        <v>38400</v>
      </c>
      <c r="S8" s="8">
        <f>'C завтраками| Bed and breakfast'!M8</f>
        <v>21900</v>
      </c>
      <c r="T8" s="8">
        <f>'C завтраками| Bed and breakfast'!N8</f>
        <v>21900</v>
      </c>
      <c r="U8" s="8">
        <f>'C завтраками| Bed and breakfast'!O8</f>
        <v>21900</v>
      </c>
      <c r="V8" s="8">
        <f>'C завтраками| Bed and breakfast'!P8</f>
        <v>21900</v>
      </c>
      <c r="W8" s="8">
        <f>'C завтраками| Bed and breakfast'!Q8</f>
        <v>21900</v>
      </c>
      <c r="X8" s="8">
        <f>'C завтраками| Bed and breakfast'!R8</f>
        <v>23900</v>
      </c>
      <c r="Y8" s="8">
        <f>'C завтраками| Bed and breakfast'!S8</f>
        <v>23900</v>
      </c>
      <c r="Z8" s="8">
        <f>'C завтраками| Bed and breakfast'!T8</f>
        <v>23900</v>
      </c>
      <c r="AA8" s="8">
        <f>'C завтраками| Bed and breakfast'!U8</f>
        <v>23900</v>
      </c>
      <c r="AB8" s="8">
        <f>'C завтраками| Bed and breakfast'!V8</f>
        <v>23900</v>
      </c>
      <c r="AC8" s="8">
        <f>'C завтраками| Bed and breakfast'!W8</f>
        <v>21900</v>
      </c>
      <c r="AD8" s="8">
        <f>'C завтраками| Bed and breakfast'!X8</f>
        <v>21900</v>
      </c>
      <c r="AE8" s="8">
        <f>'C завтраками| Bed and breakfast'!Y8</f>
        <v>21900</v>
      </c>
      <c r="AF8" s="8">
        <f>'C завтраками| Bed and breakfast'!Z8</f>
        <v>21900</v>
      </c>
      <c r="AG8" s="8">
        <f>'C завтраками| Bed and breakfast'!AA8</f>
        <v>21900</v>
      </c>
      <c r="AH8" s="8">
        <f>'C завтраками| Bed and breakfast'!AB8</f>
        <v>25900</v>
      </c>
      <c r="AI8" s="8">
        <f>'C завтраками| Bed and breakfast'!AC8</f>
        <v>25900</v>
      </c>
      <c r="AJ8" s="8">
        <f>'C завтраками| Bed and breakfast'!AD8</f>
        <v>25900</v>
      </c>
      <c r="AK8" s="8">
        <f>'C завтраками| Bed and breakfast'!AE8</f>
        <v>25900</v>
      </c>
      <c r="AL8" s="8">
        <f>'C завтраками| Bed and breakfast'!AF8</f>
        <v>25900</v>
      </c>
      <c r="AM8" s="8">
        <f>'C завтраками| Bed and breakfast'!AG8</f>
        <v>27900</v>
      </c>
      <c r="AN8" s="8">
        <f>'C завтраками| Bed and breakfast'!AH8</f>
        <v>30400</v>
      </c>
      <c r="AO8" s="8">
        <f>'C завтраками| Bed and breakfast'!AI8</f>
        <v>30900</v>
      </c>
      <c r="AP8" s="8">
        <f>'C завтраками| Bed and breakfast'!AJ8</f>
        <v>30900</v>
      </c>
      <c r="AQ8" s="8">
        <f>'C завтраками| Bed and breakfast'!AK8</f>
        <v>30900</v>
      </c>
      <c r="AR8" s="8">
        <f>'C завтраками| Bed and breakfast'!AL8</f>
        <v>30900</v>
      </c>
      <c r="AS8" s="8">
        <f>'C завтраками| Bed and breakfast'!AM8</f>
        <v>30900</v>
      </c>
      <c r="AT8" s="8">
        <f>'C завтраками| Bed and breakfast'!AN8</f>
        <v>30900</v>
      </c>
      <c r="AU8" s="8">
        <f>'C завтраками| Bed and breakfast'!AO8</f>
        <v>30900</v>
      </c>
      <c r="AV8" s="8">
        <f>'C завтраками| Bed and breakfast'!AP8</f>
        <v>30900</v>
      </c>
      <c r="AW8" s="8">
        <f>'C завтраками| Bed and breakfast'!AQ8</f>
        <v>30900</v>
      </c>
      <c r="AX8" s="8">
        <f>'C завтраками| Bed and breakfast'!AR8</f>
        <v>30900</v>
      </c>
      <c r="AY8" s="8">
        <f>'C завтраками| Bed and breakfast'!AS8</f>
        <v>28900</v>
      </c>
      <c r="AZ8" s="8">
        <f>'C завтраками| Bed and breakfast'!AT8</f>
        <v>28900</v>
      </c>
      <c r="BA8" s="8">
        <f>'C завтраками| Bed and breakfast'!AU8</f>
        <v>30900</v>
      </c>
      <c r="BB8" s="8">
        <f>'C завтраками| Bed and breakfast'!AV8</f>
        <v>30900</v>
      </c>
      <c r="BC8" s="8">
        <f>'C завтраками| Bed and breakfast'!AW8</f>
        <v>32900</v>
      </c>
      <c r="BD8" s="8">
        <f>'C завтраками| Bed and breakfast'!AX8</f>
        <v>35400</v>
      </c>
      <c r="BE8" s="8">
        <f>'C завтраками| Bed and breakfast'!AY8</f>
        <v>35400</v>
      </c>
      <c r="BF8" s="8">
        <f>'C завтраками| Bed and breakfast'!AZ8</f>
        <v>35400</v>
      </c>
      <c r="BG8" s="8">
        <f>'C завтраками| Bed and breakfast'!BA8</f>
        <v>35400</v>
      </c>
      <c r="BH8" s="8">
        <f>'C завтраками| Bed and breakfast'!BB8</f>
        <v>37900</v>
      </c>
      <c r="BI8" s="8">
        <f>'C завтраками| Bed and breakfast'!BC8</f>
        <v>40900</v>
      </c>
      <c r="BJ8" s="8">
        <f>'C завтраками| Bed and breakfast'!BD8</f>
        <v>40900</v>
      </c>
      <c r="BK8" s="8">
        <f>'C завтраками| Bed and breakfast'!BE8</f>
        <v>37900</v>
      </c>
      <c r="BL8" s="8">
        <f>'C завтраками| Bed and breakfast'!BF8</f>
        <v>32900</v>
      </c>
      <c r="BM8" s="8">
        <f>'C завтраками| Bed and breakfast'!BG8</f>
        <v>32900</v>
      </c>
      <c r="BN8" s="8">
        <f>'C завтраками| Bed and breakfast'!BH8</f>
        <v>35400</v>
      </c>
      <c r="BO8" s="8">
        <f>'C завтраками| Bed and breakfast'!BI8</f>
        <v>35400</v>
      </c>
      <c r="BP8" s="8">
        <f>'C завтраками| Bed and breakfast'!BJ8</f>
        <v>26900</v>
      </c>
      <c r="BQ8" s="8">
        <f>'C завтраками| Bed and breakfast'!BK8</f>
        <v>27350</v>
      </c>
      <c r="BR8" s="8">
        <f>'C завтраками| Bed and breakfast'!BL8</f>
        <v>27350</v>
      </c>
      <c r="BS8" s="8">
        <f>'C завтраками| Bed and breakfast'!BM8</f>
        <v>27350</v>
      </c>
      <c r="BT8" s="8">
        <f>'C завтраками| Bed and breakfast'!BN8</f>
        <v>25850</v>
      </c>
      <c r="BU8" s="8">
        <f>'C завтраками| Bed and breakfast'!BO8</f>
        <v>25850</v>
      </c>
      <c r="BV8" s="8">
        <f>'C завтраками| Bed and breakfast'!BP8</f>
        <v>27350</v>
      </c>
      <c r="BW8" s="8">
        <f>'C завтраками| Bed and breakfast'!BQ8</f>
        <v>27350</v>
      </c>
      <c r="BX8" s="8">
        <f>'C завтраками| Bed and breakfast'!BR8</f>
        <v>27350</v>
      </c>
      <c r="BY8" s="8">
        <f>'C завтраками| Bed and breakfast'!BS8</f>
        <v>25850</v>
      </c>
      <c r="BZ8" s="8">
        <f>'C завтраками| Bed and breakfast'!BT8</f>
        <v>25850</v>
      </c>
      <c r="CA8" s="8">
        <f>'C завтраками| Bed and breakfast'!BU8</f>
        <v>25850</v>
      </c>
      <c r="CB8" s="8">
        <f>'C завтраками| Bed and breakfast'!BV8</f>
        <v>25850</v>
      </c>
      <c r="CC8" s="8">
        <f>'C завтраками| Bed and breakfast'!BW8</f>
        <v>25850</v>
      </c>
      <c r="CD8" s="8">
        <f>'C завтраками| Bed and breakfast'!BX8</f>
        <v>25850</v>
      </c>
      <c r="CE8" s="8">
        <f>'C завтраками| Bed and breakfast'!BY8</f>
        <v>25850</v>
      </c>
      <c r="CF8" s="8">
        <f>'C завтраками| Bed and breakfast'!BZ8</f>
        <v>25850</v>
      </c>
      <c r="CG8" s="8">
        <f>'C завтраками| Bed and breakfast'!CA8</f>
        <v>25850</v>
      </c>
      <c r="CH8" s="8">
        <f>'C завтраками| Bed and breakfast'!CB8</f>
        <v>25850</v>
      </c>
      <c r="CI8" s="8">
        <f>'C завтраками| Bed and breakfast'!CC8</f>
        <v>25850</v>
      </c>
      <c r="CJ8" s="8">
        <f>'C завтраками| Bed and breakfast'!CD8</f>
        <v>25850</v>
      </c>
      <c r="CK8" s="8">
        <f>'C завтраками| Bed and breakfast'!CE8</f>
        <v>25850</v>
      </c>
      <c r="CL8" s="8">
        <f>'C завтраками| Bed and breakfast'!CF8</f>
        <v>25850</v>
      </c>
      <c r="CM8" s="8">
        <f>'C завтраками| Bed and breakfast'!CG8</f>
        <v>25850</v>
      </c>
      <c r="CN8" s="8">
        <f>'C завтраками| Bed and breakfast'!CH8</f>
        <v>25850</v>
      </c>
      <c r="CO8" s="8">
        <f>'C завтраками| Bed and breakfast'!CI8</f>
        <v>25850</v>
      </c>
      <c r="CP8" s="8">
        <f>'C завтраками| Bed and breakfast'!CJ8</f>
        <v>25850</v>
      </c>
      <c r="CQ8" s="8">
        <f>'C завтраками| Bed and breakfast'!CK8</f>
        <v>25850</v>
      </c>
      <c r="CR8" s="8">
        <f>'C завтраками| Bed and breakfast'!CL8</f>
        <v>25850</v>
      </c>
      <c r="CS8" s="8">
        <f>'C завтраками| Bed and breakfast'!CM8</f>
        <v>25850</v>
      </c>
      <c r="CT8" s="8">
        <f>'C завтраками| Bed and breakfast'!CN8</f>
        <v>25850</v>
      </c>
      <c r="CU8" s="8">
        <f>'C завтраками| Bed and breakfast'!CO8</f>
        <v>25850</v>
      </c>
      <c r="CV8" s="8">
        <f>'C завтраками| Bed and breakfast'!CP8</f>
        <v>16500</v>
      </c>
      <c r="CW8" s="8">
        <f>'C завтраками| Bed and breakfast'!CQ8</f>
        <v>16500</v>
      </c>
      <c r="CX8" s="8">
        <f>'C завтраками| Bed and breakfast'!CR8</f>
        <v>17000</v>
      </c>
      <c r="CY8" s="8">
        <f>'C завтраками| Bed and breakfast'!CS8</f>
        <v>17000</v>
      </c>
      <c r="CZ8" s="8">
        <f>'C завтраками| Bed and breakfast'!CT8</f>
        <v>16500</v>
      </c>
      <c r="DA8" s="8">
        <f>'C завтраками| Bed and breakfast'!CU8</f>
        <v>16500</v>
      </c>
      <c r="DB8" s="8">
        <f>'C завтраками| Bed and breakfast'!CV8</f>
        <v>16500</v>
      </c>
      <c r="DC8" s="8">
        <f>'C завтраками| Bed and breakfast'!CW8</f>
        <v>16500</v>
      </c>
      <c r="DD8" s="8">
        <f>'C завтраками| Bed and breakfast'!CX8</f>
        <v>16500</v>
      </c>
      <c r="DE8" s="8">
        <f>'C завтраками| Bed and breakfast'!CY8</f>
        <v>17000</v>
      </c>
      <c r="DF8" s="8">
        <f>'C завтраками| Bed and breakfast'!CZ8</f>
        <v>17000</v>
      </c>
      <c r="DG8" s="8">
        <f>'C завтраками| Bed and breakfast'!DA8</f>
        <v>16500</v>
      </c>
      <c r="DH8" s="8">
        <f>'C завтраками| Bed and breakfast'!DB8</f>
        <v>16500</v>
      </c>
      <c r="DI8" s="8">
        <f>'C завтраками| Bed and breakfast'!DC8</f>
        <v>16500</v>
      </c>
      <c r="DJ8" s="8">
        <f>'C завтраками| Bed and breakfast'!DD8</f>
        <v>15500</v>
      </c>
      <c r="DK8" s="8">
        <f>'C завтраками| Bed and breakfast'!DE8</f>
        <v>15500</v>
      </c>
      <c r="DL8" s="8">
        <f>'C завтраками| Bed and breakfast'!DF8</f>
        <v>16200</v>
      </c>
      <c r="DM8" s="8">
        <f>'C завтраками| Bed and breakfast'!DG8</f>
        <v>16200</v>
      </c>
      <c r="DN8" s="8">
        <f>'C завтраками| Bed and breakfast'!DH8</f>
        <v>15500</v>
      </c>
      <c r="DO8" s="8">
        <f>'C завтраками| Bed and breakfast'!DI8</f>
        <v>15500</v>
      </c>
      <c r="DP8" s="8">
        <f>'C завтраками| Bed and breakfast'!DJ8</f>
        <v>15500</v>
      </c>
      <c r="DQ8" s="8">
        <f>'C завтраками| Bed and breakfast'!DK8</f>
        <v>15500</v>
      </c>
      <c r="DR8" s="8">
        <f>'C завтраками| Bed and breakfast'!DL8</f>
        <v>15500</v>
      </c>
      <c r="DS8" s="8">
        <f>'C завтраками| Bed and breakfast'!DM8</f>
        <v>16200</v>
      </c>
      <c r="DT8" s="8">
        <f>'C завтраками| Bed and breakfast'!DN8</f>
        <v>16200</v>
      </c>
      <c r="DU8" s="8">
        <f>'C завтраками| Bed and breakfast'!DO8</f>
        <v>15500</v>
      </c>
      <c r="DV8" s="8">
        <f>'C завтраками| Bed and breakfast'!DP8</f>
        <v>15500</v>
      </c>
      <c r="DW8" s="8">
        <f>'C завтраками| Bed and breakfast'!DQ8</f>
        <v>15500</v>
      </c>
      <c r="DX8" s="8">
        <f>'C завтраками| Bed and breakfast'!DR8</f>
        <v>15500</v>
      </c>
      <c r="DY8" s="8">
        <f>'C завтраками| Bed and breakfast'!DS8</f>
        <v>16500</v>
      </c>
      <c r="DZ8" s="8">
        <f>'C завтраками| Bed and breakfast'!DT8</f>
        <v>16200</v>
      </c>
      <c r="EA8" s="8">
        <f>'C завтраками| Bed and breakfast'!DU8</f>
        <v>16200</v>
      </c>
      <c r="EB8" s="8">
        <f>'C завтраками| Bed and breakfast'!DV8</f>
        <v>16200</v>
      </c>
      <c r="EC8" s="8">
        <f>'C завтраками| Bed and breakfast'!DW8</f>
        <v>15000</v>
      </c>
      <c r="ED8" s="8">
        <f>'C завтраками| Bed and breakfast'!DX8</f>
        <v>15000</v>
      </c>
      <c r="EE8" s="8">
        <f>'C завтраками| Bed and breakfast'!DY8</f>
        <v>15000</v>
      </c>
      <c r="EF8" s="8">
        <f>'C завтраками| Bed and breakfast'!DZ8</f>
        <v>15000</v>
      </c>
      <c r="EG8" s="8">
        <f>'C завтраками| Bed and breakfast'!EA8</f>
        <v>15000</v>
      </c>
      <c r="EH8" s="8">
        <f>'C завтраками| Bed and breakfast'!EB8</f>
        <v>16200</v>
      </c>
      <c r="EI8" s="8">
        <f>'C завтраками| Bed and breakfast'!EC8</f>
        <v>16200</v>
      </c>
      <c r="EJ8" s="8">
        <f>'C завтраками| Bed and breakfast'!ED8</f>
        <v>16200</v>
      </c>
      <c r="EK8" s="8">
        <f>'C завтраками| Bed and breakfast'!EE8</f>
        <v>14700</v>
      </c>
      <c r="EL8" s="8">
        <f>'C завтраками| Bed and breakfast'!EF8</f>
        <v>14700</v>
      </c>
      <c r="EM8" s="8">
        <f>'C завтраками| Bed and breakfast'!EG8</f>
        <v>14700</v>
      </c>
      <c r="EN8" s="8">
        <f>'C завтраками| Bed and breakfast'!EH8</f>
        <v>15000</v>
      </c>
      <c r="EO8" s="8">
        <f>'C завтраками| Bed and breakfast'!EI8</f>
        <v>15000</v>
      </c>
      <c r="EP8" s="8">
        <f>'C завтраками| Bed and breakfast'!EJ8</f>
        <v>14700</v>
      </c>
      <c r="EQ8" s="8">
        <f>'C завтраками| Bed and breakfast'!EK8</f>
        <v>14700</v>
      </c>
      <c r="ER8" s="8">
        <f>'C завтраками| Bed and breakfast'!EL8</f>
        <v>14700</v>
      </c>
      <c r="ES8" s="8">
        <f>'C завтраками| Bed and breakfast'!EM8</f>
        <v>14700</v>
      </c>
      <c r="ET8" s="8">
        <f>'C завтраками| Bed and breakfast'!EN8</f>
        <v>14700</v>
      </c>
      <c r="EU8" s="8">
        <f>'C завтраками| Bed and breakfast'!EO8</f>
        <v>15000</v>
      </c>
      <c r="EV8" s="8">
        <f>'C завтраками| Bed and breakfast'!EP8</f>
        <v>15000</v>
      </c>
      <c r="EW8" s="8">
        <f>'C завтраками| Bed and breakfast'!EQ8</f>
        <v>14700</v>
      </c>
      <c r="EX8" s="8">
        <f>'C завтраками| Bed and breakfast'!ER8</f>
        <v>14700</v>
      </c>
      <c r="EY8" s="8">
        <f>'C завтраками| Bed and breakfast'!ES8</f>
        <v>14700</v>
      </c>
      <c r="EZ8" s="8">
        <f>'C завтраками| Bed and breakfast'!ET8</f>
        <v>14700</v>
      </c>
      <c r="FA8" s="8">
        <f>'C завтраками| Bed and breakfast'!EU8</f>
        <v>14700</v>
      </c>
      <c r="FB8" s="8">
        <f>'C завтраками| Bed and breakfast'!EV8</f>
        <v>15000</v>
      </c>
      <c r="FC8" s="8">
        <f>'C завтраками| Bed and breakfast'!EW8</f>
        <v>15000</v>
      </c>
      <c r="FD8" s="8">
        <f>'C завтраками| Bed and breakfast'!EX8</f>
        <v>16500</v>
      </c>
      <c r="FE8" s="8">
        <f>'C завтраками| Bed and breakfast'!EY8</f>
        <v>15000</v>
      </c>
      <c r="FF8" s="8">
        <f>'C завтраками| Bed and breakfast'!EZ8</f>
        <v>15000</v>
      </c>
      <c r="FG8" s="8">
        <f>'C завтраками| Bed and breakfast'!FA8</f>
        <v>15000</v>
      </c>
      <c r="FH8" s="8">
        <f>'C завтраками| Bed and breakfast'!FB8</f>
        <v>15000</v>
      </c>
      <c r="FI8" s="8">
        <f>'C завтраками| Bed and breakfast'!FC8</f>
        <v>22500</v>
      </c>
      <c r="FJ8" s="8">
        <f>'C завтраками| Bed and breakfast'!FD8</f>
        <v>22500</v>
      </c>
      <c r="FK8" s="8">
        <f>'C завтраками| Bed and breakfast'!FE8</f>
        <v>22500</v>
      </c>
      <c r="FL8" s="8">
        <f>'C завтраками| Bed and breakfast'!FF8</f>
        <v>22500</v>
      </c>
      <c r="FM8" s="8">
        <f>'C завтраками| Bed and breakfast'!FG8</f>
        <v>22500</v>
      </c>
      <c r="FN8" s="8">
        <f>'C завтраками| Bed and breakfast'!FH8</f>
        <v>22500</v>
      </c>
      <c r="FO8" s="8">
        <f>'C завтраками| Bed and breakfast'!FI8</f>
        <v>22500</v>
      </c>
      <c r="FP8" s="8">
        <f>'C завтраками| Bed and breakfast'!FJ8</f>
        <v>22500</v>
      </c>
      <c r="FQ8" s="8">
        <f>'C завтраками| Bed and breakfast'!FK8</f>
        <v>22500</v>
      </c>
      <c r="FR8" s="8">
        <f>'C завтраками| Bed and breakfast'!FL8</f>
        <v>22500</v>
      </c>
      <c r="FS8" s="8">
        <f>'C завтраками| Bed and breakfast'!FM8</f>
        <v>22500</v>
      </c>
      <c r="FT8" s="8">
        <f>'C завтраками| Bed and breakfast'!FN8</f>
        <v>22500</v>
      </c>
      <c r="FU8" s="8">
        <f>'C завтраками| Bed and breakfast'!FO8</f>
        <v>22500</v>
      </c>
      <c r="FV8" s="8">
        <f>'C завтраками| Bed and breakfast'!FP8</f>
        <v>22500</v>
      </c>
      <c r="FW8" s="8">
        <f>'C завтраками| Bed and breakfast'!FQ8</f>
        <v>22500</v>
      </c>
      <c r="FX8" s="8">
        <f>'C завтраками| Bed and breakfast'!FR8</f>
        <v>22500</v>
      </c>
      <c r="FY8" s="8">
        <f>'C завтраками| Bed and breakfast'!FS8</f>
        <v>22500</v>
      </c>
      <c r="FZ8" s="8">
        <f>'C завтраками| Bed and breakfast'!FT8</f>
        <v>22500</v>
      </c>
      <c r="GA8" s="8">
        <f>'C завтраками| Bed and breakfast'!FU8</f>
        <v>22500</v>
      </c>
      <c r="GB8" s="8">
        <f>'C завтраками| Bed and breakfast'!FV8</f>
        <v>22500</v>
      </c>
      <c r="GC8" s="8">
        <f>'C завтраками| Bed and breakfast'!FW8</f>
        <v>22500</v>
      </c>
      <c r="GD8" s="8">
        <f>'C завтраками| Bed and breakfast'!FX8</f>
        <v>22500</v>
      </c>
      <c r="GE8" s="8">
        <f>'C завтраками| Bed and breakfast'!FY8</f>
        <v>22500</v>
      </c>
      <c r="GF8" s="8">
        <f>'C завтраками| Bed and breakfast'!FZ8</f>
        <v>22500</v>
      </c>
      <c r="GG8" s="8">
        <f>'C завтраками| Bed and breakfast'!GA8</f>
        <v>15000</v>
      </c>
      <c r="GH8" s="8">
        <f>'C завтраками| Bed and breakfast'!GB8</f>
        <v>15000</v>
      </c>
      <c r="GI8" s="8">
        <f>'C завтраками| Bed and breakfast'!GC8</f>
        <v>24400</v>
      </c>
      <c r="GJ8" s="8">
        <f>'C завтраками| Bed and breakfast'!GD8</f>
        <v>24400</v>
      </c>
      <c r="GK8" s="8">
        <f>'C завтраками| Bed and breakfast'!GE8</f>
        <v>24400</v>
      </c>
      <c r="GL8" s="8">
        <f>'C завтраками| Bed and breakfast'!GF8</f>
        <v>24400</v>
      </c>
      <c r="GM8" s="8">
        <f>'C завтраками| Bed and breakfast'!GG8</f>
        <v>24400</v>
      </c>
      <c r="GN8" s="8">
        <f>'C завтраками| Bed and breakfast'!GH8</f>
        <v>24400</v>
      </c>
      <c r="GO8" s="8">
        <f>'C завтраками| Bed and breakfast'!GI8</f>
        <v>24400</v>
      </c>
      <c r="GP8" s="8">
        <f>'C завтраками| Bed and breakfast'!GJ8</f>
        <v>24400</v>
      </c>
      <c r="GQ8" s="8">
        <f>'C завтраками| Bed and breakfast'!GK8</f>
        <v>24400</v>
      </c>
      <c r="GR8" s="8">
        <f>'C завтраками| Bed and breakfast'!GL8</f>
        <v>24400</v>
      </c>
      <c r="GS8" s="8">
        <f>'C завтраками| Bed and breakfast'!GM8</f>
        <v>18400</v>
      </c>
      <c r="GT8" s="8">
        <f>'C завтраками| Bed and breakfast'!GN8</f>
        <v>18400</v>
      </c>
      <c r="GU8" s="8">
        <f>'C завтраками| Bed and breakfast'!GO8</f>
        <v>18400</v>
      </c>
      <c r="GV8" s="8">
        <f>'C завтраками| Bed and breakfast'!GP8</f>
        <v>18400</v>
      </c>
      <c r="GW8" s="8">
        <f>'C завтраками| Bed and breakfast'!GQ8</f>
        <v>18900</v>
      </c>
      <c r="GX8" s="8">
        <f>'C завтраками| Bed and breakfast'!GR8</f>
        <v>18900</v>
      </c>
      <c r="GY8" s="8">
        <f>'C завтраками| Bed and breakfast'!GS8</f>
        <v>20100</v>
      </c>
      <c r="GZ8" s="8">
        <f>'C завтраками| Bed and breakfast'!GT8</f>
        <v>20100</v>
      </c>
      <c r="HA8" s="8">
        <f>'C завтраками| Bed and breakfast'!GU8</f>
        <v>18900</v>
      </c>
      <c r="HB8" s="8">
        <f>'C завтраками| Bed and breakfast'!GV8</f>
        <v>18900</v>
      </c>
      <c r="HC8" s="8">
        <f>'C завтраками| Bed and breakfast'!GW8</f>
        <v>18900</v>
      </c>
      <c r="HD8" s="8">
        <f>'C завтраками| Bed and breakfast'!GX8</f>
        <v>18900</v>
      </c>
      <c r="HE8" s="8">
        <f>'C завтраками| Bed and breakfast'!GY8</f>
        <v>18900</v>
      </c>
      <c r="HF8" s="8">
        <f>'C завтраками| Bed and breakfast'!GZ8</f>
        <v>20100</v>
      </c>
      <c r="HG8" s="8">
        <f>'C завтраками| Bed and breakfast'!HA8</f>
        <v>20100</v>
      </c>
      <c r="HH8" s="8">
        <f>'C завтраками| Bed and breakfast'!HB8</f>
        <v>18900</v>
      </c>
      <c r="HI8" s="8">
        <f>'C завтраками| Bed and breakfast'!HC8</f>
        <v>18900</v>
      </c>
      <c r="HJ8" s="8">
        <f>'C завтраками| Bed and breakfast'!HD8</f>
        <v>18900</v>
      </c>
      <c r="HK8" s="8">
        <f>'C завтраками| Bed and breakfast'!HE8</f>
        <v>18900</v>
      </c>
      <c r="HL8" s="8">
        <f>'C завтраками| Bed and breakfast'!HF8</f>
        <v>18900</v>
      </c>
      <c r="HM8" s="8">
        <f>'C завтраками| Bed and breakfast'!HG8</f>
        <v>16500</v>
      </c>
      <c r="HN8" s="8">
        <f>'C завтраками| Bed and breakfast'!HH8</f>
        <v>20100</v>
      </c>
      <c r="HO8" s="8">
        <f>'C завтраками| Bed and breakfast'!HI8</f>
        <v>18900</v>
      </c>
      <c r="HP8" s="8">
        <f>'C завтраками| Bed and breakfast'!HJ8</f>
        <v>18900</v>
      </c>
      <c r="HQ8" s="8">
        <f>'C завтраками| Bed and breakfast'!HK8</f>
        <v>18900</v>
      </c>
      <c r="HR8" s="8">
        <f>'C завтраками| Bed and breakfast'!HL8</f>
        <v>18900</v>
      </c>
      <c r="HS8" s="8">
        <f>'C завтраками| Bed and breakfast'!HM8</f>
        <v>18900</v>
      </c>
      <c r="HT8" s="8">
        <f>'C завтраками| Bed and breakfast'!HN8</f>
        <v>20100</v>
      </c>
      <c r="HU8" s="8">
        <f>'C завтраками| Bed and breakfast'!HO8</f>
        <v>20100</v>
      </c>
      <c r="HV8" s="8">
        <f>'C завтраками| Bed and breakfast'!HP8</f>
        <v>18900</v>
      </c>
      <c r="HW8" s="8">
        <f>'C завтраками| Bed and breakfast'!HQ8</f>
        <v>18900</v>
      </c>
      <c r="HX8" s="8">
        <f>'C завтраками| Bed and breakfast'!HR8</f>
        <v>18900</v>
      </c>
      <c r="HY8" s="8">
        <f>'C завтраками| Bed and breakfast'!HS8</f>
        <v>18900</v>
      </c>
      <c r="HZ8" s="8">
        <f>'C завтраками| Bed and breakfast'!HT8</f>
        <v>18900</v>
      </c>
      <c r="IA8" s="8">
        <f>'C завтраками| Bed and breakfast'!HU8</f>
        <v>20100</v>
      </c>
      <c r="IB8" s="8">
        <f>'C завтраками| Bed and breakfast'!HV8</f>
        <v>20100</v>
      </c>
      <c r="IC8" s="8">
        <f>'C завтраками| Bed and breakfast'!HW8</f>
        <v>18900</v>
      </c>
      <c r="ID8" s="8">
        <f>'C завтраками| Bed and breakfast'!HX8</f>
        <v>18900</v>
      </c>
      <c r="IE8" s="8">
        <f>'C завтраками| Bed and breakfast'!HY8</f>
        <v>18900</v>
      </c>
      <c r="IF8" s="8">
        <f>'C завтраками| Bed and breakfast'!HZ8</f>
        <v>18900</v>
      </c>
      <c r="IG8" s="8">
        <f>'C завтраками| Bed and breakfast'!IA8</f>
        <v>18900</v>
      </c>
      <c r="IH8" s="8">
        <f>'C завтраками| Bed and breakfast'!IB8</f>
        <v>20100</v>
      </c>
      <c r="II8" s="8">
        <f>'C завтраками| Bed and breakfast'!IC8</f>
        <v>20100</v>
      </c>
      <c r="IJ8" s="8">
        <f>'C завтраками| Bed and breakfast'!ID8</f>
        <v>17000</v>
      </c>
      <c r="IK8" s="8">
        <f>'C завтраками| Bed and breakfast'!IE8</f>
        <v>17000</v>
      </c>
      <c r="IL8" s="8">
        <f>'C завтраками| Bed and breakfast'!IF8</f>
        <v>17000</v>
      </c>
      <c r="IM8" s="8">
        <f>'C завтраками| Bed and breakfast'!IG8</f>
        <v>17000</v>
      </c>
      <c r="IN8" s="8">
        <f>'C завтраками| Bed and breakfast'!IH8</f>
        <v>17000</v>
      </c>
      <c r="IO8" s="8">
        <f>'C завтраками| Bed and breakfast'!II8</f>
        <v>18900</v>
      </c>
      <c r="IP8" s="8">
        <f>'C завтраками| Bed and breakfast'!IJ8</f>
        <v>18900</v>
      </c>
      <c r="IQ8" s="8">
        <f>'C завтраками| Bed and breakfast'!IK8</f>
        <v>16500</v>
      </c>
      <c r="IR8" s="8">
        <f>'C завтраками| Bed and breakfast'!IL8</f>
        <v>16500</v>
      </c>
      <c r="IS8" s="8">
        <f>'C завтраками| Bed and breakfast'!IM8</f>
        <v>16500</v>
      </c>
      <c r="IT8" s="8">
        <f>'C завтраками| Bed and breakfast'!IN8</f>
        <v>16500</v>
      </c>
      <c r="IU8" s="8">
        <f>'C завтраками| Bed and breakfast'!IO8</f>
        <v>16500</v>
      </c>
      <c r="IV8" s="8">
        <f>'C завтраками| Bed and breakfast'!IP8</f>
        <v>18900</v>
      </c>
      <c r="IW8" s="8">
        <f>'C завтраками| Bed and breakfast'!IQ8</f>
        <v>18900</v>
      </c>
      <c r="IX8" s="8">
        <f>'C завтраками| Bed and breakfast'!IR8</f>
        <v>16500</v>
      </c>
      <c r="IY8" s="8">
        <f>'C завтраками| Bed and breakfast'!IS8</f>
        <v>16500</v>
      </c>
      <c r="IZ8" s="8">
        <f>'C завтраками| Bed and breakfast'!IT8</f>
        <v>16500</v>
      </c>
      <c r="JA8" s="8">
        <f>'C завтраками| Bed and breakfast'!IU8</f>
        <v>16500</v>
      </c>
      <c r="JB8" s="8">
        <f>'C завтраками| Bed and breakfast'!IV8</f>
        <v>16500</v>
      </c>
      <c r="JC8" s="8">
        <f>'C завтраками| Bed and breakfast'!IW8</f>
        <v>18900</v>
      </c>
      <c r="JD8" s="8">
        <f>'C завтраками| Bed and breakfast'!IX8</f>
        <v>18900</v>
      </c>
      <c r="JE8" s="8">
        <f>'C завтраками| Bed and breakfast'!IY8</f>
        <v>16500</v>
      </c>
      <c r="JF8" s="8">
        <f>'C завтраками| Bed and breakfast'!IZ8</f>
        <v>16500</v>
      </c>
      <c r="JG8" s="8">
        <f>'C завтраками| Bed and breakfast'!JA8</f>
        <v>16500</v>
      </c>
      <c r="JH8" s="8">
        <f>'C завтраками| Bed and breakfast'!JB8</f>
        <v>16500</v>
      </c>
      <c r="JI8" s="8">
        <f>'C завтраками| Bed and breakfast'!JC8</f>
        <v>16500</v>
      </c>
      <c r="JJ8" s="8">
        <f>'C завтраками| Bed and breakfast'!JD8</f>
        <v>18900</v>
      </c>
      <c r="JK8" s="8">
        <f>'C завтраками| Bed and breakfast'!JE8</f>
        <v>18900</v>
      </c>
      <c r="JL8" s="8">
        <f>'C завтраками| Bed and breakfast'!JF8</f>
        <v>16500</v>
      </c>
      <c r="JM8" s="8">
        <f>'C завтраками| Bed and breakfast'!JG8</f>
        <v>16500</v>
      </c>
      <c r="JN8" s="8">
        <f>'C завтраками| Bed and breakfast'!JH8</f>
        <v>16500</v>
      </c>
      <c r="JO8" s="8">
        <f>'C завтраками| Bed and breakfast'!JI8</f>
        <v>16500</v>
      </c>
      <c r="JP8" s="8">
        <f>'C завтраками| Bed and breakfast'!JJ8</f>
        <v>16500</v>
      </c>
      <c r="JQ8" s="8">
        <f>'C завтраками| Bed and breakfast'!JK8</f>
        <v>18900</v>
      </c>
      <c r="JR8" s="8">
        <f>'C завтраками| Bed and breakfast'!JL8</f>
        <v>18900</v>
      </c>
      <c r="JS8" s="8">
        <f>'C завтраками| Bed and breakfast'!JM8</f>
        <v>17700</v>
      </c>
      <c r="JT8" s="8">
        <f>'C завтраками| Bed and breakfast'!JN8</f>
        <v>17700</v>
      </c>
      <c r="JU8" s="8">
        <f>'C завтраками| Bed and breakfast'!JO8</f>
        <v>17700</v>
      </c>
      <c r="JV8" s="8">
        <f>'C завтраками| Bed and breakfast'!JP8</f>
        <v>17700</v>
      </c>
    </row>
    <row r="9" spans="1:282" s="53" customFormat="1" x14ac:dyDescent="0.2">
      <c r="A9" s="229" t="s">
        <v>300</v>
      </c>
      <c r="B9" s="206"/>
      <c r="C9" s="94"/>
      <c r="D9" s="94"/>
      <c r="E9" s="94"/>
      <c r="F9" s="94"/>
      <c r="G9" s="94"/>
      <c r="H9" s="94"/>
      <c r="I9" s="94"/>
      <c r="J9" s="94"/>
      <c r="K9" s="94"/>
      <c r="L9" s="94"/>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row>
    <row r="10" spans="1:282" s="53" customFormat="1" x14ac:dyDescent="0.2">
      <c r="A10" s="88">
        <v>1</v>
      </c>
      <c r="B10" s="7" t="e">
        <f>B7</f>
        <v>#REF!</v>
      </c>
      <c r="C10" s="7" t="e">
        <f t="shared" ref="C10:BN11" si="0">C7</f>
        <v>#REF!</v>
      </c>
      <c r="D10" s="7" t="e">
        <f t="shared" si="0"/>
        <v>#REF!</v>
      </c>
      <c r="E10" s="7" t="e">
        <f t="shared" si="0"/>
        <v>#REF!</v>
      </c>
      <c r="F10" s="7" t="e">
        <f t="shared" si="0"/>
        <v>#REF!</v>
      </c>
      <c r="G10" s="7" t="e">
        <f t="shared" si="0"/>
        <v>#REF!</v>
      </c>
      <c r="H10" s="7">
        <f t="shared" si="0"/>
        <v>37250</v>
      </c>
      <c r="I10" s="7">
        <f t="shared" si="0"/>
        <v>51750</v>
      </c>
      <c r="J10" s="7">
        <f t="shared" si="0"/>
        <v>51750</v>
      </c>
      <c r="K10" s="7">
        <f t="shared" si="0"/>
        <v>51750</v>
      </c>
      <c r="L10" s="7">
        <f t="shared" si="0"/>
        <v>44750</v>
      </c>
      <c r="M10" s="7">
        <f t="shared" si="0"/>
        <v>44750</v>
      </c>
      <c r="N10" s="7">
        <f t="shared" si="0"/>
        <v>44750</v>
      </c>
      <c r="O10" s="7">
        <f t="shared" si="0"/>
        <v>44750</v>
      </c>
      <c r="P10" s="7">
        <f t="shared" si="0"/>
        <v>44750</v>
      </c>
      <c r="Q10" s="7">
        <f t="shared" si="0"/>
        <v>44750</v>
      </c>
      <c r="R10" s="7">
        <f t="shared" si="0"/>
        <v>36450</v>
      </c>
      <c r="S10" s="7">
        <f t="shared" si="0"/>
        <v>19950</v>
      </c>
      <c r="T10" s="7">
        <f t="shared" si="0"/>
        <v>19950</v>
      </c>
      <c r="U10" s="7">
        <f t="shared" si="0"/>
        <v>19950</v>
      </c>
      <c r="V10" s="7">
        <f t="shared" si="0"/>
        <v>19950</v>
      </c>
      <c r="W10" s="7">
        <f t="shared" si="0"/>
        <v>19950</v>
      </c>
      <c r="X10" s="7">
        <f t="shared" si="0"/>
        <v>21950</v>
      </c>
      <c r="Y10" s="7">
        <f t="shared" si="0"/>
        <v>21950</v>
      </c>
      <c r="Z10" s="7">
        <f t="shared" si="0"/>
        <v>21950</v>
      </c>
      <c r="AA10" s="7">
        <f t="shared" si="0"/>
        <v>21950</v>
      </c>
      <c r="AB10" s="7">
        <f t="shared" si="0"/>
        <v>21950</v>
      </c>
      <c r="AC10" s="7">
        <f t="shared" si="0"/>
        <v>19950</v>
      </c>
      <c r="AD10" s="7">
        <f t="shared" si="0"/>
        <v>19950</v>
      </c>
      <c r="AE10" s="7">
        <f t="shared" si="0"/>
        <v>19950</v>
      </c>
      <c r="AF10" s="7">
        <f t="shared" si="0"/>
        <v>19950</v>
      </c>
      <c r="AG10" s="7">
        <f t="shared" si="0"/>
        <v>19950</v>
      </c>
      <c r="AH10" s="7">
        <f t="shared" si="0"/>
        <v>23950</v>
      </c>
      <c r="AI10" s="7">
        <f t="shared" si="0"/>
        <v>23950</v>
      </c>
      <c r="AJ10" s="7">
        <f t="shared" si="0"/>
        <v>23950</v>
      </c>
      <c r="AK10" s="7">
        <f t="shared" si="0"/>
        <v>23950</v>
      </c>
      <c r="AL10" s="7">
        <f t="shared" si="0"/>
        <v>23950</v>
      </c>
      <c r="AM10" s="7">
        <f t="shared" si="0"/>
        <v>25950</v>
      </c>
      <c r="AN10" s="7">
        <f t="shared" si="0"/>
        <v>28450</v>
      </c>
      <c r="AO10" s="7">
        <f t="shared" si="0"/>
        <v>28950</v>
      </c>
      <c r="AP10" s="7">
        <f t="shared" si="0"/>
        <v>28950</v>
      </c>
      <c r="AQ10" s="7">
        <f t="shared" si="0"/>
        <v>28950</v>
      </c>
      <c r="AR10" s="7">
        <f t="shared" si="0"/>
        <v>28950</v>
      </c>
      <c r="AS10" s="7">
        <f t="shared" si="0"/>
        <v>28950</v>
      </c>
      <c r="AT10" s="7">
        <f t="shared" si="0"/>
        <v>28950</v>
      </c>
      <c r="AU10" s="7">
        <f t="shared" si="0"/>
        <v>28950</v>
      </c>
      <c r="AV10" s="7">
        <f t="shared" si="0"/>
        <v>28950</v>
      </c>
      <c r="AW10" s="7">
        <f t="shared" si="0"/>
        <v>28950</v>
      </c>
      <c r="AX10" s="7">
        <f t="shared" si="0"/>
        <v>28950</v>
      </c>
      <c r="AY10" s="7">
        <f t="shared" si="0"/>
        <v>26950</v>
      </c>
      <c r="AZ10" s="7">
        <f t="shared" si="0"/>
        <v>26950</v>
      </c>
      <c r="BA10" s="7">
        <f t="shared" si="0"/>
        <v>28950</v>
      </c>
      <c r="BB10" s="7">
        <f t="shared" si="0"/>
        <v>28950</v>
      </c>
      <c r="BC10" s="7">
        <f t="shared" si="0"/>
        <v>30950</v>
      </c>
      <c r="BD10" s="7">
        <f t="shared" si="0"/>
        <v>33450</v>
      </c>
      <c r="BE10" s="7">
        <f t="shared" si="0"/>
        <v>33450</v>
      </c>
      <c r="BF10" s="7">
        <f t="shared" si="0"/>
        <v>33450</v>
      </c>
      <c r="BG10" s="7">
        <f t="shared" si="0"/>
        <v>33450</v>
      </c>
      <c r="BH10" s="7">
        <f t="shared" si="0"/>
        <v>35950</v>
      </c>
      <c r="BI10" s="7">
        <f t="shared" si="0"/>
        <v>38950</v>
      </c>
      <c r="BJ10" s="7">
        <f t="shared" si="0"/>
        <v>38950</v>
      </c>
      <c r="BK10" s="7">
        <f t="shared" si="0"/>
        <v>35950</v>
      </c>
      <c r="BL10" s="7">
        <f t="shared" si="0"/>
        <v>30950</v>
      </c>
      <c r="BM10" s="7">
        <f t="shared" si="0"/>
        <v>30950</v>
      </c>
      <c r="BN10" s="7">
        <f t="shared" si="0"/>
        <v>33450</v>
      </c>
      <c r="BO10" s="7">
        <f t="shared" ref="BO10:DY11" si="1">BO7</f>
        <v>33450</v>
      </c>
      <c r="BP10" s="7">
        <f t="shared" si="1"/>
        <v>24950</v>
      </c>
      <c r="BQ10" s="7">
        <f t="shared" si="1"/>
        <v>25400</v>
      </c>
      <c r="BR10" s="7">
        <f t="shared" si="1"/>
        <v>25400</v>
      </c>
      <c r="BS10" s="7">
        <f t="shared" si="1"/>
        <v>25400</v>
      </c>
      <c r="BT10" s="7">
        <f t="shared" si="1"/>
        <v>23900</v>
      </c>
      <c r="BU10" s="7">
        <f t="shared" si="1"/>
        <v>23900</v>
      </c>
      <c r="BV10" s="7">
        <f t="shared" si="1"/>
        <v>25400</v>
      </c>
      <c r="BW10" s="7">
        <f t="shared" si="1"/>
        <v>25400</v>
      </c>
      <c r="BX10" s="7">
        <f t="shared" si="1"/>
        <v>25400</v>
      </c>
      <c r="BY10" s="7">
        <f t="shared" si="1"/>
        <v>23900</v>
      </c>
      <c r="BZ10" s="7">
        <f t="shared" si="1"/>
        <v>23900</v>
      </c>
      <c r="CA10" s="7">
        <f t="shared" si="1"/>
        <v>23900</v>
      </c>
      <c r="CB10" s="7">
        <f t="shared" si="1"/>
        <v>23900</v>
      </c>
      <c r="CC10" s="7">
        <f t="shared" si="1"/>
        <v>23900</v>
      </c>
      <c r="CD10" s="7">
        <f t="shared" si="1"/>
        <v>23900</v>
      </c>
      <c r="CE10" s="7">
        <f t="shared" si="1"/>
        <v>23900</v>
      </c>
      <c r="CF10" s="7">
        <f t="shared" si="1"/>
        <v>23900</v>
      </c>
      <c r="CG10" s="7">
        <f t="shared" si="1"/>
        <v>23900</v>
      </c>
      <c r="CH10" s="7">
        <f t="shared" si="1"/>
        <v>23900</v>
      </c>
      <c r="CI10" s="7">
        <f t="shared" si="1"/>
        <v>23900</v>
      </c>
      <c r="CJ10" s="7">
        <f t="shared" si="1"/>
        <v>23900</v>
      </c>
      <c r="CK10" s="7">
        <f t="shared" si="1"/>
        <v>23900</v>
      </c>
      <c r="CL10" s="7">
        <f t="shared" si="1"/>
        <v>23900</v>
      </c>
      <c r="CM10" s="7">
        <f t="shared" si="1"/>
        <v>23900</v>
      </c>
      <c r="CN10" s="7">
        <f t="shared" si="1"/>
        <v>23900</v>
      </c>
      <c r="CO10" s="7">
        <f t="shared" si="1"/>
        <v>23900</v>
      </c>
      <c r="CP10" s="7">
        <f t="shared" si="1"/>
        <v>23900</v>
      </c>
      <c r="CQ10" s="7">
        <f t="shared" si="1"/>
        <v>23900</v>
      </c>
      <c r="CR10" s="7">
        <f t="shared" si="1"/>
        <v>23900</v>
      </c>
      <c r="CS10" s="7">
        <f t="shared" si="1"/>
        <v>23900</v>
      </c>
      <c r="CT10" s="7">
        <f t="shared" si="1"/>
        <v>23900</v>
      </c>
      <c r="CU10" s="7">
        <f t="shared" si="1"/>
        <v>23900</v>
      </c>
      <c r="CV10" s="7">
        <f t="shared" si="1"/>
        <v>14650</v>
      </c>
      <c r="CW10" s="7">
        <f t="shared" si="1"/>
        <v>14650</v>
      </c>
      <c r="CX10" s="7">
        <f t="shared" si="1"/>
        <v>15150</v>
      </c>
      <c r="CY10" s="7">
        <f t="shared" si="1"/>
        <v>15150</v>
      </c>
      <c r="CZ10" s="7">
        <f t="shared" si="1"/>
        <v>14650</v>
      </c>
      <c r="DA10" s="7">
        <f t="shared" si="1"/>
        <v>14650</v>
      </c>
      <c r="DB10" s="7">
        <f t="shared" si="1"/>
        <v>14650</v>
      </c>
      <c r="DC10" s="7">
        <f t="shared" si="1"/>
        <v>14650</v>
      </c>
      <c r="DD10" s="7">
        <f t="shared" si="1"/>
        <v>14650</v>
      </c>
      <c r="DE10" s="7">
        <f t="shared" si="1"/>
        <v>15150</v>
      </c>
      <c r="DF10" s="7">
        <f t="shared" si="1"/>
        <v>15150</v>
      </c>
      <c r="DG10" s="7">
        <f t="shared" si="1"/>
        <v>14650</v>
      </c>
      <c r="DH10" s="7">
        <f t="shared" si="1"/>
        <v>14650</v>
      </c>
      <c r="DI10" s="7">
        <f t="shared" si="1"/>
        <v>14650</v>
      </c>
      <c r="DJ10" s="7">
        <f t="shared" si="1"/>
        <v>13650</v>
      </c>
      <c r="DK10" s="7">
        <f t="shared" si="1"/>
        <v>13650</v>
      </c>
      <c r="DL10" s="7">
        <f t="shared" si="1"/>
        <v>14350</v>
      </c>
      <c r="DM10" s="7">
        <f t="shared" si="1"/>
        <v>14350</v>
      </c>
      <c r="DN10" s="7">
        <f t="shared" si="1"/>
        <v>13650</v>
      </c>
      <c r="DO10" s="7">
        <f t="shared" si="1"/>
        <v>13650</v>
      </c>
      <c r="DP10" s="7">
        <f t="shared" si="1"/>
        <v>13650</v>
      </c>
      <c r="DQ10" s="7">
        <f t="shared" si="1"/>
        <v>13650</v>
      </c>
      <c r="DR10" s="7">
        <f t="shared" si="1"/>
        <v>13650</v>
      </c>
      <c r="DS10" s="7">
        <f t="shared" si="1"/>
        <v>14350</v>
      </c>
      <c r="DT10" s="7">
        <f t="shared" si="1"/>
        <v>14350</v>
      </c>
      <c r="DU10" s="7">
        <f t="shared" si="1"/>
        <v>13650</v>
      </c>
      <c r="DV10" s="7">
        <f t="shared" si="1"/>
        <v>13650</v>
      </c>
      <c r="DW10" s="7">
        <f t="shared" si="1"/>
        <v>13650</v>
      </c>
      <c r="DX10" s="7">
        <f t="shared" si="1"/>
        <v>13650</v>
      </c>
      <c r="DY10" s="7">
        <f t="shared" si="1"/>
        <v>14650</v>
      </c>
      <c r="DZ10" s="7">
        <f t="shared" ref="DZ10:EA10" si="2">DZ7</f>
        <v>14350</v>
      </c>
      <c r="EA10" s="7">
        <f t="shared" si="2"/>
        <v>14350</v>
      </c>
      <c r="EB10" s="7">
        <f t="shared" ref="EB10:GM10" si="3">EB7</f>
        <v>14350</v>
      </c>
      <c r="EC10" s="7">
        <f t="shared" si="3"/>
        <v>13150</v>
      </c>
      <c r="ED10" s="7">
        <f t="shared" si="3"/>
        <v>13150</v>
      </c>
      <c r="EE10" s="7">
        <f t="shared" si="3"/>
        <v>13150</v>
      </c>
      <c r="EF10" s="7">
        <f t="shared" si="3"/>
        <v>13150</v>
      </c>
      <c r="EG10" s="7">
        <f t="shared" si="3"/>
        <v>13150</v>
      </c>
      <c r="EH10" s="7">
        <f t="shared" si="3"/>
        <v>14350</v>
      </c>
      <c r="EI10" s="7">
        <f t="shared" si="3"/>
        <v>14350</v>
      </c>
      <c r="EJ10" s="7">
        <f t="shared" si="3"/>
        <v>14350</v>
      </c>
      <c r="EK10" s="7">
        <f t="shared" si="3"/>
        <v>12850</v>
      </c>
      <c r="EL10" s="7">
        <f t="shared" si="3"/>
        <v>12850</v>
      </c>
      <c r="EM10" s="7">
        <f t="shared" si="3"/>
        <v>12850</v>
      </c>
      <c r="EN10" s="7">
        <f t="shared" si="3"/>
        <v>13150</v>
      </c>
      <c r="EO10" s="7">
        <f t="shared" si="3"/>
        <v>13150</v>
      </c>
      <c r="EP10" s="7">
        <f t="shared" si="3"/>
        <v>12850</v>
      </c>
      <c r="EQ10" s="7">
        <f t="shared" si="3"/>
        <v>12850</v>
      </c>
      <c r="ER10" s="7">
        <f t="shared" si="3"/>
        <v>12850</v>
      </c>
      <c r="ES10" s="7">
        <f t="shared" si="3"/>
        <v>12850</v>
      </c>
      <c r="ET10" s="7">
        <f t="shared" si="3"/>
        <v>12850</v>
      </c>
      <c r="EU10" s="7">
        <f t="shared" si="3"/>
        <v>13150</v>
      </c>
      <c r="EV10" s="7">
        <f t="shared" si="3"/>
        <v>13150</v>
      </c>
      <c r="EW10" s="7">
        <f t="shared" si="3"/>
        <v>12850</v>
      </c>
      <c r="EX10" s="7">
        <f t="shared" si="3"/>
        <v>12850</v>
      </c>
      <c r="EY10" s="7">
        <f t="shared" si="3"/>
        <v>12850</v>
      </c>
      <c r="EZ10" s="7">
        <f t="shared" si="3"/>
        <v>12850</v>
      </c>
      <c r="FA10" s="7">
        <f t="shared" si="3"/>
        <v>12850</v>
      </c>
      <c r="FB10" s="7">
        <f t="shared" si="3"/>
        <v>13150</v>
      </c>
      <c r="FC10" s="7">
        <f t="shared" si="3"/>
        <v>13150</v>
      </c>
      <c r="FD10" s="7">
        <f t="shared" si="3"/>
        <v>14650</v>
      </c>
      <c r="FE10" s="7">
        <f t="shared" si="3"/>
        <v>13150</v>
      </c>
      <c r="FF10" s="7">
        <f t="shared" si="3"/>
        <v>13150</v>
      </c>
      <c r="FG10" s="7">
        <f t="shared" si="3"/>
        <v>13150</v>
      </c>
      <c r="FH10" s="7">
        <f t="shared" si="3"/>
        <v>13150</v>
      </c>
      <c r="FI10" s="7">
        <f t="shared" si="3"/>
        <v>20650</v>
      </c>
      <c r="FJ10" s="7">
        <f t="shared" si="3"/>
        <v>20650</v>
      </c>
      <c r="FK10" s="7">
        <f t="shared" si="3"/>
        <v>20650</v>
      </c>
      <c r="FL10" s="7">
        <f t="shared" si="3"/>
        <v>20650</v>
      </c>
      <c r="FM10" s="7">
        <f t="shared" si="3"/>
        <v>20650</v>
      </c>
      <c r="FN10" s="7">
        <f t="shared" si="3"/>
        <v>20650</v>
      </c>
      <c r="FO10" s="7">
        <f t="shared" si="3"/>
        <v>20650</v>
      </c>
      <c r="FP10" s="7">
        <f t="shared" si="3"/>
        <v>20650</v>
      </c>
      <c r="FQ10" s="7">
        <f t="shared" si="3"/>
        <v>20650</v>
      </c>
      <c r="FR10" s="7">
        <f t="shared" si="3"/>
        <v>20650</v>
      </c>
      <c r="FS10" s="7">
        <f t="shared" si="3"/>
        <v>20650</v>
      </c>
      <c r="FT10" s="7">
        <f t="shared" si="3"/>
        <v>20650</v>
      </c>
      <c r="FU10" s="7">
        <f t="shared" si="3"/>
        <v>20650</v>
      </c>
      <c r="FV10" s="7">
        <f t="shared" si="3"/>
        <v>20650</v>
      </c>
      <c r="FW10" s="7">
        <f t="shared" si="3"/>
        <v>20650</v>
      </c>
      <c r="FX10" s="7">
        <f t="shared" si="3"/>
        <v>20650</v>
      </c>
      <c r="FY10" s="7">
        <f t="shared" si="3"/>
        <v>20650</v>
      </c>
      <c r="FZ10" s="7">
        <f t="shared" si="3"/>
        <v>20650</v>
      </c>
      <c r="GA10" s="7">
        <f t="shared" si="3"/>
        <v>20650</v>
      </c>
      <c r="GB10" s="7">
        <f t="shared" si="3"/>
        <v>20650</v>
      </c>
      <c r="GC10" s="7">
        <f t="shared" si="3"/>
        <v>20650</v>
      </c>
      <c r="GD10" s="7">
        <f t="shared" si="3"/>
        <v>20650</v>
      </c>
      <c r="GE10" s="7">
        <f t="shared" si="3"/>
        <v>20650</v>
      </c>
      <c r="GF10" s="7">
        <f t="shared" si="3"/>
        <v>20650</v>
      </c>
      <c r="GG10" s="7">
        <f t="shared" si="3"/>
        <v>13150</v>
      </c>
      <c r="GH10" s="7">
        <f t="shared" si="3"/>
        <v>13150</v>
      </c>
      <c r="GI10" s="7">
        <f t="shared" si="3"/>
        <v>22550</v>
      </c>
      <c r="GJ10" s="7">
        <f t="shared" si="3"/>
        <v>22550</v>
      </c>
      <c r="GK10" s="7">
        <f t="shared" si="3"/>
        <v>22550</v>
      </c>
      <c r="GL10" s="7">
        <f t="shared" si="3"/>
        <v>22550</v>
      </c>
      <c r="GM10" s="7">
        <f t="shared" si="3"/>
        <v>22550</v>
      </c>
      <c r="GN10" s="7">
        <f t="shared" ref="GN10:IY10" si="4">GN7</f>
        <v>22550</v>
      </c>
      <c r="GO10" s="7">
        <f t="shared" si="4"/>
        <v>22550</v>
      </c>
      <c r="GP10" s="7">
        <f t="shared" si="4"/>
        <v>22550</v>
      </c>
      <c r="GQ10" s="7">
        <f t="shared" si="4"/>
        <v>22550</v>
      </c>
      <c r="GR10" s="7">
        <f t="shared" si="4"/>
        <v>22550</v>
      </c>
      <c r="GS10" s="7">
        <f t="shared" si="4"/>
        <v>16550</v>
      </c>
      <c r="GT10" s="7">
        <f t="shared" si="4"/>
        <v>16550</v>
      </c>
      <c r="GU10" s="7">
        <f t="shared" si="4"/>
        <v>16550</v>
      </c>
      <c r="GV10" s="7">
        <f t="shared" si="4"/>
        <v>16550</v>
      </c>
      <c r="GW10" s="7">
        <f t="shared" si="4"/>
        <v>17050</v>
      </c>
      <c r="GX10" s="7">
        <f t="shared" si="4"/>
        <v>17050</v>
      </c>
      <c r="GY10" s="7">
        <f t="shared" si="4"/>
        <v>18250</v>
      </c>
      <c r="GZ10" s="7">
        <f t="shared" si="4"/>
        <v>18250</v>
      </c>
      <c r="HA10" s="7">
        <f t="shared" si="4"/>
        <v>17050</v>
      </c>
      <c r="HB10" s="7">
        <f t="shared" si="4"/>
        <v>17050</v>
      </c>
      <c r="HC10" s="7">
        <f t="shared" si="4"/>
        <v>17050</v>
      </c>
      <c r="HD10" s="7">
        <f t="shared" si="4"/>
        <v>17050</v>
      </c>
      <c r="HE10" s="7">
        <f t="shared" si="4"/>
        <v>17050</v>
      </c>
      <c r="HF10" s="7">
        <f t="shared" si="4"/>
        <v>18250</v>
      </c>
      <c r="HG10" s="7">
        <f t="shared" si="4"/>
        <v>18250</v>
      </c>
      <c r="HH10" s="7">
        <f t="shared" si="4"/>
        <v>17050</v>
      </c>
      <c r="HI10" s="7">
        <f t="shared" si="4"/>
        <v>17050</v>
      </c>
      <c r="HJ10" s="7">
        <f t="shared" si="4"/>
        <v>17050</v>
      </c>
      <c r="HK10" s="7">
        <f t="shared" si="4"/>
        <v>17050</v>
      </c>
      <c r="HL10" s="7">
        <f t="shared" si="4"/>
        <v>17050</v>
      </c>
      <c r="HM10" s="7">
        <f t="shared" si="4"/>
        <v>14650</v>
      </c>
      <c r="HN10" s="7">
        <f t="shared" si="4"/>
        <v>18250</v>
      </c>
      <c r="HO10" s="7">
        <f t="shared" si="4"/>
        <v>17050</v>
      </c>
      <c r="HP10" s="7">
        <f t="shared" si="4"/>
        <v>17050</v>
      </c>
      <c r="HQ10" s="7">
        <f t="shared" si="4"/>
        <v>17050</v>
      </c>
      <c r="HR10" s="7">
        <f t="shared" si="4"/>
        <v>17050</v>
      </c>
      <c r="HS10" s="7">
        <f t="shared" si="4"/>
        <v>17050</v>
      </c>
      <c r="HT10" s="7">
        <f t="shared" si="4"/>
        <v>18250</v>
      </c>
      <c r="HU10" s="7">
        <f t="shared" si="4"/>
        <v>18250</v>
      </c>
      <c r="HV10" s="7">
        <f t="shared" si="4"/>
        <v>17050</v>
      </c>
      <c r="HW10" s="7">
        <f t="shared" si="4"/>
        <v>17050</v>
      </c>
      <c r="HX10" s="7">
        <f t="shared" si="4"/>
        <v>17050</v>
      </c>
      <c r="HY10" s="7">
        <f t="shared" si="4"/>
        <v>17050</v>
      </c>
      <c r="HZ10" s="7">
        <f t="shared" si="4"/>
        <v>17050</v>
      </c>
      <c r="IA10" s="7">
        <f t="shared" si="4"/>
        <v>18250</v>
      </c>
      <c r="IB10" s="7">
        <f t="shared" si="4"/>
        <v>18250</v>
      </c>
      <c r="IC10" s="7">
        <f t="shared" si="4"/>
        <v>17050</v>
      </c>
      <c r="ID10" s="7">
        <f t="shared" si="4"/>
        <v>17050</v>
      </c>
      <c r="IE10" s="7">
        <f t="shared" si="4"/>
        <v>17050</v>
      </c>
      <c r="IF10" s="7">
        <f t="shared" si="4"/>
        <v>17050</v>
      </c>
      <c r="IG10" s="7">
        <f t="shared" si="4"/>
        <v>17050</v>
      </c>
      <c r="IH10" s="7">
        <f t="shared" si="4"/>
        <v>18250</v>
      </c>
      <c r="II10" s="7">
        <f t="shared" si="4"/>
        <v>18250</v>
      </c>
      <c r="IJ10" s="7">
        <f t="shared" si="4"/>
        <v>15150</v>
      </c>
      <c r="IK10" s="7">
        <f t="shared" si="4"/>
        <v>15150</v>
      </c>
      <c r="IL10" s="7">
        <f t="shared" si="4"/>
        <v>15150</v>
      </c>
      <c r="IM10" s="7">
        <f t="shared" si="4"/>
        <v>15150</v>
      </c>
      <c r="IN10" s="7">
        <f t="shared" si="4"/>
        <v>15150</v>
      </c>
      <c r="IO10" s="7">
        <f t="shared" si="4"/>
        <v>17050</v>
      </c>
      <c r="IP10" s="7">
        <f t="shared" si="4"/>
        <v>17050</v>
      </c>
      <c r="IQ10" s="7">
        <f t="shared" si="4"/>
        <v>14650</v>
      </c>
      <c r="IR10" s="7">
        <f t="shared" si="4"/>
        <v>14650</v>
      </c>
      <c r="IS10" s="7">
        <f t="shared" si="4"/>
        <v>14650</v>
      </c>
      <c r="IT10" s="7">
        <f t="shared" si="4"/>
        <v>14650</v>
      </c>
      <c r="IU10" s="7">
        <f t="shared" si="4"/>
        <v>14650</v>
      </c>
      <c r="IV10" s="7">
        <f t="shared" si="4"/>
        <v>17050</v>
      </c>
      <c r="IW10" s="7">
        <f t="shared" si="4"/>
        <v>17050</v>
      </c>
      <c r="IX10" s="7">
        <f t="shared" si="4"/>
        <v>14650</v>
      </c>
      <c r="IY10" s="7">
        <f t="shared" si="4"/>
        <v>14650</v>
      </c>
      <c r="IZ10" s="7">
        <f t="shared" ref="IZ10:JV10" si="5">IZ7</f>
        <v>14650</v>
      </c>
      <c r="JA10" s="7">
        <f t="shared" si="5"/>
        <v>14650</v>
      </c>
      <c r="JB10" s="7">
        <f t="shared" si="5"/>
        <v>14650</v>
      </c>
      <c r="JC10" s="7">
        <f t="shared" si="5"/>
        <v>17050</v>
      </c>
      <c r="JD10" s="7">
        <f t="shared" si="5"/>
        <v>17050</v>
      </c>
      <c r="JE10" s="7">
        <f t="shared" si="5"/>
        <v>14650</v>
      </c>
      <c r="JF10" s="7">
        <f t="shared" si="5"/>
        <v>14650</v>
      </c>
      <c r="JG10" s="7">
        <f t="shared" si="5"/>
        <v>14650</v>
      </c>
      <c r="JH10" s="7">
        <f t="shared" si="5"/>
        <v>14650</v>
      </c>
      <c r="JI10" s="7">
        <f t="shared" si="5"/>
        <v>14650</v>
      </c>
      <c r="JJ10" s="7">
        <f t="shared" si="5"/>
        <v>17050</v>
      </c>
      <c r="JK10" s="7">
        <f t="shared" si="5"/>
        <v>17050</v>
      </c>
      <c r="JL10" s="7">
        <f t="shared" si="5"/>
        <v>14650</v>
      </c>
      <c r="JM10" s="7">
        <f t="shared" si="5"/>
        <v>14650</v>
      </c>
      <c r="JN10" s="7">
        <f t="shared" si="5"/>
        <v>14650</v>
      </c>
      <c r="JO10" s="7">
        <f t="shared" si="5"/>
        <v>14650</v>
      </c>
      <c r="JP10" s="7">
        <f t="shared" si="5"/>
        <v>14650</v>
      </c>
      <c r="JQ10" s="7">
        <f t="shared" si="5"/>
        <v>17050</v>
      </c>
      <c r="JR10" s="7">
        <f t="shared" si="5"/>
        <v>17050</v>
      </c>
      <c r="JS10" s="7">
        <f t="shared" si="5"/>
        <v>15850</v>
      </c>
      <c r="JT10" s="7">
        <f t="shared" si="5"/>
        <v>15850</v>
      </c>
      <c r="JU10" s="7">
        <f t="shared" si="5"/>
        <v>15850</v>
      </c>
      <c r="JV10" s="7">
        <f t="shared" si="5"/>
        <v>15850</v>
      </c>
    </row>
    <row r="11" spans="1:282" s="53" customFormat="1" x14ac:dyDescent="0.2">
      <c r="A11" s="88">
        <v>2</v>
      </c>
      <c r="B11" s="7" t="e">
        <f>B8</f>
        <v>#REF!</v>
      </c>
      <c r="C11" s="7" t="e">
        <f t="shared" si="0"/>
        <v>#REF!</v>
      </c>
      <c r="D11" s="7" t="e">
        <f t="shared" si="0"/>
        <v>#REF!</v>
      </c>
      <c r="E11" s="7" t="e">
        <f t="shared" si="0"/>
        <v>#REF!</v>
      </c>
      <c r="F11" s="7" t="e">
        <f t="shared" si="0"/>
        <v>#REF!</v>
      </c>
      <c r="G11" s="7" t="e">
        <f t="shared" si="0"/>
        <v>#REF!</v>
      </c>
      <c r="H11" s="7">
        <f t="shared" si="0"/>
        <v>39500</v>
      </c>
      <c r="I11" s="7">
        <f t="shared" si="0"/>
        <v>54000</v>
      </c>
      <c r="J11" s="7">
        <f t="shared" si="0"/>
        <v>54000</v>
      </c>
      <c r="K11" s="7">
        <f t="shared" si="0"/>
        <v>54000</v>
      </c>
      <c r="L11" s="7">
        <f t="shared" si="0"/>
        <v>47000</v>
      </c>
      <c r="M11" s="7">
        <f t="shared" si="0"/>
        <v>47000</v>
      </c>
      <c r="N11" s="7">
        <f t="shared" si="0"/>
        <v>47000</v>
      </c>
      <c r="O11" s="7">
        <f t="shared" si="0"/>
        <v>47000</v>
      </c>
      <c r="P11" s="7">
        <f t="shared" si="0"/>
        <v>47000</v>
      </c>
      <c r="Q11" s="7">
        <f t="shared" si="0"/>
        <v>47000</v>
      </c>
      <c r="R11" s="7">
        <f t="shared" si="0"/>
        <v>38400</v>
      </c>
      <c r="S11" s="7">
        <f t="shared" si="0"/>
        <v>21900</v>
      </c>
      <c r="T11" s="7">
        <f t="shared" si="0"/>
        <v>21900</v>
      </c>
      <c r="U11" s="7">
        <f t="shared" si="0"/>
        <v>21900</v>
      </c>
      <c r="V11" s="7">
        <f t="shared" si="0"/>
        <v>21900</v>
      </c>
      <c r="W11" s="7">
        <f t="shared" si="0"/>
        <v>21900</v>
      </c>
      <c r="X11" s="7">
        <f t="shared" si="0"/>
        <v>23900</v>
      </c>
      <c r="Y11" s="7">
        <f t="shared" si="0"/>
        <v>23900</v>
      </c>
      <c r="Z11" s="7">
        <f t="shared" si="0"/>
        <v>23900</v>
      </c>
      <c r="AA11" s="7">
        <f t="shared" si="0"/>
        <v>23900</v>
      </c>
      <c r="AB11" s="7">
        <f t="shared" si="0"/>
        <v>23900</v>
      </c>
      <c r="AC11" s="7">
        <f t="shared" si="0"/>
        <v>21900</v>
      </c>
      <c r="AD11" s="7">
        <f t="shared" si="0"/>
        <v>21900</v>
      </c>
      <c r="AE11" s="7">
        <f t="shared" si="0"/>
        <v>21900</v>
      </c>
      <c r="AF11" s="7">
        <f t="shared" si="0"/>
        <v>21900</v>
      </c>
      <c r="AG11" s="7">
        <f t="shared" si="0"/>
        <v>21900</v>
      </c>
      <c r="AH11" s="7">
        <f t="shared" si="0"/>
        <v>25900</v>
      </c>
      <c r="AI11" s="7">
        <f t="shared" si="0"/>
        <v>25900</v>
      </c>
      <c r="AJ11" s="7">
        <f t="shared" si="0"/>
        <v>25900</v>
      </c>
      <c r="AK11" s="7">
        <f t="shared" si="0"/>
        <v>25900</v>
      </c>
      <c r="AL11" s="7">
        <f t="shared" si="0"/>
        <v>25900</v>
      </c>
      <c r="AM11" s="7">
        <f t="shared" si="0"/>
        <v>27900</v>
      </c>
      <c r="AN11" s="7">
        <f t="shared" si="0"/>
        <v>30400</v>
      </c>
      <c r="AO11" s="7">
        <f t="shared" si="0"/>
        <v>30900</v>
      </c>
      <c r="AP11" s="7">
        <f t="shared" si="0"/>
        <v>30900</v>
      </c>
      <c r="AQ11" s="7">
        <f t="shared" si="0"/>
        <v>30900</v>
      </c>
      <c r="AR11" s="7">
        <f t="shared" si="0"/>
        <v>30900</v>
      </c>
      <c r="AS11" s="7">
        <f t="shared" si="0"/>
        <v>30900</v>
      </c>
      <c r="AT11" s="7">
        <f t="shared" si="0"/>
        <v>30900</v>
      </c>
      <c r="AU11" s="7">
        <f t="shared" si="0"/>
        <v>30900</v>
      </c>
      <c r="AV11" s="7">
        <f t="shared" si="0"/>
        <v>30900</v>
      </c>
      <c r="AW11" s="7">
        <f t="shared" si="0"/>
        <v>30900</v>
      </c>
      <c r="AX11" s="7">
        <f t="shared" si="0"/>
        <v>30900</v>
      </c>
      <c r="AY11" s="7">
        <f t="shared" si="0"/>
        <v>28900</v>
      </c>
      <c r="AZ11" s="7">
        <f t="shared" si="0"/>
        <v>28900</v>
      </c>
      <c r="BA11" s="7">
        <f t="shared" si="0"/>
        <v>30900</v>
      </c>
      <c r="BB11" s="7">
        <f t="shared" si="0"/>
        <v>30900</v>
      </c>
      <c r="BC11" s="7">
        <f t="shared" si="0"/>
        <v>32900</v>
      </c>
      <c r="BD11" s="7">
        <f t="shared" si="0"/>
        <v>35400</v>
      </c>
      <c r="BE11" s="7">
        <f t="shared" si="0"/>
        <v>35400</v>
      </c>
      <c r="BF11" s="7">
        <f t="shared" si="0"/>
        <v>35400</v>
      </c>
      <c r="BG11" s="7">
        <f t="shared" si="0"/>
        <v>35400</v>
      </c>
      <c r="BH11" s="7">
        <f t="shared" si="0"/>
        <v>37900</v>
      </c>
      <c r="BI11" s="7">
        <f t="shared" si="0"/>
        <v>40900</v>
      </c>
      <c r="BJ11" s="7">
        <f t="shared" si="0"/>
        <v>40900</v>
      </c>
      <c r="BK11" s="7">
        <f t="shared" si="0"/>
        <v>37900</v>
      </c>
      <c r="BL11" s="7">
        <f t="shared" si="0"/>
        <v>32900</v>
      </c>
      <c r="BM11" s="7">
        <f t="shared" si="0"/>
        <v>32900</v>
      </c>
      <c r="BN11" s="7">
        <f t="shared" si="0"/>
        <v>35400</v>
      </c>
      <c r="BO11" s="7">
        <f t="shared" si="1"/>
        <v>35400</v>
      </c>
      <c r="BP11" s="7">
        <f t="shared" si="1"/>
        <v>26900</v>
      </c>
      <c r="BQ11" s="7">
        <f t="shared" si="1"/>
        <v>27350</v>
      </c>
      <c r="BR11" s="7">
        <f t="shared" si="1"/>
        <v>27350</v>
      </c>
      <c r="BS11" s="7">
        <f t="shared" si="1"/>
        <v>27350</v>
      </c>
      <c r="BT11" s="7">
        <f t="shared" si="1"/>
        <v>25850</v>
      </c>
      <c r="BU11" s="7">
        <f t="shared" si="1"/>
        <v>25850</v>
      </c>
      <c r="BV11" s="7">
        <f t="shared" si="1"/>
        <v>27350</v>
      </c>
      <c r="BW11" s="7">
        <f t="shared" si="1"/>
        <v>27350</v>
      </c>
      <c r="BX11" s="7">
        <f t="shared" si="1"/>
        <v>27350</v>
      </c>
      <c r="BY11" s="7">
        <f t="shared" si="1"/>
        <v>25850</v>
      </c>
      <c r="BZ11" s="7">
        <f t="shared" si="1"/>
        <v>25850</v>
      </c>
      <c r="CA11" s="7">
        <f t="shared" si="1"/>
        <v>25850</v>
      </c>
      <c r="CB11" s="7">
        <f t="shared" si="1"/>
        <v>25850</v>
      </c>
      <c r="CC11" s="7">
        <f t="shared" si="1"/>
        <v>25850</v>
      </c>
      <c r="CD11" s="7">
        <f t="shared" si="1"/>
        <v>25850</v>
      </c>
      <c r="CE11" s="7">
        <f t="shared" si="1"/>
        <v>25850</v>
      </c>
      <c r="CF11" s="7">
        <f t="shared" si="1"/>
        <v>25850</v>
      </c>
      <c r="CG11" s="7">
        <f t="shared" si="1"/>
        <v>25850</v>
      </c>
      <c r="CH11" s="7">
        <f t="shared" si="1"/>
        <v>25850</v>
      </c>
      <c r="CI11" s="7">
        <f t="shared" si="1"/>
        <v>25850</v>
      </c>
      <c r="CJ11" s="7">
        <f t="shared" si="1"/>
        <v>25850</v>
      </c>
      <c r="CK11" s="7">
        <f t="shared" si="1"/>
        <v>25850</v>
      </c>
      <c r="CL11" s="7">
        <f t="shared" si="1"/>
        <v>25850</v>
      </c>
      <c r="CM11" s="7">
        <f t="shared" si="1"/>
        <v>25850</v>
      </c>
      <c r="CN11" s="7">
        <f t="shared" si="1"/>
        <v>25850</v>
      </c>
      <c r="CO11" s="7">
        <f t="shared" si="1"/>
        <v>25850</v>
      </c>
      <c r="CP11" s="7">
        <f t="shared" si="1"/>
        <v>25850</v>
      </c>
      <c r="CQ11" s="7">
        <f t="shared" si="1"/>
        <v>25850</v>
      </c>
      <c r="CR11" s="7">
        <f t="shared" si="1"/>
        <v>25850</v>
      </c>
      <c r="CS11" s="7">
        <f t="shared" si="1"/>
        <v>25850</v>
      </c>
      <c r="CT11" s="7">
        <f t="shared" si="1"/>
        <v>25850</v>
      </c>
      <c r="CU11" s="7">
        <f t="shared" si="1"/>
        <v>25850</v>
      </c>
      <c r="CV11" s="7">
        <f t="shared" si="1"/>
        <v>16500</v>
      </c>
      <c r="CW11" s="7">
        <f t="shared" si="1"/>
        <v>16500</v>
      </c>
      <c r="CX11" s="7">
        <f t="shared" si="1"/>
        <v>17000</v>
      </c>
      <c r="CY11" s="7">
        <f t="shared" si="1"/>
        <v>17000</v>
      </c>
      <c r="CZ11" s="7">
        <f t="shared" si="1"/>
        <v>16500</v>
      </c>
      <c r="DA11" s="7">
        <f t="shared" si="1"/>
        <v>16500</v>
      </c>
      <c r="DB11" s="7">
        <f t="shared" si="1"/>
        <v>16500</v>
      </c>
      <c r="DC11" s="7">
        <f t="shared" si="1"/>
        <v>16500</v>
      </c>
      <c r="DD11" s="7">
        <f t="shared" si="1"/>
        <v>16500</v>
      </c>
      <c r="DE11" s="7">
        <f t="shared" si="1"/>
        <v>17000</v>
      </c>
      <c r="DF11" s="7">
        <f t="shared" si="1"/>
        <v>17000</v>
      </c>
      <c r="DG11" s="7">
        <f t="shared" si="1"/>
        <v>16500</v>
      </c>
      <c r="DH11" s="7">
        <f t="shared" si="1"/>
        <v>16500</v>
      </c>
      <c r="DI11" s="7">
        <f t="shared" si="1"/>
        <v>16500</v>
      </c>
      <c r="DJ11" s="7">
        <f t="shared" si="1"/>
        <v>15500</v>
      </c>
      <c r="DK11" s="7">
        <f t="shared" si="1"/>
        <v>15500</v>
      </c>
      <c r="DL11" s="7">
        <f t="shared" si="1"/>
        <v>16200</v>
      </c>
      <c r="DM11" s="7">
        <f t="shared" si="1"/>
        <v>16200</v>
      </c>
      <c r="DN11" s="7">
        <f t="shared" si="1"/>
        <v>15500</v>
      </c>
      <c r="DO11" s="7">
        <f t="shared" si="1"/>
        <v>15500</v>
      </c>
      <c r="DP11" s="7">
        <f t="shared" si="1"/>
        <v>15500</v>
      </c>
      <c r="DQ11" s="7">
        <f t="shared" si="1"/>
        <v>15500</v>
      </c>
      <c r="DR11" s="7">
        <f t="shared" si="1"/>
        <v>15500</v>
      </c>
      <c r="DS11" s="7">
        <f t="shared" si="1"/>
        <v>16200</v>
      </c>
      <c r="DT11" s="7">
        <f t="shared" si="1"/>
        <v>16200</v>
      </c>
      <c r="DU11" s="7">
        <f t="shared" si="1"/>
        <v>15500</v>
      </c>
      <c r="DV11" s="7">
        <f t="shared" si="1"/>
        <v>15500</v>
      </c>
      <c r="DW11" s="7">
        <f t="shared" si="1"/>
        <v>15500</v>
      </c>
      <c r="DX11" s="7">
        <f t="shared" si="1"/>
        <v>15500</v>
      </c>
      <c r="DY11" s="7">
        <f t="shared" si="1"/>
        <v>16500</v>
      </c>
      <c r="DZ11" s="7">
        <f t="shared" ref="DZ11:EA11" si="6">DZ8</f>
        <v>16200</v>
      </c>
      <c r="EA11" s="7">
        <f t="shared" si="6"/>
        <v>16200</v>
      </c>
      <c r="EB11" s="7">
        <f t="shared" ref="EB11:GM11" si="7">EB8</f>
        <v>16200</v>
      </c>
      <c r="EC11" s="7">
        <f t="shared" si="7"/>
        <v>15000</v>
      </c>
      <c r="ED11" s="7">
        <f t="shared" si="7"/>
        <v>15000</v>
      </c>
      <c r="EE11" s="7">
        <f t="shared" si="7"/>
        <v>15000</v>
      </c>
      <c r="EF11" s="7">
        <f t="shared" si="7"/>
        <v>15000</v>
      </c>
      <c r="EG11" s="7">
        <f t="shared" si="7"/>
        <v>15000</v>
      </c>
      <c r="EH11" s="7">
        <f t="shared" si="7"/>
        <v>16200</v>
      </c>
      <c r="EI11" s="7">
        <f t="shared" si="7"/>
        <v>16200</v>
      </c>
      <c r="EJ11" s="7">
        <f t="shared" si="7"/>
        <v>16200</v>
      </c>
      <c r="EK11" s="7">
        <f t="shared" si="7"/>
        <v>14700</v>
      </c>
      <c r="EL11" s="7">
        <f t="shared" si="7"/>
        <v>14700</v>
      </c>
      <c r="EM11" s="7">
        <f t="shared" si="7"/>
        <v>14700</v>
      </c>
      <c r="EN11" s="7">
        <f t="shared" si="7"/>
        <v>15000</v>
      </c>
      <c r="EO11" s="7">
        <f t="shared" si="7"/>
        <v>15000</v>
      </c>
      <c r="EP11" s="7">
        <f t="shared" si="7"/>
        <v>14700</v>
      </c>
      <c r="EQ11" s="7">
        <f t="shared" si="7"/>
        <v>14700</v>
      </c>
      <c r="ER11" s="7">
        <f t="shared" si="7"/>
        <v>14700</v>
      </c>
      <c r="ES11" s="7">
        <f t="shared" si="7"/>
        <v>14700</v>
      </c>
      <c r="ET11" s="7">
        <f t="shared" si="7"/>
        <v>14700</v>
      </c>
      <c r="EU11" s="7">
        <f t="shared" si="7"/>
        <v>15000</v>
      </c>
      <c r="EV11" s="7">
        <f t="shared" si="7"/>
        <v>15000</v>
      </c>
      <c r="EW11" s="7">
        <f t="shared" si="7"/>
        <v>14700</v>
      </c>
      <c r="EX11" s="7">
        <f t="shared" si="7"/>
        <v>14700</v>
      </c>
      <c r="EY11" s="7">
        <f t="shared" si="7"/>
        <v>14700</v>
      </c>
      <c r="EZ11" s="7">
        <f t="shared" si="7"/>
        <v>14700</v>
      </c>
      <c r="FA11" s="7">
        <f t="shared" si="7"/>
        <v>14700</v>
      </c>
      <c r="FB11" s="7">
        <f t="shared" si="7"/>
        <v>15000</v>
      </c>
      <c r="FC11" s="7">
        <f t="shared" si="7"/>
        <v>15000</v>
      </c>
      <c r="FD11" s="7">
        <f t="shared" si="7"/>
        <v>16500</v>
      </c>
      <c r="FE11" s="7">
        <f t="shared" si="7"/>
        <v>15000</v>
      </c>
      <c r="FF11" s="7">
        <f t="shared" si="7"/>
        <v>15000</v>
      </c>
      <c r="FG11" s="7">
        <f t="shared" si="7"/>
        <v>15000</v>
      </c>
      <c r="FH11" s="7">
        <f t="shared" si="7"/>
        <v>15000</v>
      </c>
      <c r="FI11" s="7">
        <f t="shared" si="7"/>
        <v>22500</v>
      </c>
      <c r="FJ11" s="7">
        <f t="shared" si="7"/>
        <v>22500</v>
      </c>
      <c r="FK11" s="7">
        <f t="shared" si="7"/>
        <v>22500</v>
      </c>
      <c r="FL11" s="7">
        <f t="shared" si="7"/>
        <v>22500</v>
      </c>
      <c r="FM11" s="7">
        <f t="shared" si="7"/>
        <v>22500</v>
      </c>
      <c r="FN11" s="7">
        <f t="shared" si="7"/>
        <v>22500</v>
      </c>
      <c r="FO11" s="7">
        <f t="shared" si="7"/>
        <v>22500</v>
      </c>
      <c r="FP11" s="7">
        <f t="shared" si="7"/>
        <v>22500</v>
      </c>
      <c r="FQ11" s="7">
        <f t="shared" si="7"/>
        <v>22500</v>
      </c>
      <c r="FR11" s="7">
        <f t="shared" si="7"/>
        <v>22500</v>
      </c>
      <c r="FS11" s="7">
        <f t="shared" si="7"/>
        <v>22500</v>
      </c>
      <c r="FT11" s="7">
        <f t="shared" si="7"/>
        <v>22500</v>
      </c>
      <c r="FU11" s="7">
        <f t="shared" si="7"/>
        <v>22500</v>
      </c>
      <c r="FV11" s="7">
        <f t="shared" si="7"/>
        <v>22500</v>
      </c>
      <c r="FW11" s="7">
        <f t="shared" si="7"/>
        <v>22500</v>
      </c>
      <c r="FX11" s="7">
        <f t="shared" si="7"/>
        <v>22500</v>
      </c>
      <c r="FY11" s="7">
        <f t="shared" si="7"/>
        <v>22500</v>
      </c>
      <c r="FZ11" s="7">
        <f t="shared" si="7"/>
        <v>22500</v>
      </c>
      <c r="GA11" s="7">
        <f t="shared" si="7"/>
        <v>22500</v>
      </c>
      <c r="GB11" s="7">
        <f t="shared" si="7"/>
        <v>22500</v>
      </c>
      <c r="GC11" s="7">
        <f t="shared" si="7"/>
        <v>22500</v>
      </c>
      <c r="GD11" s="7">
        <f t="shared" si="7"/>
        <v>22500</v>
      </c>
      <c r="GE11" s="7">
        <f t="shared" si="7"/>
        <v>22500</v>
      </c>
      <c r="GF11" s="7">
        <f t="shared" si="7"/>
        <v>22500</v>
      </c>
      <c r="GG11" s="7">
        <f t="shared" si="7"/>
        <v>15000</v>
      </c>
      <c r="GH11" s="7">
        <f t="shared" si="7"/>
        <v>15000</v>
      </c>
      <c r="GI11" s="7">
        <f t="shared" si="7"/>
        <v>24400</v>
      </c>
      <c r="GJ11" s="7">
        <f t="shared" si="7"/>
        <v>24400</v>
      </c>
      <c r="GK11" s="7">
        <f t="shared" si="7"/>
        <v>24400</v>
      </c>
      <c r="GL11" s="7">
        <f t="shared" si="7"/>
        <v>24400</v>
      </c>
      <c r="GM11" s="7">
        <f t="shared" si="7"/>
        <v>24400</v>
      </c>
      <c r="GN11" s="7">
        <f t="shared" ref="GN11:IY11" si="8">GN8</f>
        <v>24400</v>
      </c>
      <c r="GO11" s="7">
        <f t="shared" si="8"/>
        <v>24400</v>
      </c>
      <c r="GP11" s="7">
        <f t="shared" si="8"/>
        <v>24400</v>
      </c>
      <c r="GQ11" s="7">
        <f t="shared" si="8"/>
        <v>24400</v>
      </c>
      <c r="GR11" s="7">
        <f t="shared" si="8"/>
        <v>24400</v>
      </c>
      <c r="GS11" s="7">
        <f t="shared" si="8"/>
        <v>18400</v>
      </c>
      <c r="GT11" s="7">
        <f t="shared" si="8"/>
        <v>18400</v>
      </c>
      <c r="GU11" s="7">
        <f t="shared" si="8"/>
        <v>18400</v>
      </c>
      <c r="GV11" s="7">
        <f t="shared" si="8"/>
        <v>18400</v>
      </c>
      <c r="GW11" s="7">
        <f t="shared" si="8"/>
        <v>18900</v>
      </c>
      <c r="GX11" s="7">
        <f t="shared" si="8"/>
        <v>18900</v>
      </c>
      <c r="GY11" s="7">
        <f t="shared" si="8"/>
        <v>20100</v>
      </c>
      <c r="GZ11" s="7">
        <f t="shared" si="8"/>
        <v>20100</v>
      </c>
      <c r="HA11" s="7">
        <f t="shared" si="8"/>
        <v>18900</v>
      </c>
      <c r="HB11" s="7">
        <f t="shared" si="8"/>
        <v>18900</v>
      </c>
      <c r="HC11" s="7">
        <f t="shared" si="8"/>
        <v>18900</v>
      </c>
      <c r="HD11" s="7">
        <f t="shared" si="8"/>
        <v>18900</v>
      </c>
      <c r="HE11" s="7">
        <f t="shared" si="8"/>
        <v>18900</v>
      </c>
      <c r="HF11" s="7">
        <f t="shared" si="8"/>
        <v>20100</v>
      </c>
      <c r="HG11" s="7">
        <f t="shared" si="8"/>
        <v>20100</v>
      </c>
      <c r="HH11" s="7">
        <f t="shared" si="8"/>
        <v>18900</v>
      </c>
      <c r="HI11" s="7">
        <f t="shared" si="8"/>
        <v>18900</v>
      </c>
      <c r="HJ11" s="7">
        <f t="shared" si="8"/>
        <v>18900</v>
      </c>
      <c r="HK11" s="7">
        <f t="shared" si="8"/>
        <v>18900</v>
      </c>
      <c r="HL11" s="7">
        <f t="shared" si="8"/>
        <v>18900</v>
      </c>
      <c r="HM11" s="7">
        <f t="shared" si="8"/>
        <v>16500</v>
      </c>
      <c r="HN11" s="7">
        <f t="shared" si="8"/>
        <v>20100</v>
      </c>
      <c r="HO11" s="7">
        <f t="shared" si="8"/>
        <v>18900</v>
      </c>
      <c r="HP11" s="7">
        <f t="shared" si="8"/>
        <v>18900</v>
      </c>
      <c r="HQ11" s="7">
        <f t="shared" si="8"/>
        <v>18900</v>
      </c>
      <c r="HR11" s="7">
        <f t="shared" si="8"/>
        <v>18900</v>
      </c>
      <c r="HS11" s="7">
        <f t="shared" si="8"/>
        <v>18900</v>
      </c>
      <c r="HT11" s="7">
        <f t="shared" si="8"/>
        <v>20100</v>
      </c>
      <c r="HU11" s="7">
        <f t="shared" si="8"/>
        <v>20100</v>
      </c>
      <c r="HV11" s="7">
        <f t="shared" si="8"/>
        <v>18900</v>
      </c>
      <c r="HW11" s="7">
        <f t="shared" si="8"/>
        <v>18900</v>
      </c>
      <c r="HX11" s="7">
        <f t="shared" si="8"/>
        <v>18900</v>
      </c>
      <c r="HY11" s="7">
        <f t="shared" si="8"/>
        <v>18900</v>
      </c>
      <c r="HZ11" s="7">
        <f t="shared" si="8"/>
        <v>18900</v>
      </c>
      <c r="IA11" s="7">
        <f t="shared" si="8"/>
        <v>20100</v>
      </c>
      <c r="IB11" s="7">
        <f t="shared" si="8"/>
        <v>20100</v>
      </c>
      <c r="IC11" s="7">
        <f t="shared" si="8"/>
        <v>18900</v>
      </c>
      <c r="ID11" s="7">
        <f t="shared" si="8"/>
        <v>18900</v>
      </c>
      <c r="IE11" s="7">
        <f t="shared" si="8"/>
        <v>18900</v>
      </c>
      <c r="IF11" s="7">
        <f t="shared" si="8"/>
        <v>18900</v>
      </c>
      <c r="IG11" s="7">
        <f t="shared" si="8"/>
        <v>18900</v>
      </c>
      <c r="IH11" s="7">
        <f t="shared" si="8"/>
        <v>20100</v>
      </c>
      <c r="II11" s="7">
        <f t="shared" si="8"/>
        <v>20100</v>
      </c>
      <c r="IJ11" s="7">
        <f t="shared" si="8"/>
        <v>17000</v>
      </c>
      <c r="IK11" s="7">
        <f t="shared" si="8"/>
        <v>17000</v>
      </c>
      <c r="IL11" s="7">
        <f t="shared" si="8"/>
        <v>17000</v>
      </c>
      <c r="IM11" s="7">
        <f t="shared" si="8"/>
        <v>17000</v>
      </c>
      <c r="IN11" s="7">
        <f t="shared" si="8"/>
        <v>17000</v>
      </c>
      <c r="IO11" s="7">
        <f t="shared" si="8"/>
        <v>18900</v>
      </c>
      <c r="IP11" s="7">
        <f t="shared" si="8"/>
        <v>18900</v>
      </c>
      <c r="IQ11" s="7">
        <f t="shared" si="8"/>
        <v>16500</v>
      </c>
      <c r="IR11" s="7">
        <f t="shared" si="8"/>
        <v>16500</v>
      </c>
      <c r="IS11" s="7">
        <f t="shared" si="8"/>
        <v>16500</v>
      </c>
      <c r="IT11" s="7">
        <f t="shared" si="8"/>
        <v>16500</v>
      </c>
      <c r="IU11" s="7">
        <f t="shared" si="8"/>
        <v>16500</v>
      </c>
      <c r="IV11" s="7">
        <f t="shared" si="8"/>
        <v>18900</v>
      </c>
      <c r="IW11" s="7">
        <f t="shared" si="8"/>
        <v>18900</v>
      </c>
      <c r="IX11" s="7">
        <f t="shared" si="8"/>
        <v>16500</v>
      </c>
      <c r="IY11" s="7">
        <f t="shared" si="8"/>
        <v>16500</v>
      </c>
      <c r="IZ11" s="7">
        <f t="shared" ref="IZ11:JV11" si="9">IZ8</f>
        <v>16500</v>
      </c>
      <c r="JA11" s="7">
        <f t="shared" si="9"/>
        <v>16500</v>
      </c>
      <c r="JB11" s="7">
        <f t="shared" si="9"/>
        <v>16500</v>
      </c>
      <c r="JC11" s="7">
        <f t="shared" si="9"/>
        <v>18900</v>
      </c>
      <c r="JD11" s="7">
        <f t="shared" si="9"/>
        <v>18900</v>
      </c>
      <c r="JE11" s="7">
        <f t="shared" si="9"/>
        <v>16500</v>
      </c>
      <c r="JF11" s="7">
        <f t="shared" si="9"/>
        <v>16500</v>
      </c>
      <c r="JG11" s="7">
        <f t="shared" si="9"/>
        <v>16500</v>
      </c>
      <c r="JH11" s="7">
        <f t="shared" si="9"/>
        <v>16500</v>
      </c>
      <c r="JI11" s="7">
        <f t="shared" si="9"/>
        <v>16500</v>
      </c>
      <c r="JJ11" s="7">
        <f t="shared" si="9"/>
        <v>18900</v>
      </c>
      <c r="JK11" s="7">
        <f t="shared" si="9"/>
        <v>18900</v>
      </c>
      <c r="JL11" s="7">
        <f t="shared" si="9"/>
        <v>16500</v>
      </c>
      <c r="JM11" s="7">
        <f t="shared" si="9"/>
        <v>16500</v>
      </c>
      <c r="JN11" s="7">
        <f t="shared" si="9"/>
        <v>16500</v>
      </c>
      <c r="JO11" s="7">
        <f t="shared" si="9"/>
        <v>16500</v>
      </c>
      <c r="JP11" s="7">
        <f t="shared" si="9"/>
        <v>16500</v>
      </c>
      <c r="JQ11" s="7">
        <f t="shared" si="9"/>
        <v>18900</v>
      </c>
      <c r="JR11" s="7">
        <f t="shared" si="9"/>
        <v>18900</v>
      </c>
      <c r="JS11" s="7">
        <f t="shared" si="9"/>
        <v>17700</v>
      </c>
      <c r="JT11" s="7">
        <f t="shared" si="9"/>
        <v>17700</v>
      </c>
      <c r="JU11" s="7">
        <f t="shared" si="9"/>
        <v>17700</v>
      </c>
      <c r="JV11" s="7">
        <f t="shared" si="9"/>
        <v>17700</v>
      </c>
    </row>
    <row r="12" spans="1:282" s="53" customFormat="1" x14ac:dyDescent="0.2">
      <c r="A12" s="88"/>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row>
    <row r="13" spans="1:282" s="53" customFormat="1" x14ac:dyDescent="0.2">
      <c r="A13" s="42" t="s">
        <v>234</v>
      </c>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row>
    <row r="14" spans="1:282" s="53" customFormat="1" x14ac:dyDescent="0.2">
      <c r="A14" s="180">
        <v>1</v>
      </c>
      <c r="B14" s="8" t="e">
        <f>'C завтраками| Bed and breakfast'!#REF!</f>
        <v>#REF!</v>
      </c>
      <c r="C14" s="8" t="e">
        <f>'C завтраками| Bed and breakfast'!#REF!</f>
        <v>#REF!</v>
      </c>
      <c r="D14" s="8" t="e">
        <f>'C завтраками| Bed and breakfast'!#REF!</f>
        <v>#REF!</v>
      </c>
      <c r="E14" s="8" t="e">
        <f>'C завтраками| Bed and breakfast'!#REF!</f>
        <v>#REF!</v>
      </c>
      <c r="F14" s="8" t="e">
        <f>'C завтраками| Bed and breakfast'!#REF!</f>
        <v>#REF!</v>
      </c>
      <c r="G14" s="8" t="e">
        <f>'C завтраками| Bed and breakfast'!#REF!</f>
        <v>#REF!</v>
      </c>
      <c r="H14" s="8">
        <f>'C завтраками| Bed and breakfast'!B15</f>
        <v>39250</v>
      </c>
      <c r="I14" s="8">
        <f>'C завтраками| Bed and breakfast'!C15</f>
        <v>53750</v>
      </c>
      <c r="J14" s="8">
        <f>'C завтраками| Bed and breakfast'!D15</f>
        <v>53750</v>
      </c>
      <c r="K14" s="8">
        <f>'C завтраками| Bed and breakfast'!E15</f>
        <v>53750</v>
      </c>
      <c r="L14" s="8">
        <f>'C завтраками| Bed and breakfast'!F15</f>
        <v>46750</v>
      </c>
      <c r="M14" s="8">
        <f>'C завтраками| Bed and breakfast'!G15</f>
        <v>46750</v>
      </c>
      <c r="N14" s="8">
        <f>'C завтраками| Bed and breakfast'!H15</f>
        <v>46750</v>
      </c>
      <c r="O14" s="8">
        <f>'C завтраками| Bed and breakfast'!I15</f>
        <v>46750</v>
      </c>
      <c r="P14" s="8">
        <f>'C завтраками| Bed and breakfast'!J15</f>
        <v>46750</v>
      </c>
      <c r="Q14" s="8">
        <f>'C завтраками| Bed and breakfast'!K15</f>
        <v>46750</v>
      </c>
      <c r="R14" s="8">
        <f>'C завтраками| Bed and breakfast'!L15</f>
        <v>38450</v>
      </c>
      <c r="S14" s="8">
        <f>'C завтраками| Bed and breakfast'!M15</f>
        <v>21950</v>
      </c>
      <c r="T14" s="8">
        <f>'C завтраками| Bed and breakfast'!N15</f>
        <v>21950</v>
      </c>
      <c r="U14" s="8">
        <f>'C завтраками| Bed and breakfast'!O15</f>
        <v>21950</v>
      </c>
      <c r="V14" s="8">
        <f>'C завтраками| Bed and breakfast'!P15</f>
        <v>21950</v>
      </c>
      <c r="W14" s="8">
        <f>'C завтраками| Bed and breakfast'!Q15</f>
        <v>21950</v>
      </c>
      <c r="X14" s="8">
        <f>'C завтраками| Bed and breakfast'!R15</f>
        <v>23950</v>
      </c>
      <c r="Y14" s="8">
        <f>'C завтраками| Bed and breakfast'!S15</f>
        <v>23950</v>
      </c>
      <c r="Z14" s="8">
        <f>'C завтраками| Bed and breakfast'!T15</f>
        <v>23950</v>
      </c>
      <c r="AA14" s="8">
        <f>'C завтраками| Bed and breakfast'!U15</f>
        <v>23950</v>
      </c>
      <c r="AB14" s="8">
        <f>'C завтраками| Bed and breakfast'!V15</f>
        <v>23950</v>
      </c>
      <c r="AC14" s="8">
        <f>'C завтраками| Bed and breakfast'!W15</f>
        <v>21950</v>
      </c>
      <c r="AD14" s="8">
        <f>'C завтраками| Bed and breakfast'!X15</f>
        <v>21950</v>
      </c>
      <c r="AE14" s="8">
        <f>'C завтраками| Bed and breakfast'!Y15</f>
        <v>21950</v>
      </c>
      <c r="AF14" s="8">
        <f>'C завтраками| Bed and breakfast'!Z15</f>
        <v>21950</v>
      </c>
      <c r="AG14" s="8">
        <f>'C завтраками| Bed and breakfast'!AA15</f>
        <v>21950</v>
      </c>
      <c r="AH14" s="8">
        <f>'C завтраками| Bed and breakfast'!AB15</f>
        <v>25950</v>
      </c>
      <c r="AI14" s="8">
        <f>'C завтраками| Bed and breakfast'!AC15</f>
        <v>25950</v>
      </c>
      <c r="AJ14" s="8">
        <f>'C завтраками| Bed and breakfast'!AD15</f>
        <v>25950</v>
      </c>
      <c r="AK14" s="8">
        <f>'C завтраками| Bed and breakfast'!AE15</f>
        <v>25950</v>
      </c>
      <c r="AL14" s="8">
        <f>'C завтраками| Bed and breakfast'!AF15</f>
        <v>25950</v>
      </c>
      <c r="AM14" s="8">
        <f>'C завтраками| Bed and breakfast'!AG15</f>
        <v>27950</v>
      </c>
      <c r="AN14" s="8">
        <f>'C завтраками| Bed and breakfast'!AH15</f>
        <v>30450</v>
      </c>
      <c r="AO14" s="8">
        <f>'C завтраками| Bed and breakfast'!AI15</f>
        <v>30950</v>
      </c>
      <c r="AP14" s="8">
        <f>'C завтраками| Bed and breakfast'!AJ15</f>
        <v>30950</v>
      </c>
      <c r="AQ14" s="8">
        <f>'C завтраками| Bed and breakfast'!AK15</f>
        <v>30950</v>
      </c>
      <c r="AR14" s="8">
        <f>'C завтраками| Bed and breakfast'!AL15</f>
        <v>30950</v>
      </c>
      <c r="AS14" s="8">
        <f>'C завтраками| Bed and breakfast'!AM15</f>
        <v>30950</v>
      </c>
      <c r="AT14" s="8">
        <f>'C завтраками| Bed and breakfast'!AN15</f>
        <v>30950</v>
      </c>
      <c r="AU14" s="8">
        <f>'C завтраками| Bed and breakfast'!AO15</f>
        <v>30950</v>
      </c>
      <c r="AV14" s="8">
        <f>'C завтраками| Bed and breakfast'!AP15</f>
        <v>30950</v>
      </c>
      <c r="AW14" s="8">
        <f>'C завтраками| Bed and breakfast'!AQ15</f>
        <v>30950</v>
      </c>
      <c r="AX14" s="8">
        <f>'C завтраками| Bed and breakfast'!AR15</f>
        <v>30950</v>
      </c>
      <c r="AY14" s="8">
        <f>'C завтраками| Bed and breakfast'!AS15</f>
        <v>28950</v>
      </c>
      <c r="AZ14" s="8">
        <f>'C завтраками| Bed and breakfast'!AT15</f>
        <v>28950</v>
      </c>
      <c r="BA14" s="8">
        <f>'C завтраками| Bed and breakfast'!AU15</f>
        <v>30950</v>
      </c>
      <c r="BB14" s="8">
        <f>'C завтраками| Bed and breakfast'!AV15</f>
        <v>30950</v>
      </c>
      <c r="BC14" s="8">
        <f>'C завтраками| Bed and breakfast'!AW15</f>
        <v>32950</v>
      </c>
      <c r="BD14" s="8">
        <f>'C завтраками| Bed and breakfast'!AX15</f>
        <v>35450</v>
      </c>
      <c r="BE14" s="8">
        <f>'C завтраками| Bed and breakfast'!AY15</f>
        <v>35450</v>
      </c>
      <c r="BF14" s="8">
        <f>'C завтраками| Bed and breakfast'!AZ15</f>
        <v>35450</v>
      </c>
      <c r="BG14" s="8">
        <f>'C завтраками| Bed and breakfast'!BA15</f>
        <v>35450</v>
      </c>
      <c r="BH14" s="8">
        <f>'C завтраками| Bed and breakfast'!BB15</f>
        <v>37950</v>
      </c>
      <c r="BI14" s="8">
        <f>'C завтраками| Bed and breakfast'!BC15</f>
        <v>40950</v>
      </c>
      <c r="BJ14" s="8">
        <f>'C завтраками| Bed and breakfast'!BD15</f>
        <v>40950</v>
      </c>
      <c r="BK14" s="8">
        <f>'C завтраками| Bed and breakfast'!BE15</f>
        <v>37950</v>
      </c>
      <c r="BL14" s="8">
        <f>'C завтраками| Bed and breakfast'!BF15</f>
        <v>32950</v>
      </c>
      <c r="BM14" s="8">
        <f>'C завтраками| Bed and breakfast'!BG15</f>
        <v>32950</v>
      </c>
      <c r="BN14" s="8">
        <f>'C завтраками| Bed and breakfast'!BH15</f>
        <v>35450</v>
      </c>
      <c r="BO14" s="8">
        <f>'C завтраками| Bed and breakfast'!BI15</f>
        <v>35450</v>
      </c>
      <c r="BP14" s="8">
        <f>'C завтраками| Bed and breakfast'!BJ15</f>
        <v>26950</v>
      </c>
      <c r="BQ14" s="8">
        <f>'C завтраками| Bed and breakfast'!BK15</f>
        <v>27400</v>
      </c>
      <c r="BR14" s="8">
        <f>'C завтраками| Bed and breakfast'!BL15</f>
        <v>27400</v>
      </c>
      <c r="BS14" s="8">
        <f>'C завтраками| Bed and breakfast'!BM15</f>
        <v>27400</v>
      </c>
      <c r="BT14" s="8">
        <f>'C завтраками| Bed and breakfast'!BN15</f>
        <v>25900</v>
      </c>
      <c r="BU14" s="8">
        <f>'C завтраками| Bed and breakfast'!BO15</f>
        <v>25900</v>
      </c>
      <c r="BV14" s="8">
        <f>'C завтраками| Bed and breakfast'!BP15</f>
        <v>27400</v>
      </c>
      <c r="BW14" s="8">
        <f>'C завтраками| Bed and breakfast'!BQ15</f>
        <v>27400</v>
      </c>
      <c r="BX14" s="8">
        <f>'C завтраками| Bed and breakfast'!BR15</f>
        <v>27400</v>
      </c>
      <c r="BY14" s="8">
        <f>'C завтраками| Bed and breakfast'!BS15</f>
        <v>25900</v>
      </c>
      <c r="BZ14" s="8">
        <f>'C завтраками| Bed and breakfast'!BT15</f>
        <v>25900</v>
      </c>
      <c r="CA14" s="8">
        <f>'C завтраками| Bed and breakfast'!BU15</f>
        <v>25900</v>
      </c>
      <c r="CB14" s="8">
        <f>'C завтраками| Bed and breakfast'!BV15</f>
        <v>25900</v>
      </c>
      <c r="CC14" s="8">
        <f>'C завтраками| Bed and breakfast'!BW15</f>
        <v>25900</v>
      </c>
      <c r="CD14" s="8">
        <f>'C завтраками| Bed and breakfast'!BX15</f>
        <v>25900</v>
      </c>
      <c r="CE14" s="8">
        <f>'C завтраками| Bed and breakfast'!BY15</f>
        <v>25900</v>
      </c>
      <c r="CF14" s="8">
        <f>'C завтраками| Bed and breakfast'!BZ15</f>
        <v>25900</v>
      </c>
      <c r="CG14" s="8">
        <f>'C завтраками| Bed and breakfast'!CA15</f>
        <v>25900</v>
      </c>
      <c r="CH14" s="8">
        <f>'C завтраками| Bed and breakfast'!CB15</f>
        <v>25900</v>
      </c>
      <c r="CI14" s="8">
        <f>'C завтраками| Bed and breakfast'!CC15</f>
        <v>25900</v>
      </c>
      <c r="CJ14" s="8">
        <f>'C завтраками| Bed and breakfast'!CD15</f>
        <v>25900</v>
      </c>
      <c r="CK14" s="8">
        <f>'C завтраками| Bed and breakfast'!CE15</f>
        <v>25900</v>
      </c>
      <c r="CL14" s="8">
        <f>'C завтраками| Bed and breakfast'!CF15</f>
        <v>25900</v>
      </c>
      <c r="CM14" s="8">
        <f>'C завтраками| Bed and breakfast'!CG15</f>
        <v>25900</v>
      </c>
      <c r="CN14" s="8">
        <f>'C завтраками| Bed and breakfast'!CH15</f>
        <v>25900</v>
      </c>
      <c r="CO14" s="8">
        <f>'C завтраками| Bed and breakfast'!CI15</f>
        <v>25900</v>
      </c>
      <c r="CP14" s="8">
        <f>'C завтраками| Bed and breakfast'!CJ15</f>
        <v>25900</v>
      </c>
      <c r="CQ14" s="8">
        <f>'C завтраками| Bed and breakfast'!CK15</f>
        <v>25900</v>
      </c>
      <c r="CR14" s="8">
        <f>'C завтраками| Bed and breakfast'!CL15</f>
        <v>25900</v>
      </c>
      <c r="CS14" s="8">
        <f>'C завтраками| Bed and breakfast'!CM15</f>
        <v>25900</v>
      </c>
      <c r="CT14" s="8">
        <f>'C завтраками| Bed and breakfast'!CN15</f>
        <v>25900</v>
      </c>
      <c r="CU14" s="8">
        <f>'C завтраками| Bed and breakfast'!CO15</f>
        <v>25900</v>
      </c>
      <c r="CV14" s="8">
        <f>'C завтраками| Bed and breakfast'!CP15</f>
        <v>16650</v>
      </c>
      <c r="CW14" s="8">
        <f>'C завтраками| Bed and breakfast'!CQ15</f>
        <v>16650</v>
      </c>
      <c r="CX14" s="8">
        <f>'C завтраками| Bed and breakfast'!CR15</f>
        <v>17150</v>
      </c>
      <c r="CY14" s="8">
        <f>'C завтраками| Bed and breakfast'!CS15</f>
        <v>17150</v>
      </c>
      <c r="CZ14" s="8">
        <f>'C завтраками| Bed and breakfast'!CT15</f>
        <v>16650</v>
      </c>
      <c r="DA14" s="8">
        <f>'C завтраками| Bed and breakfast'!CU15</f>
        <v>16650</v>
      </c>
      <c r="DB14" s="8">
        <f>'C завтраками| Bed and breakfast'!CV15</f>
        <v>16650</v>
      </c>
      <c r="DC14" s="8">
        <f>'C завтраками| Bed and breakfast'!CW15</f>
        <v>16650</v>
      </c>
      <c r="DD14" s="8">
        <f>'C завтраками| Bed and breakfast'!CX15</f>
        <v>16650</v>
      </c>
      <c r="DE14" s="8">
        <f>'C завтраками| Bed and breakfast'!CY15</f>
        <v>17150</v>
      </c>
      <c r="DF14" s="8">
        <f>'C завтраками| Bed and breakfast'!CZ15</f>
        <v>17150</v>
      </c>
      <c r="DG14" s="8">
        <f>'C завтраками| Bed and breakfast'!DA15</f>
        <v>16650</v>
      </c>
      <c r="DH14" s="8">
        <f>'C завтраками| Bed and breakfast'!DB15</f>
        <v>16650</v>
      </c>
      <c r="DI14" s="8">
        <f>'C завтраками| Bed and breakfast'!DC15</f>
        <v>16650</v>
      </c>
      <c r="DJ14" s="8">
        <f>'C завтраками| Bed and breakfast'!DD15</f>
        <v>15650</v>
      </c>
      <c r="DK14" s="8">
        <f>'C завтраками| Bed and breakfast'!DE15</f>
        <v>15650</v>
      </c>
      <c r="DL14" s="8">
        <f>'C завтраками| Bed and breakfast'!DF15</f>
        <v>16350</v>
      </c>
      <c r="DM14" s="8">
        <f>'C завтраками| Bed and breakfast'!DG15</f>
        <v>16350</v>
      </c>
      <c r="DN14" s="8">
        <f>'C завтраками| Bed and breakfast'!DH15</f>
        <v>15650</v>
      </c>
      <c r="DO14" s="8">
        <f>'C завтраками| Bed and breakfast'!DI15</f>
        <v>15650</v>
      </c>
      <c r="DP14" s="8">
        <f>'C завтраками| Bed and breakfast'!DJ15</f>
        <v>15650</v>
      </c>
      <c r="DQ14" s="8">
        <f>'C завтраками| Bed and breakfast'!DK15</f>
        <v>15650</v>
      </c>
      <c r="DR14" s="8">
        <f>'C завтраками| Bed and breakfast'!DL15</f>
        <v>15650</v>
      </c>
      <c r="DS14" s="8">
        <f>'C завтраками| Bed and breakfast'!DM15</f>
        <v>16350</v>
      </c>
      <c r="DT14" s="8">
        <f>'C завтраками| Bed and breakfast'!DN15</f>
        <v>16350</v>
      </c>
      <c r="DU14" s="8">
        <f>'C завтраками| Bed and breakfast'!DO15</f>
        <v>15650</v>
      </c>
      <c r="DV14" s="8">
        <f>'C завтраками| Bed and breakfast'!DP15</f>
        <v>15650</v>
      </c>
      <c r="DW14" s="8">
        <f>'C завтраками| Bed and breakfast'!DQ15</f>
        <v>15650</v>
      </c>
      <c r="DX14" s="8">
        <f>'C завтраками| Bed and breakfast'!DR15</f>
        <v>15650</v>
      </c>
      <c r="DY14" s="8">
        <f>'C завтраками| Bed and breakfast'!DS15</f>
        <v>16650</v>
      </c>
      <c r="DZ14" s="8">
        <f>'C завтраками| Bed and breakfast'!DT15</f>
        <v>16350</v>
      </c>
      <c r="EA14" s="8">
        <f>'C завтраками| Bed and breakfast'!DU15</f>
        <v>16350</v>
      </c>
      <c r="EB14" s="8">
        <f>'C завтраками| Bed and breakfast'!DV15</f>
        <v>16350</v>
      </c>
      <c r="EC14" s="8">
        <f>'C завтраками| Bed and breakfast'!DW15</f>
        <v>15150</v>
      </c>
      <c r="ED14" s="8">
        <f>'C завтраками| Bed and breakfast'!DX15</f>
        <v>15150</v>
      </c>
      <c r="EE14" s="8">
        <f>'C завтраками| Bed and breakfast'!DY15</f>
        <v>15150</v>
      </c>
      <c r="EF14" s="8">
        <f>'C завтраками| Bed and breakfast'!DZ15</f>
        <v>15150</v>
      </c>
      <c r="EG14" s="8">
        <f>'C завтраками| Bed and breakfast'!EA15</f>
        <v>15150</v>
      </c>
      <c r="EH14" s="8">
        <f>'C завтраками| Bed and breakfast'!EB15</f>
        <v>16350</v>
      </c>
      <c r="EI14" s="8">
        <f>'C завтраками| Bed and breakfast'!EC15</f>
        <v>16350</v>
      </c>
      <c r="EJ14" s="8">
        <f>'C завтраками| Bed and breakfast'!ED15</f>
        <v>16350</v>
      </c>
      <c r="EK14" s="8">
        <f>'C завтраками| Bed and breakfast'!EE15</f>
        <v>14850</v>
      </c>
      <c r="EL14" s="8">
        <f>'C завтраками| Bed and breakfast'!EF15</f>
        <v>14850</v>
      </c>
      <c r="EM14" s="8">
        <f>'C завтраками| Bed and breakfast'!EG15</f>
        <v>14850</v>
      </c>
      <c r="EN14" s="8">
        <f>'C завтраками| Bed and breakfast'!EH15</f>
        <v>15150</v>
      </c>
      <c r="EO14" s="8">
        <f>'C завтраками| Bed and breakfast'!EI15</f>
        <v>15150</v>
      </c>
      <c r="EP14" s="8">
        <f>'C завтраками| Bed and breakfast'!EJ15</f>
        <v>14850</v>
      </c>
      <c r="EQ14" s="8">
        <f>'C завтраками| Bed and breakfast'!EK15</f>
        <v>14850</v>
      </c>
      <c r="ER14" s="8">
        <f>'C завтраками| Bed and breakfast'!EL15</f>
        <v>14850</v>
      </c>
      <c r="ES14" s="8">
        <f>'C завтраками| Bed and breakfast'!EM15</f>
        <v>14850</v>
      </c>
      <c r="ET14" s="8">
        <f>'C завтраками| Bed and breakfast'!EN15</f>
        <v>14850</v>
      </c>
      <c r="EU14" s="8">
        <f>'C завтраками| Bed and breakfast'!EO15</f>
        <v>15150</v>
      </c>
      <c r="EV14" s="8">
        <f>'C завтраками| Bed and breakfast'!EP15</f>
        <v>15150</v>
      </c>
      <c r="EW14" s="8">
        <f>'C завтраками| Bed and breakfast'!EQ15</f>
        <v>14850</v>
      </c>
      <c r="EX14" s="8">
        <f>'C завтраками| Bed and breakfast'!ER15</f>
        <v>14850</v>
      </c>
      <c r="EY14" s="8">
        <f>'C завтраками| Bed and breakfast'!ES15</f>
        <v>14850</v>
      </c>
      <c r="EZ14" s="8">
        <f>'C завтраками| Bed and breakfast'!ET15</f>
        <v>14850</v>
      </c>
      <c r="FA14" s="8">
        <f>'C завтраками| Bed and breakfast'!EU15</f>
        <v>14850</v>
      </c>
      <c r="FB14" s="8">
        <f>'C завтраками| Bed and breakfast'!EV15</f>
        <v>15150</v>
      </c>
      <c r="FC14" s="8">
        <f>'C завтраками| Bed and breakfast'!EW15</f>
        <v>15150</v>
      </c>
      <c r="FD14" s="8">
        <f>'C завтраками| Bed and breakfast'!EX15</f>
        <v>16650</v>
      </c>
      <c r="FE14" s="8">
        <f>'C завтраками| Bed and breakfast'!EY15</f>
        <v>15150</v>
      </c>
      <c r="FF14" s="8">
        <f>'C завтраками| Bed and breakfast'!EZ15</f>
        <v>15150</v>
      </c>
      <c r="FG14" s="8">
        <f>'C завтраками| Bed and breakfast'!FA15</f>
        <v>15150</v>
      </c>
      <c r="FH14" s="8">
        <f>'C завтраками| Bed and breakfast'!FB15</f>
        <v>15150</v>
      </c>
      <c r="FI14" s="8">
        <f>'C завтраками| Bed and breakfast'!FC15</f>
        <v>22650</v>
      </c>
      <c r="FJ14" s="8">
        <f>'C завтраками| Bed and breakfast'!FD15</f>
        <v>22650</v>
      </c>
      <c r="FK14" s="8">
        <f>'C завтраками| Bed and breakfast'!FE15</f>
        <v>22650</v>
      </c>
      <c r="FL14" s="8">
        <f>'C завтраками| Bed and breakfast'!FF15</f>
        <v>22650</v>
      </c>
      <c r="FM14" s="8">
        <f>'C завтраками| Bed and breakfast'!FG15</f>
        <v>22650</v>
      </c>
      <c r="FN14" s="8">
        <f>'C завтраками| Bed and breakfast'!FH15</f>
        <v>22650</v>
      </c>
      <c r="FO14" s="8">
        <f>'C завтраками| Bed and breakfast'!FI15</f>
        <v>22650</v>
      </c>
      <c r="FP14" s="8">
        <f>'C завтраками| Bed and breakfast'!FJ15</f>
        <v>22650</v>
      </c>
      <c r="FQ14" s="8">
        <f>'C завтраками| Bed and breakfast'!FK15</f>
        <v>22650</v>
      </c>
      <c r="FR14" s="8">
        <f>'C завтраками| Bed and breakfast'!FL15</f>
        <v>22650</v>
      </c>
      <c r="FS14" s="8">
        <f>'C завтраками| Bed and breakfast'!FM15</f>
        <v>22650</v>
      </c>
      <c r="FT14" s="8">
        <f>'C завтраками| Bed and breakfast'!FN15</f>
        <v>22650</v>
      </c>
      <c r="FU14" s="8">
        <f>'C завтраками| Bed and breakfast'!FO15</f>
        <v>22650</v>
      </c>
      <c r="FV14" s="8">
        <f>'C завтраками| Bed and breakfast'!FP15</f>
        <v>22650</v>
      </c>
      <c r="FW14" s="8">
        <f>'C завтраками| Bed and breakfast'!FQ15</f>
        <v>22650</v>
      </c>
      <c r="FX14" s="8">
        <f>'C завтраками| Bed and breakfast'!FR15</f>
        <v>22650</v>
      </c>
      <c r="FY14" s="8">
        <f>'C завтраками| Bed and breakfast'!FS15</f>
        <v>22650</v>
      </c>
      <c r="FZ14" s="8">
        <f>'C завтраками| Bed and breakfast'!FT15</f>
        <v>22650</v>
      </c>
      <c r="GA14" s="8">
        <f>'C завтраками| Bed and breakfast'!FU15</f>
        <v>22650</v>
      </c>
      <c r="GB14" s="8">
        <f>'C завтраками| Bed and breakfast'!FV15</f>
        <v>22650</v>
      </c>
      <c r="GC14" s="8">
        <f>'C завтраками| Bed and breakfast'!FW15</f>
        <v>22650</v>
      </c>
      <c r="GD14" s="8">
        <f>'C завтраками| Bed and breakfast'!FX15</f>
        <v>22650</v>
      </c>
      <c r="GE14" s="8">
        <f>'C завтраками| Bed and breakfast'!FY15</f>
        <v>22650</v>
      </c>
      <c r="GF14" s="8">
        <f>'C завтраками| Bed and breakfast'!FZ15</f>
        <v>22650</v>
      </c>
      <c r="GG14" s="8">
        <f>'C завтраками| Bed and breakfast'!GA15</f>
        <v>15150</v>
      </c>
      <c r="GH14" s="8">
        <f>'C завтраками| Bed and breakfast'!GB15</f>
        <v>15150</v>
      </c>
      <c r="GI14" s="8">
        <f>'C завтраками| Bed and breakfast'!GC15</f>
        <v>24550</v>
      </c>
      <c r="GJ14" s="8">
        <f>'C завтраками| Bed and breakfast'!GD15</f>
        <v>24550</v>
      </c>
      <c r="GK14" s="8">
        <f>'C завтраками| Bed and breakfast'!GE15</f>
        <v>24550</v>
      </c>
      <c r="GL14" s="8">
        <f>'C завтраками| Bed and breakfast'!GF15</f>
        <v>24550</v>
      </c>
      <c r="GM14" s="8">
        <f>'C завтраками| Bed and breakfast'!GG15</f>
        <v>24550</v>
      </c>
      <c r="GN14" s="8">
        <f>'C завтраками| Bed and breakfast'!GH15</f>
        <v>24550</v>
      </c>
      <c r="GO14" s="8">
        <f>'C завтраками| Bed and breakfast'!GI15</f>
        <v>24550</v>
      </c>
      <c r="GP14" s="8">
        <f>'C завтраками| Bed and breakfast'!GJ15</f>
        <v>24550</v>
      </c>
      <c r="GQ14" s="8">
        <f>'C завтраками| Bed and breakfast'!GK15</f>
        <v>24550</v>
      </c>
      <c r="GR14" s="8">
        <f>'C завтраками| Bed and breakfast'!GL15</f>
        <v>24550</v>
      </c>
      <c r="GS14" s="8">
        <f>'C завтраками| Bed and breakfast'!GM15</f>
        <v>18550</v>
      </c>
      <c r="GT14" s="8">
        <f>'C завтраками| Bed and breakfast'!GN15</f>
        <v>18550</v>
      </c>
      <c r="GU14" s="8">
        <f>'C завтраками| Bed and breakfast'!GO15</f>
        <v>18550</v>
      </c>
      <c r="GV14" s="8">
        <f>'C завтраками| Bed and breakfast'!GP15</f>
        <v>18550</v>
      </c>
      <c r="GW14" s="8">
        <f>'C завтраками| Bed and breakfast'!GQ15</f>
        <v>19050</v>
      </c>
      <c r="GX14" s="8">
        <f>'C завтраками| Bed and breakfast'!GR15</f>
        <v>19050</v>
      </c>
      <c r="GY14" s="8">
        <f>'C завтраками| Bed and breakfast'!GS15</f>
        <v>20250</v>
      </c>
      <c r="GZ14" s="8">
        <f>'C завтраками| Bed and breakfast'!GT15</f>
        <v>20250</v>
      </c>
      <c r="HA14" s="8">
        <f>'C завтраками| Bed and breakfast'!GU15</f>
        <v>19050</v>
      </c>
      <c r="HB14" s="8">
        <f>'C завтраками| Bed and breakfast'!GV15</f>
        <v>19050</v>
      </c>
      <c r="HC14" s="8">
        <f>'C завтраками| Bed and breakfast'!GW15</f>
        <v>19050</v>
      </c>
      <c r="HD14" s="8">
        <f>'C завтраками| Bed and breakfast'!GX15</f>
        <v>19050</v>
      </c>
      <c r="HE14" s="8">
        <f>'C завтраками| Bed and breakfast'!GY15</f>
        <v>19050</v>
      </c>
      <c r="HF14" s="8">
        <f>'C завтраками| Bed and breakfast'!GZ15</f>
        <v>20250</v>
      </c>
      <c r="HG14" s="8">
        <f>'C завтраками| Bed and breakfast'!HA15</f>
        <v>20250</v>
      </c>
      <c r="HH14" s="8">
        <f>'C завтраками| Bed and breakfast'!HB15</f>
        <v>19050</v>
      </c>
      <c r="HI14" s="8">
        <f>'C завтраками| Bed and breakfast'!HC15</f>
        <v>19050</v>
      </c>
      <c r="HJ14" s="8">
        <f>'C завтраками| Bed and breakfast'!HD15</f>
        <v>19050</v>
      </c>
      <c r="HK14" s="8">
        <f>'C завтраками| Bed and breakfast'!HE15</f>
        <v>19050</v>
      </c>
      <c r="HL14" s="8">
        <f>'C завтраками| Bed and breakfast'!HF15</f>
        <v>19050</v>
      </c>
      <c r="HM14" s="8">
        <f>'C завтраками| Bed and breakfast'!HG15</f>
        <v>16650</v>
      </c>
      <c r="HN14" s="8">
        <f>'C завтраками| Bed and breakfast'!HH15</f>
        <v>20250</v>
      </c>
      <c r="HO14" s="8">
        <f>'C завтраками| Bed and breakfast'!HI15</f>
        <v>19050</v>
      </c>
      <c r="HP14" s="8">
        <f>'C завтраками| Bed and breakfast'!HJ15</f>
        <v>19050</v>
      </c>
      <c r="HQ14" s="8">
        <f>'C завтраками| Bed and breakfast'!HK15</f>
        <v>19050</v>
      </c>
      <c r="HR14" s="8">
        <f>'C завтраками| Bed and breakfast'!HL15</f>
        <v>19050</v>
      </c>
      <c r="HS14" s="8">
        <f>'C завтраками| Bed and breakfast'!HM15</f>
        <v>19050</v>
      </c>
      <c r="HT14" s="8">
        <f>'C завтраками| Bed and breakfast'!HN15</f>
        <v>20250</v>
      </c>
      <c r="HU14" s="8">
        <f>'C завтраками| Bed and breakfast'!HO15</f>
        <v>20250</v>
      </c>
      <c r="HV14" s="8">
        <f>'C завтраками| Bed and breakfast'!HP15</f>
        <v>19050</v>
      </c>
      <c r="HW14" s="8">
        <f>'C завтраками| Bed and breakfast'!HQ15</f>
        <v>19050</v>
      </c>
      <c r="HX14" s="8">
        <f>'C завтраками| Bed and breakfast'!HR15</f>
        <v>19050</v>
      </c>
      <c r="HY14" s="8">
        <f>'C завтраками| Bed and breakfast'!HS15</f>
        <v>19050</v>
      </c>
      <c r="HZ14" s="8">
        <f>'C завтраками| Bed and breakfast'!HT15</f>
        <v>19050</v>
      </c>
      <c r="IA14" s="8">
        <f>'C завтраками| Bed and breakfast'!HU15</f>
        <v>20250</v>
      </c>
      <c r="IB14" s="8">
        <f>'C завтраками| Bed and breakfast'!HV15</f>
        <v>20250</v>
      </c>
      <c r="IC14" s="8">
        <f>'C завтраками| Bed and breakfast'!HW15</f>
        <v>19050</v>
      </c>
      <c r="ID14" s="8">
        <f>'C завтраками| Bed and breakfast'!HX15</f>
        <v>19050</v>
      </c>
      <c r="IE14" s="8">
        <f>'C завтраками| Bed and breakfast'!HY15</f>
        <v>19050</v>
      </c>
      <c r="IF14" s="8">
        <f>'C завтраками| Bed and breakfast'!HZ15</f>
        <v>19050</v>
      </c>
      <c r="IG14" s="8">
        <f>'C завтраками| Bed and breakfast'!IA15</f>
        <v>19050</v>
      </c>
      <c r="IH14" s="8">
        <f>'C завтраками| Bed and breakfast'!IB15</f>
        <v>20250</v>
      </c>
      <c r="II14" s="8">
        <f>'C завтраками| Bed and breakfast'!IC15</f>
        <v>20250</v>
      </c>
      <c r="IJ14" s="8">
        <f>'C завтраками| Bed and breakfast'!ID15</f>
        <v>17150</v>
      </c>
      <c r="IK14" s="8">
        <f>'C завтраками| Bed and breakfast'!IE15</f>
        <v>17150</v>
      </c>
      <c r="IL14" s="8">
        <f>'C завтраками| Bed and breakfast'!IF15</f>
        <v>17150</v>
      </c>
      <c r="IM14" s="8">
        <f>'C завтраками| Bed and breakfast'!IG15</f>
        <v>17150</v>
      </c>
      <c r="IN14" s="8">
        <f>'C завтраками| Bed and breakfast'!IH15</f>
        <v>17150</v>
      </c>
      <c r="IO14" s="8">
        <f>'C завтраками| Bed and breakfast'!II15</f>
        <v>19050</v>
      </c>
      <c r="IP14" s="8">
        <f>'C завтраками| Bed and breakfast'!IJ15</f>
        <v>19050</v>
      </c>
      <c r="IQ14" s="8">
        <f>'C завтраками| Bed and breakfast'!IK15</f>
        <v>16650</v>
      </c>
      <c r="IR14" s="8">
        <f>'C завтраками| Bed and breakfast'!IL15</f>
        <v>16650</v>
      </c>
      <c r="IS14" s="8">
        <f>'C завтраками| Bed and breakfast'!IM15</f>
        <v>16650</v>
      </c>
      <c r="IT14" s="8">
        <f>'C завтраками| Bed and breakfast'!IN15</f>
        <v>16650</v>
      </c>
      <c r="IU14" s="8">
        <f>'C завтраками| Bed and breakfast'!IO15</f>
        <v>16650</v>
      </c>
      <c r="IV14" s="8">
        <f>'C завтраками| Bed and breakfast'!IP15</f>
        <v>19050</v>
      </c>
      <c r="IW14" s="8">
        <f>'C завтраками| Bed and breakfast'!IQ15</f>
        <v>19050</v>
      </c>
      <c r="IX14" s="8">
        <f>'C завтраками| Bed and breakfast'!IR15</f>
        <v>16650</v>
      </c>
      <c r="IY14" s="8">
        <f>'C завтраками| Bed and breakfast'!IS15</f>
        <v>16650</v>
      </c>
      <c r="IZ14" s="8">
        <f>'C завтраками| Bed and breakfast'!IT15</f>
        <v>16650</v>
      </c>
      <c r="JA14" s="8">
        <f>'C завтраками| Bed and breakfast'!IU15</f>
        <v>16650</v>
      </c>
      <c r="JB14" s="8">
        <f>'C завтраками| Bed and breakfast'!IV15</f>
        <v>16650</v>
      </c>
      <c r="JC14" s="8">
        <f>'C завтраками| Bed and breakfast'!IW15</f>
        <v>19050</v>
      </c>
      <c r="JD14" s="8">
        <f>'C завтраками| Bed and breakfast'!IX15</f>
        <v>19050</v>
      </c>
      <c r="JE14" s="8">
        <f>'C завтраками| Bed and breakfast'!IY15</f>
        <v>16650</v>
      </c>
      <c r="JF14" s="8">
        <f>'C завтраками| Bed and breakfast'!IZ15</f>
        <v>16650</v>
      </c>
      <c r="JG14" s="8">
        <f>'C завтраками| Bed and breakfast'!JA15</f>
        <v>16650</v>
      </c>
      <c r="JH14" s="8">
        <f>'C завтраками| Bed and breakfast'!JB15</f>
        <v>16650</v>
      </c>
      <c r="JI14" s="8">
        <f>'C завтраками| Bed and breakfast'!JC15</f>
        <v>16650</v>
      </c>
      <c r="JJ14" s="8">
        <f>'C завтраками| Bed and breakfast'!JD15</f>
        <v>19050</v>
      </c>
      <c r="JK14" s="8">
        <f>'C завтраками| Bed and breakfast'!JE15</f>
        <v>19050</v>
      </c>
      <c r="JL14" s="8">
        <f>'C завтраками| Bed and breakfast'!JF15</f>
        <v>16650</v>
      </c>
      <c r="JM14" s="8">
        <f>'C завтраками| Bed and breakfast'!JG15</f>
        <v>16650</v>
      </c>
      <c r="JN14" s="8">
        <f>'C завтраками| Bed and breakfast'!JH15</f>
        <v>16650</v>
      </c>
      <c r="JO14" s="8">
        <f>'C завтраками| Bed and breakfast'!JI15</f>
        <v>16650</v>
      </c>
      <c r="JP14" s="8">
        <f>'C завтраками| Bed and breakfast'!JJ15</f>
        <v>16650</v>
      </c>
      <c r="JQ14" s="8">
        <f>'C завтраками| Bed and breakfast'!JK15</f>
        <v>19050</v>
      </c>
      <c r="JR14" s="8">
        <f>'C завтраками| Bed and breakfast'!JL15</f>
        <v>19050</v>
      </c>
      <c r="JS14" s="8">
        <f>'C завтраками| Bed and breakfast'!JM15</f>
        <v>17850</v>
      </c>
      <c r="JT14" s="8">
        <f>'C завтраками| Bed and breakfast'!JN15</f>
        <v>17850</v>
      </c>
      <c r="JU14" s="8">
        <f>'C завтраками| Bed and breakfast'!JO15</f>
        <v>17850</v>
      </c>
      <c r="JV14" s="8">
        <f>'C завтраками| Bed and breakfast'!JP15</f>
        <v>17850</v>
      </c>
    </row>
    <row r="15" spans="1:282" s="53" customFormat="1" x14ac:dyDescent="0.2">
      <c r="A15" s="180">
        <v>2</v>
      </c>
      <c r="B15" s="8" t="e">
        <f>'C завтраками| Bed and breakfast'!#REF!</f>
        <v>#REF!</v>
      </c>
      <c r="C15" s="8" t="e">
        <f>'C завтраками| Bed and breakfast'!#REF!</f>
        <v>#REF!</v>
      </c>
      <c r="D15" s="8" t="e">
        <f>'C завтраками| Bed and breakfast'!#REF!</f>
        <v>#REF!</v>
      </c>
      <c r="E15" s="8" t="e">
        <f>'C завтраками| Bed and breakfast'!#REF!</f>
        <v>#REF!</v>
      </c>
      <c r="F15" s="8" t="e">
        <f>'C завтраками| Bed and breakfast'!#REF!</f>
        <v>#REF!</v>
      </c>
      <c r="G15" s="8" t="e">
        <f>'C завтраками| Bed and breakfast'!#REF!</f>
        <v>#REF!</v>
      </c>
      <c r="H15" s="8">
        <f>'C завтраками| Bed and breakfast'!B16</f>
        <v>41500</v>
      </c>
      <c r="I15" s="8">
        <f>'C завтраками| Bed and breakfast'!C16</f>
        <v>56000</v>
      </c>
      <c r="J15" s="8">
        <f>'C завтраками| Bed and breakfast'!D16</f>
        <v>56000</v>
      </c>
      <c r="K15" s="8">
        <f>'C завтраками| Bed and breakfast'!E16</f>
        <v>56000</v>
      </c>
      <c r="L15" s="8">
        <f>'C завтраками| Bed and breakfast'!F16</f>
        <v>49000</v>
      </c>
      <c r="M15" s="8">
        <f>'C завтраками| Bed and breakfast'!G16</f>
        <v>49000</v>
      </c>
      <c r="N15" s="8">
        <f>'C завтраками| Bed and breakfast'!H16</f>
        <v>49000</v>
      </c>
      <c r="O15" s="8">
        <f>'C завтраками| Bed and breakfast'!I16</f>
        <v>49000</v>
      </c>
      <c r="P15" s="8">
        <f>'C завтраками| Bed and breakfast'!J16</f>
        <v>49000</v>
      </c>
      <c r="Q15" s="8">
        <f>'C завтраками| Bed and breakfast'!K16</f>
        <v>49000</v>
      </c>
      <c r="R15" s="8">
        <f>'C завтраками| Bed and breakfast'!L16</f>
        <v>40400</v>
      </c>
      <c r="S15" s="8">
        <f>'C завтраками| Bed and breakfast'!M16</f>
        <v>23900</v>
      </c>
      <c r="T15" s="8">
        <f>'C завтраками| Bed and breakfast'!N16</f>
        <v>23900</v>
      </c>
      <c r="U15" s="8">
        <f>'C завтраками| Bed and breakfast'!O16</f>
        <v>23900</v>
      </c>
      <c r="V15" s="8">
        <f>'C завтраками| Bed and breakfast'!P16</f>
        <v>23900</v>
      </c>
      <c r="W15" s="8">
        <f>'C завтраками| Bed and breakfast'!Q16</f>
        <v>23900</v>
      </c>
      <c r="X15" s="8">
        <f>'C завтраками| Bed and breakfast'!R16</f>
        <v>25900</v>
      </c>
      <c r="Y15" s="8">
        <f>'C завтраками| Bed and breakfast'!S16</f>
        <v>25900</v>
      </c>
      <c r="Z15" s="8">
        <f>'C завтраками| Bed and breakfast'!T16</f>
        <v>25900</v>
      </c>
      <c r="AA15" s="8">
        <f>'C завтраками| Bed and breakfast'!U16</f>
        <v>25900</v>
      </c>
      <c r="AB15" s="8">
        <f>'C завтраками| Bed and breakfast'!V16</f>
        <v>25900</v>
      </c>
      <c r="AC15" s="8">
        <f>'C завтраками| Bed and breakfast'!W16</f>
        <v>23900</v>
      </c>
      <c r="AD15" s="8">
        <f>'C завтраками| Bed and breakfast'!X16</f>
        <v>23900</v>
      </c>
      <c r="AE15" s="8">
        <f>'C завтраками| Bed and breakfast'!Y16</f>
        <v>23900</v>
      </c>
      <c r="AF15" s="8">
        <f>'C завтраками| Bed and breakfast'!Z16</f>
        <v>23900</v>
      </c>
      <c r="AG15" s="8">
        <f>'C завтраками| Bed and breakfast'!AA16</f>
        <v>23900</v>
      </c>
      <c r="AH15" s="8">
        <f>'C завтраками| Bed and breakfast'!AB16</f>
        <v>27900</v>
      </c>
      <c r="AI15" s="8">
        <f>'C завтраками| Bed and breakfast'!AC16</f>
        <v>27900</v>
      </c>
      <c r="AJ15" s="8">
        <f>'C завтраками| Bed and breakfast'!AD16</f>
        <v>27900</v>
      </c>
      <c r="AK15" s="8">
        <f>'C завтраками| Bed and breakfast'!AE16</f>
        <v>27900</v>
      </c>
      <c r="AL15" s="8">
        <f>'C завтраками| Bed and breakfast'!AF16</f>
        <v>27900</v>
      </c>
      <c r="AM15" s="8">
        <f>'C завтраками| Bed and breakfast'!AG16</f>
        <v>29900</v>
      </c>
      <c r="AN15" s="8">
        <f>'C завтраками| Bed and breakfast'!AH16</f>
        <v>32400</v>
      </c>
      <c r="AO15" s="8">
        <f>'C завтраками| Bed and breakfast'!AI16</f>
        <v>32900</v>
      </c>
      <c r="AP15" s="8">
        <f>'C завтраками| Bed and breakfast'!AJ16</f>
        <v>32900</v>
      </c>
      <c r="AQ15" s="8">
        <f>'C завтраками| Bed and breakfast'!AK16</f>
        <v>32900</v>
      </c>
      <c r="AR15" s="8">
        <f>'C завтраками| Bed and breakfast'!AL16</f>
        <v>32900</v>
      </c>
      <c r="AS15" s="8">
        <f>'C завтраками| Bed and breakfast'!AM16</f>
        <v>32900</v>
      </c>
      <c r="AT15" s="8">
        <f>'C завтраками| Bed and breakfast'!AN16</f>
        <v>32900</v>
      </c>
      <c r="AU15" s="8">
        <f>'C завтраками| Bed and breakfast'!AO16</f>
        <v>32900</v>
      </c>
      <c r="AV15" s="8">
        <f>'C завтраками| Bed and breakfast'!AP16</f>
        <v>32900</v>
      </c>
      <c r="AW15" s="8">
        <f>'C завтраками| Bed and breakfast'!AQ16</f>
        <v>32900</v>
      </c>
      <c r="AX15" s="8">
        <f>'C завтраками| Bed and breakfast'!AR16</f>
        <v>32900</v>
      </c>
      <c r="AY15" s="8">
        <f>'C завтраками| Bed and breakfast'!AS16</f>
        <v>30900</v>
      </c>
      <c r="AZ15" s="8">
        <f>'C завтраками| Bed and breakfast'!AT16</f>
        <v>30900</v>
      </c>
      <c r="BA15" s="8">
        <f>'C завтраками| Bed and breakfast'!AU16</f>
        <v>32900</v>
      </c>
      <c r="BB15" s="8">
        <f>'C завтраками| Bed and breakfast'!AV16</f>
        <v>32900</v>
      </c>
      <c r="BC15" s="8">
        <f>'C завтраками| Bed and breakfast'!AW16</f>
        <v>34900</v>
      </c>
      <c r="BD15" s="8">
        <f>'C завтраками| Bed and breakfast'!AX16</f>
        <v>37400</v>
      </c>
      <c r="BE15" s="8">
        <f>'C завтраками| Bed and breakfast'!AY16</f>
        <v>37400</v>
      </c>
      <c r="BF15" s="8">
        <f>'C завтраками| Bed and breakfast'!AZ16</f>
        <v>37400</v>
      </c>
      <c r="BG15" s="8">
        <f>'C завтраками| Bed and breakfast'!BA16</f>
        <v>37400</v>
      </c>
      <c r="BH15" s="8">
        <f>'C завтраками| Bed and breakfast'!BB16</f>
        <v>39900</v>
      </c>
      <c r="BI15" s="8">
        <f>'C завтраками| Bed and breakfast'!BC16</f>
        <v>42900</v>
      </c>
      <c r="BJ15" s="8">
        <f>'C завтраками| Bed and breakfast'!BD16</f>
        <v>42900</v>
      </c>
      <c r="BK15" s="8">
        <f>'C завтраками| Bed and breakfast'!BE16</f>
        <v>39900</v>
      </c>
      <c r="BL15" s="8">
        <f>'C завтраками| Bed and breakfast'!BF16</f>
        <v>34900</v>
      </c>
      <c r="BM15" s="8">
        <f>'C завтраками| Bed and breakfast'!BG16</f>
        <v>34900</v>
      </c>
      <c r="BN15" s="8">
        <f>'C завтраками| Bed and breakfast'!BH16</f>
        <v>37400</v>
      </c>
      <c r="BO15" s="8">
        <f>'C завтраками| Bed and breakfast'!BI16</f>
        <v>37400</v>
      </c>
      <c r="BP15" s="8">
        <f>'C завтраками| Bed and breakfast'!BJ16</f>
        <v>28900</v>
      </c>
      <c r="BQ15" s="8">
        <f>'C завтраками| Bed and breakfast'!BK16</f>
        <v>29350</v>
      </c>
      <c r="BR15" s="8">
        <f>'C завтраками| Bed and breakfast'!BL16</f>
        <v>29350</v>
      </c>
      <c r="BS15" s="8">
        <f>'C завтраками| Bed and breakfast'!BM16</f>
        <v>29350</v>
      </c>
      <c r="BT15" s="8">
        <f>'C завтраками| Bed and breakfast'!BN16</f>
        <v>27850</v>
      </c>
      <c r="BU15" s="8">
        <f>'C завтраками| Bed and breakfast'!BO16</f>
        <v>27850</v>
      </c>
      <c r="BV15" s="8">
        <f>'C завтраками| Bed and breakfast'!BP16</f>
        <v>29350</v>
      </c>
      <c r="BW15" s="8">
        <f>'C завтраками| Bed and breakfast'!BQ16</f>
        <v>29350</v>
      </c>
      <c r="BX15" s="8">
        <f>'C завтраками| Bed and breakfast'!BR16</f>
        <v>29350</v>
      </c>
      <c r="BY15" s="8">
        <f>'C завтраками| Bed and breakfast'!BS16</f>
        <v>27850</v>
      </c>
      <c r="BZ15" s="8">
        <f>'C завтраками| Bed and breakfast'!BT16</f>
        <v>27850</v>
      </c>
      <c r="CA15" s="8">
        <f>'C завтраками| Bed and breakfast'!BU16</f>
        <v>27850</v>
      </c>
      <c r="CB15" s="8">
        <f>'C завтраками| Bed and breakfast'!BV16</f>
        <v>27850</v>
      </c>
      <c r="CC15" s="8">
        <f>'C завтраками| Bed and breakfast'!BW16</f>
        <v>27850</v>
      </c>
      <c r="CD15" s="8">
        <f>'C завтраками| Bed and breakfast'!BX16</f>
        <v>27850</v>
      </c>
      <c r="CE15" s="8">
        <f>'C завтраками| Bed and breakfast'!BY16</f>
        <v>27850</v>
      </c>
      <c r="CF15" s="8">
        <f>'C завтраками| Bed and breakfast'!BZ16</f>
        <v>27850</v>
      </c>
      <c r="CG15" s="8">
        <f>'C завтраками| Bed and breakfast'!CA16</f>
        <v>27850</v>
      </c>
      <c r="CH15" s="8">
        <f>'C завтраками| Bed and breakfast'!CB16</f>
        <v>27850</v>
      </c>
      <c r="CI15" s="8">
        <f>'C завтраками| Bed and breakfast'!CC16</f>
        <v>27850</v>
      </c>
      <c r="CJ15" s="8">
        <f>'C завтраками| Bed and breakfast'!CD16</f>
        <v>27850</v>
      </c>
      <c r="CK15" s="8">
        <f>'C завтраками| Bed and breakfast'!CE16</f>
        <v>27850</v>
      </c>
      <c r="CL15" s="8">
        <f>'C завтраками| Bed and breakfast'!CF16</f>
        <v>27850</v>
      </c>
      <c r="CM15" s="8">
        <f>'C завтраками| Bed and breakfast'!CG16</f>
        <v>27850</v>
      </c>
      <c r="CN15" s="8">
        <f>'C завтраками| Bed and breakfast'!CH16</f>
        <v>27850</v>
      </c>
      <c r="CO15" s="8">
        <f>'C завтраками| Bed and breakfast'!CI16</f>
        <v>27850</v>
      </c>
      <c r="CP15" s="8">
        <f>'C завтраками| Bed and breakfast'!CJ16</f>
        <v>27850</v>
      </c>
      <c r="CQ15" s="8">
        <f>'C завтраками| Bed and breakfast'!CK16</f>
        <v>27850</v>
      </c>
      <c r="CR15" s="8">
        <f>'C завтраками| Bed and breakfast'!CL16</f>
        <v>27850</v>
      </c>
      <c r="CS15" s="8">
        <f>'C завтраками| Bed and breakfast'!CM16</f>
        <v>27850</v>
      </c>
      <c r="CT15" s="8">
        <f>'C завтраками| Bed and breakfast'!CN16</f>
        <v>27850</v>
      </c>
      <c r="CU15" s="8">
        <f>'C завтраками| Bed and breakfast'!CO16</f>
        <v>27750</v>
      </c>
      <c r="CV15" s="8">
        <f>'C завтраками| Bed and breakfast'!CP16</f>
        <v>18500</v>
      </c>
      <c r="CW15" s="8">
        <f>'C завтраками| Bed and breakfast'!CQ16</f>
        <v>18500</v>
      </c>
      <c r="CX15" s="8">
        <f>'C завтраками| Bed and breakfast'!CR16</f>
        <v>19000</v>
      </c>
      <c r="CY15" s="8">
        <f>'C завтраками| Bed and breakfast'!CS16</f>
        <v>19000</v>
      </c>
      <c r="CZ15" s="8">
        <f>'C завтраками| Bed and breakfast'!CT16</f>
        <v>18500</v>
      </c>
      <c r="DA15" s="8">
        <f>'C завтраками| Bed and breakfast'!CU16</f>
        <v>18500</v>
      </c>
      <c r="DB15" s="8">
        <f>'C завтраками| Bed and breakfast'!CV16</f>
        <v>18500</v>
      </c>
      <c r="DC15" s="8">
        <f>'C завтраками| Bed and breakfast'!CW16</f>
        <v>18500</v>
      </c>
      <c r="DD15" s="8">
        <f>'C завтраками| Bed and breakfast'!CX16</f>
        <v>18500</v>
      </c>
      <c r="DE15" s="8">
        <f>'C завтраками| Bed and breakfast'!CY16</f>
        <v>19000</v>
      </c>
      <c r="DF15" s="8">
        <f>'C завтраками| Bed and breakfast'!CZ16</f>
        <v>19000</v>
      </c>
      <c r="DG15" s="8">
        <f>'C завтраками| Bed and breakfast'!DA16</f>
        <v>18500</v>
      </c>
      <c r="DH15" s="8">
        <f>'C завтраками| Bed and breakfast'!DB16</f>
        <v>18500</v>
      </c>
      <c r="DI15" s="8">
        <f>'C завтраками| Bed and breakfast'!DC16</f>
        <v>18500</v>
      </c>
      <c r="DJ15" s="8">
        <f>'C завтраками| Bed and breakfast'!DD16</f>
        <v>17500</v>
      </c>
      <c r="DK15" s="8">
        <f>'C завтраками| Bed and breakfast'!DE16</f>
        <v>17500</v>
      </c>
      <c r="DL15" s="8">
        <f>'C завтраками| Bed and breakfast'!DF16</f>
        <v>18200</v>
      </c>
      <c r="DM15" s="8">
        <f>'C завтраками| Bed and breakfast'!DG16</f>
        <v>18200</v>
      </c>
      <c r="DN15" s="8">
        <f>'C завтраками| Bed and breakfast'!DH16</f>
        <v>17500</v>
      </c>
      <c r="DO15" s="8">
        <f>'C завтраками| Bed and breakfast'!DI16</f>
        <v>17500</v>
      </c>
      <c r="DP15" s="8">
        <f>'C завтраками| Bed and breakfast'!DJ16</f>
        <v>17500</v>
      </c>
      <c r="DQ15" s="8">
        <f>'C завтраками| Bed and breakfast'!DK16</f>
        <v>17500</v>
      </c>
      <c r="DR15" s="8">
        <f>'C завтраками| Bed and breakfast'!DL16</f>
        <v>17500</v>
      </c>
      <c r="DS15" s="8">
        <f>'C завтраками| Bed and breakfast'!DM16</f>
        <v>18200</v>
      </c>
      <c r="DT15" s="8">
        <f>'C завтраками| Bed and breakfast'!DN16</f>
        <v>18200</v>
      </c>
      <c r="DU15" s="8">
        <f>'C завтраками| Bed and breakfast'!DO16</f>
        <v>17500</v>
      </c>
      <c r="DV15" s="8">
        <f>'C завтраками| Bed and breakfast'!DP16</f>
        <v>17500</v>
      </c>
      <c r="DW15" s="8">
        <f>'C завтраками| Bed and breakfast'!DQ16</f>
        <v>17500</v>
      </c>
      <c r="DX15" s="8">
        <f>'C завтраками| Bed and breakfast'!DR16</f>
        <v>17500</v>
      </c>
      <c r="DY15" s="8">
        <f>'C завтраками| Bed and breakfast'!DS16</f>
        <v>18500</v>
      </c>
      <c r="DZ15" s="8">
        <f>'C завтраками| Bed and breakfast'!DT16</f>
        <v>18200</v>
      </c>
      <c r="EA15" s="8">
        <f>'C завтраками| Bed and breakfast'!DU16</f>
        <v>18200</v>
      </c>
      <c r="EB15" s="8">
        <f>'C завтраками| Bed and breakfast'!DV16</f>
        <v>18200</v>
      </c>
      <c r="EC15" s="8">
        <f>'C завтраками| Bed and breakfast'!DW16</f>
        <v>17000</v>
      </c>
      <c r="ED15" s="8">
        <f>'C завтраками| Bed and breakfast'!DX16</f>
        <v>17000</v>
      </c>
      <c r="EE15" s="8">
        <f>'C завтраками| Bed and breakfast'!DY16</f>
        <v>17000</v>
      </c>
      <c r="EF15" s="8">
        <f>'C завтраками| Bed and breakfast'!DZ16</f>
        <v>17000</v>
      </c>
      <c r="EG15" s="8">
        <f>'C завтраками| Bed and breakfast'!EA16</f>
        <v>17000</v>
      </c>
      <c r="EH15" s="8">
        <f>'C завтраками| Bed and breakfast'!EB16</f>
        <v>18200</v>
      </c>
      <c r="EI15" s="8">
        <f>'C завтраками| Bed and breakfast'!EC16</f>
        <v>18200</v>
      </c>
      <c r="EJ15" s="8">
        <f>'C завтраками| Bed and breakfast'!ED16</f>
        <v>18200</v>
      </c>
      <c r="EK15" s="8">
        <f>'C завтраками| Bed and breakfast'!EE16</f>
        <v>16700</v>
      </c>
      <c r="EL15" s="8">
        <f>'C завтраками| Bed and breakfast'!EF16</f>
        <v>16700</v>
      </c>
      <c r="EM15" s="8">
        <f>'C завтраками| Bed and breakfast'!EG16</f>
        <v>16700</v>
      </c>
      <c r="EN15" s="8">
        <f>'C завтраками| Bed and breakfast'!EH16</f>
        <v>17000</v>
      </c>
      <c r="EO15" s="8">
        <f>'C завтраками| Bed and breakfast'!EI16</f>
        <v>17000</v>
      </c>
      <c r="EP15" s="8">
        <f>'C завтраками| Bed and breakfast'!EJ16</f>
        <v>16700</v>
      </c>
      <c r="EQ15" s="8">
        <f>'C завтраками| Bed and breakfast'!EK16</f>
        <v>16700</v>
      </c>
      <c r="ER15" s="8">
        <f>'C завтраками| Bed and breakfast'!EL16</f>
        <v>16700</v>
      </c>
      <c r="ES15" s="8">
        <f>'C завтраками| Bed and breakfast'!EM16</f>
        <v>16700</v>
      </c>
      <c r="ET15" s="8">
        <f>'C завтраками| Bed and breakfast'!EN16</f>
        <v>16700</v>
      </c>
      <c r="EU15" s="8">
        <f>'C завтраками| Bed and breakfast'!EO16</f>
        <v>17000</v>
      </c>
      <c r="EV15" s="8">
        <f>'C завтраками| Bed and breakfast'!EP16</f>
        <v>17000</v>
      </c>
      <c r="EW15" s="8">
        <f>'C завтраками| Bed and breakfast'!EQ16</f>
        <v>16700</v>
      </c>
      <c r="EX15" s="8">
        <f>'C завтраками| Bed and breakfast'!ER16</f>
        <v>16700</v>
      </c>
      <c r="EY15" s="8">
        <f>'C завтраками| Bed and breakfast'!ES16</f>
        <v>16700</v>
      </c>
      <c r="EZ15" s="8">
        <f>'C завтраками| Bed and breakfast'!ET16</f>
        <v>16700</v>
      </c>
      <c r="FA15" s="8">
        <f>'C завтраками| Bed and breakfast'!EU16</f>
        <v>16700</v>
      </c>
      <c r="FB15" s="8">
        <f>'C завтраками| Bed and breakfast'!EV16</f>
        <v>17000</v>
      </c>
      <c r="FC15" s="8">
        <f>'C завтраками| Bed and breakfast'!EW16</f>
        <v>17000</v>
      </c>
      <c r="FD15" s="8">
        <f>'C завтраками| Bed and breakfast'!EX16</f>
        <v>18500</v>
      </c>
      <c r="FE15" s="8">
        <f>'C завтраками| Bed and breakfast'!EY16</f>
        <v>17000</v>
      </c>
      <c r="FF15" s="8">
        <f>'C завтраками| Bed and breakfast'!EZ16</f>
        <v>17000</v>
      </c>
      <c r="FG15" s="8">
        <f>'C завтраками| Bed and breakfast'!FA16</f>
        <v>17000</v>
      </c>
      <c r="FH15" s="8">
        <f>'C завтраками| Bed and breakfast'!FB16</f>
        <v>17000</v>
      </c>
      <c r="FI15" s="8">
        <f>'C завтраками| Bed and breakfast'!FC16</f>
        <v>24500</v>
      </c>
      <c r="FJ15" s="8">
        <f>'C завтраками| Bed and breakfast'!FD16</f>
        <v>24500</v>
      </c>
      <c r="FK15" s="8">
        <f>'C завтраками| Bed and breakfast'!FE16</f>
        <v>24500</v>
      </c>
      <c r="FL15" s="8">
        <f>'C завтраками| Bed and breakfast'!FF16</f>
        <v>24500</v>
      </c>
      <c r="FM15" s="8">
        <f>'C завтраками| Bed and breakfast'!FG16</f>
        <v>24500</v>
      </c>
      <c r="FN15" s="8">
        <f>'C завтраками| Bed and breakfast'!FH16</f>
        <v>24500</v>
      </c>
      <c r="FO15" s="8">
        <f>'C завтраками| Bed and breakfast'!FI16</f>
        <v>24500</v>
      </c>
      <c r="FP15" s="8">
        <f>'C завтраками| Bed and breakfast'!FJ16</f>
        <v>24500</v>
      </c>
      <c r="FQ15" s="8">
        <f>'C завтраками| Bed and breakfast'!FK16</f>
        <v>24500</v>
      </c>
      <c r="FR15" s="8">
        <f>'C завтраками| Bed and breakfast'!FL16</f>
        <v>24500</v>
      </c>
      <c r="FS15" s="8">
        <f>'C завтраками| Bed and breakfast'!FM16</f>
        <v>24500</v>
      </c>
      <c r="FT15" s="8">
        <f>'C завтраками| Bed and breakfast'!FN16</f>
        <v>24500</v>
      </c>
      <c r="FU15" s="8">
        <f>'C завтраками| Bed and breakfast'!FO16</f>
        <v>24500</v>
      </c>
      <c r="FV15" s="8">
        <f>'C завтраками| Bed and breakfast'!FP16</f>
        <v>24500</v>
      </c>
      <c r="FW15" s="8">
        <f>'C завтраками| Bed and breakfast'!FQ16</f>
        <v>24500</v>
      </c>
      <c r="FX15" s="8">
        <f>'C завтраками| Bed and breakfast'!FR16</f>
        <v>24500</v>
      </c>
      <c r="FY15" s="8">
        <f>'C завтраками| Bed and breakfast'!FS16</f>
        <v>24500</v>
      </c>
      <c r="FZ15" s="8">
        <f>'C завтраками| Bed and breakfast'!FT16</f>
        <v>24500</v>
      </c>
      <c r="GA15" s="8">
        <f>'C завтраками| Bed and breakfast'!FU16</f>
        <v>24500</v>
      </c>
      <c r="GB15" s="8">
        <f>'C завтраками| Bed and breakfast'!FV16</f>
        <v>24500</v>
      </c>
      <c r="GC15" s="8">
        <f>'C завтраками| Bed and breakfast'!FW16</f>
        <v>24500</v>
      </c>
      <c r="GD15" s="8">
        <f>'C завтраками| Bed and breakfast'!FX16</f>
        <v>24500</v>
      </c>
      <c r="GE15" s="8">
        <f>'C завтраками| Bed and breakfast'!FY16</f>
        <v>24500</v>
      </c>
      <c r="GF15" s="8">
        <f>'C завтраками| Bed and breakfast'!FZ16</f>
        <v>24500</v>
      </c>
      <c r="GG15" s="8">
        <f>'C завтраками| Bed and breakfast'!GA16</f>
        <v>17000</v>
      </c>
      <c r="GH15" s="8">
        <f>'C завтраками| Bed and breakfast'!GB16</f>
        <v>17000</v>
      </c>
      <c r="GI15" s="8">
        <f>'C завтраками| Bed and breakfast'!GC16</f>
        <v>26400</v>
      </c>
      <c r="GJ15" s="8">
        <f>'C завтраками| Bed and breakfast'!GD16</f>
        <v>26400</v>
      </c>
      <c r="GK15" s="8">
        <f>'C завтраками| Bed and breakfast'!GE16</f>
        <v>26400</v>
      </c>
      <c r="GL15" s="8">
        <f>'C завтраками| Bed and breakfast'!GF16</f>
        <v>26400</v>
      </c>
      <c r="GM15" s="8">
        <f>'C завтраками| Bed and breakfast'!GG16</f>
        <v>26400</v>
      </c>
      <c r="GN15" s="8">
        <f>'C завтраками| Bed and breakfast'!GH16</f>
        <v>26400</v>
      </c>
      <c r="GO15" s="8">
        <f>'C завтраками| Bed and breakfast'!GI16</f>
        <v>26400</v>
      </c>
      <c r="GP15" s="8">
        <f>'C завтраками| Bed and breakfast'!GJ16</f>
        <v>26400</v>
      </c>
      <c r="GQ15" s="8">
        <f>'C завтраками| Bed and breakfast'!GK16</f>
        <v>26400</v>
      </c>
      <c r="GR15" s="8">
        <f>'C завтраками| Bed and breakfast'!GL16</f>
        <v>26400</v>
      </c>
      <c r="GS15" s="8">
        <f>'C завтраками| Bed and breakfast'!GM16</f>
        <v>20400</v>
      </c>
      <c r="GT15" s="8">
        <f>'C завтраками| Bed and breakfast'!GN16</f>
        <v>20400</v>
      </c>
      <c r="GU15" s="8">
        <f>'C завтраками| Bed and breakfast'!GO16</f>
        <v>20400</v>
      </c>
      <c r="GV15" s="8">
        <f>'C завтраками| Bed and breakfast'!GP16</f>
        <v>20400</v>
      </c>
      <c r="GW15" s="8">
        <f>'C завтраками| Bed and breakfast'!GQ16</f>
        <v>20900</v>
      </c>
      <c r="GX15" s="8">
        <f>'C завтраками| Bed and breakfast'!GR16</f>
        <v>20900</v>
      </c>
      <c r="GY15" s="8">
        <f>'C завтраками| Bed and breakfast'!GS16</f>
        <v>22100</v>
      </c>
      <c r="GZ15" s="8">
        <f>'C завтраками| Bed and breakfast'!GT16</f>
        <v>22100</v>
      </c>
      <c r="HA15" s="8">
        <f>'C завтраками| Bed and breakfast'!GU16</f>
        <v>20900</v>
      </c>
      <c r="HB15" s="8">
        <f>'C завтраками| Bed and breakfast'!GV16</f>
        <v>20900</v>
      </c>
      <c r="HC15" s="8">
        <f>'C завтраками| Bed and breakfast'!GW16</f>
        <v>20900</v>
      </c>
      <c r="HD15" s="8">
        <f>'C завтраками| Bed and breakfast'!GX16</f>
        <v>20900</v>
      </c>
      <c r="HE15" s="8">
        <f>'C завтраками| Bed and breakfast'!GY16</f>
        <v>20900</v>
      </c>
      <c r="HF15" s="8">
        <f>'C завтраками| Bed and breakfast'!GZ16</f>
        <v>22100</v>
      </c>
      <c r="HG15" s="8">
        <f>'C завтраками| Bed and breakfast'!HA16</f>
        <v>22100</v>
      </c>
      <c r="HH15" s="8">
        <f>'C завтраками| Bed and breakfast'!HB16</f>
        <v>20900</v>
      </c>
      <c r="HI15" s="8">
        <f>'C завтраками| Bed and breakfast'!HC16</f>
        <v>20900</v>
      </c>
      <c r="HJ15" s="8">
        <f>'C завтраками| Bed and breakfast'!HD16</f>
        <v>20900</v>
      </c>
      <c r="HK15" s="8">
        <f>'C завтраками| Bed and breakfast'!HE16</f>
        <v>20900</v>
      </c>
      <c r="HL15" s="8">
        <f>'C завтраками| Bed and breakfast'!HF16</f>
        <v>20900</v>
      </c>
      <c r="HM15" s="8">
        <f>'C завтраками| Bed and breakfast'!HG16</f>
        <v>18500</v>
      </c>
      <c r="HN15" s="8">
        <f>'C завтраками| Bed and breakfast'!HH16</f>
        <v>22100</v>
      </c>
      <c r="HO15" s="8">
        <f>'C завтраками| Bed and breakfast'!HI16</f>
        <v>20900</v>
      </c>
      <c r="HP15" s="8">
        <f>'C завтраками| Bed and breakfast'!HJ16</f>
        <v>20900</v>
      </c>
      <c r="HQ15" s="8">
        <f>'C завтраками| Bed and breakfast'!HK16</f>
        <v>20900</v>
      </c>
      <c r="HR15" s="8">
        <f>'C завтраками| Bed and breakfast'!HL16</f>
        <v>20900</v>
      </c>
      <c r="HS15" s="8">
        <f>'C завтраками| Bed and breakfast'!HM16</f>
        <v>20900</v>
      </c>
      <c r="HT15" s="8">
        <f>'C завтраками| Bed and breakfast'!HN16</f>
        <v>22100</v>
      </c>
      <c r="HU15" s="8">
        <f>'C завтраками| Bed and breakfast'!HO16</f>
        <v>22100</v>
      </c>
      <c r="HV15" s="8">
        <f>'C завтраками| Bed and breakfast'!HP16</f>
        <v>20900</v>
      </c>
      <c r="HW15" s="8">
        <f>'C завтраками| Bed and breakfast'!HQ16</f>
        <v>20900</v>
      </c>
      <c r="HX15" s="8">
        <f>'C завтраками| Bed and breakfast'!HR16</f>
        <v>20900</v>
      </c>
      <c r="HY15" s="8">
        <f>'C завтраками| Bed and breakfast'!HS16</f>
        <v>20900</v>
      </c>
      <c r="HZ15" s="8">
        <f>'C завтраками| Bed and breakfast'!HT16</f>
        <v>20900</v>
      </c>
      <c r="IA15" s="8">
        <f>'C завтраками| Bed and breakfast'!HU16</f>
        <v>22100</v>
      </c>
      <c r="IB15" s="8">
        <f>'C завтраками| Bed and breakfast'!HV16</f>
        <v>22100</v>
      </c>
      <c r="IC15" s="8">
        <f>'C завтраками| Bed and breakfast'!HW16</f>
        <v>20900</v>
      </c>
      <c r="ID15" s="8">
        <f>'C завтраками| Bed and breakfast'!HX16</f>
        <v>20900</v>
      </c>
      <c r="IE15" s="8">
        <f>'C завтраками| Bed and breakfast'!HY16</f>
        <v>20900</v>
      </c>
      <c r="IF15" s="8">
        <f>'C завтраками| Bed and breakfast'!HZ16</f>
        <v>20900</v>
      </c>
      <c r="IG15" s="8">
        <f>'C завтраками| Bed and breakfast'!IA16</f>
        <v>20900</v>
      </c>
      <c r="IH15" s="8">
        <f>'C завтраками| Bed and breakfast'!IB16</f>
        <v>22100</v>
      </c>
      <c r="II15" s="8">
        <f>'C завтраками| Bed and breakfast'!IC16</f>
        <v>22100</v>
      </c>
      <c r="IJ15" s="8">
        <f>'C завтраками| Bed and breakfast'!ID16</f>
        <v>19000</v>
      </c>
      <c r="IK15" s="8">
        <f>'C завтраками| Bed and breakfast'!IE16</f>
        <v>19000</v>
      </c>
      <c r="IL15" s="8">
        <f>'C завтраками| Bed and breakfast'!IF16</f>
        <v>19000</v>
      </c>
      <c r="IM15" s="8">
        <f>'C завтраками| Bed and breakfast'!IG16</f>
        <v>19000</v>
      </c>
      <c r="IN15" s="8">
        <f>'C завтраками| Bed and breakfast'!IH16</f>
        <v>19000</v>
      </c>
      <c r="IO15" s="8">
        <f>'C завтраками| Bed and breakfast'!II16</f>
        <v>20900</v>
      </c>
      <c r="IP15" s="8">
        <f>'C завтраками| Bed and breakfast'!IJ16</f>
        <v>20900</v>
      </c>
      <c r="IQ15" s="8">
        <f>'C завтраками| Bed and breakfast'!IK16</f>
        <v>18500</v>
      </c>
      <c r="IR15" s="8">
        <f>'C завтраками| Bed and breakfast'!IL16</f>
        <v>18500</v>
      </c>
      <c r="IS15" s="8">
        <f>'C завтраками| Bed and breakfast'!IM16</f>
        <v>18500</v>
      </c>
      <c r="IT15" s="8">
        <f>'C завтраками| Bed and breakfast'!IN16</f>
        <v>18500</v>
      </c>
      <c r="IU15" s="8">
        <f>'C завтраками| Bed and breakfast'!IO16</f>
        <v>18500</v>
      </c>
      <c r="IV15" s="8">
        <f>'C завтраками| Bed and breakfast'!IP16</f>
        <v>20900</v>
      </c>
      <c r="IW15" s="8">
        <f>'C завтраками| Bed and breakfast'!IQ16</f>
        <v>20900</v>
      </c>
      <c r="IX15" s="8">
        <f>'C завтраками| Bed and breakfast'!IR16</f>
        <v>18500</v>
      </c>
      <c r="IY15" s="8">
        <f>'C завтраками| Bed and breakfast'!IS16</f>
        <v>18500</v>
      </c>
      <c r="IZ15" s="8">
        <f>'C завтраками| Bed and breakfast'!IT16</f>
        <v>18500</v>
      </c>
      <c r="JA15" s="8">
        <f>'C завтраками| Bed and breakfast'!IU16</f>
        <v>18500</v>
      </c>
      <c r="JB15" s="8">
        <f>'C завтраками| Bed and breakfast'!IV16</f>
        <v>18500</v>
      </c>
      <c r="JC15" s="8">
        <f>'C завтраками| Bed and breakfast'!IW16</f>
        <v>20900</v>
      </c>
      <c r="JD15" s="8">
        <f>'C завтраками| Bed and breakfast'!IX16</f>
        <v>20900</v>
      </c>
      <c r="JE15" s="8">
        <f>'C завтраками| Bed and breakfast'!IY16</f>
        <v>18500</v>
      </c>
      <c r="JF15" s="8">
        <f>'C завтраками| Bed and breakfast'!IZ16</f>
        <v>18500</v>
      </c>
      <c r="JG15" s="8">
        <f>'C завтраками| Bed and breakfast'!JA16</f>
        <v>18500</v>
      </c>
      <c r="JH15" s="8">
        <f>'C завтраками| Bed and breakfast'!JB16</f>
        <v>18500</v>
      </c>
      <c r="JI15" s="8">
        <f>'C завтраками| Bed and breakfast'!JC16</f>
        <v>18500</v>
      </c>
      <c r="JJ15" s="8">
        <f>'C завтраками| Bed and breakfast'!JD16</f>
        <v>20900</v>
      </c>
      <c r="JK15" s="8">
        <f>'C завтраками| Bed and breakfast'!JE16</f>
        <v>20900</v>
      </c>
      <c r="JL15" s="8">
        <f>'C завтраками| Bed and breakfast'!JF16</f>
        <v>18500</v>
      </c>
      <c r="JM15" s="8">
        <f>'C завтраками| Bed and breakfast'!JG16</f>
        <v>18500</v>
      </c>
      <c r="JN15" s="8">
        <f>'C завтраками| Bed and breakfast'!JH16</f>
        <v>18500</v>
      </c>
      <c r="JO15" s="8">
        <f>'C завтраками| Bed and breakfast'!JI16</f>
        <v>18500</v>
      </c>
      <c r="JP15" s="8">
        <f>'C завтраками| Bed and breakfast'!JJ16</f>
        <v>18500</v>
      </c>
      <c r="JQ15" s="8">
        <f>'C завтраками| Bed and breakfast'!JK16</f>
        <v>20900</v>
      </c>
      <c r="JR15" s="8">
        <f>'C завтраками| Bed and breakfast'!JL16</f>
        <v>20900</v>
      </c>
      <c r="JS15" s="8">
        <f>'C завтраками| Bed and breakfast'!JM16</f>
        <v>19700</v>
      </c>
      <c r="JT15" s="8">
        <f>'C завтраками| Bed and breakfast'!JN16</f>
        <v>19700</v>
      </c>
      <c r="JU15" s="8">
        <f>'C завтраками| Bed and breakfast'!JO16</f>
        <v>19700</v>
      </c>
      <c r="JV15" s="8">
        <f>'C завтраками| Bed and breakfast'!JP16</f>
        <v>19700</v>
      </c>
    </row>
    <row r="16" spans="1:282" s="53" customFormat="1" x14ac:dyDescent="0.2">
      <c r="A16" s="42" t="s">
        <v>84</v>
      </c>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row>
    <row r="17" spans="1:282" s="53" customFormat="1" x14ac:dyDescent="0.2">
      <c r="A17" s="88">
        <f>A7</f>
        <v>1</v>
      </c>
      <c r="B17" s="8" t="e">
        <f>'C завтраками| Bed and breakfast'!#REF!</f>
        <v>#REF!</v>
      </c>
      <c r="C17" s="8" t="e">
        <f>'C завтраками| Bed and breakfast'!#REF!</f>
        <v>#REF!</v>
      </c>
      <c r="D17" s="8" t="e">
        <f>'C завтраками| Bed and breakfast'!#REF!</f>
        <v>#REF!</v>
      </c>
      <c r="E17" s="8" t="e">
        <f>'C завтраками| Bed and breakfast'!#REF!</f>
        <v>#REF!</v>
      </c>
      <c r="F17" s="8" t="e">
        <f>'C завтраками| Bed and breakfast'!#REF!</f>
        <v>#REF!</v>
      </c>
      <c r="G17" s="8" t="e">
        <f>'C завтраками| Bed and breakfast'!#REF!</f>
        <v>#REF!</v>
      </c>
      <c r="H17" s="8">
        <f>'C завтраками| Bed and breakfast'!B18</f>
        <v>40250</v>
      </c>
      <c r="I17" s="8">
        <f>'C завтраками| Bed and breakfast'!C18</f>
        <v>54750</v>
      </c>
      <c r="J17" s="8">
        <f>'C завтраками| Bed and breakfast'!D18</f>
        <v>54750</v>
      </c>
      <c r="K17" s="8">
        <f>'C завтраками| Bed and breakfast'!E18</f>
        <v>54750</v>
      </c>
      <c r="L17" s="8">
        <f>'C завтраками| Bed and breakfast'!F18</f>
        <v>47750</v>
      </c>
      <c r="M17" s="8">
        <f>'C завтраками| Bed and breakfast'!G18</f>
        <v>47750</v>
      </c>
      <c r="N17" s="8">
        <f>'C завтраками| Bed and breakfast'!H18</f>
        <v>47750</v>
      </c>
      <c r="O17" s="8">
        <f>'C завтраками| Bed and breakfast'!I18</f>
        <v>47750</v>
      </c>
      <c r="P17" s="8">
        <f>'C завтраками| Bed and breakfast'!J18</f>
        <v>47750</v>
      </c>
      <c r="Q17" s="8">
        <f>'C завтраками| Bed and breakfast'!K18</f>
        <v>47750</v>
      </c>
      <c r="R17" s="8">
        <f>'C завтраками| Bed and breakfast'!L18</f>
        <v>39450</v>
      </c>
      <c r="S17" s="8">
        <f>'C завтраками| Bed and breakfast'!M18</f>
        <v>22950</v>
      </c>
      <c r="T17" s="8">
        <f>'C завтраками| Bed and breakfast'!N18</f>
        <v>22950</v>
      </c>
      <c r="U17" s="8">
        <f>'C завтраками| Bed and breakfast'!O18</f>
        <v>22950</v>
      </c>
      <c r="V17" s="8">
        <f>'C завтраками| Bed and breakfast'!P18</f>
        <v>22950</v>
      </c>
      <c r="W17" s="8">
        <f>'C завтраками| Bed and breakfast'!Q18</f>
        <v>22950</v>
      </c>
      <c r="X17" s="8">
        <f>'C завтраками| Bed and breakfast'!R18</f>
        <v>24950</v>
      </c>
      <c r="Y17" s="8">
        <f>'C завтраками| Bed and breakfast'!S18</f>
        <v>24950</v>
      </c>
      <c r="Z17" s="8">
        <f>'C завтраками| Bed and breakfast'!T18</f>
        <v>24950</v>
      </c>
      <c r="AA17" s="8">
        <f>'C завтраками| Bed and breakfast'!U18</f>
        <v>24950</v>
      </c>
      <c r="AB17" s="8">
        <f>'C завтраками| Bed and breakfast'!V18</f>
        <v>24950</v>
      </c>
      <c r="AC17" s="8">
        <f>'C завтраками| Bed and breakfast'!W18</f>
        <v>22950</v>
      </c>
      <c r="AD17" s="8">
        <f>'C завтраками| Bed and breakfast'!X18</f>
        <v>22950</v>
      </c>
      <c r="AE17" s="8">
        <f>'C завтраками| Bed and breakfast'!Y18</f>
        <v>22950</v>
      </c>
      <c r="AF17" s="8">
        <f>'C завтраками| Bed and breakfast'!Z18</f>
        <v>22950</v>
      </c>
      <c r="AG17" s="8">
        <f>'C завтраками| Bed and breakfast'!AA18</f>
        <v>22950</v>
      </c>
      <c r="AH17" s="8">
        <f>'C завтраками| Bed and breakfast'!AB18</f>
        <v>26950</v>
      </c>
      <c r="AI17" s="8">
        <f>'C завтраками| Bed and breakfast'!AC18</f>
        <v>26950</v>
      </c>
      <c r="AJ17" s="8">
        <f>'C завтраками| Bed and breakfast'!AD18</f>
        <v>26950</v>
      </c>
      <c r="AK17" s="8">
        <f>'C завтраками| Bed and breakfast'!AE18</f>
        <v>26950</v>
      </c>
      <c r="AL17" s="8">
        <f>'C завтраками| Bed and breakfast'!AF18</f>
        <v>26950</v>
      </c>
      <c r="AM17" s="8">
        <f>'C завтраками| Bed and breakfast'!AG18</f>
        <v>28950</v>
      </c>
      <c r="AN17" s="8">
        <f>'C завтраками| Bed and breakfast'!AH18</f>
        <v>31450</v>
      </c>
      <c r="AO17" s="8">
        <f>'C завтраками| Bed and breakfast'!AI18</f>
        <v>31950</v>
      </c>
      <c r="AP17" s="8">
        <f>'C завтраками| Bed and breakfast'!AJ18</f>
        <v>31950</v>
      </c>
      <c r="AQ17" s="8">
        <f>'C завтраками| Bed and breakfast'!AK18</f>
        <v>31950</v>
      </c>
      <c r="AR17" s="8">
        <f>'C завтраками| Bed and breakfast'!AL18</f>
        <v>31950</v>
      </c>
      <c r="AS17" s="8">
        <f>'C завтраками| Bed and breakfast'!AM18</f>
        <v>31950</v>
      </c>
      <c r="AT17" s="8">
        <f>'C завтраками| Bed and breakfast'!AN18</f>
        <v>31950</v>
      </c>
      <c r="AU17" s="8">
        <f>'C завтраками| Bed and breakfast'!AO18</f>
        <v>31950</v>
      </c>
      <c r="AV17" s="8">
        <f>'C завтраками| Bed and breakfast'!AP18</f>
        <v>31950</v>
      </c>
      <c r="AW17" s="8">
        <f>'C завтраками| Bed and breakfast'!AQ18</f>
        <v>31950</v>
      </c>
      <c r="AX17" s="8">
        <f>'C завтраками| Bed and breakfast'!AR18</f>
        <v>31950</v>
      </c>
      <c r="AY17" s="8">
        <f>'C завтраками| Bed and breakfast'!AS18</f>
        <v>29950</v>
      </c>
      <c r="AZ17" s="8">
        <f>'C завтраками| Bed and breakfast'!AT18</f>
        <v>29950</v>
      </c>
      <c r="BA17" s="8">
        <f>'C завтраками| Bed and breakfast'!AU18</f>
        <v>31950</v>
      </c>
      <c r="BB17" s="8">
        <f>'C завтраками| Bed and breakfast'!AV18</f>
        <v>31950</v>
      </c>
      <c r="BC17" s="8">
        <f>'C завтраками| Bed and breakfast'!AW18</f>
        <v>33950</v>
      </c>
      <c r="BD17" s="8">
        <f>'C завтраками| Bed and breakfast'!AX18</f>
        <v>36450</v>
      </c>
      <c r="BE17" s="8">
        <f>'C завтраками| Bed and breakfast'!AY18</f>
        <v>36450</v>
      </c>
      <c r="BF17" s="8">
        <f>'C завтраками| Bed and breakfast'!AZ18</f>
        <v>36450</v>
      </c>
      <c r="BG17" s="8">
        <f>'C завтраками| Bed and breakfast'!BA18</f>
        <v>36450</v>
      </c>
      <c r="BH17" s="8">
        <f>'C завтраками| Bed and breakfast'!BB18</f>
        <v>38950</v>
      </c>
      <c r="BI17" s="8">
        <f>'C завтраками| Bed and breakfast'!BC18</f>
        <v>41950</v>
      </c>
      <c r="BJ17" s="8">
        <f>'C завтраками| Bed and breakfast'!BD18</f>
        <v>41950</v>
      </c>
      <c r="BK17" s="8">
        <f>'C завтраками| Bed and breakfast'!BE18</f>
        <v>38950</v>
      </c>
      <c r="BL17" s="8">
        <f>'C завтраками| Bed and breakfast'!BF18</f>
        <v>33950</v>
      </c>
      <c r="BM17" s="8">
        <f>'C завтраками| Bed and breakfast'!BG18</f>
        <v>33950</v>
      </c>
      <c r="BN17" s="8">
        <f>'C завтраками| Bed and breakfast'!BH18</f>
        <v>36450</v>
      </c>
      <c r="BO17" s="8">
        <f>'C завтраками| Bed and breakfast'!BI18</f>
        <v>36450</v>
      </c>
      <c r="BP17" s="8">
        <f>'C завтраками| Bed and breakfast'!BJ18</f>
        <v>27950</v>
      </c>
      <c r="BQ17" s="8">
        <f>'C завтраками| Bed and breakfast'!BK18</f>
        <v>28400</v>
      </c>
      <c r="BR17" s="8">
        <f>'C завтраками| Bed and breakfast'!BL18</f>
        <v>28400</v>
      </c>
      <c r="BS17" s="8">
        <f>'C завтраками| Bed and breakfast'!BM18</f>
        <v>28400</v>
      </c>
      <c r="BT17" s="8">
        <f>'C завтраками| Bed and breakfast'!BN18</f>
        <v>26900</v>
      </c>
      <c r="BU17" s="8">
        <f>'C завтраками| Bed and breakfast'!BO18</f>
        <v>26900</v>
      </c>
      <c r="BV17" s="8">
        <f>'C завтраками| Bed and breakfast'!BP18</f>
        <v>28400</v>
      </c>
      <c r="BW17" s="8">
        <f>'C завтраками| Bed and breakfast'!BQ18</f>
        <v>28400</v>
      </c>
      <c r="BX17" s="8">
        <f>'C завтраками| Bed and breakfast'!BR18</f>
        <v>28400</v>
      </c>
      <c r="BY17" s="8">
        <f>'C завтраками| Bed and breakfast'!BS18</f>
        <v>26900</v>
      </c>
      <c r="BZ17" s="8">
        <f>'C завтраками| Bed and breakfast'!BT18</f>
        <v>26900</v>
      </c>
      <c r="CA17" s="8">
        <f>'C завтраками| Bed and breakfast'!BU18</f>
        <v>26900</v>
      </c>
      <c r="CB17" s="8">
        <f>'C завтраками| Bed and breakfast'!BV18</f>
        <v>26900</v>
      </c>
      <c r="CC17" s="8">
        <f>'C завтраками| Bed and breakfast'!BW18</f>
        <v>26900</v>
      </c>
      <c r="CD17" s="8">
        <f>'C завтраками| Bed and breakfast'!BX18</f>
        <v>26900</v>
      </c>
      <c r="CE17" s="8">
        <f>'C завтраками| Bed and breakfast'!BY18</f>
        <v>26900</v>
      </c>
      <c r="CF17" s="8">
        <f>'C завтраками| Bed and breakfast'!BZ18</f>
        <v>26900</v>
      </c>
      <c r="CG17" s="8">
        <f>'C завтраками| Bed and breakfast'!CA18</f>
        <v>26900</v>
      </c>
      <c r="CH17" s="8">
        <f>'C завтраками| Bed and breakfast'!CB18</f>
        <v>26900</v>
      </c>
      <c r="CI17" s="8">
        <f>'C завтраками| Bed and breakfast'!CC18</f>
        <v>26900</v>
      </c>
      <c r="CJ17" s="8">
        <f>'C завтраками| Bed and breakfast'!CD18</f>
        <v>26900</v>
      </c>
      <c r="CK17" s="8">
        <f>'C завтраками| Bed and breakfast'!CE18</f>
        <v>26900</v>
      </c>
      <c r="CL17" s="8">
        <f>'C завтраками| Bed and breakfast'!CF18</f>
        <v>26900</v>
      </c>
      <c r="CM17" s="8">
        <f>'C завтраками| Bed and breakfast'!CG18</f>
        <v>26900</v>
      </c>
      <c r="CN17" s="8">
        <f>'C завтраками| Bed and breakfast'!CH18</f>
        <v>26900</v>
      </c>
      <c r="CO17" s="8">
        <f>'C завтраками| Bed and breakfast'!CI18</f>
        <v>26900</v>
      </c>
      <c r="CP17" s="8">
        <f>'C завтраками| Bed and breakfast'!CJ18</f>
        <v>26900</v>
      </c>
      <c r="CQ17" s="8">
        <f>'C завтраками| Bed and breakfast'!CK18</f>
        <v>26900</v>
      </c>
      <c r="CR17" s="8">
        <f>'C завтраками| Bed and breakfast'!CL18</f>
        <v>26900</v>
      </c>
      <c r="CS17" s="8">
        <f>'C завтраками| Bed and breakfast'!CM18</f>
        <v>26900</v>
      </c>
      <c r="CT17" s="8">
        <f>'C завтраками| Bed and breakfast'!CN18</f>
        <v>26900</v>
      </c>
      <c r="CU17" s="8">
        <f>'C завтраками| Bed and breakfast'!CO18</f>
        <v>26900</v>
      </c>
      <c r="CV17" s="8">
        <f>'C завтраками| Bed and breakfast'!CP18</f>
        <v>17650</v>
      </c>
      <c r="CW17" s="8">
        <f>'C завтраками| Bed and breakfast'!CQ18</f>
        <v>17650</v>
      </c>
      <c r="CX17" s="8">
        <f>'C завтраками| Bed and breakfast'!CR18</f>
        <v>18150</v>
      </c>
      <c r="CY17" s="8">
        <f>'C завтраками| Bed and breakfast'!CS18</f>
        <v>18150</v>
      </c>
      <c r="CZ17" s="8">
        <f>'C завтраками| Bed and breakfast'!CT18</f>
        <v>17650</v>
      </c>
      <c r="DA17" s="8">
        <f>'C завтраками| Bed and breakfast'!CU18</f>
        <v>17650</v>
      </c>
      <c r="DB17" s="8">
        <f>'C завтраками| Bed and breakfast'!CV18</f>
        <v>17650</v>
      </c>
      <c r="DC17" s="8">
        <f>'C завтраками| Bed and breakfast'!CW18</f>
        <v>17650</v>
      </c>
      <c r="DD17" s="8">
        <f>'C завтраками| Bed and breakfast'!CX18</f>
        <v>17650</v>
      </c>
      <c r="DE17" s="8">
        <f>'C завтраками| Bed and breakfast'!CY18</f>
        <v>18150</v>
      </c>
      <c r="DF17" s="8">
        <f>'C завтраками| Bed and breakfast'!CZ18</f>
        <v>18150</v>
      </c>
      <c r="DG17" s="8">
        <f>'C завтраками| Bed and breakfast'!DA18</f>
        <v>17650</v>
      </c>
      <c r="DH17" s="8">
        <f>'C завтраками| Bed and breakfast'!DB18</f>
        <v>17650</v>
      </c>
      <c r="DI17" s="8">
        <f>'C завтраками| Bed and breakfast'!DC18</f>
        <v>17650</v>
      </c>
      <c r="DJ17" s="8">
        <f>'C завтраками| Bed and breakfast'!DD18</f>
        <v>16650</v>
      </c>
      <c r="DK17" s="8">
        <f>'C завтраками| Bed and breakfast'!DE18</f>
        <v>16650</v>
      </c>
      <c r="DL17" s="8">
        <f>'C завтраками| Bed and breakfast'!DF18</f>
        <v>17350</v>
      </c>
      <c r="DM17" s="8">
        <f>'C завтраками| Bed and breakfast'!DG18</f>
        <v>17350</v>
      </c>
      <c r="DN17" s="8">
        <f>'C завтраками| Bed and breakfast'!DH18</f>
        <v>16650</v>
      </c>
      <c r="DO17" s="8">
        <f>'C завтраками| Bed and breakfast'!DI18</f>
        <v>16650</v>
      </c>
      <c r="DP17" s="8">
        <f>'C завтраками| Bed and breakfast'!DJ18</f>
        <v>16650</v>
      </c>
      <c r="DQ17" s="8">
        <f>'C завтраками| Bed and breakfast'!DK18</f>
        <v>16650</v>
      </c>
      <c r="DR17" s="8">
        <f>'C завтраками| Bed and breakfast'!DL18</f>
        <v>16650</v>
      </c>
      <c r="DS17" s="8">
        <f>'C завтраками| Bed and breakfast'!DM18</f>
        <v>17350</v>
      </c>
      <c r="DT17" s="8">
        <f>'C завтраками| Bed and breakfast'!DN18</f>
        <v>17350</v>
      </c>
      <c r="DU17" s="8">
        <f>'C завтраками| Bed and breakfast'!DO18</f>
        <v>16650</v>
      </c>
      <c r="DV17" s="8">
        <f>'C завтраками| Bed and breakfast'!DP18</f>
        <v>16650</v>
      </c>
      <c r="DW17" s="8">
        <f>'C завтраками| Bed and breakfast'!DQ18</f>
        <v>16650</v>
      </c>
      <c r="DX17" s="8">
        <f>'C завтраками| Bed and breakfast'!DR18</f>
        <v>16650</v>
      </c>
      <c r="DY17" s="8">
        <f>'C завтраками| Bed and breakfast'!DS18</f>
        <v>17650</v>
      </c>
      <c r="DZ17" s="8">
        <f>'C завтраками| Bed and breakfast'!DT18</f>
        <v>17350</v>
      </c>
      <c r="EA17" s="8">
        <f>'C завтраками| Bed and breakfast'!DU18</f>
        <v>17350</v>
      </c>
      <c r="EB17" s="8">
        <f>'C завтраками| Bed and breakfast'!DV18</f>
        <v>17350</v>
      </c>
      <c r="EC17" s="8">
        <f>'C завтраками| Bed and breakfast'!DW18</f>
        <v>16150</v>
      </c>
      <c r="ED17" s="8">
        <f>'C завтраками| Bed and breakfast'!DX18</f>
        <v>16150</v>
      </c>
      <c r="EE17" s="8">
        <f>'C завтраками| Bed and breakfast'!DY18</f>
        <v>16150</v>
      </c>
      <c r="EF17" s="8">
        <f>'C завтраками| Bed and breakfast'!DZ18</f>
        <v>16150</v>
      </c>
      <c r="EG17" s="8">
        <f>'C завтраками| Bed and breakfast'!EA18</f>
        <v>16150</v>
      </c>
      <c r="EH17" s="8">
        <f>'C завтраками| Bed and breakfast'!EB18</f>
        <v>17350</v>
      </c>
      <c r="EI17" s="8">
        <f>'C завтраками| Bed and breakfast'!EC18</f>
        <v>17350</v>
      </c>
      <c r="EJ17" s="8">
        <f>'C завтраками| Bed and breakfast'!ED18</f>
        <v>17350</v>
      </c>
      <c r="EK17" s="8">
        <f>'C завтраками| Bed and breakfast'!EE18</f>
        <v>15850</v>
      </c>
      <c r="EL17" s="8">
        <f>'C завтраками| Bed and breakfast'!EF18</f>
        <v>15850</v>
      </c>
      <c r="EM17" s="8">
        <f>'C завтраками| Bed and breakfast'!EG18</f>
        <v>15850</v>
      </c>
      <c r="EN17" s="8">
        <f>'C завтраками| Bed and breakfast'!EH18</f>
        <v>16150</v>
      </c>
      <c r="EO17" s="8">
        <f>'C завтраками| Bed and breakfast'!EI18</f>
        <v>16150</v>
      </c>
      <c r="EP17" s="8">
        <f>'C завтраками| Bed and breakfast'!EJ18</f>
        <v>15850</v>
      </c>
      <c r="EQ17" s="8">
        <f>'C завтраками| Bed and breakfast'!EK18</f>
        <v>15850</v>
      </c>
      <c r="ER17" s="8">
        <f>'C завтраками| Bed and breakfast'!EL18</f>
        <v>15850</v>
      </c>
      <c r="ES17" s="8">
        <f>'C завтраками| Bed and breakfast'!EM18</f>
        <v>15850</v>
      </c>
      <c r="ET17" s="8">
        <f>'C завтраками| Bed and breakfast'!EN18</f>
        <v>15850</v>
      </c>
      <c r="EU17" s="8">
        <f>'C завтраками| Bed and breakfast'!EO18</f>
        <v>16150</v>
      </c>
      <c r="EV17" s="8">
        <f>'C завтраками| Bed and breakfast'!EP18</f>
        <v>16150</v>
      </c>
      <c r="EW17" s="8">
        <f>'C завтраками| Bed and breakfast'!EQ18</f>
        <v>15850</v>
      </c>
      <c r="EX17" s="8">
        <f>'C завтраками| Bed and breakfast'!ER18</f>
        <v>15850</v>
      </c>
      <c r="EY17" s="8">
        <f>'C завтраками| Bed and breakfast'!ES18</f>
        <v>15850</v>
      </c>
      <c r="EZ17" s="8">
        <f>'C завтраками| Bed and breakfast'!ET18</f>
        <v>15850</v>
      </c>
      <c r="FA17" s="8">
        <f>'C завтраками| Bed and breakfast'!EU18</f>
        <v>15850</v>
      </c>
      <c r="FB17" s="8">
        <f>'C завтраками| Bed and breakfast'!EV18</f>
        <v>16150</v>
      </c>
      <c r="FC17" s="8">
        <f>'C завтраками| Bed and breakfast'!EW18</f>
        <v>16150</v>
      </c>
      <c r="FD17" s="8">
        <f>'C завтраками| Bed and breakfast'!EX18</f>
        <v>17650</v>
      </c>
      <c r="FE17" s="8">
        <f>'C завтраками| Bed and breakfast'!EY18</f>
        <v>16150</v>
      </c>
      <c r="FF17" s="8">
        <f>'C завтраками| Bed and breakfast'!EZ18</f>
        <v>16150</v>
      </c>
      <c r="FG17" s="8">
        <f>'C завтраками| Bed and breakfast'!FA18</f>
        <v>16150</v>
      </c>
      <c r="FH17" s="8">
        <f>'C завтраками| Bed and breakfast'!FB18</f>
        <v>16150</v>
      </c>
      <c r="FI17" s="8">
        <f>'C завтраками| Bed and breakfast'!FC18</f>
        <v>23650</v>
      </c>
      <c r="FJ17" s="8">
        <f>'C завтраками| Bed and breakfast'!FD18</f>
        <v>23650</v>
      </c>
      <c r="FK17" s="8">
        <f>'C завтраками| Bed and breakfast'!FE18</f>
        <v>23650</v>
      </c>
      <c r="FL17" s="8">
        <f>'C завтраками| Bed and breakfast'!FF18</f>
        <v>23650</v>
      </c>
      <c r="FM17" s="8">
        <f>'C завтраками| Bed and breakfast'!FG18</f>
        <v>23650</v>
      </c>
      <c r="FN17" s="8">
        <f>'C завтраками| Bed and breakfast'!FH18</f>
        <v>23650</v>
      </c>
      <c r="FO17" s="8">
        <f>'C завтраками| Bed and breakfast'!FI18</f>
        <v>23650</v>
      </c>
      <c r="FP17" s="8">
        <f>'C завтраками| Bed and breakfast'!FJ18</f>
        <v>23650</v>
      </c>
      <c r="FQ17" s="8">
        <f>'C завтраками| Bed and breakfast'!FK18</f>
        <v>23650</v>
      </c>
      <c r="FR17" s="8">
        <f>'C завтраками| Bed and breakfast'!FL18</f>
        <v>23650</v>
      </c>
      <c r="FS17" s="8">
        <f>'C завтраками| Bed and breakfast'!FM18</f>
        <v>23650</v>
      </c>
      <c r="FT17" s="8">
        <f>'C завтраками| Bed and breakfast'!FN18</f>
        <v>23650</v>
      </c>
      <c r="FU17" s="8">
        <f>'C завтраками| Bed and breakfast'!FO18</f>
        <v>23650</v>
      </c>
      <c r="FV17" s="8">
        <f>'C завтраками| Bed and breakfast'!FP18</f>
        <v>23650</v>
      </c>
      <c r="FW17" s="8">
        <f>'C завтраками| Bed and breakfast'!FQ18</f>
        <v>23650</v>
      </c>
      <c r="FX17" s="8">
        <f>'C завтраками| Bed and breakfast'!FR18</f>
        <v>23650</v>
      </c>
      <c r="FY17" s="8">
        <f>'C завтраками| Bed and breakfast'!FS18</f>
        <v>23650</v>
      </c>
      <c r="FZ17" s="8">
        <f>'C завтраками| Bed and breakfast'!FT18</f>
        <v>23650</v>
      </c>
      <c r="GA17" s="8">
        <f>'C завтраками| Bed and breakfast'!FU18</f>
        <v>23650</v>
      </c>
      <c r="GB17" s="8">
        <f>'C завтраками| Bed and breakfast'!FV18</f>
        <v>23650</v>
      </c>
      <c r="GC17" s="8">
        <f>'C завтраками| Bed and breakfast'!FW18</f>
        <v>23650</v>
      </c>
      <c r="GD17" s="8">
        <f>'C завтраками| Bed and breakfast'!FX18</f>
        <v>23650</v>
      </c>
      <c r="GE17" s="8">
        <f>'C завтраками| Bed and breakfast'!FY18</f>
        <v>23650</v>
      </c>
      <c r="GF17" s="8">
        <f>'C завтраками| Bed and breakfast'!FZ18</f>
        <v>23650</v>
      </c>
      <c r="GG17" s="8">
        <f>'C завтраками| Bed and breakfast'!GA18</f>
        <v>16150</v>
      </c>
      <c r="GH17" s="8">
        <f>'C завтраками| Bed and breakfast'!GB18</f>
        <v>16150</v>
      </c>
      <c r="GI17" s="8">
        <f>'C завтраками| Bed and breakfast'!GC18</f>
        <v>25550</v>
      </c>
      <c r="GJ17" s="8">
        <f>'C завтраками| Bed and breakfast'!GD18</f>
        <v>25550</v>
      </c>
      <c r="GK17" s="8">
        <f>'C завтраками| Bed and breakfast'!GE18</f>
        <v>25550</v>
      </c>
      <c r="GL17" s="8">
        <f>'C завтраками| Bed and breakfast'!GF18</f>
        <v>25550</v>
      </c>
      <c r="GM17" s="8">
        <f>'C завтраками| Bed and breakfast'!GG18</f>
        <v>25550</v>
      </c>
      <c r="GN17" s="8">
        <f>'C завтраками| Bed and breakfast'!GH18</f>
        <v>25550</v>
      </c>
      <c r="GO17" s="8">
        <f>'C завтраками| Bed and breakfast'!GI18</f>
        <v>25550</v>
      </c>
      <c r="GP17" s="8">
        <f>'C завтраками| Bed and breakfast'!GJ18</f>
        <v>25550</v>
      </c>
      <c r="GQ17" s="8">
        <f>'C завтраками| Bed and breakfast'!GK18</f>
        <v>25550</v>
      </c>
      <c r="GR17" s="8">
        <f>'C завтраками| Bed and breakfast'!GL18</f>
        <v>25550</v>
      </c>
      <c r="GS17" s="8">
        <f>'C завтраками| Bed and breakfast'!GM18</f>
        <v>19550</v>
      </c>
      <c r="GT17" s="8">
        <f>'C завтраками| Bed and breakfast'!GN18</f>
        <v>19550</v>
      </c>
      <c r="GU17" s="8">
        <f>'C завтраками| Bed and breakfast'!GO18</f>
        <v>19550</v>
      </c>
      <c r="GV17" s="8">
        <f>'C завтраками| Bed and breakfast'!GP18</f>
        <v>19550</v>
      </c>
      <c r="GW17" s="8">
        <f>'C завтраками| Bed and breakfast'!GQ18</f>
        <v>20050</v>
      </c>
      <c r="GX17" s="8">
        <f>'C завтраками| Bed and breakfast'!GR18</f>
        <v>20050</v>
      </c>
      <c r="GY17" s="8">
        <f>'C завтраками| Bed and breakfast'!GS18</f>
        <v>21250</v>
      </c>
      <c r="GZ17" s="8">
        <f>'C завтраками| Bed and breakfast'!GT18</f>
        <v>21250</v>
      </c>
      <c r="HA17" s="8">
        <f>'C завтраками| Bed and breakfast'!GU18</f>
        <v>20050</v>
      </c>
      <c r="HB17" s="8">
        <f>'C завтраками| Bed and breakfast'!GV18</f>
        <v>20050</v>
      </c>
      <c r="HC17" s="8">
        <f>'C завтраками| Bed and breakfast'!GW18</f>
        <v>20050</v>
      </c>
      <c r="HD17" s="8">
        <f>'C завтраками| Bed and breakfast'!GX18</f>
        <v>20050</v>
      </c>
      <c r="HE17" s="8">
        <f>'C завтраками| Bed and breakfast'!GY18</f>
        <v>20050</v>
      </c>
      <c r="HF17" s="8">
        <f>'C завтраками| Bed and breakfast'!GZ18</f>
        <v>21250</v>
      </c>
      <c r="HG17" s="8">
        <f>'C завтраками| Bed and breakfast'!HA18</f>
        <v>21250</v>
      </c>
      <c r="HH17" s="8">
        <f>'C завтраками| Bed and breakfast'!HB18</f>
        <v>20050</v>
      </c>
      <c r="HI17" s="8">
        <f>'C завтраками| Bed and breakfast'!HC18</f>
        <v>20050</v>
      </c>
      <c r="HJ17" s="8">
        <f>'C завтраками| Bed and breakfast'!HD18</f>
        <v>20050</v>
      </c>
      <c r="HK17" s="8">
        <f>'C завтраками| Bed and breakfast'!HE18</f>
        <v>20050</v>
      </c>
      <c r="HL17" s="8">
        <f>'C завтраками| Bed and breakfast'!HF18</f>
        <v>20050</v>
      </c>
      <c r="HM17" s="8">
        <f>'C завтраками| Bed and breakfast'!HG18</f>
        <v>17650</v>
      </c>
      <c r="HN17" s="8">
        <f>'C завтраками| Bed and breakfast'!HH18</f>
        <v>21250</v>
      </c>
      <c r="HO17" s="8">
        <f>'C завтраками| Bed and breakfast'!HI18</f>
        <v>20050</v>
      </c>
      <c r="HP17" s="8">
        <f>'C завтраками| Bed and breakfast'!HJ18</f>
        <v>20050</v>
      </c>
      <c r="HQ17" s="8">
        <f>'C завтраками| Bed and breakfast'!HK18</f>
        <v>20050</v>
      </c>
      <c r="HR17" s="8">
        <f>'C завтраками| Bed and breakfast'!HL18</f>
        <v>20050</v>
      </c>
      <c r="HS17" s="8">
        <f>'C завтраками| Bed and breakfast'!HM18</f>
        <v>20050</v>
      </c>
      <c r="HT17" s="8">
        <f>'C завтраками| Bed and breakfast'!HN18</f>
        <v>21250</v>
      </c>
      <c r="HU17" s="8">
        <f>'C завтраками| Bed and breakfast'!HO18</f>
        <v>21250</v>
      </c>
      <c r="HV17" s="8">
        <f>'C завтраками| Bed and breakfast'!HP18</f>
        <v>20050</v>
      </c>
      <c r="HW17" s="8">
        <f>'C завтраками| Bed and breakfast'!HQ18</f>
        <v>20050</v>
      </c>
      <c r="HX17" s="8">
        <f>'C завтраками| Bed and breakfast'!HR18</f>
        <v>20050</v>
      </c>
      <c r="HY17" s="8">
        <f>'C завтраками| Bed and breakfast'!HS18</f>
        <v>20050</v>
      </c>
      <c r="HZ17" s="8">
        <f>'C завтраками| Bed and breakfast'!HT18</f>
        <v>20050</v>
      </c>
      <c r="IA17" s="8">
        <f>'C завтраками| Bed and breakfast'!HU18</f>
        <v>21250</v>
      </c>
      <c r="IB17" s="8">
        <f>'C завтраками| Bed and breakfast'!HV18</f>
        <v>21250</v>
      </c>
      <c r="IC17" s="8">
        <f>'C завтраками| Bed and breakfast'!HW18</f>
        <v>20050</v>
      </c>
      <c r="ID17" s="8">
        <f>'C завтраками| Bed and breakfast'!HX18</f>
        <v>20050</v>
      </c>
      <c r="IE17" s="8">
        <f>'C завтраками| Bed and breakfast'!HY18</f>
        <v>20050</v>
      </c>
      <c r="IF17" s="8">
        <f>'C завтраками| Bed and breakfast'!HZ18</f>
        <v>20050</v>
      </c>
      <c r="IG17" s="8">
        <f>'C завтраками| Bed and breakfast'!IA18</f>
        <v>20050</v>
      </c>
      <c r="IH17" s="8">
        <f>'C завтраками| Bed and breakfast'!IB18</f>
        <v>21250</v>
      </c>
      <c r="II17" s="8">
        <f>'C завтраками| Bed and breakfast'!IC18</f>
        <v>21250</v>
      </c>
      <c r="IJ17" s="8">
        <f>'C завтраками| Bed and breakfast'!ID18</f>
        <v>18150</v>
      </c>
      <c r="IK17" s="8">
        <f>'C завтраками| Bed and breakfast'!IE18</f>
        <v>18150</v>
      </c>
      <c r="IL17" s="8">
        <f>'C завтраками| Bed and breakfast'!IF18</f>
        <v>18150</v>
      </c>
      <c r="IM17" s="8">
        <f>'C завтраками| Bed and breakfast'!IG18</f>
        <v>18150</v>
      </c>
      <c r="IN17" s="8">
        <f>'C завтраками| Bed and breakfast'!IH18</f>
        <v>18150</v>
      </c>
      <c r="IO17" s="8">
        <f>'C завтраками| Bed and breakfast'!II18</f>
        <v>20050</v>
      </c>
      <c r="IP17" s="8">
        <f>'C завтраками| Bed and breakfast'!IJ18</f>
        <v>20050</v>
      </c>
      <c r="IQ17" s="8">
        <f>'C завтраками| Bed and breakfast'!IK18</f>
        <v>17650</v>
      </c>
      <c r="IR17" s="8">
        <f>'C завтраками| Bed and breakfast'!IL18</f>
        <v>17650</v>
      </c>
      <c r="IS17" s="8">
        <f>'C завтраками| Bed and breakfast'!IM18</f>
        <v>17650</v>
      </c>
      <c r="IT17" s="8">
        <f>'C завтраками| Bed and breakfast'!IN18</f>
        <v>17650</v>
      </c>
      <c r="IU17" s="8">
        <f>'C завтраками| Bed and breakfast'!IO18</f>
        <v>17650</v>
      </c>
      <c r="IV17" s="8">
        <f>'C завтраками| Bed and breakfast'!IP18</f>
        <v>20050</v>
      </c>
      <c r="IW17" s="8">
        <f>'C завтраками| Bed and breakfast'!IQ18</f>
        <v>20050</v>
      </c>
      <c r="IX17" s="8">
        <f>'C завтраками| Bed and breakfast'!IR18</f>
        <v>17650</v>
      </c>
      <c r="IY17" s="8">
        <f>'C завтраками| Bed and breakfast'!IS18</f>
        <v>17650</v>
      </c>
      <c r="IZ17" s="8">
        <f>'C завтраками| Bed and breakfast'!IT18</f>
        <v>17650</v>
      </c>
      <c r="JA17" s="8">
        <f>'C завтраками| Bed and breakfast'!IU18</f>
        <v>17650</v>
      </c>
      <c r="JB17" s="8">
        <f>'C завтраками| Bed and breakfast'!IV18</f>
        <v>17650</v>
      </c>
      <c r="JC17" s="8">
        <f>'C завтраками| Bed and breakfast'!IW18</f>
        <v>20050</v>
      </c>
      <c r="JD17" s="8">
        <f>'C завтраками| Bed and breakfast'!IX18</f>
        <v>20050</v>
      </c>
      <c r="JE17" s="8">
        <f>'C завтраками| Bed and breakfast'!IY18</f>
        <v>17650</v>
      </c>
      <c r="JF17" s="8">
        <f>'C завтраками| Bed and breakfast'!IZ18</f>
        <v>17650</v>
      </c>
      <c r="JG17" s="8">
        <f>'C завтраками| Bed and breakfast'!JA18</f>
        <v>17650</v>
      </c>
      <c r="JH17" s="8">
        <f>'C завтраками| Bed and breakfast'!JB18</f>
        <v>17650</v>
      </c>
      <c r="JI17" s="8">
        <f>'C завтраками| Bed and breakfast'!JC18</f>
        <v>17650</v>
      </c>
      <c r="JJ17" s="8">
        <f>'C завтраками| Bed and breakfast'!JD18</f>
        <v>20050</v>
      </c>
      <c r="JK17" s="8">
        <f>'C завтраками| Bed and breakfast'!JE18</f>
        <v>20050</v>
      </c>
      <c r="JL17" s="8">
        <f>'C завтраками| Bed and breakfast'!JF18</f>
        <v>17650</v>
      </c>
      <c r="JM17" s="8">
        <f>'C завтраками| Bed and breakfast'!JG18</f>
        <v>17650</v>
      </c>
      <c r="JN17" s="8">
        <f>'C завтраками| Bed and breakfast'!JH18</f>
        <v>17650</v>
      </c>
      <c r="JO17" s="8">
        <f>'C завтраками| Bed and breakfast'!JI18</f>
        <v>17650</v>
      </c>
      <c r="JP17" s="8">
        <f>'C завтраками| Bed and breakfast'!JJ18</f>
        <v>17650</v>
      </c>
      <c r="JQ17" s="8">
        <f>'C завтраками| Bed and breakfast'!JK18</f>
        <v>20050</v>
      </c>
      <c r="JR17" s="8">
        <f>'C завтраками| Bed and breakfast'!JL18</f>
        <v>20050</v>
      </c>
      <c r="JS17" s="8">
        <f>'C завтраками| Bed and breakfast'!JM18</f>
        <v>18850</v>
      </c>
      <c r="JT17" s="8">
        <f>'C завтраками| Bed and breakfast'!JN18</f>
        <v>18850</v>
      </c>
      <c r="JU17" s="8">
        <f>'C завтраками| Bed and breakfast'!JO18</f>
        <v>18850</v>
      </c>
      <c r="JV17" s="8">
        <f>'C завтраками| Bed and breakfast'!JP18</f>
        <v>18850</v>
      </c>
    </row>
    <row r="18" spans="1:282" s="53" customFormat="1" x14ac:dyDescent="0.2">
      <c r="A18" s="88">
        <f>A8</f>
        <v>2</v>
      </c>
      <c r="B18" s="8" t="e">
        <f>'C завтраками| Bed and breakfast'!#REF!</f>
        <v>#REF!</v>
      </c>
      <c r="C18" s="8" t="e">
        <f>'C завтраками| Bed and breakfast'!#REF!</f>
        <v>#REF!</v>
      </c>
      <c r="D18" s="8" t="e">
        <f>'C завтраками| Bed and breakfast'!#REF!</f>
        <v>#REF!</v>
      </c>
      <c r="E18" s="8" t="e">
        <f>'C завтраками| Bed and breakfast'!#REF!</f>
        <v>#REF!</v>
      </c>
      <c r="F18" s="8" t="e">
        <f>'C завтраками| Bed and breakfast'!#REF!</f>
        <v>#REF!</v>
      </c>
      <c r="G18" s="8" t="e">
        <f>'C завтраками| Bed and breakfast'!#REF!</f>
        <v>#REF!</v>
      </c>
      <c r="H18" s="8">
        <f>'C завтраками| Bed and breakfast'!B19</f>
        <v>42500</v>
      </c>
      <c r="I18" s="8">
        <f>'C завтраками| Bed and breakfast'!C19</f>
        <v>57000</v>
      </c>
      <c r="J18" s="8">
        <f>'C завтраками| Bed and breakfast'!D19</f>
        <v>57000</v>
      </c>
      <c r="K18" s="8">
        <f>'C завтраками| Bed and breakfast'!E19</f>
        <v>57000</v>
      </c>
      <c r="L18" s="8">
        <f>'C завтраками| Bed and breakfast'!F19</f>
        <v>50000</v>
      </c>
      <c r="M18" s="8">
        <f>'C завтраками| Bed and breakfast'!G19</f>
        <v>50000</v>
      </c>
      <c r="N18" s="8">
        <f>'C завтраками| Bed and breakfast'!H19</f>
        <v>50000</v>
      </c>
      <c r="O18" s="8">
        <f>'C завтраками| Bed and breakfast'!I19</f>
        <v>50000</v>
      </c>
      <c r="P18" s="8">
        <f>'C завтраками| Bed and breakfast'!J19</f>
        <v>50000</v>
      </c>
      <c r="Q18" s="8">
        <f>'C завтраками| Bed and breakfast'!K19</f>
        <v>50000</v>
      </c>
      <c r="R18" s="8">
        <f>'C завтраками| Bed and breakfast'!L19</f>
        <v>41400</v>
      </c>
      <c r="S18" s="8">
        <f>'C завтраками| Bed and breakfast'!M19</f>
        <v>24900</v>
      </c>
      <c r="T18" s="8">
        <f>'C завтраками| Bed and breakfast'!N19</f>
        <v>24900</v>
      </c>
      <c r="U18" s="8">
        <f>'C завтраками| Bed and breakfast'!O19</f>
        <v>24900</v>
      </c>
      <c r="V18" s="8">
        <f>'C завтраками| Bed and breakfast'!P19</f>
        <v>24900</v>
      </c>
      <c r="W18" s="8">
        <f>'C завтраками| Bed and breakfast'!Q19</f>
        <v>24900</v>
      </c>
      <c r="X18" s="8">
        <f>'C завтраками| Bed and breakfast'!R19</f>
        <v>26900</v>
      </c>
      <c r="Y18" s="8">
        <f>'C завтраками| Bed and breakfast'!S19</f>
        <v>26900</v>
      </c>
      <c r="Z18" s="8">
        <f>'C завтраками| Bed and breakfast'!T19</f>
        <v>26900</v>
      </c>
      <c r="AA18" s="8">
        <f>'C завтраками| Bed and breakfast'!U19</f>
        <v>26900</v>
      </c>
      <c r="AB18" s="8">
        <f>'C завтраками| Bed and breakfast'!V19</f>
        <v>26900</v>
      </c>
      <c r="AC18" s="8">
        <f>'C завтраками| Bed and breakfast'!W19</f>
        <v>24900</v>
      </c>
      <c r="AD18" s="8">
        <f>'C завтраками| Bed and breakfast'!X19</f>
        <v>24900</v>
      </c>
      <c r="AE18" s="8">
        <f>'C завтраками| Bed and breakfast'!Y19</f>
        <v>24900</v>
      </c>
      <c r="AF18" s="8">
        <f>'C завтраками| Bed and breakfast'!Z19</f>
        <v>24900</v>
      </c>
      <c r="AG18" s="8">
        <f>'C завтраками| Bed and breakfast'!AA19</f>
        <v>24900</v>
      </c>
      <c r="AH18" s="8">
        <f>'C завтраками| Bed and breakfast'!AB19</f>
        <v>28900</v>
      </c>
      <c r="AI18" s="8">
        <f>'C завтраками| Bed and breakfast'!AC19</f>
        <v>28900</v>
      </c>
      <c r="AJ18" s="8">
        <f>'C завтраками| Bed and breakfast'!AD19</f>
        <v>28900</v>
      </c>
      <c r="AK18" s="8">
        <f>'C завтраками| Bed and breakfast'!AE19</f>
        <v>28900</v>
      </c>
      <c r="AL18" s="8">
        <f>'C завтраками| Bed and breakfast'!AF19</f>
        <v>28900</v>
      </c>
      <c r="AM18" s="8">
        <f>'C завтраками| Bed and breakfast'!AG19</f>
        <v>30900</v>
      </c>
      <c r="AN18" s="8">
        <f>'C завтраками| Bed and breakfast'!AH19</f>
        <v>33400</v>
      </c>
      <c r="AO18" s="8">
        <f>'C завтраками| Bed and breakfast'!AI19</f>
        <v>33900</v>
      </c>
      <c r="AP18" s="8">
        <f>'C завтраками| Bed and breakfast'!AJ19</f>
        <v>33900</v>
      </c>
      <c r="AQ18" s="8">
        <f>'C завтраками| Bed and breakfast'!AK19</f>
        <v>33900</v>
      </c>
      <c r="AR18" s="8">
        <f>'C завтраками| Bed and breakfast'!AL19</f>
        <v>33900</v>
      </c>
      <c r="AS18" s="8">
        <f>'C завтраками| Bed and breakfast'!AM19</f>
        <v>33900</v>
      </c>
      <c r="AT18" s="8">
        <f>'C завтраками| Bed and breakfast'!AN19</f>
        <v>33900</v>
      </c>
      <c r="AU18" s="8">
        <f>'C завтраками| Bed and breakfast'!AO19</f>
        <v>33900</v>
      </c>
      <c r="AV18" s="8">
        <f>'C завтраками| Bed and breakfast'!AP19</f>
        <v>33900</v>
      </c>
      <c r="AW18" s="8">
        <f>'C завтраками| Bed and breakfast'!AQ19</f>
        <v>33900</v>
      </c>
      <c r="AX18" s="8">
        <f>'C завтраками| Bed and breakfast'!AR19</f>
        <v>33900</v>
      </c>
      <c r="AY18" s="8">
        <f>'C завтраками| Bed and breakfast'!AS19</f>
        <v>31900</v>
      </c>
      <c r="AZ18" s="8">
        <f>'C завтраками| Bed and breakfast'!AT19</f>
        <v>31900</v>
      </c>
      <c r="BA18" s="8">
        <f>'C завтраками| Bed and breakfast'!AU19</f>
        <v>33900</v>
      </c>
      <c r="BB18" s="8">
        <f>'C завтраками| Bed and breakfast'!AV19</f>
        <v>33900</v>
      </c>
      <c r="BC18" s="8">
        <f>'C завтраками| Bed and breakfast'!AW19</f>
        <v>35900</v>
      </c>
      <c r="BD18" s="8">
        <f>'C завтраками| Bed and breakfast'!AX19</f>
        <v>38400</v>
      </c>
      <c r="BE18" s="8">
        <f>'C завтраками| Bed and breakfast'!AY19</f>
        <v>38400</v>
      </c>
      <c r="BF18" s="8">
        <f>'C завтраками| Bed and breakfast'!AZ19</f>
        <v>38400</v>
      </c>
      <c r="BG18" s="8">
        <f>'C завтраками| Bed and breakfast'!BA19</f>
        <v>38400</v>
      </c>
      <c r="BH18" s="8">
        <f>'C завтраками| Bed and breakfast'!BB19</f>
        <v>40900</v>
      </c>
      <c r="BI18" s="8">
        <f>'C завтраками| Bed and breakfast'!BC19</f>
        <v>43900</v>
      </c>
      <c r="BJ18" s="8">
        <f>'C завтраками| Bed and breakfast'!BD19</f>
        <v>43900</v>
      </c>
      <c r="BK18" s="8">
        <f>'C завтраками| Bed and breakfast'!BE19</f>
        <v>40900</v>
      </c>
      <c r="BL18" s="8">
        <f>'C завтраками| Bed and breakfast'!BF19</f>
        <v>35900</v>
      </c>
      <c r="BM18" s="8">
        <f>'C завтраками| Bed and breakfast'!BG19</f>
        <v>35900</v>
      </c>
      <c r="BN18" s="8">
        <f>'C завтраками| Bed and breakfast'!BH19</f>
        <v>38400</v>
      </c>
      <c r="BO18" s="8">
        <f>'C завтраками| Bed and breakfast'!BI19</f>
        <v>38400</v>
      </c>
      <c r="BP18" s="8">
        <f>'C завтраками| Bed and breakfast'!BJ19</f>
        <v>29900</v>
      </c>
      <c r="BQ18" s="8">
        <f>'C завтраками| Bed and breakfast'!BK19</f>
        <v>30350</v>
      </c>
      <c r="BR18" s="8">
        <f>'C завтраками| Bed and breakfast'!BL19</f>
        <v>30350</v>
      </c>
      <c r="BS18" s="8">
        <f>'C завтраками| Bed and breakfast'!BM19</f>
        <v>30350</v>
      </c>
      <c r="BT18" s="8">
        <f>'C завтраками| Bed and breakfast'!BN19</f>
        <v>28850</v>
      </c>
      <c r="BU18" s="8">
        <f>'C завтраками| Bed and breakfast'!BO19</f>
        <v>28850</v>
      </c>
      <c r="BV18" s="8">
        <f>'C завтраками| Bed and breakfast'!BP19</f>
        <v>30350</v>
      </c>
      <c r="BW18" s="8">
        <f>'C завтраками| Bed and breakfast'!BQ19</f>
        <v>30350</v>
      </c>
      <c r="BX18" s="8">
        <f>'C завтраками| Bed and breakfast'!BR19</f>
        <v>30350</v>
      </c>
      <c r="BY18" s="8">
        <f>'C завтраками| Bed and breakfast'!BS19</f>
        <v>28850</v>
      </c>
      <c r="BZ18" s="8">
        <f>'C завтраками| Bed and breakfast'!BT19</f>
        <v>28850</v>
      </c>
      <c r="CA18" s="8">
        <f>'C завтраками| Bed and breakfast'!BU19</f>
        <v>28850</v>
      </c>
      <c r="CB18" s="8">
        <f>'C завтраками| Bed and breakfast'!BV19</f>
        <v>28850</v>
      </c>
      <c r="CC18" s="8">
        <f>'C завтраками| Bed and breakfast'!BW19</f>
        <v>28850</v>
      </c>
      <c r="CD18" s="8">
        <f>'C завтраками| Bed and breakfast'!BX19</f>
        <v>28850</v>
      </c>
      <c r="CE18" s="8">
        <f>'C завтраками| Bed and breakfast'!BY19</f>
        <v>28850</v>
      </c>
      <c r="CF18" s="8">
        <f>'C завтраками| Bed and breakfast'!BZ19</f>
        <v>28850</v>
      </c>
      <c r="CG18" s="8">
        <f>'C завтраками| Bed and breakfast'!CA19</f>
        <v>28850</v>
      </c>
      <c r="CH18" s="8">
        <f>'C завтраками| Bed and breakfast'!CB19</f>
        <v>28850</v>
      </c>
      <c r="CI18" s="8">
        <f>'C завтраками| Bed and breakfast'!CC19</f>
        <v>28850</v>
      </c>
      <c r="CJ18" s="8">
        <f>'C завтраками| Bed and breakfast'!CD19</f>
        <v>28850</v>
      </c>
      <c r="CK18" s="8">
        <f>'C завтраками| Bed and breakfast'!CE19</f>
        <v>28850</v>
      </c>
      <c r="CL18" s="8">
        <f>'C завтраками| Bed and breakfast'!CF19</f>
        <v>28850</v>
      </c>
      <c r="CM18" s="8">
        <f>'C завтраками| Bed and breakfast'!CG19</f>
        <v>28850</v>
      </c>
      <c r="CN18" s="8">
        <f>'C завтраками| Bed and breakfast'!CH19</f>
        <v>28850</v>
      </c>
      <c r="CO18" s="8">
        <f>'C завтраками| Bed and breakfast'!CI19</f>
        <v>28850</v>
      </c>
      <c r="CP18" s="8">
        <f>'C завтраками| Bed and breakfast'!CJ19</f>
        <v>28850</v>
      </c>
      <c r="CQ18" s="8">
        <f>'C завтраками| Bed and breakfast'!CK19</f>
        <v>28850</v>
      </c>
      <c r="CR18" s="8">
        <f>'C завтраками| Bed and breakfast'!CL19</f>
        <v>28850</v>
      </c>
      <c r="CS18" s="8">
        <f>'C завтраками| Bed and breakfast'!CM19</f>
        <v>28850</v>
      </c>
      <c r="CT18" s="8">
        <f>'C завтраками| Bed and breakfast'!CN19</f>
        <v>28850</v>
      </c>
      <c r="CU18" s="8">
        <f>'C завтраками| Bed and breakfast'!CO19</f>
        <v>28850</v>
      </c>
      <c r="CV18" s="8">
        <f>'C завтраками| Bed and breakfast'!CP19</f>
        <v>19500</v>
      </c>
      <c r="CW18" s="8">
        <f>'C завтраками| Bed and breakfast'!CQ19</f>
        <v>19500</v>
      </c>
      <c r="CX18" s="8">
        <f>'C завтраками| Bed and breakfast'!CR19</f>
        <v>20000</v>
      </c>
      <c r="CY18" s="8">
        <f>'C завтраками| Bed and breakfast'!CS19</f>
        <v>20000</v>
      </c>
      <c r="CZ18" s="8">
        <f>'C завтраками| Bed and breakfast'!CT19</f>
        <v>19500</v>
      </c>
      <c r="DA18" s="8">
        <f>'C завтраками| Bed and breakfast'!CU19</f>
        <v>19500</v>
      </c>
      <c r="DB18" s="8">
        <f>'C завтраками| Bed and breakfast'!CV19</f>
        <v>19500</v>
      </c>
      <c r="DC18" s="8">
        <f>'C завтраками| Bed and breakfast'!CW19</f>
        <v>19500</v>
      </c>
      <c r="DD18" s="8">
        <f>'C завтраками| Bed and breakfast'!CX19</f>
        <v>19500</v>
      </c>
      <c r="DE18" s="8">
        <f>'C завтраками| Bed and breakfast'!CY19</f>
        <v>20000</v>
      </c>
      <c r="DF18" s="8">
        <f>'C завтраками| Bed and breakfast'!CZ19</f>
        <v>20000</v>
      </c>
      <c r="DG18" s="8">
        <f>'C завтраками| Bed and breakfast'!DA19</f>
        <v>19500</v>
      </c>
      <c r="DH18" s="8">
        <f>'C завтраками| Bed and breakfast'!DB19</f>
        <v>19500</v>
      </c>
      <c r="DI18" s="8">
        <f>'C завтраками| Bed and breakfast'!DC19</f>
        <v>19500</v>
      </c>
      <c r="DJ18" s="8">
        <f>'C завтраками| Bed and breakfast'!DD19</f>
        <v>18500</v>
      </c>
      <c r="DK18" s="8">
        <f>'C завтраками| Bed and breakfast'!DE19</f>
        <v>18500</v>
      </c>
      <c r="DL18" s="8">
        <f>'C завтраками| Bed and breakfast'!DF19</f>
        <v>19200</v>
      </c>
      <c r="DM18" s="8">
        <f>'C завтраками| Bed and breakfast'!DG19</f>
        <v>19200</v>
      </c>
      <c r="DN18" s="8">
        <f>'C завтраками| Bed and breakfast'!DH19</f>
        <v>18500</v>
      </c>
      <c r="DO18" s="8">
        <f>'C завтраками| Bed and breakfast'!DI19</f>
        <v>18500</v>
      </c>
      <c r="DP18" s="8">
        <f>'C завтраками| Bed and breakfast'!DJ19</f>
        <v>18500</v>
      </c>
      <c r="DQ18" s="8">
        <f>'C завтраками| Bed and breakfast'!DK19</f>
        <v>18500</v>
      </c>
      <c r="DR18" s="8">
        <f>'C завтраками| Bed and breakfast'!DL19</f>
        <v>18500</v>
      </c>
      <c r="DS18" s="8">
        <f>'C завтраками| Bed and breakfast'!DM19</f>
        <v>19200</v>
      </c>
      <c r="DT18" s="8">
        <f>'C завтраками| Bed and breakfast'!DN19</f>
        <v>19200</v>
      </c>
      <c r="DU18" s="8">
        <f>'C завтраками| Bed and breakfast'!DO19</f>
        <v>18500</v>
      </c>
      <c r="DV18" s="8">
        <f>'C завтраками| Bed and breakfast'!DP19</f>
        <v>18500</v>
      </c>
      <c r="DW18" s="8">
        <f>'C завтраками| Bed and breakfast'!DQ19</f>
        <v>18500</v>
      </c>
      <c r="DX18" s="8">
        <f>'C завтраками| Bed and breakfast'!DR19</f>
        <v>18500</v>
      </c>
      <c r="DY18" s="8">
        <f>'C завтраками| Bed and breakfast'!DS19</f>
        <v>19500</v>
      </c>
      <c r="DZ18" s="8">
        <f>'C завтраками| Bed and breakfast'!DT19</f>
        <v>19200</v>
      </c>
      <c r="EA18" s="8">
        <f>'C завтраками| Bed and breakfast'!DU19</f>
        <v>19200</v>
      </c>
      <c r="EB18" s="8">
        <f>'C завтраками| Bed and breakfast'!DV19</f>
        <v>19200</v>
      </c>
      <c r="EC18" s="8">
        <f>'C завтраками| Bed and breakfast'!DW19</f>
        <v>18000</v>
      </c>
      <c r="ED18" s="8">
        <f>'C завтраками| Bed and breakfast'!DX19</f>
        <v>18000</v>
      </c>
      <c r="EE18" s="8">
        <f>'C завтраками| Bed and breakfast'!DY19</f>
        <v>18000</v>
      </c>
      <c r="EF18" s="8">
        <f>'C завтраками| Bed and breakfast'!DZ19</f>
        <v>18000</v>
      </c>
      <c r="EG18" s="8">
        <f>'C завтраками| Bed and breakfast'!EA19</f>
        <v>18000</v>
      </c>
      <c r="EH18" s="8">
        <f>'C завтраками| Bed and breakfast'!EB19</f>
        <v>19200</v>
      </c>
      <c r="EI18" s="8">
        <f>'C завтраками| Bed and breakfast'!EC19</f>
        <v>19200</v>
      </c>
      <c r="EJ18" s="8">
        <f>'C завтраками| Bed and breakfast'!ED19</f>
        <v>19200</v>
      </c>
      <c r="EK18" s="8">
        <f>'C завтраками| Bed and breakfast'!EE19</f>
        <v>17700</v>
      </c>
      <c r="EL18" s="8">
        <f>'C завтраками| Bed and breakfast'!EF19</f>
        <v>17700</v>
      </c>
      <c r="EM18" s="8">
        <f>'C завтраками| Bed and breakfast'!EG19</f>
        <v>17700</v>
      </c>
      <c r="EN18" s="8">
        <f>'C завтраками| Bed and breakfast'!EH19</f>
        <v>18000</v>
      </c>
      <c r="EO18" s="8">
        <f>'C завтраками| Bed and breakfast'!EI19</f>
        <v>18000</v>
      </c>
      <c r="EP18" s="8">
        <f>'C завтраками| Bed and breakfast'!EJ19</f>
        <v>17700</v>
      </c>
      <c r="EQ18" s="8">
        <f>'C завтраками| Bed and breakfast'!EK19</f>
        <v>17700</v>
      </c>
      <c r="ER18" s="8">
        <f>'C завтраками| Bed and breakfast'!EL19</f>
        <v>17700</v>
      </c>
      <c r="ES18" s="8">
        <f>'C завтраками| Bed and breakfast'!EM19</f>
        <v>17700</v>
      </c>
      <c r="ET18" s="8">
        <f>'C завтраками| Bed and breakfast'!EN19</f>
        <v>17700</v>
      </c>
      <c r="EU18" s="8">
        <f>'C завтраками| Bed and breakfast'!EO19</f>
        <v>18000</v>
      </c>
      <c r="EV18" s="8">
        <f>'C завтраками| Bed and breakfast'!EP19</f>
        <v>18000</v>
      </c>
      <c r="EW18" s="8">
        <f>'C завтраками| Bed and breakfast'!EQ19</f>
        <v>17700</v>
      </c>
      <c r="EX18" s="8">
        <f>'C завтраками| Bed and breakfast'!ER19</f>
        <v>17700</v>
      </c>
      <c r="EY18" s="8">
        <f>'C завтраками| Bed and breakfast'!ES19</f>
        <v>17700</v>
      </c>
      <c r="EZ18" s="8">
        <f>'C завтраками| Bed and breakfast'!ET19</f>
        <v>17700</v>
      </c>
      <c r="FA18" s="8">
        <f>'C завтраками| Bed and breakfast'!EU19</f>
        <v>17700</v>
      </c>
      <c r="FB18" s="8">
        <f>'C завтраками| Bed and breakfast'!EV19</f>
        <v>18000</v>
      </c>
      <c r="FC18" s="8">
        <f>'C завтраками| Bed and breakfast'!EW19</f>
        <v>18000</v>
      </c>
      <c r="FD18" s="8">
        <f>'C завтраками| Bed and breakfast'!EX19</f>
        <v>19500</v>
      </c>
      <c r="FE18" s="8">
        <f>'C завтраками| Bed and breakfast'!EY19</f>
        <v>18000</v>
      </c>
      <c r="FF18" s="8">
        <f>'C завтраками| Bed and breakfast'!EZ19</f>
        <v>18000</v>
      </c>
      <c r="FG18" s="8">
        <f>'C завтраками| Bed and breakfast'!FA19</f>
        <v>18000</v>
      </c>
      <c r="FH18" s="8">
        <f>'C завтраками| Bed and breakfast'!FB19</f>
        <v>18000</v>
      </c>
      <c r="FI18" s="8">
        <f>'C завтраками| Bed and breakfast'!FC19</f>
        <v>25500</v>
      </c>
      <c r="FJ18" s="8">
        <f>'C завтраками| Bed and breakfast'!FD19</f>
        <v>25500</v>
      </c>
      <c r="FK18" s="8">
        <f>'C завтраками| Bed and breakfast'!FE19</f>
        <v>25500</v>
      </c>
      <c r="FL18" s="8">
        <f>'C завтраками| Bed and breakfast'!FF19</f>
        <v>25500</v>
      </c>
      <c r="FM18" s="8">
        <f>'C завтраками| Bed and breakfast'!FG19</f>
        <v>25500</v>
      </c>
      <c r="FN18" s="8">
        <f>'C завтраками| Bed and breakfast'!FH19</f>
        <v>25500</v>
      </c>
      <c r="FO18" s="8">
        <f>'C завтраками| Bed and breakfast'!FI19</f>
        <v>25500</v>
      </c>
      <c r="FP18" s="8">
        <f>'C завтраками| Bed and breakfast'!FJ19</f>
        <v>25500</v>
      </c>
      <c r="FQ18" s="8">
        <f>'C завтраками| Bed and breakfast'!FK19</f>
        <v>25500</v>
      </c>
      <c r="FR18" s="8">
        <f>'C завтраками| Bed and breakfast'!FL19</f>
        <v>25500</v>
      </c>
      <c r="FS18" s="8">
        <f>'C завтраками| Bed and breakfast'!FM19</f>
        <v>25500</v>
      </c>
      <c r="FT18" s="8">
        <f>'C завтраками| Bed and breakfast'!FN19</f>
        <v>25500</v>
      </c>
      <c r="FU18" s="8">
        <f>'C завтраками| Bed and breakfast'!FO19</f>
        <v>25500</v>
      </c>
      <c r="FV18" s="8">
        <f>'C завтраками| Bed and breakfast'!FP19</f>
        <v>25500</v>
      </c>
      <c r="FW18" s="8">
        <f>'C завтраками| Bed and breakfast'!FQ19</f>
        <v>25500</v>
      </c>
      <c r="FX18" s="8">
        <f>'C завтраками| Bed and breakfast'!FR19</f>
        <v>25500</v>
      </c>
      <c r="FY18" s="8">
        <f>'C завтраками| Bed and breakfast'!FS19</f>
        <v>25500</v>
      </c>
      <c r="FZ18" s="8">
        <f>'C завтраками| Bed and breakfast'!FT19</f>
        <v>25500</v>
      </c>
      <c r="GA18" s="8">
        <f>'C завтраками| Bed and breakfast'!FU19</f>
        <v>25500</v>
      </c>
      <c r="GB18" s="8">
        <f>'C завтраками| Bed and breakfast'!FV19</f>
        <v>25500</v>
      </c>
      <c r="GC18" s="8">
        <f>'C завтраками| Bed and breakfast'!FW19</f>
        <v>25500</v>
      </c>
      <c r="GD18" s="8">
        <f>'C завтраками| Bed and breakfast'!FX19</f>
        <v>25500</v>
      </c>
      <c r="GE18" s="8">
        <f>'C завтраками| Bed and breakfast'!FY19</f>
        <v>25500</v>
      </c>
      <c r="GF18" s="8">
        <f>'C завтраками| Bed and breakfast'!FZ19</f>
        <v>25500</v>
      </c>
      <c r="GG18" s="8">
        <f>'C завтраками| Bed and breakfast'!GA19</f>
        <v>18000</v>
      </c>
      <c r="GH18" s="8">
        <f>'C завтраками| Bed and breakfast'!GB19</f>
        <v>18000</v>
      </c>
      <c r="GI18" s="8">
        <f>'C завтраками| Bed and breakfast'!GC19</f>
        <v>27400</v>
      </c>
      <c r="GJ18" s="8">
        <f>'C завтраками| Bed and breakfast'!GD19</f>
        <v>27400</v>
      </c>
      <c r="GK18" s="8">
        <f>'C завтраками| Bed and breakfast'!GE19</f>
        <v>27400</v>
      </c>
      <c r="GL18" s="8">
        <f>'C завтраками| Bed and breakfast'!GF19</f>
        <v>27400</v>
      </c>
      <c r="GM18" s="8">
        <f>'C завтраками| Bed and breakfast'!GG19</f>
        <v>27400</v>
      </c>
      <c r="GN18" s="8">
        <f>'C завтраками| Bed and breakfast'!GH19</f>
        <v>27400</v>
      </c>
      <c r="GO18" s="8">
        <f>'C завтраками| Bed and breakfast'!GI19</f>
        <v>27400</v>
      </c>
      <c r="GP18" s="8">
        <f>'C завтраками| Bed and breakfast'!GJ19</f>
        <v>27400</v>
      </c>
      <c r="GQ18" s="8">
        <f>'C завтраками| Bed and breakfast'!GK19</f>
        <v>27400</v>
      </c>
      <c r="GR18" s="8">
        <f>'C завтраками| Bed and breakfast'!GL19</f>
        <v>27400</v>
      </c>
      <c r="GS18" s="8">
        <f>'C завтраками| Bed and breakfast'!GM19</f>
        <v>21400</v>
      </c>
      <c r="GT18" s="8">
        <f>'C завтраками| Bed and breakfast'!GN19</f>
        <v>21400</v>
      </c>
      <c r="GU18" s="8">
        <f>'C завтраками| Bed and breakfast'!GO19</f>
        <v>21400</v>
      </c>
      <c r="GV18" s="8">
        <f>'C завтраками| Bed and breakfast'!GP19</f>
        <v>21400</v>
      </c>
      <c r="GW18" s="8">
        <f>'C завтраками| Bed and breakfast'!GQ19</f>
        <v>21900</v>
      </c>
      <c r="GX18" s="8">
        <f>'C завтраками| Bed and breakfast'!GR19</f>
        <v>21900</v>
      </c>
      <c r="GY18" s="8">
        <f>'C завтраками| Bed and breakfast'!GS19</f>
        <v>23100</v>
      </c>
      <c r="GZ18" s="8">
        <f>'C завтраками| Bed and breakfast'!GT19</f>
        <v>23100</v>
      </c>
      <c r="HA18" s="8">
        <f>'C завтраками| Bed and breakfast'!GU19</f>
        <v>21900</v>
      </c>
      <c r="HB18" s="8">
        <f>'C завтраками| Bed and breakfast'!GV19</f>
        <v>21900</v>
      </c>
      <c r="HC18" s="8">
        <f>'C завтраками| Bed and breakfast'!GW19</f>
        <v>21900</v>
      </c>
      <c r="HD18" s="8">
        <f>'C завтраками| Bed and breakfast'!GX19</f>
        <v>21900</v>
      </c>
      <c r="HE18" s="8">
        <f>'C завтраками| Bed and breakfast'!GY19</f>
        <v>21900</v>
      </c>
      <c r="HF18" s="8">
        <f>'C завтраками| Bed and breakfast'!GZ19</f>
        <v>23100</v>
      </c>
      <c r="HG18" s="8">
        <f>'C завтраками| Bed and breakfast'!HA19</f>
        <v>23100</v>
      </c>
      <c r="HH18" s="8">
        <f>'C завтраками| Bed and breakfast'!HB19</f>
        <v>21900</v>
      </c>
      <c r="HI18" s="8">
        <f>'C завтраками| Bed and breakfast'!HC19</f>
        <v>21900</v>
      </c>
      <c r="HJ18" s="8">
        <f>'C завтраками| Bed and breakfast'!HD19</f>
        <v>21900</v>
      </c>
      <c r="HK18" s="8">
        <f>'C завтраками| Bed and breakfast'!HE19</f>
        <v>21900</v>
      </c>
      <c r="HL18" s="8">
        <f>'C завтраками| Bed and breakfast'!HF19</f>
        <v>21900</v>
      </c>
      <c r="HM18" s="8">
        <f>'C завтраками| Bed and breakfast'!HG19</f>
        <v>19500</v>
      </c>
      <c r="HN18" s="8">
        <f>'C завтраками| Bed and breakfast'!HH19</f>
        <v>23100</v>
      </c>
      <c r="HO18" s="8">
        <f>'C завтраками| Bed and breakfast'!HI19</f>
        <v>21900</v>
      </c>
      <c r="HP18" s="8">
        <f>'C завтраками| Bed and breakfast'!HJ19</f>
        <v>21900</v>
      </c>
      <c r="HQ18" s="8">
        <f>'C завтраками| Bed and breakfast'!HK19</f>
        <v>21900</v>
      </c>
      <c r="HR18" s="8">
        <f>'C завтраками| Bed and breakfast'!HL19</f>
        <v>21900</v>
      </c>
      <c r="HS18" s="8">
        <f>'C завтраками| Bed and breakfast'!HM19</f>
        <v>21900</v>
      </c>
      <c r="HT18" s="8">
        <f>'C завтраками| Bed and breakfast'!HN19</f>
        <v>23100</v>
      </c>
      <c r="HU18" s="8">
        <f>'C завтраками| Bed and breakfast'!HO19</f>
        <v>23100</v>
      </c>
      <c r="HV18" s="8">
        <f>'C завтраками| Bed and breakfast'!HP19</f>
        <v>21900</v>
      </c>
      <c r="HW18" s="8">
        <f>'C завтраками| Bed and breakfast'!HQ19</f>
        <v>21900</v>
      </c>
      <c r="HX18" s="8">
        <f>'C завтраками| Bed and breakfast'!HR19</f>
        <v>21900</v>
      </c>
      <c r="HY18" s="8">
        <f>'C завтраками| Bed and breakfast'!HS19</f>
        <v>21900</v>
      </c>
      <c r="HZ18" s="8">
        <f>'C завтраками| Bed and breakfast'!HT19</f>
        <v>21900</v>
      </c>
      <c r="IA18" s="8">
        <f>'C завтраками| Bed and breakfast'!HU19</f>
        <v>23100</v>
      </c>
      <c r="IB18" s="8">
        <f>'C завтраками| Bed and breakfast'!HV19</f>
        <v>23100</v>
      </c>
      <c r="IC18" s="8">
        <f>'C завтраками| Bed and breakfast'!HW19</f>
        <v>21900</v>
      </c>
      <c r="ID18" s="8">
        <f>'C завтраками| Bed and breakfast'!HX19</f>
        <v>21900</v>
      </c>
      <c r="IE18" s="8">
        <f>'C завтраками| Bed and breakfast'!HY19</f>
        <v>21900</v>
      </c>
      <c r="IF18" s="8">
        <f>'C завтраками| Bed and breakfast'!HZ19</f>
        <v>21900</v>
      </c>
      <c r="IG18" s="8">
        <f>'C завтраками| Bed and breakfast'!IA19</f>
        <v>21900</v>
      </c>
      <c r="IH18" s="8">
        <f>'C завтраками| Bed and breakfast'!IB19</f>
        <v>23100</v>
      </c>
      <c r="II18" s="8">
        <f>'C завтраками| Bed and breakfast'!IC19</f>
        <v>23100</v>
      </c>
      <c r="IJ18" s="8">
        <f>'C завтраками| Bed and breakfast'!ID19</f>
        <v>20000</v>
      </c>
      <c r="IK18" s="8">
        <f>'C завтраками| Bed and breakfast'!IE19</f>
        <v>20000</v>
      </c>
      <c r="IL18" s="8">
        <f>'C завтраками| Bed and breakfast'!IF19</f>
        <v>20000</v>
      </c>
      <c r="IM18" s="8">
        <f>'C завтраками| Bed and breakfast'!IG19</f>
        <v>20000</v>
      </c>
      <c r="IN18" s="8">
        <f>'C завтраками| Bed and breakfast'!IH19</f>
        <v>20000</v>
      </c>
      <c r="IO18" s="8">
        <f>'C завтраками| Bed and breakfast'!II19</f>
        <v>21900</v>
      </c>
      <c r="IP18" s="8">
        <f>'C завтраками| Bed and breakfast'!IJ19</f>
        <v>21900</v>
      </c>
      <c r="IQ18" s="8">
        <f>'C завтраками| Bed and breakfast'!IK19</f>
        <v>19500</v>
      </c>
      <c r="IR18" s="8">
        <f>'C завтраками| Bed and breakfast'!IL19</f>
        <v>19500</v>
      </c>
      <c r="IS18" s="8">
        <f>'C завтраками| Bed and breakfast'!IM19</f>
        <v>19500</v>
      </c>
      <c r="IT18" s="8">
        <f>'C завтраками| Bed and breakfast'!IN19</f>
        <v>19500</v>
      </c>
      <c r="IU18" s="8">
        <f>'C завтраками| Bed and breakfast'!IO19</f>
        <v>19500</v>
      </c>
      <c r="IV18" s="8">
        <f>'C завтраками| Bed and breakfast'!IP19</f>
        <v>21900</v>
      </c>
      <c r="IW18" s="8">
        <f>'C завтраками| Bed and breakfast'!IQ19</f>
        <v>21900</v>
      </c>
      <c r="IX18" s="8">
        <f>'C завтраками| Bed and breakfast'!IR19</f>
        <v>19500</v>
      </c>
      <c r="IY18" s="8">
        <f>'C завтраками| Bed and breakfast'!IS19</f>
        <v>19500</v>
      </c>
      <c r="IZ18" s="8">
        <f>'C завтраками| Bed and breakfast'!IT19</f>
        <v>19500</v>
      </c>
      <c r="JA18" s="8">
        <f>'C завтраками| Bed and breakfast'!IU19</f>
        <v>19500</v>
      </c>
      <c r="JB18" s="8">
        <f>'C завтраками| Bed and breakfast'!IV19</f>
        <v>19500</v>
      </c>
      <c r="JC18" s="8">
        <f>'C завтраками| Bed and breakfast'!IW19</f>
        <v>21900</v>
      </c>
      <c r="JD18" s="8">
        <f>'C завтраками| Bed and breakfast'!IX19</f>
        <v>21900</v>
      </c>
      <c r="JE18" s="8">
        <f>'C завтраками| Bed and breakfast'!IY19</f>
        <v>19500</v>
      </c>
      <c r="JF18" s="8">
        <f>'C завтраками| Bed and breakfast'!IZ19</f>
        <v>19500</v>
      </c>
      <c r="JG18" s="8">
        <f>'C завтраками| Bed and breakfast'!JA19</f>
        <v>19500</v>
      </c>
      <c r="JH18" s="8">
        <f>'C завтраками| Bed and breakfast'!JB19</f>
        <v>19500</v>
      </c>
      <c r="JI18" s="8">
        <f>'C завтраками| Bed and breakfast'!JC19</f>
        <v>19500</v>
      </c>
      <c r="JJ18" s="8">
        <f>'C завтраками| Bed and breakfast'!JD19</f>
        <v>21900</v>
      </c>
      <c r="JK18" s="8">
        <f>'C завтраками| Bed and breakfast'!JE19</f>
        <v>21900</v>
      </c>
      <c r="JL18" s="8">
        <f>'C завтраками| Bed and breakfast'!JF19</f>
        <v>19500</v>
      </c>
      <c r="JM18" s="8">
        <f>'C завтраками| Bed and breakfast'!JG19</f>
        <v>19500</v>
      </c>
      <c r="JN18" s="8">
        <f>'C завтраками| Bed and breakfast'!JH19</f>
        <v>19500</v>
      </c>
      <c r="JO18" s="8">
        <f>'C завтраками| Bed and breakfast'!JI19</f>
        <v>19500</v>
      </c>
      <c r="JP18" s="8">
        <f>'C завтраками| Bed and breakfast'!JJ19</f>
        <v>19500</v>
      </c>
      <c r="JQ18" s="8">
        <f>'C завтраками| Bed and breakfast'!JK19</f>
        <v>21900</v>
      </c>
      <c r="JR18" s="8">
        <f>'C завтраками| Bed and breakfast'!JL19</f>
        <v>21900</v>
      </c>
      <c r="JS18" s="8">
        <f>'C завтраками| Bed and breakfast'!JM19</f>
        <v>20700</v>
      </c>
      <c r="JT18" s="8">
        <f>'C завтраками| Bed and breakfast'!JN19</f>
        <v>20700</v>
      </c>
      <c r="JU18" s="8">
        <f>'C завтраками| Bed and breakfast'!JO19</f>
        <v>20700</v>
      </c>
      <c r="JV18" s="8">
        <f>'C завтраками| Bed and breakfast'!JP19</f>
        <v>20700</v>
      </c>
    </row>
    <row r="19" spans="1:282" s="53" customFormat="1" x14ac:dyDescent="0.2">
      <c r="A19" s="42" t="s">
        <v>85</v>
      </c>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row>
    <row r="20" spans="1:282" s="53" customFormat="1" x14ac:dyDescent="0.2">
      <c r="A20" s="88">
        <f>A7</f>
        <v>1</v>
      </c>
      <c r="B20" s="8" t="e">
        <f>'C завтраками| Bed and breakfast'!#REF!</f>
        <v>#REF!</v>
      </c>
      <c r="C20" s="8" t="e">
        <f>'C завтраками| Bed and breakfast'!#REF!</f>
        <v>#REF!</v>
      </c>
      <c r="D20" s="8" t="e">
        <f>'C завтраками| Bed and breakfast'!#REF!</f>
        <v>#REF!</v>
      </c>
      <c r="E20" s="8" t="e">
        <f>'C завтраками| Bed and breakfast'!#REF!</f>
        <v>#REF!</v>
      </c>
      <c r="F20" s="8" t="e">
        <f>'C завтраками| Bed and breakfast'!#REF!</f>
        <v>#REF!</v>
      </c>
      <c r="G20" s="8" t="e">
        <f>'C завтраками| Bed and breakfast'!#REF!</f>
        <v>#REF!</v>
      </c>
      <c r="H20" s="8">
        <f>'C завтраками| Bed and breakfast'!B21</f>
        <v>42250</v>
      </c>
      <c r="I20" s="8">
        <f>'C завтраками| Bed and breakfast'!C21</f>
        <v>56750</v>
      </c>
      <c r="J20" s="8">
        <f>'C завтраками| Bed and breakfast'!D21</f>
        <v>56750</v>
      </c>
      <c r="K20" s="8">
        <f>'C завтраками| Bed and breakfast'!E21</f>
        <v>56750</v>
      </c>
      <c r="L20" s="8">
        <f>'C завтраками| Bed and breakfast'!F21</f>
        <v>49750</v>
      </c>
      <c r="M20" s="8">
        <f>'C завтраками| Bed and breakfast'!G21</f>
        <v>49750</v>
      </c>
      <c r="N20" s="8">
        <f>'C завтраками| Bed and breakfast'!H21</f>
        <v>49750</v>
      </c>
      <c r="O20" s="8">
        <f>'C завтраками| Bed and breakfast'!I21</f>
        <v>49750</v>
      </c>
      <c r="P20" s="8">
        <f>'C завтраками| Bed and breakfast'!J21</f>
        <v>49750</v>
      </c>
      <c r="Q20" s="8">
        <f>'C завтраками| Bed and breakfast'!K21</f>
        <v>49750</v>
      </c>
      <c r="R20" s="8">
        <f>'C завтраками| Bed and breakfast'!L21</f>
        <v>40950</v>
      </c>
      <c r="S20" s="8">
        <f>'C завтраками| Bed and breakfast'!M21</f>
        <v>24450</v>
      </c>
      <c r="T20" s="8">
        <f>'C завтраками| Bed and breakfast'!N21</f>
        <v>24450</v>
      </c>
      <c r="U20" s="8">
        <f>'C завтраками| Bed and breakfast'!O21</f>
        <v>24450</v>
      </c>
      <c r="V20" s="8">
        <f>'C завтраками| Bed and breakfast'!P21</f>
        <v>24450</v>
      </c>
      <c r="W20" s="8">
        <f>'C завтраками| Bed and breakfast'!Q21</f>
        <v>24450</v>
      </c>
      <c r="X20" s="8">
        <f>'C завтраками| Bed and breakfast'!R21</f>
        <v>26450</v>
      </c>
      <c r="Y20" s="8">
        <f>'C завтраками| Bed and breakfast'!S21</f>
        <v>26450</v>
      </c>
      <c r="Z20" s="8">
        <f>'C завтраками| Bed and breakfast'!T21</f>
        <v>26450</v>
      </c>
      <c r="AA20" s="8">
        <f>'C завтраками| Bed and breakfast'!U21</f>
        <v>26450</v>
      </c>
      <c r="AB20" s="8">
        <f>'C завтраками| Bed and breakfast'!V21</f>
        <v>26450</v>
      </c>
      <c r="AC20" s="8">
        <f>'C завтраками| Bed and breakfast'!W21</f>
        <v>24450</v>
      </c>
      <c r="AD20" s="8">
        <f>'C завтраками| Bed and breakfast'!X21</f>
        <v>24450</v>
      </c>
      <c r="AE20" s="8">
        <f>'C завтраками| Bed and breakfast'!Y21</f>
        <v>24450</v>
      </c>
      <c r="AF20" s="8">
        <f>'C завтраками| Bed and breakfast'!Z21</f>
        <v>24450</v>
      </c>
      <c r="AG20" s="8">
        <f>'C завтраками| Bed and breakfast'!AA21</f>
        <v>24450</v>
      </c>
      <c r="AH20" s="8">
        <f>'C завтраками| Bed and breakfast'!AB21</f>
        <v>28450</v>
      </c>
      <c r="AI20" s="8">
        <f>'C завтраками| Bed and breakfast'!AC21</f>
        <v>28450</v>
      </c>
      <c r="AJ20" s="8">
        <f>'C завтраками| Bed and breakfast'!AD21</f>
        <v>28450</v>
      </c>
      <c r="AK20" s="8">
        <f>'C завтраками| Bed and breakfast'!AE21</f>
        <v>28450</v>
      </c>
      <c r="AL20" s="8">
        <f>'C завтраками| Bed and breakfast'!AF21</f>
        <v>28450</v>
      </c>
      <c r="AM20" s="8">
        <f>'C завтраками| Bed and breakfast'!AG21</f>
        <v>30450</v>
      </c>
      <c r="AN20" s="8">
        <f>'C завтраками| Bed and breakfast'!AH21</f>
        <v>32950</v>
      </c>
      <c r="AO20" s="8">
        <f>'C завтраками| Bed and breakfast'!AI21</f>
        <v>33650</v>
      </c>
      <c r="AP20" s="8">
        <f>'C завтраками| Bed and breakfast'!AJ21</f>
        <v>33650</v>
      </c>
      <c r="AQ20" s="8">
        <f>'C завтраками| Bed and breakfast'!AK21</f>
        <v>33650</v>
      </c>
      <c r="AR20" s="8">
        <f>'C завтраками| Bed and breakfast'!AL21</f>
        <v>33650</v>
      </c>
      <c r="AS20" s="8">
        <f>'C завтраками| Bed and breakfast'!AM21</f>
        <v>33650</v>
      </c>
      <c r="AT20" s="8">
        <f>'C завтраками| Bed and breakfast'!AN21</f>
        <v>33650</v>
      </c>
      <c r="AU20" s="8">
        <f>'C завтраками| Bed and breakfast'!AO21</f>
        <v>33650</v>
      </c>
      <c r="AV20" s="8">
        <f>'C завтраками| Bed and breakfast'!AP21</f>
        <v>33650</v>
      </c>
      <c r="AW20" s="8">
        <f>'C завтраками| Bed and breakfast'!AQ21</f>
        <v>33650</v>
      </c>
      <c r="AX20" s="8">
        <f>'C завтраками| Bed and breakfast'!AR21</f>
        <v>33650</v>
      </c>
      <c r="AY20" s="8">
        <f>'C завтраками| Bed and breakfast'!AS21</f>
        <v>31650</v>
      </c>
      <c r="AZ20" s="8">
        <f>'C завтраками| Bed and breakfast'!AT21</f>
        <v>31650</v>
      </c>
      <c r="BA20" s="8">
        <f>'C завтраками| Bed and breakfast'!AU21</f>
        <v>33650</v>
      </c>
      <c r="BB20" s="8">
        <f>'C завтраками| Bed and breakfast'!AV21</f>
        <v>33650</v>
      </c>
      <c r="BC20" s="8">
        <f>'C завтраками| Bed and breakfast'!AW21</f>
        <v>35650</v>
      </c>
      <c r="BD20" s="8">
        <f>'C завтраками| Bed and breakfast'!AX21</f>
        <v>38150</v>
      </c>
      <c r="BE20" s="8">
        <f>'C завтраками| Bed and breakfast'!AY21</f>
        <v>38150</v>
      </c>
      <c r="BF20" s="8">
        <f>'C завтраками| Bed and breakfast'!AZ21</f>
        <v>38150</v>
      </c>
      <c r="BG20" s="8">
        <f>'C завтраками| Bed and breakfast'!BA21</f>
        <v>38150</v>
      </c>
      <c r="BH20" s="8">
        <f>'C завтраками| Bed and breakfast'!BB21</f>
        <v>40650</v>
      </c>
      <c r="BI20" s="8">
        <f>'C завтраками| Bed and breakfast'!BC21</f>
        <v>43650</v>
      </c>
      <c r="BJ20" s="8">
        <f>'C завтраками| Bed and breakfast'!BD21</f>
        <v>43650</v>
      </c>
      <c r="BK20" s="8">
        <f>'C завтраками| Bed and breakfast'!BE21</f>
        <v>40650</v>
      </c>
      <c r="BL20" s="8">
        <f>'C завтраками| Bed and breakfast'!BF21</f>
        <v>35650</v>
      </c>
      <c r="BM20" s="8">
        <f>'C завтраками| Bed and breakfast'!BG21</f>
        <v>35650</v>
      </c>
      <c r="BN20" s="8">
        <f>'C завтраками| Bed and breakfast'!BH21</f>
        <v>38150</v>
      </c>
      <c r="BO20" s="8">
        <f>'C завтраками| Bed and breakfast'!BI21</f>
        <v>38150</v>
      </c>
      <c r="BP20" s="8">
        <f>'C завтраками| Bed and breakfast'!BJ21</f>
        <v>29650</v>
      </c>
      <c r="BQ20" s="8">
        <f>'C завтраками| Bed and breakfast'!BK21</f>
        <v>30100</v>
      </c>
      <c r="BR20" s="8">
        <f>'C завтраками| Bed and breakfast'!BL21</f>
        <v>30100</v>
      </c>
      <c r="BS20" s="8">
        <f>'C завтраками| Bed and breakfast'!BM21</f>
        <v>30100</v>
      </c>
      <c r="BT20" s="8">
        <f>'C завтраками| Bed and breakfast'!BN21</f>
        <v>28600</v>
      </c>
      <c r="BU20" s="8">
        <f>'C завтраками| Bed and breakfast'!BO21</f>
        <v>28600</v>
      </c>
      <c r="BV20" s="8">
        <f>'C завтраками| Bed and breakfast'!BP21</f>
        <v>30100</v>
      </c>
      <c r="BW20" s="8">
        <f>'C завтраками| Bed and breakfast'!BQ21</f>
        <v>30100</v>
      </c>
      <c r="BX20" s="8">
        <f>'C завтраками| Bed and breakfast'!BR21</f>
        <v>30100</v>
      </c>
      <c r="BY20" s="8">
        <f>'C завтраками| Bed and breakfast'!BS21</f>
        <v>28400</v>
      </c>
      <c r="BZ20" s="8">
        <f>'C завтраками| Bed and breakfast'!BT21</f>
        <v>28400</v>
      </c>
      <c r="CA20" s="8">
        <f>'C завтраками| Bed and breakfast'!BU21</f>
        <v>28400</v>
      </c>
      <c r="CB20" s="8">
        <f>'C завтраками| Bed and breakfast'!BV21</f>
        <v>28400</v>
      </c>
      <c r="CC20" s="8">
        <f>'C завтраками| Bed and breakfast'!BW21</f>
        <v>28400</v>
      </c>
      <c r="CD20" s="8">
        <f>'C завтраками| Bed and breakfast'!BX21</f>
        <v>28400</v>
      </c>
      <c r="CE20" s="8">
        <f>'C завтраками| Bed and breakfast'!BY21</f>
        <v>28400</v>
      </c>
      <c r="CF20" s="8">
        <f>'C завтраками| Bed and breakfast'!BZ21</f>
        <v>28400</v>
      </c>
      <c r="CG20" s="8">
        <f>'C завтраками| Bed and breakfast'!CA21</f>
        <v>28400</v>
      </c>
      <c r="CH20" s="8">
        <f>'C завтраками| Bed and breakfast'!CB21</f>
        <v>28400</v>
      </c>
      <c r="CI20" s="8">
        <f>'C завтраками| Bed and breakfast'!CC21</f>
        <v>28400</v>
      </c>
      <c r="CJ20" s="8">
        <f>'C завтраками| Bed and breakfast'!CD21</f>
        <v>28400</v>
      </c>
      <c r="CK20" s="8">
        <f>'C завтраками| Bed and breakfast'!CE21</f>
        <v>28400</v>
      </c>
      <c r="CL20" s="8">
        <f>'C завтраками| Bed and breakfast'!CF21</f>
        <v>28400</v>
      </c>
      <c r="CM20" s="8">
        <f>'C завтраками| Bed and breakfast'!CG21</f>
        <v>28400</v>
      </c>
      <c r="CN20" s="8">
        <f>'C завтраками| Bed and breakfast'!CH21</f>
        <v>28400</v>
      </c>
      <c r="CO20" s="8">
        <f>'C завтраками| Bed and breakfast'!CI21</f>
        <v>28400</v>
      </c>
      <c r="CP20" s="8">
        <f>'C завтраками| Bed and breakfast'!CJ21</f>
        <v>28400</v>
      </c>
      <c r="CQ20" s="8">
        <f>'C завтраками| Bed and breakfast'!CK21</f>
        <v>28400</v>
      </c>
      <c r="CR20" s="8">
        <f>'C завтраками| Bed and breakfast'!CL21</f>
        <v>28400</v>
      </c>
      <c r="CS20" s="8">
        <f>'C завтраками| Bed and breakfast'!CM21</f>
        <v>28400</v>
      </c>
      <c r="CT20" s="8">
        <f>'C завтраками| Bed and breakfast'!CN21</f>
        <v>28400</v>
      </c>
      <c r="CU20" s="8">
        <f>'C завтраками| Bed and breakfast'!CO21</f>
        <v>28400</v>
      </c>
      <c r="CV20" s="8">
        <f>'C завтраками| Bed and breakfast'!CP21</f>
        <v>19150</v>
      </c>
      <c r="CW20" s="8">
        <f>'C завтраками| Bed and breakfast'!CQ21</f>
        <v>19150</v>
      </c>
      <c r="CX20" s="8">
        <f>'C завтраками| Bed and breakfast'!CR21</f>
        <v>19650</v>
      </c>
      <c r="CY20" s="8">
        <f>'C завтраками| Bed and breakfast'!CS21</f>
        <v>19650</v>
      </c>
      <c r="CZ20" s="8">
        <f>'C завтраками| Bed and breakfast'!CT21</f>
        <v>19150</v>
      </c>
      <c r="DA20" s="8">
        <f>'C завтраками| Bed and breakfast'!CU21</f>
        <v>19150</v>
      </c>
      <c r="DB20" s="8">
        <f>'C завтраками| Bed and breakfast'!CV21</f>
        <v>19150</v>
      </c>
      <c r="DC20" s="8">
        <f>'C завтраками| Bed and breakfast'!CW21</f>
        <v>19150</v>
      </c>
      <c r="DD20" s="8">
        <f>'C завтраками| Bed and breakfast'!CX21</f>
        <v>19150</v>
      </c>
      <c r="DE20" s="8">
        <f>'C завтраками| Bed and breakfast'!CY21</f>
        <v>19650</v>
      </c>
      <c r="DF20" s="8">
        <f>'C завтраками| Bed and breakfast'!CZ21</f>
        <v>19650</v>
      </c>
      <c r="DG20" s="8">
        <f>'C завтраками| Bed and breakfast'!DA21</f>
        <v>19150</v>
      </c>
      <c r="DH20" s="8">
        <f>'C завтраками| Bed and breakfast'!DB21</f>
        <v>19150</v>
      </c>
      <c r="DI20" s="8">
        <f>'C завтраками| Bed and breakfast'!DC21</f>
        <v>19150</v>
      </c>
      <c r="DJ20" s="8">
        <f>'C завтраками| Bed and breakfast'!DD21</f>
        <v>18150</v>
      </c>
      <c r="DK20" s="8">
        <f>'C завтраками| Bed and breakfast'!DE21</f>
        <v>18150</v>
      </c>
      <c r="DL20" s="8">
        <f>'C завтраками| Bed and breakfast'!DF21</f>
        <v>18850</v>
      </c>
      <c r="DM20" s="8">
        <f>'C завтраками| Bed and breakfast'!DG21</f>
        <v>18850</v>
      </c>
      <c r="DN20" s="8">
        <f>'C завтраками| Bed and breakfast'!DH21</f>
        <v>18150</v>
      </c>
      <c r="DO20" s="8">
        <f>'C завтраками| Bed and breakfast'!DI21</f>
        <v>18150</v>
      </c>
      <c r="DP20" s="8">
        <f>'C завтраками| Bed and breakfast'!DJ21</f>
        <v>18150</v>
      </c>
      <c r="DQ20" s="8">
        <f>'C завтраками| Bed and breakfast'!DK21</f>
        <v>18150</v>
      </c>
      <c r="DR20" s="8">
        <f>'C завтраками| Bed and breakfast'!DL21</f>
        <v>18150</v>
      </c>
      <c r="DS20" s="8">
        <f>'C завтраками| Bed and breakfast'!DM21</f>
        <v>18850</v>
      </c>
      <c r="DT20" s="8">
        <f>'C завтраками| Bed and breakfast'!DN21</f>
        <v>18850</v>
      </c>
      <c r="DU20" s="8">
        <f>'C завтраками| Bed and breakfast'!DO21</f>
        <v>18150</v>
      </c>
      <c r="DV20" s="8">
        <f>'C завтраками| Bed and breakfast'!DP21</f>
        <v>18150</v>
      </c>
      <c r="DW20" s="8">
        <f>'C завтраками| Bed and breakfast'!DQ21</f>
        <v>18150</v>
      </c>
      <c r="DX20" s="8">
        <f>'C завтраками| Bed and breakfast'!DR21</f>
        <v>18150</v>
      </c>
      <c r="DY20" s="8">
        <f>'C завтраками| Bed and breakfast'!DS21</f>
        <v>19150</v>
      </c>
      <c r="DZ20" s="8">
        <f>'C завтраками| Bed and breakfast'!DT21</f>
        <v>18850</v>
      </c>
      <c r="EA20" s="8">
        <f>'C завтраками| Bed and breakfast'!DU21</f>
        <v>18850</v>
      </c>
      <c r="EB20" s="8">
        <f>'C завтраками| Bed and breakfast'!DV21</f>
        <v>18850</v>
      </c>
      <c r="EC20" s="8">
        <f>'C завтраками| Bed and breakfast'!DW21</f>
        <v>17650</v>
      </c>
      <c r="ED20" s="8">
        <f>'C завтраками| Bed and breakfast'!DX21</f>
        <v>17650</v>
      </c>
      <c r="EE20" s="8">
        <f>'C завтраками| Bed and breakfast'!DY21</f>
        <v>17650</v>
      </c>
      <c r="EF20" s="8">
        <f>'C завтраками| Bed and breakfast'!DZ21</f>
        <v>17650</v>
      </c>
      <c r="EG20" s="8">
        <f>'C завтраками| Bed and breakfast'!EA21</f>
        <v>17650</v>
      </c>
      <c r="EH20" s="8">
        <f>'C завтраками| Bed and breakfast'!EB21</f>
        <v>18850</v>
      </c>
      <c r="EI20" s="8">
        <f>'C завтраками| Bed and breakfast'!EC21</f>
        <v>18850</v>
      </c>
      <c r="EJ20" s="8">
        <f>'C завтраками| Bed and breakfast'!ED21</f>
        <v>18850</v>
      </c>
      <c r="EK20" s="8">
        <f>'C завтраками| Bed and breakfast'!EE21</f>
        <v>17350</v>
      </c>
      <c r="EL20" s="8">
        <f>'C завтраками| Bed and breakfast'!EF21</f>
        <v>17350</v>
      </c>
      <c r="EM20" s="8">
        <f>'C завтраками| Bed and breakfast'!EG21</f>
        <v>17350</v>
      </c>
      <c r="EN20" s="8">
        <f>'C завтраками| Bed and breakfast'!EH21</f>
        <v>17650</v>
      </c>
      <c r="EO20" s="8">
        <f>'C завтраками| Bed and breakfast'!EI21</f>
        <v>17650</v>
      </c>
      <c r="EP20" s="8">
        <f>'C завтраками| Bed and breakfast'!EJ21</f>
        <v>17350</v>
      </c>
      <c r="EQ20" s="8">
        <f>'C завтраками| Bed and breakfast'!EK21</f>
        <v>17350</v>
      </c>
      <c r="ER20" s="8">
        <f>'C завтраками| Bed and breakfast'!EL21</f>
        <v>17350</v>
      </c>
      <c r="ES20" s="8">
        <f>'C завтраками| Bed and breakfast'!EM21</f>
        <v>17350</v>
      </c>
      <c r="ET20" s="8">
        <f>'C завтраками| Bed and breakfast'!EN21</f>
        <v>17350</v>
      </c>
      <c r="EU20" s="8">
        <f>'C завтраками| Bed and breakfast'!EO21</f>
        <v>17650</v>
      </c>
      <c r="EV20" s="8">
        <f>'C завтраками| Bed and breakfast'!EP21</f>
        <v>17650</v>
      </c>
      <c r="EW20" s="8">
        <f>'C завтраками| Bed and breakfast'!EQ21</f>
        <v>17350</v>
      </c>
      <c r="EX20" s="8">
        <f>'C завтраками| Bed and breakfast'!ER21</f>
        <v>17350</v>
      </c>
      <c r="EY20" s="8">
        <f>'C завтраками| Bed and breakfast'!ES21</f>
        <v>17350</v>
      </c>
      <c r="EZ20" s="8">
        <f>'C завтраками| Bed and breakfast'!ET21</f>
        <v>17350</v>
      </c>
      <c r="FA20" s="8">
        <f>'C завтраками| Bed and breakfast'!EU21</f>
        <v>17350</v>
      </c>
      <c r="FB20" s="8">
        <f>'C завтраками| Bed and breakfast'!EV21</f>
        <v>17650</v>
      </c>
      <c r="FC20" s="8">
        <f>'C завтраками| Bed and breakfast'!EW21</f>
        <v>17650</v>
      </c>
      <c r="FD20" s="8">
        <f>'C завтраками| Bed and breakfast'!EX21</f>
        <v>19150</v>
      </c>
      <c r="FE20" s="8">
        <f>'C завтраками| Bed and breakfast'!EY21</f>
        <v>17650</v>
      </c>
      <c r="FF20" s="8">
        <f>'C завтраками| Bed and breakfast'!EZ21</f>
        <v>17650</v>
      </c>
      <c r="FG20" s="8">
        <f>'C завтраками| Bed and breakfast'!FA21</f>
        <v>17650</v>
      </c>
      <c r="FH20" s="8">
        <f>'C завтраками| Bed and breakfast'!FB21</f>
        <v>17650</v>
      </c>
      <c r="FI20" s="8">
        <f>'C завтраками| Bed and breakfast'!FC21</f>
        <v>25150</v>
      </c>
      <c r="FJ20" s="8">
        <f>'C завтраками| Bed and breakfast'!FD21</f>
        <v>25150</v>
      </c>
      <c r="FK20" s="8">
        <f>'C завтраками| Bed and breakfast'!FE21</f>
        <v>25150</v>
      </c>
      <c r="FL20" s="8">
        <f>'C завтраками| Bed and breakfast'!FF21</f>
        <v>25150</v>
      </c>
      <c r="FM20" s="8">
        <f>'C завтраками| Bed and breakfast'!FG21</f>
        <v>25150</v>
      </c>
      <c r="FN20" s="8">
        <f>'C завтраками| Bed and breakfast'!FH21</f>
        <v>25150</v>
      </c>
      <c r="FO20" s="8">
        <f>'C завтраками| Bed and breakfast'!FI21</f>
        <v>25150</v>
      </c>
      <c r="FP20" s="8">
        <f>'C завтраками| Bed and breakfast'!FJ21</f>
        <v>25150</v>
      </c>
      <c r="FQ20" s="8">
        <f>'C завтраками| Bed and breakfast'!FK21</f>
        <v>25150</v>
      </c>
      <c r="FR20" s="8">
        <f>'C завтраками| Bed and breakfast'!FL21</f>
        <v>25150</v>
      </c>
      <c r="FS20" s="8">
        <f>'C завтраками| Bed and breakfast'!FM21</f>
        <v>25150</v>
      </c>
      <c r="FT20" s="8">
        <f>'C завтраками| Bed and breakfast'!FN21</f>
        <v>25150</v>
      </c>
      <c r="FU20" s="8">
        <f>'C завтраками| Bed and breakfast'!FO21</f>
        <v>25150</v>
      </c>
      <c r="FV20" s="8">
        <f>'C завтраками| Bed and breakfast'!FP21</f>
        <v>25150</v>
      </c>
      <c r="FW20" s="8">
        <f>'C завтраками| Bed and breakfast'!FQ21</f>
        <v>25150</v>
      </c>
      <c r="FX20" s="8">
        <f>'C завтраками| Bed and breakfast'!FR21</f>
        <v>25150</v>
      </c>
      <c r="FY20" s="8">
        <f>'C завтраками| Bed and breakfast'!FS21</f>
        <v>25150</v>
      </c>
      <c r="FZ20" s="8">
        <f>'C завтраками| Bed and breakfast'!FT21</f>
        <v>25150</v>
      </c>
      <c r="GA20" s="8">
        <f>'C завтраками| Bed and breakfast'!FU21</f>
        <v>25150</v>
      </c>
      <c r="GB20" s="8">
        <f>'C завтраками| Bed and breakfast'!FV21</f>
        <v>25150</v>
      </c>
      <c r="GC20" s="8">
        <f>'C завтраками| Bed and breakfast'!FW21</f>
        <v>25150</v>
      </c>
      <c r="GD20" s="8">
        <f>'C завтраками| Bed and breakfast'!FX21</f>
        <v>25150</v>
      </c>
      <c r="GE20" s="8">
        <f>'C завтраками| Bed and breakfast'!FY21</f>
        <v>25150</v>
      </c>
      <c r="GF20" s="8">
        <f>'C завтраками| Bed and breakfast'!FZ21</f>
        <v>25150</v>
      </c>
      <c r="GG20" s="8">
        <f>'C завтраками| Bed and breakfast'!GA21</f>
        <v>17650</v>
      </c>
      <c r="GH20" s="8">
        <f>'C завтраками| Bed and breakfast'!GB21</f>
        <v>17650</v>
      </c>
      <c r="GI20" s="8">
        <f>'C завтраками| Bed and breakfast'!GC21</f>
        <v>27050</v>
      </c>
      <c r="GJ20" s="8">
        <f>'C завтраками| Bed and breakfast'!GD21</f>
        <v>27050</v>
      </c>
      <c r="GK20" s="8">
        <f>'C завтраками| Bed and breakfast'!GE21</f>
        <v>27050</v>
      </c>
      <c r="GL20" s="8">
        <f>'C завтраками| Bed and breakfast'!GF21</f>
        <v>27050</v>
      </c>
      <c r="GM20" s="8">
        <f>'C завтраками| Bed and breakfast'!GG21</f>
        <v>27050</v>
      </c>
      <c r="GN20" s="8">
        <f>'C завтраками| Bed and breakfast'!GH21</f>
        <v>27050</v>
      </c>
      <c r="GO20" s="8">
        <f>'C завтраками| Bed and breakfast'!GI21</f>
        <v>27050</v>
      </c>
      <c r="GP20" s="8">
        <f>'C завтраками| Bed and breakfast'!GJ21</f>
        <v>27050</v>
      </c>
      <c r="GQ20" s="8">
        <f>'C завтраками| Bed and breakfast'!GK21</f>
        <v>27050</v>
      </c>
      <c r="GR20" s="8">
        <f>'C завтраками| Bed and breakfast'!GL21</f>
        <v>27050</v>
      </c>
      <c r="GS20" s="8">
        <f>'C завтраками| Bed and breakfast'!GM21</f>
        <v>21050</v>
      </c>
      <c r="GT20" s="8">
        <f>'C завтраками| Bed and breakfast'!GN21</f>
        <v>21050</v>
      </c>
      <c r="GU20" s="8">
        <f>'C завтраками| Bed and breakfast'!GO21</f>
        <v>21050</v>
      </c>
      <c r="GV20" s="8">
        <f>'C завтраками| Bed and breakfast'!GP21</f>
        <v>21050</v>
      </c>
      <c r="GW20" s="8">
        <f>'C завтраками| Bed and breakfast'!GQ21</f>
        <v>21550</v>
      </c>
      <c r="GX20" s="8">
        <f>'C завтраками| Bed and breakfast'!GR21</f>
        <v>21550</v>
      </c>
      <c r="GY20" s="8">
        <f>'C завтраками| Bed and breakfast'!GS21</f>
        <v>22750</v>
      </c>
      <c r="GZ20" s="8">
        <f>'C завтраками| Bed and breakfast'!GT21</f>
        <v>22750</v>
      </c>
      <c r="HA20" s="8">
        <f>'C завтраками| Bed and breakfast'!GU21</f>
        <v>21550</v>
      </c>
      <c r="HB20" s="8">
        <f>'C завтраками| Bed and breakfast'!GV21</f>
        <v>21550</v>
      </c>
      <c r="HC20" s="8">
        <f>'C завтраками| Bed and breakfast'!GW21</f>
        <v>21550</v>
      </c>
      <c r="HD20" s="8">
        <f>'C завтраками| Bed and breakfast'!GX21</f>
        <v>21550</v>
      </c>
      <c r="HE20" s="8">
        <f>'C завтраками| Bed and breakfast'!GY21</f>
        <v>21550</v>
      </c>
      <c r="HF20" s="8">
        <f>'C завтраками| Bed and breakfast'!GZ21</f>
        <v>22750</v>
      </c>
      <c r="HG20" s="8">
        <f>'C завтраками| Bed and breakfast'!HA21</f>
        <v>22750</v>
      </c>
      <c r="HH20" s="8">
        <f>'C завтраками| Bed and breakfast'!HB21</f>
        <v>21550</v>
      </c>
      <c r="HI20" s="8">
        <f>'C завтраками| Bed and breakfast'!HC21</f>
        <v>21550</v>
      </c>
      <c r="HJ20" s="8">
        <f>'C завтраками| Bed and breakfast'!HD21</f>
        <v>21550</v>
      </c>
      <c r="HK20" s="8">
        <f>'C завтраками| Bed and breakfast'!HE21</f>
        <v>21550</v>
      </c>
      <c r="HL20" s="8">
        <f>'C завтраками| Bed and breakfast'!HF21</f>
        <v>21550</v>
      </c>
      <c r="HM20" s="8">
        <f>'C завтраками| Bed and breakfast'!HG21</f>
        <v>19150</v>
      </c>
      <c r="HN20" s="8">
        <f>'C завтраками| Bed and breakfast'!HH21</f>
        <v>22750</v>
      </c>
      <c r="HO20" s="8">
        <f>'C завтраками| Bed and breakfast'!HI21</f>
        <v>21550</v>
      </c>
      <c r="HP20" s="8">
        <f>'C завтраками| Bed and breakfast'!HJ21</f>
        <v>21550</v>
      </c>
      <c r="HQ20" s="8">
        <f>'C завтраками| Bed and breakfast'!HK21</f>
        <v>21550</v>
      </c>
      <c r="HR20" s="8">
        <f>'C завтраками| Bed and breakfast'!HL21</f>
        <v>21550</v>
      </c>
      <c r="HS20" s="8">
        <f>'C завтраками| Bed and breakfast'!HM21</f>
        <v>21550</v>
      </c>
      <c r="HT20" s="8">
        <f>'C завтраками| Bed and breakfast'!HN21</f>
        <v>22750</v>
      </c>
      <c r="HU20" s="8">
        <f>'C завтраками| Bed and breakfast'!HO21</f>
        <v>22750</v>
      </c>
      <c r="HV20" s="8">
        <f>'C завтраками| Bed and breakfast'!HP21</f>
        <v>21550</v>
      </c>
      <c r="HW20" s="8">
        <f>'C завтраками| Bed and breakfast'!HQ21</f>
        <v>21550</v>
      </c>
      <c r="HX20" s="8">
        <f>'C завтраками| Bed and breakfast'!HR21</f>
        <v>21550</v>
      </c>
      <c r="HY20" s="8">
        <f>'C завтраками| Bed and breakfast'!HS21</f>
        <v>21550</v>
      </c>
      <c r="HZ20" s="8">
        <f>'C завтраками| Bed and breakfast'!HT21</f>
        <v>21550</v>
      </c>
      <c r="IA20" s="8">
        <f>'C завтраками| Bed and breakfast'!HU21</f>
        <v>22750</v>
      </c>
      <c r="IB20" s="8">
        <f>'C завтраками| Bed and breakfast'!HV21</f>
        <v>22750</v>
      </c>
      <c r="IC20" s="8">
        <f>'C завтраками| Bed and breakfast'!HW21</f>
        <v>21550</v>
      </c>
      <c r="ID20" s="8">
        <f>'C завтраками| Bed and breakfast'!HX21</f>
        <v>21550</v>
      </c>
      <c r="IE20" s="8">
        <f>'C завтраками| Bed and breakfast'!HY21</f>
        <v>21550</v>
      </c>
      <c r="IF20" s="8">
        <f>'C завтраками| Bed and breakfast'!HZ21</f>
        <v>21550</v>
      </c>
      <c r="IG20" s="8">
        <f>'C завтраками| Bed and breakfast'!IA21</f>
        <v>21550</v>
      </c>
      <c r="IH20" s="8">
        <f>'C завтраками| Bed and breakfast'!IB21</f>
        <v>22750</v>
      </c>
      <c r="II20" s="8">
        <f>'C завтраками| Bed and breakfast'!IC21</f>
        <v>22750</v>
      </c>
      <c r="IJ20" s="8">
        <f>'C завтраками| Bed and breakfast'!ID21</f>
        <v>19650</v>
      </c>
      <c r="IK20" s="8">
        <f>'C завтраками| Bed and breakfast'!IE21</f>
        <v>19650</v>
      </c>
      <c r="IL20" s="8">
        <f>'C завтраками| Bed and breakfast'!IF21</f>
        <v>19650</v>
      </c>
      <c r="IM20" s="8">
        <f>'C завтраками| Bed and breakfast'!IG21</f>
        <v>19650</v>
      </c>
      <c r="IN20" s="8">
        <f>'C завтраками| Bed and breakfast'!IH21</f>
        <v>19650</v>
      </c>
      <c r="IO20" s="8">
        <f>'C завтраками| Bed and breakfast'!II21</f>
        <v>21550</v>
      </c>
      <c r="IP20" s="8">
        <f>'C завтраками| Bed and breakfast'!IJ21</f>
        <v>21550</v>
      </c>
      <c r="IQ20" s="8">
        <f>'C завтраками| Bed and breakfast'!IK21</f>
        <v>19150</v>
      </c>
      <c r="IR20" s="8">
        <f>'C завтраками| Bed and breakfast'!IL21</f>
        <v>19150</v>
      </c>
      <c r="IS20" s="8">
        <f>'C завтраками| Bed and breakfast'!IM21</f>
        <v>19150</v>
      </c>
      <c r="IT20" s="8">
        <f>'C завтраками| Bed and breakfast'!IN21</f>
        <v>19150</v>
      </c>
      <c r="IU20" s="8">
        <f>'C завтраками| Bed and breakfast'!IO21</f>
        <v>19150</v>
      </c>
      <c r="IV20" s="8">
        <f>'C завтраками| Bed and breakfast'!IP21</f>
        <v>21550</v>
      </c>
      <c r="IW20" s="8">
        <f>'C завтраками| Bed and breakfast'!IQ21</f>
        <v>21550</v>
      </c>
      <c r="IX20" s="8">
        <f>'C завтраками| Bed and breakfast'!IR21</f>
        <v>19150</v>
      </c>
      <c r="IY20" s="8">
        <f>'C завтраками| Bed and breakfast'!IS21</f>
        <v>19150</v>
      </c>
      <c r="IZ20" s="8">
        <f>'C завтраками| Bed and breakfast'!IT21</f>
        <v>19150</v>
      </c>
      <c r="JA20" s="8">
        <f>'C завтраками| Bed and breakfast'!IU21</f>
        <v>19150</v>
      </c>
      <c r="JB20" s="8">
        <f>'C завтраками| Bed and breakfast'!IV21</f>
        <v>19150</v>
      </c>
      <c r="JC20" s="8">
        <f>'C завтраками| Bed and breakfast'!IW21</f>
        <v>21550</v>
      </c>
      <c r="JD20" s="8">
        <f>'C завтраками| Bed and breakfast'!IX21</f>
        <v>21550</v>
      </c>
      <c r="JE20" s="8">
        <f>'C завтраками| Bed and breakfast'!IY21</f>
        <v>19150</v>
      </c>
      <c r="JF20" s="8">
        <f>'C завтраками| Bed and breakfast'!IZ21</f>
        <v>19150</v>
      </c>
      <c r="JG20" s="8">
        <f>'C завтраками| Bed and breakfast'!JA21</f>
        <v>19150</v>
      </c>
      <c r="JH20" s="8">
        <f>'C завтраками| Bed and breakfast'!JB21</f>
        <v>19150</v>
      </c>
      <c r="JI20" s="8">
        <f>'C завтраками| Bed and breakfast'!JC21</f>
        <v>19150</v>
      </c>
      <c r="JJ20" s="8">
        <f>'C завтраками| Bed and breakfast'!JD21</f>
        <v>21550</v>
      </c>
      <c r="JK20" s="8">
        <f>'C завтраками| Bed and breakfast'!JE21</f>
        <v>21550</v>
      </c>
      <c r="JL20" s="8">
        <f>'C завтраками| Bed and breakfast'!JF21</f>
        <v>19150</v>
      </c>
      <c r="JM20" s="8">
        <f>'C завтраками| Bed and breakfast'!JG21</f>
        <v>19150</v>
      </c>
      <c r="JN20" s="8">
        <f>'C завтраками| Bed and breakfast'!JH21</f>
        <v>19150</v>
      </c>
      <c r="JO20" s="8">
        <f>'C завтраками| Bed and breakfast'!JI21</f>
        <v>19150</v>
      </c>
      <c r="JP20" s="8">
        <f>'C завтраками| Bed and breakfast'!JJ21</f>
        <v>19150</v>
      </c>
      <c r="JQ20" s="8">
        <f>'C завтраками| Bed and breakfast'!JK21</f>
        <v>21550</v>
      </c>
      <c r="JR20" s="8">
        <f>'C завтраками| Bed and breakfast'!JL21</f>
        <v>21550</v>
      </c>
      <c r="JS20" s="8">
        <f>'C завтраками| Bed and breakfast'!JM21</f>
        <v>20350</v>
      </c>
      <c r="JT20" s="8">
        <f>'C завтраками| Bed and breakfast'!JN21</f>
        <v>20350</v>
      </c>
      <c r="JU20" s="8">
        <f>'C завтраками| Bed and breakfast'!JO21</f>
        <v>20350</v>
      </c>
      <c r="JV20" s="8">
        <f>'C завтраками| Bed and breakfast'!JP21</f>
        <v>20350</v>
      </c>
    </row>
    <row r="21" spans="1:282" s="53" customFormat="1" x14ac:dyDescent="0.2">
      <c r="A21" s="88">
        <f>A8</f>
        <v>2</v>
      </c>
      <c r="B21" s="8" t="e">
        <f>'C завтраками| Bed and breakfast'!#REF!</f>
        <v>#REF!</v>
      </c>
      <c r="C21" s="8" t="e">
        <f>'C завтраками| Bed and breakfast'!#REF!</f>
        <v>#REF!</v>
      </c>
      <c r="D21" s="8" t="e">
        <f>'C завтраками| Bed and breakfast'!#REF!</f>
        <v>#REF!</v>
      </c>
      <c r="E21" s="8" t="e">
        <f>'C завтраками| Bed and breakfast'!#REF!</f>
        <v>#REF!</v>
      </c>
      <c r="F21" s="8" t="e">
        <f>'C завтраками| Bed and breakfast'!#REF!</f>
        <v>#REF!</v>
      </c>
      <c r="G21" s="8" t="e">
        <f>'C завтраками| Bed and breakfast'!#REF!</f>
        <v>#REF!</v>
      </c>
      <c r="H21" s="8">
        <f>'C завтраками| Bed and breakfast'!B22</f>
        <v>44500</v>
      </c>
      <c r="I21" s="8">
        <f>'C завтраками| Bed and breakfast'!C22</f>
        <v>59000</v>
      </c>
      <c r="J21" s="8">
        <f>'C завтраками| Bed and breakfast'!D22</f>
        <v>59000</v>
      </c>
      <c r="K21" s="8">
        <f>'C завтраками| Bed and breakfast'!E22</f>
        <v>59000</v>
      </c>
      <c r="L21" s="8">
        <f>'C завтраками| Bed and breakfast'!F22</f>
        <v>52000</v>
      </c>
      <c r="M21" s="8">
        <f>'C завтраками| Bed and breakfast'!G22</f>
        <v>52000</v>
      </c>
      <c r="N21" s="8">
        <f>'C завтраками| Bed and breakfast'!H22</f>
        <v>52000</v>
      </c>
      <c r="O21" s="8">
        <f>'C завтраками| Bed and breakfast'!I22</f>
        <v>52000</v>
      </c>
      <c r="P21" s="8">
        <f>'C завтраками| Bed and breakfast'!J22</f>
        <v>52000</v>
      </c>
      <c r="Q21" s="8">
        <f>'C завтраками| Bed and breakfast'!K22</f>
        <v>52000</v>
      </c>
      <c r="R21" s="8">
        <f>'C завтраками| Bed and breakfast'!L22</f>
        <v>42900</v>
      </c>
      <c r="S21" s="8">
        <f>'C завтраками| Bed and breakfast'!M22</f>
        <v>26400</v>
      </c>
      <c r="T21" s="8">
        <f>'C завтраками| Bed and breakfast'!N22</f>
        <v>26400</v>
      </c>
      <c r="U21" s="8">
        <f>'C завтраками| Bed and breakfast'!O22</f>
        <v>26400</v>
      </c>
      <c r="V21" s="8">
        <f>'C завтраками| Bed and breakfast'!P22</f>
        <v>26400</v>
      </c>
      <c r="W21" s="8">
        <f>'C завтраками| Bed and breakfast'!Q22</f>
        <v>26400</v>
      </c>
      <c r="X21" s="8">
        <f>'C завтраками| Bed and breakfast'!R22</f>
        <v>28400</v>
      </c>
      <c r="Y21" s="8">
        <f>'C завтраками| Bed and breakfast'!S22</f>
        <v>28400</v>
      </c>
      <c r="Z21" s="8">
        <f>'C завтраками| Bed and breakfast'!T22</f>
        <v>28400</v>
      </c>
      <c r="AA21" s="8">
        <f>'C завтраками| Bed and breakfast'!U22</f>
        <v>28400</v>
      </c>
      <c r="AB21" s="8">
        <f>'C завтраками| Bed and breakfast'!V22</f>
        <v>28400</v>
      </c>
      <c r="AC21" s="8">
        <f>'C завтраками| Bed and breakfast'!W22</f>
        <v>26400</v>
      </c>
      <c r="AD21" s="8">
        <f>'C завтраками| Bed and breakfast'!X22</f>
        <v>26400</v>
      </c>
      <c r="AE21" s="8">
        <f>'C завтраками| Bed and breakfast'!Y22</f>
        <v>26400</v>
      </c>
      <c r="AF21" s="8">
        <f>'C завтраками| Bed and breakfast'!Z22</f>
        <v>26400</v>
      </c>
      <c r="AG21" s="8">
        <f>'C завтраками| Bed and breakfast'!AA22</f>
        <v>26400</v>
      </c>
      <c r="AH21" s="8">
        <f>'C завтраками| Bed and breakfast'!AB22</f>
        <v>30400</v>
      </c>
      <c r="AI21" s="8">
        <f>'C завтраками| Bed and breakfast'!AC22</f>
        <v>30400</v>
      </c>
      <c r="AJ21" s="8">
        <f>'C завтраками| Bed and breakfast'!AD22</f>
        <v>30400</v>
      </c>
      <c r="AK21" s="8">
        <f>'C завтраками| Bed and breakfast'!AE22</f>
        <v>30400</v>
      </c>
      <c r="AL21" s="8">
        <f>'C завтраками| Bed and breakfast'!AF22</f>
        <v>30400</v>
      </c>
      <c r="AM21" s="8">
        <f>'C завтраками| Bed and breakfast'!AG22</f>
        <v>32400</v>
      </c>
      <c r="AN21" s="8">
        <f>'C завтраками| Bed and breakfast'!AH22</f>
        <v>34900</v>
      </c>
      <c r="AO21" s="8">
        <f>'C завтраками| Bed and breakfast'!AI22</f>
        <v>35600</v>
      </c>
      <c r="AP21" s="8">
        <f>'C завтраками| Bed and breakfast'!AJ22</f>
        <v>35600</v>
      </c>
      <c r="AQ21" s="8">
        <f>'C завтраками| Bed and breakfast'!AK22</f>
        <v>35600</v>
      </c>
      <c r="AR21" s="8">
        <f>'C завтраками| Bed and breakfast'!AL22</f>
        <v>35600</v>
      </c>
      <c r="AS21" s="8">
        <f>'C завтраками| Bed and breakfast'!AM22</f>
        <v>35600</v>
      </c>
      <c r="AT21" s="8">
        <f>'C завтраками| Bed and breakfast'!AN22</f>
        <v>35600</v>
      </c>
      <c r="AU21" s="8">
        <f>'C завтраками| Bed and breakfast'!AO22</f>
        <v>35600</v>
      </c>
      <c r="AV21" s="8">
        <f>'C завтраками| Bed and breakfast'!AP22</f>
        <v>35600</v>
      </c>
      <c r="AW21" s="8">
        <f>'C завтраками| Bed and breakfast'!AQ22</f>
        <v>35600</v>
      </c>
      <c r="AX21" s="8">
        <f>'C завтраками| Bed and breakfast'!AR22</f>
        <v>35600</v>
      </c>
      <c r="AY21" s="8">
        <f>'C завтраками| Bed and breakfast'!AS22</f>
        <v>33600</v>
      </c>
      <c r="AZ21" s="8">
        <f>'C завтраками| Bed and breakfast'!AT22</f>
        <v>33600</v>
      </c>
      <c r="BA21" s="8">
        <f>'C завтраками| Bed and breakfast'!AU22</f>
        <v>35600</v>
      </c>
      <c r="BB21" s="8">
        <f>'C завтраками| Bed and breakfast'!AV22</f>
        <v>35600</v>
      </c>
      <c r="BC21" s="8">
        <f>'C завтраками| Bed and breakfast'!AW22</f>
        <v>37600</v>
      </c>
      <c r="BD21" s="8">
        <f>'C завтраками| Bed and breakfast'!AX22</f>
        <v>40100</v>
      </c>
      <c r="BE21" s="8">
        <f>'C завтраками| Bed and breakfast'!AY22</f>
        <v>40100</v>
      </c>
      <c r="BF21" s="8">
        <f>'C завтраками| Bed and breakfast'!AZ22</f>
        <v>40100</v>
      </c>
      <c r="BG21" s="8">
        <f>'C завтраками| Bed and breakfast'!BA22</f>
        <v>40100</v>
      </c>
      <c r="BH21" s="8">
        <f>'C завтраками| Bed and breakfast'!BB22</f>
        <v>42600</v>
      </c>
      <c r="BI21" s="8">
        <f>'C завтраками| Bed and breakfast'!BC22</f>
        <v>45600</v>
      </c>
      <c r="BJ21" s="8">
        <f>'C завтраками| Bed and breakfast'!BD22</f>
        <v>45600</v>
      </c>
      <c r="BK21" s="8">
        <f>'C завтраками| Bed and breakfast'!BE22</f>
        <v>42600</v>
      </c>
      <c r="BL21" s="8">
        <f>'C завтраками| Bed and breakfast'!BF22</f>
        <v>37600</v>
      </c>
      <c r="BM21" s="8">
        <f>'C завтраками| Bed and breakfast'!BG22</f>
        <v>37600</v>
      </c>
      <c r="BN21" s="8">
        <f>'C завтраками| Bed and breakfast'!BH22</f>
        <v>40100</v>
      </c>
      <c r="BO21" s="8">
        <f>'C завтраками| Bed and breakfast'!BI22</f>
        <v>40100</v>
      </c>
      <c r="BP21" s="8">
        <f>'C завтраками| Bed and breakfast'!BJ22</f>
        <v>31600</v>
      </c>
      <c r="BQ21" s="8">
        <f>'C завтраками| Bed and breakfast'!BK22</f>
        <v>32050</v>
      </c>
      <c r="BR21" s="8">
        <f>'C завтраками| Bed and breakfast'!BL22</f>
        <v>32050</v>
      </c>
      <c r="BS21" s="8">
        <f>'C завтраками| Bed and breakfast'!BM22</f>
        <v>32050</v>
      </c>
      <c r="BT21" s="8">
        <f>'C завтраками| Bed and breakfast'!BN22</f>
        <v>30550</v>
      </c>
      <c r="BU21" s="8">
        <f>'C завтраками| Bed and breakfast'!BO22</f>
        <v>30550</v>
      </c>
      <c r="BV21" s="8">
        <f>'C завтраками| Bed and breakfast'!BP22</f>
        <v>32050</v>
      </c>
      <c r="BW21" s="8">
        <f>'C завтраками| Bed and breakfast'!BQ22</f>
        <v>32050</v>
      </c>
      <c r="BX21" s="8">
        <f>'C завтраками| Bed and breakfast'!BR22</f>
        <v>32050</v>
      </c>
      <c r="BY21" s="8">
        <f>'C завтраками| Bed and breakfast'!BS22</f>
        <v>30350</v>
      </c>
      <c r="BZ21" s="8">
        <f>'C завтраками| Bed and breakfast'!BT22</f>
        <v>30350</v>
      </c>
      <c r="CA21" s="8">
        <f>'C завтраками| Bed and breakfast'!BU22</f>
        <v>30350</v>
      </c>
      <c r="CB21" s="8">
        <f>'C завтраками| Bed and breakfast'!BV22</f>
        <v>30350</v>
      </c>
      <c r="CC21" s="8">
        <f>'C завтраками| Bed and breakfast'!BW22</f>
        <v>30350</v>
      </c>
      <c r="CD21" s="8">
        <f>'C завтраками| Bed and breakfast'!BX22</f>
        <v>30350</v>
      </c>
      <c r="CE21" s="8">
        <f>'C завтраками| Bed and breakfast'!BY22</f>
        <v>30350</v>
      </c>
      <c r="CF21" s="8">
        <f>'C завтраками| Bed and breakfast'!BZ22</f>
        <v>30350</v>
      </c>
      <c r="CG21" s="8">
        <f>'C завтраками| Bed and breakfast'!CA22</f>
        <v>30350</v>
      </c>
      <c r="CH21" s="8">
        <f>'C завтраками| Bed and breakfast'!CB22</f>
        <v>30350</v>
      </c>
      <c r="CI21" s="8">
        <f>'C завтраками| Bed and breakfast'!CC22</f>
        <v>30350</v>
      </c>
      <c r="CJ21" s="8">
        <f>'C завтраками| Bed and breakfast'!CD22</f>
        <v>30350</v>
      </c>
      <c r="CK21" s="8">
        <f>'C завтраками| Bed and breakfast'!CE22</f>
        <v>30350</v>
      </c>
      <c r="CL21" s="8">
        <f>'C завтраками| Bed and breakfast'!CF22</f>
        <v>30350</v>
      </c>
      <c r="CM21" s="8">
        <f>'C завтраками| Bed and breakfast'!CG22</f>
        <v>30350</v>
      </c>
      <c r="CN21" s="8">
        <f>'C завтраками| Bed and breakfast'!CH22</f>
        <v>30350</v>
      </c>
      <c r="CO21" s="8">
        <f>'C завтраками| Bed and breakfast'!CI22</f>
        <v>30350</v>
      </c>
      <c r="CP21" s="8">
        <f>'C завтраками| Bed and breakfast'!CJ22</f>
        <v>30350</v>
      </c>
      <c r="CQ21" s="8">
        <f>'C завтраками| Bed and breakfast'!CK22</f>
        <v>30350</v>
      </c>
      <c r="CR21" s="8">
        <f>'C завтраками| Bed and breakfast'!CL22</f>
        <v>30350</v>
      </c>
      <c r="CS21" s="8">
        <f>'C завтраками| Bed and breakfast'!CM22</f>
        <v>30350</v>
      </c>
      <c r="CT21" s="8">
        <f>'C завтраками| Bed and breakfast'!CN22</f>
        <v>30350</v>
      </c>
      <c r="CU21" s="8">
        <f>'C завтраками| Bed and breakfast'!CO22</f>
        <v>30350</v>
      </c>
      <c r="CV21" s="8">
        <f>'C завтраками| Bed and breakfast'!CP22</f>
        <v>21000</v>
      </c>
      <c r="CW21" s="8">
        <f>'C завтраками| Bed and breakfast'!CQ22</f>
        <v>21000</v>
      </c>
      <c r="CX21" s="8">
        <f>'C завтраками| Bed and breakfast'!CR22</f>
        <v>21500</v>
      </c>
      <c r="CY21" s="8">
        <f>'C завтраками| Bed and breakfast'!CS22</f>
        <v>21500</v>
      </c>
      <c r="CZ21" s="8">
        <f>'C завтраками| Bed and breakfast'!CT22</f>
        <v>21000</v>
      </c>
      <c r="DA21" s="8">
        <f>'C завтраками| Bed and breakfast'!CU22</f>
        <v>21000</v>
      </c>
      <c r="DB21" s="8">
        <f>'C завтраками| Bed and breakfast'!CV22</f>
        <v>21000</v>
      </c>
      <c r="DC21" s="8">
        <f>'C завтраками| Bed and breakfast'!CW22</f>
        <v>21000</v>
      </c>
      <c r="DD21" s="8">
        <f>'C завтраками| Bed and breakfast'!CX22</f>
        <v>21000</v>
      </c>
      <c r="DE21" s="8">
        <f>'C завтраками| Bed and breakfast'!CY22</f>
        <v>21500</v>
      </c>
      <c r="DF21" s="8">
        <f>'C завтраками| Bed and breakfast'!CZ22</f>
        <v>21500</v>
      </c>
      <c r="DG21" s="8">
        <f>'C завтраками| Bed and breakfast'!DA22</f>
        <v>21000</v>
      </c>
      <c r="DH21" s="8">
        <f>'C завтраками| Bed and breakfast'!DB22</f>
        <v>21000</v>
      </c>
      <c r="DI21" s="8">
        <f>'C завтраками| Bed and breakfast'!DC22</f>
        <v>21000</v>
      </c>
      <c r="DJ21" s="8">
        <f>'C завтраками| Bed and breakfast'!DD22</f>
        <v>20000</v>
      </c>
      <c r="DK21" s="8">
        <f>'C завтраками| Bed and breakfast'!DE22</f>
        <v>20000</v>
      </c>
      <c r="DL21" s="8">
        <f>'C завтраками| Bed and breakfast'!DF22</f>
        <v>20700</v>
      </c>
      <c r="DM21" s="8">
        <f>'C завтраками| Bed and breakfast'!DG22</f>
        <v>20700</v>
      </c>
      <c r="DN21" s="8">
        <f>'C завтраками| Bed and breakfast'!DH22</f>
        <v>20000</v>
      </c>
      <c r="DO21" s="8">
        <f>'C завтраками| Bed and breakfast'!DI22</f>
        <v>20000</v>
      </c>
      <c r="DP21" s="8">
        <f>'C завтраками| Bed and breakfast'!DJ22</f>
        <v>20000</v>
      </c>
      <c r="DQ21" s="8">
        <f>'C завтраками| Bed and breakfast'!DK22</f>
        <v>20000</v>
      </c>
      <c r="DR21" s="8">
        <f>'C завтраками| Bed and breakfast'!DL22</f>
        <v>20000</v>
      </c>
      <c r="DS21" s="8">
        <f>'C завтраками| Bed and breakfast'!DM22</f>
        <v>20700</v>
      </c>
      <c r="DT21" s="8">
        <f>'C завтраками| Bed and breakfast'!DN22</f>
        <v>20700</v>
      </c>
      <c r="DU21" s="8">
        <f>'C завтраками| Bed and breakfast'!DO22</f>
        <v>20000</v>
      </c>
      <c r="DV21" s="8">
        <f>'C завтраками| Bed and breakfast'!DP22</f>
        <v>20000</v>
      </c>
      <c r="DW21" s="8">
        <f>'C завтраками| Bed and breakfast'!DQ22</f>
        <v>20000</v>
      </c>
      <c r="DX21" s="8">
        <f>'C завтраками| Bed and breakfast'!DR22</f>
        <v>20000</v>
      </c>
      <c r="DY21" s="8">
        <f>'C завтраками| Bed and breakfast'!DS22</f>
        <v>21000</v>
      </c>
      <c r="DZ21" s="8">
        <f>'C завтраками| Bed and breakfast'!DT22</f>
        <v>20700</v>
      </c>
      <c r="EA21" s="8">
        <f>'C завтраками| Bed and breakfast'!DU22</f>
        <v>20700</v>
      </c>
      <c r="EB21" s="8">
        <f>'C завтраками| Bed and breakfast'!DV22</f>
        <v>20700</v>
      </c>
      <c r="EC21" s="8">
        <f>'C завтраками| Bed and breakfast'!DW22</f>
        <v>19500</v>
      </c>
      <c r="ED21" s="8">
        <f>'C завтраками| Bed and breakfast'!DX22</f>
        <v>19500</v>
      </c>
      <c r="EE21" s="8">
        <f>'C завтраками| Bed and breakfast'!DY22</f>
        <v>19500</v>
      </c>
      <c r="EF21" s="8">
        <f>'C завтраками| Bed and breakfast'!DZ22</f>
        <v>19500</v>
      </c>
      <c r="EG21" s="8">
        <f>'C завтраками| Bed and breakfast'!EA22</f>
        <v>19500</v>
      </c>
      <c r="EH21" s="8">
        <f>'C завтраками| Bed and breakfast'!EB22</f>
        <v>20700</v>
      </c>
      <c r="EI21" s="8">
        <f>'C завтраками| Bed and breakfast'!EC22</f>
        <v>20700</v>
      </c>
      <c r="EJ21" s="8">
        <f>'C завтраками| Bed and breakfast'!ED22</f>
        <v>20700</v>
      </c>
      <c r="EK21" s="8">
        <f>'C завтраками| Bed and breakfast'!EE22</f>
        <v>19200</v>
      </c>
      <c r="EL21" s="8">
        <f>'C завтраками| Bed and breakfast'!EF22</f>
        <v>19200</v>
      </c>
      <c r="EM21" s="8">
        <f>'C завтраками| Bed and breakfast'!EG22</f>
        <v>19200</v>
      </c>
      <c r="EN21" s="8">
        <f>'C завтраками| Bed and breakfast'!EH22</f>
        <v>19500</v>
      </c>
      <c r="EO21" s="8">
        <f>'C завтраками| Bed and breakfast'!EI22</f>
        <v>19500</v>
      </c>
      <c r="EP21" s="8">
        <f>'C завтраками| Bed and breakfast'!EJ22</f>
        <v>19200</v>
      </c>
      <c r="EQ21" s="8">
        <f>'C завтраками| Bed and breakfast'!EK22</f>
        <v>19200</v>
      </c>
      <c r="ER21" s="8">
        <f>'C завтраками| Bed and breakfast'!EL22</f>
        <v>19200</v>
      </c>
      <c r="ES21" s="8">
        <f>'C завтраками| Bed and breakfast'!EM22</f>
        <v>19200</v>
      </c>
      <c r="ET21" s="8">
        <f>'C завтраками| Bed and breakfast'!EN22</f>
        <v>19200</v>
      </c>
      <c r="EU21" s="8">
        <f>'C завтраками| Bed and breakfast'!EO22</f>
        <v>19500</v>
      </c>
      <c r="EV21" s="8">
        <f>'C завтраками| Bed and breakfast'!EP22</f>
        <v>19500</v>
      </c>
      <c r="EW21" s="8">
        <f>'C завтраками| Bed and breakfast'!EQ22</f>
        <v>19200</v>
      </c>
      <c r="EX21" s="8">
        <f>'C завтраками| Bed and breakfast'!ER22</f>
        <v>19200</v>
      </c>
      <c r="EY21" s="8">
        <f>'C завтраками| Bed and breakfast'!ES22</f>
        <v>19200</v>
      </c>
      <c r="EZ21" s="8">
        <f>'C завтраками| Bed and breakfast'!ET22</f>
        <v>19200</v>
      </c>
      <c r="FA21" s="8">
        <f>'C завтраками| Bed and breakfast'!EU22</f>
        <v>19200</v>
      </c>
      <c r="FB21" s="8">
        <f>'C завтраками| Bed and breakfast'!EV22</f>
        <v>19500</v>
      </c>
      <c r="FC21" s="8">
        <f>'C завтраками| Bed and breakfast'!EW22</f>
        <v>19500</v>
      </c>
      <c r="FD21" s="8">
        <f>'C завтраками| Bed and breakfast'!EX22</f>
        <v>21000</v>
      </c>
      <c r="FE21" s="8">
        <f>'C завтраками| Bed and breakfast'!EY22</f>
        <v>19500</v>
      </c>
      <c r="FF21" s="8">
        <f>'C завтраками| Bed and breakfast'!EZ22</f>
        <v>19500</v>
      </c>
      <c r="FG21" s="8">
        <f>'C завтраками| Bed and breakfast'!FA22</f>
        <v>19500</v>
      </c>
      <c r="FH21" s="8">
        <f>'C завтраками| Bed and breakfast'!FB22</f>
        <v>19500</v>
      </c>
      <c r="FI21" s="8">
        <f>'C завтраками| Bed and breakfast'!FC22</f>
        <v>27000</v>
      </c>
      <c r="FJ21" s="8">
        <f>'C завтраками| Bed and breakfast'!FD22</f>
        <v>27000</v>
      </c>
      <c r="FK21" s="8">
        <f>'C завтраками| Bed and breakfast'!FE22</f>
        <v>27000</v>
      </c>
      <c r="FL21" s="8">
        <f>'C завтраками| Bed and breakfast'!FF22</f>
        <v>27000</v>
      </c>
      <c r="FM21" s="8">
        <f>'C завтраками| Bed and breakfast'!FG22</f>
        <v>27000</v>
      </c>
      <c r="FN21" s="8">
        <f>'C завтраками| Bed and breakfast'!FH22</f>
        <v>27000</v>
      </c>
      <c r="FO21" s="8">
        <f>'C завтраками| Bed and breakfast'!FI22</f>
        <v>27000</v>
      </c>
      <c r="FP21" s="8">
        <f>'C завтраками| Bed and breakfast'!FJ22</f>
        <v>27000</v>
      </c>
      <c r="FQ21" s="8">
        <f>'C завтраками| Bed and breakfast'!FK22</f>
        <v>27000</v>
      </c>
      <c r="FR21" s="8">
        <f>'C завтраками| Bed and breakfast'!FL22</f>
        <v>27000</v>
      </c>
      <c r="FS21" s="8">
        <f>'C завтраками| Bed and breakfast'!FM22</f>
        <v>27000</v>
      </c>
      <c r="FT21" s="8">
        <f>'C завтраками| Bed and breakfast'!FN22</f>
        <v>27000</v>
      </c>
      <c r="FU21" s="8">
        <f>'C завтраками| Bed and breakfast'!FO22</f>
        <v>27000</v>
      </c>
      <c r="FV21" s="8">
        <f>'C завтраками| Bed and breakfast'!FP22</f>
        <v>27000</v>
      </c>
      <c r="FW21" s="8">
        <f>'C завтраками| Bed and breakfast'!FQ22</f>
        <v>27000</v>
      </c>
      <c r="FX21" s="8">
        <f>'C завтраками| Bed and breakfast'!FR22</f>
        <v>27000</v>
      </c>
      <c r="FY21" s="8">
        <f>'C завтраками| Bed and breakfast'!FS22</f>
        <v>27000</v>
      </c>
      <c r="FZ21" s="8">
        <f>'C завтраками| Bed and breakfast'!FT22</f>
        <v>27000</v>
      </c>
      <c r="GA21" s="8">
        <f>'C завтраками| Bed and breakfast'!FU22</f>
        <v>27000</v>
      </c>
      <c r="GB21" s="8">
        <f>'C завтраками| Bed and breakfast'!FV22</f>
        <v>27000</v>
      </c>
      <c r="GC21" s="8">
        <f>'C завтраками| Bed and breakfast'!FW22</f>
        <v>27000</v>
      </c>
      <c r="GD21" s="8">
        <f>'C завтраками| Bed and breakfast'!FX22</f>
        <v>27000</v>
      </c>
      <c r="GE21" s="8">
        <f>'C завтраками| Bed and breakfast'!FY22</f>
        <v>27000</v>
      </c>
      <c r="GF21" s="8">
        <f>'C завтраками| Bed and breakfast'!FZ22</f>
        <v>27000</v>
      </c>
      <c r="GG21" s="8">
        <f>'C завтраками| Bed and breakfast'!GA22</f>
        <v>19500</v>
      </c>
      <c r="GH21" s="8">
        <f>'C завтраками| Bed and breakfast'!GB22</f>
        <v>19500</v>
      </c>
      <c r="GI21" s="8">
        <f>'C завтраками| Bed and breakfast'!GC22</f>
        <v>28900</v>
      </c>
      <c r="GJ21" s="8">
        <f>'C завтраками| Bed and breakfast'!GD22</f>
        <v>28900</v>
      </c>
      <c r="GK21" s="8">
        <f>'C завтраками| Bed and breakfast'!GE22</f>
        <v>28900</v>
      </c>
      <c r="GL21" s="8">
        <f>'C завтраками| Bed and breakfast'!GF22</f>
        <v>28900</v>
      </c>
      <c r="GM21" s="8">
        <f>'C завтраками| Bed and breakfast'!GG22</f>
        <v>28900</v>
      </c>
      <c r="GN21" s="8">
        <f>'C завтраками| Bed and breakfast'!GH22</f>
        <v>28900</v>
      </c>
      <c r="GO21" s="8">
        <f>'C завтраками| Bed and breakfast'!GI22</f>
        <v>28900</v>
      </c>
      <c r="GP21" s="8">
        <f>'C завтраками| Bed and breakfast'!GJ22</f>
        <v>28900</v>
      </c>
      <c r="GQ21" s="8">
        <f>'C завтраками| Bed and breakfast'!GK22</f>
        <v>28900</v>
      </c>
      <c r="GR21" s="8">
        <f>'C завтраками| Bed and breakfast'!GL22</f>
        <v>28900</v>
      </c>
      <c r="GS21" s="8">
        <f>'C завтраками| Bed and breakfast'!GM22</f>
        <v>22900</v>
      </c>
      <c r="GT21" s="8">
        <f>'C завтраками| Bed and breakfast'!GN22</f>
        <v>22900</v>
      </c>
      <c r="GU21" s="8">
        <f>'C завтраками| Bed and breakfast'!GO22</f>
        <v>22900</v>
      </c>
      <c r="GV21" s="8">
        <f>'C завтраками| Bed and breakfast'!GP22</f>
        <v>22900</v>
      </c>
      <c r="GW21" s="8">
        <f>'C завтраками| Bed and breakfast'!GQ22</f>
        <v>23400</v>
      </c>
      <c r="GX21" s="8">
        <f>'C завтраками| Bed and breakfast'!GR22</f>
        <v>23400</v>
      </c>
      <c r="GY21" s="8">
        <f>'C завтраками| Bed and breakfast'!GS22</f>
        <v>24600</v>
      </c>
      <c r="GZ21" s="8">
        <f>'C завтраками| Bed and breakfast'!GT22</f>
        <v>24600</v>
      </c>
      <c r="HA21" s="8">
        <f>'C завтраками| Bed and breakfast'!GU22</f>
        <v>23400</v>
      </c>
      <c r="HB21" s="8">
        <f>'C завтраками| Bed and breakfast'!GV22</f>
        <v>23400</v>
      </c>
      <c r="HC21" s="8">
        <f>'C завтраками| Bed and breakfast'!GW22</f>
        <v>23400</v>
      </c>
      <c r="HD21" s="8">
        <f>'C завтраками| Bed and breakfast'!GX22</f>
        <v>23400</v>
      </c>
      <c r="HE21" s="8">
        <f>'C завтраками| Bed and breakfast'!GY22</f>
        <v>23400</v>
      </c>
      <c r="HF21" s="8">
        <f>'C завтраками| Bed and breakfast'!GZ22</f>
        <v>24600</v>
      </c>
      <c r="HG21" s="8">
        <f>'C завтраками| Bed and breakfast'!HA22</f>
        <v>24600</v>
      </c>
      <c r="HH21" s="8">
        <f>'C завтраками| Bed and breakfast'!HB22</f>
        <v>23400</v>
      </c>
      <c r="HI21" s="8">
        <f>'C завтраками| Bed and breakfast'!HC22</f>
        <v>23400</v>
      </c>
      <c r="HJ21" s="8">
        <f>'C завтраками| Bed and breakfast'!HD22</f>
        <v>23400</v>
      </c>
      <c r="HK21" s="8">
        <f>'C завтраками| Bed and breakfast'!HE22</f>
        <v>23400</v>
      </c>
      <c r="HL21" s="8">
        <f>'C завтраками| Bed and breakfast'!HF22</f>
        <v>23400</v>
      </c>
      <c r="HM21" s="8">
        <f>'C завтраками| Bed and breakfast'!HG22</f>
        <v>21000</v>
      </c>
      <c r="HN21" s="8">
        <f>'C завтраками| Bed and breakfast'!HH22</f>
        <v>24600</v>
      </c>
      <c r="HO21" s="8">
        <f>'C завтраками| Bed and breakfast'!HI22</f>
        <v>23400</v>
      </c>
      <c r="HP21" s="8">
        <f>'C завтраками| Bed and breakfast'!HJ22</f>
        <v>23400</v>
      </c>
      <c r="HQ21" s="8">
        <f>'C завтраками| Bed and breakfast'!HK22</f>
        <v>23400</v>
      </c>
      <c r="HR21" s="8">
        <f>'C завтраками| Bed and breakfast'!HL22</f>
        <v>23400</v>
      </c>
      <c r="HS21" s="8">
        <f>'C завтраками| Bed and breakfast'!HM22</f>
        <v>23400</v>
      </c>
      <c r="HT21" s="8">
        <f>'C завтраками| Bed and breakfast'!HN22</f>
        <v>24600</v>
      </c>
      <c r="HU21" s="8">
        <f>'C завтраками| Bed and breakfast'!HO22</f>
        <v>24600</v>
      </c>
      <c r="HV21" s="8">
        <f>'C завтраками| Bed and breakfast'!HP22</f>
        <v>23400</v>
      </c>
      <c r="HW21" s="8">
        <f>'C завтраками| Bed and breakfast'!HQ22</f>
        <v>23400</v>
      </c>
      <c r="HX21" s="8">
        <f>'C завтраками| Bed and breakfast'!HR22</f>
        <v>23400</v>
      </c>
      <c r="HY21" s="8">
        <f>'C завтраками| Bed and breakfast'!HS22</f>
        <v>23400</v>
      </c>
      <c r="HZ21" s="8">
        <f>'C завтраками| Bed and breakfast'!HT22</f>
        <v>23400</v>
      </c>
      <c r="IA21" s="8">
        <f>'C завтраками| Bed and breakfast'!HU22</f>
        <v>24600</v>
      </c>
      <c r="IB21" s="8">
        <f>'C завтраками| Bed and breakfast'!HV22</f>
        <v>24600</v>
      </c>
      <c r="IC21" s="8">
        <f>'C завтраками| Bed and breakfast'!HW22</f>
        <v>23400</v>
      </c>
      <c r="ID21" s="8">
        <f>'C завтраками| Bed and breakfast'!HX22</f>
        <v>23400</v>
      </c>
      <c r="IE21" s="8">
        <f>'C завтраками| Bed and breakfast'!HY22</f>
        <v>23400</v>
      </c>
      <c r="IF21" s="8">
        <f>'C завтраками| Bed and breakfast'!HZ22</f>
        <v>23400</v>
      </c>
      <c r="IG21" s="8">
        <f>'C завтраками| Bed and breakfast'!IA22</f>
        <v>23400</v>
      </c>
      <c r="IH21" s="8">
        <f>'C завтраками| Bed and breakfast'!IB22</f>
        <v>24600</v>
      </c>
      <c r="II21" s="8">
        <f>'C завтраками| Bed and breakfast'!IC22</f>
        <v>24600</v>
      </c>
      <c r="IJ21" s="8">
        <f>'C завтраками| Bed and breakfast'!ID22</f>
        <v>21500</v>
      </c>
      <c r="IK21" s="8">
        <f>'C завтраками| Bed and breakfast'!IE22</f>
        <v>21500</v>
      </c>
      <c r="IL21" s="8">
        <f>'C завтраками| Bed and breakfast'!IF22</f>
        <v>21500</v>
      </c>
      <c r="IM21" s="8">
        <f>'C завтраками| Bed and breakfast'!IG22</f>
        <v>21500</v>
      </c>
      <c r="IN21" s="8">
        <f>'C завтраками| Bed and breakfast'!IH22</f>
        <v>21500</v>
      </c>
      <c r="IO21" s="8">
        <f>'C завтраками| Bed and breakfast'!II22</f>
        <v>23400</v>
      </c>
      <c r="IP21" s="8">
        <f>'C завтраками| Bed and breakfast'!IJ22</f>
        <v>23400</v>
      </c>
      <c r="IQ21" s="8">
        <f>'C завтраками| Bed and breakfast'!IK22</f>
        <v>21000</v>
      </c>
      <c r="IR21" s="8">
        <f>'C завтраками| Bed and breakfast'!IL22</f>
        <v>21000</v>
      </c>
      <c r="IS21" s="8">
        <f>'C завтраками| Bed and breakfast'!IM22</f>
        <v>21000</v>
      </c>
      <c r="IT21" s="8">
        <f>'C завтраками| Bed and breakfast'!IN22</f>
        <v>21000</v>
      </c>
      <c r="IU21" s="8">
        <f>'C завтраками| Bed and breakfast'!IO22</f>
        <v>21000</v>
      </c>
      <c r="IV21" s="8">
        <f>'C завтраками| Bed and breakfast'!IP22</f>
        <v>23400</v>
      </c>
      <c r="IW21" s="8">
        <f>'C завтраками| Bed and breakfast'!IQ22</f>
        <v>23400</v>
      </c>
      <c r="IX21" s="8">
        <f>'C завтраками| Bed and breakfast'!IR22</f>
        <v>21000</v>
      </c>
      <c r="IY21" s="8">
        <f>'C завтраками| Bed and breakfast'!IS22</f>
        <v>21000</v>
      </c>
      <c r="IZ21" s="8">
        <f>'C завтраками| Bed and breakfast'!IT22</f>
        <v>21000</v>
      </c>
      <c r="JA21" s="8">
        <f>'C завтраками| Bed and breakfast'!IU22</f>
        <v>21000</v>
      </c>
      <c r="JB21" s="8">
        <f>'C завтраками| Bed and breakfast'!IV22</f>
        <v>21000</v>
      </c>
      <c r="JC21" s="8">
        <f>'C завтраками| Bed and breakfast'!IW22</f>
        <v>23400</v>
      </c>
      <c r="JD21" s="8">
        <f>'C завтраками| Bed and breakfast'!IX22</f>
        <v>23400</v>
      </c>
      <c r="JE21" s="8">
        <f>'C завтраками| Bed and breakfast'!IY22</f>
        <v>21000</v>
      </c>
      <c r="JF21" s="8">
        <f>'C завтраками| Bed and breakfast'!IZ22</f>
        <v>21000</v>
      </c>
      <c r="JG21" s="8">
        <f>'C завтраками| Bed and breakfast'!JA22</f>
        <v>21000</v>
      </c>
      <c r="JH21" s="8">
        <f>'C завтраками| Bed and breakfast'!JB22</f>
        <v>21000</v>
      </c>
      <c r="JI21" s="8">
        <f>'C завтраками| Bed and breakfast'!JC22</f>
        <v>21000</v>
      </c>
      <c r="JJ21" s="8">
        <f>'C завтраками| Bed and breakfast'!JD22</f>
        <v>23400</v>
      </c>
      <c r="JK21" s="8">
        <f>'C завтраками| Bed and breakfast'!JE22</f>
        <v>23400</v>
      </c>
      <c r="JL21" s="8">
        <f>'C завтраками| Bed and breakfast'!JF22</f>
        <v>21000</v>
      </c>
      <c r="JM21" s="8">
        <f>'C завтраками| Bed and breakfast'!JG22</f>
        <v>21000</v>
      </c>
      <c r="JN21" s="8">
        <f>'C завтраками| Bed and breakfast'!JH22</f>
        <v>21000</v>
      </c>
      <c r="JO21" s="8">
        <f>'C завтраками| Bed and breakfast'!JI22</f>
        <v>21000</v>
      </c>
      <c r="JP21" s="8">
        <f>'C завтраками| Bed and breakfast'!JJ22</f>
        <v>21000</v>
      </c>
      <c r="JQ21" s="8">
        <f>'C завтраками| Bed and breakfast'!JK22</f>
        <v>23400</v>
      </c>
      <c r="JR21" s="8">
        <f>'C завтраками| Bed and breakfast'!JL22</f>
        <v>23400</v>
      </c>
      <c r="JS21" s="8">
        <f>'C завтраками| Bed and breakfast'!JM22</f>
        <v>22200</v>
      </c>
      <c r="JT21" s="8">
        <f>'C завтраками| Bed and breakfast'!JN22</f>
        <v>22200</v>
      </c>
      <c r="JU21" s="8">
        <f>'C завтраками| Bed and breakfast'!JO22</f>
        <v>22200</v>
      </c>
      <c r="JV21" s="8">
        <f>'C завтраками| Bed and breakfast'!JP22</f>
        <v>22200</v>
      </c>
    </row>
    <row r="22" spans="1:282" s="53" customFormat="1" x14ac:dyDescent="0.2">
      <c r="A22" s="42" t="s">
        <v>86</v>
      </c>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row>
    <row r="23" spans="1:282" s="53" customFormat="1" x14ac:dyDescent="0.2">
      <c r="A23" s="88">
        <f>A7</f>
        <v>1</v>
      </c>
      <c r="B23" s="8" t="e">
        <f>'C завтраками| Bed and breakfast'!#REF!</f>
        <v>#REF!</v>
      </c>
      <c r="C23" s="8" t="e">
        <f>'C завтраками| Bed and breakfast'!#REF!</f>
        <v>#REF!</v>
      </c>
      <c r="D23" s="8" t="e">
        <f>'C завтраками| Bed and breakfast'!#REF!</f>
        <v>#REF!</v>
      </c>
      <c r="E23" s="8" t="e">
        <f>'C завтраками| Bed and breakfast'!#REF!</f>
        <v>#REF!</v>
      </c>
      <c r="F23" s="8" t="e">
        <f>'C завтраками| Bed and breakfast'!#REF!</f>
        <v>#REF!</v>
      </c>
      <c r="G23" s="8" t="e">
        <f>'C завтраками| Bed and breakfast'!#REF!</f>
        <v>#REF!</v>
      </c>
      <c r="H23" s="8">
        <f>'C завтраками| Bed and breakfast'!B24</f>
        <v>62250</v>
      </c>
      <c r="I23" s="8">
        <f>'C завтраками| Bed and breakfast'!C24</f>
        <v>76750</v>
      </c>
      <c r="J23" s="8">
        <f>'C завтраками| Bed and breakfast'!D24</f>
        <v>76750</v>
      </c>
      <c r="K23" s="8">
        <f>'C завтраками| Bed and breakfast'!E24</f>
        <v>76750</v>
      </c>
      <c r="L23" s="8">
        <f>'C завтраками| Bed and breakfast'!F24</f>
        <v>69750</v>
      </c>
      <c r="M23" s="8">
        <f>'C завтраками| Bed and breakfast'!G24</f>
        <v>69750</v>
      </c>
      <c r="N23" s="8">
        <f>'C завтраками| Bed and breakfast'!H24</f>
        <v>69750</v>
      </c>
      <c r="O23" s="8">
        <f>'C завтраками| Bed and breakfast'!I24</f>
        <v>69750</v>
      </c>
      <c r="P23" s="8">
        <f>'C завтраками| Bed and breakfast'!J24</f>
        <v>69750</v>
      </c>
      <c r="Q23" s="8">
        <f>'C завтраками| Bed and breakfast'!K24</f>
        <v>69750</v>
      </c>
      <c r="R23" s="8">
        <f>'C завтраками| Bed and breakfast'!L24</f>
        <v>56450</v>
      </c>
      <c r="S23" s="8">
        <f>'C завтраками| Bed and breakfast'!M24</f>
        <v>39950</v>
      </c>
      <c r="T23" s="8">
        <f>'C завтраками| Bed and breakfast'!N24</f>
        <v>39950</v>
      </c>
      <c r="U23" s="8">
        <f>'C завтраками| Bed and breakfast'!O24</f>
        <v>39950</v>
      </c>
      <c r="V23" s="8">
        <f>'C завтраками| Bed and breakfast'!P24</f>
        <v>39950</v>
      </c>
      <c r="W23" s="8">
        <f>'C завтраками| Bed and breakfast'!Q24</f>
        <v>39950</v>
      </c>
      <c r="X23" s="8">
        <f>'C завтраками| Bed and breakfast'!R24</f>
        <v>41950</v>
      </c>
      <c r="Y23" s="8">
        <f>'C завтраками| Bed and breakfast'!S24</f>
        <v>41950</v>
      </c>
      <c r="Z23" s="8">
        <f>'C завтраками| Bed and breakfast'!T24</f>
        <v>41950</v>
      </c>
      <c r="AA23" s="8">
        <f>'C завтраками| Bed and breakfast'!U24</f>
        <v>41950</v>
      </c>
      <c r="AB23" s="8">
        <f>'C завтраками| Bed and breakfast'!V24</f>
        <v>41950</v>
      </c>
      <c r="AC23" s="8">
        <f>'C завтраками| Bed and breakfast'!W24</f>
        <v>39950</v>
      </c>
      <c r="AD23" s="8">
        <f>'C завтраками| Bed and breakfast'!X24</f>
        <v>39950</v>
      </c>
      <c r="AE23" s="8">
        <f>'C завтраками| Bed and breakfast'!Y24</f>
        <v>39950</v>
      </c>
      <c r="AF23" s="8">
        <f>'C завтраками| Bed and breakfast'!Z24</f>
        <v>39950</v>
      </c>
      <c r="AG23" s="8">
        <f>'C завтраками| Bed and breakfast'!AA24</f>
        <v>39950</v>
      </c>
      <c r="AH23" s="8">
        <f>'C завтраками| Bed and breakfast'!AB24</f>
        <v>43950</v>
      </c>
      <c r="AI23" s="8">
        <f>'C завтраками| Bed and breakfast'!AC24</f>
        <v>43950</v>
      </c>
      <c r="AJ23" s="8">
        <f>'C завтраками| Bed and breakfast'!AD24</f>
        <v>43950</v>
      </c>
      <c r="AK23" s="8">
        <f>'C завтраками| Bed and breakfast'!AE24</f>
        <v>43950</v>
      </c>
      <c r="AL23" s="8">
        <f>'C завтраками| Bed and breakfast'!AF24</f>
        <v>43950</v>
      </c>
      <c r="AM23" s="8">
        <f>'C завтраками| Bed and breakfast'!AG24</f>
        <v>45950</v>
      </c>
      <c r="AN23" s="8">
        <f>'C завтраками| Bed and breakfast'!AH24</f>
        <v>48450</v>
      </c>
      <c r="AO23" s="8">
        <f>'C завтраками| Bed and breakfast'!AI24</f>
        <v>53950</v>
      </c>
      <c r="AP23" s="8">
        <f>'C завтраками| Bed and breakfast'!AJ24</f>
        <v>53950</v>
      </c>
      <c r="AQ23" s="8">
        <f>'C завтраками| Bed and breakfast'!AK24</f>
        <v>53950</v>
      </c>
      <c r="AR23" s="8">
        <f>'C завтраками| Bed and breakfast'!AL24</f>
        <v>53950</v>
      </c>
      <c r="AS23" s="8">
        <f>'C завтраками| Bed and breakfast'!AM24</f>
        <v>53950</v>
      </c>
      <c r="AT23" s="8">
        <f>'C завтраками| Bed and breakfast'!AN24</f>
        <v>53950</v>
      </c>
      <c r="AU23" s="8">
        <f>'C завтраками| Bed and breakfast'!AO24</f>
        <v>53950</v>
      </c>
      <c r="AV23" s="8">
        <f>'C завтраками| Bed and breakfast'!AP24</f>
        <v>53950</v>
      </c>
      <c r="AW23" s="8">
        <f>'C завтраками| Bed and breakfast'!AQ24</f>
        <v>53950</v>
      </c>
      <c r="AX23" s="8">
        <f>'C завтраками| Bed and breakfast'!AR24</f>
        <v>53950</v>
      </c>
      <c r="AY23" s="8">
        <f>'C завтраками| Bed and breakfast'!AS24</f>
        <v>51950</v>
      </c>
      <c r="AZ23" s="8">
        <f>'C завтраками| Bed and breakfast'!AT24</f>
        <v>51950</v>
      </c>
      <c r="BA23" s="8">
        <f>'C завтраками| Bed and breakfast'!AU24</f>
        <v>53950</v>
      </c>
      <c r="BB23" s="8">
        <f>'C завтраками| Bed and breakfast'!AV24</f>
        <v>53950</v>
      </c>
      <c r="BC23" s="8">
        <f>'C завтраками| Bed and breakfast'!AW24</f>
        <v>55950</v>
      </c>
      <c r="BD23" s="8">
        <f>'C завтраками| Bed and breakfast'!AX24</f>
        <v>58450</v>
      </c>
      <c r="BE23" s="8">
        <f>'C завтраками| Bed and breakfast'!AY24</f>
        <v>58450</v>
      </c>
      <c r="BF23" s="8">
        <f>'C завтраками| Bed and breakfast'!AZ24</f>
        <v>58450</v>
      </c>
      <c r="BG23" s="8">
        <f>'C завтраками| Bed and breakfast'!BA24</f>
        <v>58450</v>
      </c>
      <c r="BH23" s="8">
        <f>'C завтраками| Bed and breakfast'!BB24</f>
        <v>60950</v>
      </c>
      <c r="BI23" s="8">
        <f>'C завтраками| Bed and breakfast'!BC24</f>
        <v>63950</v>
      </c>
      <c r="BJ23" s="8">
        <f>'C завтраками| Bed and breakfast'!BD24</f>
        <v>63950</v>
      </c>
      <c r="BK23" s="8">
        <f>'C завтраками| Bed and breakfast'!BE24</f>
        <v>60950</v>
      </c>
      <c r="BL23" s="8">
        <f>'C завтраками| Bed and breakfast'!BF24</f>
        <v>55950</v>
      </c>
      <c r="BM23" s="8">
        <f>'C завтраками| Bed and breakfast'!BG24</f>
        <v>55950</v>
      </c>
      <c r="BN23" s="8">
        <f>'C завтраками| Bed and breakfast'!BH24</f>
        <v>58450</v>
      </c>
      <c r="BO23" s="8">
        <f>'C завтраками| Bed and breakfast'!BI24</f>
        <v>58450</v>
      </c>
      <c r="BP23" s="8">
        <f>'C завтраками| Bed and breakfast'!BJ24</f>
        <v>49950</v>
      </c>
      <c r="BQ23" s="8">
        <f>'C завтраками| Bed and breakfast'!BK24</f>
        <v>50400</v>
      </c>
      <c r="BR23" s="8">
        <f>'C завтраками| Bed and breakfast'!BL24</f>
        <v>50400</v>
      </c>
      <c r="BS23" s="8">
        <f>'C завтраками| Bed and breakfast'!BM24</f>
        <v>50400</v>
      </c>
      <c r="BT23" s="8">
        <f>'C завтраками| Bed and breakfast'!BN24</f>
        <v>48900</v>
      </c>
      <c r="BU23" s="8">
        <f>'C завтраками| Bed and breakfast'!BO24</f>
        <v>48900</v>
      </c>
      <c r="BV23" s="8">
        <f>'C завтраками| Bed and breakfast'!BP24</f>
        <v>50400</v>
      </c>
      <c r="BW23" s="8">
        <f>'C завтраками| Bed and breakfast'!BQ24</f>
        <v>50400</v>
      </c>
      <c r="BX23" s="8">
        <f>'C завтраками| Bed and breakfast'!BR24</f>
        <v>50400</v>
      </c>
      <c r="BY23" s="8">
        <f>'C завтраками| Bed and breakfast'!BS24</f>
        <v>43900</v>
      </c>
      <c r="BZ23" s="8">
        <f>'C завтраками| Bed and breakfast'!BT24</f>
        <v>43900</v>
      </c>
      <c r="CA23" s="8">
        <f>'C завтраками| Bed and breakfast'!BU24</f>
        <v>43900</v>
      </c>
      <c r="CB23" s="8">
        <f>'C завтраками| Bed and breakfast'!BV24</f>
        <v>43900</v>
      </c>
      <c r="CC23" s="8">
        <f>'C завтраками| Bed and breakfast'!BW24</f>
        <v>43900</v>
      </c>
      <c r="CD23" s="8">
        <f>'C завтраками| Bed and breakfast'!BX24</f>
        <v>43900</v>
      </c>
      <c r="CE23" s="8">
        <f>'C завтраками| Bed and breakfast'!BY24</f>
        <v>43900</v>
      </c>
      <c r="CF23" s="8">
        <f>'C завтраками| Bed and breakfast'!BZ24</f>
        <v>43900</v>
      </c>
      <c r="CG23" s="8">
        <f>'C завтраками| Bed and breakfast'!CA24</f>
        <v>43900</v>
      </c>
      <c r="CH23" s="8">
        <f>'C завтраками| Bed and breakfast'!CB24</f>
        <v>43900</v>
      </c>
      <c r="CI23" s="8">
        <f>'C завтраками| Bed and breakfast'!CC24</f>
        <v>43900</v>
      </c>
      <c r="CJ23" s="8">
        <f>'C завтраками| Bed and breakfast'!CD24</f>
        <v>43900</v>
      </c>
      <c r="CK23" s="8">
        <f>'C завтраками| Bed and breakfast'!CE24</f>
        <v>43900</v>
      </c>
      <c r="CL23" s="8">
        <f>'C завтраками| Bed and breakfast'!CF24</f>
        <v>43900</v>
      </c>
      <c r="CM23" s="8">
        <f>'C завтраками| Bed and breakfast'!CG24</f>
        <v>43900</v>
      </c>
      <c r="CN23" s="8">
        <f>'C завтраками| Bed and breakfast'!CH24</f>
        <v>43900</v>
      </c>
      <c r="CO23" s="8">
        <f>'C завтраками| Bed and breakfast'!CI24</f>
        <v>43900</v>
      </c>
      <c r="CP23" s="8">
        <f>'C завтраками| Bed and breakfast'!CJ24</f>
        <v>43900</v>
      </c>
      <c r="CQ23" s="8">
        <f>'C завтраками| Bed and breakfast'!CK24</f>
        <v>43900</v>
      </c>
      <c r="CR23" s="8">
        <f>'C завтраками| Bed and breakfast'!CL24</f>
        <v>43900</v>
      </c>
      <c r="CS23" s="8">
        <f>'C завтраками| Bed and breakfast'!CM24</f>
        <v>43900</v>
      </c>
      <c r="CT23" s="8">
        <f>'C завтраками| Bed and breakfast'!CN24</f>
        <v>43900</v>
      </c>
      <c r="CU23" s="8">
        <f>'C завтраками| Bed and breakfast'!CO24</f>
        <v>43900</v>
      </c>
      <c r="CV23" s="8">
        <f>'C завтраками| Bed and breakfast'!CP24</f>
        <v>34650</v>
      </c>
      <c r="CW23" s="8">
        <f>'C завтраками| Bed and breakfast'!CQ24</f>
        <v>34650</v>
      </c>
      <c r="CX23" s="8">
        <f>'C завтраками| Bed and breakfast'!CR24</f>
        <v>35150</v>
      </c>
      <c r="CY23" s="8">
        <f>'C завтраками| Bed and breakfast'!CS24</f>
        <v>35150</v>
      </c>
      <c r="CZ23" s="8">
        <f>'C завтраками| Bed and breakfast'!CT24</f>
        <v>34650</v>
      </c>
      <c r="DA23" s="8">
        <f>'C завтраками| Bed and breakfast'!CU24</f>
        <v>34650</v>
      </c>
      <c r="DB23" s="8">
        <f>'C завтраками| Bed and breakfast'!CV24</f>
        <v>34650</v>
      </c>
      <c r="DC23" s="8">
        <f>'C завтраками| Bed and breakfast'!CW24</f>
        <v>34650</v>
      </c>
      <c r="DD23" s="8">
        <f>'C завтраками| Bed and breakfast'!CX24</f>
        <v>34650</v>
      </c>
      <c r="DE23" s="8">
        <f>'C завтраками| Bed and breakfast'!CY24</f>
        <v>35150</v>
      </c>
      <c r="DF23" s="8">
        <f>'C завтраками| Bed and breakfast'!CZ24</f>
        <v>35150</v>
      </c>
      <c r="DG23" s="8">
        <f>'C завтраками| Bed and breakfast'!DA24</f>
        <v>34650</v>
      </c>
      <c r="DH23" s="8">
        <f>'C завтраками| Bed and breakfast'!DB24</f>
        <v>34650</v>
      </c>
      <c r="DI23" s="8">
        <f>'C завтраками| Bed and breakfast'!DC24</f>
        <v>34650</v>
      </c>
      <c r="DJ23" s="8">
        <f>'C завтраками| Bed and breakfast'!DD24</f>
        <v>33650</v>
      </c>
      <c r="DK23" s="8">
        <f>'C завтраками| Bed and breakfast'!DE24</f>
        <v>33650</v>
      </c>
      <c r="DL23" s="8">
        <f>'C завтраками| Bed and breakfast'!DF24</f>
        <v>34350</v>
      </c>
      <c r="DM23" s="8">
        <f>'C завтраками| Bed and breakfast'!DG24</f>
        <v>34350</v>
      </c>
      <c r="DN23" s="8">
        <f>'C завтраками| Bed and breakfast'!DH24</f>
        <v>33650</v>
      </c>
      <c r="DO23" s="8">
        <f>'C завтраками| Bed and breakfast'!DI24</f>
        <v>33650</v>
      </c>
      <c r="DP23" s="8">
        <f>'C завтраками| Bed and breakfast'!DJ24</f>
        <v>33650</v>
      </c>
      <c r="DQ23" s="8">
        <f>'C завтраками| Bed and breakfast'!DK24</f>
        <v>33650</v>
      </c>
      <c r="DR23" s="8">
        <f>'C завтраками| Bed and breakfast'!DL24</f>
        <v>33650</v>
      </c>
      <c r="DS23" s="8">
        <f>'C завтраками| Bed and breakfast'!DM24</f>
        <v>34350</v>
      </c>
      <c r="DT23" s="8">
        <f>'C завтраками| Bed and breakfast'!DN24</f>
        <v>34350</v>
      </c>
      <c r="DU23" s="8">
        <f>'C завтраками| Bed and breakfast'!DO24</f>
        <v>33650</v>
      </c>
      <c r="DV23" s="8">
        <f>'C завтраками| Bed and breakfast'!DP24</f>
        <v>33650</v>
      </c>
      <c r="DW23" s="8">
        <f>'C завтраками| Bed and breakfast'!DQ24</f>
        <v>33650</v>
      </c>
      <c r="DX23" s="8">
        <f>'C завтраками| Bed and breakfast'!DR24</f>
        <v>33650</v>
      </c>
      <c r="DY23" s="8">
        <f>'C завтраками| Bed and breakfast'!DS24</f>
        <v>34650</v>
      </c>
      <c r="DZ23" s="8">
        <f>'C завтраками| Bed and breakfast'!DT24</f>
        <v>34350</v>
      </c>
      <c r="EA23" s="8">
        <f>'C завтраками| Bed and breakfast'!DU24</f>
        <v>34350</v>
      </c>
      <c r="EB23" s="8">
        <f>'C завтраками| Bed and breakfast'!DV24</f>
        <v>34350</v>
      </c>
      <c r="EC23" s="8">
        <f>'C завтраками| Bed and breakfast'!DW24</f>
        <v>33150</v>
      </c>
      <c r="ED23" s="8">
        <f>'C завтраками| Bed and breakfast'!DX24</f>
        <v>33150</v>
      </c>
      <c r="EE23" s="8">
        <f>'C завтраками| Bed and breakfast'!DY24</f>
        <v>33150</v>
      </c>
      <c r="EF23" s="8">
        <f>'C завтраками| Bed and breakfast'!DZ24</f>
        <v>33150</v>
      </c>
      <c r="EG23" s="8">
        <f>'C завтраками| Bed and breakfast'!EA24</f>
        <v>33150</v>
      </c>
      <c r="EH23" s="8">
        <f>'C завтраками| Bed and breakfast'!EB24</f>
        <v>34350</v>
      </c>
      <c r="EI23" s="8">
        <f>'C завтраками| Bed and breakfast'!EC24</f>
        <v>34350</v>
      </c>
      <c r="EJ23" s="8">
        <f>'C завтраками| Bed and breakfast'!ED24</f>
        <v>34350</v>
      </c>
      <c r="EK23" s="8">
        <f>'C завтраками| Bed and breakfast'!EE24</f>
        <v>32850</v>
      </c>
      <c r="EL23" s="8">
        <f>'C завтраками| Bed and breakfast'!EF24</f>
        <v>32850</v>
      </c>
      <c r="EM23" s="8">
        <f>'C завтраками| Bed and breakfast'!EG24</f>
        <v>32850</v>
      </c>
      <c r="EN23" s="8">
        <f>'C завтраками| Bed and breakfast'!EH24</f>
        <v>33150</v>
      </c>
      <c r="EO23" s="8">
        <f>'C завтраками| Bed and breakfast'!EI24</f>
        <v>33150</v>
      </c>
      <c r="EP23" s="8">
        <f>'C завтраками| Bed and breakfast'!EJ24</f>
        <v>32850</v>
      </c>
      <c r="EQ23" s="8">
        <f>'C завтраками| Bed and breakfast'!EK24</f>
        <v>32850</v>
      </c>
      <c r="ER23" s="8">
        <f>'C завтраками| Bed and breakfast'!EL24</f>
        <v>32850</v>
      </c>
      <c r="ES23" s="8">
        <f>'C завтраками| Bed and breakfast'!EM24</f>
        <v>32850</v>
      </c>
      <c r="ET23" s="8">
        <f>'C завтраками| Bed and breakfast'!EN24</f>
        <v>32850</v>
      </c>
      <c r="EU23" s="8">
        <f>'C завтраками| Bed and breakfast'!EO24</f>
        <v>33150</v>
      </c>
      <c r="EV23" s="8">
        <f>'C завтраками| Bed and breakfast'!EP24</f>
        <v>33150</v>
      </c>
      <c r="EW23" s="8">
        <f>'C завтраками| Bed and breakfast'!EQ24</f>
        <v>32850</v>
      </c>
      <c r="EX23" s="8">
        <f>'C завтраками| Bed and breakfast'!ER24</f>
        <v>32850</v>
      </c>
      <c r="EY23" s="8">
        <f>'C завтраками| Bed and breakfast'!ES24</f>
        <v>32850</v>
      </c>
      <c r="EZ23" s="8">
        <f>'C завтраками| Bed and breakfast'!ET24</f>
        <v>32850</v>
      </c>
      <c r="FA23" s="8">
        <f>'C завтраками| Bed and breakfast'!EU24</f>
        <v>32850</v>
      </c>
      <c r="FB23" s="8">
        <f>'C завтраками| Bed and breakfast'!EV24</f>
        <v>33150</v>
      </c>
      <c r="FC23" s="8">
        <f>'C завтраками| Bed and breakfast'!EW24</f>
        <v>33150</v>
      </c>
      <c r="FD23" s="8">
        <f>'C завтраками| Bed and breakfast'!EX24</f>
        <v>34650</v>
      </c>
      <c r="FE23" s="8">
        <f>'C завтраками| Bed and breakfast'!EY24</f>
        <v>33150</v>
      </c>
      <c r="FF23" s="8">
        <f>'C завтраками| Bed and breakfast'!EZ24</f>
        <v>33150</v>
      </c>
      <c r="FG23" s="8">
        <f>'C завтраками| Bed and breakfast'!FA24</f>
        <v>33150</v>
      </c>
      <c r="FH23" s="8">
        <f>'C завтраками| Bed and breakfast'!FB24</f>
        <v>33150</v>
      </c>
      <c r="FI23" s="8">
        <f>'C завтраками| Bed and breakfast'!FC24</f>
        <v>40650</v>
      </c>
      <c r="FJ23" s="8">
        <f>'C завтраками| Bed and breakfast'!FD24</f>
        <v>40650</v>
      </c>
      <c r="FK23" s="8">
        <f>'C завтраками| Bed and breakfast'!FE24</f>
        <v>40650</v>
      </c>
      <c r="FL23" s="8">
        <f>'C завтраками| Bed and breakfast'!FF24</f>
        <v>40650</v>
      </c>
      <c r="FM23" s="8">
        <f>'C завтраками| Bed and breakfast'!FG24</f>
        <v>40650</v>
      </c>
      <c r="FN23" s="8">
        <f>'C завтраками| Bed and breakfast'!FH24</f>
        <v>40650</v>
      </c>
      <c r="FO23" s="8">
        <f>'C завтраками| Bed and breakfast'!FI24</f>
        <v>40650</v>
      </c>
      <c r="FP23" s="8">
        <f>'C завтраками| Bed and breakfast'!FJ24</f>
        <v>40650</v>
      </c>
      <c r="FQ23" s="8">
        <f>'C завтраками| Bed and breakfast'!FK24</f>
        <v>40650</v>
      </c>
      <c r="FR23" s="8">
        <f>'C завтраками| Bed and breakfast'!FL24</f>
        <v>40650</v>
      </c>
      <c r="FS23" s="8">
        <f>'C завтраками| Bed and breakfast'!FM24</f>
        <v>40650</v>
      </c>
      <c r="FT23" s="8">
        <f>'C завтраками| Bed and breakfast'!FN24</f>
        <v>40650</v>
      </c>
      <c r="FU23" s="8">
        <f>'C завтраками| Bed and breakfast'!FO24</f>
        <v>40650</v>
      </c>
      <c r="FV23" s="8">
        <f>'C завтраками| Bed and breakfast'!FP24</f>
        <v>40650</v>
      </c>
      <c r="FW23" s="8">
        <f>'C завтраками| Bed and breakfast'!FQ24</f>
        <v>40650</v>
      </c>
      <c r="FX23" s="8">
        <f>'C завтраками| Bed and breakfast'!FR24</f>
        <v>40650</v>
      </c>
      <c r="FY23" s="8">
        <f>'C завтраками| Bed and breakfast'!FS24</f>
        <v>40650</v>
      </c>
      <c r="FZ23" s="8">
        <f>'C завтраками| Bed and breakfast'!FT24</f>
        <v>40650</v>
      </c>
      <c r="GA23" s="8">
        <f>'C завтраками| Bed and breakfast'!FU24</f>
        <v>40650</v>
      </c>
      <c r="GB23" s="8">
        <f>'C завтраками| Bed and breakfast'!FV24</f>
        <v>40650</v>
      </c>
      <c r="GC23" s="8">
        <f>'C завтраками| Bed and breakfast'!FW24</f>
        <v>40650</v>
      </c>
      <c r="GD23" s="8">
        <f>'C завтраками| Bed and breakfast'!FX24</f>
        <v>40650</v>
      </c>
      <c r="GE23" s="8">
        <f>'C завтраками| Bed and breakfast'!FY24</f>
        <v>40650</v>
      </c>
      <c r="GF23" s="8">
        <f>'C завтраками| Bed and breakfast'!FZ24</f>
        <v>40650</v>
      </c>
      <c r="GG23" s="8">
        <f>'C завтраками| Bed and breakfast'!GA24</f>
        <v>33150</v>
      </c>
      <c r="GH23" s="8">
        <f>'C завтраками| Bed and breakfast'!GB24</f>
        <v>33150</v>
      </c>
      <c r="GI23" s="8">
        <f>'C завтраками| Bed and breakfast'!GC24</f>
        <v>42550</v>
      </c>
      <c r="GJ23" s="8">
        <f>'C завтраками| Bed and breakfast'!GD24</f>
        <v>42550</v>
      </c>
      <c r="GK23" s="8">
        <f>'C завтраками| Bed and breakfast'!GE24</f>
        <v>42550</v>
      </c>
      <c r="GL23" s="8">
        <f>'C завтраками| Bed and breakfast'!GF24</f>
        <v>42550</v>
      </c>
      <c r="GM23" s="8">
        <f>'C завтраками| Bed and breakfast'!GG24</f>
        <v>42550</v>
      </c>
      <c r="GN23" s="8">
        <f>'C завтраками| Bed and breakfast'!GH24</f>
        <v>42550</v>
      </c>
      <c r="GO23" s="8">
        <f>'C завтраками| Bed and breakfast'!GI24</f>
        <v>42550</v>
      </c>
      <c r="GP23" s="8">
        <f>'C завтраками| Bed and breakfast'!GJ24</f>
        <v>42550</v>
      </c>
      <c r="GQ23" s="8">
        <f>'C завтраками| Bed and breakfast'!GK24</f>
        <v>42550</v>
      </c>
      <c r="GR23" s="8">
        <f>'C завтраками| Bed and breakfast'!GL24</f>
        <v>42550</v>
      </c>
      <c r="GS23" s="8">
        <f>'C завтраками| Bed and breakfast'!GM24</f>
        <v>36550</v>
      </c>
      <c r="GT23" s="8">
        <f>'C завтраками| Bed and breakfast'!GN24</f>
        <v>36550</v>
      </c>
      <c r="GU23" s="8">
        <f>'C завтраками| Bed and breakfast'!GO24</f>
        <v>36550</v>
      </c>
      <c r="GV23" s="8">
        <f>'C завтраками| Bed and breakfast'!GP24</f>
        <v>36550</v>
      </c>
      <c r="GW23" s="8">
        <f>'C завтраками| Bed and breakfast'!GQ24</f>
        <v>37050</v>
      </c>
      <c r="GX23" s="8">
        <f>'C завтраками| Bed and breakfast'!GR24</f>
        <v>37050</v>
      </c>
      <c r="GY23" s="8">
        <f>'C завтраками| Bed and breakfast'!GS24</f>
        <v>38250</v>
      </c>
      <c r="GZ23" s="8">
        <f>'C завтраками| Bed and breakfast'!GT24</f>
        <v>38250</v>
      </c>
      <c r="HA23" s="8">
        <f>'C завтраками| Bed and breakfast'!GU24</f>
        <v>37050</v>
      </c>
      <c r="HB23" s="8">
        <f>'C завтраками| Bed and breakfast'!GV24</f>
        <v>37050</v>
      </c>
      <c r="HC23" s="8">
        <f>'C завтраками| Bed and breakfast'!GW24</f>
        <v>37050</v>
      </c>
      <c r="HD23" s="8">
        <f>'C завтраками| Bed and breakfast'!GX24</f>
        <v>37050</v>
      </c>
      <c r="HE23" s="8">
        <f>'C завтраками| Bed and breakfast'!GY24</f>
        <v>37050</v>
      </c>
      <c r="HF23" s="8">
        <f>'C завтраками| Bed and breakfast'!GZ24</f>
        <v>38250</v>
      </c>
      <c r="HG23" s="8">
        <f>'C завтраками| Bed and breakfast'!HA24</f>
        <v>38250</v>
      </c>
      <c r="HH23" s="8">
        <f>'C завтраками| Bed and breakfast'!HB24</f>
        <v>37050</v>
      </c>
      <c r="HI23" s="8">
        <f>'C завтраками| Bed and breakfast'!HC24</f>
        <v>37050</v>
      </c>
      <c r="HJ23" s="8">
        <f>'C завтраками| Bed and breakfast'!HD24</f>
        <v>37050</v>
      </c>
      <c r="HK23" s="8">
        <f>'C завтраками| Bed and breakfast'!HE24</f>
        <v>37050</v>
      </c>
      <c r="HL23" s="8">
        <f>'C завтраками| Bed and breakfast'!HF24</f>
        <v>37050</v>
      </c>
      <c r="HM23" s="8">
        <f>'C завтраками| Bed and breakfast'!HG24</f>
        <v>34650</v>
      </c>
      <c r="HN23" s="8">
        <f>'C завтраками| Bed and breakfast'!HH24</f>
        <v>38250</v>
      </c>
      <c r="HO23" s="8">
        <f>'C завтраками| Bed and breakfast'!HI24</f>
        <v>37050</v>
      </c>
      <c r="HP23" s="8">
        <f>'C завтраками| Bed and breakfast'!HJ24</f>
        <v>37050</v>
      </c>
      <c r="HQ23" s="8">
        <f>'C завтраками| Bed and breakfast'!HK24</f>
        <v>37050</v>
      </c>
      <c r="HR23" s="8">
        <f>'C завтраками| Bed and breakfast'!HL24</f>
        <v>37050</v>
      </c>
      <c r="HS23" s="8">
        <f>'C завтраками| Bed and breakfast'!HM24</f>
        <v>37050</v>
      </c>
      <c r="HT23" s="8">
        <f>'C завтраками| Bed and breakfast'!HN24</f>
        <v>38250</v>
      </c>
      <c r="HU23" s="8">
        <f>'C завтраками| Bed and breakfast'!HO24</f>
        <v>38250</v>
      </c>
      <c r="HV23" s="8">
        <f>'C завтраками| Bed and breakfast'!HP24</f>
        <v>37050</v>
      </c>
      <c r="HW23" s="8">
        <f>'C завтраками| Bed and breakfast'!HQ24</f>
        <v>37050</v>
      </c>
      <c r="HX23" s="8">
        <f>'C завтраками| Bed and breakfast'!HR24</f>
        <v>37050</v>
      </c>
      <c r="HY23" s="8">
        <f>'C завтраками| Bed and breakfast'!HS24</f>
        <v>37050</v>
      </c>
      <c r="HZ23" s="8">
        <f>'C завтраками| Bed and breakfast'!HT24</f>
        <v>37050</v>
      </c>
      <c r="IA23" s="8">
        <f>'C завтраками| Bed and breakfast'!HU24</f>
        <v>38250</v>
      </c>
      <c r="IB23" s="8">
        <f>'C завтраками| Bed and breakfast'!HV24</f>
        <v>38250</v>
      </c>
      <c r="IC23" s="8">
        <f>'C завтраками| Bed and breakfast'!HW24</f>
        <v>37050</v>
      </c>
      <c r="ID23" s="8">
        <f>'C завтраками| Bed and breakfast'!HX24</f>
        <v>37050</v>
      </c>
      <c r="IE23" s="8">
        <f>'C завтраками| Bed and breakfast'!HY24</f>
        <v>37050</v>
      </c>
      <c r="IF23" s="8">
        <f>'C завтраками| Bed and breakfast'!HZ24</f>
        <v>37050</v>
      </c>
      <c r="IG23" s="8">
        <f>'C завтраками| Bed and breakfast'!IA24</f>
        <v>37050</v>
      </c>
      <c r="IH23" s="8">
        <f>'C завтраками| Bed and breakfast'!IB24</f>
        <v>38250</v>
      </c>
      <c r="II23" s="8">
        <f>'C завтраками| Bed and breakfast'!IC24</f>
        <v>38250</v>
      </c>
      <c r="IJ23" s="8">
        <f>'C завтраками| Bed and breakfast'!ID24</f>
        <v>35150</v>
      </c>
      <c r="IK23" s="8">
        <f>'C завтраками| Bed and breakfast'!IE24</f>
        <v>35150</v>
      </c>
      <c r="IL23" s="8">
        <f>'C завтраками| Bed and breakfast'!IF24</f>
        <v>35150</v>
      </c>
      <c r="IM23" s="8">
        <f>'C завтраками| Bed and breakfast'!IG24</f>
        <v>35150</v>
      </c>
      <c r="IN23" s="8">
        <f>'C завтраками| Bed and breakfast'!IH24</f>
        <v>35150</v>
      </c>
      <c r="IO23" s="8">
        <f>'C завтраками| Bed and breakfast'!II24</f>
        <v>37050</v>
      </c>
      <c r="IP23" s="8">
        <f>'C завтраками| Bed and breakfast'!IJ24</f>
        <v>37050</v>
      </c>
      <c r="IQ23" s="8">
        <f>'C завтраками| Bed and breakfast'!IK24</f>
        <v>34650</v>
      </c>
      <c r="IR23" s="8">
        <f>'C завтраками| Bed and breakfast'!IL24</f>
        <v>34650</v>
      </c>
      <c r="IS23" s="8">
        <f>'C завтраками| Bed and breakfast'!IM24</f>
        <v>34650</v>
      </c>
      <c r="IT23" s="8">
        <f>'C завтраками| Bed and breakfast'!IN24</f>
        <v>34650</v>
      </c>
      <c r="IU23" s="8">
        <f>'C завтраками| Bed and breakfast'!IO24</f>
        <v>34650</v>
      </c>
      <c r="IV23" s="8">
        <f>'C завтраками| Bed and breakfast'!IP24</f>
        <v>37050</v>
      </c>
      <c r="IW23" s="8">
        <f>'C завтраками| Bed and breakfast'!IQ24</f>
        <v>37050</v>
      </c>
      <c r="IX23" s="8">
        <f>'C завтраками| Bed and breakfast'!IR24</f>
        <v>34650</v>
      </c>
      <c r="IY23" s="8">
        <f>'C завтраками| Bed and breakfast'!IS24</f>
        <v>34650</v>
      </c>
      <c r="IZ23" s="8">
        <f>'C завтраками| Bed and breakfast'!IT24</f>
        <v>34650</v>
      </c>
      <c r="JA23" s="8">
        <f>'C завтраками| Bed and breakfast'!IU24</f>
        <v>34650</v>
      </c>
      <c r="JB23" s="8">
        <f>'C завтраками| Bed and breakfast'!IV24</f>
        <v>34650</v>
      </c>
      <c r="JC23" s="8">
        <f>'C завтраками| Bed and breakfast'!IW24</f>
        <v>37050</v>
      </c>
      <c r="JD23" s="8">
        <f>'C завтраками| Bed and breakfast'!IX24</f>
        <v>37050</v>
      </c>
      <c r="JE23" s="8">
        <f>'C завтраками| Bed and breakfast'!IY24</f>
        <v>34650</v>
      </c>
      <c r="JF23" s="8">
        <f>'C завтраками| Bed and breakfast'!IZ24</f>
        <v>34650</v>
      </c>
      <c r="JG23" s="8">
        <f>'C завтраками| Bed and breakfast'!JA24</f>
        <v>34650</v>
      </c>
      <c r="JH23" s="8">
        <f>'C завтраками| Bed and breakfast'!JB24</f>
        <v>34650</v>
      </c>
      <c r="JI23" s="8">
        <f>'C завтраками| Bed and breakfast'!JC24</f>
        <v>34650</v>
      </c>
      <c r="JJ23" s="8">
        <f>'C завтраками| Bed and breakfast'!JD24</f>
        <v>37050</v>
      </c>
      <c r="JK23" s="8">
        <f>'C завтраками| Bed and breakfast'!JE24</f>
        <v>37050</v>
      </c>
      <c r="JL23" s="8">
        <f>'C завтраками| Bed and breakfast'!JF24</f>
        <v>34650</v>
      </c>
      <c r="JM23" s="8">
        <f>'C завтраками| Bed and breakfast'!JG24</f>
        <v>34650</v>
      </c>
      <c r="JN23" s="8">
        <f>'C завтраками| Bed and breakfast'!JH24</f>
        <v>34650</v>
      </c>
      <c r="JO23" s="8">
        <f>'C завтраками| Bed and breakfast'!JI24</f>
        <v>34650</v>
      </c>
      <c r="JP23" s="8">
        <f>'C завтраками| Bed and breakfast'!JJ24</f>
        <v>34650</v>
      </c>
      <c r="JQ23" s="8">
        <f>'C завтраками| Bed and breakfast'!JK24</f>
        <v>37050</v>
      </c>
      <c r="JR23" s="8">
        <f>'C завтраками| Bed and breakfast'!JL24</f>
        <v>37050</v>
      </c>
      <c r="JS23" s="8">
        <f>'C завтраками| Bed and breakfast'!JM24</f>
        <v>35850</v>
      </c>
      <c r="JT23" s="8">
        <f>'C завтраками| Bed and breakfast'!JN24</f>
        <v>35850</v>
      </c>
      <c r="JU23" s="8">
        <f>'C завтраками| Bed and breakfast'!JO24</f>
        <v>35850</v>
      </c>
      <c r="JV23" s="8">
        <f>'C завтраками| Bed and breakfast'!JP24</f>
        <v>35850</v>
      </c>
    </row>
    <row r="24" spans="1:282" s="53" customFormat="1" x14ac:dyDescent="0.2">
      <c r="A24" s="88">
        <f>A8</f>
        <v>2</v>
      </c>
      <c r="B24" s="8" t="e">
        <f>'C завтраками| Bed and breakfast'!#REF!</f>
        <v>#REF!</v>
      </c>
      <c r="C24" s="8" t="e">
        <f>'C завтраками| Bed and breakfast'!#REF!</f>
        <v>#REF!</v>
      </c>
      <c r="D24" s="8" t="e">
        <f>'C завтраками| Bed and breakfast'!#REF!</f>
        <v>#REF!</v>
      </c>
      <c r="E24" s="8" t="e">
        <f>'C завтраками| Bed and breakfast'!#REF!</f>
        <v>#REF!</v>
      </c>
      <c r="F24" s="8" t="e">
        <f>'C завтраками| Bed and breakfast'!#REF!</f>
        <v>#REF!</v>
      </c>
      <c r="G24" s="8" t="e">
        <f>'C завтраками| Bed and breakfast'!#REF!</f>
        <v>#REF!</v>
      </c>
      <c r="H24" s="8">
        <f>'C завтраками| Bed and breakfast'!B25</f>
        <v>64500</v>
      </c>
      <c r="I24" s="8">
        <f>'C завтраками| Bed and breakfast'!C25</f>
        <v>79000</v>
      </c>
      <c r="J24" s="8">
        <f>'C завтраками| Bed and breakfast'!D25</f>
        <v>79000</v>
      </c>
      <c r="K24" s="8">
        <f>'C завтраками| Bed and breakfast'!E25</f>
        <v>79000</v>
      </c>
      <c r="L24" s="8">
        <f>'C завтраками| Bed and breakfast'!F25</f>
        <v>72000</v>
      </c>
      <c r="M24" s="8">
        <f>'C завтраками| Bed and breakfast'!G25</f>
        <v>72000</v>
      </c>
      <c r="N24" s="8">
        <f>'C завтраками| Bed and breakfast'!H25</f>
        <v>72000</v>
      </c>
      <c r="O24" s="8">
        <f>'C завтраками| Bed and breakfast'!I25</f>
        <v>72000</v>
      </c>
      <c r="P24" s="8">
        <f>'C завтраками| Bed and breakfast'!J25</f>
        <v>72000</v>
      </c>
      <c r="Q24" s="8">
        <f>'C завтраками| Bed and breakfast'!K25</f>
        <v>72000</v>
      </c>
      <c r="R24" s="8">
        <f>'C завтраками| Bed and breakfast'!L25</f>
        <v>58400</v>
      </c>
      <c r="S24" s="8">
        <f>'C завтраками| Bed and breakfast'!M25</f>
        <v>41900</v>
      </c>
      <c r="T24" s="8">
        <f>'C завтраками| Bed and breakfast'!N25</f>
        <v>41900</v>
      </c>
      <c r="U24" s="8">
        <f>'C завтраками| Bed and breakfast'!O25</f>
        <v>41900</v>
      </c>
      <c r="V24" s="8">
        <f>'C завтраками| Bed and breakfast'!P25</f>
        <v>41900</v>
      </c>
      <c r="W24" s="8">
        <f>'C завтраками| Bed and breakfast'!Q25</f>
        <v>41900</v>
      </c>
      <c r="X24" s="8">
        <f>'C завтраками| Bed and breakfast'!R25</f>
        <v>43900</v>
      </c>
      <c r="Y24" s="8">
        <f>'C завтраками| Bed and breakfast'!S25</f>
        <v>43900</v>
      </c>
      <c r="Z24" s="8">
        <f>'C завтраками| Bed and breakfast'!T25</f>
        <v>43900</v>
      </c>
      <c r="AA24" s="8">
        <f>'C завтраками| Bed and breakfast'!U25</f>
        <v>43900</v>
      </c>
      <c r="AB24" s="8">
        <f>'C завтраками| Bed and breakfast'!V25</f>
        <v>43900</v>
      </c>
      <c r="AC24" s="8">
        <f>'C завтраками| Bed and breakfast'!W25</f>
        <v>41900</v>
      </c>
      <c r="AD24" s="8">
        <f>'C завтраками| Bed and breakfast'!X25</f>
        <v>41900</v>
      </c>
      <c r="AE24" s="8">
        <f>'C завтраками| Bed and breakfast'!Y25</f>
        <v>41900</v>
      </c>
      <c r="AF24" s="8">
        <f>'C завтраками| Bed and breakfast'!Z25</f>
        <v>41900</v>
      </c>
      <c r="AG24" s="8">
        <f>'C завтраками| Bed and breakfast'!AA25</f>
        <v>41900</v>
      </c>
      <c r="AH24" s="8">
        <f>'C завтраками| Bed and breakfast'!AB25</f>
        <v>45900</v>
      </c>
      <c r="AI24" s="8">
        <f>'C завтраками| Bed and breakfast'!AC25</f>
        <v>45900</v>
      </c>
      <c r="AJ24" s="8">
        <f>'C завтраками| Bed and breakfast'!AD25</f>
        <v>45900</v>
      </c>
      <c r="AK24" s="8">
        <f>'C завтраками| Bed and breakfast'!AE25</f>
        <v>45900</v>
      </c>
      <c r="AL24" s="8">
        <f>'C завтраками| Bed and breakfast'!AF25</f>
        <v>45900</v>
      </c>
      <c r="AM24" s="8">
        <f>'C завтраками| Bed and breakfast'!AG25</f>
        <v>47900</v>
      </c>
      <c r="AN24" s="8">
        <f>'C завтраками| Bed and breakfast'!AH25</f>
        <v>50400</v>
      </c>
      <c r="AO24" s="8">
        <f>'C завтраками| Bed and breakfast'!AI25</f>
        <v>55900</v>
      </c>
      <c r="AP24" s="8">
        <f>'C завтраками| Bed and breakfast'!AJ25</f>
        <v>55900</v>
      </c>
      <c r="AQ24" s="8">
        <f>'C завтраками| Bed and breakfast'!AK25</f>
        <v>55900</v>
      </c>
      <c r="AR24" s="8">
        <f>'C завтраками| Bed and breakfast'!AL25</f>
        <v>55900</v>
      </c>
      <c r="AS24" s="8">
        <f>'C завтраками| Bed and breakfast'!AM25</f>
        <v>55900</v>
      </c>
      <c r="AT24" s="8">
        <f>'C завтраками| Bed and breakfast'!AN25</f>
        <v>55900</v>
      </c>
      <c r="AU24" s="8">
        <f>'C завтраками| Bed and breakfast'!AO25</f>
        <v>55900</v>
      </c>
      <c r="AV24" s="8">
        <f>'C завтраками| Bed and breakfast'!AP25</f>
        <v>55900</v>
      </c>
      <c r="AW24" s="8">
        <f>'C завтраками| Bed and breakfast'!AQ25</f>
        <v>55900</v>
      </c>
      <c r="AX24" s="8">
        <f>'C завтраками| Bed and breakfast'!AR25</f>
        <v>55900</v>
      </c>
      <c r="AY24" s="8">
        <f>'C завтраками| Bed and breakfast'!AS25</f>
        <v>53900</v>
      </c>
      <c r="AZ24" s="8">
        <f>'C завтраками| Bed and breakfast'!AT25</f>
        <v>53900</v>
      </c>
      <c r="BA24" s="8">
        <f>'C завтраками| Bed and breakfast'!AU25</f>
        <v>55900</v>
      </c>
      <c r="BB24" s="8">
        <f>'C завтраками| Bed and breakfast'!AV25</f>
        <v>55900</v>
      </c>
      <c r="BC24" s="8">
        <f>'C завтраками| Bed and breakfast'!AW25</f>
        <v>57900</v>
      </c>
      <c r="BD24" s="8">
        <f>'C завтраками| Bed and breakfast'!AX25</f>
        <v>60400</v>
      </c>
      <c r="BE24" s="8">
        <f>'C завтраками| Bed and breakfast'!AY25</f>
        <v>60400</v>
      </c>
      <c r="BF24" s="8">
        <f>'C завтраками| Bed and breakfast'!AZ25</f>
        <v>60400</v>
      </c>
      <c r="BG24" s="8">
        <f>'C завтраками| Bed and breakfast'!BA25</f>
        <v>60400</v>
      </c>
      <c r="BH24" s="8">
        <f>'C завтраками| Bed and breakfast'!BB25</f>
        <v>62900</v>
      </c>
      <c r="BI24" s="8">
        <f>'C завтраками| Bed and breakfast'!BC25</f>
        <v>65900</v>
      </c>
      <c r="BJ24" s="8">
        <f>'C завтраками| Bed and breakfast'!BD25</f>
        <v>65900</v>
      </c>
      <c r="BK24" s="8">
        <f>'C завтраками| Bed and breakfast'!BE25</f>
        <v>62900</v>
      </c>
      <c r="BL24" s="8">
        <f>'C завтраками| Bed and breakfast'!BF25</f>
        <v>57900</v>
      </c>
      <c r="BM24" s="8">
        <f>'C завтраками| Bed and breakfast'!BG25</f>
        <v>57900</v>
      </c>
      <c r="BN24" s="8">
        <f>'C завтраками| Bed and breakfast'!BH25</f>
        <v>60400</v>
      </c>
      <c r="BO24" s="8">
        <f>'C завтраками| Bed and breakfast'!BI25</f>
        <v>60400</v>
      </c>
      <c r="BP24" s="8">
        <f>'C завтраками| Bed and breakfast'!BJ25</f>
        <v>51900</v>
      </c>
      <c r="BQ24" s="8">
        <f>'C завтраками| Bed and breakfast'!BK25</f>
        <v>52350</v>
      </c>
      <c r="BR24" s="8">
        <f>'C завтраками| Bed and breakfast'!BL25</f>
        <v>52350</v>
      </c>
      <c r="BS24" s="8">
        <f>'C завтраками| Bed and breakfast'!BM25</f>
        <v>52350</v>
      </c>
      <c r="BT24" s="8">
        <f>'C завтраками| Bed and breakfast'!BN25</f>
        <v>50850</v>
      </c>
      <c r="BU24" s="8">
        <f>'C завтраками| Bed and breakfast'!BO25</f>
        <v>50850</v>
      </c>
      <c r="BV24" s="8">
        <f>'C завтраками| Bed and breakfast'!BP25</f>
        <v>52350</v>
      </c>
      <c r="BW24" s="8">
        <f>'C завтраками| Bed and breakfast'!BQ25</f>
        <v>52350</v>
      </c>
      <c r="BX24" s="8">
        <f>'C завтраками| Bed and breakfast'!BR25</f>
        <v>52350</v>
      </c>
      <c r="BY24" s="8">
        <f>'C завтраками| Bed and breakfast'!BS25</f>
        <v>45850</v>
      </c>
      <c r="BZ24" s="8">
        <f>'C завтраками| Bed and breakfast'!BT25</f>
        <v>45850</v>
      </c>
      <c r="CA24" s="8">
        <f>'C завтраками| Bed and breakfast'!BU25</f>
        <v>45850</v>
      </c>
      <c r="CB24" s="8">
        <f>'C завтраками| Bed and breakfast'!BV25</f>
        <v>45850</v>
      </c>
      <c r="CC24" s="8">
        <f>'C завтраками| Bed and breakfast'!BW25</f>
        <v>45850</v>
      </c>
      <c r="CD24" s="8">
        <f>'C завтраками| Bed and breakfast'!BX25</f>
        <v>45850</v>
      </c>
      <c r="CE24" s="8">
        <f>'C завтраками| Bed and breakfast'!BY25</f>
        <v>45850</v>
      </c>
      <c r="CF24" s="8">
        <f>'C завтраками| Bed and breakfast'!BZ25</f>
        <v>45850</v>
      </c>
      <c r="CG24" s="8">
        <f>'C завтраками| Bed and breakfast'!CA25</f>
        <v>45850</v>
      </c>
      <c r="CH24" s="8">
        <f>'C завтраками| Bed and breakfast'!CB25</f>
        <v>45850</v>
      </c>
      <c r="CI24" s="8">
        <f>'C завтраками| Bed and breakfast'!CC25</f>
        <v>45850</v>
      </c>
      <c r="CJ24" s="8">
        <f>'C завтраками| Bed and breakfast'!CD25</f>
        <v>45850</v>
      </c>
      <c r="CK24" s="8">
        <f>'C завтраками| Bed and breakfast'!CE25</f>
        <v>45850</v>
      </c>
      <c r="CL24" s="8">
        <f>'C завтраками| Bed and breakfast'!CF25</f>
        <v>45850</v>
      </c>
      <c r="CM24" s="8">
        <f>'C завтраками| Bed and breakfast'!CG25</f>
        <v>45850</v>
      </c>
      <c r="CN24" s="8">
        <f>'C завтраками| Bed and breakfast'!CH25</f>
        <v>45850</v>
      </c>
      <c r="CO24" s="8">
        <f>'C завтраками| Bed and breakfast'!CI25</f>
        <v>45850</v>
      </c>
      <c r="CP24" s="8">
        <f>'C завтраками| Bed and breakfast'!CJ25</f>
        <v>45850</v>
      </c>
      <c r="CQ24" s="8">
        <f>'C завтраками| Bed and breakfast'!CK25</f>
        <v>45850</v>
      </c>
      <c r="CR24" s="8">
        <f>'C завтраками| Bed and breakfast'!CL25</f>
        <v>45850</v>
      </c>
      <c r="CS24" s="8">
        <f>'C завтраками| Bed and breakfast'!CM25</f>
        <v>45850</v>
      </c>
      <c r="CT24" s="8">
        <f>'C завтраками| Bed and breakfast'!CN25</f>
        <v>45850</v>
      </c>
      <c r="CU24" s="8">
        <f>'C завтраками| Bed and breakfast'!CO25</f>
        <v>45850</v>
      </c>
      <c r="CV24" s="8">
        <f>'C завтраками| Bed and breakfast'!CP25</f>
        <v>36500</v>
      </c>
      <c r="CW24" s="8">
        <f>'C завтраками| Bed and breakfast'!CQ25</f>
        <v>36500</v>
      </c>
      <c r="CX24" s="8">
        <f>'C завтраками| Bed and breakfast'!CR25</f>
        <v>37000</v>
      </c>
      <c r="CY24" s="8">
        <f>'C завтраками| Bed and breakfast'!CS25</f>
        <v>37000</v>
      </c>
      <c r="CZ24" s="8">
        <f>'C завтраками| Bed and breakfast'!CT25</f>
        <v>36500</v>
      </c>
      <c r="DA24" s="8">
        <f>'C завтраками| Bed and breakfast'!CU25</f>
        <v>36500</v>
      </c>
      <c r="DB24" s="8">
        <f>'C завтраками| Bed and breakfast'!CV25</f>
        <v>36500</v>
      </c>
      <c r="DC24" s="8">
        <f>'C завтраками| Bed and breakfast'!CW25</f>
        <v>36500</v>
      </c>
      <c r="DD24" s="8">
        <f>'C завтраками| Bed and breakfast'!CX25</f>
        <v>36500</v>
      </c>
      <c r="DE24" s="8">
        <f>'C завтраками| Bed and breakfast'!CY25</f>
        <v>37000</v>
      </c>
      <c r="DF24" s="8">
        <f>'C завтраками| Bed and breakfast'!CZ25</f>
        <v>37000</v>
      </c>
      <c r="DG24" s="8">
        <f>'C завтраками| Bed and breakfast'!DA25</f>
        <v>36500</v>
      </c>
      <c r="DH24" s="8">
        <f>'C завтраками| Bed and breakfast'!DB25</f>
        <v>36500</v>
      </c>
      <c r="DI24" s="8">
        <f>'C завтраками| Bed and breakfast'!DC25</f>
        <v>36500</v>
      </c>
      <c r="DJ24" s="8">
        <f>'C завтраками| Bed and breakfast'!DD25</f>
        <v>35500</v>
      </c>
      <c r="DK24" s="8">
        <f>'C завтраками| Bed and breakfast'!DE25</f>
        <v>35500</v>
      </c>
      <c r="DL24" s="8">
        <f>'C завтраками| Bed and breakfast'!DF25</f>
        <v>36200</v>
      </c>
      <c r="DM24" s="8">
        <f>'C завтраками| Bed and breakfast'!DG25</f>
        <v>36200</v>
      </c>
      <c r="DN24" s="8">
        <f>'C завтраками| Bed and breakfast'!DH25</f>
        <v>35500</v>
      </c>
      <c r="DO24" s="8">
        <f>'C завтраками| Bed and breakfast'!DI25</f>
        <v>35500</v>
      </c>
      <c r="DP24" s="8">
        <f>'C завтраками| Bed and breakfast'!DJ25</f>
        <v>35500</v>
      </c>
      <c r="DQ24" s="8">
        <f>'C завтраками| Bed and breakfast'!DK25</f>
        <v>35500</v>
      </c>
      <c r="DR24" s="8">
        <f>'C завтраками| Bed and breakfast'!DL25</f>
        <v>35500</v>
      </c>
      <c r="DS24" s="8">
        <f>'C завтраками| Bed and breakfast'!DM25</f>
        <v>36200</v>
      </c>
      <c r="DT24" s="8">
        <f>'C завтраками| Bed and breakfast'!DN25</f>
        <v>36200</v>
      </c>
      <c r="DU24" s="8">
        <f>'C завтраками| Bed and breakfast'!DO25</f>
        <v>35500</v>
      </c>
      <c r="DV24" s="8">
        <f>'C завтраками| Bed and breakfast'!DP25</f>
        <v>35500</v>
      </c>
      <c r="DW24" s="8">
        <f>'C завтраками| Bed and breakfast'!DQ25</f>
        <v>35500</v>
      </c>
      <c r="DX24" s="8">
        <f>'C завтраками| Bed and breakfast'!DR25</f>
        <v>35500</v>
      </c>
      <c r="DY24" s="8">
        <f>'C завтраками| Bed and breakfast'!DS25</f>
        <v>36500</v>
      </c>
      <c r="DZ24" s="8">
        <f>'C завтраками| Bed and breakfast'!DT25</f>
        <v>36200</v>
      </c>
      <c r="EA24" s="8">
        <f>'C завтраками| Bed and breakfast'!DU25</f>
        <v>36200</v>
      </c>
      <c r="EB24" s="8">
        <f>'C завтраками| Bed and breakfast'!DV25</f>
        <v>36200</v>
      </c>
      <c r="EC24" s="8">
        <f>'C завтраками| Bed and breakfast'!DW25</f>
        <v>35000</v>
      </c>
      <c r="ED24" s="8">
        <f>'C завтраками| Bed and breakfast'!DX25</f>
        <v>35000</v>
      </c>
      <c r="EE24" s="8">
        <f>'C завтраками| Bed and breakfast'!DY25</f>
        <v>35000</v>
      </c>
      <c r="EF24" s="8">
        <f>'C завтраками| Bed and breakfast'!DZ25</f>
        <v>35000</v>
      </c>
      <c r="EG24" s="8">
        <f>'C завтраками| Bed and breakfast'!EA25</f>
        <v>35000</v>
      </c>
      <c r="EH24" s="8">
        <f>'C завтраками| Bed and breakfast'!EB25</f>
        <v>36200</v>
      </c>
      <c r="EI24" s="8">
        <f>'C завтраками| Bed and breakfast'!EC25</f>
        <v>36200</v>
      </c>
      <c r="EJ24" s="8">
        <f>'C завтраками| Bed and breakfast'!ED25</f>
        <v>36200</v>
      </c>
      <c r="EK24" s="8">
        <f>'C завтраками| Bed and breakfast'!EE25</f>
        <v>34700</v>
      </c>
      <c r="EL24" s="8">
        <f>'C завтраками| Bed and breakfast'!EF25</f>
        <v>34700</v>
      </c>
      <c r="EM24" s="8">
        <f>'C завтраками| Bed and breakfast'!EG25</f>
        <v>34700</v>
      </c>
      <c r="EN24" s="8">
        <f>'C завтраками| Bed and breakfast'!EH25</f>
        <v>35000</v>
      </c>
      <c r="EO24" s="8">
        <f>'C завтраками| Bed and breakfast'!EI25</f>
        <v>35000</v>
      </c>
      <c r="EP24" s="8">
        <f>'C завтраками| Bed and breakfast'!EJ25</f>
        <v>34700</v>
      </c>
      <c r="EQ24" s="8">
        <f>'C завтраками| Bed and breakfast'!EK25</f>
        <v>34700</v>
      </c>
      <c r="ER24" s="8">
        <f>'C завтраками| Bed and breakfast'!EL25</f>
        <v>34700</v>
      </c>
      <c r="ES24" s="8">
        <f>'C завтраками| Bed and breakfast'!EM25</f>
        <v>34700</v>
      </c>
      <c r="ET24" s="8">
        <f>'C завтраками| Bed and breakfast'!EN25</f>
        <v>34700</v>
      </c>
      <c r="EU24" s="8">
        <f>'C завтраками| Bed and breakfast'!EO25</f>
        <v>35000</v>
      </c>
      <c r="EV24" s="8">
        <f>'C завтраками| Bed and breakfast'!EP25</f>
        <v>35000</v>
      </c>
      <c r="EW24" s="8">
        <f>'C завтраками| Bed and breakfast'!EQ25</f>
        <v>34700</v>
      </c>
      <c r="EX24" s="8">
        <f>'C завтраками| Bed and breakfast'!ER25</f>
        <v>34700</v>
      </c>
      <c r="EY24" s="8">
        <f>'C завтраками| Bed and breakfast'!ES25</f>
        <v>34700</v>
      </c>
      <c r="EZ24" s="8">
        <f>'C завтраками| Bed and breakfast'!ET25</f>
        <v>34700</v>
      </c>
      <c r="FA24" s="8">
        <f>'C завтраками| Bed and breakfast'!EU25</f>
        <v>34700</v>
      </c>
      <c r="FB24" s="8">
        <f>'C завтраками| Bed and breakfast'!EV25</f>
        <v>35000</v>
      </c>
      <c r="FC24" s="8">
        <f>'C завтраками| Bed and breakfast'!EW25</f>
        <v>35000</v>
      </c>
      <c r="FD24" s="8">
        <f>'C завтраками| Bed and breakfast'!EX25</f>
        <v>36500</v>
      </c>
      <c r="FE24" s="8">
        <f>'C завтраками| Bed and breakfast'!EY25</f>
        <v>35000</v>
      </c>
      <c r="FF24" s="8">
        <f>'C завтраками| Bed and breakfast'!EZ25</f>
        <v>35000</v>
      </c>
      <c r="FG24" s="8">
        <f>'C завтраками| Bed and breakfast'!FA25</f>
        <v>35000</v>
      </c>
      <c r="FH24" s="8">
        <f>'C завтраками| Bed and breakfast'!FB25</f>
        <v>35000</v>
      </c>
      <c r="FI24" s="8">
        <f>'C завтраками| Bed and breakfast'!FC25</f>
        <v>42500</v>
      </c>
      <c r="FJ24" s="8">
        <f>'C завтраками| Bed and breakfast'!FD25</f>
        <v>42500</v>
      </c>
      <c r="FK24" s="8">
        <f>'C завтраками| Bed and breakfast'!FE25</f>
        <v>42500</v>
      </c>
      <c r="FL24" s="8">
        <f>'C завтраками| Bed and breakfast'!FF25</f>
        <v>42500</v>
      </c>
      <c r="FM24" s="8">
        <f>'C завтраками| Bed and breakfast'!FG25</f>
        <v>42500</v>
      </c>
      <c r="FN24" s="8">
        <f>'C завтраками| Bed and breakfast'!FH25</f>
        <v>42500</v>
      </c>
      <c r="FO24" s="8">
        <f>'C завтраками| Bed and breakfast'!FI25</f>
        <v>42500</v>
      </c>
      <c r="FP24" s="8">
        <f>'C завтраками| Bed and breakfast'!FJ25</f>
        <v>42500</v>
      </c>
      <c r="FQ24" s="8">
        <f>'C завтраками| Bed and breakfast'!FK25</f>
        <v>42500</v>
      </c>
      <c r="FR24" s="8">
        <f>'C завтраками| Bed and breakfast'!FL25</f>
        <v>42500</v>
      </c>
      <c r="FS24" s="8">
        <f>'C завтраками| Bed and breakfast'!FM25</f>
        <v>42500</v>
      </c>
      <c r="FT24" s="8">
        <f>'C завтраками| Bed and breakfast'!FN25</f>
        <v>42500</v>
      </c>
      <c r="FU24" s="8">
        <f>'C завтраками| Bed and breakfast'!FO25</f>
        <v>42500</v>
      </c>
      <c r="FV24" s="8">
        <f>'C завтраками| Bed and breakfast'!FP25</f>
        <v>42500</v>
      </c>
      <c r="FW24" s="8">
        <f>'C завтраками| Bed and breakfast'!FQ25</f>
        <v>42500</v>
      </c>
      <c r="FX24" s="8">
        <f>'C завтраками| Bed and breakfast'!FR25</f>
        <v>42500</v>
      </c>
      <c r="FY24" s="8">
        <f>'C завтраками| Bed and breakfast'!FS25</f>
        <v>42500</v>
      </c>
      <c r="FZ24" s="8">
        <f>'C завтраками| Bed and breakfast'!FT25</f>
        <v>42500</v>
      </c>
      <c r="GA24" s="8">
        <f>'C завтраками| Bed and breakfast'!FU25</f>
        <v>42500</v>
      </c>
      <c r="GB24" s="8">
        <f>'C завтраками| Bed and breakfast'!FV25</f>
        <v>42500</v>
      </c>
      <c r="GC24" s="8">
        <f>'C завтраками| Bed and breakfast'!FW25</f>
        <v>42500</v>
      </c>
      <c r="GD24" s="8">
        <f>'C завтраками| Bed and breakfast'!FX25</f>
        <v>42500</v>
      </c>
      <c r="GE24" s="8">
        <f>'C завтраками| Bed and breakfast'!FY25</f>
        <v>42500</v>
      </c>
      <c r="GF24" s="8">
        <f>'C завтраками| Bed and breakfast'!FZ25</f>
        <v>42500</v>
      </c>
      <c r="GG24" s="8">
        <f>'C завтраками| Bed and breakfast'!GA25</f>
        <v>35000</v>
      </c>
      <c r="GH24" s="8">
        <f>'C завтраками| Bed and breakfast'!GB25</f>
        <v>35000</v>
      </c>
      <c r="GI24" s="8">
        <f>'C завтраками| Bed and breakfast'!GC25</f>
        <v>44400</v>
      </c>
      <c r="GJ24" s="8">
        <f>'C завтраками| Bed and breakfast'!GD25</f>
        <v>44400</v>
      </c>
      <c r="GK24" s="8">
        <f>'C завтраками| Bed and breakfast'!GE25</f>
        <v>44400</v>
      </c>
      <c r="GL24" s="8">
        <f>'C завтраками| Bed and breakfast'!GF25</f>
        <v>44400</v>
      </c>
      <c r="GM24" s="8">
        <f>'C завтраками| Bed and breakfast'!GG25</f>
        <v>44400</v>
      </c>
      <c r="GN24" s="8">
        <f>'C завтраками| Bed and breakfast'!GH25</f>
        <v>44400</v>
      </c>
      <c r="GO24" s="8">
        <f>'C завтраками| Bed and breakfast'!GI25</f>
        <v>44400</v>
      </c>
      <c r="GP24" s="8">
        <f>'C завтраками| Bed and breakfast'!GJ25</f>
        <v>44400</v>
      </c>
      <c r="GQ24" s="8">
        <f>'C завтраками| Bed and breakfast'!GK25</f>
        <v>44400</v>
      </c>
      <c r="GR24" s="8">
        <f>'C завтраками| Bed and breakfast'!GL25</f>
        <v>44400</v>
      </c>
      <c r="GS24" s="8">
        <f>'C завтраками| Bed and breakfast'!GM25</f>
        <v>38400</v>
      </c>
      <c r="GT24" s="8">
        <f>'C завтраками| Bed and breakfast'!GN25</f>
        <v>38400</v>
      </c>
      <c r="GU24" s="8">
        <f>'C завтраками| Bed and breakfast'!GO25</f>
        <v>38400</v>
      </c>
      <c r="GV24" s="8">
        <f>'C завтраками| Bed and breakfast'!GP25</f>
        <v>38400</v>
      </c>
      <c r="GW24" s="8">
        <f>'C завтраками| Bed and breakfast'!GQ25</f>
        <v>38900</v>
      </c>
      <c r="GX24" s="8">
        <f>'C завтраками| Bed and breakfast'!GR25</f>
        <v>38900</v>
      </c>
      <c r="GY24" s="8">
        <f>'C завтраками| Bed and breakfast'!GS25</f>
        <v>40100</v>
      </c>
      <c r="GZ24" s="8">
        <f>'C завтраками| Bed and breakfast'!GT25</f>
        <v>40100</v>
      </c>
      <c r="HA24" s="8">
        <f>'C завтраками| Bed and breakfast'!GU25</f>
        <v>38900</v>
      </c>
      <c r="HB24" s="8">
        <f>'C завтраками| Bed and breakfast'!GV25</f>
        <v>38900</v>
      </c>
      <c r="HC24" s="8">
        <f>'C завтраками| Bed and breakfast'!GW25</f>
        <v>38900</v>
      </c>
      <c r="HD24" s="8">
        <f>'C завтраками| Bed and breakfast'!GX25</f>
        <v>38900</v>
      </c>
      <c r="HE24" s="8">
        <f>'C завтраками| Bed and breakfast'!GY25</f>
        <v>38900</v>
      </c>
      <c r="HF24" s="8">
        <f>'C завтраками| Bed and breakfast'!GZ25</f>
        <v>40100</v>
      </c>
      <c r="HG24" s="8">
        <f>'C завтраками| Bed and breakfast'!HA25</f>
        <v>40100</v>
      </c>
      <c r="HH24" s="8">
        <f>'C завтраками| Bed and breakfast'!HB25</f>
        <v>38900</v>
      </c>
      <c r="HI24" s="8">
        <f>'C завтраками| Bed and breakfast'!HC25</f>
        <v>38900</v>
      </c>
      <c r="HJ24" s="8">
        <f>'C завтраками| Bed and breakfast'!HD25</f>
        <v>38900</v>
      </c>
      <c r="HK24" s="8">
        <f>'C завтраками| Bed and breakfast'!HE25</f>
        <v>38900</v>
      </c>
      <c r="HL24" s="8">
        <f>'C завтраками| Bed and breakfast'!HF25</f>
        <v>38900</v>
      </c>
      <c r="HM24" s="8">
        <f>'C завтраками| Bed and breakfast'!HG25</f>
        <v>36500</v>
      </c>
      <c r="HN24" s="8">
        <f>'C завтраками| Bed and breakfast'!HH25</f>
        <v>40100</v>
      </c>
      <c r="HO24" s="8">
        <f>'C завтраками| Bed and breakfast'!HI25</f>
        <v>38900</v>
      </c>
      <c r="HP24" s="8">
        <f>'C завтраками| Bed and breakfast'!HJ25</f>
        <v>38900</v>
      </c>
      <c r="HQ24" s="8">
        <f>'C завтраками| Bed and breakfast'!HK25</f>
        <v>38900</v>
      </c>
      <c r="HR24" s="8">
        <f>'C завтраками| Bed and breakfast'!HL25</f>
        <v>38900</v>
      </c>
      <c r="HS24" s="8">
        <f>'C завтраками| Bed and breakfast'!HM25</f>
        <v>38900</v>
      </c>
      <c r="HT24" s="8">
        <f>'C завтраками| Bed and breakfast'!HN25</f>
        <v>40100</v>
      </c>
      <c r="HU24" s="8">
        <f>'C завтраками| Bed and breakfast'!HO25</f>
        <v>40100</v>
      </c>
      <c r="HV24" s="8">
        <f>'C завтраками| Bed and breakfast'!HP25</f>
        <v>38900</v>
      </c>
      <c r="HW24" s="8">
        <f>'C завтраками| Bed and breakfast'!HQ25</f>
        <v>38900</v>
      </c>
      <c r="HX24" s="8">
        <f>'C завтраками| Bed and breakfast'!HR25</f>
        <v>38900</v>
      </c>
      <c r="HY24" s="8">
        <f>'C завтраками| Bed and breakfast'!HS25</f>
        <v>38900</v>
      </c>
      <c r="HZ24" s="8">
        <f>'C завтраками| Bed and breakfast'!HT25</f>
        <v>38900</v>
      </c>
      <c r="IA24" s="8">
        <f>'C завтраками| Bed and breakfast'!HU25</f>
        <v>40100</v>
      </c>
      <c r="IB24" s="8">
        <f>'C завтраками| Bed and breakfast'!HV25</f>
        <v>40100</v>
      </c>
      <c r="IC24" s="8">
        <f>'C завтраками| Bed and breakfast'!HW25</f>
        <v>38900</v>
      </c>
      <c r="ID24" s="8">
        <f>'C завтраками| Bed and breakfast'!HX25</f>
        <v>38900</v>
      </c>
      <c r="IE24" s="8">
        <f>'C завтраками| Bed and breakfast'!HY25</f>
        <v>38900</v>
      </c>
      <c r="IF24" s="8">
        <f>'C завтраками| Bed and breakfast'!HZ25</f>
        <v>38900</v>
      </c>
      <c r="IG24" s="8">
        <f>'C завтраками| Bed and breakfast'!IA25</f>
        <v>38900</v>
      </c>
      <c r="IH24" s="8">
        <f>'C завтраками| Bed and breakfast'!IB25</f>
        <v>40100</v>
      </c>
      <c r="II24" s="8">
        <f>'C завтраками| Bed and breakfast'!IC25</f>
        <v>40100</v>
      </c>
      <c r="IJ24" s="8">
        <f>'C завтраками| Bed and breakfast'!ID25</f>
        <v>37000</v>
      </c>
      <c r="IK24" s="8">
        <f>'C завтраками| Bed and breakfast'!IE25</f>
        <v>37000</v>
      </c>
      <c r="IL24" s="8">
        <f>'C завтраками| Bed and breakfast'!IF25</f>
        <v>37000</v>
      </c>
      <c r="IM24" s="8">
        <f>'C завтраками| Bed and breakfast'!IG25</f>
        <v>37000</v>
      </c>
      <c r="IN24" s="8">
        <f>'C завтраками| Bed and breakfast'!IH25</f>
        <v>37000</v>
      </c>
      <c r="IO24" s="8">
        <f>'C завтраками| Bed and breakfast'!II25</f>
        <v>38900</v>
      </c>
      <c r="IP24" s="8">
        <f>'C завтраками| Bed and breakfast'!IJ25</f>
        <v>38900</v>
      </c>
      <c r="IQ24" s="8">
        <f>'C завтраками| Bed and breakfast'!IK25</f>
        <v>36500</v>
      </c>
      <c r="IR24" s="8">
        <f>'C завтраками| Bed and breakfast'!IL25</f>
        <v>36500</v>
      </c>
      <c r="IS24" s="8">
        <f>'C завтраками| Bed and breakfast'!IM25</f>
        <v>36500</v>
      </c>
      <c r="IT24" s="8">
        <f>'C завтраками| Bed and breakfast'!IN25</f>
        <v>36500</v>
      </c>
      <c r="IU24" s="8">
        <f>'C завтраками| Bed and breakfast'!IO25</f>
        <v>36500</v>
      </c>
      <c r="IV24" s="8">
        <f>'C завтраками| Bed and breakfast'!IP25</f>
        <v>38900</v>
      </c>
      <c r="IW24" s="8">
        <f>'C завтраками| Bed and breakfast'!IQ25</f>
        <v>38900</v>
      </c>
      <c r="IX24" s="8">
        <f>'C завтраками| Bed and breakfast'!IR25</f>
        <v>36500</v>
      </c>
      <c r="IY24" s="8">
        <f>'C завтраками| Bed and breakfast'!IS25</f>
        <v>36500</v>
      </c>
      <c r="IZ24" s="8">
        <f>'C завтраками| Bed and breakfast'!IT25</f>
        <v>36500</v>
      </c>
      <c r="JA24" s="8">
        <f>'C завтраками| Bed and breakfast'!IU25</f>
        <v>36500</v>
      </c>
      <c r="JB24" s="8">
        <f>'C завтраками| Bed and breakfast'!IV25</f>
        <v>36500</v>
      </c>
      <c r="JC24" s="8">
        <f>'C завтраками| Bed and breakfast'!IW25</f>
        <v>38900</v>
      </c>
      <c r="JD24" s="8">
        <f>'C завтраками| Bed and breakfast'!IX25</f>
        <v>38900</v>
      </c>
      <c r="JE24" s="8">
        <f>'C завтраками| Bed and breakfast'!IY25</f>
        <v>36500</v>
      </c>
      <c r="JF24" s="8">
        <f>'C завтраками| Bed and breakfast'!IZ25</f>
        <v>36500</v>
      </c>
      <c r="JG24" s="8">
        <f>'C завтраками| Bed and breakfast'!JA25</f>
        <v>36500</v>
      </c>
      <c r="JH24" s="8">
        <f>'C завтраками| Bed and breakfast'!JB25</f>
        <v>36500</v>
      </c>
      <c r="JI24" s="8">
        <f>'C завтраками| Bed and breakfast'!JC25</f>
        <v>36500</v>
      </c>
      <c r="JJ24" s="8">
        <f>'C завтраками| Bed and breakfast'!JD25</f>
        <v>38900</v>
      </c>
      <c r="JK24" s="8">
        <f>'C завтраками| Bed and breakfast'!JE25</f>
        <v>38900</v>
      </c>
      <c r="JL24" s="8">
        <f>'C завтраками| Bed and breakfast'!JF25</f>
        <v>36500</v>
      </c>
      <c r="JM24" s="8">
        <f>'C завтраками| Bed and breakfast'!JG25</f>
        <v>36500</v>
      </c>
      <c r="JN24" s="8">
        <f>'C завтраками| Bed and breakfast'!JH25</f>
        <v>36500</v>
      </c>
      <c r="JO24" s="8">
        <f>'C завтраками| Bed and breakfast'!JI25</f>
        <v>36500</v>
      </c>
      <c r="JP24" s="8">
        <f>'C завтраками| Bed and breakfast'!JJ25</f>
        <v>36500</v>
      </c>
      <c r="JQ24" s="8">
        <f>'C завтраками| Bed and breakfast'!JK25</f>
        <v>38900</v>
      </c>
      <c r="JR24" s="8">
        <f>'C завтраками| Bed and breakfast'!JL25</f>
        <v>38900</v>
      </c>
      <c r="JS24" s="8">
        <f>'C завтраками| Bed and breakfast'!JM25</f>
        <v>37700</v>
      </c>
      <c r="JT24" s="8">
        <f>'C завтраками| Bed and breakfast'!JN25</f>
        <v>37700</v>
      </c>
      <c r="JU24" s="8">
        <f>'C завтраками| Bed and breakfast'!JO25</f>
        <v>37700</v>
      </c>
      <c r="JV24" s="8">
        <f>'C завтраками| Bed and breakfast'!JP25</f>
        <v>37700</v>
      </c>
    </row>
    <row r="25" spans="1:282" s="53" customFormat="1" x14ac:dyDescent="0.2">
      <c r="A25" s="42" t="s">
        <v>87</v>
      </c>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row>
    <row r="26" spans="1:282" s="53" customFormat="1" x14ac:dyDescent="0.2">
      <c r="A26" s="88" t="s">
        <v>88</v>
      </c>
      <c r="B26" s="8" t="e">
        <f>'C завтраками| Bed and breakfast'!#REF!</f>
        <v>#REF!</v>
      </c>
      <c r="C26" s="8" t="e">
        <f>'C завтраками| Bed and breakfast'!#REF!</f>
        <v>#REF!</v>
      </c>
      <c r="D26" s="8" t="e">
        <f>'C завтраками| Bed and breakfast'!#REF!</f>
        <v>#REF!</v>
      </c>
      <c r="E26" s="8" t="e">
        <f>'C завтраками| Bed and breakfast'!#REF!</f>
        <v>#REF!</v>
      </c>
      <c r="F26" s="8" t="e">
        <f>'C завтраками| Bed and breakfast'!#REF!</f>
        <v>#REF!</v>
      </c>
      <c r="G26" s="8" t="e">
        <f>'C завтраками| Bed and breakfast'!#REF!</f>
        <v>#REF!</v>
      </c>
      <c r="H26" s="8">
        <f>'C завтраками| Bed and breakfast'!B27</f>
        <v>119500</v>
      </c>
      <c r="I26" s="8">
        <f>'C завтраками| Bed and breakfast'!C27</f>
        <v>134000</v>
      </c>
      <c r="J26" s="8">
        <f>'C завтраками| Bed and breakfast'!D27</f>
        <v>134000</v>
      </c>
      <c r="K26" s="8">
        <f>'C завтраками| Bed and breakfast'!E27</f>
        <v>134000</v>
      </c>
      <c r="L26" s="8">
        <f>'C завтраками| Bed and breakfast'!F27</f>
        <v>127000</v>
      </c>
      <c r="M26" s="8">
        <f>'C завтраками| Bed and breakfast'!G27</f>
        <v>127000</v>
      </c>
      <c r="N26" s="8">
        <f>'C завтраками| Bed and breakfast'!H27</f>
        <v>127000</v>
      </c>
      <c r="O26" s="8">
        <f>'C завтраками| Bed and breakfast'!I27</f>
        <v>127000</v>
      </c>
      <c r="P26" s="8">
        <f>'C завтраками| Bed and breakfast'!J27</f>
        <v>127000</v>
      </c>
      <c r="Q26" s="8">
        <f>'C завтраками| Bed and breakfast'!K27</f>
        <v>127000</v>
      </c>
      <c r="R26" s="8">
        <f>'C завтраками| Bed and breakfast'!L27</f>
        <v>93400</v>
      </c>
      <c r="S26" s="8">
        <f>'C завтраками| Bed and breakfast'!M27</f>
        <v>76900</v>
      </c>
      <c r="T26" s="8">
        <f>'C завтраками| Bed and breakfast'!N27</f>
        <v>76900</v>
      </c>
      <c r="U26" s="8">
        <f>'C завтраками| Bed and breakfast'!O27</f>
        <v>76900</v>
      </c>
      <c r="V26" s="8">
        <f>'C завтраками| Bed and breakfast'!P27</f>
        <v>76900</v>
      </c>
      <c r="W26" s="8">
        <f>'C завтраками| Bed and breakfast'!Q27</f>
        <v>76900</v>
      </c>
      <c r="X26" s="8">
        <f>'C завтраками| Bed and breakfast'!R27</f>
        <v>78900</v>
      </c>
      <c r="Y26" s="8">
        <f>'C завтраками| Bed and breakfast'!S27</f>
        <v>78900</v>
      </c>
      <c r="Z26" s="8">
        <f>'C завтраками| Bed and breakfast'!T27</f>
        <v>78900</v>
      </c>
      <c r="AA26" s="8">
        <f>'C завтраками| Bed and breakfast'!U27</f>
        <v>78900</v>
      </c>
      <c r="AB26" s="8">
        <f>'C завтраками| Bed and breakfast'!V27</f>
        <v>78900</v>
      </c>
      <c r="AC26" s="8">
        <f>'C завтраками| Bed and breakfast'!W27</f>
        <v>76900</v>
      </c>
      <c r="AD26" s="8">
        <f>'C завтраками| Bed and breakfast'!X27</f>
        <v>76900</v>
      </c>
      <c r="AE26" s="8">
        <f>'C завтраками| Bed and breakfast'!Y27</f>
        <v>76900</v>
      </c>
      <c r="AF26" s="8">
        <f>'C завтраками| Bed and breakfast'!Z27</f>
        <v>76900</v>
      </c>
      <c r="AG26" s="8">
        <f>'C завтраками| Bed and breakfast'!AA27</f>
        <v>76900</v>
      </c>
      <c r="AH26" s="8">
        <f>'C завтраками| Bed and breakfast'!AB27</f>
        <v>80900</v>
      </c>
      <c r="AI26" s="8">
        <f>'C завтраками| Bed and breakfast'!AC27</f>
        <v>80900</v>
      </c>
      <c r="AJ26" s="8">
        <f>'C завтраками| Bed and breakfast'!AD27</f>
        <v>80900</v>
      </c>
      <c r="AK26" s="8">
        <f>'C завтраками| Bed and breakfast'!AE27</f>
        <v>80900</v>
      </c>
      <c r="AL26" s="8">
        <f>'C завтраками| Bed and breakfast'!AF27</f>
        <v>80900</v>
      </c>
      <c r="AM26" s="8">
        <f>'C завтраками| Bed and breakfast'!AG27</f>
        <v>82900</v>
      </c>
      <c r="AN26" s="8">
        <f>'C завтраками| Bed and breakfast'!AH27</f>
        <v>85400</v>
      </c>
      <c r="AO26" s="8">
        <f>'C завтраками| Bed and breakfast'!AI27</f>
        <v>95900</v>
      </c>
      <c r="AP26" s="8">
        <f>'C завтраками| Bed and breakfast'!AJ27</f>
        <v>95900</v>
      </c>
      <c r="AQ26" s="8">
        <f>'C завтраками| Bed and breakfast'!AK27</f>
        <v>95900</v>
      </c>
      <c r="AR26" s="8">
        <f>'C завтраками| Bed and breakfast'!AL27</f>
        <v>95900</v>
      </c>
      <c r="AS26" s="8">
        <f>'C завтраками| Bed and breakfast'!AM27</f>
        <v>95900</v>
      </c>
      <c r="AT26" s="8">
        <f>'C завтраками| Bed and breakfast'!AN27</f>
        <v>95900</v>
      </c>
      <c r="AU26" s="8">
        <f>'C завтраками| Bed and breakfast'!AO27</f>
        <v>95900</v>
      </c>
      <c r="AV26" s="8">
        <f>'C завтраками| Bed and breakfast'!AP27</f>
        <v>95900</v>
      </c>
      <c r="AW26" s="8">
        <f>'C завтраками| Bed and breakfast'!AQ27</f>
        <v>95900</v>
      </c>
      <c r="AX26" s="8">
        <f>'C завтраками| Bed and breakfast'!AR27</f>
        <v>95900</v>
      </c>
      <c r="AY26" s="8">
        <f>'C завтраками| Bed and breakfast'!AS27</f>
        <v>93900</v>
      </c>
      <c r="AZ26" s="8">
        <f>'C завтраками| Bed and breakfast'!AT27</f>
        <v>93900</v>
      </c>
      <c r="BA26" s="8">
        <f>'C завтраками| Bed and breakfast'!AU27</f>
        <v>95900</v>
      </c>
      <c r="BB26" s="8">
        <f>'C завтраками| Bed and breakfast'!AV27</f>
        <v>95900</v>
      </c>
      <c r="BC26" s="8">
        <f>'C завтраками| Bed and breakfast'!AW27</f>
        <v>97900</v>
      </c>
      <c r="BD26" s="8">
        <f>'C завтраками| Bed and breakfast'!AX27</f>
        <v>100400</v>
      </c>
      <c r="BE26" s="8">
        <f>'C завтраками| Bed and breakfast'!AY27</f>
        <v>100400</v>
      </c>
      <c r="BF26" s="8">
        <f>'C завтраками| Bed and breakfast'!AZ27</f>
        <v>100400</v>
      </c>
      <c r="BG26" s="8">
        <f>'C завтраками| Bed and breakfast'!BA27</f>
        <v>100400</v>
      </c>
      <c r="BH26" s="8">
        <f>'C завтраками| Bed and breakfast'!BB27</f>
        <v>102900</v>
      </c>
      <c r="BI26" s="8">
        <f>'C завтраками| Bed and breakfast'!BC27</f>
        <v>105900</v>
      </c>
      <c r="BJ26" s="8">
        <f>'C завтраками| Bed and breakfast'!BD27</f>
        <v>105900</v>
      </c>
      <c r="BK26" s="8">
        <f>'C завтраками| Bed and breakfast'!BE27</f>
        <v>102900</v>
      </c>
      <c r="BL26" s="8">
        <f>'C завтраками| Bed and breakfast'!BF27</f>
        <v>97900</v>
      </c>
      <c r="BM26" s="8">
        <f>'C завтраками| Bed and breakfast'!BG27</f>
        <v>97900</v>
      </c>
      <c r="BN26" s="8">
        <f>'C завтраками| Bed and breakfast'!BH27</f>
        <v>100400</v>
      </c>
      <c r="BO26" s="8">
        <f>'C завтраками| Bed and breakfast'!BI27</f>
        <v>100400</v>
      </c>
      <c r="BP26" s="8">
        <f>'C завтраками| Bed and breakfast'!BJ27</f>
        <v>91900</v>
      </c>
      <c r="BQ26" s="8">
        <f>'C завтраками| Bed and breakfast'!BK27</f>
        <v>92350</v>
      </c>
      <c r="BR26" s="8">
        <f>'C завтраками| Bed and breakfast'!BL27</f>
        <v>92350</v>
      </c>
      <c r="BS26" s="8">
        <f>'C завтраками| Bed and breakfast'!BM27</f>
        <v>92350</v>
      </c>
      <c r="BT26" s="8">
        <f>'C завтраками| Bed and breakfast'!BN27</f>
        <v>90850</v>
      </c>
      <c r="BU26" s="8">
        <f>'C завтраками| Bed and breakfast'!BO27</f>
        <v>90850</v>
      </c>
      <c r="BV26" s="8">
        <f>'C завтраками| Bed and breakfast'!BP27</f>
        <v>92350</v>
      </c>
      <c r="BW26" s="8">
        <f>'C завтраками| Bed and breakfast'!BQ27</f>
        <v>92350</v>
      </c>
      <c r="BX26" s="8">
        <f>'C завтраками| Bed and breakfast'!BR27</f>
        <v>92350</v>
      </c>
      <c r="BY26" s="8">
        <f>'C завтраками| Bed and breakfast'!BS27</f>
        <v>80850</v>
      </c>
      <c r="BZ26" s="8">
        <f>'C завтраками| Bed and breakfast'!BT27</f>
        <v>80850</v>
      </c>
      <c r="CA26" s="8">
        <f>'C завтраками| Bed and breakfast'!BU27</f>
        <v>80850</v>
      </c>
      <c r="CB26" s="8">
        <f>'C завтраками| Bed and breakfast'!BV27</f>
        <v>80850</v>
      </c>
      <c r="CC26" s="8">
        <f>'C завтраками| Bed and breakfast'!BW27</f>
        <v>80850</v>
      </c>
      <c r="CD26" s="8">
        <f>'C завтраками| Bed and breakfast'!BX27</f>
        <v>80850</v>
      </c>
      <c r="CE26" s="8">
        <f>'C завтраками| Bed and breakfast'!BY27</f>
        <v>80850</v>
      </c>
      <c r="CF26" s="8">
        <f>'C завтраками| Bed and breakfast'!BZ27</f>
        <v>80850</v>
      </c>
      <c r="CG26" s="8">
        <f>'C завтраками| Bed and breakfast'!CA27</f>
        <v>80850</v>
      </c>
      <c r="CH26" s="8">
        <f>'C завтраками| Bed and breakfast'!CB27</f>
        <v>80850</v>
      </c>
      <c r="CI26" s="8">
        <f>'C завтраками| Bed and breakfast'!CC27</f>
        <v>80850</v>
      </c>
      <c r="CJ26" s="8">
        <f>'C завтраками| Bed and breakfast'!CD27</f>
        <v>80850</v>
      </c>
      <c r="CK26" s="8">
        <f>'C завтраками| Bed and breakfast'!CE27</f>
        <v>80850</v>
      </c>
      <c r="CL26" s="8">
        <f>'C завтраками| Bed and breakfast'!CF27</f>
        <v>80850</v>
      </c>
      <c r="CM26" s="8">
        <f>'C завтраками| Bed and breakfast'!CG27</f>
        <v>80850</v>
      </c>
      <c r="CN26" s="8">
        <f>'C завтраками| Bed and breakfast'!CH27</f>
        <v>80850</v>
      </c>
      <c r="CO26" s="8">
        <f>'C завтраками| Bed and breakfast'!CI27</f>
        <v>80850</v>
      </c>
      <c r="CP26" s="8">
        <f>'C завтраками| Bed and breakfast'!CJ27</f>
        <v>80850</v>
      </c>
      <c r="CQ26" s="8">
        <f>'C завтраками| Bed and breakfast'!CK27</f>
        <v>80850</v>
      </c>
      <c r="CR26" s="8">
        <f>'C завтраками| Bed and breakfast'!CL27</f>
        <v>80850</v>
      </c>
      <c r="CS26" s="8">
        <f>'C завтраками| Bed and breakfast'!CM27</f>
        <v>80850</v>
      </c>
      <c r="CT26" s="8">
        <f>'C завтраками| Bed and breakfast'!CN27</f>
        <v>80850</v>
      </c>
      <c r="CU26" s="8">
        <f>'C завтраками| Bed and breakfast'!CO27</f>
        <v>80850</v>
      </c>
      <c r="CV26" s="8">
        <f>'C завтраками| Bed and breakfast'!CP27</f>
        <v>71500</v>
      </c>
      <c r="CW26" s="8">
        <f>'C завтраками| Bed and breakfast'!CQ27</f>
        <v>71500</v>
      </c>
      <c r="CX26" s="8">
        <f>'C завтраками| Bed and breakfast'!CR27</f>
        <v>72000</v>
      </c>
      <c r="CY26" s="8">
        <f>'C завтраками| Bed and breakfast'!CS27</f>
        <v>72000</v>
      </c>
      <c r="CZ26" s="8">
        <f>'C завтраками| Bed and breakfast'!CT27</f>
        <v>71500</v>
      </c>
      <c r="DA26" s="8">
        <f>'C завтраками| Bed and breakfast'!CU27</f>
        <v>71500</v>
      </c>
      <c r="DB26" s="8">
        <f>'C завтраками| Bed and breakfast'!CV27</f>
        <v>71500</v>
      </c>
      <c r="DC26" s="8">
        <f>'C завтраками| Bed and breakfast'!CW27</f>
        <v>71500</v>
      </c>
      <c r="DD26" s="8">
        <f>'C завтраками| Bed and breakfast'!CX27</f>
        <v>71500</v>
      </c>
      <c r="DE26" s="8">
        <f>'C завтраками| Bed and breakfast'!CY27</f>
        <v>72000</v>
      </c>
      <c r="DF26" s="8">
        <f>'C завтраками| Bed and breakfast'!CZ27</f>
        <v>72000</v>
      </c>
      <c r="DG26" s="8">
        <f>'C завтраками| Bed and breakfast'!DA27</f>
        <v>71500</v>
      </c>
      <c r="DH26" s="8">
        <f>'C завтраками| Bed and breakfast'!DB27</f>
        <v>71500</v>
      </c>
      <c r="DI26" s="8">
        <f>'C завтраками| Bed and breakfast'!DC27</f>
        <v>71500</v>
      </c>
      <c r="DJ26" s="8">
        <f>'C завтраками| Bed and breakfast'!DD27</f>
        <v>70500</v>
      </c>
      <c r="DK26" s="8">
        <f>'C завтраками| Bed and breakfast'!DE27</f>
        <v>70500</v>
      </c>
      <c r="DL26" s="8">
        <f>'C завтраками| Bed and breakfast'!DF27</f>
        <v>71200</v>
      </c>
      <c r="DM26" s="8">
        <f>'C завтраками| Bed and breakfast'!DG27</f>
        <v>71200</v>
      </c>
      <c r="DN26" s="8">
        <f>'C завтраками| Bed and breakfast'!DH27</f>
        <v>70500</v>
      </c>
      <c r="DO26" s="8">
        <f>'C завтраками| Bed and breakfast'!DI27</f>
        <v>70500</v>
      </c>
      <c r="DP26" s="8">
        <f>'C завтраками| Bed and breakfast'!DJ27</f>
        <v>70500</v>
      </c>
      <c r="DQ26" s="8">
        <f>'C завтраками| Bed and breakfast'!DK27</f>
        <v>70500</v>
      </c>
      <c r="DR26" s="8">
        <f>'C завтраками| Bed and breakfast'!DL27</f>
        <v>70500</v>
      </c>
      <c r="DS26" s="8">
        <f>'C завтраками| Bed and breakfast'!DM27</f>
        <v>71200</v>
      </c>
      <c r="DT26" s="8">
        <f>'C завтраками| Bed and breakfast'!DN27</f>
        <v>71200</v>
      </c>
      <c r="DU26" s="8">
        <f>'C завтраками| Bed and breakfast'!DO27</f>
        <v>70500</v>
      </c>
      <c r="DV26" s="8">
        <f>'C завтраками| Bed and breakfast'!DP27</f>
        <v>70500</v>
      </c>
      <c r="DW26" s="8">
        <f>'C завтраками| Bed and breakfast'!DQ27</f>
        <v>70500</v>
      </c>
      <c r="DX26" s="8">
        <f>'C завтраками| Bed and breakfast'!DR27</f>
        <v>70500</v>
      </c>
      <c r="DY26" s="8">
        <f>'C завтраками| Bed and breakfast'!DS27</f>
        <v>71500</v>
      </c>
      <c r="DZ26" s="8">
        <f>'C завтраками| Bed and breakfast'!DT27</f>
        <v>71200</v>
      </c>
      <c r="EA26" s="8">
        <f>'C завтраками| Bed and breakfast'!DU27</f>
        <v>71200</v>
      </c>
      <c r="EB26" s="8">
        <f>'C завтраками| Bed and breakfast'!DV27</f>
        <v>71200</v>
      </c>
      <c r="EC26" s="8">
        <f>'C завтраками| Bed and breakfast'!DW27</f>
        <v>70000</v>
      </c>
      <c r="ED26" s="8">
        <f>'C завтраками| Bed and breakfast'!DX27</f>
        <v>70000</v>
      </c>
      <c r="EE26" s="8">
        <f>'C завтраками| Bed and breakfast'!DY27</f>
        <v>70000</v>
      </c>
      <c r="EF26" s="8">
        <f>'C завтраками| Bed and breakfast'!DZ27</f>
        <v>70000</v>
      </c>
      <c r="EG26" s="8">
        <f>'C завтраками| Bed and breakfast'!EA27</f>
        <v>70000</v>
      </c>
      <c r="EH26" s="8">
        <f>'C завтраками| Bed and breakfast'!EB27</f>
        <v>71200</v>
      </c>
      <c r="EI26" s="8">
        <f>'C завтраками| Bed and breakfast'!EC27</f>
        <v>71200</v>
      </c>
      <c r="EJ26" s="8">
        <f>'C завтраками| Bed and breakfast'!ED27</f>
        <v>71200</v>
      </c>
      <c r="EK26" s="8">
        <f>'C завтраками| Bed and breakfast'!EE27</f>
        <v>69700</v>
      </c>
      <c r="EL26" s="8">
        <f>'C завтраками| Bed and breakfast'!EF27</f>
        <v>69700</v>
      </c>
      <c r="EM26" s="8">
        <f>'C завтраками| Bed and breakfast'!EG27</f>
        <v>69700</v>
      </c>
      <c r="EN26" s="8">
        <f>'C завтраками| Bed and breakfast'!EH27</f>
        <v>70000</v>
      </c>
      <c r="EO26" s="8">
        <f>'C завтраками| Bed and breakfast'!EI27</f>
        <v>70000</v>
      </c>
      <c r="EP26" s="8">
        <f>'C завтраками| Bed and breakfast'!EJ27</f>
        <v>69700</v>
      </c>
      <c r="EQ26" s="8">
        <f>'C завтраками| Bed and breakfast'!EK27</f>
        <v>69700</v>
      </c>
      <c r="ER26" s="8">
        <f>'C завтраками| Bed and breakfast'!EL27</f>
        <v>69700</v>
      </c>
      <c r="ES26" s="8">
        <f>'C завтраками| Bed and breakfast'!EM27</f>
        <v>69700</v>
      </c>
      <c r="ET26" s="8">
        <f>'C завтраками| Bed and breakfast'!EN27</f>
        <v>69700</v>
      </c>
      <c r="EU26" s="8">
        <f>'C завтраками| Bed and breakfast'!EO27</f>
        <v>70000</v>
      </c>
      <c r="EV26" s="8">
        <f>'C завтраками| Bed and breakfast'!EP27</f>
        <v>70000</v>
      </c>
      <c r="EW26" s="8">
        <f>'C завтраками| Bed and breakfast'!EQ27</f>
        <v>69700</v>
      </c>
      <c r="EX26" s="8">
        <f>'C завтраками| Bed and breakfast'!ER27</f>
        <v>69700</v>
      </c>
      <c r="EY26" s="8">
        <f>'C завтраками| Bed and breakfast'!ES27</f>
        <v>69700</v>
      </c>
      <c r="EZ26" s="8">
        <f>'C завтраками| Bed and breakfast'!ET27</f>
        <v>69700</v>
      </c>
      <c r="FA26" s="8">
        <f>'C завтраками| Bed and breakfast'!EU27</f>
        <v>69700</v>
      </c>
      <c r="FB26" s="8">
        <f>'C завтраками| Bed and breakfast'!EV27</f>
        <v>70000</v>
      </c>
      <c r="FC26" s="8">
        <f>'C завтраками| Bed and breakfast'!EW27</f>
        <v>70000</v>
      </c>
      <c r="FD26" s="8">
        <f>'C завтраками| Bed and breakfast'!EX27</f>
        <v>71500</v>
      </c>
      <c r="FE26" s="8">
        <f>'C завтраками| Bed and breakfast'!EY27</f>
        <v>70000</v>
      </c>
      <c r="FF26" s="8">
        <f>'C завтраками| Bed and breakfast'!EZ27</f>
        <v>70000</v>
      </c>
      <c r="FG26" s="8">
        <f>'C завтраками| Bed and breakfast'!FA27</f>
        <v>70000</v>
      </c>
      <c r="FH26" s="8">
        <f>'C завтраками| Bed and breakfast'!FB27</f>
        <v>70000</v>
      </c>
      <c r="FI26" s="8">
        <f>'C завтраками| Bed and breakfast'!FC27</f>
        <v>77500</v>
      </c>
      <c r="FJ26" s="8">
        <f>'C завтраками| Bed and breakfast'!FD27</f>
        <v>77500</v>
      </c>
      <c r="FK26" s="8">
        <f>'C завтраками| Bed and breakfast'!FE27</f>
        <v>77500</v>
      </c>
      <c r="FL26" s="8">
        <f>'C завтраками| Bed and breakfast'!FF27</f>
        <v>77500</v>
      </c>
      <c r="FM26" s="8">
        <f>'C завтраками| Bed and breakfast'!FG27</f>
        <v>77500</v>
      </c>
      <c r="FN26" s="8">
        <f>'C завтраками| Bed and breakfast'!FH27</f>
        <v>77500</v>
      </c>
      <c r="FO26" s="8">
        <f>'C завтраками| Bed and breakfast'!FI27</f>
        <v>77500</v>
      </c>
      <c r="FP26" s="8">
        <f>'C завтраками| Bed and breakfast'!FJ27</f>
        <v>77500</v>
      </c>
      <c r="FQ26" s="8">
        <f>'C завтраками| Bed and breakfast'!FK27</f>
        <v>77500</v>
      </c>
      <c r="FR26" s="8">
        <f>'C завтраками| Bed and breakfast'!FL27</f>
        <v>77500</v>
      </c>
      <c r="FS26" s="8">
        <f>'C завтраками| Bed and breakfast'!FM27</f>
        <v>77500</v>
      </c>
      <c r="FT26" s="8">
        <f>'C завтраками| Bed and breakfast'!FN27</f>
        <v>77500</v>
      </c>
      <c r="FU26" s="8">
        <f>'C завтраками| Bed and breakfast'!FO27</f>
        <v>77500</v>
      </c>
      <c r="FV26" s="8">
        <f>'C завтраками| Bed and breakfast'!FP27</f>
        <v>77500</v>
      </c>
      <c r="FW26" s="8">
        <f>'C завтраками| Bed and breakfast'!FQ27</f>
        <v>77500</v>
      </c>
      <c r="FX26" s="8">
        <f>'C завтраками| Bed and breakfast'!FR27</f>
        <v>77500</v>
      </c>
      <c r="FY26" s="8">
        <f>'C завтраками| Bed and breakfast'!FS27</f>
        <v>77500</v>
      </c>
      <c r="FZ26" s="8">
        <f>'C завтраками| Bed and breakfast'!FT27</f>
        <v>77500</v>
      </c>
      <c r="GA26" s="8">
        <f>'C завтраками| Bed and breakfast'!FU27</f>
        <v>77500</v>
      </c>
      <c r="GB26" s="8">
        <f>'C завтраками| Bed and breakfast'!FV27</f>
        <v>77500</v>
      </c>
      <c r="GC26" s="8">
        <f>'C завтраками| Bed and breakfast'!FW27</f>
        <v>77500</v>
      </c>
      <c r="GD26" s="8">
        <f>'C завтраками| Bed and breakfast'!FX27</f>
        <v>77500</v>
      </c>
      <c r="GE26" s="8">
        <f>'C завтраками| Bed and breakfast'!FY27</f>
        <v>77500</v>
      </c>
      <c r="GF26" s="8">
        <f>'C завтраками| Bed and breakfast'!FZ27</f>
        <v>77500</v>
      </c>
      <c r="GG26" s="8">
        <f>'C завтраками| Bed and breakfast'!GA27</f>
        <v>70000</v>
      </c>
      <c r="GH26" s="8">
        <f>'C завтраками| Bed and breakfast'!GB27</f>
        <v>70000</v>
      </c>
      <c r="GI26" s="8">
        <f>'C завтраками| Bed and breakfast'!GC27</f>
        <v>79400</v>
      </c>
      <c r="GJ26" s="8">
        <f>'C завтраками| Bed and breakfast'!GD27</f>
        <v>79400</v>
      </c>
      <c r="GK26" s="8">
        <f>'C завтраками| Bed and breakfast'!GE27</f>
        <v>79400</v>
      </c>
      <c r="GL26" s="8">
        <f>'C завтраками| Bed and breakfast'!GF27</f>
        <v>79400</v>
      </c>
      <c r="GM26" s="8">
        <f>'C завтраками| Bed and breakfast'!GG27</f>
        <v>79400</v>
      </c>
      <c r="GN26" s="8">
        <f>'C завтраками| Bed and breakfast'!GH27</f>
        <v>79400</v>
      </c>
      <c r="GO26" s="8">
        <f>'C завтраками| Bed and breakfast'!GI27</f>
        <v>79400</v>
      </c>
      <c r="GP26" s="8">
        <f>'C завтраками| Bed and breakfast'!GJ27</f>
        <v>79400</v>
      </c>
      <c r="GQ26" s="8">
        <f>'C завтраками| Bed and breakfast'!GK27</f>
        <v>79400</v>
      </c>
      <c r="GR26" s="8">
        <f>'C завтраками| Bed and breakfast'!GL27</f>
        <v>79400</v>
      </c>
      <c r="GS26" s="8">
        <f>'C завтраками| Bed and breakfast'!GM27</f>
        <v>73400</v>
      </c>
      <c r="GT26" s="8">
        <f>'C завтраками| Bed and breakfast'!GN27</f>
        <v>73400</v>
      </c>
      <c r="GU26" s="8">
        <f>'C завтраками| Bed and breakfast'!GO27</f>
        <v>73400</v>
      </c>
      <c r="GV26" s="8">
        <f>'C завтраками| Bed and breakfast'!GP27</f>
        <v>73400</v>
      </c>
      <c r="GW26" s="8">
        <f>'C завтраками| Bed and breakfast'!GQ27</f>
        <v>73900</v>
      </c>
      <c r="GX26" s="8">
        <f>'C завтраками| Bed and breakfast'!GR27</f>
        <v>73900</v>
      </c>
      <c r="GY26" s="8">
        <f>'C завтраками| Bed and breakfast'!GS27</f>
        <v>75100</v>
      </c>
      <c r="GZ26" s="8">
        <f>'C завтраками| Bed and breakfast'!GT27</f>
        <v>75100</v>
      </c>
      <c r="HA26" s="8">
        <f>'C завтраками| Bed and breakfast'!GU27</f>
        <v>73900</v>
      </c>
      <c r="HB26" s="8">
        <f>'C завтраками| Bed and breakfast'!GV27</f>
        <v>73900</v>
      </c>
      <c r="HC26" s="8">
        <f>'C завтраками| Bed and breakfast'!GW27</f>
        <v>73900</v>
      </c>
      <c r="HD26" s="8">
        <f>'C завтраками| Bed and breakfast'!GX27</f>
        <v>73900</v>
      </c>
      <c r="HE26" s="8">
        <f>'C завтраками| Bed and breakfast'!GY27</f>
        <v>73900</v>
      </c>
      <c r="HF26" s="8">
        <f>'C завтраками| Bed and breakfast'!GZ27</f>
        <v>75100</v>
      </c>
      <c r="HG26" s="8">
        <f>'C завтраками| Bed and breakfast'!HA27</f>
        <v>75100</v>
      </c>
      <c r="HH26" s="8">
        <f>'C завтраками| Bed and breakfast'!HB27</f>
        <v>73900</v>
      </c>
      <c r="HI26" s="8">
        <f>'C завтраками| Bed and breakfast'!HC27</f>
        <v>73900</v>
      </c>
      <c r="HJ26" s="8">
        <f>'C завтраками| Bed and breakfast'!HD27</f>
        <v>73900</v>
      </c>
      <c r="HK26" s="8">
        <f>'C завтраками| Bed and breakfast'!HE27</f>
        <v>73900</v>
      </c>
      <c r="HL26" s="8">
        <f>'C завтраками| Bed and breakfast'!HF27</f>
        <v>73900</v>
      </c>
      <c r="HM26" s="8">
        <f>'C завтраками| Bed and breakfast'!HG27</f>
        <v>71500</v>
      </c>
      <c r="HN26" s="8">
        <f>'C завтраками| Bed and breakfast'!HH27</f>
        <v>75100</v>
      </c>
      <c r="HO26" s="8">
        <f>'C завтраками| Bed and breakfast'!HI27</f>
        <v>73900</v>
      </c>
      <c r="HP26" s="8">
        <f>'C завтраками| Bed and breakfast'!HJ27</f>
        <v>73900</v>
      </c>
      <c r="HQ26" s="8">
        <f>'C завтраками| Bed and breakfast'!HK27</f>
        <v>73900</v>
      </c>
      <c r="HR26" s="8">
        <f>'C завтраками| Bed and breakfast'!HL27</f>
        <v>73900</v>
      </c>
      <c r="HS26" s="8">
        <f>'C завтраками| Bed and breakfast'!HM27</f>
        <v>73900</v>
      </c>
      <c r="HT26" s="8">
        <f>'C завтраками| Bed and breakfast'!HN27</f>
        <v>75100</v>
      </c>
      <c r="HU26" s="8">
        <f>'C завтраками| Bed and breakfast'!HO27</f>
        <v>75100</v>
      </c>
      <c r="HV26" s="8">
        <f>'C завтраками| Bed and breakfast'!HP27</f>
        <v>73900</v>
      </c>
      <c r="HW26" s="8">
        <f>'C завтраками| Bed and breakfast'!HQ27</f>
        <v>73900</v>
      </c>
      <c r="HX26" s="8">
        <f>'C завтраками| Bed and breakfast'!HR27</f>
        <v>73900</v>
      </c>
      <c r="HY26" s="8">
        <f>'C завтраками| Bed and breakfast'!HS27</f>
        <v>73900</v>
      </c>
      <c r="HZ26" s="8">
        <f>'C завтраками| Bed and breakfast'!HT27</f>
        <v>73900</v>
      </c>
      <c r="IA26" s="8">
        <f>'C завтраками| Bed and breakfast'!HU27</f>
        <v>75100</v>
      </c>
      <c r="IB26" s="8">
        <f>'C завтраками| Bed and breakfast'!HV27</f>
        <v>75100</v>
      </c>
      <c r="IC26" s="8">
        <f>'C завтраками| Bed and breakfast'!HW27</f>
        <v>73900</v>
      </c>
      <c r="ID26" s="8">
        <f>'C завтраками| Bed and breakfast'!HX27</f>
        <v>73900</v>
      </c>
      <c r="IE26" s="8">
        <f>'C завтраками| Bed and breakfast'!HY27</f>
        <v>73900</v>
      </c>
      <c r="IF26" s="8">
        <f>'C завтраками| Bed and breakfast'!HZ27</f>
        <v>73900</v>
      </c>
      <c r="IG26" s="8">
        <f>'C завтраками| Bed and breakfast'!IA27</f>
        <v>73900</v>
      </c>
      <c r="IH26" s="8">
        <f>'C завтраками| Bed and breakfast'!IB27</f>
        <v>75100</v>
      </c>
      <c r="II26" s="8">
        <f>'C завтраками| Bed and breakfast'!IC27</f>
        <v>75100</v>
      </c>
      <c r="IJ26" s="8">
        <f>'C завтраками| Bed and breakfast'!ID27</f>
        <v>72000</v>
      </c>
      <c r="IK26" s="8">
        <f>'C завтраками| Bed and breakfast'!IE27</f>
        <v>72000</v>
      </c>
      <c r="IL26" s="8">
        <f>'C завтраками| Bed and breakfast'!IF27</f>
        <v>72000</v>
      </c>
      <c r="IM26" s="8">
        <f>'C завтраками| Bed and breakfast'!IG27</f>
        <v>72000</v>
      </c>
      <c r="IN26" s="8">
        <f>'C завтраками| Bed and breakfast'!IH27</f>
        <v>72000</v>
      </c>
      <c r="IO26" s="8">
        <f>'C завтраками| Bed and breakfast'!II27</f>
        <v>73900</v>
      </c>
      <c r="IP26" s="8">
        <f>'C завтраками| Bed and breakfast'!IJ27</f>
        <v>73900</v>
      </c>
      <c r="IQ26" s="8">
        <f>'C завтраками| Bed and breakfast'!IK27</f>
        <v>71500</v>
      </c>
      <c r="IR26" s="8">
        <f>'C завтраками| Bed and breakfast'!IL27</f>
        <v>71500</v>
      </c>
      <c r="IS26" s="8">
        <f>'C завтраками| Bed and breakfast'!IM27</f>
        <v>71500</v>
      </c>
      <c r="IT26" s="8">
        <f>'C завтраками| Bed and breakfast'!IN27</f>
        <v>71500</v>
      </c>
      <c r="IU26" s="8">
        <f>'C завтраками| Bed and breakfast'!IO27</f>
        <v>71500</v>
      </c>
      <c r="IV26" s="8">
        <f>'C завтраками| Bed and breakfast'!IP27</f>
        <v>73900</v>
      </c>
      <c r="IW26" s="8">
        <f>'C завтраками| Bed and breakfast'!IQ27</f>
        <v>73900</v>
      </c>
      <c r="IX26" s="8">
        <f>'C завтраками| Bed and breakfast'!IR27</f>
        <v>71500</v>
      </c>
      <c r="IY26" s="8">
        <f>'C завтраками| Bed and breakfast'!IS27</f>
        <v>71500</v>
      </c>
      <c r="IZ26" s="8">
        <f>'C завтраками| Bed and breakfast'!IT27</f>
        <v>71500</v>
      </c>
      <c r="JA26" s="8">
        <f>'C завтраками| Bed and breakfast'!IU27</f>
        <v>71500</v>
      </c>
      <c r="JB26" s="8">
        <f>'C завтраками| Bed and breakfast'!IV27</f>
        <v>71500</v>
      </c>
      <c r="JC26" s="8">
        <f>'C завтраками| Bed and breakfast'!IW27</f>
        <v>73900</v>
      </c>
      <c r="JD26" s="8">
        <f>'C завтраками| Bed and breakfast'!IX27</f>
        <v>73900</v>
      </c>
      <c r="JE26" s="8">
        <f>'C завтраками| Bed and breakfast'!IY27</f>
        <v>71500</v>
      </c>
      <c r="JF26" s="8">
        <f>'C завтраками| Bed and breakfast'!IZ27</f>
        <v>71500</v>
      </c>
      <c r="JG26" s="8">
        <f>'C завтраками| Bed and breakfast'!JA27</f>
        <v>71500</v>
      </c>
      <c r="JH26" s="8">
        <f>'C завтраками| Bed and breakfast'!JB27</f>
        <v>71500</v>
      </c>
      <c r="JI26" s="8">
        <f>'C завтраками| Bed and breakfast'!JC27</f>
        <v>71500</v>
      </c>
      <c r="JJ26" s="8">
        <f>'C завтраками| Bed and breakfast'!JD27</f>
        <v>73900</v>
      </c>
      <c r="JK26" s="8">
        <f>'C завтраками| Bed and breakfast'!JE27</f>
        <v>73900</v>
      </c>
      <c r="JL26" s="8">
        <f>'C завтраками| Bed and breakfast'!JF27</f>
        <v>71500</v>
      </c>
      <c r="JM26" s="8">
        <f>'C завтраками| Bed and breakfast'!JG27</f>
        <v>71500</v>
      </c>
      <c r="JN26" s="8">
        <f>'C завтраками| Bed and breakfast'!JH27</f>
        <v>71500</v>
      </c>
      <c r="JO26" s="8">
        <f>'C завтраками| Bed and breakfast'!JI27</f>
        <v>71500</v>
      </c>
      <c r="JP26" s="8">
        <f>'C завтраками| Bed and breakfast'!JJ27</f>
        <v>71500</v>
      </c>
      <c r="JQ26" s="8">
        <f>'C завтраками| Bed and breakfast'!JK27</f>
        <v>73900</v>
      </c>
      <c r="JR26" s="8">
        <f>'C завтраками| Bed and breakfast'!JL27</f>
        <v>73900</v>
      </c>
      <c r="JS26" s="8">
        <f>'C завтраками| Bed and breakfast'!JM27</f>
        <v>72700</v>
      </c>
      <c r="JT26" s="8">
        <f>'C завтраками| Bed and breakfast'!JN27</f>
        <v>72700</v>
      </c>
      <c r="JU26" s="8">
        <f>'C завтраками| Bed and breakfast'!JO27</f>
        <v>72700</v>
      </c>
      <c r="JV26" s="8">
        <f>'C завтраками| Bed and breakfast'!JP27</f>
        <v>72700</v>
      </c>
    </row>
    <row r="27" spans="1:282" s="53" customFormat="1" x14ac:dyDescent="0.2">
      <c r="A27" s="89"/>
      <c r="B27" s="190"/>
      <c r="C27" s="190"/>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0"/>
      <c r="CF27" s="190"/>
      <c r="CG27" s="190"/>
      <c r="CH27" s="190"/>
      <c r="CI27" s="190"/>
      <c r="CJ27" s="190"/>
      <c r="CK27" s="190"/>
      <c r="CL27" s="190"/>
      <c r="CM27" s="190"/>
      <c r="CN27" s="190"/>
      <c r="CO27" s="190"/>
      <c r="CP27" s="190"/>
      <c r="CQ27" s="190"/>
      <c r="CR27" s="190"/>
      <c r="CS27" s="190"/>
      <c r="CT27" s="190"/>
      <c r="CU27" s="190"/>
      <c r="CV27" s="190"/>
      <c r="CW27" s="190"/>
      <c r="CX27" s="190"/>
      <c r="CY27" s="190"/>
      <c r="CZ27" s="190"/>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c r="EA27" s="190"/>
      <c r="EB27" s="190"/>
      <c r="EC27" s="190"/>
      <c r="ED27" s="190"/>
      <c r="EE27" s="190"/>
      <c r="EF27" s="190"/>
      <c r="EG27" s="190"/>
      <c r="EH27" s="190"/>
      <c r="EI27" s="190"/>
      <c r="EJ27" s="190"/>
      <c r="EK27" s="190"/>
      <c r="EL27" s="190"/>
      <c r="EM27" s="190"/>
      <c r="EN27" s="190"/>
      <c r="EO27" s="190"/>
      <c r="EP27" s="190"/>
      <c r="EQ27" s="190"/>
      <c r="ER27" s="190"/>
      <c r="ES27" s="190"/>
      <c r="ET27" s="190"/>
      <c r="EU27" s="190"/>
      <c r="EV27" s="190"/>
      <c r="EW27" s="190"/>
      <c r="EX27" s="190"/>
      <c r="EY27" s="190"/>
      <c r="EZ27" s="190"/>
      <c r="FA27" s="190"/>
      <c r="FB27" s="190"/>
      <c r="FC27" s="190"/>
      <c r="FD27" s="190"/>
      <c r="FE27" s="190"/>
      <c r="FF27" s="190"/>
      <c r="FG27" s="190"/>
      <c r="FH27" s="190"/>
      <c r="FI27" s="190"/>
      <c r="FJ27" s="190"/>
      <c r="FK27" s="190"/>
      <c r="FL27" s="190"/>
      <c r="FM27" s="190"/>
      <c r="FN27" s="190"/>
      <c r="FO27" s="190"/>
      <c r="FP27" s="190"/>
      <c r="FQ27" s="190"/>
      <c r="FR27" s="190"/>
      <c r="FS27" s="190"/>
      <c r="FT27" s="190"/>
      <c r="FU27" s="190"/>
      <c r="FV27" s="190"/>
      <c r="FW27" s="190"/>
      <c r="FX27" s="190"/>
      <c r="FY27" s="190"/>
      <c r="FZ27" s="190"/>
      <c r="GA27" s="190"/>
      <c r="GB27" s="190"/>
      <c r="GC27" s="190"/>
      <c r="GD27" s="190"/>
      <c r="GE27" s="190"/>
      <c r="GF27" s="190"/>
      <c r="GG27" s="190"/>
      <c r="GH27" s="190"/>
      <c r="GI27" s="190"/>
      <c r="GJ27" s="190"/>
      <c r="GK27" s="190"/>
      <c r="GL27" s="190"/>
      <c r="GM27" s="190"/>
      <c r="GN27" s="190"/>
      <c r="GO27" s="190"/>
      <c r="GP27" s="190"/>
      <c r="GQ27" s="190"/>
      <c r="GR27" s="190"/>
      <c r="GS27" s="190"/>
      <c r="GT27" s="190"/>
      <c r="GU27" s="190"/>
      <c r="GV27" s="190"/>
      <c r="GW27" s="190"/>
      <c r="GX27" s="190"/>
      <c r="GY27" s="190"/>
      <c r="GZ27" s="190"/>
      <c r="HA27" s="190"/>
      <c r="HB27" s="190"/>
      <c r="HC27" s="190"/>
      <c r="HD27" s="190"/>
      <c r="HE27" s="190"/>
      <c r="HF27" s="190"/>
      <c r="HG27" s="190"/>
      <c r="HH27" s="190"/>
      <c r="HI27" s="190"/>
      <c r="HJ27" s="190"/>
      <c r="HK27" s="190"/>
      <c r="HL27" s="190"/>
      <c r="HM27" s="190"/>
      <c r="HN27" s="190"/>
      <c r="HO27" s="190"/>
      <c r="HP27" s="190"/>
      <c r="HQ27" s="190"/>
      <c r="HR27" s="190"/>
      <c r="HS27" s="190"/>
      <c r="HT27" s="190"/>
      <c r="HU27" s="190"/>
      <c r="HV27" s="190"/>
      <c r="HW27" s="190"/>
      <c r="HX27" s="190"/>
      <c r="HY27" s="190"/>
      <c r="HZ27" s="190"/>
      <c r="IA27" s="190"/>
      <c r="IB27" s="190"/>
      <c r="IC27" s="190"/>
      <c r="ID27" s="190"/>
      <c r="IE27" s="190"/>
      <c r="IF27" s="190"/>
      <c r="IG27" s="190"/>
      <c r="IH27" s="190"/>
      <c r="II27" s="190"/>
      <c r="IJ27" s="190"/>
      <c r="IK27" s="190"/>
      <c r="IL27" s="190"/>
      <c r="IM27" s="190"/>
      <c r="IN27" s="190"/>
      <c r="IO27" s="190"/>
      <c r="IP27" s="190"/>
      <c r="IQ27" s="190"/>
      <c r="IR27" s="190"/>
      <c r="IS27" s="190"/>
      <c r="IT27" s="190"/>
      <c r="IU27" s="190"/>
      <c r="IV27" s="190"/>
      <c r="IW27" s="190"/>
      <c r="IX27" s="190"/>
      <c r="IY27" s="190"/>
      <c r="IZ27" s="190"/>
      <c r="JA27" s="190"/>
      <c r="JB27" s="190"/>
      <c r="JC27" s="190"/>
      <c r="JD27" s="190"/>
      <c r="JE27" s="190"/>
      <c r="JF27" s="190"/>
      <c r="JG27" s="190"/>
      <c r="JH27" s="190"/>
      <c r="JI27" s="190"/>
      <c r="JJ27" s="190"/>
      <c r="JK27" s="190"/>
      <c r="JL27" s="190"/>
      <c r="JM27" s="190"/>
      <c r="JN27" s="190"/>
      <c r="JO27" s="190"/>
      <c r="JP27" s="190"/>
      <c r="JQ27" s="190"/>
      <c r="JR27" s="190"/>
      <c r="JS27" s="190"/>
      <c r="JT27" s="190"/>
      <c r="JU27" s="190"/>
      <c r="JV27" s="190"/>
    </row>
    <row r="28" spans="1:282" ht="18.75" customHeight="1" x14ac:dyDescent="0.2">
      <c r="A28" s="111" t="s">
        <v>100</v>
      </c>
      <c r="B28" s="187" t="e">
        <f t="shared" ref="B28:C28" si="10">B4</f>
        <v>#REF!</v>
      </c>
      <c r="C28" s="187" t="e">
        <f t="shared" si="10"/>
        <v>#REF!</v>
      </c>
      <c r="D28" s="187" t="e">
        <f t="shared" ref="D28:BO28" si="11">D4</f>
        <v>#REF!</v>
      </c>
      <c r="E28" s="187" t="e">
        <f t="shared" si="11"/>
        <v>#REF!</v>
      </c>
      <c r="F28" s="187" t="e">
        <f t="shared" si="11"/>
        <v>#REF!</v>
      </c>
      <c r="G28" s="187" t="e">
        <f t="shared" si="11"/>
        <v>#REF!</v>
      </c>
      <c r="H28" s="187">
        <f t="shared" si="11"/>
        <v>46021</v>
      </c>
      <c r="I28" s="187">
        <f t="shared" si="11"/>
        <v>46022</v>
      </c>
      <c r="J28" s="187">
        <f t="shared" si="11"/>
        <v>46023</v>
      </c>
      <c r="K28" s="187">
        <f t="shared" si="11"/>
        <v>46024</v>
      </c>
      <c r="L28" s="187">
        <f t="shared" si="11"/>
        <v>46025</v>
      </c>
      <c r="M28" s="187">
        <f t="shared" si="11"/>
        <v>46026</v>
      </c>
      <c r="N28" s="187">
        <f t="shared" si="11"/>
        <v>46027</v>
      </c>
      <c r="O28" s="187">
        <f t="shared" si="11"/>
        <v>46028</v>
      </c>
      <c r="P28" s="187">
        <f t="shared" si="11"/>
        <v>46029</v>
      </c>
      <c r="Q28" s="187">
        <f t="shared" si="11"/>
        <v>46030</v>
      </c>
      <c r="R28" s="187">
        <f t="shared" si="11"/>
        <v>46031</v>
      </c>
      <c r="S28" s="187">
        <f t="shared" si="11"/>
        <v>46032</v>
      </c>
      <c r="T28" s="187">
        <f t="shared" si="11"/>
        <v>46033</v>
      </c>
      <c r="U28" s="187">
        <f t="shared" si="11"/>
        <v>46034</v>
      </c>
      <c r="V28" s="187">
        <f t="shared" si="11"/>
        <v>46035</v>
      </c>
      <c r="W28" s="187">
        <f t="shared" si="11"/>
        <v>46036</v>
      </c>
      <c r="X28" s="187">
        <f t="shared" si="11"/>
        <v>46037</v>
      </c>
      <c r="Y28" s="187">
        <f t="shared" si="11"/>
        <v>46038</v>
      </c>
      <c r="Z28" s="187">
        <f t="shared" si="11"/>
        <v>46039</v>
      </c>
      <c r="AA28" s="187">
        <f t="shared" si="11"/>
        <v>46040</v>
      </c>
      <c r="AB28" s="187">
        <f t="shared" si="11"/>
        <v>46041</v>
      </c>
      <c r="AC28" s="187">
        <f t="shared" si="11"/>
        <v>46042</v>
      </c>
      <c r="AD28" s="187">
        <f t="shared" si="11"/>
        <v>46043</v>
      </c>
      <c r="AE28" s="187">
        <f t="shared" si="11"/>
        <v>46044</v>
      </c>
      <c r="AF28" s="187">
        <f t="shared" si="11"/>
        <v>46045</v>
      </c>
      <c r="AG28" s="187">
        <f t="shared" si="11"/>
        <v>46046</v>
      </c>
      <c r="AH28" s="187">
        <f t="shared" si="11"/>
        <v>46047</v>
      </c>
      <c r="AI28" s="187">
        <f t="shared" si="11"/>
        <v>46048</v>
      </c>
      <c r="AJ28" s="187">
        <f t="shared" si="11"/>
        <v>46049</v>
      </c>
      <c r="AK28" s="187">
        <f t="shared" si="11"/>
        <v>46050</v>
      </c>
      <c r="AL28" s="187">
        <f t="shared" si="11"/>
        <v>46051</v>
      </c>
      <c r="AM28" s="187">
        <f t="shared" si="11"/>
        <v>46052</v>
      </c>
      <c r="AN28" s="187">
        <f t="shared" si="11"/>
        <v>46053</v>
      </c>
      <c r="AO28" s="187">
        <f t="shared" si="11"/>
        <v>46054</v>
      </c>
      <c r="AP28" s="187">
        <f t="shared" si="11"/>
        <v>46055</v>
      </c>
      <c r="AQ28" s="187">
        <f t="shared" si="11"/>
        <v>46056</v>
      </c>
      <c r="AR28" s="187">
        <f t="shared" si="11"/>
        <v>46057</v>
      </c>
      <c r="AS28" s="187">
        <f t="shared" si="11"/>
        <v>46058</v>
      </c>
      <c r="AT28" s="187">
        <f t="shared" si="11"/>
        <v>46059</v>
      </c>
      <c r="AU28" s="187">
        <f t="shared" si="11"/>
        <v>46060</v>
      </c>
      <c r="AV28" s="187">
        <f t="shared" si="11"/>
        <v>46061</v>
      </c>
      <c r="AW28" s="187">
        <f t="shared" si="11"/>
        <v>46062</v>
      </c>
      <c r="AX28" s="187">
        <f t="shared" si="11"/>
        <v>46063</v>
      </c>
      <c r="AY28" s="187">
        <f t="shared" si="11"/>
        <v>46064</v>
      </c>
      <c r="AZ28" s="187">
        <f t="shared" si="11"/>
        <v>46065</v>
      </c>
      <c r="BA28" s="187">
        <f t="shared" si="11"/>
        <v>46066</v>
      </c>
      <c r="BB28" s="187">
        <f t="shared" si="11"/>
        <v>46067</v>
      </c>
      <c r="BC28" s="187">
        <f t="shared" si="11"/>
        <v>46068</v>
      </c>
      <c r="BD28" s="187">
        <f t="shared" si="11"/>
        <v>46069</v>
      </c>
      <c r="BE28" s="187">
        <f t="shared" si="11"/>
        <v>46070</v>
      </c>
      <c r="BF28" s="187">
        <f t="shared" si="11"/>
        <v>46071</v>
      </c>
      <c r="BG28" s="187">
        <f t="shared" si="11"/>
        <v>46072</v>
      </c>
      <c r="BH28" s="187">
        <f t="shared" si="11"/>
        <v>46073</v>
      </c>
      <c r="BI28" s="187">
        <f t="shared" si="11"/>
        <v>46074</v>
      </c>
      <c r="BJ28" s="187">
        <f t="shared" si="11"/>
        <v>46075</v>
      </c>
      <c r="BK28" s="187">
        <f t="shared" si="11"/>
        <v>46076</v>
      </c>
      <c r="BL28" s="187">
        <f t="shared" si="11"/>
        <v>46077</v>
      </c>
      <c r="BM28" s="187">
        <f t="shared" si="11"/>
        <v>46078</v>
      </c>
      <c r="BN28" s="187">
        <f t="shared" si="11"/>
        <v>46079</v>
      </c>
      <c r="BO28" s="187">
        <f t="shared" si="11"/>
        <v>46080</v>
      </c>
      <c r="BP28" s="187">
        <f t="shared" ref="BP28:CU28" si="12">BP4</f>
        <v>46081</v>
      </c>
      <c r="BQ28" s="187">
        <f t="shared" si="12"/>
        <v>46082</v>
      </c>
      <c r="BR28" s="187">
        <f t="shared" si="12"/>
        <v>46083</v>
      </c>
      <c r="BS28" s="187">
        <f t="shared" si="12"/>
        <v>46084</v>
      </c>
      <c r="BT28" s="187">
        <f t="shared" si="12"/>
        <v>46085</v>
      </c>
      <c r="BU28" s="187">
        <f t="shared" si="12"/>
        <v>46086</v>
      </c>
      <c r="BV28" s="187">
        <f t="shared" si="12"/>
        <v>46087</v>
      </c>
      <c r="BW28" s="187">
        <f t="shared" si="12"/>
        <v>46088</v>
      </c>
      <c r="BX28" s="187">
        <f t="shared" si="12"/>
        <v>46089</v>
      </c>
      <c r="BY28" s="187">
        <f t="shared" si="12"/>
        <v>46090</v>
      </c>
      <c r="BZ28" s="187">
        <f t="shared" si="12"/>
        <v>46091</v>
      </c>
      <c r="CA28" s="187">
        <f t="shared" si="12"/>
        <v>46092</v>
      </c>
      <c r="CB28" s="187">
        <f t="shared" si="12"/>
        <v>46093</v>
      </c>
      <c r="CC28" s="187">
        <f t="shared" si="12"/>
        <v>46094</v>
      </c>
      <c r="CD28" s="187">
        <f t="shared" si="12"/>
        <v>46095</v>
      </c>
      <c r="CE28" s="187">
        <f t="shared" si="12"/>
        <v>46096</v>
      </c>
      <c r="CF28" s="187">
        <f t="shared" si="12"/>
        <v>46097</v>
      </c>
      <c r="CG28" s="187">
        <f t="shared" si="12"/>
        <v>46098</v>
      </c>
      <c r="CH28" s="187">
        <f t="shared" si="12"/>
        <v>46099</v>
      </c>
      <c r="CI28" s="187">
        <f t="shared" si="12"/>
        <v>46100</v>
      </c>
      <c r="CJ28" s="187">
        <f t="shared" si="12"/>
        <v>46101</v>
      </c>
      <c r="CK28" s="187">
        <f t="shared" si="12"/>
        <v>46102</v>
      </c>
      <c r="CL28" s="187">
        <f t="shared" si="12"/>
        <v>46103</v>
      </c>
      <c r="CM28" s="187">
        <f t="shared" si="12"/>
        <v>46104</v>
      </c>
      <c r="CN28" s="187">
        <f t="shared" si="12"/>
        <v>46105</v>
      </c>
      <c r="CO28" s="187">
        <f t="shared" si="12"/>
        <v>46106</v>
      </c>
      <c r="CP28" s="187">
        <f t="shared" si="12"/>
        <v>46107</v>
      </c>
      <c r="CQ28" s="187">
        <f t="shared" si="12"/>
        <v>46108</v>
      </c>
      <c r="CR28" s="187">
        <f t="shared" si="12"/>
        <v>46109</v>
      </c>
      <c r="CS28" s="187">
        <f t="shared" si="12"/>
        <v>46110</v>
      </c>
      <c r="CT28" s="187">
        <f t="shared" si="12"/>
        <v>46111</v>
      </c>
      <c r="CU28" s="187">
        <f t="shared" si="12"/>
        <v>46112</v>
      </c>
      <c r="CV28" s="187">
        <f t="shared" ref="CV28:DP28" si="13">CV4</f>
        <v>46113</v>
      </c>
      <c r="CW28" s="187">
        <f t="shared" si="13"/>
        <v>46114</v>
      </c>
      <c r="CX28" s="187">
        <f t="shared" si="13"/>
        <v>46115</v>
      </c>
      <c r="CY28" s="187">
        <f t="shared" si="13"/>
        <v>46116</v>
      </c>
      <c r="CZ28" s="187">
        <f t="shared" si="13"/>
        <v>46117</v>
      </c>
      <c r="DA28" s="187">
        <f t="shared" si="13"/>
        <v>46118</v>
      </c>
      <c r="DB28" s="187">
        <f t="shared" si="13"/>
        <v>46119</v>
      </c>
      <c r="DC28" s="187">
        <f t="shared" si="13"/>
        <v>46120</v>
      </c>
      <c r="DD28" s="187">
        <f t="shared" si="13"/>
        <v>46121</v>
      </c>
      <c r="DE28" s="187">
        <f t="shared" si="13"/>
        <v>46122</v>
      </c>
      <c r="DF28" s="187">
        <f t="shared" si="13"/>
        <v>46123</v>
      </c>
      <c r="DG28" s="187">
        <f t="shared" si="13"/>
        <v>46124</v>
      </c>
      <c r="DH28" s="187">
        <f t="shared" si="13"/>
        <v>46125</v>
      </c>
      <c r="DI28" s="187">
        <f t="shared" si="13"/>
        <v>46126</v>
      </c>
      <c r="DJ28" s="187">
        <f t="shared" si="13"/>
        <v>46127</v>
      </c>
      <c r="DK28" s="187">
        <f t="shared" si="13"/>
        <v>46128</v>
      </c>
      <c r="DL28" s="187">
        <f t="shared" si="13"/>
        <v>46129</v>
      </c>
      <c r="DM28" s="187">
        <f t="shared" si="13"/>
        <v>46130</v>
      </c>
      <c r="DN28" s="187">
        <f t="shared" si="13"/>
        <v>46131</v>
      </c>
      <c r="DO28" s="187">
        <f t="shared" si="13"/>
        <v>46132</v>
      </c>
      <c r="DP28" s="187">
        <f t="shared" si="13"/>
        <v>46133</v>
      </c>
      <c r="DQ28" s="187">
        <f t="shared" ref="DQ28:DY28" si="14">DQ4</f>
        <v>46134</v>
      </c>
      <c r="DR28" s="187">
        <f t="shared" si="14"/>
        <v>46135</v>
      </c>
      <c r="DS28" s="187">
        <f t="shared" si="14"/>
        <v>46136</v>
      </c>
      <c r="DT28" s="187">
        <f t="shared" si="14"/>
        <v>46137</v>
      </c>
      <c r="DU28" s="187">
        <f t="shared" si="14"/>
        <v>46138</v>
      </c>
      <c r="DV28" s="187">
        <f t="shared" si="14"/>
        <v>46139</v>
      </c>
      <c r="DW28" s="187">
        <f t="shared" si="14"/>
        <v>46140</v>
      </c>
      <c r="DX28" s="187">
        <f t="shared" si="14"/>
        <v>46141</v>
      </c>
      <c r="DY28" s="187">
        <f t="shared" si="14"/>
        <v>46142</v>
      </c>
      <c r="DZ28" s="187">
        <f t="shared" ref="DZ28:EA28" si="15">DZ4</f>
        <v>46143</v>
      </c>
      <c r="EA28" s="187">
        <f t="shared" si="15"/>
        <v>46144</v>
      </c>
      <c r="EB28" s="187">
        <f t="shared" ref="EB28:GM28" si="16">EB4</f>
        <v>46145</v>
      </c>
      <c r="EC28" s="187">
        <f t="shared" si="16"/>
        <v>46146</v>
      </c>
      <c r="ED28" s="187">
        <f t="shared" si="16"/>
        <v>46147</v>
      </c>
      <c r="EE28" s="187">
        <f t="shared" si="16"/>
        <v>46148</v>
      </c>
      <c r="EF28" s="187">
        <f t="shared" si="16"/>
        <v>46149</v>
      </c>
      <c r="EG28" s="187">
        <f t="shared" si="16"/>
        <v>46150</v>
      </c>
      <c r="EH28" s="187">
        <f t="shared" si="16"/>
        <v>46151</v>
      </c>
      <c r="EI28" s="187">
        <f t="shared" si="16"/>
        <v>46152</v>
      </c>
      <c r="EJ28" s="187">
        <f t="shared" si="16"/>
        <v>46153</v>
      </c>
      <c r="EK28" s="187">
        <f t="shared" si="16"/>
        <v>46154</v>
      </c>
      <c r="EL28" s="187">
        <f t="shared" si="16"/>
        <v>46155</v>
      </c>
      <c r="EM28" s="187">
        <f t="shared" si="16"/>
        <v>46156</v>
      </c>
      <c r="EN28" s="187">
        <f t="shared" si="16"/>
        <v>46157</v>
      </c>
      <c r="EO28" s="187">
        <f t="shared" si="16"/>
        <v>46158</v>
      </c>
      <c r="EP28" s="187">
        <f t="shared" si="16"/>
        <v>46159</v>
      </c>
      <c r="EQ28" s="187">
        <f t="shared" si="16"/>
        <v>46160</v>
      </c>
      <c r="ER28" s="187">
        <f t="shared" si="16"/>
        <v>46161</v>
      </c>
      <c r="ES28" s="187">
        <f t="shared" si="16"/>
        <v>46162</v>
      </c>
      <c r="ET28" s="187">
        <f t="shared" si="16"/>
        <v>46163</v>
      </c>
      <c r="EU28" s="187">
        <f t="shared" si="16"/>
        <v>46164</v>
      </c>
      <c r="EV28" s="187">
        <f t="shared" si="16"/>
        <v>46165</v>
      </c>
      <c r="EW28" s="187">
        <f t="shared" si="16"/>
        <v>46166</v>
      </c>
      <c r="EX28" s="187">
        <f t="shared" si="16"/>
        <v>46167</v>
      </c>
      <c r="EY28" s="187">
        <f t="shared" si="16"/>
        <v>46168</v>
      </c>
      <c r="EZ28" s="187">
        <f t="shared" si="16"/>
        <v>46169</v>
      </c>
      <c r="FA28" s="187">
        <f t="shared" si="16"/>
        <v>46170</v>
      </c>
      <c r="FB28" s="187">
        <f t="shared" si="16"/>
        <v>46171</v>
      </c>
      <c r="FC28" s="187">
        <f t="shared" si="16"/>
        <v>46172</v>
      </c>
      <c r="FD28" s="187">
        <f t="shared" si="16"/>
        <v>46173</v>
      </c>
      <c r="FE28" s="187">
        <f t="shared" si="16"/>
        <v>46174</v>
      </c>
      <c r="FF28" s="187">
        <f t="shared" si="16"/>
        <v>46175</v>
      </c>
      <c r="FG28" s="187">
        <f t="shared" si="16"/>
        <v>46176</v>
      </c>
      <c r="FH28" s="187">
        <f t="shared" si="16"/>
        <v>46177</v>
      </c>
      <c r="FI28" s="187">
        <f t="shared" si="16"/>
        <v>46178</v>
      </c>
      <c r="FJ28" s="187">
        <f t="shared" si="16"/>
        <v>46179</v>
      </c>
      <c r="FK28" s="187">
        <f t="shared" si="16"/>
        <v>46180</v>
      </c>
      <c r="FL28" s="187">
        <f t="shared" si="16"/>
        <v>46181</v>
      </c>
      <c r="FM28" s="187">
        <f t="shared" si="16"/>
        <v>46182</v>
      </c>
      <c r="FN28" s="187">
        <f t="shared" si="16"/>
        <v>46183</v>
      </c>
      <c r="FO28" s="187">
        <f t="shared" si="16"/>
        <v>46184</v>
      </c>
      <c r="FP28" s="187">
        <f t="shared" si="16"/>
        <v>46185</v>
      </c>
      <c r="FQ28" s="187">
        <f t="shared" si="16"/>
        <v>46186</v>
      </c>
      <c r="FR28" s="187">
        <f t="shared" si="16"/>
        <v>46187</v>
      </c>
      <c r="FS28" s="187">
        <f t="shared" si="16"/>
        <v>46188</v>
      </c>
      <c r="FT28" s="187">
        <f t="shared" si="16"/>
        <v>46189</v>
      </c>
      <c r="FU28" s="187">
        <f t="shared" si="16"/>
        <v>46190</v>
      </c>
      <c r="FV28" s="187">
        <f t="shared" si="16"/>
        <v>46191</v>
      </c>
      <c r="FW28" s="187">
        <f t="shared" si="16"/>
        <v>46192</v>
      </c>
      <c r="FX28" s="187">
        <f t="shared" si="16"/>
        <v>46193</v>
      </c>
      <c r="FY28" s="187">
        <f t="shared" si="16"/>
        <v>46194</v>
      </c>
      <c r="FZ28" s="187">
        <f t="shared" si="16"/>
        <v>46195</v>
      </c>
      <c r="GA28" s="187">
        <f t="shared" si="16"/>
        <v>46196</v>
      </c>
      <c r="GB28" s="187">
        <f t="shared" si="16"/>
        <v>46197</v>
      </c>
      <c r="GC28" s="187">
        <f t="shared" si="16"/>
        <v>46198</v>
      </c>
      <c r="GD28" s="187">
        <f t="shared" si="16"/>
        <v>46199</v>
      </c>
      <c r="GE28" s="187">
        <f t="shared" si="16"/>
        <v>46200</v>
      </c>
      <c r="GF28" s="187">
        <f t="shared" si="16"/>
        <v>46201</v>
      </c>
      <c r="GG28" s="187">
        <f t="shared" si="16"/>
        <v>46202</v>
      </c>
      <c r="GH28" s="187">
        <f t="shared" si="16"/>
        <v>46203</v>
      </c>
      <c r="GI28" s="187">
        <f t="shared" si="16"/>
        <v>46204</v>
      </c>
      <c r="GJ28" s="187">
        <f t="shared" si="16"/>
        <v>46205</v>
      </c>
      <c r="GK28" s="187">
        <f t="shared" si="16"/>
        <v>46206</v>
      </c>
      <c r="GL28" s="187">
        <f t="shared" si="16"/>
        <v>46207</v>
      </c>
      <c r="GM28" s="187">
        <f t="shared" si="16"/>
        <v>46208</v>
      </c>
      <c r="GN28" s="187">
        <f t="shared" ref="GN28:IY28" si="17">GN4</f>
        <v>46209</v>
      </c>
      <c r="GO28" s="187">
        <f t="shared" si="17"/>
        <v>46210</v>
      </c>
      <c r="GP28" s="187">
        <f t="shared" si="17"/>
        <v>46211</v>
      </c>
      <c r="GQ28" s="187">
        <f t="shared" si="17"/>
        <v>46212</v>
      </c>
      <c r="GR28" s="187">
        <f t="shared" si="17"/>
        <v>46213</v>
      </c>
      <c r="GS28" s="187">
        <f t="shared" si="17"/>
        <v>46214</v>
      </c>
      <c r="GT28" s="187">
        <f t="shared" si="17"/>
        <v>46215</v>
      </c>
      <c r="GU28" s="187">
        <f t="shared" si="17"/>
        <v>46216</v>
      </c>
      <c r="GV28" s="187">
        <f t="shared" si="17"/>
        <v>46217</v>
      </c>
      <c r="GW28" s="187">
        <f t="shared" si="17"/>
        <v>46218</v>
      </c>
      <c r="GX28" s="187">
        <f t="shared" si="17"/>
        <v>46219</v>
      </c>
      <c r="GY28" s="187">
        <f t="shared" si="17"/>
        <v>46220</v>
      </c>
      <c r="GZ28" s="187">
        <f t="shared" si="17"/>
        <v>46221</v>
      </c>
      <c r="HA28" s="187">
        <f t="shared" si="17"/>
        <v>46222</v>
      </c>
      <c r="HB28" s="187">
        <f t="shared" si="17"/>
        <v>46223</v>
      </c>
      <c r="HC28" s="187">
        <f t="shared" si="17"/>
        <v>46224</v>
      </c>
      <c r="HD28" s="187">
        <f t="shared" si="17"/>
        <v>46225</v>
      </c>
      <c r="HE28" s="187">
        <f t="shared" si="17"/>
        <v>46226</v>
      </c>
      <c r="HF28" s="187">
        <f t="shared" si="17"/>
        <v>46227</v>
      </c>
      <c r="HG28" s="187">
        <f t="shared" si="17"/>
        <v>46228</v>
      </c>
      <c r="HH28" s="187">
        <f t="shared" si="17"/>
        <v>46229</v>
      </c>
      <c r="HI28" s="187">
        <f t="shared" si="17"/>
        <v>46230</v>
      </c>
      <c r="HJ28" s="187">
        <f t="shared" si="17"/>
        <v>46231</v>
      </c>
      <c r="HK28" s="187">
        <f t="shared" si="17"/>
        <v>46232</v>
      </c>
      <c r="HL28" s="187">
        <f t="shared" si="17"/>
        <v>46233</v>
      </c>
      <c r="HM28" s="187">
        <f t="shared" si="17"/>
        <v>46234</v>
      </c>
      <c r="HN28" s="187">
        <f t="shared" si="17"/>
        <v>46235</v>
      </c>
      <c r="HO28" s="187">
        <f t="shared" si="17"/>
        <v>46236</v>
      </c>
      <c r="HP28" s="187">
        <f t="shared" si="17"/>
        <v>46237</v>
      </c>
      <c r="HQ28" s="187">
        <f t="shared" si="17"/>
        <v>46238</v>
      </c>
      <c r="HR28" s="187">
        <f t="shared" si="17"/>
        <v>46239</v>
      </c>
      <c r="HS28" s="187">
        <f t="shared" si="17"/>
        <v>46240</v>
      </c>
      <c r="HT28" s="187">
        <f t="shared" si="17"/>
        <v>46241</v>
      </c>
      <c r="HU28" s="187">
        <f t="shared" si="17"/>
        <v>46242</v>
      </c>
      <c r="HV28" s="187">
        <f t="shared" si="17"/>
        <v>46243</v>
      </c>
      <c r="HW28" s="187">
        <f t="shared" si="17"/>
        <v>46244</v>
      </c>
      <c r="HX28" s="187">
        <f t="shared" si="17"/>
        <v>46245</v>
      </c>
      <c r="HY28" s="187">
        <f t="shared" si="17"/>
        <v>46246</v>
      </c>
      <c r="HZ28" s="187">
        <f t="shared" si="17"/>
        <v>46247</v>
      </c>
      <c r="IA28" s="187">
        <f t="shared" si="17"/>
        <v>46248</v>
      </c>
      <c r="IB28" s="187">
        <f t="shared" si="17"/>
        <v>46249</v>
      </c>
      <c r="IC28" s="187">
        <f t="shared" si="17"/>
        <v>46250</v>
      </c>
      <c r="ID28" s="187">
        <f t="shared" si="17"/>
        <v>46251</v>
      </c>
      <c r="IE28" s="187">
        <f t="shared" si="17"/>
        <v>46252</v>
      </c>
      <c r="IF28" s="187">
        <f t="shared" si="17"/>
        <v>46253</v>
      </c>
      <c r="IG28" s="187">
        <f t="shared" si="17"/>
        <v>46254</v>
      </c>
      <c r="IH28" s="187">
        <f t="shared" si="17"/>
        <v>46255</v>
      </c>
      <c r="II28" s="187">
        <f t="shared" si="17"/>
        <v>46256</v>
      </c>
      <c r="IJ28" s="187">
        <f t="shared" si="17"/>
        <v>46257</v>
      </c>
      <c r="IK28" s="187">
        <f t="shared" si="17"/>
        <v>46258</v>
      </c>
      <c r="IL28" s="187">
        <f t="shared" si="17"/>
        <v>46259</v>
      </c>
      <c r="IM28" s="187">
        <f t="shared" si="17"/>
        <v>46260</v>
      </c>
      <c r="IN28" s="187">
        <f t="shared" si="17"/>
        <v>46261</v>
      </c>
      <c r="IO28" s="187">
        <f t="shared" si="17"/>
        <v>46262</v>
      </c>
      <c r="IP28" s="187">
        <f t="shared" si="17"/>
        <v>46263</v>
      </c>
      <c r="IQ28" s="187">
        <f t="shared" si="17"/>
        <v>46264</v>
      </c>
      <c r="IR28" s="187">
        <f t="shared" si="17"/>
        <v>46265</v>
      </c>
      <c r="IS28" s="187">
        <f t="shared" si="17"/>
        <v>46266</v>
      </c>
      <c r="IT28" s="187">
        <f t="shared" si="17"/>
        <v>46267</v>
      </c>
      <c r="IU28" s="187">
        <f t="shared" si="17"/>
        <v>46268</v>
      </c>
      <c r="IV28" s="187">
        <f t="shared" si="17"/>
        <v>46269</v>
      </c>
      <c r="IW28" s="187">
        <f t="shared" si="17"/>
        <v>46270</v>
      </c>
      <c r="IX28" s="187">
        <f t="shared" si="17"/>
        <v>46271</v>
      </c>
      <c r="IY28" s="187">
        <f t="shared" si="17"/>
        <v>46272</v>
      </c>
      <c r="IZ28" s="187">
        <f t="shared" ref="IZ28:JV28" si="18">IZ4</f>
        <v>46273</v>
      </c>
      <c r="JA28" s="187">
        <f t="shared" si="18"/>
        <v>46274</v>
      </c>
      <c r="JB28" s="187">
        <f t="shared" si="18"/>
        <v>46275</v>
      </c>
      <c r="JC28" s="187">
        <f t="shared" si="18"/>
        <v>46276</v>
      </c>
      <c r="JD28" s="187">
        <f t="shared" si="18"/>
        <v>46277</v>
      </c>
      <c r="JE28" s="187">
        <f t="shared" si="18"/>
        <v>46278</v>
      </c>
      <c r="JF28" s="187">
        <f t="shared" si="18"/>
        <v>46279</v>
      </c>
      <c r="JG28" s="187">
        <f t="shared" si="18"/>
        <v>46280</v>
      </c>
      <c r="JH28" s="187">
        <f t="shared" si="18"/>
        <v>46281</v>
      </c>
      <c r="JI28" s="187">
        <f t="shared" si="18"/>
        <v>46282</v>
      </c>
      <c r="JJ28" s="187">
        <f t="shared" si="18"/>
        <v>46283</v>
      </c>
      <c r="JK28" s="187">
        <f t="shared" si="18"/>
        <v>46284</v>
      </c>
      <c r="JL28" s="187">
        <f t="shared" si="18"/>
        <v>46285</v>
      </c>
      <c r="JM28" s="187">
        <f t="shared" si="18"/>
        <v>46286</v>
      </c>
      <c r="JN28" s="187">
        <f t="shared" si="18"/>
        <v>46287</v>
      </c>
      <c r="JO28" s="187">
        <f t="shared" si="18"/>
        <v>46288</v>
      </c>
      <c r="JP28" s="187">
        <f t="shared" si="18"/>
        <v>46289</v>
      </c>
      <c r="JQ28" s="187">
        <f t="shared" si="18"/>
        <v>46290</v>
      </c>
      <c r="JR28" s="187">
        <f t="shared" si="18"/>
        <v>46291</v>
      </c>
      <c r="JS28" s="187">
        <f t="shared" si="18"/>
        <v>46292</v>
      </c>
      <c r="JT28" s="187">
        <f t="shared" si="18"/>
        <v>46293</v>
      </c>
      <c r="JU28" s="187">
        <f t="shared" si="18"/>
        <v>46294</v>
      </c>
      <c r="JV28" s="187">
        <f t="shared" si="18"/>
        <v>46295</v>
      </c>
    </row>
    <row r="29" spans="1:282" ht="17.25" customHeight="1" x14ac:dyDescent="0.2">
      <c r="A29" s="90" t="s">
        <v>64</v>
      </c>
      <c r="B29" s="187" t="e">
        <f t="shared" ref="B29:C29" si="19">B5</f>
        <v>#REF!</v>
      </c>
      <c r="C29" s="187" t="e">
        <f t="shared" si="19"/>
        <v>#REF!</v>
      </c>
      <c r="D29" s="187" t="e">
        <f t="shared" ref="D29:BO29" si="20">D5</f>
        <v>#REF!</v>
      </c>
      <c r="E29" s="187" t="e">
        <f t="shared" si="20"/>
        <v>#REF!</v>
      </c>
      <c r="F29" s="187" t="e">
        <f t="shared" si="20"/>
        <v>#REF!</v>
      </c>
      <c r="G29" s="187" t="e">
        <f t="shared" si="20"/>
        <v>#REF!</v>
      </c>
      <c r="H29" s="187">
        <f t="shared" si="20"/>
        <v>46021</v>
      </c>
      <c r="I29" s="187">
        <f t="shared" si="20"/>
        <v>46022</v>
      </c>
      <c r="J29" s="187">
        <f t="shared" si="20"/>
        <v>46023</v>
      </c>
      <c r="K29" s="187">
        <f t="shared" si="20"/>
        <v>46024</v>
      </c>
      <c r="L29" s="187">
        <f t="shared" si="20"/>
        <v>46025</v>
      </c>
      <c r="M29" s="187">
        <f t="shared" si="20"/>
        <v>46026</v>
      </c>
      <c r="N29" s="187">
        <f t="shared" si="20"/>
        <v>46027</v>
      </c>
      <c r="O29" s="187">
        <f t="shared" si="20"/>
        <v>46028</v>
      </c>
      <c r="P29" s="187">
        <f t="shared" si="20"/>
        <v>46029</v>
      </c>
      <c r="Q29" s="187">
        <f t="shared" si="20"/>
        <v>46030</v>
      </c>
      <c r="R29" s="187">
        <f t="shared" si="20"/>
        <v>46031</v>
      </c>
      <c r="S29" s="187">
        <f t="shared" si="20"/>
        <v>46032</v>
      </c>
      <c r="T29" s="187">
        <f t="shared" si="20"/>
        <v>46033</v>
      </c>
      <c r="U29" s="187">
        <f t="shared" si="20"/>
        <v>46034</v>
      </c>
      <c r="V29" s="187">
        <f t="shared" si="20"/>
        <v>46035</v>
      </c>
      <c r="W29" s="187">
        <f t="shared" si="20"/>
        <v>46036</v>
      </c>
      <c r="X29" s="187">
        <f t="shared" si="20"/>
        <v>46037</v>
      </c>
      <c r="Y29" s="187">
        <f t="shared" si="20"/>
        <v>46038</v>
      </c>
      <c r="Z29" s="187">
        <f t="shared" si="20"/>
        <v>46039</v>
      </c>
      <c r="AA29" s="187">
        <f t="shared" si="20"/>
        <v>46040</v>
      </c>
      <c r="AB29" s="187">
        <f t="shared" si="20"/>
        <v>46041</v>
      </c>
      <c r="AC29" s="187">
        <f t="shared" si="20"/>
        <v>46042</v>
      </c>
      <c r="AD29" s="187">
        <f t="shared" si="20"/>
        <v>46043</v>
      </c>
      <c r="AE29" s="187">
        <f t="shared" si="20"/>
        <v>46044</v>
      </c>
      <c r="AF29" s="187">
        <f t="shared" si="20"/>
        <v>46045</v>
      </c>
      <c r="AG29" s="187">
        <f t="shared" si="20"/>
        <v>46046</v>
      </c>
      <c r="AH29" s="187">
        <f t="shared" si="20"/>
        <v>46047</v>
      </c>
      <c r="AI29" s="187">
        <f t="shared" si="20"/>
        <v>46048</v>
      </c>
      <c r="AJ29" s="187">
        <f t="shared" si="20"/>
        <v>46049</v>
      </c>
      <c r="AK29" s="187">
        <f t="shared" si="20"/>
        <v>46050</v>
      </c>
      <c r="AL29" s="187">
        <f t="shared" si="20"/>
        <v>46051</v>
      </c>
      <c r="AM29" s="187">
        <f t="shared" si="20"/>
        <v>46052</v>
      </c>
      <c r="AN29" s="187">
        <f t="shared" si="20"/>
        <v>46053</v>
      </c>
      <c r="AO29" s="187">
        <f t="shared" si="20"/>
        <v>46054</v>
      </c>
      <c r="AP29" s="187">
        <f t="shared" si="20"/>
        <v>46055</v>
      </c>
      <c r="AQ29" s="187">
        <f t="shared" si="20"/>
        <v>46056</v>
      </c>
      <c r="AR29" s="187">
        <f t="shared" si="20"/>
        <v>46057</v>
      </c>
      <c r="AS29" s="187">
        <f t="shared" si="20"/>
        <v>46058</v>
      </c>
      <c r="AT29" s="187">
        <f t="shared" si="20"/>
        <v>46059</v>
      </c>
      <c r="AU29" s="187">
        <f t="shared" si="20"/>
        <v>46060</v>
      </c>
      <c r="AV29" s="187">
        <f t="shared" si="20"/>
        <v>46061</v>
      </c>
      <c r="AW29" s="187">
        <f t="shared" si="20"/>
        <v>46062</v>
      </c>
      <c r="AX29" s="187">
        <f t="shared" si="20"/>
        <v>46063</v>
      </c>
      <c r="AY29" s="187">
        <f t="shared" si="20"/>
        <v>46064</v>
      </c>
      <c r="AZ29" s="187">
        <f t="shared" si="20"/>
        <v>46065</v>
      </c>
      <c r="BA29" s="187">
        <f t="shared" si="20"/>
        <v>46066</v>
      </c>
      <c r="BB29" s="187">
        <f t="shared" si="20"/>
        <v>46067</v>
      </c>
      <c r="BC29" s="187">
        <f t="shared" si="20"/>
        <v>46068</v>
      </c>
      <c r="BD29" s="187">
        <f t="shared" si="20"/>
        <v>46069</v>
      </c>
      <c r="BE29" s="187">
        <f t="shared" si="20"/>
        <v>46070</v>
      </c>
      <c r="BF29" s="187">
        <f t="shared" si="20"/>
        <v>46071</v>
      </c>
      <c r="BG29" s="187">
        <f t="shared" si="20"/>
        <v>46072</v>
      </c>
      <c r="BH29" s="187">
        <f t="shared" si="20"/>
        <v>46073</v>
      </c>
      <c r="BI29" s="187">
        <f t="shared" si="20"/>
        <v>46074</v>
      </c>
      <c r="BJ29" s="187">
        <f t="shared" si="20"/>
        <v>46075</v>
      </c>
      <c r="BK29" s="187">
        <f t="shared" si="20"/>
        <v>46076</v>
      </c>
      <c r="BL29" s="187">
        <f t="shared" si="20"/>
        <v>46077</v>
      </c>
      <c r="BM29" s="187">
        <f t="shared" si="20"/>
        <v>46078</v>
      </c>
      <c r="BN29" s="187">
        <f t="shared" si="20"/>
        <v>46079</v>
      </c>
      <c r="BO29" s="187">
        <f t="shared" si="20"/>
        <v>46080</v>
      </c>
      <c r="BP29" s="187">
        <f t="shared" ref="BP29:CU29" si="21">BP5</f>
        <v>46081</v>
      </c>
      <c r="BQ29" s="187">
        <f t="shared" si="21"/>
        <v>46082</v>
      </c>
      <c r="BR29" s="187">
        <f t="shared" si="21"/>
        <v>46083</v>
      </c>
      <c r="BS29" s="187">
        <f t="shared" si="21"/>
        <v>46084</v>
      </c>
      <c r="BT29" s="187">
        <f t="shared" si="21"/>
        <v>46085</v>
      </c>
      <c r="BU29" s="187">
        <f t="shared" si="21"/>
        <v>46086</v>
      </c>
      <c r="BV29" s="187">
        <f t="shared" si="21"/>
        <v>46087</v>
      </c>
      <c r="BW29" s="187">
        <f t="shared" si="21"/>
        <v>46088</v>
      </c>
      <c r="BX29" s="187">
        <f t="shared" si="21"/>
        <v>46089</v>
      </c>
      <c r="BY29" s="187">
        <f t="shared" si="21"/>
        <v>46090</v>
      </c>
      <c r="BZ29" s="187">
        <f t="shared" si="21"/>
        <v>46091</v>
      </c>
      <c r="CA29" s="187">
        <f t="shared" si="21"/>
        <v>46092</v>
      </c>
      <c r="CB29" s="187">
        <f t="shared" si="21"/>
        <v>46093</v>
      </c>
      <c r="CC29" s="187">
        <f t="shared" si="21"/>
        <v>46094</v>
      </c>
      <c r="CD29" s="187">
        <f t="shared" si="21"/>
        <v>46095</v>
      </c>
      <c r="CE29" s="187">
        <f t="shared" si="21"/>
        <v>46096</v>
      </c>
      <c r="CF29" s="187">
        <f t="shared" si="21"/>
        <v>46097</v>
      </c>
      <c r="CG29" s="187">
        <f t="shared" si="21"/>
        <v>46098</v>
      </c>
      <c r="CH29" s="187">
        <f t="shared" si="21"/>
        <v>46099</v>
      </c>
      <c r="CI29" s="187">
        <f t="shared" si="21"/>
        <v>46100</v>
      </c>
      <c r="CJ29" s="187">
        <f t="shared" si="21"/>
        <v>46101</v>
      </c>
      <c r="CK29" s="187">
        <f t="shared" si="21"/>
        <v>46102</v>
      </c>
      <c r="CL29" s="187">
        <f t="shared" si="21"/>
        <v>46103</v>
      </c>
      <c r="CM29" s="187">
        <f t="shared" si="21"/>
        <v>46104</v>
      </c>
      <c r="CN29" s="187">
        <f t="shared" si="21"/>
        <v>46105</v>
      </c>
      <c r="CO29" s="187">
        <f t="shared" si="21"/>
        <v>46106</v>
      </c>
      <c r="CP29" s="187">
        <f t="shared" si="21"/>
        <v>46107</v>
      </c>
      <c r="CQ29" s="187">
        <f t="shared" si="21"/>
        <v>46108</v>
      </c>
      <c r="CR29" s="187">
        <f t="shared" si="21"/>
        <v>46109</v>
      </c>
      <c r="CS29" s="187">
        <f t="shared" si="21"/>
        <v>46110</v>
      </c>
      <c r="CT29" s="187">
        <f t="shared" si="21"/>
        <v>46111</v>
      </c>
      <c r="CU29" s="187">
        <f t="shared" si="21"/>
        <v>46112</v>
      </c>
      <c r="CV29" s="187">
        <f t="shared" ref="CV29:DP29" si="22">CV5</f>
        <v>46113</v>
      </c>
      <c r="CW29" s="187">
        <f t="shared" si="22"/>
        <v>46114</v>
      </c>
      <c r="CX29" s="187">
        <f t="shared" si="22"/>
        <v>46115</v>
      </c>
      <c r="CY29" s="187">
        <f t="shared" si="22"/>
        <v>46116</v>
      </c>
      <c r="CZ29" s="187">
        <f t="shared" si="22"/>
        <v>46117</v>
      </c>
      <c r="DA29" s="187">
        <f t="shared" si="22"/>
        <v>46118</v>
      </c>
      <c r="DB29" s="187">
        <f t="shared" si="22"/>
        <v>46119</v>
      </c>
      <c r="DC29" s="187">
        <f t="shared" si="22"/>
        <v>46120</v>
      </c>
      <c r="DD29" s="187">
        <f t="shared" si="22"/>
        <v>46121</v>
      </c>
      <c r="DE29" s="187">
        <f t="shared" si="22"/>
        <v>46122</v>
      </c>
      <c r="DF29" s="187">
        <f t="shared" si="22"/>
        <v>46123</v>
      </c>
      <c r="DG29" s="187">
        <f t="shared" si="22"/>
        <v>46124</v>
      </c>
      <c r="DH29" s="187">
        <f t="shared" si="22"/>
        <v>46125</v>
      </c>
      <c r="DI29" s="187">
        <f t="shared" si="22"/>
        <v>46126</v>
      </c>
      <c r="DJ29" s="187">
        <f t="shared" si="22"/>
        <v>46127</v>
      </c>
      <c r="DK29" s="187">
        <f t="shared" si="22"/>
        <v>46128</v>
      </c>
      <c r="DL29" s="187">
        <f t="shared" si="22"/>
        <v>46129</v>
      </c>
      <c r="DM29" s="187">
        <f t="shared" si="22"/>
        <v>46130</v>
      </c>
      <c r="DN29" s="187">
        <f t="shared" si="22"/>
        <v>46131</v>
      </c>
      <c r="DO29" s="187">
        <f t="shared" si="22"/>
        <v>46132</v>
      </c>
      <c r="DP29" s="187">
        <f t="shared" si="22"/>
        <v>46133</v>
      </c>
      <c r="DQ29" s="187">
        <f t="shared" ref="DQ29:DY29" si="23">DQ5</f>
        <v>46134</v>
      </c>
      <c r="DR29" s="187">
        <f t="shared" si="23"/>
        <v>46135</v>
      </c>
      <c r="DS29" s="187">
        <f t="shared" si="23"/>
        <v>46136</v>
      </c>
      <c r="DT29" s="187">
        <f t="shared" si="23"/>
        <v>46137</v>
      </c>
      <c r="DU29" s="187">
        <f t="shared" si="23"/>
        <v>46138</v>
      </c>
      <c r="DV29" s="187">
        <f t="shared" si="23"/>
        <v>46139</v>
      </c>
      <c r="DW29" s="187">
        <f t="shared" si="23"/>
        <v>46140</v>
      </c>
      <c r="DX29" s="187">
        <f t="shared" si="23"/>
        <v>46141</v>
      </c>
      <c r="DY29" s="187">
        <f t="shared" si="23"/>
        <v>46142</v>
      </c>
      <c r="DZ29" s="187">
        <f t="shared" ref="DZ29:EA29" si="24">DZ5</f>
        <v>46143</v>
      </c>
      <c r="EA29" s="187">
        <f t="shared" si="24"/>
        <v>46144</v>
      </c>
      <c r="EB29" s="187">
        <f t="shared" ref="EB29:GM29" si="25">EB5</f>
        <v>46145</v>
      </c>
      <c r="EC29" s="187">
        <f t="shared" si="25"/>
        <v>46146</v>
      </c>
      <c r="ED29" s="187">
        <f t="shared" si="25"/>
        <v>46147</v>
      </c>
      <c r="EE29" s="187">
        <f t="shared" si="25"/>
        <v>46148</v>
      </c>
      <c r="EF29" s="187">
        <f t="shared" si="25"/>
        <v>46149</v>
      </c>
      <c r="EG29" s="187">
        <f t="shared" si="25"/>
        <v>46150</v>
      </c>
      <c r="EH29" s="187">
        <f t="shared" si="25"/>
        <v>46151</v>
      </c>
      <c r="EI29" s="187">
        <f t="shared" si="25"/>
        <v>46152</v>
      </c>
      <c r="EJ29" s="187">
        <f t="shared" si="25"/>
        <v>46153</v>
      </c>
      <c r="EK29" s="187">
        <f t="shared" si="25"/>
        <v>46154</v>
      </c>
      <c r="EL29" s="187">
        <f t="shared" si="25"/>
        <v>46155</v>
      </c>
      <c r="EM29" s="187">
        <f t="shared" si="25"/>
        <v>46156</v>
      </c>
      <c r="EN29" s="187">
        <f t="shared" si="25"/>
        <v>46157</v>
      </c>
      <c r="EO29" s="187">
        <f t="shared" si="25"/>
        <v>46158</v>
      </c>
      <c r="EP29" s="187">
        <f t="shared" si="25"/>
        <v>46159</v>
      </c>
      <c r="EQ29" s="187">
        <f t="shared" si="25"/>
        <v>46160</v>
      </c>
      <c r="ER29" s="187">
        <f t="shared" si="25"/>
        <v>46161</v>
      </c>
      <c r="ES29" s="187">
        <f t="shared" si="25"/>
        <v>46162</v>
      </c>
      <c r="ET29" s="187">
        <f t="shared" si="25"/>
        <v>46163</v>
      </c>
      <c r="EU29" s="187">
        <f t="shared" si="25"/>
        <v>46164</v>
      </c>
      <c r="EV29" s="187">
        <f t="shared" si="25"/>
        <v>46165</v>
      </c>
      <c r="EW29" s="187">
        <f t="shared" si="25"/>
        <v>46166</v>
      </c>
      <c r="EX29" s="187">
        <f t="shared" si="25"/>
        <v>46167</v>
      </c>
      <c r="EY29" s="187">
        <f t="shared" si="25"/>
        <v>46168</v>
      </c>
      <c r="EZ29" s="187">
        <f t="shared" si="25"/>
        <v>46169</v>
      </c>
      <c r="FA29" s="187">
        <f t="shared" si="25"/>
        <v>46170</v>
      </c>
      <c r="FB29" s="187">
        <f t="shared" si="25"/>
        <v>46171</v>
      </c>
      <c r="FC29" s="187">
        <f t="shared" si="25"/>
        <v>46172</v>
      </c>
      <c r="FD29" s="187">
        <f t="shared" si="25"/>
        <v>46173</v>
      </c>
      <c r="FE29" s="187">
        <f t="shared" si="25"/>
        <v>46174</v>
      </c>
      <c r="FF29" s="187">
        <f t="shared" si="25"/>
        <v>46175</v>
      </c>
      <c r="FG29" s="187">
        <f t="shared" si="25"/>
        <v>46176</v>
      </c>
      <c r="FH29" s="187">
        <f t="shared" si="25"/>
        <v>46177</v>
      </c>
      <c r="FI29" s="187">
        <f t="shared" si="25"/>
        <v>46178</v>
      </c>
      <c r="FJ29" s="187">
        <f t="shared" si="25"/>
        <v>46179</v>
      </c>
      <c r="FK29" s="187">
        <f t="shared" si="25"/>
        <v>46180</v>
      </c>
      <c r="FL29" s="187">
        <f t="shared" si="25"/>
        <v>46181</v>
      </c>
      <c r="FM29" s="187">
        <f t="shared" si="25"/>
        <v>46182</v>
      </c>
      <c r="FN29" s="187">
        <f t="shared" si="25"/>
        <v>46183</v>
      </c>
      <c r="FO29" s="187">
        <f t="shared" si="25"/>
        <v>46184</v>
      </c>
      <c r="FP29" s="187">
        <f t="shared" si="25"/>
        <v>46185</v>
      </c>
      <c r="FQ29" s="187">
        <f t="shared" si="25"/>
        <v>46186</v>
      </c>
      <c r="FR29" s="187">
        <f t="shared" si="25"/>
        <v>46187</v>
      </c>
      <c r="FS29" s="187">
        <f t="shared" si="25"/>
        <v>46188</v>
      </c>
      <c r="FT29" s="187">
        <f t="shared" si="25"/>
        <v>46189</v>
      </c>
      <c r="FU29" s="187">
        <f t="shared" si="25"/>
        <v>46190</v>
      </c>
      <c r="FV29" s="187">
        <f t="shared" si="25"/>
        <v>46191</v>
      </c>
      <c r="FW29" s="187">
        <f t="shared" si="25"/>
        <v>46192</v>
      </c>
      <c r="FX29" s="187">
        <f t="shared" si="25"/>
        <v>46193</v>
      </c>
      <c r="FY29" s="187">
        <f t="shared" si="25"/>
        <v>46194</v>
      </c>
      <c r="FZ29" s="187">
        <f t="shared" si="25"/>
        <v>46195</v>
      </c>
      <c r="GA29" s="187">
        <f t="shared" si="25"/>
        <v>46196</v>
      </c>
      <c r="GB29" s="187">
        <f t="shared" si="25"/>
        <v>46197</v>
      </c>
      <c r="GC29" s="187">
        <f t="shared" si="25"/>
        <v>46198</v>
      </c>
      <c r="GD29" s="187">
        <f t="shared" si="25"/>
        <v>46199</v>
      </c>
      <c r="GE29" s="187">
        <f t="shared" si="25"/>
        <v>46200</v>
      </c>
      <c r="GF29" s="187">
        <f t="shared" si="25"/>
        <v>46201</v>
      </c>
      <c r="GG29" s="187">
        <f t="shared" si="25"/>
        <v>46202</v>
      </c>
      <c r="GH29" s="187">
        <f t="shared" si="25"/>
        <v>46203</v>
      </c>
      <c r="GI29" s="187">
        <f t="shared" si="25"/>
        <v>46204</v>
      </c>
      <c r="GJ29" s="187">
        <f t="shared" si="25"/>
        <v>46205</v>
      </c>
      <c r="GK29" s="187">
        <f t="shared" si="25"/>
        <v>46206</v>
      </c>
      <c r="GL29" s="187">
        <f t="shared" si="25"/>
        <v>46207</v>
      </c>
      <c r="GM29" s="187">
        <f t="shared" si="25"/>
        <v>46208</v>
      </c>
      <c r="GN29" s="187">
        <f t="shared" ref="GN29:IY29" si="26">GN5</f>
        <v>46209</v>
      </c>
      <c r="GO29" s="187">
        <f t="shared" si="26"/>
        <v>46210</v>
      </c>
      <c r="GP29" s="187">
        <f t="shared" si="26"/>
        <v>46211</v>
      </c>
      <c r="GQ29" s="187">
        <f t="shared" si="26"/>
        <v>46212</v>
      </c>
      <c r="GR29" s="187">
        <f t="shared" si="26"/>
        <v>46213</v>
      </c>
      <c r="GS29" s="187">
        <f t="shared" si="26"/>
        <v>46214</v>
      </c>
      <c r="GT29" s="187">
        <f t="shared" si="26"/>
        <v>46215</v>
      </c>
      <c r="GU29" s="187">
        <f t="shared" si="26"/>
        <v>46216</v>
      </c>
      <c r="GV29" s="187">
        <f t="shared" si="26"/>
        <v>46217</v>
      </c>
      <c r="GW29" s="187">
        <f t="shared" si="26"/>
        <v>46218</v>
      </c>
      <c r="GX29" s="187">
        <f t="shared" si="26"/>
        <v>46219</v>
      </c>
      <c r="GY29" s="187">
        <f t="shared" si="26"/>
        <v>46220</v>
      </c>
      <c r="GZ29" s="187">
        <f t="shared" si="26"/>
        <v>46221</v>
      </c>
      <c r="HA29" s="187">
        <f t="shared" si="26"/>
        <v>46222</v>
      </c>
      <c r="HB29" s="187">
        <f t="shared" si="26"/>
        <v>46223</v>
      </c>
      <c r="HC29" s="187">
        <f t="shared" si="26"/>
        <v>46224</v>
      </c>
      <c r="HD29" s="187">
        <f t="shared" si="26"/>
        <v>46225</v>
      </c>
      <c r="HE29" s="187">
        <f t="shared" si="26"/>
        <v>46226</v>
      </c>
      <c r="HF29" s="187">
        <f t="shared" si="26"/>
        <v>46227</v>
      </c>
      <c r="HG29" s="187">
        <f t="shared" si="26"/>
        <v>46228</v>
      </c>
      <c r="HH29" s="187">
        <f t="shared" si="26"/>
        <v>46229</v>
      </c>
      <c r="HI29" s="187">
        <f t="shared" si="26"/>
        <v>46230</v>
      </c>
      <c r="HJ29" s="187">
        <f t="shared" si="26"/>
        <v>46231</v>
      </c>
      <c r="HK29" s="187">
        <f t="shared" si="26"/>
        <v>46232</v>
      </c>
      <c r="HL29" s="187">
        <f t="shared" si="26"/>
        <v>46233</v>
      </c>
      <c r="HM29" s="187">
        <f t="shared" si="26"/>
        <v>46234</v>
      </c>
      <c r="HN29" s="187">
        <f t="shared" si="26"/>
        <v>46235</v>
      </c>
      <c r="HO29" s="187">
        <f t="shared" si="26"/>
        <v>46236</v>
      </c>
      <c r="HP29" s="187">
        <f t="shared" si="26"/>
        <v>46237</v>
      </c>
      <c r="HQ29" s="187">
        <f t="shared" si="26"/>
        <v>46238</v>
      </c>
      <c r="HR29" s="187">
        <f t="shared" si="26"/>
        <v>46239</v>
      </c>
      <c r="HS29" s="187">
        <f t="shared" si="26"/>
        <v>46240</v>
      </c>
      <c r="HT29" s="187">
        <f t="shared" si="26"/>
        <v>46241</v>
      </c>
      <c r="HU29" s="187">
        <f t="shared" si="26"/>
        <v>46242</v>
      </c>
      <c r="HV29" s="187">
        <f t="shared" si="26"/>
        <v>46243</v>
      </c>
      <c r="HW29" s="187">
        <f t="shared" si="26"/>
        <v>46244</v>
      </c>
      <c r="HX29" s="187">
        <f t="shared" si="26"/>
        <v>46245</v>
      </c>
      <c r="HY29" s="187">
        <f t="shared" si="26"/>
        <v>46246</v>
      </c>
      <c r="HZ29" s="187">
        <f t="shared" si="26"/>
        <v>46247</v>
      </c>
      <c r="IA29" s="187">
        <f t="shared" si="26"/>
        <v>46248</v>
      </c>
      <c r="IB29" s="187">
        <f t="shared" si="26"/>
        <v>46249</v>
      </c>
      <c r="IC29" s="187">
        <f t="shared" si="26"/>
        <v>46250</v>
      </c>
      <c r="ID29" s="187">
        <f t="shared" si="26"/>
        <v>46251</v>
      </c>
      <c r="IE29" s="187">
        <f t="shared" si="26"/>
        <v>46252</v>
      </c>
      <c r="IF29" s="187">
        <f t="shared" si="26"/>
        <v>46253</v>
      </c>
      <c r="IG29" s="187">
        <f t="shared" si="26"/>
        <v>46254</v>
      </c>
      <c r="IH29" s="187">
        <f t="shared" si="26"/>
        <v>46255</v>
      </c>
      <c r="II29" s="187">
        <f t="shared" si="26"/>
        <v>46256</v>
      </c>
      <c r="IJ29" s="187">
        <f t="shared" si="26"/>
        <v>46257</v>
      </c>
      <c r="IK29" s="187">
        <f t="shared" si="26"/>
        <v>46258</v>
      </c>
      <c r="IL29" s="187">
        <f t="shared" si="26"/>
        <v>46259</v>
      </c>
      <c r="IM29" s="187">
        <f t="shared" si="26"/>
        <v>46260</v>
      </c>
      <c r="IN29" s="187">
        <f t="shared" si="26"/>
        <v>46261</v>
      </c>
      <c r="IO29" s="187">
        <f t="shared" si="26"/>
        <v>46262</v>
      </c>
      <c r="IP29" s="187">
        <f t="shared" si="26"/>
        <v>46263</v>
      </c>
      <c r="IQ29" s="187">
        <f t="shared" si="26"/>
        <v>46264</v>
      </c>
      <c r="IR29" s="187">
        <f t="shared" si="26"/>
        <v>46265</v>
      </c>
      <c r="IS29" s="187">
        <f t="shared" si="26"/>
        <v>46266</v>
      </c>
      <c r="IT29" s="187">
        <f t="shared" si="26"/>
        <v>46267</v>
      </c>
      <c r="IU29" s="187">
        <f t="shared" si="26"/>
        <v>46268</v>
      </c>
      <c r="IV29" s="187">
        <f t="shared" si="26"/>
        <v>46269</v>
      </c>
      <c r="IW29" s="187">
        <f t="shared" si="26"/>
        <v>46270</v>
      </c>
      <c r="IX29" s="187">
        <f t="shared" si="26"/>
        <v>46271</v>
      </c>
      <c r="IY29" s="187">
        <f t="shared" si="26"/>
        <v>46272</v>
      </c>
      <c r="IZ29" s="187">
        <f t="shared" ref="IZ29:JV29" si="27">IZ5</f>
        <v>46273</v>
      </c>
      <c r="JA29" s="187">
        <f t="shared" si="27"/>
        <v>46274</v>
      </c>
      <c r="JB29" s="187">
        <f t="shared" si="27"/>
        <v>46275</v>
      </c>
      <c r="JC29" s="187">
        <f t="shared" si="27"/>
        <v>46276</v>
      </c>
      <c r="JD29" s="187">
        <f t="shared" si="27"/>
        <v>46277</v>
      </c>
      <c r="JE29" s="187">
        <f t="shared" si="27"/>
        <v>46278</v>
      </c>
      <c r="JF29" s="187">
        <f t="shared" si="27"/>
        <v>46279</v>
      </c>
      <c r="JG29" s="187">
        <f t="shared" si="27"/>
        <v>46280</v>
      </c>
      <c r="JH29" s="187">
        <f t="shared" si="27"/>
        <v>46281</v>
      </c>
      <c r="JI29" s="187">
        <f t="shared" si="27"/>
        <v>46282</v>
      </c>
      <c r="JJ29" s="187">
        <f t="shared" si="27"/>
        <v>46283</v>
      </c>
      <c r="JK29" s="187">
        <f t="shared" si="27"/>
        <v>46284</v>
      </c>
      <c r="JL29" s="187">
        <f t="shared" si="27"/>
        <v>46285</v>
      </c>
      <c r="JM29" s="187">
        <f t="shared" si="27"/>
        <v>46286</v>
      </c>
      <c r="JN29" s="187">
        <f t="shared" si="27"/>
        <v>46287</v>
      </c>
      <c r="JO29" s="187">
        <f t="shared" si="27"/>
        <v>46288</v>
      </c>
      <c r="JP29" s="187">
        <f t="shared" si="27"/>
        <v>46289</v>
      </c>
      <c r="JQ29" s="187">
        <f t="shared" si="27"/>
        <v>46290</v>
      </c>
      <c r="JR29" s="187">
        <f t="shared" si="27"/>
        <v>46291</v>
      </c>
      <c r="JS29" s="187">
        <f t="shared" si="27"/>
        <v>46292</v>
      </c>
      <c r="JT29" s="187">
        <f t="shared" si="27"/>
        <v>46293</v>
      </c>
      <c r="JU29" s="187">
        <f t="shared" si="27"/>
        <v>46294</v>
      </c>
      <c r="JV29" s="187">
        <f t="shared" si="27"/>
        <v>46295</v>
      </c>
    </row>
    <row r="30" spans="1:282" s="44" customFormat="1" x14ac:dyDescent="0.2">
      <c r="A30" s="42" t="s">
        <v>83</v>
      </c>
      <c r="B30" s="189"/>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c r="CW30" s="189"/>
      <c r="CX30" s="189"/>
      <c r="CY30" s="189"/>
      <c r="CZ30" s="189"/>
      <c r="DA30" s="189"/>
      <c r="DB30" s="189"/>
      <c r="DC30" s="189"/>
      <c r="DD30" s="189"/>
      <c r="DE30" s="189"/>
      <c r="DF30" s="189"/>
      <c r="DG30" s="189"/>
      <c r="DH30" s="189"/>
      <c r="DI30" s="189"/>
      <c r="DJ30" s="189"/>
      <c r="DK30" s="189"/>
      <c r="DL30" s="189"/>
      <c r="DM30" s="189"/>
      <c r="DN30" s="189"/>
      <c r="DO30" s="189"/>
      <c r="DP30" s="189"/>
      <c r="DQ30" s="189"/>
      <c r="DR30" s="189"/>
      <c r="DS30" s="189"/>
      <c r="DT30" s="189"/>
      <c r="DU30" s="189"/>
      <c r="DV30" s="189"/>
      <c r="DW30" s="189"/>
      <c r="DX30" s="189"/>
      <c r="DY30" s="189"/>
      <c r="DZ30" s="189"/>
      <c r="EA30" s="189"/>
      <c r="EB30" s="189"/>
      <c r="EC30" s="189"/>
      <c r="ED30" s="189"/>
      <c r="EE30" s="189"/>
      <c r="EF30" s="189"/>
      <c r="EG30" s="189"/>
      <c r="EH30" s="189"/>
      <c r="EI30" s="189"/>
      <c r="EJ30" s="189"/>
      <c r="EK30" s="189"/>
      <c r="EL30" s="189"/>
      <c r="EM30" s="189"/>
      <c r="EN30" s="189"/>
      <c r="EO30" s="189"/>
      <c r="EP30" s="189"/>
      <c r="EQ30" s="189"/>
      <c r="ER30" s="189"/>
      <c r="ES30" s="189"/>
      <c r="ET30" s="189"/>
      <c r="EU30" s="189"/>
      <c r="EV30" s="189"/>
      <c r="EW30" s="189"/>
      <c r="EX30" s="189"/>
      <c r="EY30" s="189"/>
      <c r="EZ30" s="189"/>
      <c r="FA30" s="189"/>
      <c r="FB30" s="189"/>
      <c r="FC30" s="189"/>
      <c r="FD30" s="189"/>
      <c r="FE30" s="189"/>
      <c r="FF30" s="189"/>
      <c r="FG30" s="189"/>
      <c r="FH30" s="189"/>
      <c r="FI30" s="189"/>
      <c r="FJ30" s="189"/>
      <c r="FK30" s="189"/>
      <c r="FL30" s="189"/>
      <c r="FM30" s="189"/>
      <c r="FN30" s="189"/>
      <c r="FO30" s="189"/>
      <c r="FP30" s="189"/>
      <c r="FQ30" s="189"/>
      <c r="FR30" s="189"/>
      <c r="FS30" s="189"/>
      <c r="FT30" s="189"/>
      <c r="FU30" s="189"/>
      <c r="FV30" s="189"/>
      <c r="FW30" s="189"/>
      <c r="FX30" s="189"/>
      <c r="FY30" s="189"/>
      <c r="FZ30" s="189"/>
      <c r="GA30" s="189"/>
      <c r="GB30" s="189"/>
      <c r="GC30" s="189"/>
      <c r="GD30" s="189"/>
      <c r="GE30" s="189"/>
      <c r="GF30" s="189"/>
      <c r="GG30" s="189"/>
      <c r="GH30" s="189"/>
      <c r="GI30" s="189"/>
      <c r="GJ30" s="189"/>
      <c r="GK30" s="189"/>
      <c r="GL30" s="189"/>
      <c r="GM30" s="189"/>
      <c r="GN30" s="189"/>
      <c r="GO30" s="189"/>
      <c r="GP30" s="189"/>
      <c r="GQ30" s="189"/>
      <c r="GR30" s="189"/>
      <c r="GS30" s="189"/>
      <c r="GT30" s="189"/>
      <c r="GU30" s="189"/>
      <c r="GV30" s="189"/>
      <c r="GW30" s="189"/>
      <c r="GX30" s="189"/>
      <c r="GY30" s="189"/>
      <c r="GZ30" s="189"/>
      <c r="HA30" s="189"/>
      <c r="HB30" s="189"/>
      <c r="HC30" s="189"/>
      <c r="HD30" s="189"/>
      <c r="HE30" s="189"/>
      <c r="HF30" s="189"/>
      <c r="HG30" s="189"/>
      <c r="HH30" s="189"/>
      <c r="HI30" s="189"/>
      <c r="HJ30" s="189"/>
      <c r="HK30" s="189"/>
      <c r="HL30" s="189"/>
      <c r="HM30" s="189"/>
      <c r="HN30" s="189"/>
      <c r="HO30" s="189"/>
      <c r="HP30" s="189"/>
      <c r="HQ30" s="189"/>
      <c r="HR30" s="189"/>
      <c r="HS30" s="189"/>
      <c r="HT30" s="189"/>
      <c r="HU30" s="189"/>
      <c r="HV30" s="189"/>
      <c r="HW30" s="189"/>
      <c r="HX30" s="189"/>
      <c r="HY30" s="189"/>
      <c r="HZ30" s="189"/>
      <c r="IA30" s="189"/>
      <c r="IB30" s="189"/>
      <c r="IC30" s="189"/>
      <c r="ID30" s="189"/>
      <c r="IE30" s="189"/>
      <c r="IF30" s="189"/>
      <c r="IG30" s="189"/>
      <c r="IH30" s="189"/>
      <c r="II30" s="189"/>
      <c r="IJ30" s="189"/>
      <c r="IK30" s="189"/>
      <c r="IL30" s="189"/>
      <c r="IM30" s="189"/>
      <c r="IN30" s="189"/>
      <c r="IO30" s="189"/>
      <c r="IP30" s="189"/>
      <c r="IQ30" s="189"/>
      <c r="IR30" s="189"/>
      <c r="IS30" s="189"/>
      <c r="IT30" s="189"/>
      <c r="IU30" s="189"/>
      <c r="IV30" s="189"/>
      <c r="IW30" s="189"/>
      <c r="IX30" s="189"/>
      <c r="IY30" s="189"/>
      <c r="IZ30" s="189"/>
      <c r="JA30" s="189"/>
      <c r="JB30" s="189"/>
      <c r="JC30" s="189"/>
      <c r="JD30" s="189"/>
      <c r="JE30" s="189"/>
      <c r="JF30" s="189"/>
      <c r="JG30" s="189"/>
      <c r="JH30" s="189"/>
      <c r="JI30" s="189"/>
      <c r="JJ30" s="189"/>
      <c r="JK30" s="189"/>
      <c r="JL30" s="189"/>
      <c r="JM30" s="189"/>
      <c r="JN30" s="189"/>
      <c r="JO30" s="189"/>
      <c r="JP30" s="189"/>
      <c r="JQ30" s="189"/>
      <c r="JR30" s="189"/>
      <c r="JS30" s="189"/>
      <c r="JT30" s="189"/>
      <c r="JU30" s="189"/>
      <c r="JV30" s="189"/>
    </row>
    <row r="31" spans="1:282" s="50" customFormat="1" x14ac:dyDescent="0.2">
      <c r="A31" s="88">
        <v>1</v>
      </c>
      <c r="B31" s="191" t="e">
        <f t="shared" ref="B31:C31" si="28">ROUND(B7*0.82,)</f>
        <v>#REF!</v>
      </c>
      <c r="C31" s="191" t="e">
        <f t="shared" si="28"/>
        <v>#REF!</v>
      </c>
      <c r="D31" s="191" t="e">
        <f t="shared" ref="D31:BO31" si="29">ROUND(D7*0.82,)</f>
        <v>#REF!</v>
      </c>
      <c r="E31" s="191" t="e">
        <f t="shared" si="29"/>
        <v>#REF!</v>
      </c>
      <c r="F31" s="191" t="e">
        <f t="shared" si="29"/>
        <v>#REF!</v>
      </c>
      <c r="G31" s="191" t="e">
        <f t="shared" si="29"/>
        <v>#REF!</v>
      </c>
      <c r="H31" s="191">
        <f t="shared" si="29"/>
        <v>30545</v>
      </c>
      <c r="I31" s="191">
        <f t="shared" si="29"/>
        <v>42435</v>
      </c>
      <c r="J31" s="191">
        <f t="shared" si="29"/>
        <v>42435</v>
      </c>
      <c r="K31" s="191">
        <f t="shared" si="29"/>
        <v>42435</v>
      </c>
      <c r="L31" s="191">
        <f t="shared" si="29"/>
        <v>36695</v>
      </c>
      <c r="M31" s="191">
        <f t="shared" si="29"/>
        <v>36695</v>
      </c>
      <c r="N31" s="191">
        <f t="shared" si="29"/>
        <v>36695</v>
      </c>
      <c r="O31" s="191">
        <f t="shared" si="29"/>
        <v>36695</v>
      </c>
      <c r="P31" s="191">
        <f t="shared" si="29"/>
        <v>36695</v>
      </c>
      <c r="Q31" s="191">
        <f t="shared" si="29"/>
        <v>36695</v>
      </c>
      <c r="R31" s="191">
        <f t="shared" si="29"/>
        <v>29889</v>
      </c>
      <c r="S31" s="191">
        <f t="shared" si="29"/>
        <v>16359</v>
      </c>
      <c r="T31" s="191">
        <f t="shared" si="29"/>
        <v>16359</v>
      </c>
      <c r="U31" s="191">
        <f t="shared" si="29"/>
        <v>16359</v>
      </c>
      <c r="V31" s="191">
        <f t="shared" si="29"/>
        <v>16359</v>
      </c>
      <c r="W31" s="191">
        <f t="shared" si="29"/>
        <v>16359</v>
      </c>
      <c r="X31" s="191">
        <f t="shared" si="29"/>
        <v>17999</v>
      </c>
      <c r="Y31" s="191">
        <f t="shared" si="29"/>
        <v>17999</v>
      </c>
      <c r="Z31" s="191">
        <f t="shared" si="29"/>
        <v>17999</v>
      </c>
      <c r="AA31" s="191">
        <f t="shared" si="29"/>
        <v>17999</v>
      </c>
      <c r="AB31" s="191">
        <f t="shared" si="29"/>
        <v>17999</v>
      </c>
      <c r="AC31" s="191">
        <f t="shared" si="29"/>
        <v>16359</v>
      </c>
      <c r="AD31" s="191">
        <f t="shared" si="29"/>
        <v>16359</v>
      </c>
      <c r="AE31" s="191">
        <f t="shared" si="29"/>
        <v>16359</v>
      </c>
      <c r="AF31" s="191">
        <f t="shared" si="29"/>
        <v>16359</v>
      </c>
      <c r="AG31" s="191">
        <f t="shared" si="29"/>
        <v>16359</v>
      </c>
      <c r="AH31" s="191">
        <f t="shared" si="29"/>
        <v>19639</v>
      </c>
      <c r="AI31" s="191">
        <f t="shared" si="29"/>
        <v>19639</v>
      </c>
      <c r="AJ31" s="191">
        <f t="shared" si="29"/>
        <v>19639</v>
      </c>
      <c r="AK31" s="191">
        <f t="shared" si="29"/>
        <v>19639</v>
      </c>
      <c r="AL31" s="191">
        <f t="shared" si="29"/>
        <v>19639</v>
      </c>
      <c r="AM31" s="191">
        <f t="shared" si="29"/>
        <v>21279</v>
      </c>
      <c r="AN31" s="191">
        <f t="shared" si="29"/>
        <v>23329</v>
      </c>
      <c r="AO31" s="191">
        <f t="shared" si="29"/>
        <v>23739</v>
      </c>
      <c r="AP31" s="191">
        <f t="shared" si="29"/>
        <v>23739</v>
      </c>
      <c r="AQ31" s="191">
        <f t="shared" si="29"/>
        <v>23739</v>
      </c>
      <c r="AR31" s="191">
        <f t="shared" si="29"/>
        <v>23739</v>
      </c>
      <c r="AS31" s="191">
        <f t="shared" si="29"/>
        <v>23739</v>
      </c>
      <c r="AT31" s="191">
        <f t="shared" si="29"/>
        <v>23739</v>
      </c>
      <c r="AU31" s="191">
        <f t="shared" si="29"/>
        <v>23739</v>
      </c>
      <c r="AV31" s="191">
        <f t="shared" si="29"/>
        <v>23739</v>
      </c>
      <c r="AW31" s="191">
        <f t="shared" si="29"/>
        <v>23739</v>
      </c>
      <c r="AX31" s="191">
        <f t="shared" si="29"/>
        <v>23739</v>
      </c>
      <c r="AY31" s="191">
        <f t="shared" si="29"/>
        <v>22099</v>
      </c>
      <c r="AZ31" s="191">
        <f t="shared" si="29"/>
        <v>22099</v>
      </c>
      <c r="BA31" s="191">
        <f t="shared" si="29"/>
        <v>23739</v>
      </c>
      <c r="BB31" s="191">
        <f t="shared" si="29"/>
        <v>23739</v>
      </c>
      <c r="BC31" s="191">
        <f t="shared" si="29"/>
        <v>25379</v>
      </c>
      <c r="BD31" s="191">
        <f t="shared" si="29"/>
        <v>27429</v>
      </c>
      <c r="BE31" s="191">
        <f t="shared" si="29"/>
        <v>27429</v>
      </c>
      <c r="BF31" s="191">
        <f t="shared" si="29"/>
        <v>27429</v>
      </c>
      <c r="BG31" s="191">
        <f t="shared" si="29"/>
        <v>27429</v>
      </c>
      <c r="BH31" s="191">
        <f t="shared" si="29"/>
        <v>29479</v>
      </c>
      <c r="BI31" s="191">
        <f t="shared" si="29"/>
        <v>31939</v>
      </c>
      <c r="BJ31" s="191">
        <f t="shared" si="29"/>
        <v>31939</v>
      </c>
      <c r="BK31" s="191">
        <f t="shared" si="29"/>
        <v>29479</v>
      </c>
      <c r="BL31" s="191">
        <f t="shared" si="29"/>
        <v>25379</v>
      </c>
      <c r="BM31" s="191">
        <f t="shared" si="29"/>
        <v>25379</v>
      </c>
      <c r="BN31" s="191">
        <f t="shared" si="29"/>
        <v>27429</v>
      </c>
      <c r="BO31" s="191">
        <f t="shared" si="29"/>
        <v>27429</v>
      </c>
      <c r="BP31" s="191">
        <f t="shared" ref="BP31:CU31" si="30">ROUND(BP7*0.82,)</f>
        <v>20459</v>
      </c>
      <c r="BQ31" s="191">
        <f t="shared" si="30"/>
        <v>20828</v>
      </c>
      <c r="BR31" s="191">
        <f t="shared" si="30"/>
        <v>20828</v>
      </c>
      <c r="BS31" s="191">
        <f t="shared" si="30"/>
        <v>20828</v>
      </c>
      <c r="BT31" s="191">
        <f t="shared" si="30"/>
        <v>19598</v>
      </c>
      <c r="BU31" s="191">
        <f t="shared" si="30"/>
        <v>19598</v>
      </c>
      <c r="BV31" s="191">
        <f t="shared" si="30"/>
        <v>20828</v>
      </c>
      <c r="BW31" s="191">
        <f t="shared" si="30"/>
        <v>20828</v>
      </c>
      <c r="BX31" s="191">
        <f t="shared" si="30"/>
        <v>20828</v>
      </c>
      <c r="BY31" s="191">
        <f t="shared" si="30"/>
        <v>19598</v>
      </c>
      <c r="BZ31" s="191">
        <f t="shared" si="30"/>
        <v>19598</v>
      </c>
      <c r="CA31" s="191">
        <f t="shared" si="30"/>
        <v>19598</v>
      </c>
      <c r="CB31" s="191">
        <f t="shared" si="30"/>
        <v>19598</v>
      </c>
      <c r="CC31" s="191">
        <f t="shared" si="30"/>
        <v>19598</v>
      </c>
      <c r="CD31" s="191">
        <f t="shared" si="30"/>
        <v>19598</v>
      </c>
      <c r="CE31" s="191">
        <f t="shared" si="30"/>
        <v>19598</v>
      </c>
      <c r="CF31" s="191">
        <f t="shared" si="30"/>
        <v>19598</v>
      </c>
      <c r="CG31" s="191">
        <f t="shared" si="30"/>
        <v>19598</v>
      </c>
      <c r="CH31" s="191">
        <f t="shared" si="30"/>
        <v>19598</v>
      </c>
      <c r="CI31" s="191">
        <f t="shared" si="30"/>
        <v>19598</v>
      </c>
      <c r="CJ31" s="191">
        <f t="shared" si="30"/>
        <v>19598</v>
      </c>
      <c r="CK31" s="191">
        <f t="shared" si="30"/>
        <v>19598</v>
      </c>
      <c r="CL31" s="191">
        <f t="shared" si="30"/>
        <v>19598</v>
      </c>
      <c r="CM31" s="191">
        <f t="shared" si="30"/>
        <v>19598</v>
      </c>
      <c r="CN31" s="191">
        <f t="shared" si="30"/>
        <v>19598</v>
      </c>
      <c r="CO31" s="191">
        <f t="shared" si="30"/>
        <v>19598</v>
      </c>
      <c r="CP31" s="191">
        <f t="shared" si="30"/>
        <v>19598</v>
      </c>
      <c r="CQ31" s="191">
        <f t="shared" si="30"/>
        <v>19598</v>
      </c>
      <c r="CR31" s="191">
        <f t="shared" si="30"/>
        <v>19598</v>
      </c>
      <c r="CS31" s="191">
        <f t="shared" si="30"/>
        <v>19598</v>
      </c>
      <c r="CT31" s="191">
        <f t="shared" si="30"/>
        <v>19598</v>
      </c>
      <c r="CU31" s="191">
        <f t="shared" si="30"/>
        <v>19598</v>
      </c>
      <c r="CV31" s="191">
        <f t="shared" ref="CV31:DP31" si="31">ROUND(CV7*0.82,)</f>
        <v>12013</v>
      </c>
      <c r="CW31" s="191">
        <f t="shared" si="31"/>
        <v>12013</v>
      </c>
      <c r="CX31" s="191">
        <f t="shared" si="31"/>
        <v>12423</v>
      </c>
      <c r="CY31" s="191">
        <f t="shared" si="31"/>
        <v>12423</v>
      </c>
      <c r="CZ31" s="191">
        <f t="shared" si="31"/>
        <v>12013</v>
      </c>
      <c r="DA31" s="191">
        <f t="shared" si="31"/>
        <v>12013</v>
      </c>
      <c r="DB31" s="191">
        <f t="shared" si="31"/>
        <v>12013</v>
      </c>
      <c r="DC31" s="191">
        <f t="shared" si="31"/>
        <v>12013</v>
      </c>
      <c r="DD31" s="191">
        <f t="shared" si="31"/>
        <v>12013</v>
      </c>
      <c r="DE31" s="191">
        <f t="shared" si="31"/>
        <v>12423</v>
      </c>
      <c r="DF31" s="191">
        <f t="shared" si="31"/>
        <v>12423</v>
      </c>
      <c r="DG31" s="191">
        <f t="shared" si="31"/>
        <v>12013</v>
      </c>
      <c r="DH31" s="191">
        <f t="shared" si="31"/>
        <v>12013</v>
      </c>
      <c r="DI31" s="191">
        <f t="shared" si="31"/>
        <v>12013</v>
      </c>
      <c r="DJ31" s="191">
        <f t="shared" si="31"/>
        <v>11193</v>
      </c>
      <c r="DK31" s="191">
        <f t="shared" si="31"/>
        <v>11193</v>
      </c>
      <c r="DL31" s="191">
        <f t="shared" si="31"/>
        <v>11767</v>
      </c>
      <c r="DM31" s="191">
        <f t="shared" si="31"/>
        <v>11767</v>
      </c>
      <c r="DN31" s="191">
        <f t="shared" si="31"/>
        <v>11193</v>
      </c>
      <c r="DO31" s="191">
        <f t="shared" si="31"/>
        <v>11193</v>
      </c>
      <c r="DP31" s="191">
        <f t="shared" si="31"/>
        <v>11193</v>
      </c>
      <c r="DQ31" s="191">
        <f t="shared" ref="DQ31:DY31" si="32">ROUND(DQ7*0.82,)</f>
        <v>11193</v>
      </c>
      <c r="DR31" s="191">
        <f t="shared" si="32"/>
        <v>11193</v>
      </c>
      <c r="DS31" s="191">
        <f t="shared" si="32"/>
        <v>11767</v>
      </c>
      <c r="DT31" s="191">
        <f t="shared" si="32"/>
        <v>11767</v>
      </c>
      <c r="DU31" s="191">
        <f t="shared" si="32"/>
        <v>11193</v>
      </c>
      <c r="DV31" s="191">
        <f t="shared" si="32"/>
        <v>11193</v>
      </c>
      <c r="DW31" s="191">
        <f t="shared" si="32"/>
        <v>11193</v>
      </c>
      <c r="DX31" s="191">
        <f t="shared" si="32"/>
        <v>11193</v>
      </c>
      <c r="DY31" s="191">
        <f t="shared" si="32"/>
        <v>12013</v>
      </c>
      <c r="DZ31" s="191">
        <f t="shared" ref="DZ31:EA31" si="33">ROUND(DZ7*0.82,)</f>
        <v>11767</v>
      </c>
      <c r="EA31" s="191">
        <f t="shared" si="33"/>
        <v>11767</v>
      </c>
      <c r="EB31" s="191">
        <f t="shared" ref="EB31:GM31" si="34">ROUND(EB7*0.82,)</f>
        <v>11767</v>
      </c>
      <c r="EC31" s="191">
        <f t="shared" si="34"/>
        <v>10783</v>
      </c>
      <c r="ED31" s="191">
        <f t="shared" si="34"/>
        <v>10783</v>
      </c>
      <c r="EE31" s="191">
        <f t="shared" si="34"/>
        <v>10783</v>
      </c>
      <c r="EF31" s="191">
        <f t="shared" si="34"/>
        <v>10783</v>
      </c>
      <c r="EG31" s="191">
        <f t="shared" si="34"/>
        <v>10783</v>
      </c>
      <c r="EH31" s="191">
        <f t="shared" si="34"/>
        <v>11767</v>
      </c>
      <c r="EI31" s="191">
        <f t="shared" si="34"/>
        <v>11767</v>
      </c>
      <c r="EJ31" s="191">
        <f t="shared" si="34"/>
        <v>11767</v>
      </c>
      <c r="EK31" s="191">
        <f t="shared" si="34"/>
        <v>10537</v>
      </c>
      <c r="EL31" s="191">
        <f t="shared" si="34"/>
        <v>10537</v>
      </c>
      <c r="EM31" s="191">
        <f t="shared" si="34"/>
        <v>10537</v>
      </c>
      <c r="EN31" s="191">
        <f t="shared" si="34"/>
        <v>10783</v>
      </c>
      <c r="EO31" s="191">
        <f t="shared" si="34"/>
        <v>10783</v>
      </c>
      <c r="EP31" s="191">
        <f t="shared" si="34"/>
        <v>10537</v>
      </c>
      <c r="EQ31" s="191">
        <f t="shared" si="34"/>
        <v>10537</v>
      </c>
      <c r="ER31" s="191">
        <f t="shared" si="34"/>
        <v>10537</v>
      </c>
      <c r="ES31" s="191">
        <f t="shared" si="34"/>
        <v>10537</v>
      </c>
      <c r="ET31" s="191">
        <f t="shared" si="34"/>
        <v>10537</v>
      </c>
      <c r="EU31" s="191">
        <f t="shared" si="34"/>
        <v>10783</v>
      </c>
      <c r="EV31" s="191">
        <f t="shared" si="34"/>
        <v>10783</v>
      </c>
      <c r="EW31" s="191">
        <f t="shared" si="34"/>
        <v>10537</v>
      </c>
      <c r="EX31" s="191">
        <f t="shared" si="34"/>
        <v>10537</v>
      </c>
      <c r="EY31" s="191">
        <f t="shared" si="34"/>
        <v>10537</v>
      </c>
      <c r="EZ31" s="191">
        <f t="shared" si="34"/>
        <v>10537</v>
      </c>
      <c r="FA31" s="191">
        <f t="shared" si="34"/>
        <v>10537</v>
      </c>
      <c r="FB31" s="191">
        <f t="shared" si="34"/>
        <v>10783</v>
      </c>
      <c r="FC31" s="191">
        <f t="shared" si="34"/>
        <v>10783</v>
      </c>
      <c r="FD31" s="191">
        <f t="shared" si="34"/>
        <v>12013</v>
      </c>
      <c r="FE31" s="191">
        <f t="shared" si="34"/>
        <v>10783</v>
      </c>
      <c r="FF31" s="191">
        <f t="shared" si="34"/>
        <v>10783</v>
      </c>
      <c r="FG31" s="191">
        <f t="shared" si="34"/>
        <v>10783</v>
      </c>
      <c r="FH31" s="191">
        <f t="shared" si="34"/>
        <v>10783</v>
      </c>
      <c r="FI31" s="191">
        <f t="shared" si="34"/>
        <v>16933</v>
      </c>
      <c r="FJ31" s="191">
        <f t="shared" si="34"/>
        <v>16933</v>
      </c>
      <c r="FK31" s="191">
        <f t="shared" si="34"/>
        <v>16933</v>
      </c>
      <c r="FL31" s="191">
        <f t="shared" si="34"/>
        <v>16933</v>
      </c>
      <c r="FM31" s="191">
        <f t="shared" si="34"/>
        <v>16933</v>
      </c>
      <c r="FN31" s="191">
        <f t="shared" si="34"/>
        <v>16933</v>
      </c>
      <c r="FO31" s="191">
        <f t="shared" si="34"/>
        <v>16933</v>
      </c>
      <c r="FP31" s="191">
        <f t="shared" si="34"/>
        <v>16933</v>
      </c>
      <c r="FQ31" s="191">
        <f t="shared" si="34"/>
        <v>16933</v>
      </c>
      <c r="FR31" s="191">
        <f t="shared" si="34"/>
        <v>16933</v>
      </c>
      <c r="FS31" s="191">
        <f t="shared" si="34"/>
        <v>16933</v>
      </c>
      <c r="FT31" s="191">
        <f t="shared" si="34"/>
        <v>16933</v>
      </c>
      <c r="FU31" s="191">
        <f t="shared" si="34"/>
        <v>16933</v>
      </c>
      <c r="FV31" s="191">
        <f t="shared" si="34"/>
        <v>16933</v>
      </c>
      <c r="FW31" s="191">
        <f t="shared" si="34"/>
        <v>16933</v>
      </c>
      <c r="FX31" s="191">
        <f t="shared" si="34"/>
        <v>16933</v>
      </c>
      <c r="FY31" s="191">
        <f t="shared" si="34"/>
        <v>16933</v>
      </c>
      <c r="FZ31" s="191">
        <f t="shared" si="34"/>
        <v>16933</v>
      </c>
      <c r="GA31" s="191">
        <f t="shared" si="34"/>
        <v>16933</v>
      </c>
      <c r="GB31" s="191">
        <f t="shared" si="34"/>
        <v>16933</v>
      </c>
      <c r="GC31" s="191">
        <f t="shared" si="34"/>
        <v>16933</v>
      </c>
      <c r="GD31" s="191">
        <f t="shared" si="34"/>
        <v>16933</v>
      </c>
      <c r="GE31" s="191">
        <f t="shared" si="34"/>
        <v>16933</v>
      </c>
      <c r="GF31" s="191">
        <f t="shared" si="34"/>
        <v>16933</v>
      </c>
      <c r="GG31" s="191">
        <f t="shared" si="34"/>
        <v>10783</v>
      </c>
      <c r="GH31" s="191">
        <f t="shared" si="34"/>
        <v>10783</v>
      </c>
      <c r="GI31" s="191">
        <f t="shared" si="34"/>
        <v>18491</v>
      </c>
      <c r="GJ31" s="191">
        <f t="shared" si="34"/>
        <v>18491</v>
      </c>
      <c r="GK31" s="191">
        <f t="shared" si="34"/>
        <v>18491</v>
      </c>
      <c r="GL31" s="191">
        <f t="shared" si="34"/>
        <v>18491</v>
      </c>
      <c r="GM31" s="191">
        <f t="shared" si="34"/>
        <v>18491</v>
      </c>
      <c r="GN31" s="191">
        <f t="shared" ref="GN31:IY31" si="35">ROUND(GN7*0.82,)</f>
        <v>18491</v>
      </c>
      <c r="GO31" s="191">
        <f t="shared" si="35"/>
        <v>18491</v>
      </c>
      <c r="GP31" s="191">
        <f t="shared" si="35"/>
        <v>18491</v>
      </c>
      <c r="GQ31" s="191">
        <f t="shared" si="35"/>
        <v>18491</v>
      </c>
      <c r="GR31" s="191">
        <f t="shared" si="35"/>
        <v>18491</v>
      </c>
      <c r="GS31" s="191">
        <f t="shared" si="35"/>
        <v>13571</v>
      </c>
      <c r="GT31" s="191">
        <f t="shared" si="35"/>
        <v>13571</v>
      </c>
      <c r="GU31" s="191">
        <f t="shared" si="35"/>
        <v>13571</v>
      </c>
      <c r="GV31" s="191">
        <f t="shared" si="35"/>
        <v>13571</v>
      </c>
      <c r="GW31" s="191">
        <f t="shared" si="35"/>
        <v>13981</v>
      </c>
      <c r="GX31" s="191">
        <f t="shared" si="35"/>
        <v>13981</v>
      </c>
      <c r="GY31" s="191">
        <f t="shared" si="35"/>
        <v>14965</v>
      </c>
      <c r="GZ31" s="191">
        <f t="shared" si="35"/>
        <v>14965</v>
      </c>
      <c r="HA31" s="191">
        <f t="shared" si="35"/>
        <v>13981</v>
      </c>
      <c r="HB31" s="191">
        <f t="shared" si="35"/>
        <v>13981</v>
      </c>
      <c r="HC31" s="191">
        <f t="shared" si="35"/>
        <v>13981</v>
      </c>
      <c r="HD31" s="191">
        <f t="shared" si="35"/>
        <v>13981</v>
      </c>
      <c r="HE31" s="191">
        <f t="shared" si="35"/>
        <v>13981</v>
      </c>
      <c r="HF31" s="191">
        <f t="shared" si="35"/>
        <v>14965</v>
      </c>
      <c r="HG31" s="191">
        <f t="shared" si="35"/>
        <v>14965</v>
      </c>
      <c r="HH31" s="191">
        <f t="shared" si="35"/>
        <v>13981</v>
      </c>
      <c r="HI31" s="191">
        <f t="shared" si="35"/>
        <v>13981</v>
      </c>
      <c r="HJ31" s="191">
        <f t="shared" si="35"/>
        <v>13981</v>
      </c>
      <c r="HK31" s="191">
        <f t="shared" si="35"/>
        <v>13981</v>
      </c>
      <c r="HL31" s="191">
        <f t="shared" si="35"/>
        <v>13981</v>
      </c>
      <c r="HM31" s="191">
        <f t="shared" si="35"/>
        <v>12013</v>
      </c>
      <c r="HN31" s="191">
        <f t="shared" si="35"/>
        <v>14965</v>
      </c>
      <c r="HO31" s="191">
        <f t="shared" si="35"/>
        <v>13981</v>
      </c>
      <c r="HP31" s="191">
        <f t="shared" si="35"/>
        <v>13981</v>
      </c>
      <c r="HQ31" s="191">
        <f t="shared" si="35"/>
        <v>13981</v>
      </c>
      <c r="HR31" s="191">
        <f t="shared" si="35"/>
        <v>13981</v>
      </c>
      <c r="HS31" s="191">
        <f t="shared" si="35"/>
        <v>13981</v>
      </c>
      <c r="HT31" s="191">
        <f t="shared" si="35"/>
        <v>14965</v>
      </c>
      <c r="HU31" s="191">
        <f t="shared" si="35"/>
        <v>14965</v>
      </c>
      <c r="HV31" s="191">
        <f t="shared" si="35"/>
        <v>13981</v>
      </c>
      <c r="HW31" s="191">
        <f t="shared" si="35"/>
        <v>13981</v>
      </c>
      <c r="HX31" s="191">
        <f t="shared" si="35"/>
        <v>13981</v>
      </c>
      <c r="HY31" s="191">
        <f t="shared" si="35"/>
        <v>13981</v>
      </c>
      <c r="HZ31" s="191">
        <f t="shared" si="35"/>
        <v>13981</v>
      </c>
      <c r="IA31" s="191">
        <f t="shared" si="35"/>
        <v>14965</v>
      </c>
      <c r="IB31" s="191">
        <f t="shared" si="35"/>
        <v>14965</v>
      </c>
      <c r="IC31" s="191">
        <f t="shared" si="35"/>
        <v>13981</v>
      </c>
      <c r="ID31" s="191">
        <f t="shared" si="35"/>
        <v>13981</v>
      </c>
      <c r="IE31" s="191">
        <f t="shared" si="35"/>
        <v>13981</v>
      </c>
      <c r="IF31" s="191">
        <f t="shared" si="35"/>
        <v>13981</v>
      </c>
      <c r="IG31" s="191">
        <f t="shared" si="35"/>
        <v>13981</v>
      </c>
      <c r="IH31" s="191">
        <f t="shared" si="35"/>
        <v>14965</v>
      </c>
      <c r="II31" s="191">
        <f t="shared" si="35"/>
        <v>14965</v>
      </c>
      <c r="IJ31" s="191">
        <f t="shared" si="35"/>
        <v>12423</v>
      </c>
      <c r="IK31" s="191">
        <f t="shared" si="35"/>
        <v>12423</v>
      </c>
      <c r="IL31" s="191">
        <f t="shared" si="35"/>
        <v>12423</v>
      </c>
      <c r="IM31" s="191">
        <f t="shared" si="35"/>
        <v>12423</v>
      </c>
      <c r="IN31" s="191">
        <f t="shared" si="35"/>
        <v>12423</v>
      </c>
      <c r="IO31" s="191">
        <f t="shared" si="35"/>
        <v>13981</v>
      </c>
      <c r="IP31" s="191">
        <f t="shared" si="35"/>
        <v>13981</v>
      </c>
      <c r="IQ31" s="191">
        <f t="shared" si="35"/>
        <v>12013</v>
      </c>
      <c r="IR31" s="191">
        <f t="shared" si="35"/>
        <v>12013</v>
      </c>
      <c r="IS31" s="191">
        <f t="shared" si="35"/>
        <v>12013</v>
      </c>
      <c r="IT31" s="191">
        <f t="shared" si="35"/>
        <v>12013</v>
      </c>
      <c r="IU31" s="191">
        <f t="shared" si="35"/>
        <v>12013</v>
      </c>
      <c r="IV31" s="191">
        <f t="shared" si="35"/>
        <v>13981</v>
      </c>
      <c r="IW31" s="191">
        <f t="shared" si="35"/>
        <v>13981</v>
      </c>
      <c r="IX31" s="191">
        <f t="shared" si="35"/>
        <v>12013</v>
      </c>
      <c r="IY31" s="191">
        <f t="shared" si="35"/>
        <v>12013</v>
      </c>
      <c r="IZ31" s="191">
        <f t="shared" ref="IZ31:JV31" si="36">ROUND(IZ7*0.82,)</f>
        <v>12013</v>
      </c>
      <c r="JA31" s="191">
        <f t="shared" si="36"/>
        <v>12013</v>
      </c>
      <c r="JB31" s="191">
        <f t="shared" si="36"/>
        <v>12013</v>
      </c>
      <c r="JC31" s="191">
        <f t="shared" si="36"/>
        <v>13981</v>
      </c>
      <c r="JD31" s="191">
        <f t="shared" si="36"/>
        <v>13981</v>
      </c>
      <c r="JE31" s="191">
        <f t="shared" si="36"/>
        <v>12013</v>
      </c>
      <c r="JF31" s="191">
        <f t="shared" si="36"/>
        <v>12013</v>
      </c>
      <c r="JG31" s="191">
        <f t="shared" si="36"/>
        <v>12013</v>
      </c>
      <c r="JH31" s="191">
        <f t="shared" si="36"/>
        <v>12013</v>
      </c>
      <c r="JI31" s="191">
        <f t="shared" si="36"/>
        <v>12013</v>
      </c>
      <c r="JJ31" s="191">
        <f t="shared" si="36"/>
        <v>13981</v>
      </c>
      <c r="JK31" s="191">
        <f t="shared" si="36"/>
        <v>13981</v>
      </c>
      <c r="JL31" s="191">
        <f t="shared" si="36"/>
        <v>12013</v>
      </c>
      <c r="JM31" s="191">
        <f t="shared" si="36"/>
        <v>12013</v>
      </c>
      <c r="JN31" s="191">
        <f t="shared" si="36"/>
        <v>12013</v>
      </c>
      <c r="JO31" s="191">
        <f t="shared" si="36"/>
        <v>12013</v>
      </c>
      <c r="JP31" s="191">
        <f t="shared" si="36"/>
        <v>12013</v>
      </c>
      <c r="JQ31" s="191">
        <f t="shared" si="36"/>
        <v>13981</v>
      </c>
      <c r="JR31" s="191">
        <f t="shared" si="36"/>
        <v>13981</v>
      </c>
      <c r="JS31" s="191">
        <f t="shared" si="36"/>
        <v>12997</v>
      </c>
      <c r="JT31" s="191">
        <f t="shared" si="36"/>
        <v>12997</v>
      </c>
      <c r="JU31" s="191">
        <f t="shared" si="36"/>
        <v>12997</v>
      </c>
      <c r="JV31" s="191">
        <f t="shared" si="36"/>
        <v>12997</v>
      </c>
    </row>
    <row r="32" spans="1:282" s="50" customFormat="1" x14ac:dyDescent="0.2">
      <c r="A32" s="88">
        <v>2</v>
      </c>
      <c r="B32" s="191" t="e">
        <f t="shared" ref="B32:C32" si="37">ROUND(B8*0.82,)</f>
        <v>#REF!</v>
      </c>
      <c r="C32" s="191" t="e">
        <f t="shared" si="37"/>
        <v>#REF!</v>
      </c>
      <c r="D32" s="191" t="e">
        <f t="shared" ref="D32:BO32" si="38">ROUND(D8*0.82,)</f>
        <v>#REF!</v>
      </c>
      <c r="E32" s="191" t="e">
        <f t="shared" si="38"/>
        <v>#REF!</v>
      </c>
      <c r="F32" s="191" t="e">
        <f t="shared" si="38"/>
        <v>#REF!</v>
      </c>
      <c r="G32" s="191" t="e">
        <f t="shared" si="38"/>
        <v>#REF!</v>
      </c>
      <c r="H32" s="191">
        <f t="shared" si="38"/>
        <v>32390</v>
      </c>
      <c r="I32" s="191">
        <f t="shared" si="38"/>
        <v>44280</v>
      </c>
      <c r="J32" s="191">
        <f t="shared" si="38"/>
        <v>44280</v>
      </c>
      <c r="K32" s="191">
        <f t="shared" si="38"/>
        <v>44280</v>
      </c>
      <c r="L32" s="191">
        <f t="shared" si="38"/>
        <v>38540</v>
      </c>
      <c r="M32" s="191">
        <f t="shared" si="38"/>
        <v>38540</v>
      </c>
      <c r="N32" s="191">
        <f t="shared" si="38"/>
        <v>38540</v>
      </c>
      <c r="O32" s="191">
        <f t="shared" si="38"/>
        <v>38540</v>
      </c>
      <c r="P32" s="191">
        <f t="shared" si="38"/>
        <v>38540</v>
      </c>
      <c r="Q32" s="191">
        <f t="shared" si="38"/>
        <v>38540</v>
      </c>
      <c r="R32" s="191">
        <f t="shared" si="38"/>
        <v>31488</v>
      </c>
      <c r="S32" s="191">
        <f t="shared" si="38"/>
        <v>17958</v>
      </c>
      <c r="T32" s="191">
        <f t="shared" si="38"/>
        <v>17958</v>
      </c>
      <c r="U32" s="191">
        <f t="shared" si="38"/>
        <v>17958</v>
      </c>
      <c r="V32" s="191">
        <f t="shared" si="38"/>
        <v>17958</v>
      </c>
      <c r="W32" s="191">
        <f t="shared" si="38"/>
        <v>17958</v>
      </c>
      <c r="X32" s="191">
        <f t="shared" si="38"/>
        <v>19598</v>
      </c>
      <c r="Y32" s="191">
        <f t="shared" si="38"/>
        <v>19598</v>
      </c>
      <c r="Z32" s="191">
        <f t="shared" si="38"/>
        <v>19598</v>
      </c>
      <c r="AA32" s="191">
        <f t="shared" si="38"/>
        <v>19598</v>
      </c>
      <c r="AB32" s="191">
        <f t="shared" si="38"/>
        <v>19598</v>
      </c>
      <c r="AC32" s="191">
        <f t="shared" si="38"/>
        <v>17958</v>
      </c>
      <c r="AD32" s="191">
        <f t="shared" si="38"/>
        <v>17958</v>
      </c>
      <c r="AE32" s="191">
        <f t="shared" si="38"/>
        <v>17958</v>
      </c>
      <c r="AF32" s="191">
        <f t="shared" si="38"/>
        <v>17958</v>
      </c>
      <c r="AG32" s="191">
        <f t="shared" si="38"/>
        <v>17958</v>
      </c>
      <c r="AH32" s="191">
        <f t="shared" si="38"/>
        <v>21238</v>
      </c>
      <c r="AI32" s="191">
        <f t="shared" si="38"/>
        <v>21238</v>
      </c>
      <c r="AJ32" s="191">
        <f t="shared" si="38"/>
        <v>21238</v>
      </c>
      <c r="AK32" s="191">
        <f t="shared" si="38"/>
        <v>21238</v>
      </c>
      <c r="AL32" s="191">
        <f t="shared" si="38"/>
        <v>21238</v>
      </c>
      <c r="AM32" s="191">
        <f t="shared" si="38"/>
        <v>22878</v>
      </c>
      <c r="AN32" s="191">
        <f t="shared" si="38"/>
        <v>24928</v>
      </c>
      <c r="AO32" s="191">
        <f t="shared" si="38"/>
        <v>25338</v>
      </c>
      <c r="AP32" s="191">
        <f t="shared" si="38"/>
        <v>25338</v>
      </c>
      <c r="AQ32" s="191">
        <f t="shared" si="38"/>
        <v>25338</v>
      </c>
      <c r="AR32" s="191">
        <f t="shared" si="38"/>
        <v>25338</v>
      </c>
      <c r="AS32" s="191">
        <f t="shared" si="38"/>
        <v>25338</v>
      </c>
      <c r="AT32" s="191">
        <f t="shared" si="38"/>
        <v>25338</v>
      </c>
      <c r="AU32" s="191">
        <f t="shared" si="38"/>
        <v>25338</v>
      </c>
      <c r="AV32" s="191">
        <f t="shared" si="38"/>
        <v>25338</v>
      </c>
      <c r="AW32" s="191">
        <f t="shared" si="38"/>
        <v>25338</v>
      </c>
      <c r="AX32" s="191">
        <f t="shared" si="38"/>
        <v>25338</v>
      </c>
      <c r="AY32" s="191">
        <f t="shared" si="38"/>
        <v>23698</v>
      </c>
      <c r="AZ32" s="191">
        <f t="shared" si="38"/>
        <v>23698</v>
      </c>
      <c r="BA32" s="191">
        <f t="shared" si="38"/>
        <v>25338</v>
      </c>
      <c r="BB32" s="191">
        <f t="shared" si="38"/>
        <v>25338</v>
      </c>
      <c r="BC32" s="191">
        <f t="shared" si="38"/>
        <v>26978</v>
      </c>
      <c r="BD32" s="191">
        <f t="shared" si="38"/>
        <v>29028</v>
      </c>
      <c r="BE32" s="191">
        <f t="shared" si="38"/>
        <v>29028</v>
      </c>
      <c r="BF32" s="191">
        <f t="shared" si="38"/>
        <v>29028</v>
      </c>
      <c r="BG32" s="191">
        <f t="shared" si="38"/>
        <v>29028</v>
      </c>
      <c r="BH32" s="191">
        <f t="shared" si="38"/>
        <v>31078</v>
      </c>
      <c r="BI32" s="191">
        <f t="shared" si="38"/>
        <v>33538</v>
      </c>
      <c r="BJ32" s="191">
        <f t="shared" si="38"/>
        <v>33538</v>
      </c>
      <c r="BK32" s="191">
        <f t="shared" si="38"/>
        <v>31078</v>
      </c>
      <c r="BL32" s="191">
        <f t="shared" si="38"/>
        <v>26978</v>
      </c>
      <c r="BM32" s="191">
        <f t="shared" si="38"/>
        <v>26978</v>
      </c>
      <c r="BN32" s="191">
        <f t="shared" si="38"/>
        <v>29028</v>
      </c>
      <c r="BO32" s="191">
        <f t="shared" si="38"/>
        <v>29028</v>
      </c>
      <c r="BP32" s="191">
        <f t="shared" ref="BP32:CU32" si="39">ROUND(BP8*0.82,)</f>
        <v>22058</v>
      </c>
      <c r="BQ32" s="191">
        <f t="shared" si="39"/>
        <v>22427</v>
      </c>
      <c r="BR32" s="191">
        <f t="shared" si="39"/>
        <v>22427</v>
      </c>
      <c r="BS32" s="191">
        <f t="shared" si="39"/>
        <v>22427</v>
      </c>
      <c r="BT32" s="191">
        <f t="shared" si="39"/>
        <v>21197</v>
      </c>
      <c r="BU32" s="191">
        <f t="shared" si="39"/>
        <v>21197</v>
      </c>
      <c r="BV32" s="191">
        <f t="shared" si="39"/>
        <v>22427</v>
      </c>
      <c r="BW32" s="191">
        <f t="shared" si="39"/>
        <v>22427</v>
      </c>
      <c r="BX32" s="191">
        <f t="shared" si="39"/>
        <v>22427</v>
      </c>
      <c r="BY32" s="191">
        <f t="shared" si="39"/>
        <v>21197</v>
      </c>
      <c r="BZ32" s="191">
        <f t="shared" si="39"/>
        <v>21197</v>
      </c>
      <c r="CA32" s="191">
        <f t="shared" si="39"/>
        <v>21197</v>
      </c>
      <c r="CB32" s="191">
        <f t="shared" si="39"/>
        <v>21197</v>
      </c>
      <c r="CC32" s="191">
        <f t="shared" si="39"/>
        <v>21197</v>
      </c>
      <c r="CD32" s="191">
        <f t="shared" si="39"/>
        <v>21197</v>
      </c>
      <c r="CE32" s="191">
        <f t="shared" si="39"/>
        <v>21197</v>
      </c>
      <c r="CF32" s="191">
        <f t="shared" si="39"/>
        <v>21197</v>
      </c>
      <c r="CG32" s="191">
        <f t="shared" si="39"/>
        <v>21197</v>
      </c>
      <c r="CH32" s="191">
        <f t="shared" si="39"/>
        <v>21197</v>
      </c>
      <c r="CI32" s="191">
        <f t="shared" si="39"/>
        <v>21197</v>
      </c>
      <c r="CJ32" s="191">
        <f t="shared" si="39"/>
        <v>21197</v>
      </c>
      <c r="CK32" s="191">
        <f t="shared" si="39"/>
        <v>21197</v>
      </c>
      <c r="CL32" s="191">
        <f t="shared" si="39"/>
        <v>21197</v>
      </c>
      <c r="CM32" s="191">
        <f t="shared" si="39"/>
        <v>21197</v>
      </c>
      <c r="CN32" s="191">
        <f t="shared" si="39"/>
        <v>21197</v>
      </c>
      <c r="CO32" s="191">
        <f t="shared" si="39"/>
        <v>21197</v>
      </c>
      <c r="CP32" s="191">
        <f t="shared" si="39"/>
        <v>21197</v>
      </c>
      <c r="CQ32" s="191">
        <f t="shared" si="39"/>
        <v>21197</v>
      </c>
      <c r="CR32" s="191">
        <f t="shared" si="39"/>
        <v>21197</v>
      </c>
      <c r="CS32" s="191">
        <f t="shared" si="39"/>
        <v>21197</v>
      </c>
      <c r="CT32" s="191">
        <f t="shared" si="39"/>
        <v>21197</v>
      </c>
      <c r="CU32" s="191">
        <f t="shared" si="39"/>
        <v>21197</v>
      </c>
      <c r="CV32" s="191">
        <f t="shared" ref="CV32:DP32" si="40">ROUND(CV8*0.82,)</f>
        <v>13530</v>
      </c>
      <c r="CW32" s="191">
        <f t="shared" si="40"/>
        <v>13530</v>
      </c>
      <c r="CX32" s="191">
        <f t="shared" si="40"/>
        <v>13940</v>
      </c>
      <c r="CY32" s="191">
        <f t="shared" si="40"/>
        <v>13940</v>
      </c>
      <c r="CZ32" s="191">
        <f t="shared" si="40"/>
        <v>13530</v>
      </c>
      <c r="DA32" s="191">
        <f t="shared" si="40"/>
        <v>13530</v>
      </c>
      <c r="DB32" s="191">
        <f t="shared" si="40"/>
        <v>13530</v>
      </c>
      <c r="DC32" s="191">
        <f t="shared" si="40"/>
        <v>13530</v>
      </c>
      <c r="DD32" s="191">
        <f t="shared" si="40"/>
        <v>13530</v>
      </c>
      <c r="DE32" s="191">
        <f t="shared" si="40"/>
        <v>13940</v>
      </c>
      <c r="DF32" s="191">
        <f t="shared" si="40"/>
        <v>13940</v>
      </c>
      <c r="DG32" s="191">
        <f t="shared" si="40"/>
        <v>13530</v>
      </c>
      <c r="DH32" s="191">
        <f t="shared" si="40"/>
        <v>13530</v>
      </c>
      <c r="DI32" s="191">
        <f t="shared" si="40"/>
        <v>13530</v>
      </c>
      <c r="DJ32" s="191">
        <f t="shared" si="40"/>
        <v>12710</v>
      </c>
      <c r="DK32" s="191">
        <f t="shared" si="40"/>
        <v>12710</v>
      </c>
      <c r="DL32" s="191">
        <f t="shared" si="40"/>
        <v>13284</v>
      </c>
      <c r="DM32" s="191">
        <f t="shared" si="40"/>
        <v>13284</v>
      </c>
      <c r="DN32" s="191">
        <f t="shared" si="40"/>
        <v>12710</v>
      </c>
      <c r="DO32" s="191">
        <f t="shared" si="40"/>
        <v>12710</v>
      </c>
      <c r="DP32" s="191">
        <f t="shared" si="40"/>
        <v>12710</v>
      </c>
      <c r="DQ32" s="191">
        <f t="shared" ref="DQ32:DY32" si="41">ROUND(DQ8*0.82,)</f>
        <v>12710</v>
      </c>
      <c r="DR32" s="191">
        <f t="shared" si="41"/>
        <v>12710</v>
      </c>
      <c r="DS32" s="191">
        <f t="shared" si="41"/>
        <v>13284</v>
      </c>
      <c r="DT32" s="191">
        <f t="shared" si="41"/>
        <v>13284</v>
      </c>
      <c r="DU32" s="191">
        <f t="shared" si="41"/>
        <v>12710</v>
      </c>
      <c r="DV32" s="191">
        <f t="shared" si="41"/>
        <v>12710</v>
      </c>
      <c r="DW32" s="191">
        <f t="shared" si="41"/>
        <v>12710</v>
      </c>
      <c r="DX32" s="191">
        <f t="shared" si="41"/>
        <v>12710</v>
      </c>
      <c r="DY32" s="191">
        <f t="shared" si="41"/>
        <v>13530</v>
      </c>
      <c r="DZ32" s="191">
        <f t="shared" ref="DZ32:EA32" si="42">ROUND(DZ8*0.82,)</f>
        <v>13284</v>
      </c>
      <c r="EA32" s="191">
        <f t="shared" si="42"/>
        <v>13284</v>
      </c>
      <c r="EB32" s="191">
        <f t="shared" ref="EB32:GM32" si="43">ROUND(EB8*0.82,)</f>
        <v>13284</v>
      </c>
      <c r="EC32" s="191">
        <f t="shared" si="43"/>
        <v>12300</v>
      </c>
      <c r="ED32" s="191">
        <f t="shared" si="43"/>
        <v>12300</v>
      </c>
      <c r="EE32" s="191">
        <f t="shared" si="43"/>
        <v>12300</v>
      </c>
      <c r="EF32" s="191">
        <f t="shared" si="43"/>
        <v>12300</v>
      </c>
      <c r="EG32" s="191">
        <f t="shared" si="43"/>
        <v>12300</v>
      </c>
      <c r="EH32" s="191">
        <f t="shared" si="43"/>
        <v>13284</v>
      </c>
      <c r="EI32" s="191">
        <f t="shared" si="43"/>
        <v>13284</v>
      </c>
      <c r="EJ32" s="191">
        <f t="shared" si="43"/>
        <v>13284</v>
      </c>
      <c r="EK32" s="191">
        <f t="shared" si="43"/>
        <v>12054</v>
      </c>
      <c r="EL32" s="191">
        <f t="shared" si="43"/>
        <v>12054</v>
      </c>
      <c r="EM32" s="191">
        <f t="shared" si="43"/>
        <v>12054</v>
      </c>
      <c r="EN32" s="191">
        <f t="shared" si="43"/>
        <v>12300</v>
      </c>
      <c r="EO32" s="191">
        <f t="shared" si="43"/>
        <v>12300</v>
      </c>
      <c r="EP32" s="191">
        <f t="shared" si="43"/>
        <v>12054</v>
      </c>
      <c r="EQ32" s="191">
        <f t="shared" si="43"/>
        <v>12054</v>
      </c>
      <c r="ER32" s="191">
        <f t="shared" si="43"/>
        <v>12054</v>
      </c>
      <c r="ES32" s="191">
        <f t="shared" si="43"/>
        <v>12054</v>
      </c>
      <c r="ET32" s="191">
        <f t="shared" si="43"/>
        <v>12054</v>
      </c>
      <c r="EU32" s="191">
        <f t="shared" si="43"/>
        <v>12300</v>
      </c>
      <c r="EV32" s="191">
        <f t="shared" si="43"/>
        <v>12300</v>
      </c>
      <c r="EW32" s="191">
        <f t="shared" si="43"/>
        <v>12054</v>
      </c>
      <c r="EX32" s="191">
        <f t="shared" si="43"/>
        <v>12054</v>
      </c>
      <c r="EY32" s="191">
        <f t="shared" si="43"/>
        <v>12054</v>
      </c>
      <c r="EZ32" s="191">
        <f t="shared" si="43"/>
        <v>12054</v>
      </c>
      <c r="FA32" s="191">
        <f t="shared" si="43"/>
        <v>12054</v>
      </c>
      <c r="FB32" s="191">
        <f t="shared" si="43"/>
        <v>12300</v>
      </c>
      <c r="FC32" s="191">
        <f t="shared" si="43"/>
        <v>12300</v>
      </c>
      <c r="FD32" s="191">
        <f t="shared" si="43"/>
        <v>13530</v>
      </c>
      <c r="FE32" s="191">
        <f t="shared" si="43"/>
        <v>12300</v>
      </c>
      <c r="FF32" s="191">
        <f t="shared" si="43"/>
        <v>12300</v>
      </c>
      <c r="FG32" s="191">
        <f t="shared" si="43"/>
        <v>12300</v>
      </c>
      <c r="FH32" s="191">
        <f t="shared" si="43"/>
        <v>12300</v>
      </c>
      <c r="FI32" s="191">
        <f t="shared" si="43"/>
        <v>18450</v>
      </c>
      <c r="FJ32" s="191">
        <f t="shared" si="43"/>
        <v>18450</v>
      </c>
      <c r="FK32" s="191">
        <f t="shared" si="43"/>
        <v>18450</v>
      </c>
      <c r="FL32" s="191">
        <f t="shared" si="43"/>
        <v>18450</v>
      </c>
      <c r="FM32" s="191">
        <f t="shared" si="43"/>
        <v>18450</v>
      </c>
      <c r="FN32" s="191">
        <f t="shared" si="43"/>
        <v>18450</v>
      </c>
      <c r="FO32" s="191">
        <f t="shared" si="43"/>
        <v>18450</v>
      </c>
      <c r="FP32" s="191">
        <f t="shared" si="43"/>
        <v>18450</v>
      </c>
      <c r="FQ32" s="191">
        <f t="shared" si="43"/>
        <v>18450</v>
      </c>
      <c r="FR32" s="191">
        <f t="shared" si="43"/>
        <v>18450</v>
      </c>
      <c r="FS32" s="191">
        <f t="shared" si="43"/>
        <v>18450</v>
      </c>
      <c r="FT32" s="191">
        <f t="shared" si="43"/>
        <v>18450</v>
      </c>
      <c r="FU32" s="191">
        <f t="shared" si="43"/>
        <v>18450</v>
      </c>
      <c r="FV32" s="191">
        <f t="shared" si="43"/>
        <v>18450</v>
      </c>
      <c r="FW32" s="191">
        <f t="shared" si="43"/>
        <v>18450</v>
      </c>
      <c r="FX32" s="191">
        <f t="shared" si="43"/>
        <v>18450</v>
      </c>
      <c r="FY32" s="191">
        <f t="shared" si="43"/>
        <v>18450</v>
      </c>
      <c r="FZ32" s="191">
        <f t="shared" si="43"/>
        <v>18450</v>
      </c>
      <c r="GA32" s="191">
        <f t="shared" si="43"/>
        <v>18450</v>
      </c>
      <c r="GB32" s="191">
        <f t="shared" si="43"/>
        <v>18450</v>
      </c>
      <c r="GC32" s="191">
        <f t="shared" si="43"/>
        <v>18450</v>
      </c>
      <c r="GD32" s="191">
        <f t="shared" si="43"/>
        <v>18450</v>
      </c>
      <c r="GE32" s="191">
        <f t="shared" si="43"/>
        <v>18450</v>
      </c>
      <c r="GF32" s="191">
        <f t="shared" si="43"/>
        <v>18450</v>
      </c>
      <c r="GG32" s="191">
        <f t="shared" si="43"/>
        <v>12300</v>
      </c>
      <c r="GH32" s="191">
        <f t="shared" si="43"/>
        <v>12300</v>
      </c>
      <c r="GI32" s="191">
        <f t="shared" si="43"/>
        <v>20008</v>
      </c>
      <c r="GJ32" s="191">
        <f t="shared" si="43"/>
        <v>20008</v>
      </c>
      <c r="GK32" s="191">
        <f t="shared" si="43"/>
        <v>20008</v>
      </c>
      <c r="GL32" s="191">
        <f t="shared" si="43"/>
        <v>20008</v>
      </c>
      <c r="GM32" s="191">
        <f t="shared" si="43"/>
        <v>20008</v>
      </c>
      <c r="GN32" s="191">
        <f t="shared" ref="GN32:IY32" si="44">ROUND(GN8*0.82,)</f>
        <v>20008</v>
      </c>
      <c r="GO32" s="191">
        <f t="shared" si="44"/>
        <v>20008</v>
      </c>
      <c r="GP32" s="191">
        <f t="shared" si="44"/>
        <v>20008</v>
      </c>
      <c r="GQ32" s="191">
        <f t="shared" si="44"/>
        <v>20008</v>
      </c>
      <c r="GR32" s="191">
        <f t="shared" si="44"/>
        <v>20008</v>
      </c>
      <c r="GS32" s="191">
        <f t="shared" si="44"/>
        <v>15088</v>
      </c>
      <c r="GT32" s="191">
        <f t="shared" si="44"/>
        <v>15088</v>
      </c>
      <c r="GU32" s="191">
        <f t="shared" si="44"/>
        <v>15088</v>
      </c>
      <c r="GV32" s="191">
        <f t="shared" si="44"/>
        <v>15088</v>
      </c>
      <c r="GW32" s="191">
        <f t="shared" si="44"/>
        <v>15498</v>
      </c>
      <c r="GX32" s="191">
        <f t="shared" si="44"/>
        <v>15498</v>
      </c>
      <c r="GY32" s="191">
        <f t="shared" si="44"/>
        <v>16482</v>
      </c>
      <c r="GZ32" s="191">
        <f t="shared" si="44"/>
        <v>16482</v>
      </c>
      <c r="HA32" s="191">
        <f t="shared" si="44"/>
        <v>15498</v>
      </c>
      <c r="HB32" s="191">
        <f t="shared" si="44"/>
        <v>15498</v>
      </c>
      <c r="HC32" s="191">
        <f t="shared" si="44"/>
        <v>15498</v>
      </c>
      <c r="HD32" s="191">
        <f t="shared" si="44"/>
        <v>15498</v>
      </c>
      <c r="HE32" s="191">
        <f t="shared" si="44"/>
        <v>15498</v>
      </c>
      <c r="HF32" s="191">
        <f t="shared" si="44"/>
        <v>16482</v>
      </c>
      <c r="HG32" s="191">
        <f t="shared" si="44"/>
        <v>16482</v>
      </c>
      <c r="HH32" s="191">
        <f t="shared" si="44"/>
        <v>15498</v>
      </c>
      <c r="HI32" s="191">
        <f t="shared" si="44"/>
        <v>15498</v>
      </c>
      <c r="HJ32" s="191">
        <f t="shared" si="44"/>
        <v>15498</v>
      </c>
      <c r="HK32" s="191">
        <f t="shared" si="44"/>
        <v>15498</v>
      </c>
      <c r="HL32" s="191">
        <f t="shared" si="44"/>
        <v>15498</v>
      </c>
      <c r="HM32" s="191">
        <f t="shared" si="44"/>
        <v>13530</v>
      </c>
      <c r="HN32" s="191">
        <f t="shared" si="44"/>
        <v>16482</v>
      </c>
      <c r="HO32" s="191">
        <f t="shared" si="44"/>
        <v>15498</v>
      </c>
      <c r="HP32" s="191">
        <f t="shared" si="44"/>
        <v>15498</v>
      </c>
      <c r="HQ32" s="191">
        <f t="shared" si="44"/>
        <v>15498</v>
      </c>
      <c r="HR32" s="191">
        <f t="shared" si="44"/>
        <v>15498</v>
      </c>
      <c r="HS32" s="191">
        <f t="shared" si="44"/>
        <v>15498</v>
      </c>
      <c r="HT32" s="191">
        <f t="shared" si="44"/>
        <v>16482</v>
      </c>
      <c r="HU32" s="191">
        <f t="shared" si="44"/>
        <v>16482</v>
      </c>
      <c r="HV32" s="191">
        <f t="shared" si="44"/>
        <v>15498</v>
      </c>
      <c r="HW32" s="191">
        <f t="shared" si="44"/>
        <v>15498</v>
      </c>
      <c r="HX32" s="191">
        <f t="shared" si="44"/>
        <v>15498</v>
      </c>
      <c r="HY32" s="191">
        <f t="shared" si="44"/>
        <v>15498</v>
      </c>
      <c r="HZ32" s="191">
        <f t="shared" si="44"/>
        <v>15498</v>
      </c>
      <c r="IA32" s="191">
        <f t="shared" si="44"/>
        <v>16482</v>
      </c>
      <c r="IB32" s="191">
        <f t="shared" si="44"/>
        <v>16482</v>
      </c>
      <c r="IC32" s="191">
        <f t="shared" si="44"/>
        <v>15498</v>
      </c>
      <c r="ID32" s="191">
        <f t="shared" si="44"/>
        <v>15498</v>
      </c>
      <c r="IE32" s="191">
        <f t="shared" si="44"/>
        <v>15498</v>
      </c>
      <c r="IF32" s="191">
        <f t="shared" si="44"/>
        <v>15498</v>
      </c>
      <c r="IG32" s="191">
        <f t="shared" si="44"/>
        <v>15498</v>
      </c>
      <c r="IH32" s="191">
        <f t="shared" si="44"/>
        <v>16482</v>
      </c>
      <c r="II32" s="191">
        <f t="shared" si="44"/>
        <v>16482</v>
      </c>
      <c r="IJ32" s="191">
        <f t="shared" si="44"/>
        <v>13940</v>
      </c>
      <c r="IK32" s="191">
        <f t="shared" si="44"/>
        <v>13940</v>
      </c>
      <c r="IL32" s="191">
        <f t="shared" si="44"/>
        <v>13940</v>
      </c>
      <c r="IM32" s="191">
        <f t="shared" si="44"/>
        <v>13940</v>
      </c>
      <c r="IN32" s="191">
        <f t="shared" si="44"/>
        <v>13940</v>
      </c>
      <c r="IO32" s="191">
        <f t="shared" si="44"/>
        <v>15498</v>
      </c>
      <c r="IP32" s="191">
        <f t="shared" si="44"/>
        <v>15498</v>
      </c>
      <c r="IQ32" s="191">
        <f t="shared" si="44"/>
        <v>13530</v>
      </c>
      <c r="IR32" s="191">
        <f t="shared" si="44"/>
        <v>13530</v>
      </c>
      <c r="IS32" s="191">
        <f t="shared" si="44"/>
        <v>13530</v>
      </c>
      <c r="IT32" s="191">
        <f t="shared" si="44"/>
        <v>13530</v>
      </c>
      <c r="IU32" s="191">
        <f t="shared" si="44"/>
        <v>13530</v>
      </c>
      <c r="IV32" s="191">
        <f t="shared" si="44"/>
        <v>15498</v>
      </c>
      <c r="IW32" s="191">
        <f t="shared" si="44"/>
        <v>15498</v>
      </c>
      <c r="IX32" s="191">
        <f t="shared" si="44"/>
        <v>13530</v>
      </c>
      <c r="IY32" s="191">
        <f t="shared" si="44"/>
        <v>13530</v>
      </c>
      <c r="IZ32" s="191">
        <f t="shared" ref="IZ32:JV32" si="45">ROUND(IZ8*0.82,)</f>
        <v>13530</v>
      </c>
      <c r="JA32" s="191">
        <f t="shared" si="45"/>
        <v>13530</v>
      </c>
      <c r="JB32" s="191">
        <f t="shared" si="45"/>
        <v>13530</v>
      </c>
      <c r="JC32" s="191">
        <f t="shared" si="45"/>
        <v>15498</v>
      </c>
      <c r="JD32" s="191">
        <f t="shared" si="45"/>
        <v>15498</v>
      </c>
      <c r="JE32" s="191">
        <f t="shared" si="45"/>
        <v>13530</v>
      </c>
      <c r="JF32" s="191">
        <f t="shared" si="45"/>
        <v>13530</v>
      </c>
      <c r="JG32" s="191">
        <f t="shared" si="45"/>
        <v>13530</v>
      </c>
      <c r="JH32" s="191">
        <f t="shared" si="45"/>
        <v>13530</v>
      </c>
      <c r="JI32" s="191">
        <f t="shared" si="45"/>
        <v>13530</v>
      </c>
      <c r="JJ32" s="191">
        <f t="shared" si="45"/>
        <v>15498</v>
      </c>
      <c r="JK32" s="191">
        <f t="shared" si="45"/>
        <v>15498</v>
      </c>
      <c r="JL32" s="191">
        <f t="shared" si="45"/>
        <v>13530</v>
      </c>
      <c r="JM32" s="191">
        <f t="shared" si="45"/>
        <v>13530</v>
      </c>
      <c r="JN32" s="191">
        <f t="shared" si="45"/>
        <v>13530</v>
      </c>
      <c r="JO32" s="191">
        <f t="shared" si="45"/>
        <v>13530</v>
      </c>
      <c r="JP32" s="191">
        <f t="shared" si="45"/>
        <v>13530</v>
      </c>
      <c r="JQ32" s="191">
        <f t="shared" si="45"/>
        <v>15498</v>
      </c>
      <c r="JR32" s="191">
        <f t="shared" si="45"/>
        <v>15498</v>
      </c>
      <c r="JS32" s="191">
        <f t="shared" si="45"/>
        <v>14514</v>
      </c>
      <c r="JT32" s="191">
        <f t="shared" si="45"/>
        <v>14514</v>
      </c>
      <c r="JU32" s="191">
        <f t="shared" si="45"/>
        <v>14514</v>
      </c>
      <c r="JV32" s="191">
        <f t="shared" si="45"/>
        <v>14514</v>
      </c>
    </row>
    <row r="33" spans="1:282" s="53" customFormat="1" x14ac:dyDescent="0.2">
      <c r="A33" s="229" t="s">
        <v>300</v>
      </c>
      <c r="B33" s="206"/>
      <c r="C33" s="94"/>
      <c r="D33" s="94"/>
      <c r="E33" s="94"/>
      <c r="F33" s="94"/>
      <c r="G33" s="94"/>
      <c r="H33" s="94"/>
      <c r="I33" s="94"/>
      <c r="J33" s="94"/>
      <c r="K33" s="94"/>
      <c r="L33" s="94"/>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row>
    <row r="34" spans="1:282" s="53" customFormat="1" x14ac:dyDescent="0.2">
      <c r="A34" s="88">
        <v>1</v>
      </c>
      <c r="B34" s="7" t="e">
        <f>B31</f>
        <v>#REF!</v>
      </c>
      <c r="C34" s="7" t="e">
        <f t="shared" ref="C34:BN34" si="46">C31</f>
        <v>#REF!</v>
      </c>
      <c r="D34" s="7" t="e">
        <f t="shared" si="46"/>
        <v>#REF!</v>
      </c>
      <c r="E34" s="7" t="e">
        <f t="shared" si="46"/>
        <v>#REF!</v>
      </c>
      <c r="F34" s="7" t="e">
        <f t="shared" si="46"/>
        <v>#REF!</v>
      </c>
      <c r="G34" s="7" t="e">
        <f t="shared" si="46"/>
        <v>#REF!</v>
      </c>
      <c r="H34" s="7">
        <f t="shared" si="46"/>
        <v>30545</v>
      </c>
      <c r="I34" s="7">
        <f t="shared" si="46"/>
        <v>42435</v>
      </c>
      <c r="J34" s="7">
        <f t="shared" si="46"/>
        <v>42435</v>
      </c>
      <c r="K34" s="7">
        <f t="shared" si="46"/>
        <v>42435</v>
      </c>
      <c r="L34" s="7">
        <f t="shared" si="46"/>
        <v>36695</v>
      </c>
      <c r="M34" s="7">
        <f t="shared" si="46"/>
        <v>36695</v>
      </c>
      <c r="N34" s="7">
        <f t="shared" si="46"/>
        <v>36695</v>
      </c>
      <c r="O34" s="7">
        <f t="shared" si="46"/>
        <v>36695</v>
      </c>
      <c r="P34" s="7">
        <f t="shared" si="46"/>
        <v>36695</v>
      </c>
      <c r="Q34" s="7">
        <f t="shared" si="46"/>
        <v>36695</v>
      </c>
      <c r="R34" s="7">
        <f t="shared" si="46"/>
        <v>29889</v>
      </c>
      <c r="S34" s="7">
        <f t="shared" si="46"/>
        <v>16359</v>
      </c>
      <c r="T34" s="7">
        <f t="shared" si="46"/>
        <v>16359</v>
      </c>
      <c r="U34" s="7">
        <f t="shared" si="46"/>
        <v>16359</v>
      </c>
      <c r="V34" s="7">
        <f t="shared" si="46"/>
        <v>16359</v>
      </c>
      <c r="W34" s="7">
        <f t="shared" si="46"/>
        <v>16359</v>
      </c>
      <c r="X34" s="7">
        <f t="shared" si="46"/>
        <v>17999</v>
      </c>
      <c r="Y34" s="7">
        <f t="shared" si="46"/>
        <v>17999</v>
      </c>
      <c r="Z34" s="7">
        <f t="shared" si="46"/>
        <v>17999</v>
      </c>
      <c r="AA34" s="7">
        <f t="shared" si="46"/>
        <v>17999</v>
      </c>
      <c r="AB34" s="7">
        <f t="shared" si="46"/>
        <v>17999</v>
      </c>
      <c r="AC34" s="7">
        <f t="shared" si="46"/>
        <v>16359</v>
      </c>
      <c r="AD34" s="7">
        <f t="shared" si="46"/>
        <v>16359</v>
      </c>
      <c r="AE34" s="7">
        <f t="shared" si="46"/>
        <v>16359</v>
      </c>
      <c r="AF34" s="7">
        <f t="shared" si="46"/>
        <v>16359</v>
      </c>
      <c r="AG34" s="7">
        <f t="shared" si="46"/>
        <v>16359</v>
      </c>
      <c r="AH34" s="7">
        <f t="shared" si="46"/>
        <v>19639</v>
      </c>
      <c r="AI34" s="7">
        <f t="shared" si="46"/>
        <v>19639</v>
      </c>
      <c r="AJ34" s="7">
        <f t="shared" si="46"/>
        <v>19639</v>
      </c>
      <c r="AK34" s="7">
        <f t="shared" si="46"/>
        <v>19639</v>
      </c>
      <c r="AL34" s="7">
        <f t="shared" si="46"/>
        <v>19639</v>
      </c>
      <c r="AM34" s="7">
        <f t="shared" si="46"/>
        <v>21279</v>
      </c>
      <c r="AN34" s="7">
        <f t="shared" si="46"/>
        <v>23329</v>
      </c>
      <c r="AO34" s="7">
        <f t="shared" si="46"/>
        <v>23739</v>
      </c>
      <c r="AP34" s="7">
        <f t="shared" si="46"/>
        <v>23739</v>
      </c>
      <c r="AQ34" s="7">
        <f t="shared" si="46"/>
        <v>23739</v>
      </c>
      <c r="AR34" s="7">
        <f t="shared" si="46"/>
        <v>23739</v>
      </c>
      <c r="AS34" s="7">
        <f t="shared" si="46"/>
        <v>23739</v>
      </c>
      <c r="AT34" s="7">
        <f t="shared" si="46"/>
        <v>23739</v>
      </c>
      <c r="AU34" s="7">
        <f t="shared" si="46"/>
        <v>23739</v>
      </c>
      <c r="AV34" s="7">
        <f t="shared" si="46"/>
        <v>23739</v>
      </c>
      <c r="AW34" s="7">
        <f t="shared" si="46"/>
        <v>23739</v>
      </c>
      <c r="AX34" s="7">
        <f t="shared" si="46"/>
        <v>23739</v>
      </c>
      <c r="AY34" s="7">
        <f t="shared" si="46"/>
        <v>22099</v>
      </c>
      <c r="AZ34" s="7">
        <f t="shared" si="46"/>
        <v>22099</v>
      </c>
      <c r="BA34" s="7">
        <f t="shared" si="46"/>
        <v>23739</v>
      </c>
      <c r="BB34" s="7">
        <f t="shared" si="46"/>
        <v>23739</v>
      </c>
      <c r="BC34" s="7">
        <f t="shared" si="46"/>
        <v>25379</v>
      </c>
      <c r="BD34" s="7">
        <f t="shared" si="46"/>
        <v>27429</v>
      </c>
      <c r="BE34" s="7">
        <f t="shared" si="46"/>
        <v>27429</v>
      </c>
      <c r="BF34" s="7">
        <f t="shared" si="46"/>
        <v>27429</v>
      </c>
      <c r="BG34" s="7">
        <f t="shared" si="46"/>
        <v>27429</v>
      </c>
      <c r="BH34" s="7">
        <f t="shared" si="46"/>
        <v>29479</v>
      </c>
      <c r="BI34" s="7">
        <f t="shared" si="46"/>
        <v>31939</v>
      </c>
      <c r="BJ34" s="7">
        <f t="shared" si="46"/>
        <v>31939</v>
      </c>
      <c r="BK34" s="7">
        <f t="shared" si="46"/>
        <v>29479</v>
      </c>
      <c r="BL34" s="7">
        <f t="shared" si="46"/>
        <v>25379</v>
      </c>
      <c r="BM34" s="7">
        <f t="shared" si="46"/>
        <v>25379</v>
      </c>
      <c r="BN34" s="7">
        <f t="shared" si="46"/>
        <v>27429</v>
      </c>
      <c r="BO34" s="7">
        <f t="shared" ref="BO34:DY34" si="47">BO31</f>
        <v>27429</v>
      </c>
      <c r="BP34" s="7">
        <f t="shared" si="47"/>
        <v>20459</v>
      </c>
      <c r="BQ34" s="7">
        <f t="shared" si="47"/>
        <v>20828</v>
      </c>
      <c r="BR34" s="7">
        <f t="shared" si="47"/>
        <v>20828</v>
      </c>
      <c r="BS34" s="7">
        <f t="shared" si="47"/>
        <v>20828</v>
      </c>
      <c r="BT34" s="7">
        <f t="shared" si="47"/>
        <v>19598</v>
      </c>
      <c r="BU34" s="7">
        <f t="shared" si="47"/>
        <v>19598</v>
      </c>
      <c r="BV34" s="7">
        <f t="shared" si="47"/>
        <v>20828</v>
      </c>
      <c r="BW34" s="7">
        <f t="shared" si="47"/>
        <v>20828</v>
      </c>
      <c r="BX34" s="7">
        <f t="shared" si="47"/>
        <v>20828</v>
      </c>
      <c r="BY34" s="7">
        <f t="shared" si="47"/>
        <v>19598</v>
      </c>
      <c r="BZ34" s="7">
        <f t="shared" si="47"/>
        <v>19598</v>
      </c>
      <c r="CA34" s="7">
        <f t="shared" si="47"/>
        <v>19598</v>
      </c>
      <c r="CB34" s="7">
        <f t="shared" si="47"/>
        <v>19598</v>
      </c>
      <c r="CC34" s="7">
        <f t="shared" si="47"/>
        <v>19598</v>
      </c>
      <c r="CD34" s="7">
        <f t="shared" si="47"/>
        <v>19598</v>
      </c>
      <c r="CE34" s="7">
        <f t="shared" si="47"/>
        <v>19598</v>
      </c>
      <c r="CF34" s="7">
        <f t="shared" si="47"/>
        <v>19598</v>
      </c>
      <c r="CG34" s="7">
        <f t="shared" si="47"/>
        <v>19598</v>
      </c>
      <c r="CH34" s="7">
        <f t="shared" si="47"/>
        <v>19598</v>
      </c>
      <c r="CI34" s="7">
        <f t="shared" si="47"/>
        <v>19598</v>
      </c>
      <c r="CJ34" s="7">
        <f t="shared" si="47"/>
        <v>19598</v>
      </c>
      <c r="CK34" s="7">
        <f t="shared" si="47"/>
        <v>19598</v>
      </c>
      <c r="CL34" s="7">
        <f t="shared" si="47"/>
        <v>19598</v>
      </c>
      <c r="CM34" s="7">
        <f t="shared" si="47"/>
        <v>19598</v>
      </c>
      <c r="CN34" s="7">
        <f t="shared" si="47"/>
        <v>19598</v>
      </c>
      <c r="CO34" s="7">
        <f t="shared" si="47"/>
        <v>19598</v>
      </c>
      <c r="CP34" s="7">
        <f t="shared" si="47"/>
        <v>19598</v>
      </c>
      <c r="CQ34" s="7">
        <f t="shared" si="47"/>
        <v>19598</v>
      </c>
      <c r="CR34" s="7">
        <f t="shared" si="47"/>
        <v>19598</v>
      </c>
      <c r="CS34" s="7">
        <f t="shared" si="47"/>
        <v>19598</v>
      </c>
      <c r="CT34" s="7">
        <f t="shared" si="47"/>
        <v>19598</v>
      </c>
      <c r="CU34" s="7">
        <f t="shared" si="47"/>
        <v>19598</v>
      </c>
      <c r="CV34" s="7">
        <f t="shared" si="47"/>
        <v>12013</v>
      </c>
      <c r="CW34" s="7">
        <f t="shared" si="47"/>
        <v>12013</v>
      </c>
      <c r="CX34" s="7">
        <f t="shared" si="47"/>
        <v>12423</v>
      </c>
      <c r="CY34" s="7">
        <f t="shared" si="47"/>
        <v>12423</v>
      </c>
      <c r="CZ34" s="7">
        <f t="shared" si="47"/>
        <v>12013</v>
      </c>
      <c r="DA34" s="7">
        <f t="shared" si="47"/>
        <v>12013</v>
      </c>
      <c r="DB34" s="7">
        <f t="shared" si="47"/>
        <v>12013</v>
      </c>
      <c r="DC34" s="7">
        <f t="shared" si="47"/>
        <v>12013</v>
      </c>
      <c r="DD34" s="7">
        <f t="shared" si="47"/>
        <v>12013</v>
      </c>
      <c r="DE34" s="7">
        <f t="shared" si="47"/>
        <v>12423</v>
      </c>
      <c r="DF34" s="7">
        <f t="shared" si="47"/>
        <v>12423</v>
      </c>
      <c r="DG34" s="7">
        <f t="shared" si="47"/>
        <v>12013</v>
      </c>
      <c r="DH34" s="7">
        <f t="shared" si="47"/>
        <v>12013</v>
      </c>
      <c r="DI34" s="7">
        <f t="shared" si="47"/>
        <v>12013</v>
      </c>
      <c r="DJ34" s="7">
        <f t="shared" si="47"/>
        <v>11193</v>
      </c>
      <c r="DK34" s="7">
        <f t="shared" si="47"/>
        <v>11193</v>
      </c>
      <c r="DL34" s="7">
        <f t="shared" si="47"/>
        <v>11767</v>
      </c>
      <c r="DM34" s="7">
        <f t="shared" si="47"/>
        <v>11767</v>
      </c>
      <c r="DN34" s="7">
        <f t="shared" si="47"/>
        <v>11193</v>
      </c>
      <c r="DO34" s="7">
        <f t="shared" si="47"/>
        <v>11193</v>
      </c>
      <c r="DP34" s="7">
        <f t="shared" si="47"/>
        <v>11193</v>
      </c>
      <c r="DQ34" s="7">
        <f t="shared" si="47"/>
        <v>11193</v>
      </c>
      <c r="DR34" s="7">
        <f t="shared" si="47"/>
        <v>11193</v>
      </c>
      <c r="DS34" s="7">
        <f t="shared" si="47"/>
        <v>11767</v>
      </c>
      <c r="DT34" s="7">
        <f t="shared" si="47"/>
        <v>11767</v>
      </c>
      <c r="DU34" s="7">
        <f t="shared" si="47"/>
        <v>11193</v>
      </c>
      <c r="DV34" s="7">
        <f t="shared" si="47"/>
        <v>11193</v>
      </c>
      <c r="DW34" s="7">
        <f t="shared" si="47"/>
        <v>11193</v>
      </c>
      <c r="DX34" s="7">
        <f t="shared" si="47"/>
        <v>11193</v>
      </c>
      <c r="DY34" s="7">
        <f t="shared" si="47"/>
        <v>12013</v>
      </c>
      <c r="DZ34" s="7">
        <f t="shared" ref="DZ34:EA34" si="48">DZ31</f>
        <v>11767</v>
      </c>
      <c r="EA34" s="7">
        <f t="shared" si="48"/>
        <v>11767</v>
      </c>
      <c r="EB34" s="7">
        <f t="shared" ref="EB34:GM34" si="49">EB31</f>
        <v>11767</v>
      </c>
      <c r="EC34" s="7">
        <f t="shared" si="49"/>
        <v>10783</v>
      </c>
      <c r="ED34" s="7">
        <f t="shared" si="49"/>
        <v>10783</v>
      </c>
      <c r="EE34" s="7">
        <f t="shared" si="49"/>
        <v>10783</v>
      </c>
      <c r="EF34" s="7">
        <f t="shared" si="49"/>
        <v>10783</v>
      </c>
      <c r="EG34" s="7">
        <f t="shared" si="49"/>
        <v>10783</v>
      </c>
      <c r="EH34" s="7">
        <f t="shared" si="49"/>
        <v>11767</v>
      </c>
      <c r="EI34" s="7">
        <f t="shared" si="49"/>
        <v>11767</v>
      </c>
      <c r="EJ34" s="7">
        <f t="shared" si="49"/>
        <v>11767</v>
      </c>
      <c r="EK34" s="7">
        <f t="shared" si="49"/>
        <v>10537</v>
      </c>
      <c r="EL34" s="7">
        <f t="shared" si="49"/>
        <v>10537</v>
      </c>
      <c r="EM34" s="7">
        <f t="shared" si="49"/>
        <v>10537</v>
      </c>
      <c r="EN34" s="7">
        <f t="shared" si="49"/>
        <v>10783</v>
      </c>
      <c r="EO34" s="7">
        <f t="shared" si="49"/>
        <v>10783</v>
      </c>
      <c r="EP34" s="7">
        <f t="shared" si="49"/>
        <v>10537</v>
      </c>
      <c r="EQ34" s="7">
        <f t="shared" si="49"/>
        <v>10537</v>
      </c>
      <c r="ER34" s="7">
        <f t="shared" si="49"/>
        <v>10537</v>
      </c>
      <c r="ES34" s="7">
        <f t="shared" si="49"/>
        <v>10537</v>
      </c>
      <c r="ET34" s="7">
        <f t="shared" si="49"/>
        <v>10537</v>
      </c>
      <c r="EU34" s="7">
        <f t="shared" si="49"/>
        <v>10783</v>
      </c>
      <c r="EV34" s="7">
        <f t="shared" si="49"/>
        <v>10783</v>
      </c>
      <c r="EW34" s="7">
        <f t="shared" si="49"/>
        <v>10537</v>
      </c>
      <c r="EX34" s="7">
        <f t="shared" si="49"/>
        <v>10537</v>
      </c>
      <c r="EY34" s="7">
        <f t="shared" si="49"/>
        <v>10537</v>
      </c>
      <c r="EZ34" s="7">
        <f t="shared" si="49"/>
        <v>10537</v>
      </c>
      <c r="FA34" s="7">
        <f t="shared" si="49"/>
        <v>10537</v>
      </c>
      <c r="FB34" s="7">
        <f t="shared" si="49"/>
        <v>10783</v>
      </c>
      <c r="FC34" s="7">
        <f t="shared" si="49"/>
        <v>10783</v>
      </c>
      <c r="FD34" s="7">
        <f t="shared" si="49"/>
        <v>12013</v>
      </c>
      <c r="FE34" s="7">
        <f t="shared" si="49"/>
        <v>10783</v>
      </c>
      <c r="FF34" s="7">
        <f t="shared" si="49"/>
        <v>10783</v>
      </c>
      <c r="FG34" s="7">
        <f t="shared" si="49"/>
        <v>10783</v>
      </c>
      <c r="FH34" s="7">
        <f t="shared" si="49"/>
        <v>10783</v>
      </c>
      <c r="FI34" s="7">
        <f t="shared" si="49"/>
        <v>16933</v>
      </c>
      <c r="FJ34" s="7">
        <f t="shared" si="49"/>
        <v>16933</v>
      </c>
      <c r="FK34" s="7">
        <f t="shared" si="49"/>
        <v>16933</v>
      </c>
      <c r="FL34" s="7">
        <f t="shared" si="49"/>
        <v>16933</v>
      </c>
      <c r="FM34" s="7">
        <f t="shared" si="49"/>
        <v>16933</v>
      </c>
      <c r="FN34" s="7">
        <f t="shared" si="49"/>
        <v>16933</v>
      </c>
      <c r="FO34" s="7">
        <f t="shared" si="49"/>
        <v>16933</v>
      </c>
      <c r="FP34" s="7">
        <f t="shared" si="49"/>
        <v>16933</v>
      </c>
      <c r="FQ34" s="7">
        <f t="shared" si="49"/>
        <v>16933</v>
      </c>
      <c r="FR34" s="7">
        <f t="shared" si="49"/>
        <v>16933</v>
      </c>
      <c r="FS34" s="7">
        <f t="shared" si="49"/>
        <v>16933</v>
      </c>
      <c r="FT34" s="7">
        <f t="shared" si="49"/>
        <v>16933</v>
      </c>
      <c r="FU34" s="7">
        <f t="shared" si="49"/>
        <v>16933</v>
      </c>
      <c r="FV34" s="7">
        <f t="shared" si="49"/>
        <v>16933</v>
      </c>
      <c r="FW34" s="7">
        <f t="shared" si="49"/>
        <v>16933</v>
      </c>
      <c r="FX34" s="7">
        <f t="shared" si="49"/>
        <v>16933</v>
      </c>
      <c r="FY34" s="7">
        <f t="shared" si="49"/>
        <v>16933</v>
      </c>
      <c r="FZ34" s="7">
        <f t="shared" si="49"/>
        <v>16933</v>
      </c>
      <c r="GA34" s="7">
        <f t="shared" si="49"/>
        <v>16933</v>
      </c>
      <c r="GB34" s="7">
        <f t="shared" si="49"/>
        <v>16933</v>
      </c>
      <c r="GC34" s="7">
        <f t="shared" si="49"/>
        <v>16933</v>
      </c>
      <c r="GD34" s="7">
        <f t="shared" si="49"/>
        <v>16933</v>
      </c>
      <c r="GE34" s="7">
        <f t="shared" si="49"/>
        <v>16933</v>
      </c>
      <c r="GF34" s="7">
        <f t="shared" si="49"/>
        <v>16933</v>
      </c>
      <c r="GG34" s="7">
        <f t="shared" si="49"/>
        <v>10783</v>
      </c>
      <c r="GH34" s="7">
        <f t="shared" si="49"/>
        <v>10783</v>
      </c>
      <c r="GI34" s="7">
        <f t="shared" si="49"/>
        <v>18491</v>
      </c>
      <c r="GJ34" s="7">
        <f t="shared" si="49"/>
        <v>18491</v>
      </c>
      <c r="GK34" s="7">
        <f t="shared" si="49"/>
        <v>18491</v>
      </c>
      <c r="GL34" s="7">
        <f t="shared" si="49"/>
        <v>18491</v>
      </c>
      <c r="GM34" s="7">
        <f t="shared" si="49"/>
        <v>18491</v>
      </c>
      <c r="GN34" s="7">
        <f t="shared" ref="GN34:IY34" si="50">GN31</f>
        <v>18491</v>
      </c>
      <c r="GO34" s="7">
        <f t="shared" si="50"/>
        <v>18491</v>
      </c>
      <c r="GP34" s="7">
        <f t="shared" si="50"/>
        <v>18491</v>
      </c>
      <c r="GQ34" s="7">
        <f t="shared" si="50"/>
        <v>18491</v>
      </c>
      <c r="GR34" s="7">
        <f t="shared" si="50"/>
        <v>18491</v>
      </c>
      <c r="GS34" s="7">
        <f t="shared" si="50"/>
        <v>13571</v>
      </c>
      <c r="GT34" s="7">
        <f t="shared" si="50"/>
        <v>13571</v>
      </c>
      <c r="GU34" s="7">
        <f t="shared" si="50"/>
        <v>13571</v>
      </c>
      <c r="GV34" s="7">
        <f t="shared" si="50"/>
        <v>13571</v>
      </c>
      <c r="GW34" s="7">
        <f t="shared" si="50"/>
        <v>13981</v>
      </c>
      <c r="GX34" s="7">
        <f t="shared" si="50"/>
        <v>13981</v>
      </c>
      <c r="GY34" s="7">
        <f t="shared" si="50"/>
        <v>14965</v>
      </c>
      <c r="GZ34" s="7">
        <f t="shared" si="50"/>
        <v>14965</v>
      </c>
      <c r="HA34" s="7">
        <f t="shared" si="50"/>
        <v>13981</v>
      </c>
      <c r="HB34" s="7">
        <f t="shared" si="50"/>
        <v>13981</v>
      </c>
      <c r="HC34" s="7">
        <f t="shared" si="50"/>
        <v>13981</v>
      </c>
      <c r="HD34" s="7">
        <f t="shared" si="50"/>
        <v>13981</v>
      </c>
      <c r="HE34" s="7">
        <f t="shared" si="50"/>
        <v>13981</v>
      </c>
      <c r="HF34" s="7">
        <f t="shared" si="50"/>
        <v>14965</v>
      </c>
      <c r="HG34" s="7">
        <f t="shared" si="50"/>
        <v>14965</v>
      </c>
      <c r="HH34" s="7">
        <f t="shared" si="50"/>
        <v>13981</v>
      </c>
      <c r="HI34" s="7">
        <f t="shared" si="50"/>
        <v>13981</v>
      </c>
      <c r="HJ34" s="7">
        <f t="shared" si="50"/>
        <v>13981</v>
      </c>
      <c r="HK34" s="7">
        <f t="shared" si="50"/>
        <v>13981</v>
      </c>
      <c r="HL34" s="7">
        <f t="shared" si="50"/>
        <v>13981</v>
      </c>
      <c r="HM34" s="7">
        <f t="shared" si="50"/>
        <v>12013</v>
      </c>
      <c r="HN34" s="7">
        <f t="shared" si="50"/>
        <v>14965</v>
      </c>
      <c r="HO34" s="7">
        <f t="shared" si="50"/>
        <v>13981</v>
      </c>
      <c r="HP34" s="7">
        <f t="shared" si="50"/>
        <v>13981</v>
      </c>
      <c r="HQ34" s="7">
        <f t="shared" si="50"/>
        <v>13981</v>
      </c>
      <c r="HR34" s="7">
        <f t="shared" si="50"/>
        <v>13981</v>
      </c>
      <c r="HS34" s="7">
        <f t="shared" si="50"/>
        <v>13981</v>
      </c>
      <c r="HT34" s="7">
        <f t="shared" si="50"/>
        <v>14965</v>
      </c>
      <c r="HU34" s="7">
        <f t="shared" si="50"/>
        <v>14965</v>
      </c>
      <c r="HV34" s="7">
        <f t="shared" si="50"/>
        <v>13981</v>
      </c>
      <c r="HW34" s="7">
        <f t="shared" si="50"/>
        <v>13981</v>
      </c>
      <c r="HX34" s="7">
        <f t="shared" si="50"/>
        <v>13981</v>
      </c>
      <c r="HY34" s="7">
        <f t="shared" si="50"/>
        <v>13981</v>
      </c>
      <c r="HZ34" s="7">
        <f t="shared" si="50"/>
        <v>13981</v>
      </c>
      <c r="IA34" s="7">
        <f t="shared" si="50"/>
        <v>14965</v>
      </c>
      <c r="IB34" s="7">
        <f t="shared" si="50"/>
        <v>14965</v>
      </c>
      <c r="IC34" s="7">
        <f t="shared" si="50"/>
        <v>13981</v>
      </c>
      <c r="ID34" s="7">
        <f t="shared" si="50"/>
        <v>13981</v>
      </c>
      <c r="IE34" s="7">
        <f t="shared" si="50"/>
        <v>13981</v>
      </c>
      <c r="IF34" s="7">
        <f t="shared" si="50"/>
        <v>13981</v>
      </c>
      <c r="IG34" s="7">
        <f t="shared" si="50"/>
        <v>13981</v>
      </c>
      <c r="IH34" s="7">
        <f t="shared" si="50"/>
        <v>14965</v>
      </c>
      <c r="II34" s="7">
        <f t="shared" si="50"/>
        <v>14965</v>
      </c>
      <c r="IJ34" s="7">
        <f t="shared" si="50"/>
        <v>12423</v>
      </c>
      <c r="IK34" s="7">
        <f t="shared" si="50"/>
        <v>12423</v>
      </c>
      <c r="IL34" s="7">
        <f t="shared" si="50"/>
        <v>12423</v>
      </c>
      <c r="IM34" s="7">
        <f t="shared" si="50"/>
        <v>12423</v>
      </c>
      <c r="IN34" s="7">
        <f t="shared" si="50"/>
        <v>12423</v>
      </c>
      <c r="IO34" s="7">
        <f t="shared" si="50"/>
        <v>13981</v>
      </c>
      <c r="IP34" s="7">
        <f t="shared" si="50"/>
        <v>13981</v>
      </c>
      <c r="IQ34" s="7">
        <f t="shared" si="50"/>
        <v>12013</v>
      </c>
      <c r="IR34" s="7">
        <f t="shared" si="50"/>
        <v>12013</v>
      </c>
      <c r="IS34" s="7">
        <f t="shared" si="50"/>
        <v>12013</v>
      </c>
      <c r="IT34" s="7">
        <f t="shared" si="50"/>
        <v>12013</v>
      </c>
      <c r="IU34" s="7">
        <f t="shared" si="50"/>
        <v>12013</v>
      </c>
      <c r="IV34" s="7">
        <f t="shared" si="50"/>
        <v>13981</v>
      </c>
      <c r="IW34" s="7">
        <f t="shared" si="50"/>
        <v>13981</v>
      </c>
      <c r="IX34" s="7">
        <f t="shared" si="50"/>
        <v>12013</v>
      </c>
      <c r="IY34" s="7">
        <f t="shared" si="50"/>
        <v>12013</v>
      </c>
      <c r="IZ34" s="7">
        <f t="shared" ref="IZ34:JV34" si="51">IZ31</f>
        <v>12013</v>
      </c>
      <c r="JA34" s="7">
        <f t="shared" si="51"/>
        <v>12013</v>
      </c>
      <c r="JB34" s="7">
        <f t="shared" si="51"/>
        <v>12013</v>
      </c>
      <c r="JC34" s="7">
        <f t="shared" si="51"/>
        <v>13981</v>
      </c>
      <c r="JD34" s="7">
        <f t="shared" si="51"/>
        <v>13981</v>
      </c>
      <c r="JE34" s="7">
        <f t="shared" si="51"/>
        <v>12013</v>
      </c>
      <c r="JF34" s="7">
        <f t="shared" si="51"/>
        <v>12013</v>
      </c>
      <c r="JG34" s="7">
        <f t="shared" si="51"/>
        <v>12013</v>
      </c>
      <c r="JH34" s="7">
        <f t="shared" si="51"/>
        <v>12013</v>
      </c>
      <c r="JI34" s="7">
        <f t="shared" si="51"/>
        <v>12013</v>
      </c>
      <c r="JJ34" s="7">
        <f t="shared" si="51"/>
        <v>13981</v>
      </c>
      <c r="JK34" s="7">
        <f t="shared" si="51"/>
        <v>13981</v>
      </c>
      <c r="JL34" s="7">
        <f t="shared" si="51"/>
        <v>12013</v>
      </c>
      <c r="JM34" s="7">
        <f t="shared" si="51"/>
        <v>12013</v>
      </c>
      <c r="JN34" s="7">
        <f t="shared" si="51"/>
        <v>12013</v>
      </c>
      <c r="JO34" s="7">
        <f t="shared" si="51"/>
        <v>12013</v>
      </c>
      <c r="JP34" s="7">
        <f t="shared" si="51"/>
        <v>12013</v>
      </c>
      <c r="JQ34" s="7">
        <f t="shared" si="51"/>
        <v>13981</v>
      </c>
      <c r="JR34" s="7">
        <f t="shared" si="51"/>
        <v>13981</v>
      </c>
      <c r="JS34" s="7">
        <f t="shared" si="51"/>
        <v>12997</v>
      </c>
      <c r="JT34" s="7">
        <f t="shared" si="51"/>
        <v>12997</v>
      </c>
      <c r="JU34" s="7">
        <f t="shared" si="51"/>
        <v>12997</v>
      </c>
      <c r="JV34" s="7">
        <f t="shared" si="51"/>
        <v>12997</v>
      </c>
    </row>
    <row r="35" spans="1:282" s="53" customFormat="1" x14ac:dyDescent="0.2">
      <c r="A35" s="88">
        <v>2</v>
      </c>
      <c r="B35" s="7" t="e">
        <f>B32</f>
        <v>#REF!</v>
      </c>
      <c r="C35" s="7" t="e">
        <f t="shared" ref="C35:BN35" si="52">C32</f>
        <v>#REF!</v>
      </c>
      <c r="D35" s="7" t="e">
        <f t="shared" si="52"/>
        <v>#REF!</v>
      </c>
      <c r="E35" s="7" t="e">
        <f t="shared" si="52"/>
        <v>#REF!</v>
      </c>
      <c r="F35" s="7" t="e">
        <f t="shared" si="52"/>
        <v>#REF!</v>
      </c>
      <c r="G35" s="7" t="e">
        <f t="shared" si="52"/>
        <v>#REF!</v>
      </c>
      <c r="H35" s="7">
        <f t="shared" si="52"/>
        <v>32390</v>
      </c>
      <c r="I35" s="7">
        <f t="shared" si="52"/>
        <v>44280</v>
      </c>
      <c r="J35" s="7">
        <f t="shared" si="52"/>
        <v>44280</v>
      </c>
      <c r="K35" s="7">
        <f t="shared" si="52"/>
        <v>44280</v>
      </c>
      <c r="L35" s="7">
        <f t="shared" si="52"/>
        <v>38540</v>
      </c>
      <c r="M35" s="7">
        <f t="shared" si="52"/>
        <v>38540</v>
      </c>
      <c r="N35" s="7">
        <f t="shared" si="52"/>
        <v>38540</v>
      </c>
      <c r="O35" s="7">
        <f t="shared" si="52"/>
        <v>38540</v>
      </c>
      <c r="P35" s="7">
        <f t="shared" si="52"/>
        <v>38540</v>
      </c>
      <c r="Q35" s="7">
        <f t="shared" si="52"/>
        <v>38540</v>
      </c>
      <c r="R35" s="7">
        <f t="shared" si="52"/>
        <v>31488</v>
      </c>
      <c r="S35" s="7">
        <f t="shared" si="52"/>
        <v>17958</v>
      </c>
      <c r="T35" s="7">
        <f t="shared" si="52"/>
        <v>17958</v>
      </c>
      <c r="U35" s="7">
        <f t="shared" si="52"/>
        <v>17958</v>
      </c>
      <c r="V35" s="7">
        <f t="shared" si="52"/>
        <v>17958</v>
      </c>
      <c r="W35" s="7">
        <f t="shared" si="52"/>
        <v>17958</v>
      </c>
      <c r="X35" s="7">
        <f t="shared" si="52"/>
        <v>19598</v>
      </c>
      <c r="Y35" s="7">
        <f t="shared" si="52"/>
        <v>19598</v>
      </c>
      <c r="Z35" s="7">
        <f t="shared" si="52"/>
        <v>19598</v>
      </c>
      <c r="AA35" s="7">
        <f t="shared" si="52"/>
        <v>19598</v>
      </c>
      <c r="AB35" s="7">
        <f t="shared" si="52"/>
        <v>19598</v>
      </c>
      <c r="AC35" s="7">
        <f t="shared" si="52"/>
        <v>17958</v>
      </c>
      <c r="AD35" s="7">
        <f t="shared" si="52"/>
        <v>17958</v>
      </c>
      <c r="AE35" s="7">
        <f t="shared" si="52"/>
        <v>17958</v>
      </c>
      <c r="AF35" s="7">
        <f t="shared" si="52"/>
        <v>17958</v>
      </c>
      <c r="AG35" s="7">
        <f t="shared" si="52"/>
        <v>17958</v>
      </c>
      <c r="AH35" s="7">
        <f t="shared" si="52"/>
        <v>21238</v>
      </c>
      <c r="AI35" s="7">
        <f t="shared" si="52"/>
        <v>21238</v>
      </c>
      <c r="AJ35" s="7">
        <f t="shared" si="52"/>
        <v>21238</v>
      </c>
      <c r="AK35" s="7">
        <f t="shared" si="52"/>
        <v>21238</v>
      </c>
      <c r="AL35" s="7">
        <f t="shared" si="52"/>
        <v>21238</v>
      </c>
      <c r="AM35" s="7">
        <f t="shared" si="52"/>
        <v>22878</v>
      </c>
      <c r="AN35" s="7">
        <f t="shared" si="52"/>
        <v>24928</v>
      </c>
      <c r="AO35" s="7">
        <f t="shared" si="52"/>
        <v>25338</v>
      </c>
      <c r="AP35" s="7">
        <f t="shared" si="52"/>
        <v>25338</v>
      </c>
      <c r="AQ35" s="7">
        <f t="shared" si="52"/>
        <v>25338</v>
      </c>
      <c r="AR35" s="7">
        <f t="shared" si="52"/>
        <v>25338</v>
      </c>
      <c r="AS35" s="7">
        <f t="shared" si="52"/>
        <v>25338</v>
      </c>
      <c r="AT35" s="7">
        <f t="shared" si="52"/>
        <v>25338</v>
      </c>
      <c r="AU35" s="7">
        <f t="shared" si="52"/>
        <v>25338</v>
      </c>
      <c r="AV35" s="7">
        <f t="shared" si="52"/>
        <v>25338</v>
      </c>
      <c r="AW35" s="7">
        <f t="shared" si="52"/>
        <v>25338</v>
      </c>
      <c r="AX35" s="7">
        <f t="shared" si="52"/>
        <v>25338</v>
      </c>
      <c r="AY35" s="7">
        <f t="shared" si="52"/>
        <v>23698</v>
      </c>
      <c r="AZ35" s="7">
        <f t="shared" si="52"/>
        <v>23698</v>
      </c>
      <c r="BA35" s="7">
        <f t="shared" si="52"/>
        <v>25338</v>
      </c>
      <c r="BB35" s="7">
        <f t="shared" si="52"/>
        <v>25338</v>
      </c>
      <c r="BC35" s="7">
        <f t="shared" si="52"/>
        <v>26978</v>
      </c>
      <c r="BD35" s="7">
        <f t="shared" si="52"/>
        <v>29028</v>
      </c>
      <c r="BE35" s="7">
        <f t="shared" si="52"/>
        <v>29028</v>
      </c>
      <c r="BF35" s="7">
        <f t="shared" si="52"/>
        <v>29028</v>
      </c>
      <c r="BG35" s="7">
        <f t="shared" si="52"/>
        <v>29028</v>
      </c>
      <c r="BH35" s="7">
        <f t="shared" si="52"/>
        <v>31078</v>
      </c>
      <c r="BI35" s="7">
        <f t="shared" si="52"/>
        <v>33538</v>
      </c>
      <c r="BJ35" s="7">
        <f t="shared" si="52"/>
        <v>33538</v>
      </c>
      <c r="BK35" s="7">
        <f t="shared" si="52"/>
        <v>31078</v>
      </c>
      <c r="BL35" s="7">
        <f t="shared" si="52"/>
        <v>26978</v>
      </c>
      <c r="BM35" s="7">
        <f t="shared" si="52"/>
        <v>26978</v>
      </c>
      <c r="BN35" s="7">
        <f t="shared" si="52"/>
        <v>29028</v>
      </c>
      <c r="BO35" s="7">
        <f t="shared" ref="BO35:DY35" si="53">BO32</f>
        <v>29028</v>
      </c>
      <c r="BP35" s="7">
        <f t="shared" si="53"/>
        <v>22058</v>
      </c>
      <c r="BQ35" s="7">
        <f t="shared" si="53"/>
        <v>22427</v>
      </c>
      <c r="BR35" s="7">
        <f t="shared" si="53"/>
        <v>22427</v>
      </c>
      <c r="BS35" s="7">
        <f t="shared" si="53"/>
        <v>22427</v>
      </c>
      <c r="BT35" s="7">
        <f t="shared" si="53"/>
        <v>21197</v>
      </c>
      <c r="BU35" s="7">
        <f t="shared" si="53"/>
        <v>21197</v>
      </c>
      <c r="BV35" s="7">
        <f t="shared" si="53"/>
        <v>22427</v>
      </c>
      <c r="BW35" s="7">
        <f t="shared" si="53"/>
        <v>22427</v>
      </c>
      <c r="BX35" s="7">
        <f t="shared" si="53"/>
        <v>22427</v>
      </c>
      <c r="BY35" s="7">
        <f t="shared" si="53"/>
        <v>21197</v>
      </c>
      <c r="BZ35" s="7">
        <f t="shared" si="53"/>
        <v>21197</v>
      </c>
      <c r="CA35" s="7">
        <f t="shared" si="53"/>
        <v>21197</v>
      </c>
      <c r="CB35" s="7">
        <f t="shared" si="53"/>
        <v>21197</v>
      </c>
      <c r="CC35" s="7">
        <f t="shared" si="53"/>
        <v>21197</v>
      </c>
      <c r="CD35" s="7">
        <f t="shared" si="53"/>
        <v>21197</v>
      </c>
      <c r="CE35" s="7">
        <f t="shared" si="53"/>
        <v>21197</v>
      </c>
      <c r="CF35" s="7">
        <f t="shared" si="53"/>
        <v>21197</v>
      </c>
      <c r="CG35" s="7">
        <f t="shared" si="53"/>
        <v>21197</v>
      </c>
      <c r="CH35" s="7">
        <f t="shared" si="53"/>
        <v>21197</v>
      </c>
      <c r="CI35" s="7">
        <f t="shared" si="53"/>
        <v>21197</v>
      </c>
      <c r="CJ35" s="7">
        <f t="shared" si="53"/>
        <v>21197</v>
      </c>
      <c r="CK35" s="7">
        <f t="shared" si="53"/>
        <v>21197</v>
      </c>
      <c r="CL35" s="7">
        <f t="shared" si="53"/>
        <v>21197</v>
      </c>
      <c r="CM35" s="7">
        <f t="shared" si="53"/>
        <v>21197</v>
      </c>
      <c r="CN35" s="7">
        <f t="shared" si="53"/>
        <v>21197</v>
      </c>
      <c r="CO35" s="7">
        <f t="shared" si="53"/>
        <v>21197</v>
      </c>
      <c r="CP35" s="7">
        <f t="shared" si="53"/>
        <v>21197</v>
      </c>
      <c r="CQ35" s="7">
        <f t="shared" si="53"/>
        <v>21197</v>
      </c>
      <c r="CR35" s="7">
        <f t="shared" si="53"/>
        <v>21197</v>
      </c>
      <c r="CS35" s="7">
        <f t="shared" si="53"/>
        <v>21197</v>
      </c>
      <c r="CT35" s="7">
        <f t="shared" si="53"/>
        <v>21197</v>
      </c>
      <c r="CU35" s="7">
        <f t="shared" si="53"/>
        <v>21197</v>
      </c>
      <c r="CV35" s="7">
        <f t="shared" si="53"/>
        <v>13530</v>
      </c>
      <c r="CW35" s="7">
        <f t="shared" si="53"/>
        <v>13530</v>
      </c>
      <c r="CX35" s="7">
        <f t="shared" si="53"/>
        <v>13940</v>
      </c>
      <c r="CY35" s="7">
        <f t="shared" si="53"/>
        <v>13940</v>
      </c>
      <c r="CZ35" s="7">
        <f t="shared" si="53"/>
        <v>13530</v>
      </c>
      <c r="DA35" s="7">
        <f t="shared" si="53"/>
        <v>13530</v>
      </c>
      <c r="DB35" s="7">
        <f t="shared" si="53"/>
        <v>13530</v>
      </c>
      <c r="DC35" s="7">
        <f t="shared" si="53"/>
        <v>13530</v>
      </c>
      <c r="DD35" s="7">
        <f t="shared" si="53"/>
        <v>13530</v>
      </c>
      <c r="DE35" s="7">
        <f t="shared" si="53"/>
        <v>13940</v>
      </c>
      <c r="DF35" s="7">
        <f t="shared" si="53"/>
        <v>13940</v>
      </c>
      <c r="DG35" s="7">
        <f t="shared" si="53"/>
        <v>13530</v>
      </c>
      <c r="DH35" s="7">
        <f t="shared" si="53"/>
        <v>13530</v>
      </c>
      <c r="DI35" s="7">
        <f t="shared" si="53"/>
        <v>13530</v>
      </c>
      <c r="DJ35" s="7">
        <f t="shared" si="53"/>
        <v>12710</v>
      </c>
      <c r="DK35" s="7">
        <f t="shared" si="53"/>
        <v>12710</v>
      </c>
      <c r="DL35" s="7">
        <f t="shared" si="53"/>
        <v>13284</v>
      </c>
      <c r="DM35" s="7">
        <f t="shared" si="53"/>
        <v>13284</v>
      </c>
      <c r="DN35" s="7">
        <f t="shared" si="53"/>
        <v>12710</v>
      </c>
      <c r="DO35" s="7">
        <f t="shared" si="53"/>
        <v>12710</v>
      </c>
      <c r="DP35" s="7">
        <f t="shared" si="53"/>
        <v>12710</v>
      </c>
      <c r="DQ35" s="7">
        <f t="shared" si="53"/>
        <v>12710</v>
      </c>
      <c r="DR35" s="7">
        <f t="shared" si="53"/>
        <v>12710</v>
      </c>
      <c r="DS35" s="7">
        <f t="shared" si="53"/>
        <v>13284</v>
      </c>
      <c r="DT35" s="7">
        <f t="shared" si="53"/>
        <v>13284</v>
      </c>
      <c r="DU35" s="7">
        <f t="shared" si="53"/>
        <v>12710</v>
      </c>
      <c r="DV35" s="7">
        <f t="shared" si="53"/>
        <v>12710</v>
      </c>
      <c r="DW35" s="7">
        <f t="shared" si="53"/>
        <v>12710</v>
      </c>
      <c r="DX35" s="7">
        <f t="shared" si="53"/>
        <v>12710</v>
      </c>
      <c r="DY35" s="7">
        <f t="shared" si="53"/>
        <v>13530</v>
      </c>
      <c r="DZ35" s="7">
        <f t="shared" ref="DZ35:EA35" si="54">DZ32</f>
        <v>13284</v>
      </c>
      <c r="EA35" s="7">
        <f t="shared" si="54"/>
        <v>13284</v>
      </c>
      <c r="EB35" s="7">
        <f t="shared" ref="EB35:GM35" si="55">EB32</f>
        <v>13284</v>
      </c>
      <c r="EC35" s="7">
        <f t="shared" si="55"/>
        <v>12300</v>
      </c>
      <c r="ED35" s="7">
        <f t="shared" si="55"/>
        <v>12300</v>
      </c>
      <c r="EE35" s="7">
        <f t="shared" si="55"/>
        <v>12300</v>
      </c>
      <c r="EF35" s="7">
        <f t="shared" si="55"/>
        <v>12300</v>
      </c>
      <c r="EG35" s="7">
        <f t="shared" si="55"/>
        <v>12300</v>
      </c>
      <c r="EH35" s="7">
        <f t="shared" si="55"/>
        <v>13284</v>
      </c>
      <c r="EI35" s="7">
        <f t="shared" si="55"/>
        <v>13284</v>
      </c>
      <c r="EJ35" s="7">
        <f t="shared" si="55"/>
        <v>13284</v>
      </c>
      <c r="EK35" s="7">
        <f t="shared" si="55"/>
        <v>12054</v>
      </c>
      <c r="EL35" s="7">
        <f t="shared" si="55"/>
        <v>12054</v>
      </c>
      <c r="EM35" s="7">
        <f t="shared" si="55"/>
        <v>12054</v>
      </c>
      <c r="EN35" s="7">
        <f t="shared" si="55"/>
        <v>12300</v>
      </c>
      <c r="EO35" s="7">
        <f t="shared" si="55"/>
        <v>12300</v>
      </c>
      <c r="EP35" s="7">
        <f t="shared" si="55"/>
        <v>12054</v>
      </c>
      <c r="EQ35" s="7">
        <f t="shared" si="55"/>
        <v>12054</v>
      </c>
      <c r="ER35" s="7">
        <f t="shared" si="55"/>
        <v>12054</v>
      </c>
      <c r="ES35" s="7">
        <f t="shared" si="55"/>
        <v>12054</v>
      </c>
      <c r="ET35" s="7">
        <f t="shared" si="55"/>
        <v>12054</v>
      </c>
      <c r="EU35" s="7">
        <f t="shared" si="55"/>
        <v>12300</v>
      </c>
      <c r="EV35" s="7">
        <f t="shared" si="55"/>
        <v>12300</v>
      </c>
      <c r="EW35" s="7">
        <f t="shared" si="55"/>
        <v>12054</v>
      </c>
      <c r="EX35" s="7">
        <f t="shared" si="55"/>
        <v>12054</v>
      </c>
      <c r="EY35" s="7">
        <f t="shared" si="55"/>
        <v>12054</v>
      </c>
      <c r="EZ35" s="7">
        <f t="shared" si="55"/>
        <v>12054</v>
      </c>
      <c r="FA35" s="7">
        <f t="shared" si="55"/>
        <v>12054</v>
      </c>
      <c r="FB35" s="7">
        <f t="shared" si="55"/>
        <v>12300</v>
      </c>
      <c r="FC35" s="7">
        <f t="shared" si="55"/>
        <v>12300</v>
      </c>
      <c r="FD35" s="7">
        <f t="shared" si="55"/>
        <v>13530</v>
      </c>
      <c r="FE35" s="7">
        <f t="shared" si="55"/>
        <v>12300</v>
      </c>
      <c r="FF35" s="7">
        <f t="shared" si="55"/>
        <v>12300</v>
      </c>
      <c r="FG35" s="7">
        <f t="shared" si="55"/>
        <v>12300</v>
      </c>
      <c r="FH35" s="7">
        <f t="shared" si="55"/>
        <v>12300</v>
      </c>
      <c r="FI35" s="7">
        <f t="shared" si="55"/>
        <v>18450</v>
      </c>
      <c r="FJ35" s="7">
        <f t="shared" si="55"/>
        <v>18450</v>
      </c>
      <c r="FK35" s="7">
        <f t="shared" si="55"/>
        <v>18450</v>
      </c>
      <c r="FL35" s="7">
        <f t="shared" si="55"/>
        <v>18450</v>
      </c>
      <c r="FM35" s="7">
        <f t="shared" si="55"/>
        <v>18450</v>
      </c>
      <c r="FN35" s="7">
        <f t="shared" si="55"/>
        <v>18450</v>
      </c>
      <c r="FO35" s="7">
        <f t="shared" si="55"/>
        <v>18450</v>
      </c>
      <c r="FP35" s="7">
        <f t="shared" si="55"/>
        <v>18450</v>
      </c>
      <c r="FQ35" s="7">
        <f t="shared" si="55"/>
        <v>18450</v>
      </c>
      <c r="FR35" s="7">
        <f t="shared" si="55"/>
        <v>18450</v>
      </c>
      <c r="FS35" s="7">
        <f t="shared" si="55"/>
        <v>18450</v>
      </c>
      <c r="FT35" s="7">
        <f t="shared" si="55"/>
        <v>18450</v>
      </c>
      <c r="FU35" s="7">
        <f t="shared" si="55"/>
        <v>18450</v>
      </c>
      <c r="FV35" s="7">
        <f t="shared" si="55"/>
        <v>18450</v>
      </c>
      <c r="FW35" s="7">
        <f t="shared" si="55"/>
        <v>18450</v>
      </c>
      <c r="FX35" s="7">
        <f t="shared" si="55"/>
        <v>18450</v>
      </c>
      <c r="FY35" s="7">
        <f t="shared" si="55"/>
        <v>18450</v>
      </c>
      <c r="FZ35" s="7">
        <f t="shared" si="55"/>
        <v>18450</v>
      </c>
      <c r="GA35" s="7">
        <f t="shared" si="55"/>
        <v>18450</v>
      </c>
      <c r="GB35" s="7">
        <f t="shared" si="55"/>
        <v>18450</v>
      </c>
      <c r="GC35" s="7">
        <f t="shared" si="55"/>
        <v>18450</v>
      </c>
      <c r="GD35" s="7">
        <f t="shared" si="55"/>
        <v>18450</v>
      </c>
      <c r="GE35" s="7">
        <f t="shared" si="55"/>
        <v>18450</v>
      </c>
      <c r="GF35" s="7">
        <f t="shared" si="55"/>
        <v>18450</v>
      </c>
      <c r="GG35" s="7">
        <f t="shared" si="55"/>
        <v>12300</v>
      </c>
      <c r="GH35" s="7">
        <f t="shared" si="55"/>
        <v>12300</v>
      </c>
      <c r="GI35" s="7">
        <f t="shared" si="55"/>
        <v>20008</v>
      </c>
      <c r="GJ35" s="7">
        <f t="shared" si="55"/>
        <v>20008</v>
      </c>
      <c r="GK35" s="7">
        <f t="shared" si="55"/>
        <v>20008</v>
      </c>
      <c r="GL35" s="7">
        <f t="shared" si="55"/>
        <v>20008</v>
      </c>
      <c r="GM35" s="7">
        <f t="shared" si="55"/>
        <v>20008</v>
      </c>
      <c r="GN35" s="7">
        <f t="shared" ref="GN35:IY35" si="56">GN32</f>
        <v>20008</v>
      </c>
      <c r="GO35" s="7">
        <f t="shared" si="56"/>
        <v>20008</v>
      </c>
      <c r="GP35" s="7">
        <f t="shared" si="56"/>
        <v>20008</v>
      </c>
      <c r="GQ35" s="7">
        <f t="shared" si="56"/>
        <v>20008</v>
      </c>
      <c r="GR35" s="7">
        <f t="shared" si="56"/>
        <v>20008</v>
      </c>
      <c r="GS35" s="7">
        <f t="shared" si="56"/>
        <v>15088</v>
      </c>
      <c r="GT35" s="7">
        <f t="shared" si="56"/>
        <v>15088</v>
      </c>
      <c r="GU35" s="7">
        <f t="shared" si="56"/>
        <v>15088</v>
      </c>
      <c r="GV35" s="7">
        <f t="shared" si="56"/>
        <v>15088</v>
      </c>
      <c r="GW35" s="7">
        <f t="shared" si="56"/>
        <v>15498</v>
      </c>
      <c r="GX35" s="7">
        <f t="shared" si="56"/>
        <v>15498</v>
      </c>
      <c r="GY35" s="7">
        <f t="shared" si="56"/>
        <v>16482</v>
      </c>
      <c r="GZ35" s="7">
        <f t="shared" si="56"/>
        <v>16482</v>
      </c>
      <c r="HA35" s="7">
        <f t="shared" si="56"/>
        <v>15498</v>
      </c>
      <c r="HB35" s="7">
        <f t="shared" si="56"/>
        <v>15498</v>
      </c>
      <c r="HC35" s="7">
        <f t="shared" si="56"/>
        <v>15498</v>
      </c>
      <c r="HD35" s="7">
        <f t="shared" si="56"/>
        <v>15498</v>
      </c>
      <c r="HE35" s="7">
        <f t="shared" si="56"/>
        <v>15498</v>
      </c>
      <c r="HF35" s="7">
        <f t="shared" si="56"/>
        <v>16482</v>
      </c>
      <c r="HG35" s="7">
        <f t="shared" si="56"/>
        <v>16482</v>
      </c>
      <c r="HH35" s="7">
        <f t="shared" si="56"/>
        <v>15498</v>
      </c>
      <c r="HI35" s="7">
        <f t="shared" si="56"/>
        <v>15498</v>
      </c>
      <c r="HJ35" s="7">
        <f t="shared" si="56"/>
        <v>15498</v>
      </c>
      <c r="HK35" s="7">
        <f t="shared" si="56"/>
        <v>15498</v>
      </c>
      <c r="HL35" s="7">
        <f t="shared" si="56"/>
        <v>15498</v>
      </c>
      <c r="HM35" s="7">
        <f t="shared" si="56"/>
        <v>13530</v>
      </c>
      <c r="HN35" s="7">
        <f t="shared" si="56"/>
        <v>16482</v>
      </c>
      <c r="HO35" s="7">
        <f t="shared" si="56"/>
        <v>15498</v>
      </c>
      <c r="HP35" s="7">
        <f t="shared" si="56"/>
        <v>15498</v>
      </c>
      <c r="HQ35" s="7">
        <f t="shared" si="56"/>
        <v>15498</v>
      </c>
      <c r="HR35" s="7">
        <f t="shared" si="56"/>
        <v>15498</v>
      </c>
      <c r="HS35" s="7">
        <f t="shared" si="56"/>
        <v>15498</v>
      </c>
      <c r="HT35" s="7">
        <f t="shared" si="56"/>
        <v>16482</v>
      </c>
      <c r="HU35" s="7">
        <f t="shared" si="56"/>
        <v>16482</v>
      </c>
      <c r="HV35" s="7">
        <f t="shared" si="56"/>
        <v>15498</v>
      </c>
      <c r="HW35" s="7">
        <f t="shared" si="56"/>
        <v>15498</v>
      </c>
      <c r="HX35" s="7">
        <f t="shared" si="56"/>
        <v>15498</v>
      </c>
      <c r="HY35" s="7">
        <f t="shared" si="56"/>
        <v>15498</v>
      </c>
      <c r="HZ35" s="7">
        <f t="shared" si="56"/>
        <v>15498</v>
      </c>
      <c r="IA35" s="7">
        <f t="shared" si="56"/>
        <v>16482</v>
      </c>
      <c r="IB35" s="7">
        <f t="shared" si="56"/>
        <v>16482</v>
      </c>
      <c r="IC35" s="7">
        <f t="shared" si="56"/>
        <v>15498</v>
      </c>
      <c r="ID35" s="7">
        <f t="shared" si="56"/>
        <v>15498</v>
      </c>
      <c r="IE35" s="7">
        <f t="shared" si="56"/>
        <v>15498</v>
      </c>
      <c r="IF35" s="7">
        <f t="shared" si="56"/>
        <v>15498</v>
      </c>
      <c r="IG35" s="7">
        <f t="shared" si="56"/>
        <v>15498</v>
      </c>
      <c r="IH35" s="7">
        <f t="shared" si="56"/>
        <v>16482</v>
      </c>
      <c r="II35" s="7">
        <f t="shared" si="56"/>
        <v>16482</v>
      </c>
      <c r="IJ35" s="7">
        <f t="shared" si="56"/>
        <v>13940</v>
      </c>
      <c r="IK35" s="7">
        <f t="shared" si="56"/>
        <v>13940</v>
      </c>
      <c r="IL35" s="7">
        <f t="shared" si="56"/>
        <v>13940</v>
      </c>
      <c r="IM35" s="7">
        <f t="shared" si="56"/>
        <v>13940</v>
      </c>
      <c r="IN35" s="7">
        <f t="shared" si="56"/>
        <v>13940</v>
      </c>
      <c r="IO35" s="7">
        <f t="shared" si="56"/>
        <v>15498</v>
      </c>
      <c r="IP35" s="7">
        <f t="shared" si="56"/>
        <v>15498</v>
      </c>
      <c r="IQ35" s="7">
        <f t="shared" si="56"/>
        <v>13530</v>
      </c>
      <c r="IR35" s="7">
        <f t="shared" si="56"/>
        <v>13530</v>
      </c>
      <c r="IS35" s="7">
        <f t="shared" si="56"/>
        <v>13530</v>
      </c>
      <c r="IT35" s="7">
        <f t="shared" si="56"/>
        <v>13530</v>
      </c>
      <c r="IU35" s="7">
        <f t="shared" si="56"/>
        <v>13530</v>
      </c>
      <c r="IV35" s="7">
        <f t="shared" si="56"/>
        <v>15498</v>
      </c>
      <c r="IW35" s="7">
        <f t="shared" si="56"/>
        <v>15498</v>
      </c>
      <c r="IX35" s="7">
        <f t="shared" si="56"/>
        <v>13530</v>
      </c>
      <c r="IY35" s="7">
        <f t="shared" si="56"/>
        <v>13530</v>
      </c>
      <c r="IZ35" s="7">
        <f t="shared" ref="IZ35:JV35" si="57">IZ32</f>
        <v>13530</v>
      </c>
      <c r="JA35" s="7">
        <f t="shared" si="57"/>
        <v>13530</v>
      </c>
      <c r="JB35" s="7">
        <f t="shared" si="57"/>
        <v>13530</v>
      </c>
      <c r="JC35" s="7">
        <f t="shared" si="57"/>
        <v>15498</v>
      </c>
      <c r="JD35" s="7">
        <f t="shared" si="57"/>
        <v>15498</v>
      </c>
      <c r="JE35" s="7">
        <f t="shared" si="57"/>
        <v>13530</v>
      </c>
      <c r="JF35" s="7">
        <f t="shared" si="57"/>
        <v>13530</v>
      </c>
      <c r="JG35" s="7">
        <f t="shared" si="57"/>
        <v>13530</v>
      </c>
      <c r="JH35" s="7">
        <f t="shared" si="57"/>
        <v>13530</v>
      </c>
      <c r="JI35" s="7">
        <f t="shared" si="57"/>
        <v>13530</v>
      </c>
      <c r="JJ35" s="7">
        <f t="shared" si="57"/>
        <v>15498</v>
      </c>
      <c r="JK35" s="7">
        <f t="shared" si="57"/>
        <v>15498</v>
      </c>
      <c r="JL35" s="7">
        <f t="shared" si="57"/>
        <v>13530</v>
      </c>
      <c r="JM35" s="7">
        <f t="shared" si="57"/>
        <v>13530</v>
      </c>
      <c r="JN35" s="7">
        <f t="shared" si="57"/>
        <v>13530</v>
      </c>
      <c r="JO35" s="7">
        <f t="shared" si="57"/>
        <v>13530</v>
      </c>
      <c r="JP35" s="7">
        <f t="shared" si="57"/>
        <v>13530</v>
      </c>
      <c r="JQ35" s="7">
        <f t="shared" si="57"/>
        <v>15498</v>
      </c>
      <c r="JR35" s="7">
        <f t="shared" si="57"/>
        <v>15498</v>
      </c>
      <c r="JS35" s="7">
        <f t="shared" si="57"/>
        <v>14514</v>
      </c>
      <c r="JT35" s="7">
        <f t="shared" si="57"/>
        <v>14514</v>
      </c>
      <c r="JU35" s="7">
        <f t="shared" si="57"/>
        <v>14514</v>
      </c>
      <c r="JV35" s="7">
        <f t="shared" si="57"/>
        <v>14514</v>
      </c>
    </row>
    <row r="36" spans="1:282" s="50" customFormat="1" x14ac:dyDescent="0.2">
      <c r="A36" s="88"/>
      <c r="B36" s="191"/>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191"/>
      <c r="BQ36" s="191"/>
      <c r="BR36" s="191"/>
      <c r="BS36" s="191"/>
      <c r="BT36" s="191"/>
      <c r="BU36" s="191"/>
      <c r="BV36" s="191"/>
      <c r="BW36" s="191"/>
      <c r="BX36" s="191"/>
      <c r="BY36" s="191"/>
      <c r="BZ36" s="191"/>
      <c r="CA36" s="191"/>
      <c r="CB36" s="191"/>
      <c r="CC36" s="191"/>
      <c r="CD36" s="191"/>
      <c r="CE36" s="191"/>
      <c r="CF36" s="191"/>
      <c r="CG36" s="191"/>
      <c r="CH36" s="191"/>
      <c r="CI36" s="191"/>
      <c r="CJ36" s="191"/>
      <c r="CK36" s="191"/>
      <c r="CL36" s="191"/>
      <c r="CM36" s="191"/>
      <c r="CN36" s="191"/>
      <c r="CO36" s="191"/>
      <c r="CP36" s="191"/>
      <c r="CQ36" s="191"/>
      <c r="CR36" s="191"/>
      <c r="CS36" s="191"/>
      <c r="CT36" s="191"/>
      <c r="CU36" s="191"/>
      <c r="CV36" s="191"/>
      <c r="CW36" s="191"/>
      <c r="CX36" s="191"/>
      <c r="CY36" s="191"/>
      <c r="CZ36" s="191"/>
      <c r="DA36" s="191"/>
      <c r="DB36" s="191"/>
      <c r="DC36" s="191"/>
      <c r="DD36" s="191"/>
      <c r="DE36" s="191"/>
      <c r="DF36" s="191"/>
      <c r="DG36" s="191"/>
      <c r="DH36" s="191"/>
      <c r="DI36" s="191"/>
      <c r="DJ36" s="191"/>
      <c r="DK36" s="191"/>
      <c r="DL36" s="191"/>
      <c r="DM36" s="191"/>
      <c r="DN36" s="191"/>
      <c r="DO36" s="191"/>
      <c r="DP36" s="191"/>
      <c r="DQ36" s="191"/>
      <c r="DR36" s="191"/>
      <c r="DS36" s="191"/>
      <c r="DT36" s="191"/>
      <c r="DU36" s="191"/>
      <c r="DV36" s="191"/>
      <c r="DW36" s="191"/>
      <c r="DX36" s="191"/>
      <c r="DY36" s="191"/>
      <c r="DZ36" s="191"/>
      <c r="EA36" s="191"/>
      <c r="EB36" s="191"/>
      <c r="EC36" s="191"/>
      <c r="ED36" s="191"/>
      <c r="EE36" s="191"/>
      <c r="EF36" s="191"/>
      <c r="EG36" s="191"/>
      <c r="EH36" s="191"/>
      <c r="EI36" s="191"/>
      <c r="EJ36" s="191"/>
      <c r="EK36" s="191"/>
      <c r="EL36" s="191"/>
      <c r="EM36" s="191"/>
      <c r="EN36" s="191"/>
      <c r="EO36" s="191"/>
      <c r="EP36" s="191"/>
      <c r="EQ36" s="191"/>
      <c r="ER36" s="191"/>
      <c r="ES36" s="191"/>
      <c r="ET36" s="191"/>
      <c r="EU36" s="191"/>
      <c r="EV36" s="191"/>
      <c r="EW36" s="191"/>
      <c r="EX36" s="191"/>
      <c r="EY36" s="191"/>
      <c r="EZ36" s="191"/>
      <c r="FA36" s="191"/>
      <c r="FB36" s="191"/>
      <c r="FC36" s="191"/>
      <c r="FD36" s="191"/>
      <c r="FE36" s="191"/>
      <c r="FF36" s="191"/>
      <c r="FG36" s="191"/>
      <c r="FH36" s="191"/>
      <c r="FI36" s="191"/>
      <c r="FJ36" s="191"/>
      <c r="FK36" s="191"/>
      <c r="FL36" s="191"/>
      <c r="FM36" s="191"/>
      <c r="FN36" s="191"/>
      <c r="FO36" s="191"/>
      <c r="FP36" s="191"/>
      <c r="FQ36" s="191"/>
      <c r="FR36" s="191"/>
      <c r="FS36" s="191"/>
      <c r="FT36" s="191"/>
      <c r="FU36" s="191"/>
      <c r="FV36" s="191"/>
      <c r="FW36" s="191"/>
      <c r="FX36" s="191"/>
      <c r="FY36" s="191"/>
      <c r="FZ36" s="191"/>
      <c r="GA36" s="191"/>
      <c r="GB36" s="191"/>
      <c r="GC36" s="191"/>
      <c r="GD36" s="191"/>
      <c r="GE36" s="191"/>
      <c r="GF36" s="191"/>
      <c r="GG36" s="191"/>
      <c r="GH36" s="191"/>
      <c r="GI36" s="191"/>
      <c r="GJ36" s="191"/>
      <c r="GK36" s="191"/>
      <c r="GL36" s="191"/>
      <c r="GM36" s="191"/>
      <c r="GN36" s="191"/>
      <c r="GO36" s="191"/>
      <c r="GP36" s="191"/>
      <c r="GQ36" s="191"/>
      <c r="GR36" s="191"/>
      <c r="GS36" s="191"/>
      <c r="GT36" s="191"/>
      <c r="GU36" s="191"/>
      <c r="GV36" s="191"/>
      <c r="GW36" s="191"/>
      <c r="GX36" s="191"/>
      <c r="GY36" s="191"/>
      <c r="GZ36" s="191"/>
      <c r="HA36" s="191"/>
      <c r="HB36" s="191"/>
      <c r="HC36" s="191"/>
      <c r="HD36" s="191"/>
      <c r="HE36" s="191"/>
      <c r="HF36" s="191"/>
      <c r="HG36" s="191"/>
      <c r="HH36" s="191"/>
      <c r="HI36" s="191"/>
      <c r="HJ36" s="191"/>
      <c r="HK36" s="191"/>
      <c r="HL36" s="191"/>
      <c r="HM36" s="191"/>
      <c r="HN36" s="191"/>
      <c r="HO36" s="191"/>
      <c r="HP36" s="191"/>
      <c r="HQ36" s="191"/>
      <c r="HR36" s="191"/>
      <c r="HS36" s="191"/>
      <c r="HT36" s="191"/>
      <c r="HU36" s="191"/>
      <c r="HV36" s="191"/>
      <c r="HW36" s="191"/>
      <c r="HX36" s="191"/>
      <c r="HY36" s="191"/>
      <c r="HZ36" s="191"/>
      <c r="IA36" s="191"/>
      <c r="IB36" s="191"/>
      <c r="IC36" s="191"/>
      <c r="ID36" s="191"/>
      <c r="IE36" s="191"/>
      <c r="IF36" s="191"/>
      <c r="IG36" s="191"/>
      <c r="IH36" s="191"/>
      <c r="II36" s="191"/>
      <c r="IJ36" s="191"/>
      <c r="IK36" s="191"/>
      <c r="IL36" s="191"/>
      <c r="IM36" s="191"/>
      <c r="IN36" s="191"/>
      <c r="IO36" s="191"/>
      <c r="IP36" s="191"/>
      <c r="IQ36" s="191"/>
      <c r="IR36" s="191"/>
      <c r="IS36" s="191"/>
      <c r="IT36" s="191"/>
      <c r="IU36" s="191"/>
      <c r="IV36" s="191"/>
      <c r="IW36" s="191"/>
      <c r="IX36" s="191"/>
      <c r="IY36" s="191"/>
      <c r="IZ36" s="191"/>
      <c r="JA36" s="191"/>
      <c r="JB36" s="191"/>
      <c r="JC36" s="191"/>
      <c r="JD36" s="191"/>
      <c r="JE36" s="191"/>
      <c r="JF36" s="191"/>
      <c r="JG36" s="191"/>
      <c r="JH36" s="191"/>
      <c r="JI36" s="191"/>
      <c r="JJ36" s="191"/>
      <c r="JK36" s="191"/>
      <c r="JL36" s="191"/>
      <c r="JM36" s="191"/>
      <c r="JN36" s="191"/>
      <c r="JO36" s="191"/>
      <c r="JP36" s="191"/>
      <c r="JQ36" s="191"/>
      <c r="JR36" s="191"/>
      <c r="JS36" s="191"/>
      <c r="JT36" s="191"/>
      <c r="JU36" s="191"/>
      <c r="JV36" s="191"/>
    </row>
    <row r="37" spans="1:282" s="50" customFormat="1" x14ac:dyDescent="0.2">
      <c r="A37" s="42" t="s">
        <v>234</v>
      </c>
      <c r="B37" s="191"/>
      <c r="C37" s="191"/>
      <c r="D37" s="191"/>
      <c r="E37" s="191"/>
      <c r="F37" s="191"/>
      <c r="G37" s="191"/>
      <c r="H37" s="191"/>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1"/>
      <c r="AN37" s="191"/>
      <c r="AO37" s="191"/>
      <c r="AP37" s="191"/>
      <c r="AQ37" s="191"/>
      <c r="AR37" s="191"/>
      <c r="AS37" s="191"/>
      <c r="AT37" s="191"/>
      <c r="AU37" s="191"/>
      <c r="AV37" s="191"/>
      <c r="AW37" s="191"/>
      <c r="AX37" s="191"/>
      <c r="AY37" s="191"/>
      <c r="AZ37" s="191"/>
      <c r="BA37" s="191"/>
      <c r="BB37" s="191"/>
      <c r="BC37" s="191"/>
      <c r="BD37" s="191"/>
      <c r="BE37" s="191"/>
      <c r="BF37" s="191"/>
      <c r="BG37" s="191"/>
      <c r="BH37" s="191"/>
      <c r="BI37" s="191"/>
      <c r="BJ37" s="191"/>
      <c r="BK37" s="191"/>
      <c r="BL37" s="191"/>
      <c r="BM37" s="191"/>
      <c r="BN37" s="191"/>
      <c r="BO37" s="191"/>
      <c r="BP37" s="191"/>
      <c r="BQ37" s="191"/>
      <c r="BR37" s="191"/>
      <c r="BS37" s="191"/>
      <c r="BT37" s="191"/>
      <c r="BU37" s="191"/>
      <c r="BV37" s="191"/>
      <c r="BW37" s="191"/>
      <c r="BX37" s="191"/>
      <c r="BY37" s="191"/>
      <c r="BZ37" s="191"/>
      <c r="CA37" s="191"/>
      <c r="CB37" s="191"/>
      <c r="CC37" s="191"/>
      <c r="CD37" s="191"/>
      <c r="CE37" s="191"/>
      <c r="CF37" s="191"/>
      <c r="CG37" s="191"/>
      <c r="CH37" s="191"/>
      <c r="CI37" s="191"/>
      <c r="CJ37" s="191"/>
      <c r="CK37" s="191"/>
      <c r="CL37" s="191"/>
      <c r="CM37" s="191"/>
      <c r="CN37" s="191"/>
      <c r="CO37" s="191"/>
      <c r="CP37" s="191"/>
      <c r="CQ37" s="191"/>
      <c r="CR37" s="191"/>
      <c r="CS37" s="191"/>
      <c r="CT37" s="191"/>
      <c r="CU37" s="191"/>
      <c r="CV37" s="191"/>
      <c r="CW37" s="191"/>
      <c r="CX37" s="191"/>
      <c r="CY37" s="191"/>
      <c r="CZ37" s="191"/>
      <c r="DA37" s="191"/>
      <c r="DB37" s="191"/>
      <c r="DC37" s="191"/>
      <c r="DD37" s="191"/>
      <c r="DE37" s="191"/>
      <c r="DF37" s="191"/>
      <c r="DG37" s="191"/>
      <c r="DH37" s="191"/>
      <c r="DI37" s="191"/>
      <c r="DJ37" s="191"/>
      <c r="DK37" s="191"/>
      <c r="DL37" s="191"/>
      <c r="DM37" s="191"/>
      <c r="DN37" s="191"/>
      <c r="DO37" s="191"/>
      <c r="DP37" s="191"/>
      <c r="DQ37" s="191"/>
      <c r="DR37" s="191"/>
      <c r="DS37" s="191"/>
      <c r="DT37" s="191"/>
      <c r="DU37" s="191"/>
      <c r="DV37" s="191"/>
      <c r="DW37" s="191"/>
      <c r="DX37" s="191"/>
      <c r="DY37" s="191"/>
      <c r="DZ37" s="191"/>
      <c r="EA37" s="191"/>
      <c r="EB37" s="191"/>
      <c r="EC37" s="191"/>
      <c r="ED37" s="191"/>
      <c r="EE37" s="191"/>
      <c r="EF37" s="191"/>
      <c r="EG37" s="191"/>
      <c r="EH37" s="191"/>
      <c r="EI37" s="191"/>
      <c r="EJ37" s="191"/>
      <c r="EK37" s="191"/>
      <c r="EL37" s="191"/>
      <c r="EM37" s="191"/>
      <c r="EN37" s="191"/>
      <c r="EO37" s="191"/>
      <c r="EP37" s="191"/>
      <c r="EQ37" s="191"/>
      <c r="ER37" s="191"/>
      <c r="ES37" s="191"/>
      <c r="ET37" s="191"/>
      <c r="EU37" s="191"/>
      <c r="EV37" s="191"/>
      <c r="EW37" s="191"/>
      <c r="EX37" s="191"/>
      <c r="EY37" s="191"/>
      <c r="EZ37" s="191"/>
      <c r="FA37" s="191"/>
      <c r="FB37" s="191"/>
      <c r="FC37" s="191"/>
      <c r="FD37" s="191"/>
      <c r="FE37" s="191"/>
      <c r="FF37" s="191"/>
      <c r="FG37" s="191"/>
      <c r="FH37" s="191"/>
      <c r="FI37" s="191"/>
      <c r="FJ37" s="191"/>
      <c r="FK37" s="191"/>
      <c r="FL37" s="191"/>
      <c r="FM37" s="191"/>
      <c r="FN37" s="191"/>
      <c r="FO37" s="191"/>
      <c r="FP37" s="191"/>
      <c r="FQ37" s="191"/>
      <c r="FR37" s="191"/>
      <c r="FS37" s="191"/>
      <c r="FT37" s="191"/>
      <c r="FU37" s="191"/>
      <c r="FV37" s="191"/>
      <c r="FW37" s="191"/>
      <c r="FX37" s="191"/>
      <c r="FY37" s="191"/>
      <c r="FZ37" s="191"/>
      <c r="GA37" s="191"/>
      <c r="GB37" s="191"/>
      <c r="GC37" s="191"/>
      <c r="GD37" s="191"/>
      <c r="GE37" s="191"/>
      <c r="GF37" s="191"/>
      <c r="GG37" s="191"/>
      <c r="GH37" s="191"/>
      <c r="GI37" s="191"/>
      <c r="GJ37" s="191"/>
      <c r="GK37" s="191"/>
      <c r="GL37" s="191"/>
      <c r="GM37" s="191"/>
      <c r="GN37" s="191"/>
      <c r="GO37" s="191"/>
      <c r="GP37" s="191"/>
      <c r="GQ37" s="191"/>
      <c r="GR37" s="191"/>
      <c r="GS37" s="191"/>
      <c r="GT37" s="191"/>
      <c r="GU37" s="191"/>
      <c r="GV37" s="191"/>
      <c r="GW37" s="191"/>
      <c r="GX37" s="191"/>
      <c r="GY37" s="191"/>
      <c r="GZ37" s="191"/>
      <c r="HA37" s="191"/>
      <c r="HB37" s="191"/>
      <c r="HC37" s="191"/>
      <c r="HD37" s="191"/>
      <c r="HE37" s="191"/>
      <c r="HF37" s="191"/>
      <c r="HG37" s="191"/>
      <c r="HH37" s="191"/>
      <c r="HI37" s="191"/>
      <c r="HJ37" s="191"/>
      <c r="HK37" s="191"/>
      <c r="HL37" s="191"/>
      <c r="HM37" s="191"/>
      <c r="HN37" s="191"/>
      <c r="HO37" s="191"/>
      <c r="HP37" s="191"/>
      <c r="HQ37" s="191"/>
      <c r="HR37" s="191"/>
      <c r="HS37" s="191"/>
      <c r="HT37" s="191"/>
      <c r="HU37" s="191"/>
      <c r="HV37" s="191"/>
      <c r="HW37" s="191"/>
      <c r="HX37" s="191"/>
      <c r="HY37" s="191"/>
      <c r="HZ37" s="191"/>
      <c r="IA37" s="191"/>
      <c r="IB37" s="191"/>
      <c r="IC37" s="191"/>
      <c r="ID37" s="191"/>
      <c r="IE37" s="191"/>
      <c r="IF37" s="191"/>
      <c r="IG37" s="191"/>
      <c r="IH37" s="191"/>
      <c r="II37" s="191"/>
      <c r="IJ37" s="191"/>
      <c r="IK37" s="191"/>
      <c r="IL37" s="191"/>
      <c r="IM37" s="191"/>
      <c r="IN37" s="191"/>
      <c r="IO37" s="191"/>
      <c r="IP37" s="191"/>
      <c r="IQ37" s="191"/>
      <c r="IR37" s="191"/>
      <c r="IS37" s="191"/>
      <c r="IT37" s="191"/>
      <c r="IU37" s="191"/>
      <c r="IV37" s="191"/>
      <c r="IW37" s="191"/>
      <c r="IX37" s="191"/>
      <c r="IY37" s="191"/>
      <c r="IZ37" s="191"/>
      <c r="JA37" s="191"/>
      <c r="JB37" s="191"/>
      <c r="JC37" s="191"/>
      <c r="JD37" s="191"/>
      <c r="JE37" s="191"/>
      <c r="JF37" s="191"/>
      <c r="JG37" s="191"/>
      <c r="JH37" s="191"/>
      <c r="JI37" s="191"/>
      <c r="JJ37" s="191"/>
      <c r="JK37" s="191"/>
      <c r="JL37" s="191"/>
      <c r="JM37" s="191"/>
      <c r="JN37" s="191"/>
      <c r="JO37" s="191"/>
      <c r="JP37" s="191"/>
      <c r="JQ37" s="191"/>
      <c r="JR37" s="191"/>
      <c r="JS37" s="191"/>
      <c r="JT37" s="191"/>
      <c r="JU37" s="191"/>
      <c r="JV37" s="191"/>
    </row>
    <row r="38" spans="1:282" s="50" customFormat="1" x14ac:dyDescent="0.2">
      <c r="A38" s="180">
        <v>1</v>
      </c>
      <c r="B38" s="191" t="e">
        <f t="shared" ref="B38:C38" si="58">ROUND(B14*0.82,)</f>
        <v>#REF!</v>
      </c>
      <c r="C38" s="191" t="e">
        <f t="shared" si="58"/>
        <v>#REF!</v>
      </c>
      <c r="D38" s="191" t="e">
        <f t="shared" ref="D38:BO38" si="59">ROUND(D14*0.82,)</f>
        <v>#REF!</v>
      </c>
      <c r="E38" s="191" t="e">
        <f t="shared" si="59"/>
        <v>#REF!</v>
      </c>
      <c r="F38" s="191" t="e">
        <f t="shared" si="59"/>
        <v>#REF!</v>
      </c>
      <c r="G38" s="191" t="e">
        <f t="shared" si="59"/>
        <v>#REF!</v>
      </c>
      <c r="H38" s="191">
        <f t="shared" si="59"/>
        <v>32185</v>
      </c>
      <c r="I38" s="191">
        <f t="shared" si="59"/>
        <v>44075</v>
      </c>
      <c r="J38" s="191">
        <f t="shared" si="59"/>
        <v>44075</v>
      </c>
      <c r="K38" s="191">
        <f t="shared" si="59"/>
        <v>44075</v>
      </c>
      <c r="L38" s="191">
        <f t="shared" si="59"/>
        <v>38335</v>
      </c>
      <c r="M38" s="191">
        <f t="shared" si="59"/>
        <v>38335</v>
      </c>
      <c r="N38" s="191">
        <f t="shared" si="59"/>
        <v>38335</v>
      </c>
      <c r="O38" s="191">
        <f t="shared" si="59"/>
        <v>38335</v>
      </c>
      <c r="P38" s="191">
        <f t="shared" si="59"/>
        <v>38335</v>
      </c>
      <c r="Q38" s="191">
        <f t="shared" si="59"/>
        <v>38335</v>
      </c>
      <c r="R38" s="191">
        <f t="shared" si="59"/>
        <v>31529</v>
      </c>
      <c r="S38" s="191">
        <f t="shared" si="59"/>
        <v>17999</v>
      </c>
      <c r="T38" s="191">
        <f t="shared" si="59"/>
        <v>17999</v>
      </c>
      <c r="U38" s="191">
        <f t="shared" si="59"/>
        <v>17999</v>
      </c>
      <c r="V38" s="191">
        <f t="shared" si="59"/>
        <v>17999</v>
      </c>
      <c r="W38" s="191">
        <f t="shared" si="59"/>
        <v>17999</v>
      </c>
      <c r="X38" s="191">
        <f t="shared" si="59"/>
        <v>19639</v>
      </c>
      <c r="Y38" s="191">
        <f t="shared" si="59"/>
        <v>19639</v>
      </c>
      <c r="Z38" s="191">
        <f t="shared" si="59"/>
        <v>19639</v>
      </c>
      <c r="AA38" s="191">
        <f t="shared" si="59"/>
        <v>19639</v>
      </c>
      <c r="AB38" s="191">
        <f t="shared" si="59"/>
        <v>19639</v>
      </c>
      <c r="AC38" s="191">
        <f t="shared" si="59"/>
        <v>17999</v>
      </c>
      <c r="AD38" s="191">
        <f t="shared" si="59"/>
        <v>17999</v>
      </c>
      <c r="AE38" s="191">
        <f t="shared" si="59"/>
        <v>17999</v>
      </c>
      <c r="AF38" s="191">
        <f t="shared" si="59"/>
        <v>17999</v>
      </c>
      <c r="AG38" s="191">
        <f t="shared" si="59"/>
        <v>17999</v>
      </c>
      <c r="AH38" s="191">
        <f t="shared" si="59"/>
        <v>21279</v>
      </c>
      <c r="AI38" s="191">
        <f t="shared" si="59"/>
        <v>21279</v>
      </c>
      <c r="AJ38" s="191">
        <f t="shared" si="59"/>
        <v>21279</v>
      </c>
      <c r="AK38" s="191">
        <f t="shared" si="59"/>
        <v>21279</v>
      </c>
      <c r="AL38" s="191">
        <f t="shared" si="59"/>
        <v>21279</v>
      </c>
      <c r="AM38" s="191">
        <f t="shared" si="59"/>
        <v>22919</v>
      </c>
      <c r="AN38" s="191">
        <f t="shared" si="59"/>
        <v>24969</v>
      </c>
      <c r="AO38" s="191">
        <f t="shared" si="59"/>
        <v>25379</v>
      </c>
      <c r="AP38" s="191">
        <f t="shared" si="59"/>
        <v>25379</v>
      </c>
      <c r="AQ38" s="191">
        <f t="shared" si="59"/>
        <v>25379</v>
      </c>
      <c r="AR38" s="191">
        <f t="shared" si="59"/>
        <v>25379</v>
      </c>
      <c r="AS38" s="191">
        <f t="shared" si="59"/>
        <v>25379</v>
      </c>
      <c r="AT38" s="191">
        <f t="shared" si="59"/>
        <v>25379</v>
      </c>
      <c r="AU38" s="191">
        <f t="shared" si="59"/>
        <v>25379</v>
      </c>
      <c r="AV38" s="191">
        <f t="shared" si="59"/>
        <v>25379</v>
      </c>
      <c r="AW38" s="191">
        <f t="shared" si="59"/>
        <v>25379</v>
      </c>
      <c r="AX38" s="191">
        <f t="shared" si="59"/>
        <v>25379</v>
      </c>
      <c r="AY38" s="191">
        <f t="shared" si="59"/>
        <v>23739</v>
      </c>
      <c r="AZ38" s="191">
        <f t="shared" si="59"/>
        <v>23739</v>
      </c>
      <c r="BA38" s="191">
        <f t="shared" si="59"/>
        <v>25379</v>
      </c>
      <c r="BB38" s="191">
        <f t="shared" si="59"/>
        <v>25379</v>
      </c>
      <c r="BC38" s="191">
        <f t="shared" si="59"/>
        <v>27019</v>
      </c>
      <c r="BD38" s="191">
        <f t="shared" si="59"/>
        <v>29069</v>
      </c>
      <c r="BE38" s="191">
        <f t="shared" si="59"/>
        <v>29069</v>
      </c>
      <c r="BF38" s="191">
        <f t="shared" si="59"/>
        <v>29069</v>
      </c>
      <c r="BG38" s="191">
        <f t="shared" si="59"/>
        <v>29069</v>
      </c>
      <c r="BH38" s="191">
        <f t="shared" si="59"/>
        <v>31119</v>
      </c>
      <c r="BI38" s="191">
        <f t="shared" si="59"/>
        <v>33579</v>
      </c>
      <c r="BJ38" s="191">
        <f t="shared" si="59"/>
        <v>33579</v>
      </c>
      <c r="BK38" s="191">
        <f t="shared" si="59"/>
        <v>31119</v>
      </c>
      <c r="BL38" s="191">
        <f t="shared" si="59"/>
        <v>27019</v>
      </c>
      <c r="BM38" s="191">
        <f t="shared" si="59"/>
        <v>27019</v>
      </c>
      <c r="BN38" s="191">
        <f t="shared" si="59"/>
        <v>29069</v>
      </c>
      <c r="BO38" s="191">
        <f t="shared" si="59"/>
        <v>29069</v>
      </c>
      <c r="BP38" s="191">
        <f t="shared" ref="BP38:CU38" si="60">ROUND(BP14*0.82,)</f>
        <v>22099</v>
      </c>
      <c r="BQ38" s="191">
        <f t="shared" si="60"/>
        <v>22468</v>
      </c>
      <c r="BR38" s="191">
        <f t="shared" si="60"/>
        <v>22468</v>
      </c>
      <c r="BS38" s="191">
        <f t="shared" si="60"/>
        <v>22468</v>
      </c>
      <c r="BT38" s="191">
        <f t="shared" si="60"/>
        <v>21238</v>
      </c>
      <c r="BU38" s="191">
        <f t="shared" si="60"/>
        <v>21238</v>
      </c>
      <c r="BV38" s="191">
        <f t="shared" si="60"/>
        <v>22468</v>
      </c>
      <c r="BW38" s="191">
        <f t="shared" si="60"/>
        <v>22468</v>
      </c>
      <c r="BX38" s="191">
        <f t="shared" si="60"/>
        <v>22468</v>
      </c>
      <c r="BY38" s="191">
        <f t="shared" si="60"/>
        <v>21238</v>
      </c>
      <c r="BZ38" s="191">
        <f t="shared" si="60"/>
        <v>21238</v>
      </c>
      <c r="CA38" s="191">
        <f t="shared" si="60"/>
        <v>21238</v>
      </c>
      <c r="CB38" s="191">
        <f t="shared" si="60"/>
        <v>21238</v>
      </c>
      <c r="CC38" s="191">
        <f t="shared" si="60"/>
        <v>21238</v>
      </c>
      <c r="CD38" s="191">
        <f t="shared" si="60"/>
        <v>21238</v>
      </c>
      <c r="CE38" s="191">
        <f t="shared" si="60"/>
        <v>21238</v>
      </c>
      <c r="CF38" s="191">
        <f t="shared" si="60"/>
        <v>21238</v>
      </c>
      <c r="CG38" s="191">
        <f t="shared" si="60"/>
        <v>21238</v>
      </c>
      <c r="CH38" s="191">
        <f t="shared" si="60"/>
        <v>21238</v>
      </c>
      <c r="CI38" s="191">
        <f t="shared" si="60"/>
        <v>21238</v>
      </c>
      <c r="CJ38" s="191">
        <f t="shared" si="60"/>
        <v>21238</v>
      </c>
      <c r="CK38" s="191">
        <f t="shared" si="60"/>
        <v>21238</v>
      </c>
      <c r="CL38" s="191">
        <f t="shared" si="60"/>
        <v>21238</v>
      </c>
      <c r="CM38" s="191">
        <f t="shared" si="60"/>
        <v>21238</v>
      </c>
      <c r="CN38" s="191">
        <f t="shared" si="60"/>
        <v>21238</v>
      </c>
      <c r="CO38" s="191">
        <f t="shared" si="60"/>
        <v>21238</v>
      </c>
      <c r="CP38" s="191">
        <f t="shared" si="60"/>
        <v>21238</v>
      </c>
      <c r="CQ38" s="191">
        <f t="shared" si="60"/>
        <v>21238</v>
      </c>
      <c r="CR38" s="191">
        <f t="shared" si="60"/>
        <v>21238</v>
      </c>
      <c r="CS38" s="191">
        <f t="shared" si="60"/>
        <v>21238</v>
      </c>
      <c r="CT38" s="191">
        <f t="shared" si="60"/>
        <v>21238</v>
      </c>
      <c r="CU38" s="191">
        <f t="shared" si="60"/>
        <v>21238</v>
      </c>
      <c r="CV38" s="191">
        <f t="shared" ref="CV38:DP38" si="61">ROUND(CV14*0.82,)</f>
        <v>13653</v>
      </c>
      <c r="CW38" s="191">
        <f t="shared" si="61"/>
        <v>13653</v>
      </c>
      <c r="CX38" s="191">
        <f t="shared" si="61"/>
        <v>14063</v>
      </c>
      <c r="CY38" s="191">
        <f t="shared" si="61"/>
        <v>14063</v>
      </c>
      <c r="CZ38" s="191">
        <f t="shared" si="61"/>
        <v>13653</v>
      </c>
      <c r="DA38" s="191">
        <f t="shared" si="61"/>
        <v>13653</v>
      </c>
      <c r="DB38" s="191">
        <f t="shared" si="61"/>
        <v>13653</v>
      </c>
      <c r="DC38" s="191">
        <f t="shared" si="61"/>
        <v>13653</v>
      </c>
      <c r="DD38" s="191">
        <f t="shared" si="61"/>
        <v>13653</v>
      </c>
      <c r="DE38" s="191">
        <f t="shared" si="61"/>
        <v>14063</v>
      </c>
      <c r="DF38" s="191">
        <f t="shared" si="61"/>
        <v>14063</v>
      </c>
      <c r="DG38" s="191">
        <f t="shared" si="61"/>
        <v>13653</v>
      </c>
      <c r="DH38" s="191">
        <f t="shared" si="61"/>
        <v>13653</v>
      </c>
      <c r="DI38" s="191">
        <f t="shared" si="61"/>
        <v>13653</v>
      </c>
      <c r="DJ38" s="191">
        <f t="shared" si="61"/>
        <v>12833</v>
      </c>
      <c r="DK38" s="191">
        <f t="shared" si="61"/>
        <v>12833</v>
      </c>
      <c r="DL38" s="191">
        <f t="shared" si="61"/>
        <v>13407</v>
      </c>
      <c r="DM38" s="191">
        <f t="shared" si="61"/>
        <v>13407</v>
      </c>
      <c r="DN38" s="191">
        <f t="shared" si="61"/>
        <v>12833</v>
      </c>
      <c r="DO38" s="191">
        <f t="shared" si="61"/>
        <v>12833</v>
      </c>
      <c r="DP38" s="191">
        <f t="shared" si="61"/>
        <v>12833</v>
      </c>
      <c r="DQ38" s="191">
        <f t="shared" ref="DQ38:DY38" si="62">ROUND(DQ14*0.82,)</f>
        <v>12833</v>
      </c>
      <c r="DR38" s="191">
        <f t="shared" si="62"/>
        <v>12833</v>
      </c>
      <c r="DS38" s="191">
        <f t="shared" si="62"/>
        <v>13407</v>
      </c>
      <c r="DT38" s="191">
        <f t="shared" si="62"/>
        <v>13407</v>
      </c>
      <c r="DU38" s="191">
        <f t="shared" si="62"/>
        <v>12833</v>
      </c>
      <c r="DV38" s="191">
        <f t="shared" si="62"/>
        <v>12833</v>
      </c>
      <c r="DW38" s="191">
        <f t="shared" si="62"/>
        <v>12833</v>
      </c>
      <c r="DX38" s="191">
        <f t="shared" si="62"/>
        <v>12833</v>
      </c>
      <c r="DY38" s="191">
        <f t="shared" si="62"/>
        <v>13653</v>
      </c>
      <c r="DZ38" s="191">
        <f t="shared" ref="DZ38:EA38" si="63">ROUND(DZ14*0.82,)</f>
        <v>13407</v>
      </c>
      <c r="EA38" s="191">
        <f t="shared" si="63"/>
        <v>13407</v>
      </c>
      <c r="EB38" s="191">
        <f t="shared" ref="EB38:GM38" si="64">ROUND(EB14*0.82,)</f>
        <v>13407</v>
      </c>
      <c r="EC38" s="191">
        <f t="shared" si="64"/>
        <v>12423</v>
      </c>
      <c r="ED38" s="191">
        <f t="shared" si="64"/>
        <v>12423</v>
      </c>
      <c r="EE38" s="191">
        <f t="shared" si="64"/>
        <v>12423</v>
      </c>
      <c r="EF38" s="191">
        <f t="shared" si="64"/>
        <v>12423</v>
      </c>
      <c r="EG38" s="191">
        <f t="shared" si="64"/>
        <v>12423</v>
      </c>
      <c r="EH38" s="191">
        <f t="shared" si="64"/>
        <v>13407</v>
      </c>
      <c r="EI38" s="191">
        <f t="shared" si="64"/>
        <v>13407</v>
      </c>
      <c r="EJ38" s="191">
        <f t="shared" si="64"/>
        <v>13407</v>
      </c>
      <c r="EK38" s="191">
        <f t="shared" si="64"/>
        <v>12177</v>
      </c>
      <c r="EL38" s="191">
        <f t="shared" si="64"/>
        <v>12177</v>
      </c>
      <c r="EM38" s="191">
        <f t="shared" si="64"/>
        <v>12177</v>
      </c>
      <c r="EN38" s="191">
        <f t="shared" si="64"/>
        <v>12423</v>
      </c>
      <c r="EO38" s="191">
        <f t="shared" si="64"/>
        <v>12423</v>
      </c>
      <c r="EP38" s="191">
        <f t="shared" si="64"/>
        <v>12177</v>
      </c>
      <c r="EQ38" s="191">
        <f t="shared" si="64"/>
        <v>12177</v>
      </c>
      <c r="ER38" s="191">
        <f t="shared" si="64"/>
        <v>12177</v>
      </c>
      <c r="ES38" s="191">
        <f t="shared" si="64"/>
        <v>12177</v>
      </c>
      <c r="ET38" s="191">
        <f t="shared" si="64"/>
        <v>12177</v>
      </c>
      <c r="EU38" s="191">
        <f t="shared" si="64"/>
        <v>12423</v>
      </c>
      <c r="EV38" s="191">
        <f t="shared" si="64"/>
        <v>12423</v>
      </c>
      <c r="EW38" s="191">
        <f t="shared" si="64"/>
        <v>12177</v>
      </c>
      <c r="EX38" s="191">
        <f t="shared" si="64"/>
        <v>12177</v>
      </c>
      <c r="EY38" s="191">
        <f t="shared" si="64"/>
        <v>12177</v>
      </c>
      <c r="EZ38" s="191">
        <f t="shared" si="64"/>
        <v>12177</v>
      </c>
      <c r="FA38" s="191">
        <f t="shared" si="64"/>
        <v>12177</v>
      </c>
      <c r="FB38" s="191">
        <f t="shared" si="64"/>
        <v>12423</v>
      </c>
      <c r="FC38" s="191">
        <f t="shared" si="64"/>
        <v>12423</v>
      </c>
      <c r="FD38" s="191">
        <f t="shared" si="64"/>
        <v>13653</v>
      </c>
      <c r="FE38" s="191">
        <f t="shared" si="64"/>
        <v>12423</v>
      </c>
      <c r="FF38" s="191">
        <f t="shared" si="64"/>
        <v>12423</v>
      </c>
      <c r="FG38" s="191">
        <f t="shared" si="64"/>
        <v>12423</v>
      </c>
      <c r="FH38" s="191">
        <f t="shared" si="64"/>
        <v>12423</v>
      </c>
      <c r="FI38" s="191">
        <f t="shared" si="64"/>
        <v>18573</v>
      </c>
      <c r="FJ38" s="191">
        <f t="shared" si="64"/>
        <v>18573</v>
      </c>
      <c r="FK38" s="191">
        <f t="shared" si="64"/>
        <v>18573</v>
      </c>
      <c r="FL38" s="191">
        <f t="shared" si="64"/>
        <v>18573</v>
      </c>
      <c r="FM38" s="191">
        <f t="shared" si="64"/>
        <v>18573</v>
      </c>
      <c r="FN38" s="191">
        <f t="shared" si="64"/>
        <v>18573</v>
      </c>
      <c r="FO38" s="191">
        <f t="shared" si="64"/>
        <v>18573</v>
      </c>
      <c r="FP38" s="191">
        <f t="shared" si="64"/>
        <v>18573</v>
      </c>
      <c r="FQ38" s="191">
        <f t="shared" si="64"/>
        <v>18573</v>
      </c>
      <c r="FR38" s="191">
        <f t="shared" si="64"/>
        <v>18573</v>
      </c>
      <c r="FS38" s="191">
        <f t="shared" si="64"/>
        <v>18573</v>
      </c>
      <c r="FT38" s="191">
        <f t="shared" si="64"/>
        <v>18573</v>
      </c>
      <c r="FU38" s="191">
        <f t="shared" si="64"/>
        <v>18573</v>
      </c>
      <c r="FV38" s="191">
        <f t="shared" si="64"/>
        <v>18573</v>
      </c>
      <c r="FW38" s="191">
        <f t="shared" si="64"/>
        <v>18573</v>
      </c>
      <c r="FX38" s="191">
        <f t="shared" si="64"/>
        <v>18573</v>
      </c>
      <c r="FY38" s="191">
        <f t="shared" si="64"/>
        <v>18573</v>
      </c>
      <c r="FZ38" s="191">
        <f t="shared" si="64"/>
        <v>18573</v>
      </c>
      <c r="GA38" s="191">
        <f t="shared" si="64"/>
        <v>18573</v>
      </c>
      <c r="GB38" s="191">
        <f t="shared" si="64"/>
        <v>18573</v>
      </c>
      <c r="GC38" s="191">
        <f t="shared" si="64"/>
        <v>18573</v>
      </c>
      <c r="GD38" s="191">
        <f t="shared" si="64"/>
        <v>18573</v>
      </c>
      <c r="GE38" s="191">
        <f t="shared" si="64"/>
        <v>18573</v>
      </c>
      <c r="GF38" s="191">
        <f t="shared" si="64"/>
        <v>18573</v>
      </c>
      <c r="GG38" s="191">
        <f t="shared" si="64"/>
        <v>12423</v>
      </c>
      <c r="GH38" s="191">
        <f t="shared" si="64"/>
        <v>12423</v>
      </c>
      <c r="GI38" s="191">
        <f t="shared" si="64"/>
        <v>20131</v>
      </c>
      <c r="GJ38" s="191">
        <f t="shared" si="64"/>
        <v>20131</v>
      </c>
      <c r="GK38" s="191">
        <f t="shared" si="64"/>
        <v>20131</v>
      </c>
      <c r="GL38" s="191">
        <f t="shared" si="64"/>
        <v>20131</v>
      </c>
      <c r="GM38" s="191">
        <f t="shared" si="64"/>
        <v>20131</v>
      </c>
      <c r="GN38" s="191">
        <f t="shared" ref="GN38:IY38" si="65">ROUND(GN14*0.82,)</f>
        <v>20131</v>
      </c>
      <c r="GO38" s="191">
        <f t="shared" si="65"/>
        <v>20131</v>
      </c>
      <c r="GP38" s="191">
        <f t="shared" si="65"/>
        <v>20131</v>
      </c>
      <c r="GQ38" s="191">
        <f t="shared" si="65"/>
        <v>20131</v>
      </c>
      <c r="GR38" s="191">
        <f t="shared" si="65"/>
        <v>20131</v>
      </c>
      <c r="GS38" s="191">
        <f t="shared" si="65"/>
        <v>15211</v>
      </c>
      <c r="GT38" s="191">
        <f t="shared" si="65"/>
        <v>15211</v>
      </c>
      <c r="GU38" s="191">
        <f t="shared" si="65"/>
        <v>15211</v>
      </c>
      <c r="GV38" s="191">
        <f t="shared" si="65"/>
        <v>15211</v>
      </c>
      <c r="GW38" s="191">
        <f t="shared" si="65"/>
        <v>15621</v>
      </c>
      <c r="GX38" s="191">
        <f t="shared" si="65"/>
        <v>15621</v>
      </c>
      <c r="GY38" s="191">
        <f t="shared" si="65"/>
        <v>16605</v>
      </c>
      <c r="GZ38" s="191">
        <f t="shared" si="65"/>
        <v>16605</v>
      </c>
      <c r="HA38" s="191">
        <f t="shared" si="65"/>
        <v>15621</v>
      </c>
      <c r="HB38" s="191">
        <f t="shared" si="65"/>
        <v>15621</v>
      </c>
      <c r="HC38" s="191">
        <f t="shared" si="65"/>
        <v>15621</v>
      </c>
      <c r="HD38" s="191">
        <f t="shared" si="65"/>
        <v>15621</v>
      </c>
      <c r="HE38" s="191">
        <f t="shared" si="65"/>
        <v>15621</v>
      </c>
      <c r="HF38" s="191">
        <f t="shared" si="65"/>
        <v>16605</v>
      </c>
      <c r="HG38" s="191">
        <f t="shared" si="65"/>
        <v>16605</v>
      </c>
      <c r="HH38" s="191">
        <f t="shared" si="65"/>
        <v>15621</v>
      </c>
      <c r="HI38" s="191">
        <f t="shared" si="65"/>
        <v>15621</v>
      </c>
      <c r="HJ38" s="191">
        <f t="shared" si="65"/>
        <v>15621</v>
      </c>
      <c r="HK38" s="191">
        <f t="shared" si="65"/>
        <v>15621</v>
      </c>
      <c r="HL38" s="191">
        <f t="shared" si="65"/>
        <v>15621</v>
      </c>
      <c r="HM38" s="191">
        <f t="shared" si="65"/>
        <v>13653</v>
      </c>
      <c r="HN38" s="191">
        <f t="shared" si="65"/>
        <v>16605</v>
      </c>
      <c r="HO38" s="191">
        <f t="shared" si="65"/>
        <v>15621</v>
      </c>
      <c r="HP38" s="191">
        <f t="shared" si="65"/>
        <v>15621</v>
      </c>
      <c r="HQ38" s="191">
        <f t="shared" si="65"/>
        <v>15621</v>
      </c>
      <c r="HR38" s="191">
        <f t="shared" si="65"/>
        <v>15621</v>
      </c>
      <c r="HS38" s="191">
        <f t="shared" si="65"/>
        <v>15621</v>
      </c>
      <c r="HT38" s="191">
        <f t="shared" si="65"/>
        <v>16605</v>
      </c>
      <c r="HU38" s="191">
        <f t="shared" si="65"/>
        <v>16605</v>
      </c>
      <c r="HV38" s="191">
        <f t="shared" si="65"/>
        <v>15621</v>
      </c>
      <c r="HW38" s="191">
        <f t="shared" si="65"/>
        <v>15621</v>
      </c>
      <c r="HX38" s="191">
        <f t="shared" si="65"/>
        <v>15621</v>
      </c>
      <c r="HY38" s="191">
        <f t="shared" si="65"/>
        <v>15621</v>
      </c>
      <c r="HZ38" s="191">
        <f t="shared" si="65"/>
        <v>15621</v>
      </c>
      <c r="IA38" s="191">
        <f t="shared" si="65"/>
        <v>16605</v>
      </c>
      <c r="IB38" s="191">
        <f t="shared" si="65"/>
        <v>16605</v>
      </c>
      <c r="IC38" s="191">
        <f t="shared" si="65"/>
        <v>15621</v>
      </c>
      <c r="ID38" s="191">
        <f t="shared" si="65"/>
        <v>15621</v>
      </c>
      <c r="IE38" s="191">
        <f t="shared" si="65"/>
        <v>15621</v>
      </c>
      <c r="IF38" s="191">
        <f t="shared" si="65"/>
        <v>15621</v>
      </c>
      <c r="IG38" s="191">
        <f t="shared" si="65"/>
        <v>15621</v>
      </c>
      <c r="IH38" s="191">
        <f t="shared" si="65"/>
        <v>16605</v>
      </c>
      <c r="II38" s="191">
        <f t="shared" si="65"/>
        <v>16605</v>
      </c>
      <c r="IJ38" s="191">
        <f t="shared" si="65"/>
        <v>14063</v>
      </c>
      <c r="IK38" s="191">
        <f t="shared" si="65"/>
        <v>14063</v>
      </c>
      <c r="IL38" s="191">
        <f t="shared" si="65"/>
        <v>14063</v>
      </c>
      <c r="IM38" s="191">
        <f t="shared" si="65"/>
        <v>14063</v>
      </c>
      <c r="IN38" s="191">
        <f t="shared" si="65"/>
        <v>14063</v>
      </c>
      <c r="IO38" s="191">
        <f t="shared" si="65"/>
        <v>15621</v>
      </c>
      <c r="IP38" s="191">
        <f t="shared" si="65"/>
        <v>15621</v>
      </c>
      <c r="IQ38" s="191">
        <f t="shared" si="65"/>
        <v>13653</v>
      </c>
      <c r="IR38" s="191">
        <f t="shared" si="65"/>
        <v>13653</v>
      </c>
      <c r="IS38" s="191">
        <f t="shared" si="65"/>
        <v>13653</v>
      </c>
      <c r="IT38" s="191">
        <f t="shared" si="65"/>
        <v>13653</v>
      </c>
      <c r="IU38" s="191">
        <f t="shared" si="65"/>
        <v>13653</v>
      </c>
      <c r="IV38" s="191">
        <f t="shared" si="65"/>
        <v>15621</v>
      </c>
      <c r="IW38" s="191">
        <f t="shared" si="65"/>
        <v>15621</v>
      </c>
      <c r="IX38" s="191">
        <f t="shared" si="65"/>
        <v>13653</v>
      </c>
      <c r="IY38" s="191">
        <f t="shared" si="65"/>
        <v>13653</v>
      </c>
      <c r="IZ38" s="191">
        <f t="shared" ref="IZ38:JV38" si="66">ROUND(IZ14*0.82,)</f>
        <v>13653</v>
      </c>
      <c r="JA38" s="191">
        <f t="shared" si="66"/>
        <v>13653</v>
      </c>
      <c r="JB38" s="191">
        <f t="shared" si="66"/>
        <v>13653</v>
      </c>
      <c r="JC38" s="191">
        <f t="shared" si="66"/>
        <v>15621</v>
      </c>
      <c r="JD38" s="191">
        <f t="shared" si="66"/>
        <v>15621</v>
      </c>
      <c r="JE38" s="191">
        <f t="shared" si="66"/>
        <v>13653</v>
      </c>
      <c r="JF38" s="191">
        <f t="shared" si="66"/>
        <v>13653</v>
      </c>
      <c r="JG38" s="191">
        <f t="shared" si="66"/>
        <v>13653</v>
      </c>
      <c r="JH38" s="191">
        <f t="shared" si="66"/>
        <v>13653</v>
      </c>
      <c r="JI38" s="191">
        <f t="shared" si="66"/>
        <v>13653</v>
      </c>
      <c r="JJ38" s="191">
        <f t="shared" si="66"/>
        <v>15621</v>
      </c>
      <c r="JK38" s="191">
        <f t="shared" si="66"/>
        <v>15621</v>
      </c>
      <c r="JL38" s="191">
        <f t="shared" si="66"/>
        <v>13653</v>
      </c>
      <c r="JM38" s="191">
        <f t="shared" si="66"/>
        <v>13653</v>
      </c>
      <c r="JN38" s="191">
        <f t="shared" si="66"/>
        <v>13653</v>
      </c>
      <c r="JO38" s="191">
        <f t="shared" si="66"/>
        <v>13653</v>
      </c>
      <c r="JP38" s="191">
        <f t="shared" si="66"/>
        <v>13653</v>
      </c>
      <c r="JQ38" s="191">
        <f t="shared" si="66"/>
        <v>15621</v>
      </c>
      <c r="JR38" s="191">
        <f t="shared" si="66"/>
        <v>15621</v>
      </c>
      <c r="JS38" s="191">
        <f t="shared" si="66"/>
        <v>14637</v>
      </c>
      <c r="JT38" s="191">
        <f t="shared" si="66"/>
        <v>14637</v>
      </c>
      <c r="JU38" s="191">
        <f t="shared" si="66"/>
        <v>14637</v>
      </c>
      <c r="JV38" s="191">
        <f t="shared" si="66"/>
        <v>14637</v>
      </c>
    </row>
    <row r="39" spans="1:282" s="50" customFormat="1" x14ac:dyDescent="0.2">
      <c r="A39" s="180">
        <v>2</v>
      </c>
      <c r="B39" s="191" t="e">
        <f t="shared" ref="B39:C39" si="67">ROUND(B15*0.82,)</f>
        <v>#REF!</v>
      </c>
      <c r="C39" s="191" t="e">
        <f t="shared" si="67"/>
        <v>#REF!</v>
      </c>
      <c r="D39" s="191" t="e">
        <f t="shared" ref="D39:BO39" si="68">ROUND(D15*0.82,)</f>
        <v>#REF!</v>
      </c>
      <c r="E39" s="191" t="e">
        <f t="shared" si="68"/>
        <v>#REF!</v>
      </c>
      <c r="F39" s="191" t="e">
        <f t="shared" si="68"/>
        <v>#REF!</v>
      </c>
      <c r="G39" s="191" t="e">
        <f t="shared" si="68"/>
        <v>#REF!</v>
      </c>
      <c r="H39" s="191">
        <f t="shared" si="68"/>
        <v>34030</v>
      </c>
      <c r="I39" s="191">
        <f t="shared" si="68"/>
        <v>45920</v>
      </c>
      <c r="J39" s="191">
        <f t="shared" si="68"/>
        <v>45920</v>
      </c>
      <c r="K39" s="191">
        <f t="shared" si="68"/>
        <v>45920</v>
      </c>
      <c r="L39" s="191">
        <f t="shared" si="68"/>
        <v>40180</v>
      </c>
      <c r="M39" s="191">
        <f t="shared" si="68"/>
        <v>40180</v>
      </c>
      <c r="N39" s="191">
        <f t="shared" si="68"/>
        <v>40180</v>
      </c>
      <c r="O39" s="191">
        <f t="shared" si="68"/>
        <v>40180</v>
      </c>
      <c r="P39" s="191">
        <f t="shared" si="68"/>
        <v>40180</v>
      </c>
      <c r="Q39" s="191">
        <f t="shared" si="68"/>
        <v>40180</v>
      </c>
      <c r="R39" s="191">
        <f t="shared" si="68"/>
        <v>33128</v>
      </c>
      <c r="S39" s="191">
        <f t="shared" si="68"/>
        <v>19598</v>
      </c>
      <c r="T39" s="191">
        <f t="shared" si="68"/>
        <v>19598</v>
      </c>
      <c r="U39" s="191">
        <f t="shared" si="68"/>
        <v>19598</v>
      </c>
      <c r="V39" s="191">
        <f t="shared" si="68"/>
        <v>19598</v>
      </c>
      <c r="W39" s="191">
        <f t="shared" si="68"/>
        <v>19598</v>
      </c>
      <c r="X39" s="191">
        <f t="shared" si="68"/>
        <v>21238</v>
      </c>
      <c r="Y39" s="191">
        <f t="shared" si="68"/>
        <v>21238</v>
      </c>
      <c r="Z39" s="191">
        <f t="shared" si="68"/>
        <v>21238</v>
      </c>
      <c r="AA39" s="191">
        <f t="shared" si="68"/>
        <v>21238</v>
      </c>
      <c r="AB39" s="191">
        <f t="shared" si="68"/>
        <v>21238</v>
      </c>
      <c r="AC39" s="191">
        <f t="shared" si="68"/>
        <v>19598</v>
      </c>
      <c r="AD39" s="191">
        <f t="shared" si="68"/>
        <v>19598</v>
      </c>
      <c r="AE39" s="191">
        <f t="shared" si="68"/>
        <v>19598</v>
      </c>
      <c r="AF39" s="191">
        <f t="shared" si="68"/>
        <v>19598</v>
      </c>
      <c r="AG39" s="191">
        <f t="shared" si="68"/>
        <v>19598</v>
      </c>
      <c r="AH39" s="191">
        <f t="shared" si="68"/>
        <v>22878</v>
      </c>
      <c r="AI39" s="191">
        <f t="shared" si="68"/>
        <v>22878</v>
      </c>
      <c r="AJ39" s="191">
        <f t="shared" si="68"/>
        <v>22878</v>
      </c>
      <c r="AK39" s="191">
        <f t="shared" si="68"/>
        <v>22878</v>
      </c>
      <c r="AL39" s="191">
        <f t="shared" si="68"/>
        <v>22878</v>
      </c>
      <c r="AM39" s="191">
        <f t="shared" si="68"/>
        <v>24518</v>
      </c>
      <c r="AN39" s="191">
        <f t="shared" si="68"/>
        <v>26568</v>
      </c>
      <c r="AO39" s="191">
        <f t="shared" si="68"/>
        <v>26978</v>
      </c>
      <c r="AP39" s="191">
        <f t="shared" si="68"/>
        <v>26978</v>
      </c>
      <c r="AQ39" s="191">
        <f t="shared" si="68"/>
        <v>26978</v>
      </c>
      <c r="AR39" s="191">
        <f t="shared" si="68"/>
        <v>26978</v>
      </c>
      <c r="AS39" s="191">
        <f t="shared" si="68"/>
        <v>26978</v>
      </c>
      <c r="AT39" s="191">
        <f t="shared" si="68"/>
        <v>26978</v>
      </c>
      <c r="AU39" s="191">
        <f t="shared" si="68"/>
        <v>26978</v>
      </c>
      <c r="AV39" s="191">
        <f t="shared" si="68"/>
        <v>26978</v>
      </c>
      <c r="AW39" s="191">
        <f t="shared" si="68"/>
        <v>26978</v>
      </c>
      <c r="AX39" s="191">
        <f t="shared" si="68"/>
        <v>26978</v>
      </c>
      <c r="AY39" s="191">
        <f t="shared" si="68"/>
        <v>25338</v>
      </c>
      <c r="AZ39" s="191">
        <f t="shared" si="68"/>
        <v>25338</v>
      </c>
      <c r="BA39" s="191">
        <f t="shared" si="68"/>
        <v>26978</v>
      </c>
      <c r="BB39" s="191">
        <f t="shared" si="68"/>
        <v>26978</v>
      </c>
      <c r="BC39" s="191">
        <f t="shared" si="68"/>
        <v>28618</v>
      </c>
      <c r="BD39" s="191">
        <f t="shared" si="68"/>
        <v>30668</v>
      </c>
      <c r="BE39" s="191">
        <f t="shared" si="68"/>
        <v>30668</v>
      </c>
      <c r="BF39" s="191">
        <f t="shared" si="68"/>
        <v>30668</v>
      </c>
      <c r="BG39" s="191">
        <f t="shared" si="68"/>
        <v>30668</v>
      </c>
      <c r="BH39" s="191">
        <f t="shared" si="68"/>
        <v>32718</v>
      </c>
      <c r="BI39" s="191">
        <f t="shared" si="68"/>
        <v>35178</v>
      </c>
      <c r="BJ39" s="191">
        <f t="shared" si="68"/>
        <v>35178</v>
      </c>
      <c r="BK39" s="191">
        <f t="shared" si="68"/>
        <v>32718</v>
      </c>
      <c r="BL39" s="191">
        <f t="shared" si="68"/>
        <v>28618</v>
      </c>
      <c r="BM39" s="191">
        <f t="shared" si="68"/>
        <v>28618</v>
      </c>
      <c r="BN39" s="191">
        <f t="shared" si="68"/>
        <v>30668</v>
      </c>
      <c r="BO39" s="191">
        <f t="shared" si="68"/>
        <v>30668</v>
      </c>
      <c r="BP39" s="191">
        <f t="shared" ref="BP39:CU39" si="69">ROUND(BP15*0.82,)</f>
        <v>23698</v>
      </c>
      <c r="BQ39" s="191">
        <f t="shared" si="69"/>
        <v>24067</v>
      </c>
      <c r="BR39" s="191">
        <f t="shared" si="69"/>
        <v>24067</v>
      </c>
      <c r="BS39" s="191">
        <f t="shared" si="69"/>
        <v>24067</v>
      </c>
      <c r="BT39" s="191">
        <f t="shared" si="69"/>
        <v>22837</v>
      </c>
      <c r="BU39" s="191">
        <f t="shared" si="69"/>
        <v>22837</v>
      </c>
      <c r="BV39" s="191">
        <f t="shared" si="69"/>
        <v>24067</v>
      </c>
      <c r="BW39" s="191">
        <f t="shared" si="69"/>
        <v>24067</v>
      </c>
      <c r="BX39" s="191">
        <f t="shared" si="69"/>
        <v>24067</v>
      </c>
      <c r="BY39" s="191">
        <f t="shared" si="69"/>
        <v>22837</v>
      </c>
      <c r="BZ39" s="191">
        <f t="shared" si="69"/>
        <v>22837</v>
      </c>
      <c r="CA39" s="191">
        <f t="shared" si="69"/>
        <v>22837</v>
      </c>
      <c r="CB39" s="191">
        <f t="shared" si="69"/>
        <v>22837</v>
      </c>
      <c r="CC39" s="191">
        <f t="shared" si="69"/>
        <v>22837</v>
      </c>
      <c r="CD39" s="191">
        <f t="shared" si="69"/>
        <v>22837</v>
      </c>
      <c r="CE39" s="191">
        <f t="shared" si="69"/>
        <v>22837</v>
      </c>
      <c r="CF39" s="191">
        <f t="shared" si="69"/>
        <v>22837</v>
      </c>
      <c r="CG39" s="191">
        <f t="shared" si="69"/>
        <v>22837</v>
      </c>
      <c r="CH39" s="191">
        <f t="shared" si="69"/>
        <v>22837</v>
      </c>
      <c r="CI39" s="191">
        <f t="shared" si="69"/>
        <v>22837</v>
      </c>
      <c r="CJ39" s="191">
        <f t="shared" si="69"/>
        <v>22837</v>
      </c>
      <c r="CK39" s="191">
        <f t="shared" si="69"/>
        <v>22837</v>
      </c>
      <c r="CL39" s="191">
        <f t="shared" si="69"/>
        <v>22837</v>
      </c>
      <c r="CM39" s="191">
        <f t="shared" si="69"/>
        <v>22837</v>
      </c>
      <c r="CN39" s="191">
        <f t="shared" si="69"/>
        <v>22837</v>
      </c>
      <c r="CO39" s="191">
        <f t="shared" si="69"/>
        <v>22837</v>
      </c>
      <c r="CP39" s="191">
        <f t="shared" si="69"/>
        <v>22837</v>
      </c>
      <c r="CQ39" s="191">
        <f t="shared" si="69"/>
        <v>22837</v>
      </c>
      <c r="CR39" s="191">
        <f t="shared" si="69"/>
        <v>22837</v>
      </c>
      <c r="CS39" s="191">
        <f t="shared" si="69"/>
        <v>22837</v>
      </c>
      <c r="CT39" s="191">
        <f t="shared" si="69"/>
        <v>22837</v>
      </c>
      <c r="CU39" s="191">
        <f t="shared" si="69"/>
        <v>22755</v>
      </c>
      <c r="CV39" s="191">
        <f t="shared" ref="CV39:DP39" si="70">ROUND(CV15*0.82,)</f>
        <v>15170</v>
      </c>
      <c r="CW39" s="191">
        <f t="shared" si="70"/>
        <v>15170</v>
      </c>
      <c r="CX39" s="191">
        <f t="shared" si="70"/>
        <v>15580</v>
      </c>
      <c r="CY39" s="191">
        <f t="shared" si="70"/>
        <v>15580</v>
      </c>
      <c r="CZ39" s="191">
        <f t="shared" si="70"/>
        <v>15170</v>
      </c>
      <c r="DA39" s="191">
        <f t="shared" si="70"/>
        <v>15170</v>
      </c>
      <c r="DB39" s="191">
        <f t="shared" si="70"/>
        <v>15170</v>
      </c>
      <c r="DC39" s="191">
        <f t="shared" si="70"/>
        <v>15170</v>
      </c>
      <c r="DD39" s="191">
        <f t="shared" si="70"/>
        <v>15170</v>
      </c>
      <c r="DE39" s="191">
        <f t="shared" si="70"/>
        <v>15580</v>
      </c>
      <c r="DF39" s="191">
        <f t="shared" si="70"/>
        <v>15580</v>
      </c>
      <c r="DG39" s="191">
        <f t="shared" si="70"/>
        <v>15170</v>
      </c>
      <c r="DH39" s="191">
        <f t="shared" si="70"/>
        <v>15170</v>
      </c>
      <c r="DI39" s="191">
        <f t="shared" si="70"/>
        <v>15170</v>
      </c>
      <c r="DJ39" s="191">
        <f t="shared" si="70"/>
        <v>14350</v>
      </c>
      <c r="DK39" s="191">
        <f t="shared" si="70"/>
        <v>14350</v>
      </c>
      <c r="DL39" s="191">
        <f t="shared" si="70"/>
        <v>14924</v>
      </c>
      <c r="DM39" s="191">
        <f t="shared" si="70"/>
        <v>14924</v>
      </c>
      <c r="DN39" s="191">
        <f t="shared" si="70"/>
        <v>14350</v>
      </c>
      <c r="DO39" s="191">
        <f t="shared" si="70"/>
        <v>14350</v>
      </c>
      <c r="DP39" s="191">
        <f t="shared" si="70"/>
        <v>14350</v>
      </c>
      <c r="DQ39" s="191">
        <f t="shared" ref="DQ39:DY39" si="71">ROUND(DQ15*0.82,)</f>
        <v>14350</v>
      </c>
      <c r="DR39" s="191">
        <f t="shared" si="71"/>
        <v>14350</v>
      </c>
      <c r="DS39" s="191">
        <f t="shared" si="71"/>
        <v>14924</v>
      </c>
      <c r="DT39" s="191">
        <f t="shared" si="71"/>
        <v>14924</v>
      </c>
      <c r="DU39" s="191">
        <f t="shared" si="71"/>
        <v>14350</v>
      </c>
      <c r="DV39" s="191">
        <f t="shared" si="71"/>
        <v>14350</v>
      </c>
      <c r="DW39" s="191">
        <f t="shared" si="71"/>
        <v>14350</v>
      </c>
      <c r="DX39" s="191">
        <f t="shared" si="71"/>
        <v>14350</v>
      </c>
      <c r="DY39" s="191">
        <f t="shared" si="71"/>
        <v>15170</v>
      </c>
      <c r="DZ39" s="191">
        <f t="shared" ref="DZ39:EA39" si="72">ROUND(DZ15*0.82,)</f>
        <v>14924</v>
      </c>
      <c r="EA39" s="191">
        <f t="shared" si="72"/>
        <v>14924</v>
      </c>
      <c r="EB39" s="191">
        <f t="shared" ref="EB39:GM39" si="73">ROUND(EB15*0.82,)</f>
        <v>14924</v>
      </c>
      <c r="EC39" s="191">
        <f t="shared" si="73"/>
        <v>13940</v>
      </c>
      <c r="ED39" s="191">
        <f t="shared" si="73"/>
        <v>13940</v>
      </c>
      <c r="EE39" s="191">
        <f t="shared" si="73"/>
        <v>13940</v>
      </c>
      <c r="EF39" s="191">
        <f t="shared" si="73"/>
        <v>13940</v>
      </c>
      <c r="EG39" s="191">
        <f t="shared" si="73"/>
        <v>13940</v>
      </c>
      <c r="EH39" s="191">
        <f t="shared" si="73"/>
        <v>14924</v>
      </c>
      <c r="EI39" s="191">
        <f t="shared" si="73"/>
        <v>14924</v>
      </c>
      <c r="EJ39" s="191">
        <f t="shared" si="73"/>
        <v>14924</v>
      </c>
      <c r="EK39" s="191">
        <f t="shared" si="73"/>
        <v>13694</v>
      </c>
      <c r="EL39" s="191">
        <f t="shared" si="73"/>
        <v>13694</v>
      </c>
      <c r="EM39" s="191">
        <f t="shared" si="73"/>
        <v>13694</v>
      </c>
      <c r="EN39" s="191">
        <f t="shared" si="73"/>
        <v>13940</v>
      </c>
      <c r="EO39" s="191">
        <f t="shared" si="73"/>
        <v>13940</v>
      </c>
      <c r="EP39" s="191">
        <f t="shared" si="73"/>
        <v>13694</v>
      </c>
      <c r="EQ39" s="191">
        <f t="shared" si="73"/>
        <v>13694</v>
      </c>
      <c r="ER39" s="191">
        <f t="shared" si="73"/>
        <v>13694</v>
      </c>
      <c r="ES39" s="191">
        <f t="shared" si="73"/>
        <v>13694</v>
      </c>
      <c r="ET39" s="191">
        <f t="shared" si="73"/>
        <v>13694</v>
      </c>
      <c r="EU39" s="191">
        <f t="shared" si="73"/>
        <v>13940</v>
      </c>
      <c r="EV39" s="191">
        <f t="shared" si="73"/>
        <v>13940</v>
      </c>
      <c r="EW39" s="191">
        <f t="shared" si="73"/>
        <v>13694</v>
      </c>
      <c r="EX39" s="191">
        <f t="shared" si="73"/>
        <v>13694</v>
      </c>
      <c r="EY39" s="191">
        <f t="shared" si="73"/>
        <v>13694</v>
      </c>
      <c r="EZ39" s="191">
        <f t="shared" si="73"/>
        <v>13694</v>
      </c>
      <c r="FA39" s="191">
        <f t="shared" si="73"/>
        <v>13694</v>
      </c>
      <c r="FB39" s="191">
        <f t="shared" si="73"/>
        <v>13940</v>
      </c>
      <c r="FC39" s="191">
        <f t="shared" si="73"/>
        <v>13940</v>
      </c>
      <c r="FD39" s="191">
        <f t="shared" si="73"/>
        <v>15170</v>
      </c>
      <c r="FE39" s="191">
        <f t="shared" si="73"/>
        <v>13940</v>
      </c>
      <c r="FF39" s="191">
        <f t="shared" si="73"/>
        <v>13940</v>
      </c>
      <c r="FG39" s="191">
        <f t="shared" si="73"/>
        <v>13940</v>
      </c>
      <c r="FH39" s="191">
        <f t="shared" si="73"/>
        <v>13940</v>
      </c>
      <c r="FI39" s="191">
        <f t="shared" si="73"/>
        <v>20090</v>
      </c>
      <c r="FJ39" s="191">
        <f t="shared" si="73"/>
        <v>20090</v>
      </c>
      <c r="FK39" s="191">
        <f t="shared" si="73"/>
        <v>20090</v>
      </c>
      <c r="FL39" s="191">
        <f t="shared" si="73"/>
        <v>20090</v>
      </c>
      <c r="FM39" s="191">
        <f t="shared" si="73"/>
        <v>20090</v>
      </c>
      <c r="FN39" s="191">
        <f t="shared" si="73"/>
        <v>20090</v>
      </c>
      <c r="FO39" s="191">
        <f t="shared" si="73"/>
        <v>20090</v>
      </c>
      <c r="FP39" s="191">
        <f t="shared" si="73"/>
        <v>20090</v>
      </c>
      <c r="FQ39" s="191">
        <f t="shared" si="73"/>
        <v>20090</v>
      </c>
      <c r="FR39" s="191">
        <f t="shared" si="73"/>
        <v>20090</v>
      </c>
      <c r="FS39" s="191">
        <f t="shared" si="73"/>
        <v>20090</v>
      </c>
      <c r="FT39" s="191">
        <f t="shared" si="73"/>
        <v>20090</v>
      </c>
      <c r="FU39" s="191">
        <f t="shared" si="73"/>
        <v>20090</v>
      </c>
      <c r="FV39" s="191">
        <f t="shared" si="73"/>
        <v>20090</v>
      </c>
      <c r="FW39" s="191">
        <f t="shared" si="73"/>
        <v>20090</v>
      </c>
      <c r="FX39" s="191">
        <f t="shared" si="73"/>
        <v>20090</v>
      </c>
      <c r="FY39" s="191">
        <f t="shared" si="73"/>
        <v>20090</v>
      </c>
      <c r="FZ39" s="191">
        <f t="shared" si="73"/>
        <v>20090</v>
      </c>
      <c r="GA39" s="191">
        <f t="shared" si="73"/>
        <v>20090</v>
      </c>
      <c r="GB39" s="191">
        <f t="shared" si="73"/>
        <v>20090</v>
      </c>
      <c r="GC39" s="191">
        <f t="shared" si="73"/>
        <v>20090</v>
      </c>
      <c r="GD39" s="191">
        <f t="shared" si="73"/>
        <v>20090</v>
      </c>
      <c r="GE39" s="191">
        <f t="shared" si="73"/>
        <v>20090</v>
      </c>
      <c r="GF39" s="191">
        <f t="shared" si="73"/>
        <v>20090</v>
      </c>
      <c r="GG39" s="191">
        <f t="shared" si="73"/>
        <v>13940</v>
      </c>
      <c r="GH39" s="191">
        <f t="shared" si="73"/>
        <v>13940</v>
      </c>
      <c r="GI39" s="191">
        <f t="shared" si="73"/>
        <v>21648</v>
      </c>
      <c r="GJ39" s="191">
        <f t="shared" si="73"/>
        <v>21648</v>
      </c>
      <c r="GK39" s="191">
        <f t="shared" si="73"/>
        <v>21648</v>
      </c>
      <c r="GL39" s="191">
        <f t="shared" si="73"/>
        <v>21648</v>
      </c>
      <c r="GM39" s="191">
        <f t="shared" si="73"/>
        <v>21648</v>
      </c>
      <c r="GN39" s="191">
        <f t="shared" ref="GN39:IY39" si="74">ROUND(GN15*0.82,)</f>
        <v>21648</v>
      </c>
      <c r="GO39" s="191">
        <f t="shared" si="74"/>
        <v>21648</v>
      </c>
      <c r="GP39" s="191">
        <f t="shared" si="74"/>
        <v>21648</v>
      </c>
      <c r="GQ39" s="191">
        <f t="shared" si="74"/>
        <v>21648</v>
      </c>
      <c r="GR39" s="191">
        <f t="shared" si="74"/>
        <v>21648</v>
      </c>
      <c r="GS39" s="191">
        <f t="shared" si="74"/>
        <v>16728</v>
      </c>
      <c r="GT39" s="191">
        <f t="shared" si="74"/>
        <v>16728</v>
      </c>
      <c r="GU39" s="191">
        <f t="shared" si="74"/>
        <v>16728</v>
      </c>
      <c r="GV39" s="191">
        <f t="shared" si="74"/>
        <v>16728</v>
      </c>
      <c r="GW39" s="191">
        <f t="shared" si="74"/>
        <v>17138</v>
      </c>
      <c r="GX39" s="191">
        <f t="shared" si="74"/>
        <v>17138</v>
      </c>
      <c r="GY39" s="191">
        <f t="shared" si="74"/>
        <v>18122</v>
      </c>
      <c r="GZ39" s="191">
        <f t="shared" si="74"/>
        <v>18122</v>
      </c>
      <c r="HA39" s="191">
        <f t="shared" si="74"/>
        <v>17138</v>
      </c>
      <c r="HB39" s="191">
        <f t="shared" si="74"/>
        <v>17138</v>
      </c>
      <c r="HC39" s="191">
        <f t="shared" si="74"/>
        <v>17138</v>
      </c>
      <c r="HD39" s="191">
        <f t="shared" si="74"/>
        <v>17138</v>
      </c>
      <c r="HE39" s="191">
        <f t="shared" si="74"/>
        <v>17138</v>
      </c>
      <c r="HF39" s="191">
        <f t="shared" si="74"/>
        <v>18122</v>
      </c>
      <c r="HG39" s="191">
        <f t="shared" si="74"/>
        <v>18122</v>
      </c>
      <c r="HH39" s="191">
        <f t="shared" si="74"/>
        <v>17138</v>
      </c>
      <c r="HI39" s="191">
        <f t="shared" si="74"/>
        <v>17138</v>
      </c>
      <c r="HJ39" s="191">
        <f t="shared" si="74"/>
        <v>17138</v>
      </c>
      <c r="HK39" s="191">
        <f t="shared" si="74"/>
        <v>17138</v>
      </c>
      <c r="HL39" s="191">
        <f t="shared" si="74"/>
        <v>17138</v>
      </c>
      <c r="HM39" s="191">
        <f t="shared" si="74"/>
        <v>15170</v>
      </c>
      <c r="HN39" s="191">
        <f t="shared" si="74"/>
        <v>18122</v>
      </c>
      <c r="HO39" s="191">
        <f t="shared" si="74"/>
        <v>17138</v>
      </c>
      <c r="HP39" s="191">
        <f t="shared" si="74"/>
        <v>17138</v>
      </c>
      <c r="HQ39" s="191">
        <f t="shared" si="74"/>
        <v>17138</v>
      </c>
      <c r="HR39" s="191">
        <f t="shared" si="74"/>
        <v>17138</v>
      </c>
      <c r="HS39" s="191">
        <f t="shared" si="74"/>
        <v>17138</v>
      </c>
      <c r="HT39" s="191">
        <f t="shared" si="74"/>
        <v>18122</v>
      </c>
      <c r="HU39" s="191">
        <f t="shared" si="74"/>
        <v>18122</v>
      </c>
      <c r="HV39" s="191">
        <f t="shared" si="74"/>
        <v>17138</v>
      </c>
      <c r="HW39" s="191">
        <f t="shared" si="74"/>
        <v>17138</v>
      </c>
      <c r="HX39" s="191">
        <f t="shared" si="74"/>
        <v>17138</v>
      </c>
      <c r="HY39" s="191">
        <f t="shared" si="74"/>
        <v>17138</v>
      </c>
      <c r="HZ39" s="191">
        <f t="shared" si="74"/>
        <v>17138</v>
      </c>
      <c r="IA39" s="191">
        <f t="shared" si="74"/>
        <v>18122</v>
      </c>
      <c r="IB39" s="191">
        <f t="shared" si="74"/>
        <v>18122</v>
      </c>
      <c r="IC39" s="191">
        <f t="shared" si="74"/>
        <v>17138</v>
      </c>
      <c r="ID39" s="191">
        <f t="shared" si="74"/>
        <v>17138</v>
      </c>
      <c r="IE39" s="191">
        <f t="shared" si="74"/>
        <v>17138</v>
      </c>
      <c r="IF39" s="191">
        <f t="shared" si="74"/>
        <v>17138</v>
      </c>
      <c r="IG39" s="191">
        <f t="shared" si="74"/>
        <v>17138</v>
      </c>
      <c r="IH39" s="191">
        <f t="shared" si="74"/>
        <v>18122</v>
      </c>
      <c r="II39" s="191">
        <f t="shared" si="74"/>
        <v>18122</v>
      </c>
      <c r="IJ39" s="191">
        <f t="shared" si="74"/>
        <v>15580</v>
      </c>
      <c r="IK39" s="191">
        <f t="shared" si="74"/>
        <v>15580</v>
      </c>
      <c r="IL39" s="191">
        <f t="shared" si="74"/>
        <v>15580</v>
      </c>
      <c r="IM39" s="191">
        <f t="shared" si="74"/>
        <v>15580</v>
      </c>
      <c r="IN39" s="191">
        <f t="shared" si="74"/>
        <v>15580</v>
      </c>
      <c r="IO39" s="191">
        <f t="shared" si="74"/>
        <v>17138</v>
      </c>
      <c r="IP39" s="191">
        <f t="shared" si="74"/>
        <v>17138</v>
      </c>
      <c r="IQ39" s="191">
        <f t="shared" si="74"/>
        <v>15170</v>
      </c>
      <c r="IR39" s="191">
        <f t="shared" si="74"/>
        <v>15170</v>
      </c>
      <c r="IS39" s="191">
        <f t="shared" si="74"/>
        <v>15170</v>
      </c>
      <c r="IT39" s="191">
        <f t="shared" si="74"/>
        <v>15170</v>
      </c>
      <c r="IU39" s="191">
        <f t="shared" si="74"/>
        <v>15170</v>
      </c>
      <c r="IV39" s="191">
        <f t="shared" si="74"/>
        <v>17138</v>
      </c>
      <c r="IW39" s="191">
        <f t="shared" si="74"/>
        <v>17138</v>
      </c>
      <c r="IX39" s="191">
        <f t="shared" si="74"/>
        <v>15170</v>
      </c>
      <c r="IY39" s="191">
        <f t="shared" si="74"/>
        <v>15170</v>
      </c>
      <c r="IZ39" s="191">
        <f t="shared" ref="IZ39:JV39" si="75">ROUND(IZ15*0.82,)</f>
        <v>15170</v>
      </c>
      <c r="JA39" s="191">
        <f t="shared" si="75"/>
        <v>15170</v>
      </c>
      <c r="JB39" s="191">
        <f t="shared" si="75"/>
        <v>15170</v>
      </c>
      <c r="JC39" s="191">
        <f t="shared" si="75"/>
        <v>17138</v>
      </c>
      <c r="JD39" s="191">
        <f t="shared" si="75"/>
        <v>17138</v>
      </c>
      <c r="JE39" s="191">
        <f t="shared" si="75"/>
        <v>15170</v>
      </c>
      <c r="JF39" s="191">
        <f t="shared" si="75"/>
        <v>15170</v>
      </c>
      <c r="JG39" s="191">
        <f t="shared" si="75"/>
        <v>15170</v>
      </c>
      <c r="JH39" s="191">
        <f t="shared" si="75"/>
        <v>15170</v>
      </c>
      <c r="JI39" s="191">
        <f t="shared" si="75"/>
        <v>15170</v>
      </c>
      <c r="JJ39" s="191">
        <f t="shared" si="75"/>
        <v>17138</v>
      </c>
      <c r="JK39" s="191">
        <f t="shared" si="75"/>
        <v>17138</v>
      </c>
      <c r="JL39" s="191">
        <f t="shared" si="75"/>
        <v>15170</v>
      </c>
      <c r="JM39" s="191">
        <f t="shared" si="75"/>
        <v>15170</v>
      </c>
      <c r="JN39" s="191">
        <f t="shared" si="75"/>
        <v>15170</v>
      </c>
      <c r="JO39" s="191">
        <f t="shared" si="75"/>
        <v>15170</v>
      </c>
      <c r="JP39" s="191">
        <f t="shared" si="75"/>
        <v>15170</v>
      </c>
      <c r="JQ39" s="191">
        <f t="shared" si="75"/>
        <v>17138</v>
      </c>
      <c r="JR39" s="191">
        <f t="shared" si="75"/>
        <v>17138</v>
      </c>
      <c r="JS39" s="191">
        <f t="shared" si="75"/>
        <v>16154</v>
      </c>
      <c r="JT39" s="191">
        <f t="shared" si="75"/>
        <v>16154</v>
      </c>
      <c r="JU39" s="191">
        <f t="shared" si="75"/>
        <v>16154</v>
      </c>
      <c r="JV39" s="191">
        <f t="shared" si="75"/>
        <v>16154</v>
      </c>
    </row>
    <row r="40" spans="1:282" s="50" customFormat="1" x14ac:dyDescent="0.2">
      <c r="A40" s="42" t="s">
        <v>84</v>
      </c>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191"/>
      <c r="DN40" s="191"/>
      <c r="DO40" s="191"/>
      <c r="DP40" s="191"/>
      <c r="DQ40" s="191"/>
      <c r="DR40" s="191"/>
      <c r="DS40" s="191"/>
      <c r="DT40" s="191"/>
      <c r="DU40" s="191"/>
      <c r="DV40" s="191"/>
      <c r="DW40" s="191"/>
      <c r="DX40" s="191"/>
      <c r="DY40" s="191"/>
      <c r="DZ40" s="191"/>
      <c r="EA40" s="191"/>
      <c r="EB40" s="191"/>
      <c r="EC40" s="191"/>
      <c r="ED40" s="191"/>
      <c r="EE40" s="191"/>
      <c r="EF40" s="191"/>
      <c r="EG40" s="191"/>
      <c r="EH40" s="191"/>
      <c r="EI40" s="191"/>
      <c r="EJ40" s="191"/>
      <c r="EK40" s="191"/>
      <c r="EL40" s="191"/>
      <c r="EM40" s="191"/>
      <c r="EN40" s="191"/>
      <c r="EO40" s="191"/>
      <c r="EP40" s="191"/>
      <c r="EQ40" s="191"/>
      <c r="ER40" s="191"/>
      <c r="ES40" s="191"/>
      <c r="ET40" s="191"/>
      <c r="EU40" s="191"/>
      <c r="EV40" s="191"/>
      <c r="EW40" s="191"/>
      <c r="EX40" s="191"/>
      <c r="EY40" s="191"/>
      <c r="EZ40" s="191"/>
      <c r="FA40" s="191"/>
      <c r="FB40" s="191"/>
      <c r="FC40" s="191"/>
      <c r="FD40" s="191"/>
      <c r="FE40" s="191"/>
      <c r="FF40" s="191"/>
      <c r="FG40" s="191"/>
      <c r="FH40" s="191"/>
      <c r="FI40" s="191"/>
      <c r="FJ40" s="191"/>
      <c r="FK40" s="191"/>
      <c r="FL40" s="191"/>
      <c r="FM40" s="191"/>
      <c r="FN40" s="191"/>
      <c r="FO40" s="191"/>
      <c r="FP40" s="191"/>
      <c r="FQ40" s="191"/>
      <c r="FR40" s="191"/>
      <c r="FS40" s="191"/>
      <c r="FT40" s="191"/>
      <c r="FU40" s="191"/>
      <c r="FV40" s="191"/>
      <c r="FW40" s="191"/>
      <c r="FX40" s="191"/>
      <c r="FY40" s="191"/>
      <c r="FZ40" s="191"/>
      <c r="GA40" s="191"/>
      <c r="GB40" s="191"/>
      <c r="GC40" s="191"/>
      <c r="GD40" s="191"/>
      <c r="GE40" s="191"/>
      <c r="GF40" s="191"/>
      <c r="GG40" s="191"/>
      <c r="GH40" s="191"/>
      <c r="GI40" s="191"/>
      <c r="GJ40" s="191"/>
      <c r="GK40" s="191"/>
      <c r="GL40" s="191"/>
      <c r="GM40" s="191"/>
      <c r="GN40" s="191"/>
      <c r="GO40" s="191"/>
      <c r="GP40" s="191"/>
      <c r="GQ40" s="191"/>
      <c r="GR40" s="191"/>
      <c r="GS40" s="191"/>
      <c r="GT40" s="191"/>
      <c r="GU40" s="191"/>
      <c r="GV40" s="191"/>
      <c r="GW40" s="191"/>
      <c r="GX40" s="191"/>
      <c r="GY40" s="191"/>
      <c r="GZ40" s="191"/>
      <c r="HA40" s="191"/>
      <c r="HB40" s="191"/>
      <c r="HC40" s="191"/>
      <c r="HD40" s="191"/>
      <c r="HE40" s="191"/>
      <c r="HF40" s="191"/>
      <c r="HG40" s="191"/>
      <c r="HH40" s="191"/>
      <c r="HI40" s="191"/>
      <c r="HJ40" s="191"/>
      <c r="HK40" s="191"/>
      <c r="HL40" s="191"/>
      <c r="HM40" s="191"/>
      <c r="HN40" s="191"/>
      <c r="HO40" s="191"/>
      <c r="HP40" s="191"/>
      <c r="HQ40" s="191"/>
      <c r="HR40" s="191"/>
      <c r="HS40" s="191"/>
      <c r="HT40" s="191"/>
      <c r="HU40" s="191"/>
      <c r="HV40" s="191"/>
      <c r="HW40" s="191"/>
      <c r="HX40" s="191"/>
      <c r="HY40" s="191"/>
      <c r="HZ40" s="191"/>
      <c r="IA40" s="191"/>
      <c r="IB40" s="191"/>
      <c r="IC40" s="191"/>
      <c r="ID40" s="191"/>
      <c r="IE40" s="191"/>
      <c r="IF40" s="191"/>
      <c r="IG40" s="191"/>
      <c r="IH40" s="191"/>
      <c r="II40" s="191"/>
      <c r="IJ40" s="191"/>
      <c r="IK40" s="191"/>
      <c r="IL40" s="191"/>
      <c r="IM40" s="191"/>
      <c r="IN40" s="191"/>
      <c r="IO40" s="191"/>
      <c r="IP40" s="191"/>
      <c r="IQ40" s="191"/>
      <c r="IR40" s="191"/>
      <c r="IS40" s="191"/>
      <c r="IT40" s="191"/>
      <c r="IU40" s="191"/>
      <c r="IV40" s="191"/>
      <c r="IW40" s="191"/>
      <c r="IX40" s="191"/>
      <c r="IY40" s="191"/>
      <c r="IZ40" s="191"/>
      <c r="JA40" s="191"/>
      <c r="JB40" s="191"/>
      <c r="JC40" s="191"/>
      <c r="JD40" s="191"/>
      <c r="JE40" s="191"/>
      <c r="JF40" s="191"/>
      <c r="JG40" s="191"/>
      <c r="JH40" s="191"/>
      <c r="JI40" s="191"/>
      <c r="JJ40" s="191"/>
      <c r="JK40" s="191"/>
      <c r="JL40" s="191"/>
      <c r="JM40" s="191"/>
      <c r="JN40" s="191"/>
      <c r="JO40" s="191"/>
      <c r="JP40" s="191"/>
      <c r="JQ40" s="191"/>
      <c r="JR40" s="191"/>
      <c r="JS40" s="191"/>
      <c r="JT40" s="191"/>
      <c r="JU40" s="191"/>
      <c r="JV40" s="191"/>
    </row>
    <row r="41" spans="1:282" s="50" customFormat="1" x14ac:dyDescent="0.2">
      <c r="A41" s="88">
        <f>A31</f>
        <v>1</v>
      </c>
      <c r="B41" s="191" t="e">
        <f t="shared" ref="B41:C41" si="76">ROUND(B17*0.82,)</f>
        <v>#REF!</v>
      </c>
      <c r="C41" s="191" t="e">
        <f t="shared" si="76"/>
        <v>#REF!</v>
      </c>
      <c r="D41" s="191" t="e">
        <f t="shared" ref="D41:BO41" si="77">ROUND(D17*0.82,)</f>
        <v>#REF!</v>
      </c>
      <c r="E41" s="191" t="e">
        <f t="shared" si="77"/>
        <v>#REF!</v>
      </c>
      <c r="F41" s="191" t="e">
        <f t="shared" si="77"/>
        <v>#REF!</v>
      </c>
      <c r="G41" s="191" t="e">
        <f t="shared" si="77"/>
        <v>#REF!</v>
      </c>
      <c r="H41" s="191">
        <f t="shared" si="77"/>
        <v>33005</v>
      </c>
      <c r="I41" s="191">
        <f t="shared" si="77"/>
        <v>44895</v>
      </c>
      <c r="J41" s="191">
        <f t="shared" si="77"/>
        <v>44895</v>
      </c>
      <c r="K41" s="191">
        <f t="shared" si="77"/>
        <v>44895</v>
      </c>
      <c r="L41" s="191">
        <f t="shared" si="77"/>
        <v>39155</v>
      </c>
      <c r="M41" s="191">
        <f t="shared" si="77"/>
        <v>39155</v>
      </c>
      <c r="N41" s="191">
        <f t="shared" si="77"/>
        <v>39155</v>
      </c>
      <c r="O41" s="191">
        <f t="shared" si="77"/>
        <v>39155</v>
      </c>
      <c r="P41" s="191">
        <f t="shared" si="77"/>
        <v>39155</v>
      </c>
      <c r="Q41" s="191">
        <f t="shared" si="77"/>
        <v>39155</v>
      </c>
      <c r="R41" s="191">
        <f t="shared" si="77"/>
        <v>32349</v>
      </c>
      <c r="S41" s="191">
        <f t="shared" si="77"/>
        <v>18819</v>
      </c>
      <c r="T41" s="191">
        <f t="shared" si="77"/>
        <v>18819</v>
      </c>
      <c r="U41" s="191">
        <f t="shared" si="77"/>
        <v>18819</v>
      </c>
      <c r="V41" s="191">
        <f t="shared" si="77"/>
        <v>18819</v>
      </c>
      <c r="W41" s="191">
        <f t="shared" si="77"/>
        <v>18819</v>
      </c>
      <c r="X41" s="191">
        <f t="shared" si="77"/>
        <v>20459</v>
      </c>
      <c r="Y41" s="191">
        <f t="shared" si="77"/>
        <v>20459</v>
      </c>
      <c r="Z41" s="191">
        <f t="shared" si="77"/>
        <v>20459</v>
      </c>
      <c r="AA41" s="191">
        <f t="shared" si="77"/>
        <v>20459</v>
      </c>
      <c r="AB41" s="191">
        <f t="shared" si="77"/>
        <v>20459</v>
      </c>
      <c r="AC41" s="191">
        <f t="shared" si="77"/>
        <v>18819</v>
      </c>
      <c r="AD41" s="191">
        <f t="shared" si="77"/>
        <v>18819</v>
      </c>
      <c r="AE41" s="191">
        <f t="shared" si="77"/>
        <v>18819</v>
      </c>
      <c r="AF41" s="191">
        <f t="shared" si="77"/>
        <v>18819</v>
      </c>
      <c r="AG41" s="191">
        <f t="shared" si="77"/>
        <v>18819</v>
      </c>
      <c r="AH41" s="191">
        <f t="shared" si="77"/>
        <v>22099</v>
      </c>
      <c r="AI41" s="191">
        <f t="shared" si="77"/>
        <v>22099</v>
      </c>
      <c r="AJ41" s="191">
        <f t="shared" si="77"/>
        <v>22099</v>
      </c>
      <c r="AK41" s="191">
        <f t="shared" si="77"/>
        <v>22099</v>
      </c>
      <c r="AL41" s="191">
        <f t="shared" si="77"/>
        <v>22099</v>
      </c>
      <c r="AM41" s="191">
        <f t="shared" si="77"/>
        <v>23739</v>
      </c>
      <c r="AN41" s="191">
        <f t="shared" si="77"/>
        <v>25789</v>
      </c>
      <c r="AO41" s="191">
        <f t="shared" si="77"/>
        <v>26199</v>
      </c>
      <c r="AP41" s="191">
        <f t="shared" si="77"/>
        <v>26199</v>
      </c>
      <c r="AQ41" s="191">
        <f t="shared" si="77"/>
        <v>26199</v>
      </c>
      <c r="AR41" s="191">
        <f t="shared" si="77"/>
        <v>26199</v>
      </c>
      <c r="AS41" s="191">
        <f t="shared" si="77"/>
        <v>26199</v>
      </c>
      <c r="AT41" s="191">
        <f t="shared" si="77"/>
        <v>26199</v>
      </c>
      <c r="AU41" s="191">
        <f t="shared" si="77"/>
        <v>26199</v>
      </c>
      <c r="AV41" s="191">
        <f t="shared" si="77"/>
        <v>26199</v>
      </c>
      <c r="AW41" s="191">
        <f t="shared" si="77"/>
        <v>26199</v>
      </c>
      <c r="AX41" s="191">
        <f t="shared" si="77"/>
        <v>26199</v>
      </c>
      <c r="AY41" s="191">
        <f t="shared" si="77"/>
        <v>24559</v>
      </c>
      <c r="AZ41" s="191">
        <f t="shared" si="77"/>
        <v>24559</v>
      </c>
      <c r="BA41" s="191">
        <f t="shared" si="77"/>
        <v>26199</v>
      </c>
      <c r="BB41" s="191">
        <f t="shared" si="77"/>
        <v>26199</v>
      </c>
      <c r="BC41" s="191">
        <f t="shared" si="77"/>
        <v>27839</v>
      </c>
      <c r="BD41" s="191">
        <f t="shared" si="77"/>
        <v>29889</v>
      </c>
      <c r="BE41" s="191">
        <f t="shared" si="77"/>
        <v>29889</v>
      </c>
      <c r="BF41" s="191">
        <f t="shared" si="77"/>
        <v>29889</v>
      </c>
      <c r="BG41" s="191">
        <f t="shared" si="77"/>
        <v>29889</v>
      </c>
      <c r="BH41" s="191">
        <f t="shared" si="77"/>
        <v>31939</v>
      </c>
      <c r="BI41" s="191">
        <f t="shared" si="77"/>
        <v>34399</v>
      </c>
      <c r="BJ41" s="191">
        <f t="shared" si="77"/>
        <v>34399</v>
      </c>
      <c r="BK41" s="191">
        <f t="shared" si="77"/>
        <v>31939</v>
      </c>
      <c r="BL41" s="191">
        <f t="shared" si="77"/>
        <v>27839</v>
      </c>
      <c r="BM41" s="191">
        <f t="shared" si="77"/>
        <v>27839</v>
      </c>
      <c r="BN41" s="191">
        <f t="shared" si="77"/>
        <v>29889</v>
      </c>
      <c r="BO41" s="191">
        <f t="shared" si="77"/>
        <v>29889</v>
      </c>
      <c r="BP41" s="191">
        <f t="shared" ref="BP41:CU41" si="78">ROUND(BP17*0.82,)</f>
        <v>22919</v>
      </c>
      <c r="BQ41" s="191">
        <f t="shared" si="78"/>
        <v>23288</v>
      </c>
      <c r="BR41" s="191">
        <f t="shared" si="78"/>
        <v>23288</v>
      </c>
      <c r="BS41" s="191">
        <f t="shared" si="78"/>
        <v>23288</v>
      </c>
      <c r="BT41" s="191">
        <f t="shared" si="78"/>
        <v>22058</v>
      </c>
      <c r="BU41" s="191">
        <f t="shared" si="78"/>
        <v>22058</v>
      </c>
      <c r="BV41" s="191">
        <f t="shared" si="78"/>
        <v>23288</v>
      </c>
      <c r="BW41" s="191">
        <f t="shared" si="78"/>
        <v>23288</v>
      </c>
      <c r="BX41" s="191">
        <f t="shared" si="78"/>
        <v>23288</v>
      </c>
      <c r="BY41" s="191">
        <f t="shared" si="78"/>
        <v>22058</v>
      </c>
      <c r="BZ41" s="191">
        <f t="shared" si="78"/>
        <v>22058</v>
      </c>
      <c r="CA41" s="191">
        <f t="shared" si="78"/>
        <v>22058</v>
      </c>
      <c r="CB41" s="191">
        <f t="shared" si="78"/>
        <v>22058</v>
      </c>
      <c r="CC41" s="191">
        <f t="shared" si="78"/>
        <v>22058</v>
      </c>
      <c r="CD41" s="191">
        <f t="shared" si="78"/>
        <v>22058</v>
      </c>
      <c r="CE41" s="191">
        <f t="shared" si="78"/>
        <v>22058</v>
      </c>
      <c r="CF41" s="191">
        <f t="shared" si="78"/>
        <v>22058</v>
      </c>
      <c r="CG41" s="191">
        <f t="shared" si="78"/>
        <v>22058</v>
      </c>
      <c r="CH41" s="191">
        <f t="shared" si="78"/>
        <v>22058</v>
      </c>
      <c r="CI41" s="191">
        <f t="shared" si="78"/>
        <v>22058</v>
      </c>
      <c r="CJ41" s="191">
        <f t="shared" si="78"/>
        <v>22058</v>
      </c>
      <c r="CK41" s="191">
        <f t="shared" si="78"/>
        <v>22058</v>
      </c>
      <c r="CL41" s="191">
        <f t="shared" si="78"/>
        <v>22058</v>
      </c>
      <c r="CM41" s="191">
        <f t="shared" si="78"/>
        <v>22058</v>
      </c>
      <c r="CN41" s="191">
        <f t="shared" si="78"/>
        <v>22058</v>
      </c>
      <c r="CO41" s="191">
        <f t="shared" si="78"/>
        <v>22058</v>
      </c>
      <c r="CP41" s="191">
        <f t="shared" si="78"/>
        <v>22058</v>
      </c>
      <c r="CQ41" s="191">
        <f t="shared" si="78"/>
        <v>22058</v>
      </c>
      <c r="CR41" s="191">
        <f t="shared" si="78"/>
        <v>22058</v>
      </c>
      <c r="CS41" s="191">
        <f t="shared" si="78"/>
        <v>22058</v>
      </c>
      <c r="CT41" s="191">
        <f t="shared" si="78"/>
        <v>22058</v>
      </c>
      <c r="CU41" s="191">
        <f t="shared" si="78"/>
        <v>22058</v>
      </c>
      <c r="CV41" s="191">
        <f t="shared" ref="CV41:DP41" si="79">ROUND(CV17*0.82,)</f>
        <v>14473</v>
      </c>
      <c r="CW41" s="191">
        <f t="shared" si="79"/>
        <v>14473</v>
      </c>
      <c r="CX41" s="191">
        <f t="shared" si="79"/>
        <v>14883</v>
      </c>
      <c r="CY41" s="191">
        <f t="shared" si="79"/>
        <v>14883</v>
      </c>
      <c r="CZ41" s="191">
        <f t="shared" si="79"/>
        <v>14473</v>
      </c>
      <c r="DA41" s="191">
        <f t="shared" si="79"/>
        <v>14473</v>
      </c>
      <c r="DB41" s="191">
        <f t="shared" si="79"/>
        <v>14473</v>
      </c>
      <c r="DC41" s="191">
        <f t="shared" si="79"/>
        <v>14473</v>
      </c>
      <c r="DD41" s="191">
        <f t="shared" si="79"/>
        <v>14473</v>
      </c>
      <c r="DE41" s="191">
        <f t="shared" si="79"/>
        <v>14883</v>
      </c>
      <c r="DF41" s="191">
        <f t="shared" si="79"/>
        <v>14883</v>
      </c>
      <c r="DG41" s="191">
        <f t="shared" si="79"/>
        <v>14473</v>
      </c>
      <c r="DH41" s="191">
        <f t="shared" si="79"/>
        <v>14473</v>
      </c>
      <c r="DI41" s="191">
        <f t="shared" si="79"/>
        <v>14473</v>
      </c>
      <c r="DJ41" s="191">
        <f t="shared" si="79"/>
        <v>13653</v>
      </c>
      <c r="DK41" s="191">
        <f t="shared" si="79"/>
        <v>13653</v>
      </c>
      <c r="DL41" s="191">
        <f t="shared" si="79"/>
        <v>14227</v>
      </c>
      <c r="DM41" s="191">
        <f t="shared" si="79"/>
        <v>14227</v>
      </c>
      <c r="DN41" s="191">
        <f t="shared" si="79"/>
        <v>13653</v>
      </c>
      <c r="DO41" s="191">
        <f t="shared" si="79"/>
        <v>13653</v>
      </c>
      <c r="DP41" s="191">
        <f t="shared" si="79"/>
        <v>13653</v>
      </c>
      <c r="DQ41" s="191">
        <f t="shared" ref="DQ41:DY41" si="80">ROUND(DQ17*0.82,)</f>
        <v>13653</v>
      </c>
      <c r="DR41" s="191">
        <f t="shared" si="80"/>
        <v>13653</v>
      </c>
      <c r="DS41" s="191">
        <f t="shared" si="80"/>
        <v>14227</v>
      </c>
      <c r="DT41" s="191">
        <f t="shared" si="80"/>
        <v>14227</v>
      </c>
      <c r="DU41" s="191">
        <f t="shared" si="80"/>
        <v>13653</v>
      </c>
      <c r="DV41" s="191">
        <f t="shared" si="80"/>
        <v>13653</v>
      </c>
      <c r="DW41" s="191">
        <f t="shared" si="80"/>
        <v>13653</v>
      </c>
      <c r="DX41" s="191">
        <f t="shared" si="80"/>
        <v>13653</v>
      </c>
      <c r="DY41" s="191">
        <f t="shared" si="80"/>
        <v>14473</v>
      </c>
      <c r="DZ41" s="191">
        <f t="shared" ref="DZ41:EA41" si="81">ROUND(DZ17*0.82,)</f>
        <v>14227</v>
      </c>
      <c r="EA41" s="191">
        <f t="shared" si="81"/>
        <v>14227</v>
      </c>
      <c r="EB41" s="191">
        <f t="shared" ref="EB41:GM41" si="82">ROUND(EB17*0.82,)</f>
        <v>14227</v>
      </c>
      <c r="EC41" s="191">
        <f t="shared" si="82"/>
        <v>13243</v>
      </c>
      <c r="ED41" s="191">
        <f t="shared" si="82"/>
        <v>13243</v>
      </c>
      <c r="EE41" s="191">
        <f t="shared" si="82"/>
        <v>13243</v>
      </c>
      <c r="EF41" s="191">
        <f t="shared" si="82"/>
        <v>13243</v>
      </c>
      <c r="EG41" s="191">
        <f t="shared" si="82"/>
        <v>13243</v>
      </c>
      <c r="EH41" s="191">
        <f t="shared" si="82"/>
        <v>14227</v>
      </c>
      <c r="EI41" s="191">
        <f t="shared" si="82"/>
        <v>14227</v>
      </c>
      <c r="EJ41" s="191">
        <f t="shared" si="82"/>
        <v>14227</v>
      </c>
      <c r="EK41" s="191">
        <f t="shared" si="82"/>
        <v>12997</v>
      </c>
      <c r="EL41" s="191">
        <f t="shared" si="82"/>
        <v>12997</v>
      </c>
      <c r="EM41" s="191">
        <f t="shared" si="82"/>
        <v>12997</v>
      </c>
      <c r="EN41" s="191">
        <f t="shared" si="82"/>
        <v>13243</v>
      </c>
      <c r="EO41" s="191">
        <f t="shared" si="82"/>
        <v>13243</v>
      </c>
      <c r="EP41" s="191">
        <f t="shared" si="82"/>
        <v>12997</v>
      </c>
      <c r="EQ41" s="191">
        <f t="shared" si="82"/>
        <v>12997</v>
      </c>
      <c r="ER41" s="191">
        <f t="shared" si="82"/>
        <v>12997</v>
      </c>
      <c r="ES41" s="191">
        <f t="shared" si="82"/>
        <v>12997</v>
      </c>
      <c r="ET41" s="191">
        <f t="shared" si="82"/>
        <v>12997</v>
      </c>
      <c r="EU41" s="191">
        <f t="shared" si="82"/>
        <v>13243</v>
      </c>
      <c r="EV41" s="191">
        <f t="shared" si="82"/>
        <v>13243</v>
      </c>
      <c r="EW41" s="191">
        <f t="shared" si="82"/>
        <v>12997</v>
      </c>
      <c r="EX41" s="191">
        <f t="shared" si="82"/>
        <v>12997</v>
      </c>
      <c r="EY41" s="191">
        <f t="shared" si="82"/>
        <v>12997</v>
      </c>
      <c r="EZ41" s="191">
        <f t="shared" si="82"/>
        <v>12997</v>
      </c>
      <c r="FA41" s="191">
        <f t="shared" si="82"/>
        <v>12997</v>
      </c>
      <c r="FB41" s="191">
        <f t="shared" si="82"/>
        <v>13243</v>
      </c>
      <c r="FC41" s="191">
        <f t="shared" si="82"/>
        <v>13243</v>
      </c>
      <c r="FD41" s="191">
        <f t="shared" si="82"/>
        <v>14473</v>
      </c>
      <c r="FE41" s="191">
        <f t="shared" si="82"/>
        <v>13243</v>
      </c>
      <c r="FF41" s="191">
        <f t="shared" si="82"/>
        <v>13243</v>
      </c>
      <c r="FG41" s="191">
        <f t="shared" si="82"/>
        <v>13243</v>
      </c>
      <c r="FH41" s="191">
        <f t="shared" si="82"/>
        <v>13243</v>
      </c>
      <c r="FI41" s="191">
        <f t="shared" si="82"/>
        <v>19393</v>
      </c>
      <c r="FJ41" s="191">
        <f t="shared" si="82"/>
        <v>19393</v>
      </c>
      <c r="FK41" s="191">
        <f t="shared" si="82"/>
        <v>19393</v>
      </c>
      <c r="FL41" s="191">
        <f t="shared" si="82"/>
        <v>19393</v>
      </c>
      <c r="FM41" s="191">
        <f t="shared" si="82"/>
        <v>19393</v>
      </c>
      <c r="FN41" s="191">
        <f t="shared" si="82"/>
        <v>19393</v>
      </c>
      <c r="FO41" s="191">
        <f t="shared" si="82"/>
        <v>19393</v>
      </c>
      <c r="FP41" s="191">
        <f t="shared" si="82"/>
        <v>19393</v>
      </c>
      <c r="FQ41" s="191">
        <f t="shared" si="82"/>
        <v>19393</v>
      </c>
      <c r="FR41" s="191">
        <f t="shared" si="82"/>
        <v>19393</v>
      </c>
      <c r="FS41" s="191">
        <f t="shared" si="82"/>
        <v>19393</v>
      </c>
      <c r="FT41" s="191">
        <f t="shared" si="82"/>
        <v>19393</v>
      </c>
      <c r="FU41" s="191">
        <f t="shared" si="82"/>
        <v>19393</v>
      </c>
      <c r="FV41" s="191">
        <f t="shared" si="82"/>
        <v>19393</v>
      </c>
      <c r="FW41" s="191">
        <f t="shared" si="82"/>
        <v>19393</v>
      </c>
      <c r="FX41" s="191">
        <f t="shared" si="82"/>
        <v>19393</v>
      </c>
      <c r="FY41" s="191">
        <f t="shared" si="82"/>
        <v>19393</v>
      </c>
      <c r="FZ41" s="191">
        <f t="shared" si="82"/>
        <v>19393</v>
      </c>
      <c r="GA41" s="191">
        <f t="shared" si="82"/>
        <v>19393</v>
      </c>
      <c r="GB41" s="191">
        <f t="shared" si="82"/>
        <v>19393</v>
      </c>
      <c r="GC41" s="191">
        <f t="shared" si="82"/>
        <v>19393</v>
      </c>
      <c r="GD41" s="191">
        <f t="shared" si="82"/>
        <v>19393</v>
      </c>
      <c r="GE41" s="191">
        <f t="shared" si="82"/>
        <v>19393</v>
      </c>
      <c r="GF41" s="191">
        <f t="shared" si="82"/>
        <v>19393</v>
      </c>
      <c r="GG41" s="191">
        <f t="shared" si="82"/>
        <v>13243</v>
      </c>
      <c r="GH41" s="191">
        <f t="shared" si="82"/>
        <v>13243</v>
      </c>
      <c r="GI41" s="191">
        <f t="shared" si="82"/>
        <v>20951</v>
      </c>
      <c r="GJ41" s="191">
        <f t="shared" si="82"/>
        <v>20951</v>
      </c>
      <c r="GK41" s="191">
        <f t="shared" si="82"/>
        <v>20951</v>
      </c>
      <c r="GL41" s="191">
        <f t="shared" si="82"/>
        <v>20951</v>
      </c>
      <c r="GM41" s="191">
        <f t="shared" si="82"/>
        <v>20951</v>
      </c>
      <c r="GN41" s="191">
        <f t="shared" ref="GN41:IY41" si="83">ROUND(GN17*0.82,)</f>
        <v>20951</v>
      </c>
      <c r="GO41" s="191">
        <f t="shared" si="83"/>
        <v>20951</v>
      </c>
      <c r="GP41" s="191">
        <f t="shared" si="83"/>
        <v>20951</v>
      </c>
      <c r="GQ41" s="191">
        <f t="shared" si="83"/>
        <v>20951</v>
      </c>
      <c r="GR41" s="191">
        <f t="shared" si="83"/>
        <v>20951</v>
      </c>
      <c r="GS41" s="191">
        <f t="shared" si="83"/>
        <v>16031</v>
      </c>
      <c r="GT41" s="191">
        <f t="shared" si="83"/>
        <v>16031</v>
      </c>
      <c r="GU41" s="191">
        <f t="shared" si="83"/>
        <v>16031</v>
      </c>
      <c r="GV41" s="191">
        <f t="shared" si="83"/>
        <v>16031</v>
      </c>
      <c r="GW41" s="191">
        <f t="shared" si="83"/>
        <v>16441</v>
      </c>
      <c r="GX41" s="191">
        <f t="shared" si="83"/>
        <v>16441</v>
      </c>
      <c r="GY41" s="191">
        <f t="shared" si="83"/>
        <v>17425</v>
      </c>
      <c r="GZ41" s="191">
        <f t="shared" si="83"/>
        <v>17425</v>
      </c>
      <c r="HA41" s="191">
        <f t="shared" si="83"/>
        <v>16441</v>
      </c>
      <c r="HB41" s="191">
        <f t="shared" si="83"/>
        <v>16441</v>
      </c>
      <c r="HC41" s="191">
        <f t="shared" si="83"/>
        <v>16441</v>
      </c>
      <c r="HD41" s="191">
        <f t="shared" si="83"/>
        <v>16441</v>
      </c>
      <c r="HE41" s="191">
        <f t="shared" si="83"/>
        <v>16441</v>
      </c>
      <c r="HF41" s="191">
        <f t="shared" si="83"/>
        <v>17425</v>
      </c>
      <c r="HG41" s="191">
        <f t="shared" si="83"/>
        <v>17425</v>
      </c>
      <c r="HH41" s="191">
        <f t="shared" si="83"/>
        <v>16441</v>
      </c>
      <c r="HI41" s="191">
        <f t="shared" si="83"/>
        <v>16441</v>
      </c>
      <c r="HJ41" s="191">
        <f t="shared" si="83"/>
        <v>16441</v>
      </c>
      <c r="HK41" s="191">
        <f t="shared" si="83"/>
        <v>16441</v>
      </c>
      <c r="HL41" s="191">
        <f t="shared" si="83"/>
        <v>16441</v>
      </c>
      <c r="HM41" s="191">
        <f t="shared" si="83"/>
        <v>14473</v>
      </c>
      <c r="HN41" s="191">
        <f t="shared" si="83"/>
        <v>17425</v>
      </c>
      <c r="HO41" s="191">
        <f t="shared" si="83"/>
        <v>16441</v>
      </c>
      <c r="HP41" s="191">
        <f t="shared" si="83"/>
        <v>16441</v>
      </c>
      <c r="HQ41" s="191">
        <f t="shared" si="83"/>
        <v>16441</v>
      </c>
      <c r="HR41" s="191">
        <f t="shared" si="83"/>
        <v>16441</v>
      </c>
      <c r="HS41" s="191">
        <f t="shared" si="83"/>
        <v>16441</v>
      </c>
      <c r="HT41" s="191">
        <f t="shared" si="83"/>
        <v>17425</v>
      </c>
      <c r="HU41" s="191">
        <f t="shared" si="83"/>
        <v>17425</v>
      </c>
      <c r="HV41" s="191">
        <f t="shared" si="83"/>
        <v>16441</v>
      </c>
      <c r="HW41" s="191">
        <f t="shared" si="83"/>
        <v>16441</v>
      </c>
      <c r="HX41" s="191">
        <f t="shared" si="83"/>
        <v>16441</v>
      </c>
      <c r="HY41" s="191">
        <f t="shared" si="83"/>
        <v>16441</v>
      </c>
      <c r="HZ41" s="191">
        <f t="shared" si="83"/>
        <v>16441</v>
      </c>
      <c r="IA41" s="191">
        <f t="shared" si="83"/>
        <v>17425</v>
      </c>
      <c r="IB41" s="191">
        <f t="shared" si="83"/>
        <v>17425</v>
      </c>
      <c r="IC41" s="191">
        <f t="shared" si="83"/>
        <v>16441</v>
      </c>
      <c r="ID41" s="191">
        <f t="shared" si="83"/>
        <v>16441</v>
      </c>
      <c r="IE41" s="191">
        <f t="shared" si="83"/>
        <v>16441</v>
      </c>
      <c r="IF41" s="191">
        <f t="shared" si="83"/>
        <v>16441</v>
      </c>
      <c r="IG41" s="191">
        <f t="shared" si="83"/>
        <v>16441</v>
      </c>
      <c r="IH41" s="191">
        <f t="shared" si="83"/>
        <v>17425</v>
      </c>
      <c r="II41" s="191">
        <f t="shared" si="83"/>
        <v>17425</v>
      </c>
      <c r="IJ41" s="191">
        <f t="shared" si="83"/>
        <v>14883</v>
      </c>
      <c r="IK41" s="191">
        <f t="shared" si="83"/>
        <v>14883</v>
      </c>
      <c r="IL41" s="191">
        <f t="shared" si="83"/>
        <v>14883</v>
      </c>
      <c r="IM41" s="191">
        <f t="shared" si="83"/>
        <v>14883</v>
      </c>
      <c r="IN41" s="191">
        <f t="shared" si="83"/>
        <v>14883</v>
      </c>
      <c r="IO41" s="191">
        <f t="shared" si="83"/>
        <v>16441</v>
      </c>
      <c r="IP41" s="191">
        <f t="shared" si="83"/>
        <v>16441</v>
      </c>
      <c r="IQ41" s="191">
        <f t="shared" si="83"/>
        <v>14473</v>
      </c>
      <c r="IR41" s="191">
        <f t="shared" si="83"/>
        <v>14473</v>
      </c>
      <c r="IS41" s="191">
        <f t="shared" si="83"/>
        <v>14473</v>
      </c>
      <c r="IT41" s="191">
        <f t="shared" si="83"/>
        <v>14473</v>
      </c>
      <c r="IU41" s="191">
        <f t="shared" si="83"/>
        <v>14473</v>
      </c>
      <c r="IV41" s="191">
        <f t="shared" si="83"/>
        <v>16441</v>
      </c>
      <c r="IW41" s="191">
        <f t="shared" si="83"/>
        <v>16441</v>
      </c>
      <c r="IX41" s="191">
        <f t="shared" si="83"/>
        <v>14473</v>
      </c>
      <c r="IY41" s="191">
        <f t="shared" si="83"/>
        <v>14473</v>
      </c>
      <c r="IZ41" s="191">
        <f t="shared" ref="IZ41:JV41" si="84">ROUND(IZ17*0.82,)</f>
        <v>14473</v>
      </c>
      <c r="JA41" s="191">
        <f t="shared" si="84"/>
        <v>14473</v>
      </c>
      <c r="JB41" s="191">
        <f t="shared" si="84"/>
        <v>14473</v>
      </c>
      <c r="JC41" s="191">
        <f t="shared" si="84"/>
        <v>16441</v>
      </c>
      <c r="JD41" s="191">
        <f t="shared" si="84"/>
        <v>16441</v>
      </c>
      <c r="JE41" s="191">
        <f t="shared" si="84"/>
        <v>14473</v>
      </c>
      <c r="JF41" s="191">
        <f t="shared" si="84"/>
        <v>14473</v>
      </c>
      <c r="JG41" s="191">
        <f t="shared" si="84"/>
        <v>14473</v>
      </c>
      <c r="JH41" s="191">
        <f t="shared" si="84"/>
        <v>14473</v>
      </c>
      <c r="JI41" s="191">
        <f t="shared" si="84"/>
        <v>14473</v>
      </c>
      <c r="JJ41" s="191">
        <f t="shared" si="84"/>
        <v>16441</v>
      </c>
      <c r="JK41" s="191">
        <f t="shared" si="84"/>
        <v>16441</v>
      </c>
      <c r="JL41" s="191">
        <f t="shared" si="84"/>
        <v>14473</v>
      </c>
      <c r="JM41" s="191">
        <f t="shared" si="84"/>
        <v>14473</v>
      </c>
      <c r="JN41" s="191">
        <f t="shared" si="84"/>
        <v>14473</v>
      </c>
      <c r="JO41" s="191">
        <f t="shared" si="84"/>
        <v>14473</v>
      </c>
      <c r="JP41" s="191">
        <f t="shared" si="84"/>
        <v>14473</v>
      </c>
      <c r="JQ41" s="191">
        <f t="shared" si="84"/>
        <v>16441</v>
      </c>
      <c r="JR41" s="191">
        <f t="shared" si="84"/>
        <v>16441</v>
      </c>
      <c r="JS41" s="191">
        <f t="shared" si="84"/>
        <v>15457</v>
      </c>
      <c r="JT41" s="191">
        <f t="shared" si="84"/>
        <v>15457</v>
      </c>
      <c r="JU41" s="191">
        <f t="shared" si="84"/>
        <v>15457</v>
      </c>
      <c r="JV41" s="191">
        <f t="shared" si="84"/>
        <v>15457</v>
      </c>
    </row>
    <row r="42" spans="1:282" s="50" customFormat="1" x14ac:dyDescent="0.2">
      <c r="A42" s="88">
        <f>A32</f>
        <v>2</v>
      </c>
      <c r="B42" s="191" t="e">
        <f t="shared" ref="B42:C42" si="85">ROUND(B18*0.82,)</f>
        <v>#REF!</v>
      </c>
      <c r="C42" s="191" t="e">
        <f t="shared" si="85"/>
        <v>#REF!</v>
      </c>
      <c r="D42" s="191" t="e">
        <f t="shared" ref="D42:BO42" si="86">ROUND(D18*0.82,)</f>
        <v>#REF!</v>
      </c>
      <c r="E42" s="191" t="e">
        <f t="shared" si="86"/>
        <v>#REF!</v>
      </c>
      <c r="F42" s="191" t="e">
        <f t="shared" si="86"/>
        <v>#REF!</v>
      </c>
      <c r="G42" s="191" t="e">
        <f t="shared" si="86"/>
        <v>#REF!</v>
      </c>
      <c r="H42" s="191">
        <f t="shared" si="86"/>
        <v>34850</v>
      </c>
      <c r="I42" s="191">
        <f t="shared" si="86"/>
        <v>46740</v>
      </c>
      <c r="J42" s="191">
        <f t="shared" si="86"/>
        <v>46740</v>
      </c>
      <c r="K42" s="191">
        <f t="shared" si="86"/>
        <v>46740</v>
      </c>
      <c r="L42" s="191">
        <f t="shared" si="86"/>
        <v>41000</v>
      </c>
      <c r="M42" s="191">
        <f t="shared" si="86"/>
        <v>41000</v>
      </c>
      <c r="N42" s="191">
        <f t="shared" si="86"/>
        <v>41000</v>
      </c>
      <c r="O42" s="191">
        <f t="shared" si="86"/>
        <v>41000</v>
      </c>
      <c r="P42" s="191">
        <f t="shared" si="86"/>
        <v>41000</v>
      </c>
      <c r="Q42" s="191">
        <f t="shared" si="86"/>
        <v>41000</v>
      </c>
      <c r="R42" s="191">
        <f t="shared" si="86"/>
        <v>33948</v>
      </c>
      <c r="S42" s="191">
        <f t="shared" si="86"/>
        <v>20418</v>
      </c>
      <c r="T42" s="191">
        <f t="shared" si="86"/>
        <v>20418</v>
      </c>
      <c r="U42" s="191">
        <f t="shared" si="86"/>
        <v>20418</v>
      </c>
      <c r="V42" s="191">
        <f t="shared" si="86"/>
        <v>20418</v>
      </c>
      <c r="W42" s="191">
        <f t="shared" si="86"/>
        <v>20418</v>
      </c>
      <c r="X42" s="191">
        <f t="shared" si="86"/>
        <v>22058</v>
      </c>
      <c r="Y42" s="191">
        <f t="shared" si="86"/>
        <v>22058</v>
      </c>
      <c r="Z42" s="191">
        <f t="shared" si="86"/>
        <v>22058</v>
      </c>
      <c r="AA42" s="191">
        <f t="shared" si="86"/>
        <v>22058</v>
      </c>
      <c r="AB42" s="191">
        <f t="shared" si="86"/>
        <v>22058</v>
      </c>
      <c r="AC42" s="191">
        <f t="shared" si="86"/>
        <v>20418</v>
      </c>
      <c r="AD42" s="191">
        <f t="shared" si="86"/>
        <v>20418</v>
      </c>
      <c r="AE42" s="191">
        <f t="shared" si="86"/>
        <v>20418</v>
      </c>
      <c r="AF42" s="191">
        <f t="shared" si="86"/>
        <v>20418</v>
      </c>
      <c r="AG42" s="191">
        <f t="shared" si="86"/>
        <v>20418</v>
      </c>
      <c r="AH42" s="191">
        <f t="shared" si="86"/>
        <v>23698</v>
      </c>
      <c r="AI42" s="191">
        <f t="shared" si="86"/>
        <v>23698</v>
      </c>
      <c r="AJ42" s="191">
        <f t="shared" si="86"/>
        <v>23698</v>
      </c>
      <c r="AK42" s="191">
        <f t="shared" si="86"/>
        <v>23698</v>
      </c>
      <c r="AL42" s="191">
        <f t="shared" si="86"/>
        <v>23698</v>
      </c>
      <c r="AM42" s="191">
        <f t="shared" si="86"/>
        <v>25338</v>
      </c>
      <c r="AN42" s="191">
        <f t="shared" si="86"/>
        <v>27388</v>
      </c>
      <c r="AO42" s="191">
        <f t="shared" si="86"/>
        <v>27798</v>
      </c>
      <c r="AP42" s="191">
        <f t="shared" si="86"/>
        <v>27798</v>
      </c>
      <c r="AQ42" s="191">
        <f t="shared" si="86"/>
        <v>27798</v>
      </c>
      <c r="AR42" s="191">
        <f t="shared" si="86"/>
        <v>27798</v>
      </c>
      <c r="AS42" s="191">
        <f t="shared" si="86"/>
        <v>27798</v>
      </c>
      <c r="AT42" s="191">
        <f t="shared" si="86"/>
        <v>27798</v>
      </c>
      <c r="AU42" s="191">
        <f t="shared" si="86"/>
        <v>27798</v>
      </c>
      <c r="AV42" s="191">
        <f t="shared" si="86"/>
        <v>27798</v>
      </c>
      <c r="AW42" s="191">
        <f t="shared" si="86"/>
        <v>27798</v>
      </c>
      <c r="AX42" s="191">
        <f t="shared" si="86"/>
        <v>27798</v>
      </c>
      <c r="AY42" s="191">
        <f t="shared" si="86"/>
        <v>26158</v>
      </c>
      <c r="AZ42" s="191">
        <f t="shared" si="86"/>
        <v>26158</v>
      </c>
      <c r="BA42" s="191">
        <f t="shared" si="86"/>
        <v>27798</v>
      </c>
      <c r="BB42" s="191">
        <f t="shared" si="86"/>
        <v>27798</v>
      </c>
      <c r="BC42" s="191">
        <f t="shared" si="86"/>
        <v>29438</v>
      </c>
      <c r="BD42" s="191">
        <f t="shared" si="86"/>
        <v>31488</v>
      </c>
      <c r="BE42" s="191">
        <f t="shared" si="86"/>
        <v>31488</v>
      </c>
      <c r="BF42" s="191">
        <f t="shared" si="86"/>
        <v>31488</v>
      </c>
      <c r="BG42" s="191">
        <f t="shared" si="86"/>
        <v>31488</v>
      </c>
      <c r="BH42" s="191">
        <f t="shared" si="86"/>
        <v>33538</v>
      </c>
      <c r="BI42" s="191">
        <f t="shared" si="86"/>
        <v>35998</v>
      </c>
      <c r="BJ42" s="191">
        <f t="shared" si="86"/>
        <v>35998</v>
      </c>
      <c r="BK42" s="191">
        <f t="shared" si="86"/>
        <v>33538</v>
      </c>
      <c r="BL42" s="191">
        <f t="shared" si="86"/>
        <v>29438</v>
      </c>
      <c r="BM42" s="191">
        <f t="shared" si="86"/>
        <v>29438</v>
      </c>
      <c r="BN42" s="191">
        <f t="shared" si="86"/>
        <v>31488</v>
      </c>
      <c r="BO42" s="191">
        <f t="shared" si="86"/>
        <v>31488</v>
      </c>
      <c r="BP42" s="191">
        <f t="shared" ref="BP42:CU42" si="87">ROUND(BP18*0.82,)</f>
        <v>24518</v>
      </c>
      <c r="BQ42" s="191">
        <f t="shared" si="87"/>
        <v>24887</v>
      </c>
      <c r="BR42" s="191">
        <f t="shared" si="87"/>
        <v>24887</v>
      </c>
      <c r="BS42" s="191">
        <f t="shared" si="87"/>
        <v>24887</v>
      </c>
      <c r="BT42" s="191">
        <f t="shared" si="87"/>
        <v>23657</v>
      </c>
      <c r="BU42" s="191">
        <f t="shared" si="87"/>
        <v>23657</v>
      </c>
      <c r="BV42" s="191">
        <f t="shared" si="87"/>
        <v>24887</v>
      </c>
      <c r="BW42" s="191">
        <f t="shared" si="87"/>
        <v>24887</v>
      </c>
      <c r="BX42" s="191">
        <f t="shared" si="87"/>
        <v>24887</v>
      </c>
      <c r="BY42" s="191">
        <f t="shared" si="87"/>
        <v>23657</v>
      </c>
      <c r="BZ42" s="191">
        <f t="shared" si="87"/>
        <v>23657</v>
      </c>
      <c r="CA42" s="191">
        <f t="shared" si="87"/>
        <v>23657</v>
      </c>
      <c r="CB42" s="191">
        <f t="shared" si="87"/>
        <v>23657</v>
      </c>
      <c r="CC42" s="191">
        <f t="shared" si="87"/>
        <v>23657</v>
      </c>
      <c r="CD42" s="191">
        <f t="shared" si="87"/>
        <v>23657</v>
      </c>
      <c r="CE42" s="191">
        <f t="shared" si="87"/>
        <v>23657</v>
      </c>
      <c r="CF42" s="191">
        <f t="shared" si="87"/>
        <v>23657</v>
      </c>
      <c r="CG42" s="191">
        <f t="shared" si="87"/>
        <v>23657</v>
      </c>
      <c r="CH42" s="191">
        <f t="shared" si="87"/>
        <v>23657</v>
      </c>
      <c r="CI42" s="191">
        <f t="shared" si="87"/>
        <v>23657</v>
      </c>
      <c r="CJ42" s="191">
        <f t="shared" si="87"/>
        <v>23657</v>
      </c>
      <c r="CK42" s="191">
        <f t="shared" si="87"/>
        <v>23657</v>
      </c>
      <c r="CL42" s="191">
        <f t="shared" si="87"/>
        <v>23657</v>
      </c>
      <c r="CM42" s="191">
        <f t="shared" si="87"/>
        <v>23657</v>
      </c>
      <c r="CN42" s="191">
        <f t="shared" si="87"/>
        <v>23657</v>
      </c>
      <c r="CO42" s="191">
        <f t="shared" si="87"/>
        <v>23657</v>
      </c>
      <c r="CP42" s="191">
        <f t="shared" si="87"/>
        <v>23657</v>
      </c>
      <c r="CQ42" s="191">
        <f t="shared" si="87"/>
        <v>23657</v>
      </c>
      <c r="CR42" s="191">
        <f t="shared" si="87"/>
        <v>23657</v>
      </c>
      <c r="CS42" s="191">
        <f t="shared" si="87"/>
        <v>23657</v>
      </c>
      <c r="CT42" s="191">
        <f t="shared" si="87"/>
        <v>23657</v>
      </c>
      <c r="CU42" s="191">
        <f t="shared" si="87"/>
        <v>23657</v>
      </c>
      <c r="CV42" s="191">
        <f t="shared" ref="CV42:DP42" si="88">ROUND(CV18*0.82,)</f>
        <v>15990</v>
      </c>
      <c r="CW42" s="191">
        <f t="shared" si="88"/>
        <v>15990</v>
      </c>
      <c r="CX42" s="191">
        <f t="shared" si="88"/>
        <v>16400</v>
      </c>
      <c r="CY42" s="191">
        <f t="shared" si="88"/>
        <v>16400</v>
      </c>
      <c r="CZ42" s="191">
        <f t="shared" si="88"/>
        <v>15990</v>
      </c>
      <c r="DA42" s="191">
        <f t="shared" si="88"/>
        <v>15990</v>
      </c>
      <c r="DB42" s="191">
        <f t="shared" si="88"/>
        <v>15990</v>
      </c>
      <c r="DC42" s="191">
        <f t="shared" si="88"/>
        <v>15990</v>
      </c>
      <c r="DD42" s="191">
        <f t="shared" si="88"/>
        <v>15990</v>
      </c>
      <c r="DE42" s="191">
        <f t="shared" si="88"/>
        <v>16400</v>
      </c>
      <c r="DF42" s="191">
        <f t="shared" si="88"/>
        <v>16400</v>
      </c>
      <c r="DG42" s="191">
        <f t="shared" si="88"/>
        <v>15990</v>
      </c>
      <c r="DH42" s="191">
        <f t="shared" si="88"/>
        <v>15990</v>
      </c>
      <c r="DI42" s="191">
        <f t="shared" si="88"/>
        <v>15990</v>
      </c>
      <c r="DJ42" s="191">
        <f t="shared" si="88"/>
        <v>15170</v>
      </c>
      <c r="DK42" s="191">
        <f t="shared" si="88"/>
        <v>15170</v>
      </c>
      <c r="DL42" s="191">
        <f t="shared" si="88"/>
        <v>15744</v>
      </c>
      <c r="DM42" s="191">
        <f t="shared" si="88"/>
        <v>15744</v>
      </c>
      <c r="DN42" s="191">
        <f t="shared" si="88"/>
        <v>15170</v>
      </c>
      <c r="DO42" s="191">
        <f t="shared" si="88"/>
        <v>15170</v>
      </c>
      <c r="DP42" s="191">
        <f t="shared" si="88"/>
        <v>15170</v>
      </c>
      <c r="DQ42" s="191">
        <f t="shared" ref="DQ42:DY42" si="89">ROUND(DQ18*0.82,)</f>
        <v>15170</v>
      </c>
      <c r="DR42" s="191">
        <f t="shared" si="89"/>
        <v>15170</v>
      </c>
      <c r="DS42" s="191">
        <f t="shared" si="89"/>
        <v>15744</v>
      </c>
      <c r="DT42" s="191">
        <f t="shared" si="89"/>
        <v>15744</v>
      </c>
      <c r="DU42" s="191">
        <f t="shared" si="89"/>
        <v>15170</v>
      </c>
      <c r="DV42" s="191">
        <f t="shared" si="89"/>
        <v>15170</v>
      </c>
      <c r="DW42" s="191">
        <f t="shared" si="89"/>
        <v>15170</v>
      </c>
      <c r="DX42" s="191">
        <f t="shared" si="89"/>
        <v>15170</v>
      </c>
      <c r="DY42" s="191">
        <f t="shared" si="89"/>
        <v>15990</v>
      </c>
      <c r="DZ42" s="191">
        <f t="shared" ref="DZ42:EA42" si="90">ROUND(DZ18*0.82,)</f>
        <v>15744</v>
      </c>
      <c r="EA42" s="191">
        <f t="shared" si="90"/>
        <v>15744</v>
      </c>
      <c r="EB42" s="191">
        <f t="shared" ref="EB42:GM42" si="91">ROUND(EB18*0.82,)</f>
        <v>15744</v>
      </c>
      <c r="EC42" s="191">
        <f t="shared" si="91"/>
        <v>14760</v>
      </c>
      <c r="ED42" s="191">
        <f t="shared" si="91"/>
        <v>14760</v>
      </c>
      <c r="EE42" s="191">
        <f t="shared" si="91"/>
        <v>14760</v>
      </c>
      <c r="EF42" s="191">
        <f t="shared" si="91"/>
        <v>14760</v>
      </c>
      <c r="EG42" s="191">
        <f t="shared" si="91"/>
        <v>14760</v>
      </c>
      <c r="EH42" s="191">
        <f t="shared" si="91"/>
        <v>15744</v>
      </c>
      <c r="EI42" s="191">
        <f t="shared" si="91"/>
        <v>15744</v>
      </c>
      <c r="EJ42" s="191">
        <f t="shared" si="91"/>
        <v>15744</v>
      </c>
      <c r="EK42" s="191">
        <f t="shared" si="91"/>
        <v>14514</v>
      </c>
      <c r="EL42" s="191">
        <f t="shared" si="91"/>
        <v>14514</v>
      </c>
      <c r="EM42" s="191">
        <f t="shared" si="91"/>
        <v>14514</v>
      </c>
      <c r="EN42" s="191">
        <f t="shared" si="91"/>
        <v>14760</v>
      </c>
      <c r="EO42" s="191">
        <f t="shared" si="91"/>
        <v>14760</v>
      </c>
      <c r="EP42" s="191">
        <f t="shared" si="91"/>
        <v>14514</v>
      </c>
      <c r="EQ42" s="191">
        <f t="shared" si="91"/>
        <v>14514</v>
      </c>
      <c r="ER42" s="191">
        <f t="shared" si="91"/>
        <v>14514</v>
      </c>
      <c r="ES42" s="191">
        <f t="shared" si="91"/>
        <v>14514</v>
      </c>
      <c r="ET42" s="191">
        <f t="shared" si="91"/>
        <v>14514</v>
      </c>
      <c r="EU42" s="191">
        <f t="shared" si="91"/>
        <v>14760</v>
      </c>
      <c r="EV42" s="191">
        <f t="shared" si="91"/>
        <v>14760</v>
      </c>
      <c r="EW42" s="191">
        <f t="shared" si="91"/>
        <v>14514</v>
      </c>
      <c r="EX42" s="191">
        <f t="shared" si="91"/>
        <v>14514</v>
      </c>
      <c r="EY42" s="191">
        <f t="shared" si="91"/>
        <v>14514</v>
      </c>
      <c r="EZ42" s="191">
        <f t="shared" si="91"/>
        <v>14514</v>
      </c>
      <c r="FA42" s="191">
        <f t="shared" si="91"/>
        <v>14514</v>
      </c>
      <c r="FB42" s="191">
        <f t="shared" si="91"/>
        <v>14760</v>
      </c>
      <c r="FC42" s="191">
        <f t="shared" si="91"/>
        <v>14760</v>
      </c>
      <c r="FD42" s="191">
        <f t="shared" si="91"/>
        <v>15990</v>
      </c>
      <c r="FE42" s="191">
        <f t="shared" si="91"/>
        <v>14760</v>
      </c>
      <c r="FF42" s="191">
        <f t="shared" si="91"/>
        <v>14760</v>
      </c>
      <c r="FG42" s="191">
        <f t="shared" si="91"/>
        <v>14760</v>
      </c>
      <c r="FH42" s="191">
        <f t="shared" si="91"/>
        <v>14760</v>
      </c>
      <c r="FI42" s="191">
        <f t="shared" si="91"/>
        <v>20910</v>
      </c>
      <c r="FJ42" s="191">
        <f t="shared" si="91"/>
        <v>20910</v>
      </c>
      <c r="FK42" s="191">
        <f t="shared" si="91"/>
        <v>20910</v>
      </c>
      <c r="FL42" s="191">
        <f t="shared" si="91"/>
        <v>20910</v>
      </c>
      <c r="FM42" s="191">
        <f t="shared" si="91"/>
        <v>20910</v>
      </c>
      <c r="FN42" s="191">
        <f t="shared" si="91"/>
        <v>20910</v>
      </c>
      <c r="FO42" s="191">
        <f t="shared" si="91"/>
        <v>20910</v>
      </c>
      <c r="FP42" s="191">
        <f t="shared" si="91"/>
        <v>20910</v>
      </c>
      <c r="FQ42" s="191">
        <f t="shared" si="91"/>
        <v>20910</v>
      </c>
      <c r="FR42" s="191">
        <f t="shared" si="91"/>
        <v>20910</v>
      </c>
      <c r="FS42" s="191">
        <f t="shared" si="91"/>
        <v>20910</v>
      </c>
      <c r="FT42" s="191">
        <f t="shared" si="91"/>
        <v>20910</v>
      </c>
      <c r="FU42" s="191">
        <f t="shared" si="91"/>
        <v>20910</v>
      </c>
      <c r="FV42" s="191">
        <f t="shared" si="91"/>
        <v>20910</v>
      </c>
      <c r="FW42" s="191">
        <f t="shared" si="91"/>
        <v>20910</v>
      </c>
      <c r="FX42" s="191">
        <f t="shared" si="91"/>
        <v>20910</v>
      </c>
      <c r="FY42" s="191">
        <f t="shared" si="91"/>
        <v>20910</v>
      </c>
      <c r="FZ42" s="191">
        <f t="shared" si="91"/>
        <v>20910</v>
      </c>
      <c r="GA42" s="191">
        <f t="shared" si="91"/>
        <v>20910</v>
      </c>
      <c r="GB42" s="191">
        <f t="shared" si="91"/>
        <v>20910</v>
      </c>
      <c r="GC42" s="191">
        <f t="shared" si="91"/>
        <v>20910</v>
      </c>
      <c r="GD42" s="191">
        <f t="shared" si="91"/>
        <v>20910</v>
      </c>
      <c r="GE42" s="191">
        <f t="shared" si="91"/>
        <v>20910</v>
      </c>
      <c r="GF42" s="191">
        <f t="shared" si="91"/>
        <v>20910</v>
      </c>
      <c r="GG42" s="191">
        <f t="shared" si="91"/>
        <v>14760</v>
      </c>
      <c r="GH42" s="191">
        <f t="shared" si="91"/>
        <v>14760</v>
      </c>
      <c r="GI42" s="191">
        <f t="shared" si="91"/>
        <v>22468</v>
      </c>
      <c r="GJ42" s="191">
        <f t="shared" si="91"/>
        <v>22468</v>
      </c>
      <c r="GK42" s="191">
        <f t="shared" si="91"/>
        <v>22468</v>
      </c>
      <c r="GL42" s="191">
        <f t="shared" si="91"/>
        <v>22468</v>
      </c>
      <c r="GM42" s="191">
        <f t="shared" si="91"/>
        <v>22468</v>
      </c>
      <c r="GN42" s="191">
        <f t="shared" ref="GN42:IY42" si="92">ROUND(GN18*0.82,)</f>
        <v>22468</v>
      </c>
      <c r="GO42" s="191">
        <f t="shared" si="92"/>
        <v>22468</v>
      </c>
      <c r="GP42" s="191">
        <f t="shared" si="92"/>
        <v>22468</v>
      </c>
      <c r="GQ42" s="191">
        <f t="shared" si="92"/>
        <v>22468</v>
      </c>
      <c r="GR42" s="191">
        <f t="shared" si="92"/>
        <v>22468</v>
      </c>
      <c r="GS42" s="191">
        <f t="shared" si="92"/>
        <v>17548</v>
      </c>
      <c r="GT42" s="191">
        <f t="shared" si="92"/>
        <v>17548</v>
      </c>
      <c r="GU42" s="191">
        <f t="shared" si="92"/>
        <v>17548</v>
      </c>
      <c r="GV42" s="191">
        <f t="shared" si="92"/>
        <v>17548</v>
      </c>
      <c r="GW42" s="191">
        <f t="shared" si="92"/>
        <v>17958</v>
      </c>
      <c r="GX42" s="191">
        <f t="shared" si="92"/>
        <v>17958</v>
      </c>
      <c r="GY42" s="191">
        <f t="shared" si="92"/>
        <v>18942</v>
      </c>
      <c r="GZ42" s="191">
        <f t="shared" si="92"/>
        <v>18942</v>
      </c>
      <c r="HA42" s="191">
        <f t="shared" si="92"/>
        <v>17958</v>
      </c>
      <c r="HB42" s="191">
        <f t="shared" si="92"/>
        <v>17958</v>
      </c>
      <c r="HC42" s="191">
        <f t="shared" si="92"/>
        <v>17958</v>
      </c>
      <c r="HD42" s="191">
        <f t="shared" si="92"/>
        <v>17958</v>
      </c>
      <c r="HE42" s="191">
        <f t="shared" si="92"/>
        <v>17958</v>
      </c>
      <c r="HF42" s="191">
        <f t="shared" si="92"/>
        <v>18942</v>
      </c>
      <c r="HG42" s="191">
        <f t="shared" si="92"/>
        <v>18942</v>
      </c>
      <c r="HH42" s="191">
        <f t="shared" si="92"/>
        <v>17958</v>
      </c>
      <c r="HI42" s="191">
        <f t="shared" si="92"/>
        <v>17958</v>
      </c>
      <c r="HJ42" s="191">
        <f t="shared" si="92"/>
        <v>17958</v>
      </c>
      <c r="HK42" s="191">
        <f t="shared" si="92"/>
        <v>17958</v>
      </c>
      <c r="HL42" s="191">
        <f t="shared" si="92"/>
        <v>17958</v>
      </c>
      <c r="HM42" s="191">
        <f t="shared" si="92"/>
        <v>15990</v>
      </c>
      <c r="HN42" s="191">
        <f t="shared" si="92"/>
        <v>18942</v>
      </c>
      <c r="HO42" s="191">
        <f t="shared" si="92"/>
        <v>17958</v>
      </c>
      <c r="HP42" s="191">
        <f t="shared" si="92"/>
        <v>17958</v>
      </c>
      <c r="HQ42" s="191">
        <f t="shared" si="92"/>
        <v>17958</v>
      </c>
      <c r="HR42" s="191">
        <f t="shared" si="92"/>
        <v>17958</v>
      </c>
      <c r="HS42" s="191">
        <f t="shared" si="92"/>
        <v>17958</v>
      </c>
      <c r="HT42" s="191">
        <f t="shared" si="92"/>
        <v>18942</v>
      </c>
      <c r="HU42" s="191">
        <f t="shared" si="92"/>
        <v>18942</v>
      </c>
      <c r="HV42" s="191">
        <f t="shared" si="92"/>
        <v>17958</v>
      </c>
      <c r="HW42" s="191">
        <f t="shared" si="92"/>
        <v>17958</v>
      </c>
      <c r="HX42" s="191">
        <f t="shared" si="92"/>
        <v>17958</v>
      </c>
      <c r="HY42" s="191">
        <f t="shared" si="92"/>
        <v>17958</v>
      </c>
      <c r="HZ42" s="191">
        <f t="shared" si="92"/>
        <v>17958</v>
      </c>
      <c r="IA42" s="191">
        <f t="shared" si="92"/>
        <v>18942</v>
      </c>
      <c r="IB42" s="191">
        <f t="shared" si="92"/>
        <v>18942</v>
      </c>
      <c r="IC42" s="191">
        <f t="shared" si="92"/>
        <v>17958</v>
      </c>
      <c r="ID42" s="191">
        <f t="shared" si="92"/>
        <v>17958</v>
      </c>
      <c r="IE42" s="191">
        <f t="shared" si="92"/>
        <v>17958</v>
      </c>
      <c r="IF42" s="191">
        <f t="shared" si="92"/>
        <v>17958</v>
      </c>
      <c r="IG42" s="191">
        <f t="shared" si="92"/>
        <v>17958</v>
      </c>
      <c r="IH42" s="191">
        <f t="shared" si="92"/>
        <v>18942</v>
      </c>
      <c r="II42" s="191">
        <f t="shared" si="92"/>
        <v>18942</v>
      </c>
      <c r="IJ42" s="191">
        <f t="shared" si="92"/>
        <v>16400</v>
      </c>
      <c r="IK42" s="191">
        <f t="shared" si="92"/>
        <v>16400</v>
      </c>
      <c r="IL42" s="191">
        <f t="shared" si="92"/>
        <v>16400</v>
      </c>
      <c r="IM42" s="191">
        <f t="shared" si="92"/>
        <v>16400</v>
      </c>
      <c r="IN42" s="191">
        <f t="shared" si="92"/>
        <v>16400</v>
      </c>
      <c r="IO42" s="191">
        <f t="shared" si="92"/>
        <v>17958</v>
      </c>
      <c r="IP42" s="191">
        <f t="shared" si="92"/>
        <v>17958</v>
      </c>
      <c r="IQ42" s="191">
        <f t="shared" si="92"/>
        <v>15990</v>
      </c>
      <c r="IR42" s="191">
        <f t="shared" si="92"/>
        <v>15990</v>
      </c>
      <c r="IS42" s="191">
        <f t="shared" si="92"/>
        <v>15990</v>
      </c>
      <c r="IT42" s="191">
        <f t="shared" si="92"/>
        <v>15990</v>
      </c>
      <c r="IU42" s="191">
        <f t="shared" si="92"/>
        <v>15990</v>
      </c>
      <c r="IV42" s="191">
        <f t="shared" si="92"/>
        <v>17958</v>
      </c>
      <c r="IW42" s="191">
        <f t="shared" si="92"/>
        <v>17958</v>
      </c>
      <c r="IX42" s="191">
        <f t="shared" si="92"/>
        <v>15990</v>
      </c>
      <c r="IY42" s="191">
        <f t="shared" si="92"/>
        <v>15990</v>
      </c>
      <c r="IZ42" s="191">
        <f t="shared" ref="IZ42:JV42" si="93">ROUND(IZ18*0.82,)</f>
        <v>15990</v>
      </c>
      <c r="JA42" s="191">
        <f t="shared" si="93"/>
        <v>15990</v>
      </c>
      <c r="JB42" s="191">
        <f t="shared" si="93"/>
        <v>15990</v>
      </c>
      <c r="JC42" s="191">
        <f t="shared" si="93"/>
        <v>17958</v>
      </c>
      <c r="JD42" s="191">
        <f t="shared" si="93"/>
        <v>17958</v>
      </c>
      <c r="JE42" s="191">
        <f t="shared" si="93"/>
        <v>15990</v>
      </c>
      <c r="JF42" s="191">
        <f t="shared" si="93"/>
        <v>15990</v>
      </c>
      <c r="JG42" s="191">
        <f t="shared" si="93"/>
        <v>15990</v>
      </c>
      <c r="JH42" s="191">
        <f t="shared" si="93"/>
        <v>15990</v>
      </c>
      <c r="JI42" s="191">
        <f t="shared" si="93"/>
        <v>15990</v>
      </c>
      <c r="JJ42" s="191">
        <f t="shared" si="93"/>
        <v>17958</v>
      </c>
      <c r="JK42" s="191">
        <f t="shared" si="93"/>
        <v>17958</v>
      </c>
      <c r="JL42" s="191">
        <f t="shared" si="93"/>
        <v>15990</v>
      </c>
      <c r="JM42" s="191">
        <f t="shared" si="93"/>
        <v>15990</v>
      </c>
      <c r="JN42" s="191">
        <f t="shared" si="93"/>
        <v>15990</v>
      </c>
      <c r="JO42" s="191">
        <f t="shared" si="93"/>
        <v>15990</v>
      </c>
      <c r="JP42" s="191">
        <f t="shared" si="93"/>
        <v>15990</v>
      </c>
      <c r="JQ42" s="191">
        <f t="shared" si="93"/>
        <v>17958</v>
      </c>
      <c r="JR42" s="191">
        <f t="shared" si="93"/>
        <v>17958</v>
      </c>
      <c r="JS42" s="191">
        <f t="shared" si="93"/>
        <v>16974</v>
      </c>
      <c r="JT42" s="191">
        <f t="shared" si="93"/>
        <v>16974</v>
      </c>
      <c r="JU42" s="191">
        <f t="shared" si="93"/>
        <v>16974</v>
      </c>
      <c r="JV42" s="191">
        <f t="shared" si="93"/>
        <v>16974</v>
      </c>
    </row>
    <row r="43" spans="1:282" s="50" customFormat="1" x14ac:dyDescent="0.2">
      <c r="A43" s="42" t="s">
        <v>85</v>
      </c>
      <c r="B43" s="191"/>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91"/>
      <c r="BU43" s="191"/>
      <c r="BV43" s="191"/>
      <c r="BW43" s="191"/>
      <c r="BX43" s="191"/>
      <c r="BY43" s="191"/>
      <c r="BZ43" s="191"/>
      <c r="CA43" s="191"/>
      <c r="CB43" s="191"/>
      <c r="CC43" s="191"/>
      <c r="CD43" s="191"/>
      <c r="CE43" s="191"/>
      <c r="CF43" s="191"/>
      <c r="CG43" s="191"/>
      <c r="CH43" s="191"/>
      <c r="CI43" s="191"/>
      <c r="CJ43" s="191"/>
      <c r="CK43" s="191"/>
      <c r="CL43" s="191"/>
      <c r="CM43" s="191"/>
      <c r="CN43" s="191"/>
      <c r="CO43" s="191"/>
      <c r="CP43" s="191"/>
      <c r="CQ43" s="191"/>
      <c r="CR43" s="191"/>
      <c r="CS43" s="191"/>
      <c r="CT43" s="191"/>
      <c r="CU43" s="191"/>
      <c r="CV43" s="191"/>
      <c r="CW43" s="191"/>
      <c r="CX43" s="191"/>
      <c r="CY43" s="191"/>
      <c r="CZ43" s="191"/>
      <c r="DA43" s="191"/>
      <c r="DB43" s="191"/>
      <c r="DC43" s="191"/>
      <c r="DD43" s="191"/>
      <c r="DE43" s="191"/>
      <c r="DF43" s="191"/>
      <c r="DG43" s="191"/>
      <c r="DH43" s="191"/>
      <c r="DI43" s="191"/>
      <c r="DJ43" s="191"/>
      <c r="DK43" s="191"/>
      <c r="DL43" s="191"/>
      <c r="DM43" s="191"/>
      <c r="DN43" s="191"/>
      <c r="DO43" s="191"/>
      <c r="DP43" s="191"/>
      <c r="DQ43" s="191"/>
      <c r="DR43" s="191"/>
      <c r="DS43" s="191"/>
      <c r="DT43" s="191"/>
      <c r="DU43" s="191"/>
      <c r="DV43" s="191"/>
      <c r="DW43" s="191"/>
      <c r="DX43" s="191"/>
      <c r="DY43" s="191"/>
      <c r="DZ43" s="191"/>
      <c r="EA43" s="191"/>
      <c r="EB43" s="191"/>
      <c r="EC43" s="191"/>
      <c r="ED43" s="191"/>
      <c r="EE43" s="191"/>
      <c r="EF43" s="191"/>
      <c r="EG43" s="191"/>
      <c r="EH43" s="191"/>
      <c r="EI43" s="191"/>
      <c r="EJ43" s="191"/>
      <c r="EK43" s="191"/>
      <c r="EL43" s="191"/>
      <c r="EM43" s="191"/>
      <c r="EN43" s="191"/>
      <c r="EO43" s="191"/>
      <c r="EP43" s="191"/>
      <c r="EQ43" s="191"/>
      <c r="ER43" s="191"/>
      <c r="ES43" s="191"/>
      <c r="ET43" s="191"/>
      <c r="EU43" s="191"/>
      <c r="EV43" s="191"/>
      <c r="EW43" s="191"/>
      <c r="EX43" s="191"/>
      <c r="EY43" s="191"/>
      <c r="EZ43" s="191"/>
      <c r="FA43" s="191"/>
      <c r="FB43" s="191"/>
      <c r="FC43" s="191"/>
      <c r="FD43" s="191"/>
      <c r="FE43" s="191"/>
      <c r="FF43" s="191"/>
      <c r="FG43" s="191"/>
      <c r="FH43" s="191"/>
      <c r="FI43" s="191"/>
      <c r="FJ43" s="191"/>
      <c r="FK43" s="191"/>
      <c r="FL43" s="191"/>
      <c r="FM43" s="191"/>
      <c r="FN43" s="191"/>
      <c r="FO43" s="191"/>
      <c r="FP43" s="191"/>
      <c r="FQ43" s="191"/>
      <c r="FR43" s="191"/>
      <c r="FS43" s="191"/>
      <c r="FT43" s="191"/>
      <c r="FU43" s="191"/>
      <c r="FV43" s="191"/>
      <c r="FW43" s="191"/>
      <c r="FX43" s="191"/>
      <c r="FY43" s="191"/>
      <c r="FZ43" s="191"/>
      <c r="GA43" s="191"/>
      <c r="GB43" s="191"/>
      <c r="GC43" s="191"/>
      <c r="GD43" s="191"/>
      <c r="GE43" s="191"/>
      <c r="GF43" s="191"/>
      <c r="GG43" s="191"/>
      <c r="GH43" s="191"/>
      <c r="GI43" s="191"/>
      <c r="GJ43" s="191"/>
      <c r="GK43" s="191"/>
      <c r="GL43" s="191"/>
      <c r="GM43" s="191"/>
      <c r="GN43" s="191"/>
      <c r="GO43" s="191"/>
      <c r="GP43" s="191"/>
      <c r="GQ43" s="191"/>
      <c r="GR43" s="191"/>
      <c r="GS43" s="191"/>
      <c r="GT43" s="191"/>
      <c r="GU43" s="191"/>
      <c r="GV43" s="191"/>
      <c r="GW43" s="191"/>
      <c r="GX43" s="191"/>
      <c r="GY43" s="191"/>
      <c r="GZ43" s="191"/>
      <c r="HA43" s="191"/>
      <c r="HB43" s="191"/>
      <c r="HC43" s="191"/>
      <c r="HD43" s="191"/>
      <c r="HE43" s="191"/>
      <c r="HF43" s="191"/>
      <c r="HG43" s="191"/>
      <c r="HH43" s="191"/>
      <c r="HI43" s="191"/>
      <c r="HJ43" s="191"/>
      <c r="HK43" s="191"/>
      <c r="HL43" s="191"/>
      <c r="HM43" s="191"/>
      <c r="HN43" s="191"/>
      <c r="HO43" s="191"/>
      <c r="HP43" s="191"/>
      <c r="HQ43" s="191"/>
      <c r="HR43" s="191"/>
      <c r="HS43" s="191"/>
      <c r="HT43" s="191"/>
      <c r="HU43" s="191"/>
      <c r="HV43" s="191"/>
      <c r="HW43" s="191"/>
      <c r="HX43" s="191"/>
      <c r="HY43" s="191"/>
      <c r="HZ43" s="191"/>
      <c r="IA43" s="191"/>
      <c r="IB43" s="191"/>
      <c r="IC43" s="191"/>
      <c r="ID43" s="191"/>
      <c r="IE43" s="191"/>
      <c r="IF43" s="191"/>
      <c r="IG43" s="191"/>
      <c r="IH43" s="191"/>
      <c r="II43" s="191"/>
      <c r="IJ43" s="191"/>
      <c r="IK43" s="191"/>
      <c r="IL43" s="191"/>
      <c r="IM43" s="191"/>
      <c r="IN43" s="191"/>
      <c r="IO43" s="191"/>
      <c r="IP43" s="191"/>
      <c r="IQ43" s="191"/>
      <c r="IR43" s="191"/>
      <c r="IS43" s="191"/>
      <c r="IT43" s="191"/>
      <c r="IU43" s="191"/>
      <c r="IV43" s="191"/>
      <c r="IW43" s="191"/>
      <c r="IX43" s="191"/>
      <c r="IY43" s="191"/>
      <c r="IZ43" s="191"/>
      <c r="JA43" s="191"/>
      <c r="JB43" s="191"/>
      <c r="JC43" s="191"/>
      <c r="JD43" s="191"/>
      <c r="JE43" s="191"/>
      <c r="JF43" s="191"/>
      <c r="JG43" s="191"/>
      <c r="JH43" s="191"/>
      <c r="JI43" s="191"/>
      <c r="JJ43" s="191"/>
      <c r="JK43" s="191"/>
      <c r="JL43" s="191"/>
      <c r="JM43" s="191"/>
      <c r="JN43" s="191"/>
      <c r="JO43" s="191"/>
      <c r="JP43" s="191"/>
      <c r="JQ43" s="191"/>
      <c r="JR43" s="191"/>
      <c r="JS43" s="191"/>
      <c r="JT43" s="191"/>
      <c r="JU43" s="191"/>
      <c r="JV43" s="191"/>
    </row>
    <row r="44" spans="1:282" s="50" customFormat="1" x14ac:dyDescent="0.2">
      <c r="A44" s="88">
        <f>A31</f>
        <v>1</v>
      </c>
      <c r="B44" s="191" t="e">
        <f t="shared" ref="B44:C44" si="94">ROUND(B20*0.82,)</f>
        <v>#REF!</v>
      </c>
      <c r="C44" s="191" t="e">
        <f t="shared" si="94"/>
        <v>#REF!</v>
      </c>
      <c r="D44" s="191" t="e">
        <f t="shared" ref="D44:BO44" si="95">ROUND(D20*0.82,)</f>
        <v>#REF!</v>
      </c>
      <c r="E44" s="191" t="e">
        <f t="shared" si="95"/>
        <v>#REF!</v>
      </c>
      <c r="F44" s="191" t="e">
        <f t="shared" si="95"/>
        <v>#REF!</v>
      </c>
      <c r="G44" s="191" t="e">
        <f t="shared" si="95"/>
        <v>#REF!</v>
      </c>
      <c r="H44" s="191">
        <f t="shared" si="95"/>
        <v>34645</v>
      </c>
      <c r="I44" s="191">
        <f t="shared" si="95"/>
        <v>46535</v>
      </c>
      <c r="J44" s="191">
        <f t="shared" si="95"/>
        <v>46535</v>
      </c>
      <c r="K44" s="191">
        <f t="shared" si="95"/>
        <v>46535</v>
      </c>
      <c r="L44" s="191">
        <f t="shared" si="95"/>
        <v>40795</v>
      </c>
      <c r="M44" s="191">
        <f t="shared" si="95"/>
        <v>40795</v>
      </c>
      <c r="N44" s="191">
        <f t="shared" si="95"/>
        <v>40795</v>
      </c>
      <c r="O44" s="191">
        <f t="shared" si="95"/>
        <v>40795</v>
      </c>
      <c r="P44" s="191">
        <f t="shared" si="95"/>
        <v>40795</v>
      </c>
      <c r="Q44" s="191">
        <f t="shared" si="95"/>
        <v>40795</v>
      </c>
      <c r="R44" s="191">
        <f t="shared" si="95"/>
        <v>33579</v>
      </c>
      <c r="S44" s="191">
        <f t="shared" si="95"/>
        <v>20049</v>
      </c>
      <c r="T44" s="191">
        <f t="shared" si="95"/>
        <v>20049</v>
      </c>
      <c r="U44" s="191">
        <f t="shared" si="95"/>
        <v>20049</v>
      </c>
      <c r="V44" s="191">
        <f t="shared" si="95"/>
        <v>20049</v>
      </c>
      <c r="W44" s="191">
        <f t="shared" si="95"/>
        <v>20049</v>
      </c>
      <c r="X44" s="191">
        <f t="shared" si="95"/>
        <v>21689</v>
      </c>
      <c r="Y44" s="191">
        <f t="shared" si="95"/>
        <v>21689</v>
      </c>
      <c r="Z44" s="191">
        <f t="shared" si="95"/>
        <v>21689</v>
      </c>
      <c r="AA44" s="191">
        <f t="shared" si="95"/>
        <v>21689</v>
      </c>
      <c r="AB44" s="191">
        <f t="shared" si="95"/>
        <v>21689</v>
      </c>
      <c r="AC44" s="191">
        <f t="shared" si="95"/>
        <v>20049</v>
      </c>
      <c r="AD44" s="191">
        <f t="shared" si="95"/>
        <v>20049</v>
      </c>
      <c r="AE44" s="191">
        <f t="shared" si="95"/>
        <v>20049</v>
      </c>
      <c r="AF44" s="191">
        <f t="shared" si="95"/>
        <v>20049</v>
      </c>
      <c r="AG44" s="191">
        <f t="shared" si="95"/>
        <v>20049</v>
      </c>
      <c r="AH44" s="191">
        <f t="shared" si="95"/>
        <v>23329</v>
      </c>
      <c r="AI44" s="191">
        <f t="shared" si="95"/>
        <v>23329</v>
      </c>
      <c r="AJ44" s="191">
        <f t="shared" si="95"/>
        <v>23329</v>
      </c>
      <c r="AK44" s="191">
        <f t="shared" si="95"/>
        <v>23329</v>
      </c>
      <c r="AL44" s="191">
        <f t="shared" si="95"/>
        <v>23329</v>
      </c>
      <c r="AM44" s="191">
        <f t="shared" si="95"/>
        <v>24969</v>
      </c>
      <c r="AN44" s="191">
        <f t="shared" si="95"/>
        <v>27019</v>
      </c>
      <c r="AO44" s="191">
        <f t="shared" si="95"/>
        <v>27593</v>
      </c>
      <c r="AP44" s="191">
        <f t="shared" si="95"/>
        <v>27593</v>
      </c>
      <c r="AQ44" s="191">
        <f t="shared" si="95"/>
        <v>27593</v>
      </c>
      <c r="AR44" s="191">
        <f t="shared" si="95"/>
        <v>27593</v>
      </c>
      <c r="AS44" s="191">
        <f t="shared" si="95"/>
        <v>27593</v>
      </c>
      <c r="AT44" s="191">
        <f t="shared" si="95"/>
        <v>27593</v>
      </c>
      <c r="AU44" s="191">
        <f t="shared" si="95"/>
        <v>27593</v>
      </c>
      <c r="AV44" s="191">
        <f t="shared" si="95"/>
        <v>27593</v>
      </c>
      <c r="AW44" s="191">
        <f t="shared" si="95"/>
        <v>27593</v>
      </c>
      <c r="AX44" s="191">
        <f t="shared" si="95"/>
        <v>27593</v>
      </c>
      <c r="AY44" s="191">
        <f t="shared" si="95"/>
        <v>25953</v>
      </c>
      <c r="AZ44" s="191">
        <f t="shared" si="95"/>
        <v>25953</v>
      </c>
      <c r="BA44" s="191">
        <f t="shared" si="95"/>
        <v>27593</v>
      </c>
      <c r="BB44" s="191">
        <f t="shared" si="95"/>
        <v>27593</v>
      </c>
      <c r="BC44" s="191">
        <f t="shared" si="95"/>
        <v>29233</v>
      </c>
      <c r="BD44" s="191">
        <f t="shared" si="95"/>
        <v>31283</v>
      </c>
      <c r="BE44" s="191">
        <f t="shared" si="95"/>
        <v>31283</v>
      </c>
      <c r="BF44" s="191">
        <f t="shared" si="95"/>
        <v>31283</v>
      </c>
      <c r="BG44" s="191">
        <f t="shared" si="95"/>
        <v>31283</v>
      </c>
      <c r="BH44" s="191">
        <f t="shared" si="95"/>
        <v>33333</v>
      </c>
      <c r="BI44" s="191">
        <f t="shared" si="95"/>
        <v>35793</v>
      </c>
      <c r="BJ44" s="191">
        <f t="shared" si="95"/>
        <v>35793</v>
      </c>
      <c r="BK44" s="191">
        <f t="shared" si="95"/>
        <v>33333</v>
      </c>
      <c r="BL44" s="191">
        <f t="shared" si="95"/>
        <v>29233</v>
      </c>
      <c r="BM44" s="191">
        <f t="shared" si="95"/>
        <v>29233</v>
      </c>
      <c r="BN44" s="191">
        <f t="shared" si="95"/>
        <v>31283</v>
      </c>
      <c r="BO44" s="191">
        <f t="shared" si="95"/>
        <v>31283</v>
      </c>
      <c r="BP44" s="191">
        <f t="shared" ref="BP44:CU44" si="96">ROUND(BP20*0.82,)</f>
        <v>24313</v>
      </c>
      <c r="BQ44" s="191">
        <f t="shared" si="96"/>
        <v>24682</v>
      </c>
      <c r="BR44" s="191">
        <f t="shared" si="96"/>
        <v>24682</v>
      </c>
      <c r="BS44" s="191">
        <f t="shared" si="96"/>
        <v>24682</v>
      </c>
      <c r="BT44" s="191">
        <f t="shared" si="96"/>
        <v>23452</v>
      </c>
      <c r="BU44" s="191">
        <f t="shared" si="96"/>
        <v>23452</v>
      </c>
      <c r="BV44" s="191">
        <f t="shared" si="96"/>
        <v>24682</v>
      </c>
      <c r="BW44" s="191">
        <f t="shared" si="96"/>
        <v>24682</v>
      </c>
      <c r="BX44" s="191">
        <f t="shared" si="96"/>
        <v>24682</v>
      </c>
      <c r="BY44" s="191">
        <f t="shared" si="96"/>
        <v>23288</v>
      </c>
      <c r="BZ44" s="191">
        <f t="shared" si="96"/>
        <v>23288</v>
      </c>
      <c r="CA44" s="191">
        <f t="shared" si="96"/>
        <v>23288</v>
      </c>
      <c r="CB44" s="191">
        <f t="shared" si="96"/>
        <v>23288</v>
      </c>
      <c r="CC44" s="191">
        <f t="shared" si="96"/>
        <v>23288</v>
      </c>
      <c r="CD44" s="191">
        <f t="shared" si="96"/>
        <v>23288</v>
      </c>
      <c r="CE44" s="191">
        <f t="shared" si="96"/>
        <v>23288</v>
      </c>
      <c r="CF44" s="191">
        <f t="shared" si="96"/>
        <v>23288</v>
      </c>
      <c r="CG44" s="191">
        <f t="shared" si="96"/>
        <v>23288</v>
      </c>
      <c r="CH44" s="191">
        <f t="shared" si="96"/>
        <v>23288</v>
      </c>
      <c r="CI44" s="191">
        <f t="shared" si="96"/>
        <v>23288</v>
      </c>
      <c r="CJ44" s="191">
        <f t="shared" si="96"/>
        <v>23288</v>
      </c>
      <c r="CK44" s="191">
        <f t="shared" si="96"/>
        <v>23288</v>
      </c>
      <c r="CL44" s="191">
        <f t="shared" si="96"/>
        <v>23288</v>
      </c>
      <c r="CM44" s="191">
        <f t="shared" si="96"/>
        <v>23288</v>
      </c>
      <c r="CN44" s="191">
        <f t="shared" si="96"/>
        <v>23288</v>
      </c>
      <c r="CO44" s="191">
        <f t="shared" si="96"/>
        <v>23288</v>
      </c>
      <c r="CP44" s="191">
        <f t="shared" si="96"/>
        <v>23288</v>
      </c>
      <c r="CQ44" s="191">
        <f t="shared" si="96"/>
        <v>23288</v>
      </c>
      <c r="CR44" s="191">
        <f t="shared" si="96"/>
        <v>23288</v>
      </c>
      <c r="CS44" s="191">
        <f t="shared" si="96"/>
        <v>23288</v>
      </c>
      <c r="CT44" s="191">
        <f t="shared" si="96"/>
        <v>23288</v>
      </c>
      <c r="CU44" s="191">
        <f t="shared" si="96"/>
        <v>23288</v>
      </c>
      <c r="CV44" s="191">
        <f t="shared" ref="CV44:DP44" si="97">ROUND(CV20*0.82,)</f>
        <v>15703</v>
      </c>
      <c r="CW44" s="191">
        <f t="shared" si="97"/>
        <v>15703</v>
      </c>
      <c r="CX44" s="191">
        <f t="shared" si="97"/>
        <v>16113</v>
      </c>
      <c r="CY44" s="191">
        <f t="shared" si="97"/>
        <v>16113</v>
      </c>
      <c r="CZ44" s="191">
        <f t="shared" si="97"/>
        <v>15703</v>
      </c>
      <c r="DA44" s="191">
        <f t="shared" si="97"/>
        <v>15703</v>
      </c>
      <c r="DB44" s="191">
        <f t="shared" si="97"/>
        <v>15703</v>
      </c>
      <c r="DC44" s="191">
        <f t="shared" si="97"/>
        <v>15703</v>
      </c>
      <c r="DD44" s="191">
        <f t="shared" si="97"/>
        <v>15703</v>
      </c>
      <c r="DE44" s="191">
        <f t="shared" si="97"/>
        <v>16113</v>
      </c>
      <c r="DF44" s="191">
        <f t="shared" si="97"/>
        <v>16113</v>
      </c>
      <c r="DG44" s="191">
        <f t="shared" si="97"/>
        <v>15703</v>
      </c>
      <c r="DH44" s="191">
        <f t="shared" si="97"/>
        <v>15703</v>
      </c>
      <c r="DI44" s="191">
        <f t="shared" si="97"/>
        <v>15703</v>
      </c>
      <c r="DJ44" s="191">
        <f t="shared" si="97"/>
        <v>14883</v>
      </c>
      <c r="DK44" s="191">
        <f t="shared" si="97"/>
        <v>14883</v>
      </c>
      <c r="DL44" s="191">
        <f t="shared" si="97"/>
        <v>15457</v>
      </c>
      <c r="DM44" s="191">
        <f t="shared" si="97"/>
        <v>15457</v>
      </c>
      <c r="DN44" s="191">
        <f t="shared" si="97"/>
        <v>14883</v>
      </c>
      <c r="DO44" s="191">
        <f t="shared" si="97"/>
        <v>14883</v>
      </c>
      <c r="DP44" s="191">
        <f t="shared" si="97"/>
        <v>14883</v>
      </c>
      <c r="DQ44" s="191">
        <f t="shared" ref="DQ44:DY44" si="98">ROUND(DQ20*0.82,)</f>
        <v>14883</v>
      </c>
      <c r="DR44" s="191">
        <f t="shared" si="98"/>
        <v>14883</v>
      </c>
      <c r="DS44" s="191">
        <f t="shared" si="98"/>
        <v>15457</v>
      </c>
      <c r="DT44" s="191">
        <f t="shared" si="98"/>
        <v>15457</v>
      </c>
      <c r="DU44" s="191">
        <f t="shared" si="98"/>
        <v>14883</v>
      </c>
      <c r="DV44" s="191">
        <f t="shared" si="98"/>
        <v>14883</v>
      </c>
      <c r="DW44" s="191">
        <f t="shared" si="98"/>
        <v>14883</v>
      </c>
      <c r="DX44" s="191">
        <f t="shared" si="98"/>
        <v>14883</v>
      </c>
      <c r="DY44" s="191">
        <f t="shared" si="98"/>
        <v>15703</v>
      </c>
      <c r="DZ44" s="191">
        <f t="shared" ref="DZ44:EA44" si="99">ROUND(DZ20*0.82,)</f>
        <v>15457</v>
      </c>
      <c r="EA44" s="191">
        <f t="shared" si="99"/>
        <v>15457</v>
      </c>
      <c r="EB44" s="191">
        <f t="shared" ref="EB44:GM44" si="100">ROUND(EB20*0.82,)</f>
        <v>15457</v>
      </c>
      <c r="EC44" s="191">
        <f t="shared" si="100"/>
        <v>14473</v>
      </c>
      <c r="ED44" s="191">
        <f t="shared" si="100"/>
        <v>14473</v>
      </c>
      <c r="EE44" s="191">
        <f t="shared" si="100"/>
        <v>14473</v>
      </c>
      <c r="EF44" s="191">
        <f t="shared" si="100"/>
        <v>14473</v>
      </c>
      <c r="EG44" s="191">
        <f t="shared" si="100"/>
        <v>14473</v>
      </c>
      <c r="EH44" s="191">
        <f t="shared" si="100"/>
        <v>15457</v>
      </c>
      <c r="EI44" s="191">
        <f t="shared" si="100"/>
        <v>15457</v>
      </c>
      <c r="EJ44" s="191">
        <f t="shared" si="100"/>
        <v>15457</v>
      </c>
      <c r="EK44" s="191">
        <f t="shared" si="100"/>
        <v>14227</v>
      </c>
      <c r="EL44" s="191">
        <f t="shared" si="100"/>
        <v>14227</v>
      </c>
      <c r="EM44" s="191">
        <f t="shared" si="100"/>
        <v>14227</v>
      </c>
      <c r="EN44" s="191">
        <f t="shared" si="100"/>
        <v>14473</v>
      </c>
      <c r="EO44" s="191">
        <f t="shared" si="100"/>
        <v>14473</v>
      </c>
      <c r="EP44" s="191">
        <f t="shared" si="100"/>
        <v>14227</v>
      </c>
      <c r="EQ44" s="191">
        <f t="shared" si="100"/>
        <v>14227</v>
      </c>
      <c r="ER44" s="191">
        <f t="shared" si="100"/>
        <v>14227</v>
      </c>
      <c r="ES44" s="191">
        <f t="shared" si="100"/>
        <v>14227</v>
      </c>
      <c r="ET44" s="191">
        <f t="shared" si="100"/>
        <v>14227</v>
      </c>
      <c r="EU44" s="191">
        <f t="shared" si="100"/>
        <v>14473</v>
      </c>
      <c r="EV44" s="191">
        <f t="shared" si="100"/>
        <v>14473</v>
      </c>
      <c r="EW44" s="191">
        <f t="shared" si="100"/>
        <v>14227</v>
      </c>
      <c r="EX44" s="191">
        <f t="shared" si="100"/>
        <v>14227</v>
      </c>
      <c r="EY44" s="191">
        <f t="shared" si="100"/>
        <v>14227</v>
      </c>
      <c r="EZ44" s="191">
        <f t="shared" si="100"/>
        <v>14227</v>
      </c>
      <c r="FA44" s="191">
        <f t="shared" si="100"/>
        <v>14227</v>
      </c>
      <c r="FB44" s="191">
        <f t="shared" si="100"/>
        <v>14473</v>
      </c>
      <c r="FC44" s="191">
        <f t="shared" si="100"/>
        <v>14473</v>
      </c>
      <c r="FD44" s="191">
        <f t="shared" si="100"/>
        <v>15703</v>
      </c>
      <c r="FE44" s="191">
        <f t="shared" si="100"/>
        <v>14473</v>
      </c>
      <c r="FF44" s="191">
        <f t="shared" si="100"/>
        <v>14473</v>
      </c>
      <c r="FG44" s="191">
        <f t="shared" si="100"/>
        <v>14473</v>
      </c>
      <c r="FH44" s="191">
        <f t="shared" si="100"/>
        <v>14473</v>
      </c>
      <c r="FI44" s="191">
        <f t="shared" si="100"/>
        <v>20623</v>
      </c>
      <c r="FJ44" s="191">
        <f t="shared" si="100"/>
        <v>20623</v>
      </c>
      <c r="FK44" s="191">
        <f t="shared" si="100"/>
        <v>20623</v>
      </c>
      <c r="FL44" s="191">
        <f t="shared" si="100"/>
        <v>20623</v>
      </c>
      <c r="FM44" s="191">
        <f t="shared" si="100"/>
        <v>20623</v>
      </c>
      <c r="FN44" s="191">
        <f t="shared" si="100"/>
        <v>20623</v>
      </c>
      <c r="FO44" s="191">
        <f t="shared" si="100"/>
        <v>20623</v>
      </c>
      <c r="FP44" s="191">
        <f t="shared" si="100"/>
        <v>20623</v>
      </c>
      <c r="FQ44" s="191">
        <f t="shared" si="100"/>
        <v>20623</v>
      </c>
      <c r="FR44" s="191">
        <f t="shared" si="100"/>
        <v>20623</v>
      </c>
      <c r="FS44" s="191">
        <f t="shared" si="100"/>
        <v>20623</v>
      </c>
      <c r="FT44" s="191">
        <f t="shared" si="100"/>
        <v>20623</v>
      </c>
      <c r="FU44" s="191">
        <f t="shared" si="100"/>
        <v>20623</v>
      </c>
      <c r="FV44" s="191">
        <f t="shared" si="100"/>
        <v>20623</v>
      </c>
      <c r="FW44" s="191">
        <f t="shared" si="100"/>
        <v>20623</v>
      </c>
      <c r="FX44" s="191">
        <f t="shared" si="100"/>
        <v>20623</v>
      </c>
      <c r="FY44" s="191">
        <f t="shared" si="100"/>
        <v>20623</v>
      </c>
      <c r="FZ44" s="191">
        <f t="shared" si="100"/>
        <v>20623</v>
      </c>
      <c r="GA44" s="191">
        <f t="shared" si="100"/>
        <v>20623</v>
      </c>
      <c r="GB44" s="191">
        <f t="shared" si="100"/>
        <v>20623</v>
      </c>
      <c r="GC44" s="191">
        <f t="shared" si="100"/>
        <v>20623</v>
      </c>
      <c r="GD44" s="191">
        <f t="shared" si="100"/>
        <v>20623</v>
      </c>
      <c r="GE44" s="191">
        <f t="shared" si="100"/>
        <v>20623</v>
      </c>
      <c r="GF44" s="191">
        <f t="shared" si="100"/>
        <v>20623</v>
      </c>
      <c r="GG44" s="191">
        <f t="shared" si="100"/>
        <v>14473</v>
      </c>
      <c r="GH44" s="191">
        <f t="shared" si="100"/>
        <v>14473</v>
      </c>
      <c r="GI44" s="191">
        <f t="shared" si="100"/>
        <v>22181</v>
      </c>
      <c r="GJ44" s="191">
        <f t="shared" si="100"/>
        <v>22181</v>
      </c>
      <c r="GK44" s="191">
        <f t="shared" si="100"/>
        <v>22181</v>
      </c>
      <c r="GL44" s="191">
        <f t="shared" si="100"/>
        <v>22181</v>
      </c>
      <c r="GM44" s="191">
        <f t="shared" si="100"/>
        <v>22181</v>
      </c>
      <c r="GN44" s="191">
        <f t="shared" ref="GN44:IY44" si="101">ROUND(GN20*0.82,)</f>
        <v>22181</v>
      </c>
      <c r="GO44" s="191">
        <f t="shared" si="101"/>
        <v>22181</v>
      </c>
      <c r="GP44" s="191">
        <f t="shared" si="101"/>
        <v>22181</v>
      </c>
      <c r="GQ44" s="191">
        <f t="shared" si="101"/>
        <v>22181</v>
      </c>
      <c r="GR44" s="191">
        <f t="shared" si="101"/>
        <v>22181</v>
      </c>
      <c r="GS44" s="191">
        <f t="shared" si="101"/>
        <v>17261</v>
      </c>
      <c r="GT44" s="191">
        <f t="shared" si="101"/>
        <v>17261</v>
      </c>
      <c r="GU44" s="191">
        <f t="shared" si="101"/>
        <v>17261</v>
      </c>
      <c r="GV44" s="191">
        <f t="shared" si="101"/>
        <v>17261</v>
      </c>
      <c r="GW44" s="191">
        <f t="shared" si="101"/>
        <v>17671</v>
      </c>
      <c r="GX44" s="191">
        <f t="shared" si="101"/>
        <v>17671</v>
      </c>
      <c r="GY44" s="191">
        <f t="shared" si="101"/>
        <v>18655</v>
      </c>
      <c r="GZ44" s="191">
        <f t="shared" si="101"/>
        <v>18655</v>
      </c>
      <c r="HA44" s="191">
        <f t="shared" si="101"/>
        <v>17671</v>
      </c>
      <c r="HB44" s="191">
        <f t="shared" si="101"/>
        <v>17671</v>
      </c>
      <c r="HC44" s="191">
        <f t="shared" si="101"/>
        <v>17671</v>
      </c>
      <c r="HD44" s="191">
        <f t="shared" si="101"/>
        <v>17671</v>
      </c>
      <c r="HE44" s="191">
        <f t="shared" si="101"/>
        <v>17671</v>
      </c>
      <c r="HF44" s="191">
        <f t="shared" si="101"/>
        <v>18655</v>
      </c>
      <c r="HG44" s="191">
        <f t="shared" si="101"/>
        <v>18655</v>
      </c>
      <c r="HH44" s="191">
        <f t="shared" si="101"/>
        <v>17671</v>
      </c>
      <c r="HI44" s="191">
        <f t="shared" si="101"/>
        <v>17671</v>
      </c>
      <c r="HJ44" s="191">
        <f t="shared" si="101"/>
        <v>17671</v>
      </c>
      <c r="HK44" s="191">
        <f t="shared" si="101"/>
        <v>17671</v>
      </c>
      <c r="HL44" s="191">
        <f t="shared" si="101"/>
        <v>17671</v>
      </c>
      <c r="HM44" s="191">
        <f t="shared" si="101"/>
        <v>15703</v>
      </c>
      <c r="HN44" s="191">
        <f t="shared" si="101"/>
        <v>18655</v>
      </c>
      <c r="HO44" s="191">
        <f t="shared" si="101"/>
        <v>17671</v>
      </c>
      <c r="HP44" s="191">
        <f t="shared" si="101"/>
        <v>17671</v>
      </c>
      <c r="HQ44" s="191">
        <f t="shared" si="101"/>
        <v>17671</v>
      </c>
      <c r="HR44" s="191">
        <f t="shared" si="101"/>
        <v>17671</v>
      </c>
      <c r="HS44" s="191">
        <f t="shared" si="101"/>
        <v>17671</v>
      </c>
      <c r="HT44" s="191">
        <f t="shared" si="101"/>
        <v>18655</v>
      </c>
      <c r="HU44" s="191">
        <f t="shared" si="101"/>
        <v>18655</v>
      </c>
      <c r="HV44" s="191">
        <f t="shared" si="101"/>
        <v>17671</v>
      </c>
      <c r="HW44" s="191">
        <f t="shared" si="101"/>
        <v>17671</v>
      </c>
      <c r="HX44" s="191">
        <f t="shared" si="101"/>
        <v>17671</v>
      </c>
      <c r="HY44" s="191">
        <f t="shared" si="101"/>
        <v>17671</v>
      </c>
      <c r="HZ44" s="191">
        <f t="shared" si="101"/>
        <v>17671</v>
      </c>
      <c r="IA44" s="191">
        <f t="shared" si="101"/>
        <v>18655</v>
      </c>
      <c r="IB44" s="191">
        <f t="shared" si="101"/>
        <v>18655</v>
      </c>
      <c r="IC44" s="191">
        <f t="shared" si="101"/>
        <v>17671</v>
      </c>
      <c r="ID44" s="191">
        <f t="shared" si="101"/>
        <v>17671</v>
      </c>
      <c r="IE44" s="191">
        <f t="shared" si="101"/>
        <v>17671</v>
      </c>
      <c r="IF44" s="191">
        <f t="shared" si="101"/>
        <v>17671</v>
      </c>
      <c r="IG44" s="191">
        <f t="shared" si="101"/>
        <v>17671</v>
      </c>
      <c r="IH44" s="191">
        <f t="shared" si="101"/>
        <v>18655</v>
      </c>
      <c r="II44" s="191">
        <f t="shared" si="101"/>
        <v>18655</v>
      </c>
      <c r="IJ44" s="191">
        <f t="shared" si="101"/>
        <v>16113</v>
      </c>
      <c r="IK44" s="191">
        <f t="shared" si="101"/>
        <v>16113</v>
      </c>
      <c r="IL44" s="191">
        <f t="shared" si="101"/>
        <v>16113</v>
      </c>
      <c r="IM44" s="191">
        <f t="shared" si="101"/>
        <v>16113</v>
      </c>
      <c r="IN44" s="191">
        <f t="shared" si="101"/>
        <v>16113</v>
      </c>
      <c r="IO44" s="191">
        <f t="shared" si="101"/>
        <v>17671</v>
      </c>
      <c r="IP44" s="191">
        <f t="shared" si="101"/>
        <v>17671</v>
      </c>
      <c r="IQ44" s="191">
        <f t="shared" si="101"/>
        <v>15703</v>
      </c>
      <c r="IR44" s="191">
        <f t="shared" si="101"/>
        <v>15703</v>
      </c>
      <c r="IS44" s="191">
        <f t="shared" si="101"/>
        <v>15703</v>
      </c>
      <c r="IT44" s="191">
        <f t="shared" si="101"/>
        <v>15703</v>
      </c>
      <c r="IU44" s="191">
        <f t="shared" si="101"/>
        <v>15703</v>
      </c>
      <c r="IV44" s="191">
        <f t="shared" si="101"/>
        <v>17671</v>
      </c>
      <c r="IW44" s="191">
        <f t="shared" si="101"/>
        <v>17671</v>
      </c>
      <c r="IX44" s="191">
        <f t="shared" si="101"/>
        <v>15703</v>
      </c>
      <c r="IY44" s="191">
        <f t="shared" si="101"/>
        <v>15703</v>
      </c>
      <c r="IZ44" s="191">
        <f t="shared" ref="IZ44:JV44" si="102">ROUND(IZ20*0.82,)</f>
        <v>15703</v>
      </c>
      <c r="JA44" s="191">
        <f t="shared" si="102"/>
        <v>15703</v>
      </c>
      <c r="JB44" s="191">
        <f t="shared" si="102"/>
        <v>15703</v>
      </c>
      <c r="JC44" s="191">
        <f t="shared" si="102"/>
        <v>17671</v>
      </c>
      <c r="JD44" s="191">
        <f t="shared" si="102"/>
        <v>17671</v>
      </c>
      <c r="JE44" s="191">
        <f t="shared" si="102"/>
        <v>15703</v>
      </c>
      <c r="JF44" s="191">
        <f t="shared" si="102"/>
        <v>15703</v>
      </c>
      <c r="JG44" s="191">
        <f t="shared" si="102"/>
        <v>15703</v>
      </c>
      <c r="JH44" s="191">
        <f t="shared" si="102"/>
        <v>15703</v>
      </c>
      <c r="JI44" s="191">
        <f t="shared" si="102"/>
        <v>15703</v>
      </c>
      <c r="JJ44" s="191">
        <f t="shared" si="102"/>
        <v>17671</v>
      </c>
      <c r="JK44" s="191">
        <f t="shared" si="102"/>
        <v>17671</v>
      </c>
      <c r="JL44" s="191">
        <f t="shared" si="102"/>
        <v>15703</v>
      </c>
      <c r="JM44" s="191">
        <f t="shared" si="102"/>
        <v>15703</v>
      </c>
      <c r="JN44" s="191">
        <f t="shared" si="102"/>
        <v>15703</v>
      </c>
      <c r="JO44" s="191">
        <f t="shared" si="102"/>
        <v>15703</v>
      </c>
      <c r="JP44" s="191">
        <f t="shared" si="102"/>
        <v>15703</v>
      </c>
      <c r="JQ44" s="191">
        <f t="shared" si="102"/>
        <v>17671</v>
      </c>
      <c r="JR44" s="191">
        <f t="shared" si="102"/>
        <v>17671</v>
      </c>
      <c r="JS44" s="191">
        <f t="shared" si="102"/>
        <v>16687</v>
      </c>
      <c r="JT44" s="191">
        <f t="shared" si="102"/>
        <v>16687</v>
      </c>
      <c r="JU44" s="191">
        <f t="shared" si="102"/>
        <v>16687</v>
      </c>
      <c r="JV44" s="191">
        <f t="shared" si="102"/>
        <v>16687</v>
      </c>
    </row>
    <row r="45" spans="1:282" s="50" customFormat="1" x14ac:dyDescent="0.2">
      <c r="A45" s="88">
        <f>A32</f>
        <v>2</v>
      </c>
      <c r="B45" s="191" t="e">
        <f t="shared" ref="B45:C45" si="103">ROUND(B21*0.82,)</f>
        <v>#REF!</v>
      </c>
      <c r="C45" s="191" t="e">
        <f t="shared" si="103"/>
        <v>#REF!</v>
      </c>
      <c r="D45" s="191" t="e">
        <f t="shared" ref="D45:BO45" si="104">ROUND(D21*0.82,)</f>
        <v>#REF!</v>
      </c>
      <c r="E45" s="191" t="e">
        <f t="shared" si="104"/>
        <v>#REF!</v>
      </c>
      <c r="F45" s="191" t="e">
        <f t="shared" si="104"/>
        <v>#REF!</v>
      </c>
      <c r="G45" s="191" t="e">
        <f t="shared" si="104"/>
        <v>#REF!</v>
      </c>
      <c r="H45" s="191">
        <f t="shared" si="104"/>
        <v>36490</v>
      </c>
      <c r="I45" s="191">
        <f t="shared" si="104"/>
        <v>48380</v>
      </c>
      <c r="J45" s="191">
        <f t="shared" si="104"/>
        <v>48380</v>
      </c>
      <c r="K45" s="191">
        <f t="shared" si="104"/>
        <v>48380</v>
      </c>
      <c r="L45" s="191">
        <f t="shared" si="104"/>
        <v>42640</v>
      </c>
      <c r="M45" s="191">
        <f t="shared" si="104"/>
        <v>42640</v>
      </c>
      <c r="N45" s="191">
        <f t="shared" si="104"/>
        <v>42640</v>
      </c>
      <c r="O45" s="191">
        <f t="shared" si="104"/>
        <v>42640</v>
      </c>
      <c r="P45" s="191">
        <f t="shared" si="104"/>
        <v>42640</v>
      </c>
      <c r="Q45" s="191">
        <f t="shared" si="104"/>
        <v>42640</v>
      </c>
      <c r="R45" s="191">
        <f t="shared" si="104"/>
        <v>35178</v>
      </c>
      <c r="S45" s="191">
        <f t="shared" si="104"/>
        <v>21648</v>
      </c>
      <c r="T45" s="191">
        <f t="shared" si="104"/>
        <v>21648</v>
      </c>
      <c r="U45" s="191">
        <f t="shared" si="104"/>
        <v>21648</v>
      </c>
      <c r="V45" s="191">
        <f t="shared" si="104"/>
        <v>21648</v>
      </c>
      <c r="W45" s="191">
        <f t="shared" si="104"/>
        <v>21648</v>
      </c>
      <c r="X45" s="191">
        <f t="shared" si="104"/>
        <v>23288</v>
      </c>
      <c r="Y45" s="191">
        <f t="shared" si="104"/>
        <v>23288</v>
      </c>
      <c r="Z45" s="191">
        <f t="shared" si="104"/>
        <v>23288</v>
      </c>
      <c r="AA45" s="191">
        <f t="shared" si="104"/>
        <v>23288</v>
      </c>
      <c r="AB45" s="191">
        <f t="shared" si="104"/>
        <v>23288</v>
      </c>
      <c r="AC45" s="191">
        <f t="shared" si="104"/>
        <v>21648</v>
      </c>
      <c r="AD45" s="191">
        <f t="shared" si="104"/>
        <v>21648</v>
      </c>
      <c r="AE45" s="191">
        <f t="shared" si="104"/>
        <v>21648</v>
      </c>
      <c r="AF45" s="191">
        <f t="shared" si="104"/>
        <v>21648</v>
      </c>
      <c r="AG45" s="191">
        <f t="shared" si="104"/>
        <v>21648</v>
      </c>
      <c r="AH45" s="191">
        <f t="shared" si="104"/>
        <v>24928</v>
      </c>
      <c r="AI45" s="191">
        <f t="shared" si="104"/>
        <v>24928</v>
      </c>
      <c r="AJ45" s="191">
        <f t="shared" si="104"/>
        <v>24928</v>
      </c>
      <c r="AK45" s="191">
        <f t="shared" si="104"/>
        <v>24928</v>
      </c>
      <c r="AL45" s="191">
        <f t="shared" si="104"/>
        <v>24928</v>
      </c>
      <c r="AM45" s="191">
        <f t="shared" si="104"/>
        <v>26568</v>
      </c>
      <c r="AN45" s="191">
        <f t="shared" si="104"/>
        <v>28618</v>
      </c>
      <c r="AO45" s="191">
        <f t="shared" si="104"/>
        <v>29192</v>
      </c>
      <c r="AP45" s="191">
        <f t="shared" si="104"/>
        <v>29192</v>
      </c>
      <c r="AQ45" s="191">
        <f t="shared" si="104"/>
        <v>29192</v>
      </c>
      <c r="AR45" s="191">
        <f t="shared" si="104"/>
        <v>29192</v>
      </c>
      <c r="AS45" s="191">
        <f t="shared" si="104"/>
        <v>29192</v>
      </c>
      <c r="AT45" s="191">
        <f t="shared" si="104"/>
        <v>29192</v>
      </c>
      <c r="AU45" s="191">
        <f t="shared" si="104"/>
        <v>29192</v>
      </c>
      <c r="AV45" s="191">
        <f t="shared" si="104"/>
        <v>29192</v>
      </c>
      <c r="AW45" s="191">
        <f t="shared" si="104"/>
        <v>29192</v>
      </c>
      <c r="AX45" s="191">
        <f t="shared" si="104"/>
        <v>29192</v>
      </c>
      <c r="AY45" s="191">
        <f t="shared" si="104"/>
        <v>27552</v>
      </c>
      <c r="AZ45" s="191">
        <f t="shared" si="104"/>
        <v>27552</v>
      </c>
      <c r="BA45" s="191">
        <f t="shared" si="104"/>
        <v>29192</v>
      </c>
      <c r="BB45" s="191">
        <f t="shared" si="104"/>
        <v>29192</v>
      </c>
      <c r="BC45" s="191">
        <f t="shared" si="104"/>
        <v>30832</v>
      </c>
      <c r="BD45" s="191">
        <f t="shared" si="104"/>
        <v>32882</v>
      </c>
      <c r="BE45" s="191">
        <f t="shared" si="104"/>
        <v>32882</v>
      </c>
      <c r="BF45" s="191">
        <f t="shared" si="104"/>
        <v>32882</v>
      </c>
      <c r="BG45" s="191">
        <f t="shared" si="104"/>
        <v>32882</v>
      </c>
      <c r="BH45" s="191">
        <f t="shared" si="104"/>
        <v>34932</v>
      </c>
      <c r="BI45" s="191">
        <f t="shared" si="104"/>
        <v>37392</v>
      </c>
      <c r="BJ45" s="191">
        <f t="shared" si="104"/>
        <v>37392</v>
      </c>
      <c r="BK45" s="191">
        <f t="shared" si="104"/>
        <v>34932</v>
      </c>
      <c r="BL45" s="191">
        <f t="shared" si="104"/>
        <v>30832</v>
      </c>
      <c r="BM45" s="191">
        <f t="shared" si="104"/>
        <v>30832</v>
      </c>
      <c r="BN45" s="191">
        <f t="shared" si="104"/>
        <v>32882</v>
      </c>
      <c r="BO45" s="191">
        <f t="shared" si="104"/>
        <v>32882</v>
      </c>
      <c r="BP45" s="191">
        <f t="shared" ref="BP45:CU45" si="105">ROUND(BP21*0.82,)</f>
        <v>25912</v>
      </c>
      <c r="BQ45" s="191">
        <f t="shared" si="105"/>
        <v>26281</v>
      </c>
      <c r="BR45" s="191">
        <f t="shared" si="105"/>
        <v>26281</v>
      </c>
      <c r="BS45" s="191">
        <f t="shared" si="105"/>
        <v>26281</v>
      </c>
      <c r="BT45" s="191">
        <f t="shared" si="105"/>
        <v>25051</v>
      </c>
      <c r="BU45" s="191">
        <f t="shared" si="105"/>
        <v>25051</v>
      </c>
      <c r="BV45" s="191">
        <f t="shared" si="105"/>
        <v>26281</v>
      </c>
      <c r="BW45" s="191">
        <f t="shared" si="105"/>
        <v>26281</v>
      </c>
      <c r="BX45" s="191">
        <f t="shared" si="105"/>
        <v>26281</v>
      </c>
      <c r="BY45" s="191">
        <f t="shared" si="105"/>
        <v>24887</v>
      </c>
      <c r="BZ45" s="191">
        <f t="shared" si="105"/>
        <v>24887</v>
      </c>
      <c r="CA45" s="191">
        <f t="shared" si="105"/>
        <v>24887</v>
      </c>
      <c r="CB45" s="191">
        <f t="shared" si="105"/>
        <v>24887</v>
      </c>
      <c r="CC45" s="191">
        <f t="shared" si="105"/>
        <v>24887</v>
      </c>
      <c r="CD45" s="191">
        <f t="shared" si="105"/>
        <v>24887</v>
      </c>
      <c r="CE45" s="191">
        <f t="shared" si="105"/>
        <v>24887</v>
      </c>
      <c r="CF45" s="191">
        <f t="shared" si="105"/>
        <v>24887</v>
      </c>
      <c r="CG45" s="191">
        <f t="shared" si="105"/>
        <v>24887</v>
      </c>
      <c r="CH45" s="191">
        <f t="shared" si="105"/>
        <v>24887</v>
      </c>
      <c r="CI45" s="191">
        <f t="shared" si="105"/>
        <v>24887</v>
      </c>
      <c r="CJ45" s="191">
        <f t="shared" si="105"/>
        <v>24887</v>
      </c>
      <c r="CK45" s="191">
        <f t="shared" si="105"/>
        <v>24887</v>
      </c>
      <c r="CL45" s="191">
        <f t="shared" si="105"/>
        <v>24887</v>
      </c>
      <c r="CM45" s="191">
        <f t="shared" si="105"/>
        <v>24887</v>
      </c>
      <c r="CN45" s="191">
        <f t="shared" si="105"/>
        <v>24887</v>
      </c>
      <c r="CO45" s="191">
        <f t="shared" si="105"/>
        <v>24887</v>
      </c>
      <c r="CP45" s="191">
        <f t="shared" si="105"/>
        <v>24887</v>
      </c>
      <c r="CQ45" s="191">
        <f t="shared" si="105"/>
        <v>24887</v>
      </c>
      <c r="CR45" s="191">
        <f t="shared" si="105"/>
        <v>24887</v>
      </c>
      <c r="CS45" s="191">
        <f t="shared" si="105"/>
        <v>24887</v>
      </c>
      <c r="CT45" s="191">
        <f t="shared" si="105"/>
        <v>24887</v>
      </c>
      <c r="CU45" s="191">
        <f t="shared" si="105"/>
        <v>24887</v>
      </c>
      <c r="CV45" s="191">
        <f t="shared" ref="CV45:DP45" si="106">ROUND(CV21*0.82,)</f>
        <v>17220</v>
      </c>
      <c r="CW45" s="191">
        <f t="shared" si="106"/>
        <v>17220</v>
      </c>
      <c r="CX45" s="191">
        <f t="shared" si="106"/>
        <v>17630</v>
      </c>
      <c r="CY45" s="191">
        <f t="shared" si="106"/>
        <v>17630</v>
      </c>
      <c r="CZ45" s="191">
        <f t="shared" si="106"/>
        <v>17220</v>
      </c>
      <c r="DA45" s="191">
        <f t="shared" si="106"/>
        <v>17220</v>
      </c>
      <c r="DB45" s="191">
        <f t="shared" si="106"/>
        <v>17220</v>
      </c>
      <c r="DC45" s="191">
        <f t="shared" si="106"/>
        <v>17220</v>
      </c>
      <c r="DD45" s="191">
        <f t="shared" si="106"/>
        <v>17220</v>
      </c>
      <c r="DE45" s="191">
        <f t="shared" si="106"/>
        <v>17630</v>
      </c>
      <c r="DF45" s="191">
        <f t="shared" si="106"/>
        <v>17630</v>
      </c>
      <c r="DG45" s="191">
        <f t="shared" si="106"/>
        <v>17220</v>
      </c>
      <c r="DH45" s="191">
        <f t="shared" si="106"/>
        <v>17220</v>
      </c>
      <c r="DI45" s="191">
        <f t="shared" si="106"/>
        <v>17220</v>
      </c>
      <c r="DJ45" s="191">
        <f t="shared" si="106"/>
        <v>16400</v>
      </c>
      <c r="DK45" s="191">
        <f t="shared" si="106"/>
        <v>16400</v>
      </c>
      <c r="DL45" s="191">
        <f t="shared" si="106"/>
        <v>16974</v>
      </c>
      <c r="DM45" s="191">
        <f t="shared" si="106"/>
        <v>16974</v>
      </c>
      <c r="DN45" s="191">
        <f t="shared" si="106"/>
        <v>16400</v>
      </c>
      <c r="DO45" s="191">
        <f t="shared" si="106"/>
        <v>16400</v>
      </c>
      <c r="DP45" s="191">
        <f t="shared" si="106"/>
        <v>16400</v>
      </c>
      <c r="DQ45" s="191">
        <f t="shared" ref="DQ45:DY45" si="107">ROUND(DQ21*0.82,)</f>
        <v>16400</v>
      </c>
      <c r="DR45" s="191">
        <f t="shared" si="107"/>
        <v>16400</v>
      </c>
      <c r="DS45" s="191">
        <f t="shared" si="107"/>
        <v>16974</v>
      </c>
      <c r="DT45" s="191">
        <f t="shared" si="107"/>
        <v>16974</v>
      </c>
      <c r="DU45" s="191">
        <f t="shared" si="107"/>
        <v>16400</v>
      </c>
      <c r="DV45" s="191">
        <f t="shared" si="107"/>
        <v>16400</v>
      </c>
      <c r="DW45" s="191">
        <f t="shared" si="107"/>
        <v>16400</v>
      </c>
      <c r="DX45" s="191">
        <f t="shared" si="107"/>
        <v>16400</v>
      </c>
      <c r="DY45" s="191">
        <f t="shared" si="107"/>
        <v>17220</v>
      </c>
      <c r="DZ45" s="191">
        <f t="shared" ref="DZ45:EA45" si="108">ROUND(DZ21*0.82,)</f>
        <v>16974</v>
      </c>
      <c r="EA45" s="191">
        <f t="shared" si="108"/>
        <v>16974</v>
      </c>
      <c r="EB45" s="191">
        <f t="shared" ref="EB45:GM45" si="109">ROUND(EB21*0.82,)</f>
        <v>16974</v>
      </c>
      <c r="EC45" s="191">
        <f t="shared" si="109"/>
        <v>15990</v>
      </c>
      <c r="ED45" s="191">
        <f t="shared" si="109"/>
        <v>15990</v>
      </c>
      <c r="EE45" s="191">
        <f t="shared" si="109"/>
        <v>15990</v>
      </c>
      <c r="EF45" s="191">
        <f t="shared" si="109"/>
        <v>15990</v>
      </c>
      <c r="EG45" s="191">
        <f t="shared" si="109"/>
        <v>15990</v>
      </c>
      <c r="EH45" s="191">
        <f t="shared" si="109"/>
        <v>16974</v>
      </c>
      <c r="EI45" s="191">
        <f t="shared" si="109"/>
        <v>16974</v>
      </c>
      <c r="EJ45" s="191">
        <f t="shared" si="109"/>
        <v>16974</v>
      </c>
      <c r="EK45" s="191">
        <f t="shared" si="109"/>
        <v>15744</v>
      </c>
      <c r="EL45" s="191">
        <f t="shared" si="109"/>
        <v>15744</v>
      </c>
      <c r="EM45" s="191">
        <f t="shared" si="109"/>
        <v>15744</v>
      </c>
      <c r="EN45" s="191">
        <f t="shared" si="109"/>
        <v>15990</v>
      </c>
      <c r="EO45" s="191">
        <f t="shared" si="109"/>
        <v>15990</v>
      </c>
      <c r="EP45" s="191">
        <f t="shared" si="109"/>
        <v>15744</v>
      </c>
      <c r="EQ45" s="191">
        <f t="shared" si="109"/>
        <v>15744</v>
      </c>
      <c r="ER45" s="191">
        <f t="shared" si="109"/>
        <v>15744</v>
      </c>
      <c r="ES45" s="191">
        <f t="shared" si="109"/>
        <v>15744</v>
      </c>
      <c r="ET45" s="191">
        <f t="shared" si="109"/>
        <v>15744</v>
      </c>
      <c r="EU45" s="191">
        <f t="shared" si="109"/>
        <v>15990</v>
      </c>
      <c r="EV45" s="191">
        <f t="shared" si="109"/>
        <v>15990</v>
      </c>
      <c r="EW45" s="191">
        <f t="shared" si="109"/>
        <v>15744</v>
      </c>
      <c r="EX45" s="191">
        <f t="shared" si="109"/>
        <v>15744</v>
      </c>
      <c r="EY45" s="191">
        <f t="shared" si="109"/>
        <v>15744</v>
      </c>
      <c r="EZ45" s="191">
        <f t="shared" si="109"/>
        <v>15744</v>
      </c>
      <c r="FA45" s="191">
        <f t="shared" si="109"/>
        <v>15744</v>
      </c>
      <c r="FB45" s="191">
        <f t="shared" si="109"/>
        <v>15990</v>
      </c>
      <c r="FC45" s="191">
        <f t="shared" si="109"/>
        <v>15990</v>
      </c>
      <c r="FD45" s="191">
        <f t="shared" si="109"/>
        <v>17220</v>
      </c>
      <c r="FE45" s="191">
        <f t="shared" si="109"/>
        <v>15990</v>
      </c>
      <c r="FF45" s="191">
        <f t="shared" si="109"/>
        <v>15990</v>
      </c>
      <c r="FG45" s="191">
        <f t="shared" si="109"/>
        <v>15990</v>
      </c>
      <c r="FH45" s="191">
        <f t="shared" si="109"/>
        <v>15990</v>
      </c>
      <c r="FI45" s="191">
        <f t="shared" si="109"/>
        <v>22140</v>
      </c>
      <c r="FJ45" s="191">
        <f t="shared" si="109"/>
        <v>22140</v>
      </c>
      <c r="FK45" s="191">
        <f t="shared" si="109"/>
        <v>22140</v>
      </c>
      <c r="FL45" s="191">
        <f t="shared" si="109"/>
        <v>22140</v>
      </c>
      <c r="FM45" s="191">
        <f t="shared" si="109"/>
        <v>22140</v>
      </c>
      <c r="FN45" s="191">
        <f t="shared" si="109"/>
        <v>22140</v>
      </c>
      <c r="FO45" s="191">
        <f t="shared" si="109"/>
        <v>22140</v>
      </c>
      <c r="FP45" s="191">
        <f t="shared" si="109"/>
        <v>22140</v>
      </c>
      <c r="FQ45" s="191">
        <f t="shared" si="109"/>
        <v>22140</v>
      </c>
      <c r="FR45" s="191">
        <f t="shared" si="109"/>
        <v>22140</v>
      </c>
      <c r="FS45" s="191">
        <f t="shared" si="109"/>
        <v>22140</v>
      </c>
      <c r="FT45" s="191">
        <f t="shared" si="109"/>
        <v>22140</v>
      </c>
      <c r="FU45" s="191">
        <f t="shared" si="109"/>
        <v>22140</v>
      </c>
      <c r="FV45" s="191">
        <f t="shared" si="109"/>
        <v>22140</v>
      </c>
      <c r="FW45" s="191">
        <f t="shared" si="109"/>
        <v>22140</v>
      </c>
      <c r="FX45" s="191">
        <f t="shared" si="109"/>
        <v>22140</v>
      </c>
      <c r="FY45" s="191">
        <f t="shared" si="109"/>
        <v>22140</v>
      </c>
      <c r="FZ45" s="191">
        <f t="shared" si="109"/>
        <v>22140</v>
      </c>
      <c r="GA45" s="191">
        <f t="shared" si="109"/>
        <v>22140</v>
      </c>
      <c r="GB45" s="191">
        <f t="shared" si="109"/>
        <v>22140</v>
      </c>
      <c r="GC45" s="191">
        <f t="shared" si="109"/>
        <v>22140</v>
      </c>
      <c r="GD45" s="191">
        <f t="shared" si="109"/>
        <v>22140</v>
      </c>
      <c r="GE45" s="191">
        <f t="shared" si="109"/>
        <v>22140</v>
      </c>
      <c r="GF45" s="191">
        <f t="shared" si="109"/>
        <v>22140</v>
      </c>
      <c r="GG45" s="191">
        <f t="shared" si="109"/>
        <v>15990</v>
      </c>
      <c r="GH45" s="191">
        <f t="shared" si="109"/>
        <v>15990</v>
      </c>
      <c r="GI45" s="191">
        <f t="shared" si="109"/>
        <v>23698</v>
      </c>
      <c r="GJ45" s="191">
        <f t="shared" si="109"/>
        <v>23698</v>
      </c>
      <c r="GK45" s="191">
        <f t="shared" si="109"/>
        <v>23698</v>
      </c>
      <c r="GL45" s="191">
        <f t="shared" si="109"/>
        <v>23698</v>
      </c>
      <c r="GM45" s="191">
        <f t="shared" si="109"/>
        <v>23698</v>
      </c>
      <c r="GN45" s="191">
        <f t="shared" ref="GN45:IY45" si="110">ROUND(GN21*0.82,)</f>
        <v>23698</v>
      </c>
      <c r="GO45" s="191">
        <f t="shared" si="110"/>
        <v>23698</v>
      </c>
      <c r="GP45" s="191">
        <f t="shared" si="110"/>
        <v>23698</v>
      </c>
      <c r="GQ45" s="191">
        <f t="shared" si="110"/>
        <v>23698</v>
      </c>
      <c r="GR45" s="191">
        <f t="shared" si="110"/>
        <v>23698</v>
      </c>
      <c r="GS45" s="191">
        <f t="shared" si="110"/>
        <v>18778</v>
      </c>
      <c r="GT45" s="191">
        <f t="shared" si="110"/>
        <v>18778</v>
      </c>
      <c r="GU45" s="191">
        <f t="shared" si="110"/>
        <v>18778</v>
      </c>
      <c r="GV45" s="191">
        <f t="shared" si="110"/>
        <v>18778</v>
      </c>
      <c r="GW45" s="191">
        <f t="shared" si="110"/>
        <v>19188</v>
      </c>
      <c r="GX45" s="191">
        <f t="shared" si="110"/>
        <v>19188</v>
      </c>
      <c r="GY45" s="191">
        <f t="shared" si="110"/>
        <v>20172</v>
      </c>
      <c r="GZ45" s="191">
        <f t="shared" si="110"/>
        <v>20172</v>
      </c>
      <c r="HA45" s="191">
        <f t="shared" si="110"/>
        <v>19188</v>
      </c>
      <c r="HB45" s="191">
        <f t="shared" si="110"/>
        <v>19188</v>
      </c>
      <c r="HC45" s="191">
        <f t="shared" si="110"/>
        <v>19188</v>
      </c>
      <c r="HD45" s="191">
        <f t="shared" si="110"/>
        <v>19188</v>
      </c>
      <c r="HE45" s="191">
        <f t="shared" si="110"/>
        <v>19188</v>
      </c>
      <c r="HF45" s="191">
        <f t="shared" si="110"/>
        <v>20172</v>
      </c>
      <c r="HG45" s="191">
        <f t="shared" si="110"/>
        <v>20172</v>
      </c>
      <c r="HH45" s="191">
        <f t="shared" si="110"/>
        <v>19188</v>
      </c>
      <c r="HI45" s="191">
        <f t="shared" si="110"/>
        <v>19188</v>
      </c>
      <c r="HJ45" s="191">
        <f t="shared" si="110"/>
        <v>19188</v>
      </c>
      <c r="HK45" s="191">
        <f t="shared" si="110"/>
        <v>19188</v>
      </c>
      <c r="HL45" s="191">
        <f t="shared" si="110"/>
        <v>19188</v>
      </c>
      <c r="HM45" s="191">
        <f t="shared" si="110"/>
        <v>17220</v>
      </c>
      <c r="HN45" s="191">
        <f t="shared" si="110"/>
        <v>20172</v>
      </c>
      <c r="HO45" s="191">
        <f t="shared" si="110"/>
        <v>19188</v>
      </c>
      <c r="HP45" s="191">
        <f t="shared" si="110"/>
        <v>19188</v>
      </c>
      <c r="HQ45" s="191">
        <f t="shared" si="110"/>
        <v>19188</v>
      </c>
      <c r="HR45" s="191">
        <f t="shared" si="110"/>
        <v>19188</v>
      </c>
      <c r="HS45" s="191">
        <f t="shared" si="110"/>
        <v>19188</v>
      </c>
      <c r="HT45" s="191">
        <f t="shared" si="110"/>
        <v>20172</v>
      </c>
      <c r="HU45" s="191">
        <f t="shared" si="110"/>
        <v>20172</v>
      </c>
      <c r="HV45" s="191">
        <f t="shared" si="110"/>
        <v>19188</v>
      </c>
      <c r="HW45" s="191">
        <f t="shared" si="110"/>
        <v>19188</v>
      </c>
      <c r="HX45" s="191">
        <f t="shared" si="110"/>
        <v>19188</v>
      </c>
      <c r="HY45" s="191">
        <f t="shared" si="110"/>
        <v>19188</v>
      </c>
      <c r="HZ45" s="191">
        <f t="shared" si="110"/>
        <v>19188</v>
      </c>
      <c r="IA45" s="191">
        <f t="shared" si="110"/>
        <v>20172</v>
      </c>
      <c r="IB45" s="191">
        <f t="shared" si="110"/>
        <v>20172</v>
      </c>
      <c r="IC45" s="191">
        <f t="shared" si="110"/>
        <v>19188</v>
      </c>
      <c r="ID45" s="191">
        <f t="shared" si="110"/>
        <v>19188</v>
      </c>
      <c r="IE45" s="191">
        <f t="shared" si="110"/>
        <v>19188</v>
      </c>
      <c r="IF45" s="191">
        <f t="shared" si="110"/>
        <v>19188</v>
      </c>
      <c r="IG45" s="191">
        <f t="shared" si="110"/>
        <v>19188</v>
      </c>
      <c r="IH45" s="191">
        <f t="shared" si="110"/>
        <v>20172</v>
      </c>
      <c r="II45" s="191">
        <f t="shared" si="110"/>
        <v>20172</v>
      </c>
      <c r="IJ45" s="191">
        <f t="shared" si="110"/>
        <v>17630</v>
      </c>
      <c r="IK45" s="191">
        <f t="shared" si="110"/>
        <v>17630</v>
      </c>
      <c r="IL45" s="191">
        <f t="shared" si="110"/>
        <v>17630</v>
      </c>
      <c r="IM45" s="191">
        <f t="shared" si="110"/>
        <v>17630</v>
      </c>
      <c r="IN45" s="191">
        <f t="shared" si="110"/>
        <v>17630</v>
      </c>
      <c r="IO45" s="191">
        <f t="shared" si="110"/>
        <v>19188</v>
      </c>
      <c r="IP45" s="191">
        <f t="shared" si="110"/>
        <v>19188</v>
      </c>
      <c r="IQ45" s="191">
        <f t="shared" si="110"/>
        <v>17220</v>
      </c>
      <c r="IR45" s="191">
        <f t="shared" si="110"/>
        <v>17220</v>
      </c>
      <c r="IS45" s="191">
        <f t="shared" si="110"/>
        <v>17220</v>
      </c>
      <c r="IT45" s="191">
        <f t="shared" si="110"/>
        <v>17220</v>
      </c>
      <c r="IU45" s="191">
        <f t="shared" si="110"/>
        <v>17220</v>
      </c>
      <c r="IV45" s="191">
        <f t="shared" si="110"/>
        <v>19188</v>
      </c>
      <c r="IW45" s="191">
        <f t="shared" si="110"/>
        <v>19188</v>
      </c>
      <c r="IX45" s="191">
        <f t="shared" si="110"/>
        <v>17220</v>
      </c>
      <c r="IY45" s="191">
        <f t="shared" si="110"/>
        <v>17220</v>
      </c>
      <c r="IZ45" s="191">
        <f t="shared" ref="IZ45:JV45" si="111">ROUND(IZ21*0.82,)</f>
        <v>17220</v>
      </c>
      <c r="JA45" s="191">
        <f t="shared" si="111"/>
        <v>17220</v>
      </c>
      <c r="JB45" s="191">
        <f t="shared" si="111"/>
        <v>17220</v>
      </c>
      <c r="JC45" s="191">
        <f t="shared" si="111"/>
        <v>19188</v>
      </c>
      <c r="JD45" s="191">
        <f t="shared" si="111"/>
        <v>19188</v>
      </c>
      <c r="JE45" s="191">
        <f t="shared" si="111"/>
        <v>17220</v>
      </c>
      <c r="JF45" s="191">
        <f t="shared" si="111"/>
        <v>17220</v>
      </c>
      <c r="JG45" s="191">
        <f t="shared" si="111"/>
        <v>17220</v>
      </c>
      <c r="JH45" s="191">
        <f t="shared" si="111"/>
        <v>17220</v>
      </c>
      <c r="JI45" s="191">
        <f t="shared" si="111"/>
        <v>17220</v>
      </c>
      <c r="JJ45" s="191">
        <f t="shared" si="111"/>
        <v>19188</v>
      </c>
      <c r="JK45" s="191">
        <f t="shared" si="111"/>
        <v>19188</v>
      </c>
      <c r="JL45" s="191">
        <f t="shared" si="111"/>
        <v>17220</v>
      </c>
      <c r="JM45" s="191">
        <f t="shared" si="111"/>
        <v>17220</v>
      </c>
      <c r="JN45" s="191">
        <f t="shared" si="111"/>
        <v>17220</v>
      </c>
      <c r="JO45" s="191">
        <f t="shared" si="111"/>
        <v>17220</v>
      </c>
      <c r="JP45" s="191">
        <f t="shared" si="111"/>
        <v>17220</v>
      </c>
      <c r="JQ45" s="191">
        <f t="shared" si="111"/>
        <v>19188</v>
      </c>
      <c r="JR45" s="191">
        <f t="shared" si="111"/>
        <v>19188</v>
      </c>
      <c r="JS45" s="191">
        <f t="shared" si="111"/>
        <v>18204</v>
      </c>
      <c r="JT45" s="191">
        <f t="shared" si="111"/>
        <v>18204</v>
      </c>
      <c r="JU45" s="191">
        <f t="shared" si="111"/>
        <v>18204</v>
      </c>
      <c r="JV45" s="191">
        <f t="shared" si="111"/>
        <v>18204</v>
      </c>
    </row>
    <row r="46" spans="1:282" s="50" customFormat="1" x14ac:dyDescent="0.2">
      <c r="A46" s="42" t="s">
        <v>86</v>
      </c>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c r="BM46" s="191"/>
      <c r="BN46" s="191"/>
      <c r="BO46" s="191"/>
      <c r="BP46" s="191"/>
      <c r="BQ46" s="191"/>
      <c r="BR46" s="191"/>
      <c r="BS46" s="191"/>
      <c r="BT46" s="191"/>
      <c r="BU46" s="191"/>
      <c r="BV46" s="191"/>
      <c r="BW46" s="191"/>
      <c r="BX46" s="191"/>
      <c r="BY46" s="191"/>
      <c r="BZ46" s="191"/>
      <c r="CA46" s="191"/>
      <c r="CB46" s="191"/>
      <c r="CC46" s="191"/>
      <c r="CD46" s="191"/>
      <c r="CE46" s="191"/>
      <c r="CF46" s="191"/>
      <c r="CG46" s="191"/>
      <c r="CH46" s="191"/>
      <c r="CI46" s="191"/>
      <c r="CJ46" s="191"/>
      <c r="CK46" s="191"/>
      <c r="CL46" s="191"/>
      <c r="CM46" s="191"/>
      <c r="CN46" s="191"/>
      <c r="CO46" s="191"/>
      <c r="CP46" s="191"/>
      <c r="CQ46" s="191"/>
      <c r="CR46" s="191"/>
      <c r="CS46" s="191"/>
      <c r="CT46" s="191"/>
      <c r="CU46" s="191"/>
      <c r="CV46" s="191"/>
      <c r="CW46" s="191"/>
      <c r="CX46" s="191"/>
      <c r="CY46" s="191"/>
      <c r="CZ46" s="191"/>
      <c r="DA46" s="191"/>
      <c r="DB46" s="191"/>
      <c r="DC46" s="191"/>
      <c r="DD46" s="191"/>
      <c r="DE46" s="191"/>
      <c r="DF46" s="191"/>
      <c r="DG46" s="191"/>
      <c r="DH46" s="191"/>
      <c r="DI46" s="191"/>
      <c r="DJ46" s="191"/>
      <c r="DK46" s="191"/>
      <c r="DL46" s="191"/>
      <c r="DM46" s="191"/>
      <c r="DN46" s="191"/>
      <c r="DO46" s="191"/>
      <c r="DP46" s="191"/>
      <c r="DQ46" s="191"/>
      <c r="DR46" s="191"/>
      <c r="DS46" s="191"/>
      <c r="DT46" s="191"/>
      <c r="DU46" s="191"/>
      <c r="DV46" s="191"/>
      <c r="DW46" s="191"/>
      <c r="DX46" s="191"/>
      <c r="DY46" s="191"/>
      <c r="DZ46" s="191"/>
      <c r="EA46" s="191"/>
      <c r="EB46" s="191"/>
      <c r="EC46" s="191"/>
      <c r="ED46" s="191"/>
      <c r="EE46" s="191"/>
      <c r="EF46" s="191"/>
      <c r="EG46" s="191"/>
      <c r="EH46" s="191"/>
      <c r="EI46" s="191"/>
      <c r="EJ46" s="191"/>
      <c r="EK46" s="191"/>
      <c r="EL46" s="191"/>
      <c r="EM46" s="191"/>
      <c r="EN46" s="191"/>
      <c r="EO46" s="191"/>
      <c r="EP46" s="191"/>
      <c r="EQ46" s="191"/>
      <c r="ER46" s="191"/>
      <c r="ES46" s="191"/>
      <c r="ET46" s="191"/>
      <c r="EU46" s="191"/>
      <c r="EV46" s="191"/>
      <c r="EW46" s="191"/>
      <c r="EX46" s="191"/>
      <c r="EY46" s="191"/>
      <c r="EZ46" s="191"/>
      <c r="FA46" s="191"/>
      <c r="FB46" s="191"/>
      <c r="FC46" s="191"/>
      <c r="FD46" s="191"/>
      <c r="FE46" s="191"/>
      <c r="FF46" s="191"/>
      <c r="FG46" s="191"/>
      <c r="FH46" s="191"/>
      <c r="FI46" s="191"/>
      <c r="FJ46" s="191"/>
      <c r="FK46" s="191"/>
      <c r="FL46" s="191"/>
      <c r="FM46" s="191"/>
      <c r="FN46" s="191"/>
      <c r="FO46" s="191"/>
      <c r="FP46" s="191"/>
      <c r="FQ46" s="191"/>
      <c r="FR46" s="191"/>
      <c r="FS46" s="191"/>
      <c r="FT46" s="191"/>
      <c r="FU46" s="191"/>
      <c r="FV46" s="191"/>
      <c r="FW46" s="191"/>
      <c r="FX46" s="191"/>
      <c r="FY46" s="191"/>
      <c r="FZ46" s="191"/>
      <c r="GA46" s="191"/>
      <c r="GB46" s="191"/>
      <c r="GC46" s="191"/>
      <c r="GD46" s="191"/>
      <c r="GE46" s="191"/>
      <c r="GF46" s="191"/>
      <c r="GG46" s="191"/>
      <c r="GH46" s="191"/>
      <c r="GI46" s="191"/>
      <c r="GJ46" s="191"/>
      <c r="GK46" s="191"/>
      <c r="GL46" s="191"/>
      <c r="GM46" s="191"/>
      <c r="GN46" s="191"/>
      <c r="GO46" s="191"/>
      <c r="GP46" s="191"/>
      <c r="GQ46" s="191"/>
      <c r="GR46" s="191"/>
      <c r="GS46" s="191"/>
      <c r="GT46" s="191"/>
      <c r="GU46" s="191"/>
      <c r="GV46" s="191"/>
      <c r="GW46" s="191"/>
      <c r="GX46" s="191"/>
      <c r="GY46" s="191"/>
      <c r="GZ46" s="191"/>
      <c r="HA46" s="191"/>
      <c r="HB46" s="191"/>
      <c r="HC46" s="191"/>
      <c r="HD46" s="191"/>
      <c r="HE46" s="191"/>
      <c r="HF46" s="191"/>
      <c r="HG46" s="191"/>
      <c r="HH46" s="191"/>
      <c r="HI46" s="191"/>
      <c r="HJ46" s="191"/>
      <c r="HK46" s="191"/>
      <c r="HL46" s="191"/>
      <c r="HM46" s="191"/>
      <c r="HN46" s="191"/>
      <c r="HO46" s="191"/>
      <c r="HP46" s="191"/>
      <c r="HQ46" s="191"/>
      <c r="HR46" s="191"/>
      <c r="HS46" s="191"/>
      <c r="HT46" s="191"/>
      <c r="HU46" s="191"/>
      <c r="HV46" s="191"/>
      <c r="HW46" s="191"/>
      <c r="HX46" s="191"/>
      <c r="HY46" s="191"/>
      <c r="HZ46" s="191"/>
      <c r="IA46" s="191"/>
      <c r="IB46" s="191"/>
      <c r="IC46" s="191"/>
      <c r="ID46" s="191"/>
      <c r="IE46" s="191"/>
      <c r="IF46" s="191"/>
      <c r="IG46" s="191"/>
      <c r="IH46" s="191"/>
      <c r="II46" s="191"/>
      <c r="IJ46" s="191"/>
      <c r="IK46" s="191"/>
      <c r="IL46" s="191"/>
      <c r="IM46" s="191"/>
      <c r="IN46" s="191"/>
      <c r="IO46" s="191"/>
      <c r="IP46" s="191"/>
      <c r="IQ46" s="191"/>
      <c r="IR46" s="191"/>
      <c r="IS46" s="191"/>
      <c r="IT46" s="191"/>
      <c r="IU46" s="191"/>
      <c r="IV46" s="191"/>
      <c r="IW46" s="191"/>
      <c r="IX46" s="191"/>
      <c r="IY46" s="191"/>
      <c r="IZ46" s="191"/>
      <c r="JA46" s="191"/>
      <c r="JB46" s="191"/>
      <c r="JC46" s="191"/>
      <c r="JD46" s="191"/>
      <c r="JE46" s="191"/>
      <c r="JF46" s="191"/>
      <c r="JG46" s="191"/>
      <c r="JH46" s="191"/>
      <c r="JI46" s="191"/>
      <c r="JJ46" s="191"/>
      <c r="JK46" s="191"/>
      <c r="JL46" s="191"/>
      <c r="JM46" s="191"/>
      <c r="JN46" s="191"/>
      <c r="JO46" s="191"/>
      <c r="JP46" s="191"/>
      <c r="JQ46" s="191"/>
      <c r="JR46" s="191"/>
      <c r="JS46" s="191"/>
      <c r="JT46" s="191"/>
      <c r="JU46" s="191"/>
      <c r="JV46" s="191"/>
    </row>
    <row r="47" spans="1:282" s="50" customFormat="1" x14ac:dyDescent="0.2">
      <c r="A47" s="88">
        <f>A31</f>
        <v>1</v>
      </c>
      <c r="B47" s="191" t="e">
        <f t="shared" ref="B47:C47" si="112">ROUND(B23*0.82,)</f>
        <v>#REF!</v>
      </c>
      <c r="C47" s="191" t="e">
        <f t="shared" si="112"/>
        <v>#REF!</v>
      </c>
      <c r="D47" s="191" t="e">
        <f t="shared" ref="D47:BO47" si="113">ROUND(D23*0.82,)</f>
        <v>#REF!</v>
      </c>
      <c r="E47" s="191" t="e">
        <f t="shared" si="113"/>
        <v>#REF!</v>
      </c>
      <c r="F47" s="191" t="e">
        <f t="shared" si="113"/>
        <v>#REF!</v>
      </c>
      <c r="G47" s="191" t="e">
        <f t="shared" si="113"/>
        <v>#REF!</v>
      </c>
      <c r="H47" s="191">
        <f t="shared" si="113"/>
        <v>51045</v>
      </c>
      <c r="I47" s="191">
        <f t="shared" si="113"/>
        <v>62935</v>
      </c>
      <c r="J47" s="191">
        <f t="shared" si="113"/>
        <v>62935</v>
      </c>
      <c r="K47" s="191">
        <f t="shared" si="113"/>
        <v>62935</v>
      </c>
      <c r="L47" s="191">
        <f t="shared" si="113"/>
        <v>57195</v>
      </c>
      <c r="M47" s="191">
        <f t="shared" si="113"/>
        <v>57195</v>
      </c>
      <c r="N47" s="191">
        <f t="shared" si="113"/>
        <v>57195</v>
      </c>
      <c r="O47" s="191">
        <f t="shared" si="113"/>
        <v>57195</v>
      </c>
      <c r="P47" s="191">
        <f t="shared" si="113"/>
        <v>57195</v>
      </c>
      <c r="Q47" s="191">
        <f t="shared" si="113"/>
        <v>57195</v>
      </c>
      <c r="R47" s="191">
        <f t="shared" si="113"/>
        <v>46289</v>
      </c>
      <c r="S47" s="191">
        <f t="shared" si="113"/>
        <v>32759</v>
      </c>
      <c r="T47" s="191">
        <f t="shared" si="113"/>
        <v>32759</v>
      </c>
      <c r="U47" s="191">
        <f t="shared" si="113"/>
        <v>32759</v>
      </c>
      <c r="V47" s="191">
        <f t="shared" si="113"/>
        <v>32759</v>
      </c>
      <c r="W47" s="191">
        <f t="shared" si="113"/>
        <v>32759</v>
      </c>
      <c r="X47" s="191">
        <f t="shared" si="113"/>
        <v>34399</v>
      </c>
      <c r="Y47" s="191">
        <f t="shared" si="113"/>
        <v>34399</v>
      </c>
      <c r="Z47" s="191">
        <f t="shared" si="113"/>
        <v>34399</v>
      </c>
      <c r="AA47" s="191">
        <f t="shared" si="113"/>
        <v>34399</v>
      </c>
      <c r="AB47" s="191">
        <f t="shared" si="113"/>
        <v>34399</v>
      </c>
      <c r="AC47" s="191">
        <f t="shared" si="113"/>
        <v>32759</v>
      </c>
      <c r="AD47" s="191">
        <f t="shared" si="113"/>
        <v>32759</v>
      </c>
      <c r="AE47" s="191">
        <f t="shared" si="113"/>
        <v>32759</v>
      </c>
      <c r="AF47" s="191">
        <f t="shared" si="113"/>
        <v>32759</v>
      </c>
      <c r="AG47" s="191">
        <f t="shared" si="113"/>
        <v>32759</v>
      </c>
      <c r="AH47" s="191">
        <f t="shared" si="113"/>
        <v>36039</v>
      </c>
      <c r="AI47" s="191">
        <f t="shared" si="113"/>
        <v>36039</v>
      </c>
      <c r="AJ47" s="191">
        <f t="shared" si="113"/>
        <v>36039</v>
      </c>
      <c r="AK47" s="191">
        <f t="shared" si="113"/>
        <v>36039</v>
      </c>
      <c r="AL47" s="191">
        <f t="shared" si="113"/>
        <v>36039</v>
      </c>
      <c r="AM47" s="191">
        <f t="shared" si="113"/>
        <v>37679</v>
      </c>
      <c r="AN47" s="191">
        <f t="shared" si="113"/>
        <v>39729</v>
      </c>
      <c r="AO47" s="191">
        <f t="shared" si="113"/>
        <v>44239</v>
      </c>
      <c r="AP47" s="191">
        <f t="shared" si="113"/>
        <v>44239</v>
      </c>
      <c r="AQ47" s="191">
        <f t="shared" si="113"/>
        <v>44239</v>
      </c>
      <c r="AR47" s="191">
        <f t="shared" si="113"/>
        <v>44239</v>
      </c>
      <c r="AS47" s="191">
        <f t="shared" si="113"/>
        <v>44239</v>
      </c>
      <c r="AT47" s="191">
        <f t="shared" si="113"/>
        <v>44239</v>
      </c>
      <c r="AU47" s="191">
        <f t="shared" si="113"/>
        <v>44239</v>
      </c>
      <c r="AV47" s="191">
        <f t="shared" si="113"/>
        <v>44239</v>
      </c>
      <c r="AW47" s="191">
        <f t="shared" si="113"/>
        <v>44239</v>
      </c>
      <c r="AX47" s="191">
        <f t="shared" si="113"/>
        <v>44239</v>
      </c>
      <c r="AY47" s="191">
        <f t="shared" si="113"/>
        <v>42599</v>
      </c>
      <c r="AZ47" s="191">
        <f t="shared" si="113"/>
        <v>42599</v>
      </c>
      <c r="BA47" s="191">
        <f t="shared" si="113"/>
        <v>44239</v>
      </c>
      <c r="BB47" s="191">
        <f t="shared" si="113"/>
        <v>44239</v>
      </c>
      <c r="BC47" s="191">
        <f t="shared" si="113"/>
        <v>45879</v>
      </c>
      <c r="BD47" s="191">
        <f t="shared" si="113"/>
        <v>47929</v>
      </c>
      <c r="BE47" s="191">
        <f t="shared" si="113"/>
        <v>47929</v>
      </c>
      <c r="BF47" s="191">
        <f t="shared" si="113"/>
        <v>47929</v>
      </c>
      <c r="BG47" s="191">
        <f t="shared" si="113"/>
        <v>47929</v>
      </c>
      <c r="BH47" s="191">
        <f t="shared" si="113"/>
        <v>49979</v>
      </c>
      <c r="BI47" s="191">
        <f t="shared" si="113"/>
        <v>52439</v>
      </c>
      <c r="BJ47" s="191">
        <f t="shared" si="113"/>
        <v>52439</v>
      </c>
      <c r="BK47" s="191">
        <f t="shared" si="113"/>
        <v>49979</v>
      </c>
      <c r="BL47" s="191">
        <f t="shared" si="113"/>
        <v>45879</v>
      </c>
      <c r="BM47" s="191">
        <f t="shared" si="113"/>
        <v>45879</v>
      </c>
      <c r="BN47" s="191">
        <f t="shared" si="113"/>
        <v>47929</v>
      </c>
      <c r="BO47" s="191">
        <f t="shared" si="113"/>
        <v>47929</v>
      </c>
      <c r="BP47" s="191">
        <f t="shared" ref="BP47:CU47" si="114">ROUND(BP23*0.82,)</f>
        <v>40959</v>
      </c>
      <c r="BQ47" s="191">
        <f t="shared" si="114"/>
        <v>41328</v>
      </c>
      <c r="BR47" s="191">
        <f t="shared" si="114"/>
        <v>41328</v>
      </c>
      <c r="BS47" s="191">
        <f t="shared" si="114"/>
        <v>41328</v>
      </c>
      <c r="BT47" s="191">
        <f t="shared" si="114"/>
        <v>40098</v>
      </c>
      <c r="BU47" s="191">
        <f t="shared" si="114"/>
        <v>40098</v>
      </c>
      <c r="BV47" s="191">
        <f t="shared" si="114"/>
        <v>41328</v>
      </c>
      <c r="BW47" s="191">
        <f t="shared" si="114"/>
        <v>41328</v>
      </c>
      <c r="BX47" s="191">
        <f t="shared" si="114"/>
        <v>41328</v>
      </c>
      <c r="BY47" s="191">
        <f t="shared" si="114"/>
        <v>35998</v>
      </c>
      <c r="BZ47" s="191">
        <f t="shared" si="114"/>
        <v>35998</v>
      </c>
      <c r="CA47" s="191">
        <f t="shared" si="114"/>
        <v>35998</v>
      </c>
      <c r="CB47" s="191">
        <f t="shared" si="114"/>
        <v>35998</v>
      </c>
      <c r="CC47" s="191">
        <f t="shared" si="114"/>
        <v>35998</v>
      </c>
      <c r="CD47" s="191">
        <f t="shared" si="114"/>
        <v>35998</v>
      </c>
      <c r="CE47" s="191">
        <f t="shared" si="114"/>
        <v>35998</v>
      </c>
      <c r="CF47" s="191">
        <f t="shared" si="114"/>
        <v>35998</v>
      </c>
      <c r="CG47" s="191">
        <f t="shared" si="114"/>
        <v>35998</v>
      </c>
      <c r="CH47" s="191">
        <f t="shared" si="114"/>
        <v>35998</v>
      </c>
      <c r="CI47" s="191">
        <f t="shared" si="114"/>
        <v>35998</v>
      </c>
      <c r="CJ47" s="191">
        <f t="shared" si="114"/>
        <v>35998</v>
      </c>
      <c r="CK47" s="191">
        <f t="shared" si="114"/>
        <v>35998</v>
      </c>
      <c r="CL47" s="191">
        <f t="shared" si="114"/>
        <v>35998</v>
      </c>
      <c r="CM47" s="191">
        <f t="shared" si="114"/>
        <v>35998</v>
      </c>
      <c r="CN47" s="191">
        <f t="shared" si="114"/>
        <v>35998</v>
      </c>
      <c r="CO47" s="191">
        <f t="shared" si="114"/>
        <v>35998</v>
      </c>
      <c r="CP47" s="191">
        <f t="shared" si="114"/>
        <v>35998</v>
      </c>
      <c r="CQ47" s="191">
        <f t="shared" si="114"/>
        <v>35998</v>
      </c>
      <c r="CR47" s="191">
        <f t="shared" si="114"/>
        <v>35998</v>
      </c>
      <c r="CS47" s="191">
        <f t="shared" si="114"/>
        <v>35998</v>
      </c>
      <c r="CT47" s="191">
        <f t="shared" si="114"/>
        <v>35998</v>
      </c>
      <c r="CU47" s="191">
        <f t="shared" si="114"/>
        <v>35998</v>
      </c>
      <c r="CV47" s="191">
        <f t="shared" ref="CV47:DP47" si="115">ROUND(CV23*0.82,)</f>
        <v>28413</v>
      </c>
      <c r="CW47" s="191">
        <f t="shared" si="115"/>
        <v>28413</v>
      </c>
      <c r="CX47" s="191">
        <f t="shared" si="115"/>
        <v>28823</v>
      </c>
      <c r="CY47" s="191">
        <f t="shared" si="115"/>
        <v>28823</v>
      </c>
      <c r="CZ47" s="191">
        <f t="shared" si="115"/>
        <v>28413</v>
      </c>
      <c r="DA47" s="191">
        <f t="shared" si="115"/>
        <v>28413</v>
      </c>
      <c r="DB47" s="191">
        <f t="shared" si="115"/>
        <v>28413</v>
      </c>
      <c r="DC47" s="191">
        <f t="shared" si="115"/>
        <v>28413</v>
      </c>
      <c r="DD47" s="191">
        <f t="shared" si="115"/>
        <v>28413</v>
      </c>
      <c r="DE47" s="191">
        <f t="shared" si="115"/>
        <v>28823</v>
      </c>
      <c r="DF47" s="191">
        <f t="shared" si="115"/>
        <v>28823</v>
      </c>
      <c r="DG47" s="191">
        <f t="shared" si="115"/>
        <v>28413</v>
      </c>
      <c r="DH47" s="191">
        <f t="shared" si="115"/>
        <v>28413</v>
      </c>
      <c r="DI47" s="191">
        <f t="shared" si="115"/>
        <v>28413</v>
      </c>
      <c r="DJ47" s="191">
        <f t="shared" si="115"/>
        <v>27593</v>
      </c>
      <c r="DK47" s="191">
        <f t="shared" si="115"/>
        <v>27593</v>
      </c>
      <c r="DL47" s="191">
        <f t="shared" si="115"/>
        <v>28167</v>
      </c>
      <c r="DM47" s="191">
        <f t="shared" si="115"/>
        <v>28167</v>
      </c>
      <c r="DN47" s="191">
        <f t="shared" si="115"/>
        <v>27593</v>
      </c>
      <c r="DO47" s="191">
        <f t="shared" si="115"/>
        <v>27593</v>
      </c>
      <c r="DP47" s="191">
        <f t="shared" si="115"/>
        <v>27593</v>
      </c>
      <c r="DQ47" s="191">
        <f t="shared" ref="DQ47:DY47" si="116">ROUND(DQ23*0.82,)</f>
        <v>27593</v>
      </c>
      <c r="DR47" s="191">
        <f t="shared" si="116"/>
        <v>27593</v>
      </c>
      <c r="DS47" s="191">
        <f t="shared" si="116"/>
        <v>28167</v>
      </c>
      <c r="DT47" s="191">
        <f t="shared" si="116"/>
        <v>28167</v>
      </c>
      <c r="DU47" s="191">
        <f t="shared" si="116"/>
        <v>27593</v>
      </c>
      <c r="DV47" s="191">
        <f t="shared" si="116"/>
        <v>27593</v>
      </c>
      <c r="DW47" s="191">
        <f t="shared" si="116"/>
        <v>27593</v>
      </c>
      <c r="DX47" s="191">
        <f t="shared" si="116"/>
        <v>27593</v>
      </c>
      <c r="DY47" s="191">
        <f t="shared" si="116"/>
        <v>28413</v>
      </c>
      <c r="DZ47" s="191">
        <f t="shared" ref="DZ47:EA47" si="117">ROUND(DZ23*0.82,)</f>
        <v>28167</v>
      </c>
      <c r="EA47" s="191">
        <f t="shared" si="117"/>
        <v>28167</v>
      </c>
      <c r="EB47" s="191">
        <f t="shared" ref="EB47:GM47" si="118">ROUND(EB23*0.82,)</f>
        <v>28167</v>
      </c>
      <c r="EC47" s="191">
        <f t="shared" si="118"/>
        <v>27183</v>
      </c>
      <c r="ED47" s="191">
        <f t="shared" si="118"/>
        <v>27183</v>
      </c>
      <c r="EE47" s="191">
        <f t="shared" si="118"/>
        <v>27183</v>
      </c>
      <c r="EF47" s="191">
        <f t="shared" si="118"/>
        <v>27183</v>
      </c>
      <c r="EG47" s="191">
        <f t="shared" si="118"/>
        <v>27183</v>
      </c>
      <c r="EH47" s="191">
        <f t="shared" si="118"/>
        <v>28167</v>
      </c>
      <c r="EI47" s="191">
        <f t="shared" si="118"/>
        <v>28167</v>
      </c>
      <c r="EJ47" s="191">
        <f t="shared" si="118"/>
        <v>28167</v>
      </c>
      <c r="EK47" s="191">
        <f t="shared" si="118"/>
        <v>26937</v>
      </c>
      <c r="EL47" s="191">
        <f t="shared" si="118"/>
        <v>26937</v>
      </c>
      <c r="EM47" s="191">
        <f t="shared" si="118"/>
        <v>26937</v>
      </c>
      <c r="EN47" s="191">
        <f t="shared" si="118"/>
        <v>27183</v>
      </c>
      <c r="EO47" s="191">
        <f t="shared" si="118"/>
        <v>27183</v>
      </c>
      <c r="EP47" s="191">
        <f t="shared" si="118"/>
        <v>26937</v>
      </c>
      <c r="EQ47" s="191">
        <f t="shared" si="118"/>
        <v>26937</v>
      </c>
      <c r="ER47" s="191">
        <f t="shared" si="118"/>
        <v>26937</v>
      </c>
      <c r="ES47" s="191">
        <f t="shared" si="118"/>
        <v>26937</v>
      </c>
      <c r="ET47" s="191">
        <f t="shared" si="118"/>
        <v>26937</v>
      </c>
      <c r="EU47" s="191">
        <f t="shared" si="118"/>
        <v>27183</v>
      </c>
      <c r="EV47" s="191">
        <f t="shared" si="118"/>
        <v>27183</v>
      </c>
      <c r="EW47" s="191">
        <f t="shared" si="118"/>
        <v>26937</v>
      </c>
      <c r="EX47" s="191">
        <f t="shared" si="118"/>
        <v>26937</v>
      </c>
      <c r="EY47" s="191">
        <f t="shared" si="118"/>
        <v>26937</v>
      </c>
      <c r="EZ47" s="191">
        <f t="shared" si="118"/>
        <v>26937</v>
      </c>
      <c r="FA47" s="191">
        <f t="shared" si="118"/>
        <v>26937</v>
      </c>
      <c r="FB47" s="191">
        <f t="shared" si="118"/>
        <v>27183</v>
      </c>
      <c r="FC47" s="191">
        <f t="shared" si="118"/>
        <v>27183</v>
      </c>
      <c r="FD47" s="191">
        <f t="shared" si="118"/>
        <v>28413</v>
      </c>
      <c r="FE47" s="191">
        <f t="shared" si="118"/>
        <v>27183</v>
      </c>
      <c r="FF47" s="191">
        <f t="shared" si="118"/>
        <v>27183</v>
      </c>
      <c r="FG47" s="191">
        <f t="shared" si="118"/>
        <v>27183</v>
      </c>
      <c r="FH47" s="191">
        <f t="shared" si="118"/>
        <v>27183</v>
      </c>
      <c r="FI47" s="191">
        <f t="shared" si="118"/>
        <v>33333</v>
      </c>
      <c r="FJ47" s="191">
        <f t="shared" si="118"/>
        <v>33333</v>
      </c>
      <c r="FK47" s="191">
        <f t="shared" si="118"/>
        <v>33333</v>
      </c>
      <c r="FL47" s="191">
        <f t="shared" si="118"/>
        <v>33333</v>
      </c>
      <c r="FM47" s="191">
        <f t="shared" si="118"/>
        <v>33333</v>
      </c>
      <c r="FN47" s="191">
        <f t="shared" si="118"/>
        <v>33333</v>
      </c>
      <c r="FO47" s="191">
        <f t="shared" si="118"/>
        <v>33333</v>
      </c>
      <c r="FP47" s="191">
        <f t="shared" si="118"/>
        <v>33333</v>
      </c>
      <c r="FQ47" s="191">
        <f t="shared" si="118"/>
        <v>33333</v>
      </c>
      <c r="FR47" s="191">
        <f t="shared" si="118"/>
        <v>33333</v>
      </c>
      <c r="FS47" s="191">
        <f t="shared" si="118"/>
        <v>33333</v>
      </c>
      <c r="FT47" s="191">
        <f t="shared" si="118"/>
        <v>33333</v>
      </c>
      <c r="FU47" s="191">
        <f t="shared" si="118"/>
        <v>33333</v>
      </c>
      <c r="FV47" s="191">
        <f t="shared" si="118"/>
        <v>33333</v>
      </c>
      <c r="FW47" s="191">
        <f t="shared" si="118"/>
        <v>33333</v>
      </c>
      <c r="FX47" s="191">
        <f t="shared" si="118"/>
        <v>33333</v>
      </c>
      <c r="FY47" s="191">
        <f t="shared" si="118"/>
        <v>33333</v>
      </c>
      <c r="FZ47" s="191">
        <f t="shared" si="118"/>
        <v>33333</v>
      </c>
      <c r="GA47" s="191">
        <f t="shared" si="118"/>
        <v>33333</v>
      </c>
      <c r="GB47" s="191">
        <f t="shared" si="118"/>
        <v>33333</v>
      </c>
      <c r="GC47" s="191">
        <f t="shared" si="118"/>
        <v>33333</v>
      </c>
      <c r="GD47" s="191">
        <f t="shared" si="118"/>
        <v>33333</v>
      </c>
      <c r="GE47" s="191">
        <f t="shared" si="118"/>
        <v>33333</v>
      </c>
      <c r="GF47" s="191">
        <f t="shared" si="118"/>
        <v>33333</v>
      </c>
      <c r="GG47" s="191">
        <f t="shared" si="118"/>
        <v>27183</v>
      </c>
      <c r="GH47" s="191">
        <f t="shared" si="118"/>
        <v>27183</v>
      </c>
      <c r="GI47" s="191">
        <f t="shared" si="118"/>
        <v>34891</v>
      </c>
      <c r="GJ47" s="191">
        <f t="shared" si="118"/>
        <v>34891</v>
      </c>
      <c r="GK47" s="191">
        <f t="shared" si="118"/>
        <v>34891</v>
      </c>
      <c r="GL47" s="191">
        <f t="shared" si="118"/>
        <v>34891</v>
      </c>
      <c r="GM47" s="191">
        <f t="shared" si="118"/>
        <v>34891</v>
      </c>
      <c r="GN47" s="191">
        <f t="shared" ref="GN47:IY47" si="119">ROUND(GN23*0.82,)</f>
        <v>34891</v>
      </c>
      <c r="GO47" s="191">
        <f t="shared" si="119"/>
        <v>34891</v>
      </c>
      <c r="GP47" s="191">
        <f t="shared" si="119"/>
        <v>34891</v>
      </c>
      <c r="GQ47" s="191">
        <f t="shared" si="119"/>
        <v>34891</v>
      </c>
      <c r="GR47" s="191">
        <f t="shared" si="119"/>
        <v>34891</v>
      </c>
      <c r="GS47" s="191">
        <f t="shared" si="119"/>
        <v>29971</v>
      </c>
      <c r="GT47" s="191">
        <f t="shared" si="119"/>
        <v>29971</v>
      </c>
      <c r="GU47" s="191">
        <f t="shared" si="119"/>
        <v>29971</v>
      </c>
      <c r="GV47" s="191">
        <f t="shared" si="119"/>
        <v>29971</v>
      </c>
      <c r="GW47" s="191">
        <f t="shared" si="119"/>
        <v>30381</v>
      </c>
      <c r="GX47" s="191">
        <f t="shared" si="119"/>
        <v>30381</v>
      </c>
      <c r="GY47" s="191">
        <f t="shared" si="119"/>
        <v>31365</v>
      </c>
      <c r="GZ47" s="191">
        <f t="shared" si="119"/>
        <v>31365</v>
      </c>
      <c r="HA47" s="191">
        <f t="shared" si="119"/>
        <v>30381</v>
      </c>
      <c r="HB47" s="191">
        <f t="shared" si="119"/>
        <v>30381</v>
      </c>
      <c r="HC47" s="191">
        <f t="shared" si="119"/>
        <v>30381</v>
      </c>
      <c r="HD47" s="191">
        <f t="shared" si="119"/>
        <v>30381</v>
      </c>
      <c r="HE47" s="191">
        <f t="shared" si="119"/>
        <v>30381</v>
      </c>
      <c r="HF47" s="191">
        <f t="shared" si="119"/>
        <v>31365</v>
      </c>
      <c r="HG47" s="191">
        <f t="shared" si="119"/>
        <v>31365</v>
      </c>
      <c r="HH47" s="191">
        <f t="shared" si="119"/>
        <v>30381</v>
      </c>
      <c r="HI47" s="191">
        <f t="shared" si="119"/>
        <v>30381</v>
      </c>
      <c r="HJ47" s="191">
        <f t="shared" si="119"/>
        <v>30381</v>
      </c>
      <c r="HK47" s="191">
        <f t="shared" si="119"/>
        <v>30381</v>
      </c>
      <c r="HL47" s="191">
        <f t="shared" si="119"/>
        <v>30381</v>
      </c>
      <c r="HM47" s="191">
        <f t="shared" si="119"/>
        <v>28413</v>
      </c>
      <c r="HN47" s="191">
        <f t="shared" si="119"/>
        <v>31365</v>
      </c>
      <c r="HO47" s="191">
        <f t="shared" si="119"/>
        <v>30381</v>
      </c>
      <c r="HP47" s="191">
        <f t="shared" si="119"/>
        <v>30381</v>
      </c>
      <c r="HQ47" s="191">
        <f t="shared" si="119"/>
        <v>30381</v>
      </c>
      <c r="HR47" s="191">
        <f t="shared" si="119"/>
        <v>30381</v>
      </c>
      <c r="HS47" s="191">
        <f t="shared" si="119"/>
        <v>30381</v>
      </c>
      <c r="HT47" s="191">
        <f t="shared" si="119"/>
        <v>31365</v>
      </c>
      <c r="HU47" s="191">
        <f t="shared" si="119"/>
        <v>31365</v>
      </c>
      <c r="HV47" s="191">
        <f t="shared" si="119"/>
        <v>30381</v>
      </c>
      <c r="HW47" s="191">
        <f t="shared" si="119"/>
        <v>30381</v>
      </c>
      <c r="HX47" s="191">
        <f t="shared" si="119"/>
        <v>30381</v>
      </c>
      <c r="HY47" s="191">
        <f t="shared" si="119"/>
        <v>30381</v>
      </c>
      <c r="HZ47" s="191">
        <f t="shared" si="119"/>
        <v>30381</v>
      </c>
      <c r="IA47" s="191">
        <f t="shared" si="119"/>
        <v>31365</v>
      </c>
      <c r="IB47" s="191">
        <f t="shared" si="119"/>
        <v>31365</v>
      </c>
      <c r="IC47" s="191">
        <f t="shared" si="119"/>
        <v>30381</v>
      </c>
      <c r="ID47" s="191">
        <f t="shared" si="119"/>
        <v>30381</v>
      </c>
      <c r="IE47" s="191">
        <f t="shared" si="119"/>
        <v>30381</v>
      </c>
      <c r="IF47" s="191">
        <f t="shared" si="119"/>
        <v>30381</v>
      </c>
      <c r="IG47" s="191">
        <f t="shared" si="119"/>
        <v>30381</v>
      </c>
      <c r="IH47" s="191">
        <f t="shared" si="119"/>
        <v>31365</v>
      </c>
      <c r="II47" s="191">
        <f t="shared" si="119"/>
        <v>31365</v>
      </c>
      <c r="IJ47" s="191">
        <f t="shared" si="119"/>
        <v>28823</v>
      </c>
      <c r="IK47" s="191">
        <f t="shared" si="119"/>
        <v>28823</v>
      </c>
      <c r="IL47" s="191">
        <f t="shared" si="119"/>
        <v>28823</v>
      </c>
      <c r="IM47" s="191">
        <f t="shared" si="119"/>
        <v>28823</v>
      </c>
      <c r="IN47" s="191">
        <f t="shared" si="119"/>
        <v>28823</v>
      </c>
      <c r="IO47" s="191">
        <f t="shared" si="119"/>
        <v>30381</v>
      </c>
      <c r="IP47" s="191">
        <f t="shared" si="119"/>
        <v>30381</v>
      </c>
      <c r="IQ47" s="191">
        <f t="shared" si="119"/>
        <v>28413</v>
      </c>
      <c r="IR47" s="191">
        <f t="shared" si="119"/>
        <v>28413</v>
      </c>
      <c r="IS47" s="191">
        <f t="shared" si="119"/>
        <v>28413</v>
      </c>
      <c r="IT47" s="191">
        <f t="shared" si="119"/>
        <v>28413</v>
      </c>
      <c r="IU47" s="191">
        <f t="shared" si="119"/>
        <v>28413</v>
      </c>
      <c r="IV47" s="191">
        <f t="shared" si="119"/>
        <v>30381</v>
      </c>
      <c r="IW47" s="191">
        <f t="shared" si="119"/>
        <v>30381</v>
      </c>
      <c r="IX47" s="191">
        <f t="shared" si="119"/>
        <v>28413</v>
      </c>
      <c r="IY47" s="191">
        <f t="shared" si="119"/>
        <v>28413</v>
      </c>
      <c r="IZ47" s="191">
        <f t="shared" ref="IZ47:JV47" si="120">ROUND(IZ23*0.82,)</f>
        <v>28413</v>
      </c>
      <c r="JA47" s="191">
        <f t="shared" si="120"/>
        <v>28413</v>
      </c>
      <c r="JB47" s="191">
        <f t="shared" si="120"/>
        <v>28413</v>
      </c>
      <c r="JC47" s="191">
        <f t="shared" si="120"/>
        <v>30381</v>
      </c>
      <c r="JD47" s="191">
        <f t="shared" si="120"/>
        <v>30381</v>
      </c>
      <c r="JE47" s="191">
        <f t="shared" si="120"/>
        <v>28413</v>
      </c>
      <c r="JF47" s="191">
        <f t="shared" si="120"/>
        <v>28413</v>
      </c>
      <c r="JG47" s="191">
        <f t="shared" si="120"/>
        <v>28413</v>
      </c>
      <c r="JH47" s="191">
        <f t="shared" si="120"/>
        <v>28413</v>
      </c>
      <c r="JI47" s="191">
        <f t="shared" si="120"/>
        <v>28413</v>
      </c>
      <c r="JJ47" s="191">
        <f t="shared" si="120"/>
        <v>30381</v>
      </c>
      <c r="JK47" s="191">
        <f t="shared" si="120"/>
        <v>30381</v>
      </c>
      <c r="JL47" s="191">
        <f t="shared" si="120"/>
        <v>28413</v>
      </c>
      <c r="JM47" s="191">
        <f t="shared" si="120"/>
        <v>28413</v>
      </c>
      <c r="JN47" s="191">
        <f t="shared" si="120"/>
        <v>28413</v>
      </c>
      <c r="JO47" s="191">
        <f t="shared" si="120"/>
        <v>28413</v>
      </c>
      <c r="JP47" s="191">
        <f t="shared" si="120"/>
        <v>28413</v>
      </c>
      <c r="JQ47" s="191">
        <f t="shared" si="120"/>
        <v>30381</v>
      </c>
      <c r="JR47" s="191">
        <f t="shared" si="120"/>
        <v>30381</v>
      </c>
      <c r="JS47" s="191">
        <f t="shared" si="120"/>
        <v>29397</v>
      </c>
      <c r="JT47" s="191">
        <f t="shared" si="120"/>
        <v>29397</v>
      </c>
      <c r="JU47" s="191">
        <f t="shared" si="120"/>
        <v>29397</v>
      </c>
      <c r="JV47" s="191">
        <f t="shared" si="120"/>
        <v>29397</v>
      </c>
    </row>
    <row r="48" spans="1:282" s="50" customFormat="1" x14ac:dyDescent="0.2">
      <c r="A48" s="88">
        <f>A32</f>
        <v>2</v>
      </c>
      <c r="B48" s="191" t="e">
        <f t="shared" ref="B48:C48" si="121">ROUND(B24*0.82,)</f>
        <v>#REF!</v>
      </c>
      <c r="C48" s="191" t="e">
        <f t="shared" si="121"/>
        <v>#REF!</v>
      </c>
      <c r="D48" s="191" t="e">
        <f t="shared" ref="D48:BO48" si="122">ROUND(D24*0.82,)</f>
        <v>#REF!</v>
      </c>
      <c r="E48" s="191" t="e">
        <f t="shared" si="122"/>
        <v>#REF!</v>
      </c>
      <c r="F48" s="191" t="e">
        <f t="shared" si="122"/>
        <v>#REF!</v>
      </c>
      <c r="G48" s="191" t="e">
        <f t="shared" si="122"/>
        <v>#REF!</v>
      </c>
      <c r="H48" s="191">
        <f t="shared" si="122"/>
        <v>52890</v>
      </c>
      <c r="I48" s="191">
        <f t="shared" si="122"/>
        <v>64780</v>
      </c>
      <c r="J48" s="191">
        <f t="shared" si="122"/>
        <v>64780</v>
      </c>
      <c r="K48" s="191">
        <f t="shared" si="122"/>
        <v>64780</v>
      </c>
      <c r="L48" s="191">
        <f t="shared" si="122"/>
        <v>59040</v>
      </c>
      <c r="M48" s="191">
        <f t="shared" si="122"/>
        <v>59040</v>
      </c>
      <c r="N48" s="191">
        <f t="shared" si="122"/>
        <v>59040</v>
      </c>
      <c r="O48" s="191">
        <f t="shared" si="122"/>
        <v>59040</v>
      </c>
      <c r="P48" s="191">
        <f t="shared" si="122"/>
        <v>59040</v>
      </c>
      <c r="Q48" s="191">
        <f t="shared" si="122"/>
        <v>59040</v>
      </c>
      <c r="R48" s="191">
        <f t="shared" si="122"/>
        <v>47888</v>
      </c>
      <c r="S48" s="191">
        <f t="shared" si="122"/>
        <v>34358</v>
      </c>
      <c r="T48" s="191">
        <f t="shared" si="122"/>
        <v>34358</v>
      </c>
      <c r="U48" s="191">
        <f t="shared" si="122"/>
        <v>34358</v>
      </c>
      <c r="V48" s="191">
        <f t="shared" si="122"/>
        <v>34358</v>
      </c>
      <c r="W48" s="191">
        <f t="shared" si="122"/>
        <v>34358</v>
      </c>
      <c r="X48" s="191">
        <f t="shared" si="122"/>
        <v>35998</v>
      </c>
      <c r="Y48" s="191">
        <f t="shared" si="122"/>
        <v>35998</v>
      </c>
      <c r="Z48" s="191">
        <f t="shared" si="122"/>
        <v>35998</v>
      </c>
      <c r="AA48" s="191">
        <f t="shared" si="122"/>
        <v>35998</v>
      </c>
      <c r="AB48" s="191">
        <f t="shared" si="122"/>
        <v>35998</v>
      </c>
      <c r="AC48" s="191">
        <f t="shared" si="122"/>
        <v>34358</v>
      </c>
      <c r="AD48" s="191">
        <f t="shared" si="122"/>
        <v>34358</v>
      </c>
      <c r="AE48" s="191">
        <f t="shared" si="122"/>
        <v>34358</v>
      </c>
      <c r="AF48" s="191">
        <f t="shared" si="122"/>
        <v>34358</v>
      </c>
      <c r="AG48" s="191">
        <f t="shared" si="122"/>
        <v>34358</v>
      </c>
      <c r="AH48" s="191">
        <f t="shared" si="122"/>
        <v>37638</v>
      </c>
      <c r="AI48" s="191">
        <f t="shared" si="122"/>
        <v>37638</v>
      </c>
      <c r="AJ48" s="191">
        <f t="shared" si="122"/>
        <v>37638</v>
      </c>
      <c r="AK48" s="191">
        <f t="shared" si="122"/>
        <v>37638</v>
      </c>
      <c r="AL48" s="191">
        <f t="shared" si="122"/>
        <v>37638</v>
      </c>
      <c r="AM48" s="191">
        <f t="shared" si="122"/>
        <v>39278</v>
      </c>
      <c r="AN48" s="191">
        <f t="shared" si="122"/>
        <v>41328</v>
      </c>
      <c r="AO48" s="191">
        <f t="shared" si="122"/>
        <v>45838</v>
      </c>
      <c r="AP48" s="191">
        <f t="shared" si="122"/>
        <v>45838</v>
      </c>
      <c r="AQ48" s="191">
        <f t="shared" si="122"/>
        <v>45838</v>
      </c>
      <c r="AR48" s="191">
        <f t="shared" si="122"/>
        <v>45838</v>
      </c>
      <c r="AS48" s="191">
        <f t="shared" si="122"/>
        <v>45838</v>
      </c>
      <c r="AT48" s="191">
        <f t="shared" si="122"/>
        <v>45838</v>
      </c>
      <c r="AU48" s="191">
        <f t="shared" si="122"/>
        <v>45838</v>
      </c>
      <c r="AV48" s="191">
        <f t="shared" si="122"/>
        <v>45838</v>
      </c>
      <c r="AW48" s="191">
        <f t="shared" si="122"/>
        <v>45838</v>
      </c>
      <c r="AX48" s="191">
        <f t="shared" si="122"/>
        <v>45838</v>
      </c>
      <c r="AY48" s="191">
        <f t="shared" si="122"/>
        <v>44198</v>
      </c>
      <c r="AZ48" s="191">
        <f t="shared" si="122"/>
        <v>44198</v>
      </c>
      <c r="BA48" s="191">
        <f t="shared" si="122"/>
        <v>45838</v>
      </c>
      <c r="BB48" s="191">
        <f t="shared" si="122"/>
        <v>45838</v>
      </c>
      <c r="BC48" s="191">
        <f t="shared" si="122"/>
        <v>47478</v>
      </c>
      <c r="BD48" s="191">
        <f t="shared" si="122"/>
        <v>49528</v>
      </c>
      <c r="BE48" s="191">
        <f t="shared" si="122"/>
        <v>49528</v>
      </c>
      <c r="BF48" s="191">
        <f t="shared" si="122"/>
        <v>49528</v>
      </c>
      <c r="BG48" s="191">
        <f t="shared" si="122"/>
        <v>49528</v>
      </c>
      <c r="BH48" s="191">
        <f t="shared" si="122"/>
        <v>51578</v>
      </c>
      <c r="BI48" s="191">
        <f t="shared" si="122"/>
        <v>54038</v>
      </c>
      <c r="BJ48" s="191">
        <f t="shared" si="122"/>
        <v>54038</v>
      </c>
      <c r="BK48" s="191">
        <f t="shared" si="122"/>
        <v>51578</v>
      </c>
      <c r="BL48" s="191">
        <f t="shared" si="122"/>
        <v>47478</v>
      </c>
      <c r="BM48" s="191">
        <f t="shared" si="122"/>
        <v>47478</v>
      </c>
      <c r="BN48" s="191">
        <f t="shared" si="122"/>
        <v>49528</v>
      </c>
      <c r="BO48" s="191">
        <f t="shared" si="122"/>
        <v>49528</v>
      </c>
      <c r="BP48" s="191">
        <f t="shared" ref="BP48:CU48" si="123">ROUND(BP24*0.82,)</f>
        <v>42558</v>
      </c>
      <c r="BQ48" s="191">
        <f t="shared" si="123"/>
        <v>42927</v>
      </c>
      <c r="BR48" s="191">
        <f t="shared" si="123"/>
        <v>42927</v>
      </c>
      <c r="BS48" s="191">
        <f t="shared" si="123"/>
        <v>42927</v>
      </c>
      <c r="BT48" s="191">
        <f t="shared" si="123"/>
        <v>41697</v>
      </c>
      <c r="BU48" s="191">
        <f t="shared" si="123"/>
        <v>41697</v>
      </c>
      <c r="BV48" s="191">
        <f t="shared" si="123"/>
        <v>42927</v>
      </c>
      <c r="BW48" s="191">
        <f t="shared" si="123"/>
        <v>42927</v>
      </c>
      <c r="BX48" s="191">
        <f t="shared" si="123"/>
        <v>42927</v>
      </c>
      <c r="BY48" s="191">
        <f t="shared" si="123"/>
        <v>37597</v>
      </c>
      <c r="BZ48" s="191">
        <f t="shared" si="123"/>
        <v>37597</v>
      </c>
      <c r="CA48" s="191">
        <f t="shared" si="123"/>
        <v>37597</v>
      </c>
      <c r="CB48" s="191">
        <f t="shared" si="123"/>
        <v>37597</v>
      </c>
      <c r="CC48" s="191">
        <f t="shared" si="123"/>
        <v>37597</v>
      </c>
      <c r="CD48" s="191">
        <f t="shared" si="123"/>
        <v>37597</v>
      </c>
      <c r="CE48" s="191">
        <f t="shared" si="123"/>
        <v>37597</v>
      </c>
      <c r="CF48" s="191">
        <f t="shared" si="123"/>
        <v>37597</v>
      </c>
      <c r="CG48" s="191">
        <f t="shared" si="123"/>
        <v>37597</v>
      </c>
      <c r="CH48" s="191">
        <f t="shared" si="123"/>
        <v>37597</v>
      </c>
      <c r="CI48" s="191">
        <f t="shared" si="123"/>
        <v>37597</v>
      </c>
      <c r="CJ48" s="191">
        <f t="shared" si="123"/>
        <v>37597</v>
      </c>
      <c r="CK48" s="191">
        <f t="shared" si="123"/>
        <v>37597</v>
      </c>
      <c r="CL48" s="191">
        <f t="shared" si="123"/>
        <v>37597</v>
      </c>
      <c r="CM48" s="191">
        <f t="shared" si="123"/>
        <v>37597</v>
      </c>
      <c r="CN48" s="191">
        <f t="shared" si="123"/>
        <v>37597</v>
      </c>
      <c r="CO48" s="191">
        <f t="shared" si="123"/>
        <v>37597</v>
      </c>
      <c r="CP48" s="191">
        <f t="shared" si="123"/>
        <v>37597</v>
      </c>
      <c r="CQ48" s="191">
        <f t="shared" si="123"/>
        <v>37597</v>
      </c>
      <c r="CR48" s="191">
        <f t="shared" si="123"/>
        <v>37597</v>
      </c>
      <c r="CS48" s="191">
        <f t="shared" si="123"/>
        <v>37597</v>
      </c>
      <c r="CT48" s="191">
        <f t="shared" si="123"/>
        <v>37597</v>
      </c>
      <c r="CU48" s="191">
        <f t="shared" si="123"/>
        <v>37597</v>
      </c>
      <c r="CV48" s="191">
        <f t="shared" ref="CV48:DP48" si="124">ROUND(CV24*0.82,)</f>
        <v>29930</v>
      </c>
      <c r="CW48" s="191">
        <f t="shared" si="124"/>
        <v>29930</v>
      </c>
      <c r="CX48" s="191">
        <f t="shared" si="124"/>
        <v>30340</v>
      </c>
      <c r="CY48" s="191">
        <f t="shared" si="124"/>
        <v>30340</v>
      </c>
      <c r="CZ48" s="191">
        <f t="shared" si="124"/>
        <v>29930</v>
      </c>
      <c r="DA48" s="191">
        <f t="shared" si="124"/>
        <v>29930</v>
      </c>
      <c r="DB48" s="191">
        <f t="shared" si="124"/>
        <v>29930</v>
      </c>
      <c r="DC48" s="191">
        <f t="shared" si="124"/>
        <v>29930</v>
      </c>
      <c r="DD48" s="191">
        <f t="shared" si="124"/>
        <v>29930</v>
      </c>
      <c r="DE48" s="191">
        <f t="shared" si="124"/>
        <v>30340</v>
      </c>
      <c r="DF48" s="191">
        <f t="shared" si="124"/>
        <v>30340</v>
      </c>
      <c r="DG48" s="191">
        <f t="shared" si="124"/>
        <v>29930</v>
      </c>
      <c r="DH48" s="191">
        <f t="shared" si="124"/>
        <v>29930</v>
      </c>
      <c r="DI48" s="191">
        <f t="shared" si="124"/>
        <v>29930</v>
      </c>
      <c r="DJ48" s="191">
        <f t="shared" si="124"/>
        <v>29110</v>
      </c>
      <c r="DK48" s="191">
        <f t="shared" si="124"/>
        <v>29110</v>
      </c>
      <c r="DL48" s="191">
        <f t="shared" si="124"/>
        <v>29684</v>
      </c>
      <c r="DM48" s="191">
        <f t="shared" si="124"/>
        <v>29684</v>
      </c>
      <c r="DN48" s="191">
        <f t="shared" si="124"/>
        <v>29110</v>
      </c>
      <c r="DO48" s="191">
        <f t="shared" si="124"/>
        <v>29110</v>
      </c>
      <c r="DP48" s="191">
        <f t="shared" si="124"/>
        <v>29110</v>
      </c>
      <c r="DQ48" s="191">
        <f t="shared" ref="DQ48:DY48" si="125">ROUND(DQ24*0.82,)</f>
        <v>29110</v>
      </c>
      <c r="DR48" s="191">
        <f t="shared" si="125"/>
        <v>29110</v>
      </c>
      <c r="DS48" s="191">
        <f t="shared" si="125"/>
        <v>29684</v>
      </c>
      <c r="DT48" s="191">
        <f t="shared" si="125"/>
        <v>29684</v>
      </c>
      <c r="DU48" s="191">
        <f t="shared" si="125"/>
        <v>29110</v>
      </c>
      <c r="DV48" s="191">
        <f t="shared" si="125"/>
        <v>29110</v>
      </c>
      <c r="DW48" s="191">
        <f t="shared" si="125"/>
        <v>29110</v>
      </c>
      <c r="DX48" s="191">
        <f t="shared" si="125"/>
        <v>29110</v>
      </c>
      <c r="DY48" s="191">
        <f t="shared" si="125"/>
        <v>29930</v>
      </c>
      <c r="DZ48" s="191">
        <f t="shared" ref="DZ48:EA48" si="126">ROUND(DZ24*0.82,)</f>
        <v>29684</v>
      </c>
      <c r="EA48" s="191">
        <f t="shared" si="126"/>
        <v>29684</v>
      </c>
      <c r="EB48" s="191">
        <f t="shared" ref="EB48:GM48" si="127">ROUND(EB24*0.82,)</f>
        <v>29684</v>
      </c>
      <c r="EC48" s="191">
        <f t="shared" si="127"/>
        <v>28700</v>
      </c>
      <c r="ED48" s="191">
        <f t="shared" si="127"/>
        <v>28700</v>
      </c>
      <c r="EE48" s="191">
        <f t="shared" si="127"/>
        <v>28700</v>
      </c>
      <c r="EF48" s="191">
        <f t="shared" si="127"/>
        <v>28700</v>
      </c>
      <c r="EG48" s="191">
        <f t="shared" si="127"/>
        <v>28700</v>
      </c>
      <c r="EH48" s="191">
        <f t="shared" si="127"/>
        <v>29684</v>
      </c>
      <c r="EI48" s="191">
        <f t="shared" si="127"/>
        <v>29684</v>
      </c>
      <c r="EJ48" s="191">
        <f t="shared" si="127"/>
        <v>29684</v>
      </c>
      <c r="EK48" s="191">
        <f t="shared" si="127"/>
        <v>28454</v>
      </c>
      <c r="EL48" s="191">
        <f t="shared" si="127"/>
        <v>28454</v>
      </c>
      <c r="EM48" s="191">
        <f t="shared" si="127"/>
        <v>28454</v>
      </c>
      <c r="EN48" s="191">
        <f t="shared" si="127"/>
        <v>28700</v>
      </c>
      <c r="EO48" s="191">
        <f t="shared" si="127"/>
        <v>28700</v>
      </c>
      <c r="EP48" s="191">
        <f t="shared" si="127"/>
        <v>28454</v>
      </c>
      <c r="EQ48" s="191">
        <f t="shared" si="127"/>
        <v>28454</v>
      </c>
      <c r="ER48" s="191">
        <f t="shared" si="127"/>
        <v>28454</v>
      </c>
      <c r="ES48" s="191">
        <f t="shared" si="127"/>
        <v>28454</v>
      </c>
      <c r="ET48" s="191">
        <f t="shared" si="127"/>
        <v>28454</v>
      </c>
      <c r="EU48" s="191">
        <f t="shared" si="127"/>
        <v>28700</v>
      </c>
      <c r="EV48" s="191">
        <f t="shared" si="127"/>
        <v>28700</v>
      </c>
      <c r="EW48" s="191">
        <f t="shared" si="127"/>
        <v>28454</v>
      </c>
      <c r="EX48" s="191">
        <f t="shared" si="127"/>
        <v>28454</v>
      </c>
      <c r="EY48" s="191">
        <f t="shared" si="127"/>
        <v>28454</v>
      </c>
      <c r="EZ48" s="191">
        <f t="shared" si="127"/>
        <v>28454</v>
      </c>
      <c r="FA48" s="191">
        <f t="shared" si="127"/>
        <v>28454</v>
      </c>
      <c r="FB48" s="191">
        <f t="shared" si="127"/>
        <v>28700</v>
      </c>
      <c r="FC48" s="191">
        <f t="shared" si="127"/>
        <v>28700</v>
      </c>
      <c r="FD48" s="191">
        <f t="shared" si="127"/>
        <v>29930</v>
      </c>
      <c r="FE48" s="191">
        <f t="shared" si="127"/>
        <v>28700</v>
      </c>
      <c r="FF48" s="191">
        <f t="shared" si="127"/>
        <v>28700</v>
      </c>
      <c r="FG48" s="191">
        <f t="shared" si="127"/>
        <v>28700</v>
      </c>
      <c r="FH48" s="191">
        <f t="shared" si="127"/>
        <v>28700</v>
      </c>
      <c r="FI48" s="191">
        <f t="shared" si="127"/>
        <v>34850</v>
      </c>
      <c r="FJ48" s="191">
        <f t="shared" si="127"/>
        <v>34850</v>
      </c>
      <c r="FK48" s="191">
        <f t="shared" si="127"/>
        <v>34850</v>
      </c>
      <c r="FL48" s="191">
        <f t="shared" si="127"/>
        <v>34850</v>
      </c>
      <c r="FM48" s="191">
        <f t="shared" si="127"/>
        <v>34850</v>
      </c>
      <c r="FN48" s="191">
        <f t="shared" si="127"/>
        <v>34850</v>
      </c>
      <c r="FO48" s="191">
        <f t="shared" si="127"/>
        <v>34850</v>
      </c>
      <c r="FP48" s="191">
        <f t="shared" si="127"/>
        <v>34850</v>
      </c>
      <c r="FQ48" s="191">
        <f t="shared" si="127"/>
        <v>34850</v>
      </c>
      <c r="FR48" s="191">
        <f t="shared" si="127"/>
        <v>34850</v>
      </c>
      <c r="FS48" s="191">
        <f t="shared" si="127"/>
        <v>34850</v>
      </c>
      <c r="FT48" s="191">
        <f t="shared" si="127"/>
        <v>34850</v>
      </c>
      <c r="FU48" s="191">
        <f t="shared" si="127"/>
        <v>34850</v>
      </c>
      <c r="FV48" s="191">
        <f t="shared" si="127"/>
        <v>34850</v>
      </c>
      <c r="FW48" s="191">
        <f t="shared" si="127"/>
        <v>34850</v>
      </c>
      <c r="FX48" s="191">
        <f t="shared" si="127"/>
        <v>34850</v>
      </c>
      <c r="FY48" s="191">
        <f t="shared" si="127"/>
        <v>34850</v>
      </c>
      <c r="FZ48" s="191">
        <f t="shared" si="127"/>
        <v>34850</v>
      </c>
      <c r="GA48" s="191">
        <f t="shared" si="127"/>
        <v>34850</v>
      </c>
      <c r="GB48" s="191">
        <f t="shared" si="127"/>
        <v>34850</v>
      </c>
      <c r="GC48" s="191">
        <f t="shared" si="127"/>
        <v>34850</v>
      </c>
      <c r="GD48" s="191">
        <f t="shared" si="127"/>
        <v>34850</v>
      </c>
      <c r="GE48" s="191">
        <f t="shared" si="127"/>
        <v>34850</v>
      </c>
      <c r="GF48" s="191">
        <f t="shared" si="127"/>
        <v>34850</v>
      </c>
      <c r="GG48" s="191">
        <f t="shared" si="127"/>
        <v>28700</v>
      </c>
      <c r="GH48" s="191">
        <f t="shared" si="127"/>
        <v>28700</v>
      </c>
      <c r="GI48" s="191">
        <f t="shared" si="127"/>
        <v>36408</v>
      </c>
      <c r="GJ48" s="191">
        <f t="shared" si="127"/>
        <v>36408</v>
      </c>
      <c r="GK48" s="191">
        <f t="shared" si="127"/>
        <v>36408</v>
      </c>
      <c r="GL48" s="191">
        <f t="shared" si="127"/>
        <v>36408</v>
      </c>
      <c r="GM48" s="191">
        <f t="shared" si="127"/>
        <v>36408</v>
      </c>
      <c r="GN48" s="191">
        <f t="shared" ref="GN48:IY48" si="128">ROUND(GN24*0.82,)</f>
        <v>36408</v>
      </c>
      <c r="GO48" s="191">
        <f t="shared" si="128"/>
        <v>36408</v>
      </c>
      <c r="GP48" s="191">
        <f t="shared" si="128"/>
        <v>36408</v>
      </c>
      <c r="GQ48" s="191">
        <f t="shared" si="128"/>
        <v>36408</v>
      </c>
      <c r="GR48" s="191">
        <f t="shared" si="128"/>
        <v>36408</v>
      </c>
      <c r="GS48" s="191">
        <f t="shared" si="128"/>
        <v>31488</v>
      </c>
      <c r="GT48" s="191">
        <f t="shared" si="128"/>
        <v>31488</v>
      </c>
      <c r="GU48" s="191">
        <f t="shared" si="128"/>
        <v>31488</v>
      </c>
      <c r="GV48" s="191">
        <f t="shared" si="128"/>
        <v>31488</v>
      </c>
      <c r="GW48" s="191">
        <f t="shared" si="128"/>
        <v>31898</v>
      </c>
      <c r="GX48" s="191">
        <f t="shared" si="128"/>
        <v>31898</v>
      </c>
      <c r="GY48" s="191">
        <f t="shared" si="128"/>
        <v>32882</v>
      </c>
      <c r="GZ48" s="191">
        <f t="shared" si="128"/>
        <v>32882</v>
      </c>
      <c r="HA48" s="191">
        <f t="shared" si="128"/>
        <v>31898</v>
      </c>
      <c r="HB48" s="191">
        <f t="shared" si="128"/>
        <v>31898</v>
      </c>
      <c r="HC48" s="191">
        <f t="shared" si="128"/>
        <v>31898</v>
      </c>
      <c r="HD48" s="191">
        <f t="shared" si="128"/>
        <v>31898</v>
      </c>
      <c r="HE48" s="191">
        <f t="shared" si="128"/>
        <v>31898</v>
      </c>
      <c r="HF48" s="191">
        <f t="shared" si="128"/>
        <v>32882</v>
      </c>
      <c r="HG48" s="191">
        <f t="shared" si="128"/>
        <v>32882</v>
      </c>
      <c r="HH48" s="191">
        <f t="shared" si="128"/>
        <v>31898</v>
      </c>
      <c r="HI48" s="191">
        <f t="shared" si="128"/>
        <v>31898</v>
      </c>
      <c r="HJ48" s="191">
        <f t="shared" si="128"/>
        <v>31898</v>
      </c>
      <c r="HK48" s="191">
        <f t="shared" si="128"/>
        <v>31898</v>
      </c>
      <c r="HL48" s="191">
        <f t="shared" si="128"/>
        <v>31898</v>
      </c>
      <c r="HM48" s="191">
        <f t="shared" si="128"/>
        <v>29930</v>
      </c>
      <c r="HN48" s="191">
        <f t="shared" si="128"/>
        <v>32882</v>
      </c>
      <c r="HO48" s="191">
        <f t="shared" si="128"/>
        <v>31898</v>
      </c>
      <c r="HP48" s="191">
        <f t="shared" si="128"/>
        <v>31898</v>
      </c>
      <c r="HQ48" s="191">
        <f t="shared" si="128"/>
        <v>31898</v>
      </c>
      <c r="HR48" s="191">
        <f t="shared" si="128"/>
        <v>31898</v>
      </c>
      <c r="HS48" s="191">
        <f t="shared" si="128"/>
        <v>31898</v>
      </c>
      <c r="HT48" s="191">
        <f t="shared" si="128"/>
        <v>32882</v>
      </c>
      <c r="HU48" s="191">
        <f t="shared" si="128"/>
        <v>32882</v>
      </c>
      <c r="HV48" s="191">
        <f t="shared" si="128"/>
        <v>31898</v>
      </c>
      <c r="HW48" s="191">
        <f t="shared" si="128"/>
        <v>31898</v>
      </c>
      <c r="HX48" s="191">
        <f t="shared" si="128"/>
        <v>31898</v>
      </c>
      <c r="HY48" s="191">
        <f t="shared" si="128"/>
        <v>31898</v>
      </c>
      <c r="HZ48" s="191">
        <f t="shared" si="128"/>
        <v>31898</v>
      </c>
      <c r="IA48" s="191">
        <f t="shared" si="128"/>
        <v>32882</v>
      </c>
      <c r="IB48" s="191">
        <f t="shared" si="128"/>
        <v>32882</v>
      </c>
      <c r="IC48" s="191">
        <f t="shared" si="128"/>
        <v>31898</v>
      </c>
      <c r="ID48" s="191">
        <f t="shared" si="128"/>
        <v>31898</v>
      </c>
      <c r="IE48" s="191">
        <f t="shared" si="128"/>
        <v>31898</v>
      </c>
      <c r="IF48" s="191">
        <f t="shared" si="128"/>
        <v>31898</v>
      </c>
      <c r="IG48" s="191">
        <f t="shared" si="128"/>
        <v>31898</v>
      </c>
      <c r="IH48" s="191">
        <f t="shared" si="128"/>
        <v>32882</v>
      </c>
      <c r="II48" s="191">
        <f t="shared" si="128"/>
        <v>32882</v>
      </c>
      <c r="IJ48" s="191">
        <f t="shared" si="128"/>
        <v>30340</v>
      </c>
      <c r="IK48" s="191">
        <f t="shared" si="128"/>
        <v>30340</v>
      </c>
      <c r="IL48" s="191">
        <f t="shared" si="128"/>
        <v>30340</v>
      </c>
      <c r="IM48" s="191">
        <f t="shared" si="128"/>
        <v>30340</v>
      </c>
      <c r="IN48" s="191">
        <f t="shared" si="128"/>
        <v>30340</v>
      </c>
      <c r="IO48" s="191">
        <f t="shared" si="128"/>
        <v>31898</v>
      </c>
      <c r="IP48" s="191">
        <f t="shared" si="128"/>
        <v>31898</v>
      </c>
      <c r="IQ48" s="191">
        <f t="shared" si="128"/>
        <v>29930</v>
      </c>
      <c r="IR48" s="191">
        <f t="shared" si="128"/>
        <v>29930</v>
      </c>
      <c r="IS48" s="191">
        <f t="shared" si="128"/>
        <v>29930</v>
      </c>
      <c r="IT48" s="191">
        <f t="shared" si="128"/>
        <v>29930</v>
      </c>
      <c r="IU48" s="191">
        <f t="shared" si="128"/>
        <v>29930</v>
      </c>
      <c r="IV48" s="191">
        <f t="shared" si="128"/>
        <v>31898</v>
      </c>
      <c r="IW48" s="191">
        <f t="shared" si="128"/>
        <v>31898</v>
      </c>
      <c r="IX48" s="191">
        <f t="shared" si="128"/>
        <v>29930</v>
      </c>
      <c r="IY48" s="191">
        <f t="shared" si="128"/>
        <v>29930</v>
      </c>
      <c r="IZ48" s="191">
        <f t="shared" ref="IZ48:JV48" si="129">ROUND(IZ24*0.82,)</f>
        <v>29930</v>
      </c>
      <c r="JA48" s="191">
        <f t="shared" si="129"/>
        <v>29930</v>
      </c>
      <c r="JB48" s="191">
        <f t="shared" si="129"/>
        <v>29930</v>
      </c>
      <c r="JC48" s="191">
        <f t="shared" si="129"/>
        <v>31898</v>
      </c>
      <c r="JD48" s="191">
        <f t="shared" si="129"/>
        <v>31898</v>
      </c>
      <c r="JE48" s="191">
        <f t="shared" si="129"/>
        <v>29930</v>
      </c>
      <c r="JF48" s="191">
        <f t="shared" si="129"/>
        <v>29930</v>
      </c>
      <c r="JG48" s="191">
        <f t="shared" si="129"/>
        <v>29930</v>
      </c>
      <c r="JH48" s="191">
        <f t="shared" si="129"/>
        <v>29930</v>
      </c>
      <c r="JI48" s="191">
        <f t="shared" si="129"/>
        <v>29930</v>
      </c>
      <c r="JJ48" s="191">
        <f t="shared" si="129"/>
        <v>31898</v>
      </c>
      <c r="JK48" s="191">
        <f t="shared" si="129"/>
        <v>31898</v>
      </c>
      <c r="JL48" s="191">
        <f t="shared" si="129"/>
        <v>29930</v>
      </c>
      <c r="JM48" s="191">
        <f t="shared" si="129"/>
        <v>29930</v>
      </c>
      <c r="JN48" s="191">
        <f t="shared" si="129"/>
        <v>29930</v>
      </c>
      <c r="JO48" s="191">
        <f t="shared" si="129"/>
        <v>29930</v>
      </c>
      <c r="JP48" s="191">
        <f t="shared" si="129"/>
        <v>29930</v>
      </c>
      <c r="JQ48" s="191">
        <f t="shared" si="129"/>
        <v>31898</v>
      </c>
      <c r="JR48" s="191">
        <f t="shared" si="129"/>
        <v>31898</v>
      </c>
      <c r="JS48" s="191">
        <f t="shared" si="129"/>
        <v>30914</v>
      </c>
      <c r="JT48" s="191">
        <f t="shared" si="129"/>
        <v>30914</v>
      </c>
      <c r="JU48" s="191">
        <f t="shared" si="129"/>
        <v>30914</v>
      </c>
      <c r="JV48" s="191">
        <f t="shared" si="129"/>
        <v>30914</v>
      </c>
    </row>
    <row r="49" spans="1:282" s="50" customFormat="1" x14ac:dyDescent="0.2">
      <c r="A49" s="42" t="s">
        <v>87</v>
      </c>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1"/>
      <c r="BP49" s="191"/>
      <c r="BQ49" s="191"/>
      <c r="BR49" s="191"/>
      <c r="BS49" s="191"/>
      <c r="BT49" s="191"/>
      <c r="BU49" s="191"/>
      <c r="BV49" s="191"/>
      <c r="BW49" s="191"/>
      <c r="BX49" s="191"/>
      <c r="BY49" s="191"/>
      <c r="BZ49" s="191"/>
      <c r="CA49" s="191"/>
      <c r="CB49" s="191"/>
      <c r="CC49" s="191"/>
      <c r="CD49" s="191"/>
      <c r="CE49" s="191"/>
      <c r="CF49" s="191"/>
      <c r="CG49" s="191"/>
      <c r="CH49" s="191"/>
      <c r="CI49" s="191"/>
      <c r="CJ49" s="191"/>
      <c r="CK49" s="191"/>
      <c r="CL49" s="191"/>
      <c r="CM49" s="191"/>
      <c r="CN49" s="191"/>
      <c r="CO49" s="191"/>
      <c r="CP49" s="191"/>
      <c r="CQ49" s="191"/>
      <c r="CR49" s="191"/>
      <c r="CS49" s="191"/>
      <c r="CT49" s="191"/>
      <c r="CU49" s="191"/>
      <c r="CV49" s="191"/>
      <c r="CW49" s="191"/>
      <c r="CX49" s="191"/>
      <c r="CY49" s="191"/>
      <c r="CZ49" s="191"/>
      <c r="DA49" s="191"/>
      <c r="DB49" s="191"/>
      <c r="DC49" s="191"/>
      <c r="DD49" s="191"/>
      <c r="DE49" s="191"/>
      <c r="DF49" s="191"/>
      <c r="DG49" s="191"/>
      <c r="DH49" s="191"/>
      <c r="DI49" s="191"/>
      <c r="DJ49" s="191"/>
      <c r="DK49" s="191"/>
      <c r="DL49" s="191"/>
      <c r="DM49" s="191"/>
      <c r="DN49" s="191"/>
      <c r="DO49" s="191"/>
      <c r="DP49" s="191"/>
      <c r="DQ49" s="191"/>
      <c r="DR49" s="191"/>
      <c r="DS49" s="191"/>
      <c r="DT49" s="191"/>
      <c r="DU49" s="191"/>
      <c r="DV49" s="191"/>
      <c r="DW49" s="191"/>
      <c r="DX49" s="191"/>
      <c r="DY49" s="191"/>
      <c r="DZ49" s="191"/>
      <c r="EA49" s="191"/>
      <c r="EB49" s="191"/>
      <c r="EC49" s="191"/>
      <c r="ED49" s="191"/>
      <c r="EE49" s="191"/>
      <c r="EF49" s="191"/>
      <c r="EG49" s="191"/>
      <c r="EH49" s="191"/>
      <c r="EI49" s="191"/>
      <c r="EJ49" s="191"/>
      <c r="EK49" s="191"/>
      <c r="EL49" s="191"/>
      <c r="EM49" s="191"/>
      <c r="EN49" s="191"/>
      <c r="EO49" s="191"/>
      <c r="EP49" s="191"/>
      <c r="EQ49" s="191"/>
      <c r="ER49" s="191"/>
      <c r="ES49" s="191"/>
      <c r="ET49" s="191"/>
      <c r="EU49" s="191"/>
      <c r="EV49" s="191"/>
      <c r="EW49" s="191"/>
      <c r="EX49" s="191"/>
      <c r="EY49" s="191"/>
      <c r="EZ49" s="191"/>
      <c r="FA49" s="191"/>
      <c r="FB49" s="191"/>
      <c r="FC49" s="191"/>
      <c r="FD49" s="191"/>
      <c r="FE49" s="191"/>
      <c r="FF49" s="191"/>
      <c r="FG49" s="191"/>
      <c r="FH49" s="191"/>
      <c r="FI49" s="191"/>
      <c r="FJ49" s="191"/>
      <c r="FK49" s="191"/>
      <c r="FL49" s="191"/>
      <c r="FM49" s="191"/>
      <c r="FN49" s="191"/>
      <c r="FO49" s="191"/>
      <c r="FP49" s="191"/>
      <c r="FQ49" s="191"/>
      <c r="FR49" s="191"/>
      <c r="FS49" s="191"/>
      <c r="FT49" s="191"/>
      <c r="FU49" s="191"/>
      <c r="FV49" s="191"/>
      <c r="FW49" s="191"/>
      <c r="FX49" s="191"/>
      <c r="FY49" s="191"/>
      <c r="FZ49" s="191"/>
      <c r="GA49" s="191"/>
      <c r="GB49" s="191"/>
      <c r="GC49" s="191"/>
      <c r="GD49" s="191"/>
      <c r="GE49" s="191"/>
      <c r="GF49" s="191"/>
      <c r="GG49" s="191"/>
      <c r="GH49" s="191"/>
      <c r="GI49" s="191"/>
      <c r="GJ49" s="191"/>
      <c r="GK49" s="191"/>
      <c r="GL49" s="191"/>
      <c r="GM49" s="191"/>
      <c r="GN49" s="191"/>
      <c r="GO49" s="191"/>
      <c r="GP49" s="191"/>
      <c r="GQ49" s="191"/>
      <c r="GR49" s="191"/>
      <c r="GS49" s="191"/>
      <c r="GT49" s="191"/>
      <c r="GU49" s="191"/>
      <c r="GV49" s="191"/>
      <c r="GW49" s="191"/>
      <c r="GX49" s="191"/>
      <c r="GY49" s="191"/>
      <c r="GZ49" s="191"/>
      <c r="HA49" s="191"/>
      <c r="HB49" s="191"/>
      <c r="HC49" s="191"/>
      <c r="HD49" s="191"/>
      <c r="HE49" s="191"/>
      <c r="HF49" s="191"/>
      <c r="HG49" s="191"/>
      <c r="HH49" s="191"/>
      <c r="HI49" s="191"/>
      <c r="HJ49" s="191"/>
      <c r="HK49" s="191"/>
      <c r="HL49" s="191"/>
      <c r="HM49" s="191"/>
      <c r="HN49" s="191"/>
      <c r="HO49" s="191"/>
      <c r="HP49" s="191"/>
      <c r="HQ49" s="191"/>
      <c r="HR49" s="191"/>
      <c r="HS49" s="191"/>
      <c r="HT49" s="191"/>
      <c r="HU49" s="191"/>
      <c r="HV49" s="191"/>
      <c r="HW49" s="191"/>
      <c r="HX49" s="191"/>
      <c r="HY49" s="191"/>
      <c r="HZ49" s="191"/>
      <c r="IA49" s="191"/>
      <c r="IB49" s="191"/>
      <c r="IC49" s="191"/>
      <c r="ID49" s="191"/>
      <c r="IE49" s="191"/>
      <c r="IF49" s="191"/>
      <c r="IG49" s="191"/>
      <c r="IH49" s="191"/>
      <c r="II49" s="191"/>
      <c r="IJ49" s="191"/>
      <c r="IK49" s="191"/>
      <c r="IL49" s="191"/>
      <c r="IM49" s="191"/>
      <c r="IN49" s="191"/>
      <c r="IO49" s="191"/>
      <c r="IP49" s="191"/>
      <c r="IQ49" s="191"/>
      <c r="IR49" s="191"/>
      <c r="IS49" s="191"/>
      <c r="IT49" s="191"/>
      <c r="IU49" s="191"/>
      <c r="IV49" s="191"/>
      <c r="IW49" s="191"/>
      <c r="IX49" s="191"/>
      <c r="IY49" s="191"/>
      <c r="IZ49" s="191"/>
      <c r="JA49" s="191"/>
      <c r="JB49" s="191"/>
      <c r="JC49" s="191"/>
      <c r="JD49" s="191"/>
      <c r="JE49" s="191"/>
      <c r="JF49" s="191"/>
      <c r="JG49" s="191"/>
      <c r="JH49" s="191"/>
      <c r="JI49" s="191"/>
      <c r="JJ49" s="191"/>
      <c r="JK49" s="191"/>
      <c r="JL49" s="191"/>
      <c r="JM49" s="191"/>
      <c r="JN49" s="191"/>
      <c r="JO49" s="191"/>
      <c r="JP49" s="191"/>
      <c r="JQ49" s="191"/>
      <c r="JR49" s="191"/>
      <c r="JS49" s="191"/>
      <c r="JT49" s="191"/>
      <c r="JU49" s="191"/>
      <c r="JV49" s="191"/>
    </row>
    <row r="50" spans="1:282" s="50" customFormat="1" x14ac:dyDescent="0.2">
      <c r="A50" s="88" t="s">
        <v>88</v>
      </c>
      <c r="B50" s="8" t="e">
        <f t="shared" ref="B50:C50" si="130">ROUND(B26*0.82,)</f>
        <v>#REF!</v>
      </c>
      <c r="C50" s="8" t="e">
        <f t="shared" si="130"/>
        <v>#REF!</v>
      </c>
      <c r="D50" s="8" t="e">
        <f t="shared" ref="D50:BO50" si="131">ROUND(D26*0.82,)</f>
        <v>#REF!</v>
      </c>
      <c r="E50" s="8" t="e">
        <f t="shared" si="131"/>
        <v>#REF!</v>
      </c>
      <c r="F50" s="8" t="e">
        <f t="shared" si="131"/>
        <v>#REF!</v>
      </c>
      <c r="G50" s="8" t="e">
        <f t="shared" si="131"/>
        <v>#REF!</v>
      </c>
      <c r="H50" s="8">
        <f t="shared" si="131"/>
        <v>97990</v>
      </c>
      <c r="I50" s="8">
        <f t="shared" si="131"/>
        <v>109880</v>
      </c>
      <c r="J50" s="8">
        <f t="shared" si="131"/>
        <v>109880</v>
      </c>
      <c r="K50" s="8">
        <f t="shared" si="131"/>
        <v>109880</v>
      </c>
      <c r="L50" s="8">
        <f t="shared" si="131"/>
        <v>104140</v>
      </c>
      <c r="M50" s="8">
        <f t="shared" si="131"/>
        <v>104140</v>
      </c>
      <c r="N50" s="8">
        <f t="shared" si="131"/>
        <v>104140</v>
      </c>
      <c r="O50" s="8">
        <f t="shared" si="131"/>
        <v>104140</v>
      </c>
      <c r="P50" s="8">
        <f t="shared" si="131"/>
        <v>104140</v>
      </c>
      <c r="Q50" s="8">
        <f t="shared" si="131"/>
        <v>104140</v>
      </c>
      <c r="R50" s="8">
        <f t="shared" si="131"/>
        <v>76588</v>
      </c>
      <c r="S50" s="8">
        <f t="shared" si="131"/>
        <v>63058</v>
      </c>
      <c r="T50" s="8">
        <f t="shared" si="131"/>
        <v>63058</v>
      </c>
      <c r="U50" s="8">
        <f t="shared" si="131"/>
        <v>63058</v>
      </c>
      <c r="V50" s="8">
        <f t="shared" si="131"/>
        <v>63058</v>
      </c>
      <c r="W50" s="8">
        <f t="shared" si="131"/>
        <v>63058</v>
      </c>
      <c r="X50" s="8">
        <f t="shared" si="131"/>
        <v>64698</v>
      </c>
      <c r="Y50" s="8">
        <f t="shared" si="131"/>
        <v>64698</v>
      </c>
      <c r="Z50" s="8">
        <f t="shared" si="131"/>
        <v>64698</v>
      </c>
      <c r="AA50" s="8">
        <f t="shared" si="131"/>
        <v>64698</v>
      </c>
      <c r="AB50" s="8">
        <f t="shared" si="131"/>
        <v>64698</v>
      </c>
      <c r="AC50" s="8">
        <f t="shared" si="131"/>
        <v>63058</v>
      </c>
      <c r="AD50" s="8">
        <f t="shared" si="131"/>
        <v>63058</v>
      </c>
      <c r="AE50" s="8">
        <f t="shared" si="131"/>
        <v>63058</v>
      </c>
      <c r="AF50" s="8">
        <f t="shared" si="131"/>
        <v>63058</v>
      </c>
      <c r="AG50" s="8">
        <f t="shared" si="131"/>
        <v>63058</v>
      </c>
      <c r="AH50" s="8">
        <f t="shared" si="131"/>
        <v>66338</v>
      </c>
      <c r="AI50" s="8">
        <f t="shared" si="131"/>
        <v>66338</v>
      </c>
      <c r="AJ50" s="8">
        <f t="shared" si="131"/>
        <v>66338</v>
      </c>
      <c r="AK50" s="8">
        <f t="shared" si="131"/>
        <v>66338</v>
      </c>
      <c r="AL50" s="8">
        <f t="shared" si="131"/>
        <v>66338</v>
      </c>
      <c r="AM50" s="8">
        <f t="shared" si="131"/>
        <v>67978</v>
      </c>
      <c r="AN50" s="8">
        <f t="shared" si="131"/>
        <v>70028</v>
      </c>
      <c r="AO50" s="8">
        <f t="shared" si="131"/>
        <v>78638</v>
      </c>
      <c r="AP50" s="8">
        <f t="shared" si="131"/>
        <v>78638</v>
      </c>
      <c r="AQ50" s="8">
        <f t="shared" si="131"/>
        <v>78638</v>
      </c>
      <c r="AR50" s="8">
        <f t="shared" si="131"/>
        <v>78638</v>
      </c>
      <c r="AS50" s="8">
        <f t="shared" si="131"/>
        <v>78638</v>
      </c>
      <c r="AT50" s="8">
        <f t="shared" si="131"/>
        <v>78638</v>
      </c>
      <c r="AU50" s="8">
        <f t="shared" si="131"/>
        <v>78638</v>
      </c>
      <c r="AV50" s="8">
        <f t="shared" si="131"/>
        <v>78638</v>
      </c>
      <c r="AW50" s="8">
        <f t="shared" si="131"/>
        <v>78638</v>
      </c>
      <c r="AX50" s="8">
        <f t="shared" si="131"/>
        <v>78638</v>
      </c>
      <c r="AY50" s="8">
        <f t="shared" si="131"/>
        <v>76998</v>
      </c>
      <c r="AZ50" s="8">
        <f t="shared" si="131"/>
        <v>76998</v>
      </c>
      <c r="BA50" s="8">
        <f t="shared" si="131"/>
        <v>78638</v>
      </c>
      <c r="BB50" s="8">
        <f t="shared" si="131"/>
        <v>78638</v>
      </c>
      <c r="BC50" s="8">
        <f t="shared" si="131"/>
        <v>80278</v>
      </c>
      <c r="BD50" s="8">
        <f t="shared" si="131"/>
        <v>82328</v>
      </c>
      <c r="BE50" s="8">
        <f t="shared" si="131"/>
        <v>82328</v>
      </c>
      <c r="BF50" s="8">
        <f t="shared" si="131"/>
        <v>82328</v>
      </c>
      <c r="BG50" s="8">
        <f t="shared" si="131"/>
        <v>82328</v>
      </c>
      <c r="BH50" s="8">
        <f t="shared" si="131"/>
        <v>84378</v>
      </c>
      <c r="BI50" s="8">
        <f t="shared" si="131"/>
        <v>86838</v>
      </c>
      <c r="BJ50" s="8">
        <f t="shared" si="131"/>
        <v>86838</v>
      </c>
      <c r="BK50" s="8">
        <f t="shared" si="131"/>
        <v>84378</v>
      </c>
      <c r="BL50" s="8">
        <f t="shared" si="131"/>
        <v>80278</v>
      </c>
      <c r="BM50" s="8">
        <f t="shared" si="131"/>
        <v>80278</v>
      </c>
      <c r="BN50" s="8">
        <f t="shared" si="131"/>
        <v>82328</v>
      </c>
      <c r="BO50" s="8">
        <f t="shared" si="131"/>
        <v>82328</v>
      </c>
      <c r="BP50" s="8">
        <f t="shared" ref="BP50:CU50" si="132">ROUND(BP26*0.82,)</f>
        <v>75358</v>
      </c>
      <c r="BQ50" s="8">
        <f t="shared" si="132"/>
        <v>75727</v>
      </c>
      <c r="BR50" s="8">
        <f t="shared" si="132"/>
        <v>75727</v>
      </c>
      <c r="BS50" s="8">
        <f t="shared" si="132"/>
        <v>75727</v>
      </c>
      <c r="BT50" s="8">
        <f t="shared" si="132"/>
        <v>74497</v>
      </c>
      <c r="BU50" s="8">
        <f t="shared" si="132"/>
        <v>74497</v>
      </c>
      <c r="BV50" s="8">
        <f t="shared" si="132"/>
        <v>75727</v>
      </c>
      <c r="BW50" s="8">
        <f t="shared" si="132"/>
        <v>75727</v>
      </c>
      <c r="BX50" s="8">
        <f t="shared" si="132"/>
        <v>75727</v>
      </c>
      <c r="BY50" s="8">
        <f t="shared" si="132"/>
        <v>66297</v>
      </c>
      <c r="BZ50" s="8">
        <f t="shared" si="132"/>
        <v>66297</v>
      </c>
      <c r="CA50" s="8">
        <f t="shared" si="132"/>
        <v>66297</v>
      </c>
      <c r="CB50" s="8">
        <f t="shared" si="132"/>
        <v>66297</v>
      </c>
      <c r="CC50" s="8">
        <f t="shared" si="132"/>
        <v>66297</v>
      </c>
      <c r="CD50" s="8">
        <f t="shared" si="132"/>
        <v>66297</v>
      </c>
      <c r="CE50" s="8">
        <f t="shared" si="132"/>
        <v>66297</v>
      </c>
      <c r="CF50" s="8">
        <f t="shared" si="132"/>
        <v>66297</v>
      </c>
      <c r="CG50" s="8">
        <f t="shared" si="132"/>
        <v>66297</v>
      </c>
      <c r="CH50" s="8">
        <f t="shared" si="132"/>
        <v>66297</v>
      </c>
      <c r="CI50" s="8">
        <f t="shared" si="132"/>
        <v>66297</v>
      </c>
      <c r="CJ50" s="8">
        <f t="shared" si="132"/>
        <v>66297</v>
      </c>
      <c r="CK50" s="8">
        <f t="shared" si="132"/>
        <v>66297</v>
      </c>
      <c r="CL50" s="8">
        <f t="shared" si="132"/>
        <v>66297</v>
      </c>
      <c r="CM50" s="8">
        <f t="shared" si="132"/>
        <v>66297</v>
      </c>
      <c r="CN50" s="8">
        <f t="shared" si="132"/>
        <v>66297</v>
      </c>
      <c r="CO50" s="8">
        <f t="shared" si="132"/>
        <v>66297</v>
      </c>
      <c r="CP50" s="8">
        <f t="shared" si="132"/>
        <v>66297</v>
      </c>
      <c r="CQ50" s="8">
        <f t="shared" si="132"/>
        <v>66297</v>
      </c>
      <c r="CR50" s="8">
        <f t="shared" si="132"/>
        <v>66297</v>
      </c>
      <c r="CS50" s="8">
        <f t="shared" si="132"/>
        <v>66297</v>
      </c>
      <c r="CT50" s="8">
        <f t="shared" si="132"/>
        <v>66297</v>
      </c>
      <c r="CU50" s="8">
        <f t="shared" si="132"/>
        <v>66297</v>
      </c>
      <c r="CV50" s="8">
        <f t="shared" ref="CV50:DP50" si="133">ROUND(CV26*0.82,)</f>
        <v>58630</v>
      </c>
      <c r="CW50" s="8">
        <f t="shared" si="133"/>
        <v>58630</v>
      </c>
      <c r="CX50" s="8">
        <f t="shared" si="133"/>
        <v>59040</v>
      </c>
      <c r="CY50" s="8">
        <f t="shared" si="133"/>
        <v>59040</v>
      </c>
      <c r="CZ50" s="8">
        <f t="shared" si="133"/>
        <v>58630</v>
      </c>
      <c r="DA50" s="8">
        <f t="shared" si="133"/>
        <v>58630</v>
      </c>
      <c r="DB50" s="8">
        <f t="shared" si="133"/>
        <v>58630</v>
      </c>
      <c r="DC50" s="8">
        <f t="shared" si="133"/>
        <v>58630</v>
      </c>
      <c r="DD50" s="8">
        <f t="shared" si="133"/>
        <v>58630</v>
      </c>
      <c r="DE50" s="8">
        <f t="shared" si="133"/>
        <v>59040</v>
      </c>
      <c r="DF50" s="8">
        <f t="shared" si="133"/>
        <v>59040</v>
      </c>
      <c r="DG50" s="8">
        <f t="shared" si="133"/>
        <v>58630</v>
      </c>
      <c r="DH50" s="8">
        <f t="shared" si="133"/>
        <v>58630</v>
      </c>
      <c r="DI50" s="8">
        <f t="shared" si="133"/>
        <v>58630</v>
      </c>
      <c r="DJ50" s="8">
        <f t="shared" si="133"/>
        <v>57810</v>
      </c>
      <c r="DK50" s="8">
        <f t="shared" si="133"/>
        <v>57810</v>
      </c>
      <c r="DL50" s="8">
        <f t="shared" si="133"/>
        <v>58384</v>
      </c>
      <c r="DM50" s="8">
        <f t="shared" si="133"/>
        <v>58384</v>
      </c>
      <c r="DN50" s="8">
        <f t="shared" si="133"/>
        <v>57810</v>
      </c>
      <c r="DO50" s="8">
        <f t="shared" si="133"/>
        <v>57810</v>
      </c>
      <c r="DP50" s="8">
        <f t="shared" si="133"/>
        <v>57810</v>
      </c>
      <c r="DQ50" s="8">
        <f t="shared" ref="DQ50:DY50" si="134">ROUND(DQ26*0.82,)</f>
        <v>57810</v>
      </c>
      <c r="DR50" s="8">
        <f t="shared" si="134"/>
        <v>57810</v>
      </c>
      <c r="DS50" s="8">
        <f t="shared" si="134"/>
        <v>58384</v>
      </c>
      <c r="DT50" s="8">
        <f t="shared" si="134"/>
        <v>58384</v>
      </c>
      <c r="DU50" s="8">
        <f t="shared" si="134"/>
        <v>57810</v>
      </c>
      <c r="DV50" s="8">
        <f t="shared" si="134"/>
        <v>57810</v>
      </c>
      <c r="DW50" s="8">
        <f t="shared" si="134"/>
        <v>57810</v>
      </c>
      <c r="DX50" s="8">
        <f t="shared" si="134"/>
        <v>57810</v>
      </c>
      <c r="DY50" s="8">
        <f t="shared" si="134"/>
        <v>58630</v>
      </c>
      <c r="DZ50" s="8">
        <f t="shared" ref="DZ50:EA50" si="135">ROUND(DZ26*0.82,)</f>
        <v>58384</v>
      </c>
      <c r="EA50" s="8">
        <f t="shared" si="135"/>
        <v>58384</v>
      </c>
      <c r="EB50" s="8">
        <f t="shared" ref="EB50:GM50" si="136">ROUND(EB26*0.82,)</f>
        <v>58384</v>
      </c>
      <c r="EC50" s="8">
        <f t="shared" si="136"/>
        <v>57400</v>
      </c>
      <c r="ED50" s="8">
        <f t="shared" si="136"/>
        <v>57400</v>
      </c>
      <c r="EE50" s="8">
        <f t="shared" si="136"/>
        <v>57400</v>
      </c>
      <c r="EF50" s="8">
        <f t="shared" si="136"/>
        <v>57400</v>
      </c>
      <c r="EG50" s="8">
        <f t="shared" si="136"/>
        <v>57400</v>
      </c>
      <c r="EH50" s="8">
        <f t="shared" si="136"/>
        <v>58384</v>
      </c>
      <c r="EI50" s="8">
        <f t="shared" si="136"/>
        <v>58384</v>
      </c>
      <c r="EJ50" s="8">
        <f t="shared" si="136"/>
        <v>58384</v>
      </c>
      <c r="EK50" s="8">
        <f t="shared" si="136"/>
        <v>57154</v>
      </c>
      <c r="EL50" s="8">
        <f t="shared" si="136"/>
        <v>57154</v>
      </c>
      <c r="EM50" s="8">
        <f t="shared" si="136"/>
        <v>57154</v>
      </c>
      <c r="EN50" s="8">
        <f t="shared" si="136"/>
        <v>57400</v>
      </c>
      <c r="EO50" s="8">
        <f t="shared" si="136"/>
        <v>57400</v>
      </c>
      <c r="EP50" s="8">
        <f t="shared" si="136"/>
        <v>57154</v>
      </c>
      <c r="EQ50" s="8">
        <f t="shared" si="136"/>
        <v>57154</v>
      </c>
      <c r="ER50" s="8">
        <f t="shared" si="136"/>
        <v>57154</v>
      </c>
      <c r="ES50" s="8">
        <f t="shared" si="136"/>
        <v>57154</v>
      </c>
      <c r="ET50" s="8">
        <f t="shared" si="136"/>
        <v>57154</v>
      </c>
      <c r="EU50" s="8">
        <f t="shared" si="136"/>
        <v>57400</v>
      </c>
      <c r="EV50" s="8">
        <f t="shared" si="136"/>
        <v>57400</v>
      </c>
      <c r="EW50" s="8">
        <f t="shared" si="136"/>
        <v>57154</v>
      </c>
      <c r="EX50" s="8">
        <f t="shared" si="136"/>
        <v>57154</v>
      </c>
      <c r="EY50" s="8">
        <f t="shared" si="136"/>
        <v>57154</v>
      </c>
      <c r="EZ50" s="8">
        <f t="shared" si="136"/>
        <v>57154</v>
      </c>
      <c r="FA50" s="8">
        <f t="shared" si="136"/>
        <v>57154</v>
      </c>
      <c r="FB50" s="8">
        <f t="shared" si="136"/>
        <v>57400</v>
      </c>
      <c r="FC50" s="8">
        <f t="shared" si="136"/>
        <v>57400</v>
      </c>
      <c r="FD50" s="8">
        <f t="shared" si="136"/>
        <v>58630</v>
      </c>
      <c r="FE50" s="8">
        <f t="shared" si="136"/>
        <v>57400</v>
      </c>
      <c r="FF50" s="8">
        <f t="shared" si="136"/>
        <v>57400</v>
      </c>
      <c r="FG50" s="8">
        <f t="shared" si="136"/>
        <v>57400</v>
      </c>
      <c r="FH50" s="8">
        <f t="shared" si="136"/>
        <v>57400</v>
      </c>
      <c r="FI50" s="8">
        <f t="shared" si="136"/>
        <v>63550</v>
      </c>
      <c r="FJ50" s="8">
        <f t="shared" si="136"/>
        <v>63550</v>
      </c>
      <c r="FK50" s="8">
        <f t="shared" si="136"/>
        <v>63550</v>
      </c>
      <c r="FL50" s="8">
        <f t="shared" si="136"/>
        <v>63550</v>
      </c>
      <c r="FM50" s="8">
        <f t="shared" si="136"/>
        <v>63550</v>
      </c>
      <c r="FN50" s="8">
        <f t="shared" si="136"/>
        <v>63550</v>
      </c>
      <c r="FO50" s="8">
        <f t="shared" si="136"/>
        <v>63550</v>
      </c>
      <c r="FP50" s="8">
        <f t="shared" si="136"/>
        <v>63550</v>
      </c>
      <c r="FQ50" s="8">
        <f t="shared" si="136"/>
        <v>63550</v>
      </c>
      <c r="FR50" s="8">
        <f t="shared" si="136"/>
        <v>63550</v>
      </c>
      <c r="FS50" s="8">
        <f t="shared" si="136"/>
        <v>63550</v>
      </c>
      <c r="FT50" s="8">
        <f t="shared" si="136"/>
        <v>63550</v>
      </c>
      <c r="FU50" s="8">
        <f t="shared" si="136"/>
        <v>63550</v>
      </c>
      <c r="FV50" s="8">
        <f t="shared" si="136"/>
        <v>63550</v>
      </c>
      <c r="FW50" s="8">
        <f t="shared" si="136"/>
        <v>63550</v>
      </c>
      <c r="FX50" s="8">
        <f t="shared" si="136"/>
        <v>63550</v>
      </c>
      <c r="FY50" s="8">
        <f t="shared" si="136"/>
        <v>63550</v>
      </c>
      <c r="FZ50" s="8">
        <f t="shared" si="136"/>
        <v>63550</v>
      </c>
      <c r="GA50" s="8">
        <f t="shared" si="136"/>
        <v>63550</v>
      </c>
      <c r="GB50" s="8">
        <f t="shared" si="136"/>
        <v>63550</v>
      </c>
      <c r="GC50" s="8">
        <f t="shared" si="136"/>
        <v>63550</v>
      </c>
      <c r="GD50" s="8">
        <f t="shared" si="136"/>
        <v>63550</v>
      </c>
      <c r="GE50" s="8">
        <f t="shared" si="136"/>
        <v>63550</v>
      </c>
      <c r="GF50" s="8">
        <f t="shared" si="136"/>
        <v>63550</v>
      </c>
      <c r="GG50" s="8">
        <f t="shared" si="136"/>
        <v>57400</v>
      </c>
      <c r="GH50" s="8">
        <f t="shared" si="136"/>
        <v>57400</v>
      </c>
      <c r="GI50" s="8">
        <f t="shared" si="136"/>
        <v>65108</v>
      </c>
      <c r="GJ50" s="8">
        <f t="shared" si="136"/>
        <v>65108</v>
      </c>
      <c r="GK50" s="8">
        <f t="shared" si="136"/>
        <v>65108</v>
      </c>
      <c r="GL50" s="8">
        <f t="shared" si="136"/>
        <v>65108</v>
      </c>
      <c r="GM50" s="8">
        <f t="shared" si="136"/>
        <v>65108</v>
      </c>
      <c r="GN50" s="8">
        <f t="shared" ref="GN50:IY50" si="137">ROUND(GN26*0.82,)</f>
        <v>65108</v>
      </c>
      <c r="GO50" s="8">
        <f t="shared" si="137"/>
        <v>65108</v>
      </c>
      <c r="GP50" s="8">
        <f t="shared" si="137"/>
        <v>65108</v>
      </c>
      <c r="GQ50" s="8">
        <f t="shared" si="137"/>
        <v>65108</v>
      </c>
      <c r="GR50" s="8">
        <f t="shared" si="137"/>
        <v>65108</v>
      </c>
      <c r="GS50" s="8">
        <f t="shared" si="137"/>
        <v>60188</v>
      </c>
      <c r="GT50" s="8">
        <f t="shared" si="137"/>
        <v>60188</v>
      </c>
      <c r="GU50" s="8">
        <f t="shared" si="137"/>
        <v>60188</v>
      </c>
      <c r="GV50" s="8">
        <f t="shared" si="137"/>
        <v>60188</v>
      </c>
      <c r="GW50" s="8">
        <f t="shared" si="137"/>
        <v>60598</v>
      </c>
      <c r="GX50" s="8">
        <f t="shared" si="137"/>
        <v>60598</v>
      </c>
      <c r="GY50" s="8">
        <f t="shared" si="137"/>
        <v>61582</v>
      </c>
      <c r="GZ50" s="8">
        <f t="shared" si="137"/>
        <v>61582</v>
      </c>
      <c r="HA50" s="8">
        <f t="shared" si="137"/>
        <v>60598</v>
      </c>
      <c r="HB50" s="8">
        <f t="shared" si="137"/>
        <v>60598</v>
      </c>
      <c r="HC50" s="8">
        <f t="shared" si="137"/>
        <v>60598</v>
      </c>
      <c r="HD50" s="8">
        <f t="shared" si="137"/>
        <v>60598</v>
      </c>
      <c r="HE50" s="8">
        <f t="shared" si="137"/>
        <v>60598</v>
      </c>
      <c r="HF50" s="8">
        <f t="shared" si="137"/>
        <v>61582</v>
      </c>
      <c r="HG50" s="8">
        <f t="shared" si="137"/>
        <v>61582</v>
      </c>
      <c r="HH50" s="8">
        <f t="shared" si="137"/>
        <v>60598</v>
      </c>
      <c r="HI50" s="8">
        <f t="shared" si="137"/>
        <v>60598</v>
      </c>
      <c r="HJ50" s="8">
        <f t="shared" si="137"/>
        <v>60598</v>
      </c>
      <c r="HK50" s="8">
        <f t="shared" si="137"/>
        <v>60598</v>
      </c>
      <c r="HL50" s="8">
        <f t="shared" si="137"/>
        <v>60598</v>
      </c>
      <c r="HM50" s="8">
        <f t="shared" si="137"/>
        <v>58630</v>
      </c>
      <c r="HN50" s="8">
        <f t="shared" si="137"/>
        <v>61582</v>
      </c>
      <c r="HO50" s="8">
        <f t="shared" si="137"/>
        <v>60598</v>
      </c>
      <c r="HP50" s="8">
        <f t="shared" si="137"/>
        <v>60598</v>
      </c>
      <c r="HQ50" s="8">
        <f t="shared" si="137"/>
        <v>60598</v>
      </c>
      <c r="HR50" s="8">
        <f t="shared" si="137"/>
        <v>60598</v>
      </c>
      <c r="HS50" s="8">
        <f t="shared" si="137"/>
        <v>60598</v>
      </c>
      <c r="HT50" s="8">
        <f t="shared" si="137"/>
        <v>61582</v>
      </c>
      <c r="HU50" s="8">
        <f t="shared" si="137"/>
        <v>61582</v>
      </c>
      <c r="HV50" s="8">
        <f t="shared" si="137"/>
        <v>60598</v>
      </c>
      <c r="HW50" s="8">
        <f t="shared" si="137"/>
        <v>60598</v>
      </c>
      <c r="HX50" s="8">
        <f t="shared" si="137"/>
        <v>60598</v>
      </c>
      <c r="HY50" s="8">
        <f t="shared" si="137"/>
        <v>60598</v>
      </c>
      <c r="HZ50" s="8">
        <f t="shared" si="137"/>
        <v>60598</v>
      </c>
      <c r="IA50" s="8">
        <f t="shared" si="137"/>
        <v>61582</v>
      </c>
      <c r="IB50" s="8">
        <f t="shared" si="137"/>
        <v>61582</v>
      </c>
      <c r="IC50" s="8">
        <f t="shared" si="137"/>
        <v>60598</v>
      </c>
      <c r="ID50" s="8">
        <f t="shared" si="137"/>
        <v>60598</v>
      </c>
      <c r="IE50" s="8">
        <f t="shared" si="137"/>
        <v>60598</v>
      </c>
      <c r="IF50" s="8">
        <f t="shared" si="137"/>
        <v>60598</v>
      </c>
      <c r="IG50" s="8">
        <f t="shared" si="137"/>
        <v>60598</v>
      </c>
      <c r="IH50" s="8">
        <f t="shared" si="137"/>
        <v>61582</v>
      </c>
      <c r="II50" s="8">
        <f t="shared" si="137"/>
        <v>61582</v>
      </c>
      <c r="IJ50" s="8">
        <f t="shared" si="137"/>
        <v>59040</v>
      </c>
      <c r="IK50" s="8">
        <f t="shared" si="137"/>
        <v>59040</v>
      </c>
      <c r="IL50" s="8">
        <f t="shared" si="137"/>
        <v>59040</v>
      </c>
      <c r="IM50" s="8">
        <f t="shared" si="137"/>
        <v>59040</v>
      </c>
      <c r="IN50" s="8">
        <f t="shared" si="137"/>
        <v>59040</v>
      </c>
      <c r="IO50" s="8">
        <f t="shared" si="137"/>
        <v>60598</v>
      </c>
      <c r="IP50" s="8">
        <f t="shared" si="137"/>
        <v>60598</v>
      </c>
      <c r="IQ50" s="8">
        <f t="shared" si="137"/>
        <v>58630</v>
      </c>
      <c r="IR50" s="8">
        <f t="shared" si="137"/>
        <v>58630</v>
      </c>
      <c r="IS50" s="8">
        <f t="shared" si="137"/>
        <v>58630</v>
      </c>
      <c r="IT50" s="8">
        <f t="shared" si="137"/>
        <v>58630</v>
      </c>
      <c r="IU50" s="8">
        <f t="shared" si="137"/>
        <v>58630</v>
      </c>
      <c r="IV50" s="8">
        <f t="shared" si="137"/>
        <v>60598</v>
      </c>
      <c r="IW50" s="8">
        <f t="shared" si="137"/>
        <v>60598</v>
      </c>
      <c r="IX50" s="8">
        <f t="shared" si="137"/>
        <v>58630</v>
      </c>
      <c r="IY50" s="8">
        <f t="shared" si="137"/>
        <v>58630</v>
      </c>
      <c r="IZ50" s="8">
        <f t="shared" ref="IZ50:JV50" si="138">ROUND(IZ26*0.82,)</f>
        <v>58630</v>
      </c>
      <c r="JA50" s="8">
        <f t="shared" si="138"/>
        <v>58630</v>
      </c>
      <c r="JB50" s="8">
        <f t="shared" si="138"/>
        <v>58630</v>
      </c>
      <c r="JC50" s="8">
        <f t="shared" si="138"/>
        <v>60598</v>
      </c>
      <c r="JD50" s="8">
        <f t="shared" si="138"/>
        <v>60598</v>
      </c>
      <c r="JE50" s="8">
        <f t="shared" si="138"/>
        <v>58630</v>
      </c>
      <c r="JF50" s="8">
        <f t="shared" si="138"/>
        <v>58630</v>
      </c>
      <c r="JG50" s="8">
        <f t="shared" si="138"/>
        <v>58630</v>
      </c>
      <c r="JH50" s="8">
        <f t="shared" si="138"/>
        <v>58630</v>
      </c>
      <c r="JI50" s="8">
        <f t="shared" si="138"/>
        <v>58630</v>
      </c>
      <c r="JJ50" s="8">
        <f t="shared" si="138"/>
        <v>60598</v>
      </c>
      <c r="JK50" s="8">
        <f t="shared" si="138"/>
        <v>60598</v>
      </c>
      <c r="JL50" s="8">
        <f t="shared" si="138"/>
        <v>58630</v>
      </c>
      <c r="JM50" s="8">
        <f t="shared" si="138"/>
        <v>58630</v>
      </c>
      <c r="JN50" s="8">
        <f t="shared" si="138"/>
        <v>58630</v>
      </c>
      <c r="JO50" s="8">
        <f t="shared" si="138"/>
        <v>58630</v>
      </c>
      <c r="JP50" s="8">
        <f t="shared" si="138"/>
        <v>58630</v>
      </c>
      <c r="JQ50" s="8">
        <f t="shared" si="138"/>
        <v>60598</v>
      </c>
      <c r="JR50" s="8">
        <f t="shared" si="138"/>
        <v>60598</v>
      </c>
      <c r="JS50" s="8">
        <f t="shared" si="138"/>
        <v>59614</v>
      </c>
      <c r="JT50" s="8">
        <f t="shared" si="138"/>
        <v>59614</v>
      </c>
      <c r="JU50" s="8">
        <f t="shared" si="138"/>
        <v>59614</v>
      </c>
      <c r="JV50" s="8">
        <f t="shared" si="138"/>
        <v>59614</v>
      </c>
    </row>
    <row r="51" spans="1:282" s="50" customFormat="1" x14ac:dyDescent="0.2">
      <c r="A51" s="178" t="s">
        <v>223</v>
      </c>
    </row>
    <row r="52" spans="1:282" s="50" customFormat="1" ht="12.75" hidden="1" thickBot="1" x14ac:dyDescent="0.25">
      <c r="A52" s="163" t="s">
        <v>182</v>
      </c>
    </row>
    <row r="53" spans="1:282" s="50" customFormat="1" ht="12.75" hidden="1" x14ac:dyDescent="0.2">
      <c r="A53" s="161" t="s">
        <v>181</v>
      </c>
    </row>
    <row r="54" spans="1:282" s="50" customFormat="1" hidden="1" x14ac:dyDescent="0.2">
      <c r="A54" s="48"/>
    </row>
    <row r="55" spans="1:282" s="50" customFormat="1" hidden="1" x14ac:dyDescent="0.2">
      <c r="A55" s="164" t="s">
        <v>183</v>
      </c>
    </row>
    <row r="56" spans="1:282" ht="25.5" hidden="1" x14ac:dyDescent="0.2">
      <c r="A56" s="162" t="s">
        <v>184</v>
      </c>
    </row>
    <row r="57" spans="1:282" hidden="1" x14ac:dyDescent="0.2">
      <c r="A57" s="164" t="s">
        <v>185</v>
      </c>
    </row>
    <row r="58" spans="1:282" x14ac:dyDescent="0.2">
      <c r="A58" s="165"/>
    </row>
    <row r="59" spans="1:282" x14ac:dyDescent="0.2">
      <c r="A59" s="71" t="s">
        <v>66</v>
      </c>
    </row>
    <row r="60" spans="1:282" x14ac:dyDescent="0.2">
      <c r="A60" s="63" t="s">
        <v>78</v>
      </c>
    </row>
    <row r="61" spans="1:282" ht="10.7" customHeight="1" x14ac:dyDescent="0.2">
      <c r="A61" s="43" t="s">
        <v>67</v>
      </c>
    </row>
    <row r="62" spans="1:282" x14ac:dyDescent="0.2">
      <c r="A62" s="43" t="s">
        <v>89</v>
      </c>
    </row>
    <row r="63" spans="1:282" ht="13.35" customHeight="1" x14ac:dyDescent="0.2">
      <c r="A63" s="43" t="s">
        <v>68</v>
      </c>
    </row>
    <row r="64" spans="1:282" ht="13.35" customHeight="1" x14ac:dyDescent="0.2">
      <c r="A64" s="43" t="s">
        <v>69</v>
      </c>
    </row>
    <row r="65" spans="1:1" ht="12.6" customHeight="1" x14ac:dyDescent="0.2">
      <c r="A65" s="159" t="s">
        <v>162</v>
      </c>
    </row>
    <row r="66" spans="1:1" ht="13.35" customHeight="1" thickBot="1" x14ac:dyDescent="0.25"/>
    <row r="67" spans="1:1" ht="11.45" hidden="1" customHeight="1" x14ac:dyDescent="0.2">
      <c r="A67" s="99" t="s">
        <v>70</v>
      </c>
    </row>
    <row r="68" spans="1:1" ht="72.75" hidden="1" thickBot="1" x14ac:dyDescent="0.25">
      <c r="A68" s="112" t="s">
        <v>103</v>
      </c>
    </row>
    <row r="69" spans="1:1" ht="12.75" thickBot="1" x14ac:dyDescent="0.25">
      <c r="A69" s="99" t="s">
        <v>70</v>
      </c>
    </row>
    <row r="70" spans="1:1" ht="144.75" thickBot="1" x14ac:dyDescent="0.25">
      <c r="A70" s="167" t="s">
        <v>274</v>
      </c>
    </row>
  </sheetData>
  <mergeCells count="1">
    <mergeCell ref="A1:A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30"/>
  <dimension ref="A1:AM54"/>
  <sheetViews>
    <sheetView zoomScale="90" zoomScaleNormal="90" workbookViewId="0">
      <selection activeCell="I1" sqref="I1:L1048576"/>
    </sheetView>
  </sheetViews>
  <sheetFormatPr defaultColWidth="9" defaultRowHeight="12" x14ac:dyDescent="0.2"/>
  <cols>
    <col min="1" max="1" width="84.5703125" style="48" customWidth="1"/>
    <col min="2" max="7" width="9" style="48" customWidth="1"/>
    <col min="8" max="8" width="9" style="48"/>
    <col min="9" max="12" width="0" style="48" hidden="1" customWidth="1"/>
    <col min="13" max="16384" width="9" style="48"/>
  </cols>
  <sheetData>
    <row r="1" spans="1:39" s="51" customFormat="1" ht="28.5" customHeight="1" x14ac:dyDescent="0.2">
      <c r="A1" s="230" t="s">
        <v>82</v>
      </c>
    </row>
    <row r="2" spans="1:39" s="51" customFormat="1" x14ac:dyDescent="0.2">
      <c r="A2" s="230"/>
    </row>
    <row r="3" spans="1:39" s="51" customFormat="1" x14ac:dyDescent="0.2">
      <c r="A3" s="97" t="s">
        <v>91</v>
      </c>
    </row>
    <row r="4" spans="1:39" s="52" customFormat="1" ht="21" customHeight="1" x14ac:dyDescent="0.2">
      <c r="A4" s="98" t="s">
        <v>64</v>
      </c>
      <c r="B4" s="135" t="e">
        <f>'C завтраками| Bed and breakfast'!#REF!</f>
        <v>#REF!</v>
      </c>
      <c r="C4" s="135" t="e">
        <f>'C завтраками| Bed and breakfast'!#REF!</f>
        <v>#REF!</v>
      </c>
      <c r="D4" s="135" t="e">
        <f>'C завтраками| Bed and breakfast'!#REF!</f>
        <v>#REF!</v>
      </c>
      <c r="E4" s="135" t="e">
        <f>'C завтраками| Bed and breakfast'!#REF!</f>
        <v>#REF!</v>
      </c>
      <c r="F4" s="135" t="e">
        <f>'C завтраками| Bed and breakfast'!#REF!</f>
        <v>#REF!</v>
      </c>
      <c r="G4" s="135" t="e">
        <f>'C завтраками| Bed and breakfast'!#REF!</f>
        <v>#REF!</v>
      </c>
      <c r="H4" s="135" t="e">
        <f>'C завтраками| Bed and breakfast'!#REF!</f>
        <v>#REF!</v>
      </c>
      <c r="I4" s="135" t="e">
        <f>'C завтраками| Bed and breakfast'!#REF!</f>
        <v>#REF!</v>
      </c>
      <c r="J4" s="135" t="e">
        <f>'C завтраками| Bed and breakfast'!#REF!</f>
        <v>#REF!</v>
      </c>
      <c r="K4" s="135" t="e">
        <f>'C завтраками| Bed and breakfast'!#REF!</f>
        <v>#REF!</v>
      </c>
      <c r="L4" s="135" t="e">
        <f>'C завтраками| Bed and breakfast'!#REF!</f>
        <v>#REF!</v>
      </c>
      <c r="M4" s="135" t="e">
        <f>'C завтраками| Bed and breakfast'!#REF!</f>
        <v>#REF!</v>
      </c>
      <c r="N4" s="135" t="e">
        <f>'C завтраками| Bed and breakfast'!#REF!</f>
        <v>#REF!</v>
      </c>
      <c r="O4" s="135" t="e">
        <f>'C завтраками| Bed and breakfast'!#REF!</f>
        <v>#REF!</v>
      </c>
      <c r="P4" s="135" t="e">
        <f>'C завтраками| Bed and breakfast'!#REF!</f>
        <v>#REF!</v>
      </c>
      <c r="Q4" s="135" t="e">
        <f>'C завтраками| Bed and breakfast'!#REF!</f>
        <v>#REF!</v>
      </c>
      <c r="R4" s="135" t="e">
        <f>'C завтраками| Bed and breakfast'!#REF!</f>
        <v>#REF!</v>
      </c>
      <c r="S4" s="135" t="e">
        <f>'C завтраками| Bed and breakfast'!#REF!</f>
        <v>#REF!</v>
      </c>
      <c r="T4" s="135" t="e">
        <f>'C завтраками| Bed and breakfast'!#REF!</f>
        <v>#REF!</v>
      </c>
      <c r="U4" s="135" t="e">
        <f>'C завтраками| Bed and breakfast'!#REF!</f>
        <v>#REF!</v>
      </c>
      <c r="V4" s="135" t="e">
        <f>'C завтраками| Bed and breakfast'!#REF!</f>
        <v>#REF!</v>
      </c>
      <c r="W4" s="135" t="e">
        <f>'C завтраками| Bed and breakfast'!#REF!</f>
        <v>#REF!</v>
      </c>
      <c r="X4" s="135" t="e">
        <f>'C завтраками| Bed and breakfast'!#REF!</f>
        <v>#REF!</v>
      </c>
      <c r="Y4" s="135" t="e">
        <f>'C завтраками| Bed and breakfast'!#REF!</f>
        <v>#REF!</v>
      </c>
      <c r="Z4" s="135" t="e">
        <f>'C завтраками| Bed and breakfast'!#REF!</f>
        <v>#REF!</v>
      </c>
      <c r="AA4" s="135" t="e">
        <f>'C завтраками| Bed and breakfast'!#REF!</f>
        <v>#REF!</v>
      </c>
      <c r="AB4" s="135" t="e">
        <f>'C завтраками| Bed and breakfast'!#REF!</f>
        <v>#REF!</v>
      </c>
      <c r="AC4" s="135" t="e">
        <f>'C завтраками| Bed and breakfast'!#REF!</f>
        <v>#REF!</v>
      </c>
      <c r="AD4" s="135" t="e">
        <f>'C завтраками| Bed and breakfast'!#REF!</f>
        <v>#REF!</v>
      </c>
      <c r="AE4" s="135" t="e">
        <f>'C завтраками| Bed and breakfast'!#REF!</f>
        <v>#REF!</v>
      </c>
      <c r="AF4" s="135" t="e">
        <f>'C завтраками| Bed and breakfast'!#REF!</f>
        <v>#REF!</v>
      </c>
      <c r="AG4" s="135" t="e">
        <f>'C завтраками| Bed and breakfast'!#REF!</f>
        <v>#REF!</v>
      </c>
      <c r="AH4" s="135" t="e">
        <f>'C завтраками| Bed and breakfast'!#REF!</f>
        <v>#REF!</v>
      </c>
      <c r="AI4" s="135" t="e">
        <f>'C завтраками| Bed and breakfast'!#REF!</f>
        <v>#REF!</v>
      </c>
      <c r="AJ4" s="135" t="e">
        <f>'C завтраками| Bed and breakfast'!#REF!</f>
        <v>#REF!</v>
      </c>
      <c r="AK4" s="135" t="e">
        <f>'C завтраками| Bed and breakfast'!#REF!</f>
        <v>#REF!</v>
      </c>
      <c r="AL4" s="135" t="e">
        <f>'C завтраками| Bed and breakfast'!#REF!</f>
        <v>#REF!</v>
      </c>
      <c r="AM4" s="135" t="e">
        <f>'C завтраками| Bed and breakfast'!#REF!</f>
        <v>#REF!</v>
      </c>
    </row>
    <row r="5" spans="1:39" s="53" customFormat="1" ht="22.5" customHeight="1" x14ac:dyDescent="0.2">
      <c r="A5" s="98"/>
      <c r="B5" s="135" t="e">
        <f>'C завтраками| Bed and breakfast'!#REF!</f>
        <v>#REF!</v>
      </c>
      <c r="C5" s="135" t="e">
        <f>'C завтраками| Bed and breakfast'!#REF!</f>
        <v>#REF!</v>
      </c>
      <c r="D5" s="135" t="e">
        <f>'C завтраками| Bed and breakfast'!#REF!</f>
        <v>#REF!</v>
      </c>
      <c r="E5" s="135" t="e">
        <f>'C завтраками| Bed and breakfast'!#REF!</f>
        <v>#REF!</v>
      </c>
      <c r="F5" s="135" t="e">
        <f>'C завтраками| Bed and breakfast'!#REF!</f>
        <v>#REF!</v>
      </c>
      <c r="G5" s="135" t="e">
        <f>'C завтраками| Bed and breakfast'!#REF!</f>
        <v>#REF!</v>
      </c>
      <c r="H5" s="135" t="e">
        <f>'C завтраками| Bed and breakfast'!#REF!</f>
        <v>#REF!</v>
      </c>
      <c r="I5" s="135" t="e">
        <f>'C завтраками| Bed and breakfast'!#REF!</f>
        <v>#REF!</v>
      </c>
      <c r="J5" s="135" t="e">
        <f>'C завтраками| Bed and breakfast'!#REF!</f>
        <v>#REF!</v>
      </c>
      <c r="K5" s="135" t="e">
        <f>'C завтраками| Bed and breakfast'!#REF!</f>
        <v>#REF!</v>
      </c>
      <c r="L5" s="135" t="e">
        <f>'C завтраками| Bed and breakfast'!#REF!</f>
        <v>#REF!</v>
      </c>
      <c r="M5" s="135" t="e">
        <f>'C завтраками| Bed and breakfast'!#REF!</f>
        <v>#REF!</v>
      </c>
      <c r="N5" s="135" t="e">
        <f>'C завтраками| Bed and breakfast'!#REF!</f>
        <v>#REF!</v>
      </c>
      <c r="O5" s="135" t="e">
        <f>'C завтраками| Bed and breakfast'!#REF!</f>
        <v>#REF!</v>
      </c>
      <c r="P5" s="135" t="e">
        <f>'C завтраками| Bed and breakfast'!#REF!</f>
        <v>#REF!</v>
      </c>
      <c r="Q5" s="135" t="e">
        <f>'C завтраками| Bed and breakfast'!#REF!</f>
        <v>#REF!</v>
      </c>
      <c r="R5" s="135" t="e">
        <f>'C завтраками| Bed and breakfast'!#REF!</f>
        <v>#REF!</v>
      </c>
      <c r="S5" s="135" t="e">
        <f>'C завтраками| Bed and breakfast'!#REF!</f>
        <v>#REF!</v>
      </c>
      <c r="T5" s="135" t="e">
        <f>'C завтраками| Bed and breakfast'!#REF!</f>
        <v>#REF!</v>
      </c>
      <c r="U5" s="135" t="e">
        <f>'C завтраками| Bed and breakfast'!#REF!</f>
        <v>#REF!</v>
      </c>
      <c r="V5" s="135" t="e">
        <f>'C завтраками| Bed and breakfast'!#REF!</f>
        <v>#REF!</v>
      </c>
      <c r="W5" s="135" t="e">
        <f>'C завтраками| Bed and breakfast'!#REF!</f>
        <v>#REF!</v>
      </c>
      <c r="X5" s="135" t="e">
        <f>'C завтраками| Bed and breakfast'!#REF!</f>
        <v>#REF!</v>
      </c>
      <c r="Y5" s="135" t="e">
        <f>'C завтраками| Bed and breakfast'!#REF!</f>
        <v>#REF!</v>
      </c>
      <c r="Z5" s="135" t="e">
        <f>'C завтраками| Bed and breakfast'!#REF!</f>
        <v>#REF!</v>
      </c>
      <c r="AA5" s="135" t="e">
        <f>'C завтраками| Bed and breakfast'!#REF!</f>
        <v>#REF!</v>
      </c>
      <c r="AB5" s="135" t="e">
        <f>'C завтраками| Bed and breakfast'!#REF!</f>
        <v>#REF!</v>
      </c>
      <c r="AC5" s="135" t="e">
        <f>'C завтраками| Bed and breakfast'!#REF!</f>
        <v>#REF!</v>
      </c>
      <c r="AD5" s="135" t="e">
        <f>'C завтраками| Bed and breakfast'!#REF!</f>
        <v>#REF!</v>
      </c>
      <c r="AE5" s="135" t="e">
        <f>'C завтраками| Bed and breakfast'!#REF!</f>
        <v>#REF!</v>
      </c>
      <c r="AF5" s="135" t="e">
        <f>'C завтраками| Bed and breakfast'!#REF!</f>
        <v>#REF!</v>
      </c>
      <c r="AG5" s="135" t="e">
        <f>'C завтраками| Bed and breakfast'!#REF!</f>
        <v>#REF!</v>
      </c>
      <c r="AH5" s="135" t="e">
        <f>'C завтраками| Bed and breakfast'!#REF!</f>
        <v>#REF!</v>
      </c>
      <c r="AI5" s="135" t="e">
        <f>'C завтраками| Bed and breakfast'!#REF!</f>
        <v>#REF!</v>
      </c>
      <c r="AJ5" s="135" t="e">
        <f>'C завтраками| Bed and breakfast'!#REF!</f>
        <v>#REF!</v>
      </c>
      <c r="AK5" s="135" t="e">
        <f>'C завтраками| Bed and breakfast'!#REF!</f>
        <v>#REF!</v>
      </c>
      <c r="AL5" s="135" t="e">
        <f>'C завтраками| Bed and breakfast'!#REF!</f>
        <v>#REF!</v>
      </c>
      <c r="AM5" s="135" t="e">
        <f>'C завтраками| Bed and breakfast'!#REF!</f>
        <v>#REF!</v>
      </c>
    </row>
    <row r="6" spans="1:39" s="53" customFormat="1" x14ac:dyDescent="0.2">
      <c r="A6" s="42" t="s">
        <v>83</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row>
    <row r="7" spans="1:39" s="53" customFormat="1" x14ac:dyDescent="0.2">
      <c r="A7" s="88">
        <v>1</v>
      </c>
      <c r="B7" s="42" t="e">
        <f>'C завтраками| Bed and breakfast'!#REF!</f>
        <v>#REF!</v>
      </c>
      <c r="C7" s="42" t="e">
        <f>'C завтраками| Bed and breakfast'!#REF!</f>
        <v>#REF!</v>
      </c>
      <c r="D7" s="42" t="e">
        <f>'C завтраками| Bed and breakfast'!#REF!</f>
        <v>#REF!</v>
      </c>
      <c r="E7" s="42" t="e">
        <f>'C завтраками| Bed and breakfast'!#REF!</f>
        <v>#REF!</v>
      </c>
      <c r="F7" s="42" t="e">
        <f>'C завтраками| Bed and breakfast'!#REF!</f>
        <v>#REF!</v>
      </c>
      <c r="G7" s="42" t="e">
        <f>'C завтраками| Bed and breakfast'!#REF!</f>
        <v>#REF!</v>
      </c>
      <c r="H7" s="42" t="e">
        <f>'C завтраками| Bed and breakfast'!#REF!</f>
        <v>#REF!</v>
      </c>
      <c r="I7" s="42" t="e">
        <f>'C завтраками| Bed and breakfast'!#REF!</f>
        <v>#REF!</v>
      </c>
      <c r="J7" s="42" t="e">
        <f>'C завтраками| Bed and breakfast'!#REF!</f>
        <v>#REF!</v>
      </c>
      <c r="K7" s="42" t="e">
        <f>'C завтраками| Bed and breakfast'!#REF!</f>
        <v>#REF!</v>
      </c>
      <c r="L7" s="42" t="e">
        <f>'C завтраками| Bed and breakfast'!#REF!</f>
        <v>#REF!</v>
      </c>
      <c r="M7" s="42" t="e">
        <f>'C завтраками| Bed and breakfast'!#REF!</f>
        <v>#REF!</v>
      </c>
      <c r="N7" s="42" t="e">
        <f>'C завтраками| Bed and breakfast'!#REF!</f>
        <v>#REF!</v>
      </c>
      <c r="O7" s="42" t="e">
        <f>'C завтраками| Bed and breakfast'!#REF!</f>
        <v>#REF!</v>
      </c>
      <c r="P7" s="42" t="e">
        <f>'C завтраками| Bed and breakfast'!#REF!</f>
        <v>#REF!</v>
      </c>
      <c r="Q7" s="42" t="e">
        <f>'C завтраками| Bed and breakfast'!#REF!</f>
        <v>#REF!</v>
      </c>
      <c r="R7" s="42" t="e">
        <f>'C завтраками| Bed and breakfast'!#REF!</f>
        <v>#REF!</v>
      </c>
      <c r="S7" s="42" t="e">
        <f>'C завтраками| Bed and breakfast'!#REF!</f>
        <v>#REF!</v>
      </c>
      <c r="T7" s="42" t="e">
        <f>'C завтраками| Bed and breakfast'!#REF!</f>
        <v>#REF!</v>
      </c>
      <c r="U7" s="42" t="e">
        <f>'C завтраками| Bed and breakfast'!#REF!</f>
        <v>#REF!</v>
      </c>
      <c r="V7" s="42" t="e">
        <f>'C завтраками| Bed and breakfast'!#REF!</f>
        <v>#REF!</v>
      </c>
      <c r="W7" s="42" t="e">
        <f>'C завтраками| Bed and breakfast'!#REF!</f>
        <v>#REF!</v>
      </c>
      <c r="X7" s="42" t="e">
        <f>'C завтраками| Bed and breakfast'!#REF!</f>
        <v>#REF!</v>
      </c>
      <c r="Y7" s="42" t="e">
        <f>'C завтраками| Bed and breakfast'!#REF!</f>
        <v>#REF!</v>
      </c>
      <c r="Z7" s="42" t="e">
        <f>'C завтраками| Bed and breakfast'!#REF!</f>
        <v>#REF!</v>
      </c>
      <c r="AA7" s="42" t="e">
        <f>'C завтраками| Bed and breakfast'!#REF!</f>
        <v>#REF!</v>
      </c>
      <c r="AB7" s="42" t="e">
        <f>'C завтраками| Bed and breakfast'!#REF!</f>
        <v>#REF!</v>
      </c>
      <c r="AC7" s="42" t="e">
        <f>'C завтраками| Bed and breakfast'!#REF!</f>
        <v>#REF!</v>
      </c>
      <c r="AD7" s="42" t="e">
        <f>'C завтраками| Bed and breakfast'!#REF!</f>
        <v>#REF!</v>
      </c>
      <c r="AE7" s="42" t="e">
        <f>'C завтраками| Bed and breakfast'!#REF!</f>
        <v>#REF!</v>
      </c>
      <c r="AF7" s="42" t="e">
        <f>'C завтраками| Bed and breakfast'!#REF!</f>
        <v>#REF!</v>
      </c>
      <c r="AG7" s="42" t="e">
        <f>'C завтраками| Bed and breakfast'!#REF!</f>
        <v>#REF!</v>
      </c>
      <c r="AH7" s="42" t="e">
        <f>'C завтраками| Bed and breakfast'!#REF!</f>
        <v>#REF!</v>
      </c>
      <c r="AI7" s="42" t="e">
        <f>'C завтраками| Bed and breakfast'!#REF!</f>
        <v>#REF!</v>
      </c>
      <c r="AJ7" s="42" t="e">
        <f>'C завтраками| Bed and breakfast'!#REF!</f>
        <v>#REF!</v>
      </c>
      <c r="AK7" s="42" t="e">
        <f>'C завтраками| Bed and breakfast'!#REF!</f>
        <v>#REF!</v>
      </c>
      <c r="AL7" s="42" t="e">
        <f>'C завтраками| Bed and breakfast'!#REF!</f>
        <v>#REF!</v>
      </c>
      <c r="AM7" s="42" t="e">
        <f>'C завтраками| Bed and breakfast'!#REF!</f>
        <v>#REF!</v>
      </c>
    </row>
    <row r="8" spans="1:39" s="53" customFormat="1" x14ac:dyDescent="0.2">
      <c r="A8" s="88">
        <v>2</v>
      </c>
      <c r="B8" s="42" t="e">
        <f>'C завтраками| Bed and breakfast'!#REF!</f>
        <v>#REF!</v>
      </c>
      <c r="C8" s="42" t="e">
        <f>'C завтраками| Bed and breakfast'!#REF!</f>
        <v>#REF!</v>
      </c>
      <c r="D8" s="42" t="e">
        <f>'C завтраками| Bed and breakfast'!#REF!</f>
        <v>#REF!</v>
      </c>
      <c r="E8" s="42" t="e">
        <f>'C завтраками| Bed and breakfast'!#REF!</f>
        <v>#REF!</v>
      </c>
      <c r="F8" s="42" t="e">
        <f>'C завтраками| Bed and breakfast'!#REF!</f>
        <v>#REF!</v>
      </c>
      <c r="G8" s="42" t="e">
        <f>'C завтраками| Bed and breakfast'!#REF!</f>
        <v>#REF!</v>
      </c>
      <c r="H8" s="42" t="e">
        <f>'C завтраками| Bed and breakfast'!#REF!</f>
        <v>#REF!</v>
      </c>
      <c r="I8" s="42" t="e">
        <f>'C завтраками| Bed and breakfast'!#REF!</f>
        <v>#REF!</v>
      </c>
      <c r="J8" s="42" t="e">
        <f>'C завтраками| Bed and breakfast'!#REF!</f>
        <v>#REF!</v>
      </c>
      <c r="K8" s="42" t="e">
        <f>'C завтраками| Bed and breakfast'!#REF!</f>
        <v>#REF!</v>
      </c>
      <c r="L8" s="42" t="e">
        <f>'C завтраками| Bed and breakfast'!#REF!</f>
        <v>#REF!</v>
      </c>
      <c r="M8" s="42" t="e">
        <f>'C завтраками| Bed and breakfast'!#REF!</f>
        <v>#REF!</v>
      </c>
      <c r="N8" s="42" t="e">
        <f>'C завтраками| Bed and breakfast'!#REF!</f>
        <v>#REF!</v>
      </c>
      <c r="O8" s="42" t="e">
        <f>'C завтраками| Bed and breakfast'!#REF!</f>
        <v>#REF!</v>
      </c>
      <c r="P8" s="42" t="e">
        <f>'C завтраками| Bed and breakfast'!#REF!</f>
        <v>#REF!</v>
      </c>
      <c r="Q8" s="42" t="e">
        <f>'C завтраками| Bed and breakfast'!#REF!</f>
        <v>#REF!</v>
      </c>
      <c r="R8" s="42" t="e">
        <f>'C завтраками| Bed and breakfast'!#REF!</f>
        <v>#REF!</v>
      </c>
      <c r="S8" s="42" t="e">
        <f>'C завтраками| Bed and breakfast'!#REF!</f>
        <v>#REF!</v>
      </c>
      <c r="T8" s="42" t="e">
        <f>'C завтраками| Bed and breakfast'!#REF!</f>
        <v>#REF!</v>
      </c>
      <c r="U8" s="42" t="e">
        <f>'C завтраками| Bed and breakfast'!#REF!</f>
        <v>#REF!</v>
      </c>
      <c r="V8" s="42" t="e">
        <f>'C завтраками| Bed and breakfast'!#REF!</f>
        <v>#REF!</v>
      </c>
      <c r="W8" s="42" t="e">
        <f>'C завтраками| Bed and breakfast'!#REF!</f>
        <v>#REF!</v>
      </c>
      <c r="X8" s="42" t="e">
        <f>'C завтраками| Bed and breakfast'!#REF!</f>
        <v>#REF!</v>
      </c>
      <c r="Y8" s="42" t="e">
        <f>'C завтраками| Bed and breakfast'!#REF!</f>
        <v>#REF!</v>
      </c>
      <c r="Z8" s="42" t="e">
        <f>'C завтраками| Bed and breakfast'!#REF!</f>
        <v>#REF!</v>
      </c>
      <c r="AA8" s="42" t="e">
        <f>'C завтраками| Bed and breakfast'!#REF!</f>
        <v>#REF!</v>
      </c>
      <c r="AB8" s="42" t="e">
        <f>'C завтраками| Bed and breakfast'!#REF!</f>
        <v>#REF!</v>
      </c>
      <c r="AC8" s="42" t="e">
        <f>'C завтраками| Bed and breakfast'!#REF!</f>
        <v>#REF!</v>
      </c>
      <c r="AD8" s="42" t="e">
        <f>'C завтраками| Bed and breakfast'!#REF!</f>
        <v>#REF!</v>
      </c>
      <c r="AE8" s="42" t="e">
        <f>'C завтраками| Bed and breakfast'!#REF!</f>
        <v>#REF!</v>
      </c>
      <c r="AF8" s="42" t="e">
        <f>'C завтраками| Bed and breakfast'!#REF!</f>
        <v>#REF!</v>
      </c>
      <c r="AG8" s="42" t="e">
        <f>'C завтраками| Bed and breakfast'!#REF!</f>
        <v>#REF!</v>
      </c>
      <c r="AH8" s="42" t="e">
        <f>'C завтраками| Bed and breakfast'!#REF!</f>
        <v>#REF!</v>
      </c>
      <c r="AI8" s="42" t="e">
        <f>'C завтраками| Bed and breakfast'!#REF!</f>
        <v>#REF!</v>
      </c>
      <c r="AJ8" s="42" t="e">
        <f>'C завтраками| Bed and breakfast'!#REF!</f>
        <v>#REF!</v>
      </c>
      <c r="AK8" s="42" t="e">
        <f>'C завтраками| Bed and breakfast'!#REF!</f>
        <v>#REF!</v>
      </c>
      <c r="AL8" s="42" t="e">
        <f>'C завтраками| Bed and breakfast'!#REF!</f>
        <v>#REF!</v>
      </c>
      <c r="AM8" s="42" t="e">
        <f>'C завтраками| Bed and breakfast'!#REF!</f>
        <v>#REF!</v>
      </c>
    </row>
    <row r="9" spans="1:39" s="53" customFormat="1" x14ac:dyDescent="0.2">
      <c r="A9" s="42" t="s">
        <v>84</v>
      </c>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row>
    <row r="10" spans="1:39" s="53" customFormat="1" x14ac:dyDescent="0.2">
      <c r="A10" s="88">
        <f>A7</f>
        <v>1</v>
      </c>
      <c r="B10" s="42" t="e">
        <f>'C завтраками| Bed and breakfast'!#REF!</f>
        <v>#REF!</v>
      </c>
      <c r="C10" s="42" t="e">
        <f>'C завтраками| Bed and breakfast'!#REF!</f>
        <v>#REF!</v>
      </c>
      <c r="D10" s="42" t="e">
        <f>'C завтраками| Bed and breakfast'!#REF!</f>
        <v>#REF!</v>
      </c>
      <c r="E10" s="42" t="e">
        <f>'C завтраками| Bed and breakfast'!#REF!</f>
        <v>#REF!</v>
      </c>
      <c r="F10" s="42" t="e">
        <f>'C завтраками| Bed and breakfast'!#REF!</f>
        <v>#REF!</v>
      </c>
      <c r="G10" s="42" t="e">
        <f>'C завтраками| Bed and breakfast'!#REF!</f>
        <v>#REF!</v>
      </c>
      <c r="H10" s="42" t="e">
        <f>'C завтраками| Bed and breakfast'!#REF!</f>
        <v>#REF!</v>
      </c>
      <c r="I10" s="42" t="e">
        <f>'C завтраками| Bed and breakfast'!#REF!</f>
        <v>#REF!</v>
      </c>
      <c r="J10" s="42" t="e">
        <f>'C завтраками| Bed and breakfast'!#REF!</f>
        <v>#REF!</v>
      </c>
      <c r="K10" s="42" t="e">
        <f>'C завтраками| Bed and breakfast'!#REF!</f>
        <v>#REF!</v>
      </c>
      <c r="L10" s="42" t="e">
        <f>'C завтраками| Bed and breakfast'!#REF!</f>
        <v>#REF!</v>
      </c>
      <c r="M10" s="42" t="e">
        <f>'C завтраками| Bed and breakfast'!#REF!</f>
        <v>#REF!</v>
      </c>
      <c r="N10" s="42" t="e">
        <f>'C завтраками| Bed and breakfast'!#REF!</f>
        <v>#REF!</v>
      </c>
      <c r="O10" s="42" t="e">
        <f>'C завтраками| Bed and breakfast'!#REF!</f>
        <v>#REF!</v>
      </c>
      <c r="P10" s="42" t="e">
        <f>'C завтраками| Bed and breakfast'!#REF!</f>
        <v>#REF!</v>
      </c>
      <c r="Q10" s="42" t="e">
        <f>'C завтраками| Bed and breakfast'!#REF!</f>
        <v>#REF!</v>
      </c>
      <c r="R10" s="42" t="e">
        <f>'C завтраками| Bed and breakfast'!#REF!</f>
        <v>#REF!</v>
      </c>
      <c r="S10" s="42" t="e">
        <f>'C завтраками| Bed and breakfast'!#REF!</f>
        <v>#REF!</v>
      </c>
      <c r="T10" s="42" t="e">
        <f>'C завтраками| Bed and breakfast'!#REF!</f>
        <v>#REF!</v>
      </c>
      <c r="U10" s="42" t="e">
        <f>'C завтраками| Bed and breakfast'!#REF!</f>
        <v>#REF!</v>
      </c>
      <c r="V10" s="42" t="e">
        <f>'C завтраками| Bed and breakfast'!#REF!</f>
        <v>#REF!</v>
      </c>
      <c r="W10" s="42" t="e">
        <f>'C завтраками| Bed and breakfast'!#REF!</f>
        <v>#REF!</v>
      </c>
      <c r="X10" s="42" t="e">
        <f>'C завтраками| Bed and breakfast'!#REF!</f>
        <v>#REF!</v>
      </c>
      <c r="Y10" s="42" t="e">
        <f>'C завтраками| Bed and breakfast'!#REF!</f>
        <v>#REF!</v>
      </c>
      <c r="Z10" s="42" t="e">
        <f>'C завтраками| Bed and breakfast'!#REF!</f>
        <v>#REF!</v>
      </c>
      <c r="AA10" s="42" t="e">
        <f>'C завтраками| Bed and breakfast'!#REF!</f>
        <v>#REF!</v>
      </c>
      <c r="AB10" s="42" t="e">
        <f>'C завтраками| Bed and breakfast'!#REF!</f>
        <v>#REF!</v>
      </c>
      <c r="AC10" s="42" t="e">
        <f>'C завтраками| Bed and breakfast'!#REF!</f>
        <v>#REF!</v>
      </c>
      <c r="AD10" s="42" t="e">
        <f>'C завтраками| Bed and breakfast'!#REF!</f>
        <v>#REF!</v>
      </c>
      <c r="AE10" s="42" t="e">
        <f>'C завтраками| Bed and breakfast'!#REF!</f>
        <v>#REF!</v>
      </c>
      <c r="AF10" s="42" t="e">
        <f>'C завтраками| Bed and breakfast'!#REF!</f>
        <v>#REF!</v>
      </c>
      <c r="AG10" s="42" t="e">
        <f>'C завтраками| Bed and breakfast'!#REF!</f>
        <v>#REF!</v>
      </c>
      <c r="AH10" s="42" t="e">
        <f>'C завтраками| Bed and breakfast'!#REF!</f>
        <v>#REF!</v>
      </c>
      <c r="AI10" s="42" t="e">
        <f>'C завтраками| Bed and breakfast'!#REF!</f>
        <v>#REF!</v>
      </c>
      <c r="AJ10" s="42" t="e">
        <f>'C завтраками| Bed and breakfast'!#REF!</f>
        <v>#REF!</v>
      </c>
      <c r="AK10" s="42" t="e">
        <f>'C завтраками| Bed and breakfast'!#REF!</f>
        <v>#REF!</v>
      </c>
      <c r="AL10" s="42" t="e">
        <f>'C завтраками| Bed and breakfast'!#REF!</f>
        <v>#REF!</v>
      </c>
      <c r="AM10" s="42" t="e">
        <f>'C завтраками| Bed and breakfast'!#REF!</f>
        <v>#REF!</v>
      </c>
    </row>
    <row r="11" spans="1:39" s="53" customFormat="1" x14ac:dyDescent="0.2">
      <c r="A11" s="88">
        <f>A8</f>
        <v>2</v>
      </c>
      <c r="B11" s="42" t="e">
        <f>'C завтраками| Bed and breakfast'!#REF!</f>
        <v>#REF!</v>
      </c>
      <c r="C11" s="42" t="e">
        <f>'C завтраками| Bed and breakfast'!#REF!</f>
        <v>#REF!</v>
      </c>
      <c r="D11" s="42" t="e">
        <f>'C завтраками| Bed and breakfast'!#REF!</f>
        <v>#REF!</v>
      </c>
      <c r="E11" s="42" t="e">
        <f>'C завтраками| Bed and breakfast'!#REF!</f>
        <v>#REF!</v>
      </c>
      <c r="F11" s="42" t="e">
        <f>'C завтраками| Bed and breakfast'!#REF!</f>
        <v>#REF!</v>
      </c>
      <c r="G11" s="42" t="e">
        <f>'C завтраками| Bed and breakfast'!#REF!</f>
        <v>#REF!</v>
      </c>
      <c r="H11" s="42" t="e">
        <f>'C завтраками| Bed and breakfast'!#REF!</f>
        <v>#REF!</v>
      </c>
      <c r="I11" s="42" t="e">
        <f>'C завтраками| Bed and breakfast'!#REF!</f>
        <v>#REF!</v>
      </c>
      <c r="J11" s="42" t="e">
        <f>'C завтраками| Bed and breakfast'!#REF!</f>
        <v>#REF!</v>
      </c>
      <c r="K11" s="42" t="e">
        <f>'C завтраками| Bed and breakfast'!#REF!</f>
        <v>#REF!</v>
      </c>
      <c r="L11" s="42" t="e">
        <f>'C завтраками| Bed and breakfast'!#REF!</f>
        <v>#REF!</v>
      </c>
      <c r="M11" s="42" t="e">
        <f>'C завтраками| Bed and breakfast'!#REF!</f>
        <v>#REF!</v>
      </c>
      <c r="N11" s="42" t="e">
        <f>'C завтраками| Bed and breakfast'!#REF!</f>
        <v>#REF!</v>
      </c>
      <c r="O11" s="42" t="e">
        <f>'C завтраками| Bed and breakfast'!#REF!</f>
        <v>#REF!</v>
      </c>
      <c r="P11" s="42" t="e">
        <f>'C завтраками| Bed and breakfast'!#REF!</f>
        <v>#REF!</v>
      </c>
      <c r="Q11" s="42" t="e">
        <f>'C завтраками| Bed and breakfast'!#REF!</f>
        <v>#REF!</v>
      </c>
      <c r="R11" s="42" t="e">
        <f>'C завтраками| Bed and breakfast'!#REF!</f>
        <v>#REF!</v>
      </c>
      <c r="S11" s="42" t="e">
        <f>'C завтраками| Bed and breakfast'!#REF!</f>
        <v>#REF!</v>
      </c>
      <c r="T11" s="42" t="e">
        <f>'C завтраками| Bed and breakfast'!#REF!</f>
        <v>#REF!</v>
      </c>
      <c r="U11" s="42" t="e">
        <f>'C завтраками| Bed and breakfast'!#REF!</f>
        <v>#REF!</v>
      </c>
      <c r="V11" s="42" t="e">
        <f>'C завтраками| Bed and breakfast'!#REF!</f>
        <v>#REF!</v>
      </c>
      <c r="W11" s="42" t="e">
        <f>'C завтраками| Bed and breakfast'!#REF!</f>
        <v>#REF!</v>
      </c>
      <c r="X11" s="42" t="e">
        <f>'C завтраками| Bed and breakfast'!#REF!</f>
        <v>#REF!</v>
      </c>
      <c r="Y11" s="42" t="e">
        <f>'C завтраками| Bed and breakfast'!#REF!</f>
        <v>#REF!</v>
      </c>
      <c r="Z11" s="42" t="e">
        <f>'C завтраками| Bed and breakfast'!#REF!</f>
        <v>#REF!</v>
      </c>
      <c r="AA11" s="42" t="e">
        <f>'C завтраками| Bed and breakfast'!#REF!</f>
        <v>#REF!</v>
      </c>
      <c r="AB11" s="42" t="e">
        <f>'C завтраками| Bed and breakfast'!#REF!</f>
        <v>#REF!</v>
      </c>
      <c r="AC11" s="42" t="e">
        <f>'C завтраками| Bed and breakfast'!#REF!</f>
        <v>#REF!</v>
      </c>
      <c r="AD11" s="42" t="e">
        <f>'C завтраками| Bed and breakfast'!#REF!</f>
        <v>#REF!</v>
      </c>
      <c r="AE11" s="42" t="e">
        <f>'C завтраками| Bed and breakfast'!#REF!</f>
        <v>#REF!</v>
      </c>
      <c r="AF11" s="42" t="e">
        <f>'C завтраками| Bed and breakfast'!#REF!</f>
        <v>#REF!</v>
      </c>
      <c r="AG11" s="42" t="e">
        <f>'C завтраками| Bed and breakfast'!#REF!</f>
        <v>#REF!</v>
      </c>
      <c r="AH11" s="42" t="e">
        <f>'C завтраками| Bed and breakfast'!#REF!</f>
        <v>#REF!</v>
      </c>
      <c r="AI11" s="42" t="e">
        <f>'C завтраками| Bed and breakfast'!#REF!</f>
        <v>#REF!</v>
      </c>
      <c r="AJ11" s="42" t="e">
        <f>'C завтраками| Bed and breakfast'!#REF!</f>
        <v>#REF!</v>
      </c>
      <c r="AK11" s="42" t="e">
        <f>'C завтраками| Bed and breakfast'!#REF!</f>
        <v>#REF!</v>
      </c>
      <c r="AL11" s="42" t="e">
        <f>'C завтраками| Bed and breakfast'!#REF!</f>
        <v>#REF!</v>
      </c>
      <c r="AM11" s="42" t="e">
        <f>'C завтраками| Bed and breakfast'!#REF!</f>
        <v>#REF!</v>
      </c>
    </row>
    <row r="12" spans="1:39" s="53" customFormat="1" x14ac:dyDescent="0.2">
      <c r="A12" s="42" t="s">
        <v>85</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row>
    <row r="13" spans="1:39" s="53" customFormat="1" x14ac:dyDescent="0.2">
      <c r="A13" s="88">
        <f>A7</f>
        <v>1</v>
      </c>
      <c r="B13" s="42" t="e">
        <f>'C завтраками| Bed and breakfast'!#REF!</f>
        <v>#REF!</v>
      </c>
      <c r="C13" s="42" t="e">
        <f>'C завтраками| Bed and breakfast'!#REF!</f>
        <v>#REF!</v>
      </c>
      <c r="D13" s="42" t="e">
        <f>'C завтраками| Bed and breakfast'!#REF!</f>
        <v>#REF!</v>
      </c>
      <c r="E13" s="42" t="e">
        <f>'C завтраками| Bed and breakfast'!#REF!</f>
        <v>#REF!</v>
      </c>
      <c r="F13" s="42" t="e">
        <f>'C завтраками| Bed and breakfast'!#REF!</f>
        <v>#REF!</v>
      </c>
      <c r="G13" s="42" t="e">
        <f>'C завтраками| Bed and breakfast'!#REF!</f>
        <v>#REF!</v>
      </c>
      <c r="H13" s="42" t="e">
        <f>'C завтраками| Bed and breakfast'!#REF!</f>
        <v>#REF!</v>
      </c>
      <c r="I13" s="42" t="e">
        <f>'C завтраками| Bed and breakfast'!#REF!</f>
        <v>#REF!</v>
      </c>
      <c r="J13" s="42" t="e">
        <f>'C завтраками| Bed and breakfast'!#REF!</f>
        <v>#REF!</v>
      </c>
      <c r="K13" s="42" t="e">
        <f>'C завтраками| Bed and breakfast'!#REF!</f>
        <v>#REF!</v>
      </c>
      <c r="L13" s="42" t="e">
        <f>'C завтраками| Bed and breakfast'!#REF!</f>
        <v>#REF!</v>
      </c>
      <c r="M13" s="42" t="e">
        <f>'C завтраками| Bed and breakfast'!#REF!</f>
        <v>#REF!</v>
      </c>
      <c r="N13" s="42" t="e">
        <f>'C завтраками| Bed and breakfast'!#REF!</f>
        <v>#REF!</v>
      </c>
      <c r="O13" s="42" t="e">
        <f>'C завтраками| Bed and breakfast'!#REF!</f>
        <v>#REF!</v>
      </c>
      <c r="P13" s="42" t="e">
        <f>'C завтраками| Bed and breakfast'!#REF!</f>
        <v>#REF!</v>
      </c>
      <c r="Q13" s="42" t="e">
        <f>'C завтраками| Bed and breakfast'!#REF!</f>
        <v>#REF!</v>
      </c>
      <c r="R13" s="42" t="e">
        <f>'C завтраками| Bed and breakfast'!#REF!</f>
        <v>#REF!</v>
      </c>
      <c r="S13" s="42" t="e">
        <f>'C завтраками| Bed and breakfast'!#REF!</f>
        <v>#REF!</v>
      </c>
      <c r="T13" s="42" t="e">
        <f>'C завтраками| Bed and breakfast'!#REF!</f>
        <v>#REF!</v>
      </c>
      <c r="U13" s="42" t="e">
        <f>'C завтраками| Bed and breakfast'!#REF!</f>
        <v>#REF!</v>
      </c>
      <c r="V13" s="42" t="e">
        <f>'C завтраками| Bed and breakfast'!#REF!</f>
        <v>#REF!</v>
      </c>
      <c r="W13" s="42" t="e">
        <f>'C завтраками| Bed and breakfast'!#REF!</f>
        <v>#REF!</v>
      </c>
      <c r="X13" s="42" t="e">
        <f>'C завтраками| Bed and breakfast'!#REF!</f>
        <v>#REF!</v>
      </c>
      <c r="Y13" s="42" t="e">
        <f>'C завтраками| Bed and breakfast'!#REF!</f>
        <v>#REF!</v>
      </c>
      <c r="Z13" s="42" t="e">
        <f>'C завтраками| Bed and breakfast'!#REF!</f>
        <v>#REF!</v>
      </c>
      <c r="AA13" s="42" t="e">
        <f>'C завтраками| Bed and breakfast'!#REF!</f>
        <v>#REF!</v>
      </c>
      <c r="AB13" s="42" t="e">
        <f>'C завтраками| Bed and breakfast'!#REF!</f>
        <v>#REF!</v>
      </c>
      <c r="AC13" s="42" t="e">
        <f>'C завтраками| Bed and breakfast'!#REF!</f>
        <v>#REF!</v>
      </c>
      <c r="AD13" s="42" t="e">
        <f>'C завтраками| Bed and breakfast'!#REF!</f>
        <v>#REF!</v>
      </c>
      <c r="AE13" s="42" t="e">
        <f>'C завтраками| Bed and breakfast'!#REF!</f>
        <v>#REF!</v>
      </c>
      <c r="AF13" s="42" t="e">
        <f>'C завтраками| Bed and breakfast'!#REF!</f>
        <v>#REF!</v>
      </c>
      <c r="AG13" s="42" t="e">
        <f>'C завтраками| Bed and breakfast'!#REF!</f>
        <v>#REF!</v>
      </c>
      <c r="AH13" s="42" t="e">
        <f>'C завтраками| Bed and breakfast'!#REF!</f>
        <v>#REF!</v>
      </c>
      <c r="AI13" s="42" t="e">
        <f>'C завтраками| Bed and breakfast'!#REF!</f>
        <v>#REF!</v>
      </c>
      <c r="AJ13" s="42" t="e">
        <f>'C завтраками| Bed and breakfast'!#REF!</f>
        <v>#REF!</v>
      </c>
      <c r="AK13" s="42" t="e">
        <f>'C завтраками| Bed and breakfast'!#REF!</f>
        <v>#REF!</v>
      </c>
      <c r="AL13" s="42" t="e">
        <f>'C завтраками| Bed and breakfast'!#REF!</f>
        <v>#REF!</v>
      </c>
      <c r="AM13" s="42" t="e">
        <f>'C завтраками| Bed and breakfast'!#REF!</f>
        <v>#REF!</v>
      </c>
    </row>
    <row r="14" spans="1:39" s="53" customFormat="1" x14ac:dyDescent="0.2">
      <c r="A14" s="88">
        <f>A8</f>
        <v>2</v>
      </c>
      <c r="B14" s="42" t="e">
        <f>'C завтраками| Bed and breakfast'!#REF!</f>
        <v>#REF!</v>
      </c>
      <c r="C14" s="42" t="e">
        <f>'C завтраками| Bed and breakfast'!#REF!</f>
        <v>#REF!</v>
      </c>
      <c r="D14" s="42" t="e">
        <f>'C завтраками| Bed and breakfast'!#REF!</f>
        <v>#REF!</v>
      </c>
      <c r="E14" s="42" t="e">
        <f>'C завтраками| Bed and breakfast'!#REF!</f>
        <v>#REF!</v>
      </c>
      <c r="F14" s="42" t="e">
        <f>'C завтраками| Bed and breakfast'!#REF!</f>
        <v>#REF!</v>
      </c>
      <c r="G14" s="42" t="e">
        <f>'C завтраками| Bed and breakfast'!#REF!</f>
        <v>#REF!</v>
      </c>
      <c r="H14" s="42" t="e">
        <f>'C завтраками| Bed and breakfast'!#REF!</f>
        <v>#REF!</v>
      </c>
      <c r="I14" s="42" t="e">
        <f>'C завтраками| Bed and breakfast'!#REF!</f>
        <v>#REF!</v>
      </c>
      <c r="J14" s="42" t="e">
        <f>'C завтраками| Bed and breakfast'!#REF!</f>
        <v>#REF!</v>
      </c>
      <c r="K14" s="42" t="e">
        <f>'C завтраками| Bed and breakfast'!#REF!</f>
        <v>#REF!</v>
      </c>
      <c r="L14" s="42" t="e">
        <f>'C завтраками| Bed and breakfast'!#REF!</f>
        <v>#REF!</v>
      </c>
      <c r="M14" s="42" t="e">
        <f>'C завтраками| Bed and breakfast'!#REF!</f>
        <v>#REF!</v>
      </c>
      <c r="N14" s="42" t="e">
        <f>'C завтраками| Bed and breakfast'!#REF!</f>
        <v>#REF!</v>
      </c>
      <c r="O14" s="42" t="e">
        <f>'C завтраками| Bed and breakfast'!#REF!</f>
        <v>#REF!</v>
      </c>
      <c r="P14" s="42" t="e">
        <f>'C завтраками| Bed and breakfast'!#REF!</f>
        <v>#REF!</v>
      </c>
      <c r="Q14" s="42" t="e">
        <f>'C завтраками| Bed and breakfast'!#REF!</f>
        <v>#REF!</v>
      </c>
      <c r="R14" s="42" t="e">
        <f>'C завтраками| Bed and breakfast'!#REF!</f>
        <v>#REF!</v>
      </c>
      <c r="S14" s="42" t="e">
        <f>'C завтраками| Bed and breakfast'!#REF!</f>
        <v>#REF!</v>
      </c>
      <c r="T14" s="42" t="e">
        <f>'C завтраками| Bed and breakfast'!#REF!</f>
        <v>#REF!</v>
      </c>
      <c r="U14" s="42" t="e">
        <f>'C завтраками| Bed and breakfast'!#REF!</f>
        <v>#REF!</v>
      </c>
      <c r="V14" s="42" t="e">
        <f>'C завтраками| Bed and breakfast'!#REF!</f>
        <v>#REF!</v>
      </c>
      <c r="W14" s="42" t="e">
        <f>'C завтраками| Bed and breakfast'!#REF!</f>
        <v>#REF!</v>
      </c>
      <c r="X14" s="42" t="e">
        <f>'C завтраками| Bed and breakfast'!#REF!</f>
        <v>#REF!</v>
      </c>
      <c r="Y14" s="42" t="e">
        <f>'C завтраками| Bed and breakfast'!#REF!</f>
        <v>#REF!</v>
      </c>
      <c r="Z14" s="42" t="e">
        <f>'C завтраками| Bed and breakfast'!#REF!</f>
        <v>#REF!</v>
      </c>
      <c r="AA14" s="42" t="e">
        <f>'C завтраками| Bed and breakfast'!#REF!</f>
        <v>#REF!</v>
      </c>
      <c r="AB14" s="42" t="e">
        <f>'C завтраками| Bed and breakfast'!#REF!</f>
        <v>#REF!</v>
      </c>
      <c r="AC14" s="42" t="e">
        <f>'C завтраками| Bed and breakfast'!#REF!</f>
        <v>#REF!</v>
      </c>
      <c r="AD14" s="42" t="e">
        <f>'C завтраками| Bed and breakfast'!#REF!</f>
        <v>#REF!</v>
      </c>
      <c r="AE14" s="42" t="e">
        <f>'C завтраками| Bed and breakfast'!#REF!</f>
        <v>#REF!</v>
      </c>
      <c r="AF14" s="42" t="e">
        <f>'C завтраками| Bed and breakfast'!#REF!</f>
        <v>#REF!</v>
      </c>
      <c r="AG14" s="42" t="e">
        <f>'C завтраками| Bed and breakfast'!#REF!</f>
        <v>#REF!</v>
      </c>
      <c r="AH14" s="42" t="e">
        <f>'C завтраками| Bed and breakfast'!#REF!</f>
        <v>#REF!</v>
      </c>
      <c r="AI14" s="42" t="e">
        <f>'C завтраками| Bed and breakfast'!#REF!</f>
        <v>#REF!</v>
      </c>
      <c r="AJ14" s="42" t="e">
        <f>'C завтраками| Bed and breakfast'!#REF!</f>
        <v>#REF!</v>
      </c>
      <c r="AK14" s="42" t="e">
        <f>'C завтраками| Bed and breakfast'!#REF!</f>
        <v>#REF!</v>
      </c>
      <c r="AL14" s="42" t="e">
        <f>'C завтраками| Bed and breakfast'!#REF!</f>
        <v>#REF!</v>
      </c>
      <c r="AM14" s="42" t="e">
        <f>'C завтраками| Bed and breakfast'!#REF!</f>
        <v>#REF!</v>
      </c>
    </row>
    <row r="15" spans="1:39" s="53" customFormat="1" x14ac:dyDescent="0.2">
      <c r="A15" s="42" t="s">
        <v>86</v>
      </c>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row>
    <row r="16" spans="1:39" s="53" customFormat="1" x14ac:dyDescent="0.2">
      <c r="A16" s="88">
        <f>A7</f>
        <v>1</v>
      </c>
      <c r="B16" s="42" t="e">
        <f>'C завтраками| Bed and breakfast'!#REF!</f>
        <v>#REF!</v>
      </c>
      <c r="C16" s="42" t="e">
        <f>'C завтраками| Bed and breakfast'!#REF!</f>
        <v>#REF!</v>
      </c>
      <c r="D16" s="42" t="e">
        <f>'C завтраками| Bed and breakfast'!#REF!</f>
        <v>#REF!</v>
      </c>
      <c r="E16" s="42" t="e">
        <f>'C завтраками| Bed and breakfast'!#REF!</f>
        <v>#REF!</v>
      </c>
      <c r="F16" s="42" t="e">
        <f>'C завтраками| Bed and breakfast'!#REF!</f>
        <v>#REF!</v>
      </c>
      <c r="G16" s="42" t="e">
        <f>'C завтраками| Bed and breakfast'!#REF!</f>
        <v>#REF!</v>
      </c>
      <c r="H16" s="42" t="e">
        <f>'C завтраками| Bed and breakfast'!#REF!</f>
        <v>#REF!</v>
      </c>
      <c r="I16" s="42" t="e">
        <f>'C завтраками| Bed and breakfast'!#REF!</f>
        <v>#REF!</v>
      </c>
      <c r="J16" s="42" t="e">
        <f>'C завтраками| Bed and breakfast'!#REF!</f>
        <v>#REF!</v>
      </c>
      <c r="K16" s="42" t="e">
        <f>'C завтраками| Bed and breakfast'!#REF!</f>
        <v>#REF!</v>
      </c>
      <c r="L16" s="42" t="e">
        <f>'C завтраками| Bed and breakfast'!#REF!</f>
        <v>#REF!</v>
      </c>
      <c r="M16" s="42" t="e">
        <f>'C завтраками| Bed and breakfast'!#REF!</f>
        <v>#REF!</v>
      </c>
      <c r="N16" s="42" t="e">
        <f>'C завтраками| Bed and breakfast'!#REF!</f>
        <v>#REF!</v>
      </c>
      <c r="O16" s="42" t="e">
        <f>'C завтраками| Bed and breakfast'!#REF!</f>
        <v>#REF!</v>
      </c>
      <c r="P16" s="42" t="e">
        <f>'C завтраками| Bed and breakfast'!#REF!</f>
        <v>#REF!</v>
      </c>
      <c r="Q16" s="42" t="e">
        <f>'C завтраками| Bed and breakfast'!#REF!</f>
        <v>#REF!</v>
      </c>
      <c r="R16" s="42" t="e">
        <f>'C завтраками| Bed and breakfast'!#REF!</f>
        <v>#REF!</v>
      </c>
      <c r="S16" s="42" t="e">
        <f>'C завтраками| Bed and breakfast'!#REF!</f>
        <v>#REF!</v>
      </c>
      <c r="T16" s="42" t="e">
        <f>'C завтраками| Bed and breakfast'!#REF!</f>
        <v>#REF!</v>
      </c>
      <c r="U16" s="42" t="e">
        <f>'C завтраками| Bed and breakfast'!#REF!</f>
        <v>#REF!</v>
      </c>
      <c r="V16" s="42" t="e">
        <f>'C завтраками| Bed and breakfast'!#REF!</f>
        <v>#REF!</v>
      </c>
      <c r="W16" s="42" t="e">
        <f>'C завтраками| Bed and breakfast'!#REF!</f>
        <v>#REF!</v>
      </c>
      <c r="X16" s="42" t="e">
        <f>'C завтраками| Bed and breakfast'!#REF!</f>
        <v>#REF!</v>
      </c>
      <c r="Y16" s="42" t="e">
        <f>'C завтраками| Bed and breakfast'!#REF!</f>
        <v>#REF!</v>
      </c>
      <c r="Z16" s="42" t="e">
        <f>'C завтраками| Bed and breakfast'!#REF!</f>
        <v>#REF!</v>
      </c>
      <c r="AA16" s="42" t="e">
        <f>'C завтраками| Bed and breakfast'!#REF!</f>
        <v>#REF!</v>
      </c>
      <c r="AB16" s="42" t="e">
        <f>'C завтраками| Bed and breakfast'!#REF!</f>
        <v>#REF!</v>
      </c>
      <c r="AC16" s="42" t="e">
        <f>'C завтраками| Bed and breakfast'!#REF!</f>
        <v>#REF!</v>
      </c>
      <c r="AD16" s="42" t="e">
        <f>'C завтраками| Bed and breakfast'!#REF!</f>
        <v>#REF!</v>
      </c>
      <c r="AE16" s="42" t="e">
        <f>'C завтраками| Bed and breakfast'!#REF!</f>
        <v>#REF!</v>
      </c>
      <c r="AF16" s="42" t="e">
        <f>'C завтраками| Bed and breakfast'!#REF!</f>
        <v>#REF!</v>
      </c>
      <c r="AG16" s="42" t="e">
        <f>'C завтраками| Bed and breakfast'!#REF!</f>
        <v>#REF!</v>
      </c>
      <c r="AH16" s="42" t="e">
        <f>'C завтраками| Bed and breakfast'!#REF!</f>
        <v>#REF!</v>
      </c>
      <c r="AI16" s="42" t="e">
        <f>'C завтраками| Bed and breakfast'!#REF!</f>
        <v>#REF!</v>
      </c>
      <c r="AJ16" s="42" t="e">
        <f>'C завтраками| Bed and breakfast'!#REF!</f>
        <v>#REF!</v>
      </c>
      <c r="AK16" s="42" t="e">
        <f>'C завтраками| Bed and breakfast'!#REF!</f>
        <v>#REF!</v>
      </c>
      <c r="AL16" s="42" t="e">
        <f>'C завтраками| Bed and breakfast'!#REF!</f>
        <v>#REF!</v>
      </c>
      <c r="AM16" s="42" t="e">
        <f>'C завтраками| Bed and breakfast'!#REF!</f>
        <v>#REF!</v>
      </c>
    </row>
    <row r="17" spans="1:39" s="53" customFormat="1" x14ac:dyDescent="0.2">
      <c r="A17" s="88">
        <f>A8</f>
        <v>2</v>
      </c>
      <c r="B17" s="42" t="e">
        <f>'C завтраками| Bed and breakfast'!#REF!</f>
        <v>#REF!</v>
      </c>
      <c r="C17" s="42" t="e">
        <f>'C завтраками| Bed and breakfast'!#REF!</f>
        <v>#REF!</v>
      </c>
      <c r="D17" s="42" t="e">
        <f>'C завтраками| Bed and breakfast'!#REF!</f>
        <v>#REF!</v>
      </c>
      <c r="E17" s="42" t="e">
        <f>'C завтраками| Bed and breakfast'!#REF!</f>
        <v>#REF!</v>
      </c>
      <c r="F17" s="42" t="e">
        <f>'C завтраками| Bed and breakfast'!#REF!</f>
        <v>#REF!</v>
      </c>
      <c r="G17" s="42" t="e">
        <f>'C завтраками| Bed and breakfast'!#REF!</f>
        <v>#REF!</v>
      </c>
      <c r="H17" s="42" t="e">
        <f>'C завтраками| Bed and breakfast'!#REF!</f>
        <v>#REF!</v>
      </c>
      <c r="I17" s="42" t="e">
        <f>'C завтраками| Bed and breakfast'!#REF!</f>
        <v>#REF!</v>
      </c>
      <c r="J17" s="42" t="e">
        <f>'C завтраками| Bed and breakfast'!#REF!</f>
        <v>#REF!</v>
      </c>
      <c r="K17" s="42" t="e">
        <f>'C завтраками| Bed and breakfast'!#REF!</f>
        <v>#REF!</v>
      </c>
      <c r="L17" s="42" t="e">
        <f>'C завтраками| Bed and breakfast'!#REF!</f>
        <v>#REF!</v>
      </c>
      <c r="M17" s="42" t="e">
        <f>'C завтраками| Bed and breakfast'!#REF!</f>
        <v>#REF!</v>
      </c>
      <c r="N17" s="42" t="e">
        <f>'C завтраками| Bed and breakfast'!#REF!</f>
        <v>#REF!</v>
      </c>
      <c r="O17" s="42" t="e">
        <f>'C завтраками| Bed and breakfast'!#REF!</f>
        <v>#REF!</v>
      </c>
      <c r="P17" s="42" t="e">
        <f>'C завтраками| Bed and breakfast'!#REF!</f>
        <v>#REF!</v>
      </c>
      <c r="Q17" s="42" t="e">
        <f>'C завтраками| Bed and breakfast'!#REF!</f>
        <v>#REF!</v>
      </c>
      <c r="R17" s="42" t="e">
        <f>'C завтраками| Bed and breakfast'!#REF!</f>
        <v>#REF!</v>
      </c>
      <c r="S17" s="42" t="e">
        <f>'C завтраками| Bed and breakfast'!#REF!</f>
        <v>#REF!</v>
      </c>
      <c r="T17" s="42" t="e">
        <f>'C завтраками| Bed and breakfast'!#REF!</f>
        <v>#REF!</v>
      </c>
      <c r="U17" s="42" t="e">
        <f>'C завтраками| Bed and breakfast'!#REF!</f>
        <v>#REF!</v>
      </c>
      <c r="V17" s="42" t="e">
        <f>'C завтраками| Bed and breakfast'!#REF!</f>
        <v>#REF!</v>
      </c>
      <c r="W17" s="42" t="e">
        <f>'C завтраками| Bed and breakfast'!#REF!</f>
        <v>#REF!</v>
      </c>
      <c r="X17" s="42" t="e">
        <f>'C завтраками| Bed and breakfast'!#REF!</f>
        <v>#REF!</v>
      </c>
      <c r="Y17" s="42" t="e">
        <f>'C завтраками| Bed and breakfast'!#REF!</f>
        <v>#REF!</v>
      </c>
      <c r="Z17" s="42" t="e">
        <f>'C завтраками| Bed and breakfast'!#REF!</f>
        <v>#REF!</v>
      </c>
      <c r="AA17" s="42" t="e">
        <f>'C завтраками| Bed and breakfast'!#REF!</f>
        <v>#REF!</v>
      </c>
      <c r="AB17" s="42" t="e">
        <f>'C завтраками| Bed and breakfast'!#REF!</f>
        <v>#REF!</v>
      </c>
      <c r="AC17" s="42" t="e">
        <f>'C завтраками| Bed and breakfast'!#REF!</f>
        <v>#REF!</v>
      </c>
      <c r="AD17" s="42" t="e">
        <f>'C завтраками| Bed and breakfast'!#REF!</f>
        <v>#REF!</v>
      </c>
      <c r="AE17" s="42" t="e">
        <f>'C завтраками| Bed and breakfast'!#REF!</f>
        <v>#REF!</v>
      </c>
      <c r="AF17" s="42" t="e">
        <f>'C завтраками| Bed and breakfast'!#REF!</f>
        <v>#REF!</v>
      </c>
      <c r="AG17" s="42" t="e">
        <f>'C завтраками| Bed and breakfast'!#REF!</f>
        <v>#REF!</v>
      </c>
      <c r="AH17" s="42" t="e">
        <f>'C завтраками| Bed and breakfast'!#REF!</f>
        <v>#REF!</v>
      </c>
      <c r="AI17" s="42" t="e">
        <f>'C завтраками| Bed and breakfast'!#REF!</f>
        <v>#REF!</v>
      </c>
      <c r="AJ17" s="42" t="e">
        <f>'C завтраками| Bed and breakfast'!#REF!</f>
        <v>#REF!</v>
      </c>
      <c r="AK17" s="42" t="e">
        <f>'C завтраками| Bed and breakfast'!#REF!</f>
        <v>#REF!</v>
      </c>
      <c r="AL17" s="42" t="e">
        <f>'C завтраками| Bed and breakfast'!#REF!</f>
        <v>#REF!</v>
      </c>
      <c r="AM17" s="42" t="e">
        <f>'C завтраками| Bed and breakfast'!#REF!</f>
        <v>#REF!</v>
      </c>
    </row>
    <row r="18" spans="1:39" s="53" customFormat="1" x14ac:dyDescent="0.2">
      <c r="A18" s="42" t="s">
        <v>87</v>
      </c>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row>
    <row r="19" spans="1:39" s="53" customFormat="1" x14ac:dyDescent="0.2">
      <c r="A19" s="88" t="s">
        <v>88</v>
      </c>
      <c r="B19" s="42" t="e">
        <f>'C завтраками| Bed and breakfast'!#REF!</f>
        <v>#REF!</v>
      </c>
      <c r="C19" s="42" t="e">
        <f>'C завтраками| Bed and breakfast'!#REF!</f>
        <v>#REF!</v>
      </c>
      <c r="D19" s="42" t="e">
        <f>'C завтраками| Bed and breakfast'!#REF!</f>
        <v>#REF!</v>
      </c>
      <c r="E19" s="42" t="e">
        <f>'C завтраками| Bed and breakfast'!#REF!</f>
        <v>#REF!</v>
      </c>
      <c r="F19" s="42" t="e">
        <f>'C завтраками| Bed and breakfast'!#REF!</f>
        <v>#REF!</v>
      </c>
      <c r="G19" s="42" t="e">
        <f>'C завтраками| Bed and breakfast'!#REF!</f>
        <v>#REF!</v>
      </c>
      <c r="H19" s="42" t="e">
        <f>'C завтраками| Bed and breakfast'!#REF!</f>
        <v>#REF!</v>
      </c>
      <c r="I19" s="42" t="e">
        <f>'C завтраками| Bed and breakfast'!#REF!</f>
        <v>#REF!</v>
      </c>
      <c r="J19" s="42" t="e">
        <f>'C завтраками| Bed and breakfast'!#REF!</f>
        <v>#REF!</v>
      </c>
      <c r="K19" s="42" t="e">
        <f>'C завтраками| Bed and breakfast'!#REF!</f>
        <v>#REF!</v>
      </c>
      <c r="L19" s="42" t="e">
        <f>'C завтраками| Bed and breakfast'!#REF!</f>
        <v>#REF!</v>
      </c>
      <c r="M19" s="42" t="e">
        <f>'C завтраками| Bed and breakfast'!#REF!</f>
        <v>#REF!</v>
      </c>
      <c r="N19" s="42" t="e">
        <f>'C завтраками| Bed and breakfast'!#REF!</f>
        <v>#REF!</v>
      </c>
      <c r="O19" s="42" t="e">
        <f>'C завтраками| Bed and breakfast'!#REF!</f>
        <v>#REF!</v>
      </c>
      <c r="P19" s="42" t="e">
        <f>'C завтраками| Bed and breakfast'!#REF!</f>
        <v>#REF!</v>
      </c>
      <c r="Q19" s="42" t="e">
        <f>'C завтраками| Bed and breakfast'!#REF!</f>
        <v>#REF!</v>
      </c>
      <c r="R19" s="42" t="e">
        <f>'C завтраками| Bed and breakfast'!#REF!</f>
        <v>#REF!</v>
      </c>
      <c r="S19" s="42" t="e">
        <f>'C завтраками| Bed and breakfast'!#REF!</f>
        <v>#REF!</v>
      </c>
      <c r="T19" s="42" t="e">
        <f>'C завтраками| Bed and breakfast'!#REF!</f>
        <v>#REF!</v>
      </c>
      <c r="U19" s="42" t="e">
        <f>'C завтраками| Bed and breakfast'!#REF!</f>
        <v>#REF!</v>
      </c>
      <c r="V19" s="42" t="e">
        <f>'C завтраками| Bed and breakfast'!#REF!</f>
        <v>#REF!</v>
      </c>
      <c r="W19" s="42" t="e">
        <f>'C завтраками| Bed and breakfast'!#REF!</f>
        <v>#REF!</v>
      </c>
      <c r="X19" s="42" t="e">
        <f>'C завтраками| Bed and breakfast'!#REF!</f>
        <v>#REF!</v>
      </c>
      <c r="Y19" s="42" t="e">
        <f>'C завтраками| Bed and breakfast'!#REF!</f>
        <v>#REF!</v>
      </c>
      <c r="Z19" s="42" t="e">
        <f>'C завтраками| Bed and breakfast'!#REF!</f>
        <v>#REF!</v>
      </c>
      <c r="AA19" s="42" t="e">
        <f>'C завтраками| Bed and breakfast'!#REF!</f>
        <v>#REF!</v>
      </c>
      <c r="AB19" s="42" t="e">
        <f>'C завтраками| Bed and breakfast'!#REF!</f>
        <v>#REF!</v>
      </c>
      <c r="AC19" s="42" t="e">
        <f>'C завтраками| Bed and breakfast'!#REF!</f>
        <v>#REF!</v>
      </c>
      <c r="AD19" s="42" t="e">
        <f>'C завтраками| Bed and breakfast'!#REF!</f>
        <v>#REF!</v>
      </c>
      <c r="AE19" s="42" t="e">
        <f>'C завтраками| Bed and breakfast'!#REF!</f>
        <v>#REF!</v>
      </c>
      <c r="AF19" s="42" t="e">
        <f>'C завтраками| Bed and breakfast'!#REF!</f>
        <v>#REF!</v>
      </c>
      <c r="AG19" s="42" t="e">
        <f>'C завтраками| Bed and breakfast'!#REF!</f>
        <v>#REF!</v>
      </c>
      <c r="AH19" s="42" t="e">
        <f>'C завтраками| Bed and breakfast'!#REF!</f>
        <v>#REF!</v>
      </c>
      <c r="AI19" s="42" t="e">
        <f>'C завтраками| Bed and breakfast'!#REF!</f>
        <v>#REF!</v>
      </c>
      <c r="AJ19" s="42" t="e">
        <f>'C завтраками| Bed and breakfast'!#REF!</f>
        <v>#REF!</v>
      </c>
      <c r="AK19" s="42" t="e">
        <f>'C завтраками| Bed and breakfast'!#REF!</f>
        <v>#REF!</v>
      </c>
      <c r="AL19" s="42" t="e">
        <f>'C завтраками| Bed and breakfast'!#REF!</f>
        <v>#REF!</v>
      </c>
      <c r="AM19" s="42" t="e">
        <f>'C завтраками| Bed and breakfast'!#REF!</f>
        <v>#REF!</v>
      </c>
    </row>
    <row r="20" spans="1:39" s="53" customFormat="1" x14ac:dyDescent="0.2">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row>
    <row r="21" spans="1:39" ht="18.75" customHeight="1" x14ac:dyDescent="0.2">
      <c r="A21" s="111" t="s">
        <v>100</v>
      </c>
      <c r="B21" s="135" t="e">
        <f t="shared" ref="B21" si="0">B4</f>
        <v>#REF!</v>
      </c>
      <c r="C21" s="135" t="e">
        <f t="shared" ref="C21:AM21" si="1">C4</f>
        <v>#REF!</v>
      </c>
      <c r="D21" s="135" t="e">
        <f t="shared" si="1"/>
        <v>#REF!</v>
      </c>
      <c r="E21" s="135" t="e">
        <f t="shared" si="1"/>
        <v>#REF!</v>
      </c>
      <c r="F21" s="135" t="e">
        <f t="shared" si="1"/>
        <v>#REF!</v>
      </c>
      <c r="G21" s="135" t="e">
        <f t="shared" si="1"/>
        <v>#REF!</v>
      </c>
      <c r="H21" s="135" t="e">
        <f t="shared" si="1"/>
        <v>#REF!</v>
      </c>
      <c r="I21" s="135" t="e">
        <f t="shared" si="1"/>
        <v>#REF!</v>
      </c>
      <c r="J21" s="135" t="e">
        <f t="shared" si="1"/>
        <v>#REF!</v>
      </c>
      <c r="K21" s="135" t="e">
        <f t="shared" si="1"/>
        <v>#REF!</v>
      </c>
      <c r="L21" s="135" t="e">
        <f t="shared" si="1"/>
        <v>#REF!</v>
      </c>
      <c r="M21" s="135" t="e">
        <f t="shared" si="1"/>
        <v>#REF!</v>
      </c>
      <c r="N21" s="135" t="e">
        <f t="shared" si="1"/>
        <v>#REF!</v>
      </c>
      <c r="O21" s="135" t="e">
        <f t="shared" si="1"/>
        <v>#REF!</v>
      </c>
      <c r="P21" s="135" t="e">
        <f t="shared" si="1"/>
        <v>#REF!</v>
      </c>
      <c r="Q21" s="135" t="e">
        <f t="shared" si="1"/>
        <v>#REF!</v>
      </c>
      <c r="R21" s="135" t="e">
        <f t="shared" si="1"/>
        <v>#REF!</v>
      </c>
      <c r="S21" s="135" t="e">
        <f t="shared" si="1"/>
        <v>#REF!</v>
      </c>
      <c r="T21" s="135" t="e">
        <f t="shared" si="1"/>
        <v>#REF!</v>
      </c>
      <c r="U21" s="135" t="e">
        <f t="shared" si="1"/>
        <v>#REF!</v>
      </c>
      <c r="V21" s="135" t="e">
        <f t="shared" si="1"/>
        <v>#REF!</v>
      </c>
      <c r="W21" s="135" t="e">
        <f t="shared" si="1"/>
        <v>#REF!</v>
      </c>
      <c r="X21" s="135" t="e">
        <f t="shared" si="1"/>
        <v>#REF!</v>
      </c>
      <c r="Y21" s="135" t="e">
        <f t="shared" si="1"/>
        <v>#REF!</v>
      </c>
      <c r="Z21" s="135" t="e">
        <f t="shared" si="1"/>
        <v>#REF!</v>
      </c>
      <c r="AA21" s="135" t="e">
        <f t="shared" si="1"/>
        <v>#REF!</v>
      </c>
      <c r="AB21" s="135" t="e">
        <f t="shared" si="1"/>
        <v>#REF!</v>
      </c>
      <c r="AC21" s="135" t="e">
        <f t="shared" si="1"/>
        <v>#REF!</v>
      </c>
      <c r="AD21" s="135" t="e">
        <f t="shared" si="1"/>
        <v>#REF!</v>
      </c>
      <c r="AE21" s="135" t="e">
        <f t="shared" si="1"/>
        <v>#REF!</v>
      </c>
      <c r="AF21" s="135" t="e">
        <f t="shared" si="1"/>
        <v>#REF!</v>
      </c>
      <c r="AG21" s="135" t="e">
        <f t="shared" si="1"/>
        <v>#REF!</v>
      </c>
      <c r="AH21" s="135" t="e">
        <f t="shared" si="1"/>
        <v>#REF!</v>
      </c>
      <c r="AI21" s="135" t="e">
        <f t="shared" si="1"/>
        <v>#REF!</v>
      </c>
      <c r="AJ21" s="135" t="e">
        <f t="shared" si="1"/>
        <v>#REF!</v>
      </c>
      <c r="AK21" s="135" t="e">
        <f t="shared" si="1"/>
        <v>#REF!</v>
      </c>
      <c r="AL21" s="135" t="e">
        <f t="shared" si="1"/>
        <v>#REF!</v>
      </c>
      <c r="AM21" s="135" t="e">
        <f t="shared" si="1"/>
        <v>#REF!</v>
      </c>
    </row>
    <row r="22" spans="1:39" ht="17.25" customHeight="1" x14ac:dyDescent="0.2">
      <c r="A22" s="90" t="s">
        <v>64</v>
      </c>
      <c r="B22" s="135" t="e">
        <f t="shared" ref="B22" si="2">B5</f>
        <v>#REF!</v>
      </c>
      <c r="C22" s="135" t="e">
        <f t="shared" ref="C22:AM22" si="3">C5</f>
        <v>#REF!</v>
      </c>
      <c r="D22" s="135" t="e">
        <f t="shared" si="3"/>
        <v>#REF!</v>
      </c>
      <c r="E22" s="135" t="e">
        <f t="shared" si="3"/>
        <v>#REF!</v>
      </c>
      <c r="F22" s="135" t="e">
        <f t="shared" si="3"/>
        <v>#REF!</v>
      </c>
      <c r="G22" s="135" t="e">
        <f t="shared" si="3"/>
        <v>#REF!</v>
      </c>
      <c r="H22" s="135" t="e">
        <f t="shared" si="3"/>
        <v>#REF!</v>
      </c>
      <c r="I22" s="135" t="e">
        <f t="shared" si="3"/>
        <v>#REF!</v>
      </c>
      <c r="J22" s="135" t="e">
        <f t="shared" si="3"/>
        <v>#REF!</v>
      </c>
      <c r="K22" s="135" t="e">
        <f t="shared" si="3"/>
        <v>#REF!</v>
      </c>
      <c r="L22" s="135" t="e">
        <f t="shared" si="3"/>
        <v>#REF!</v>
      </c>
      <c r="M22" s="135" t="e">
        <f t="shared" si="3"/>
        <v>#REF!</v>
      </c>
      <c r="N22" s="135" t="e">
        <f t="shared" si="3"/>
        <v>#REF!</v>
      </c>
      <c r="O22" s="135" t="e">
        <f t="shared" si="3"/>
        <v>#REF!</v>
      </c>
      <c r="P22" s="135" t="e">
        <f t="shared" si="3"/>
        <v>#REF!</v>
      </c>
      <c r="Q22" s="135" t="e">
        <f t="shared" si="3"/>
        <v>#REF!</v>
      </c>
      <c r="R22" s="135" t="e">
        <f t="shared" si="3"/>
        <v>#REF!</v>
      </c>
      <c r="S22" s="135" t="e">
        <f t="shared" si="3"/>
        <v>#REF!</v>
      </c>
      <c r="T22" s="135" t="e">
        <f t="shared" si="3"/>
        <v>#REF!</v>
      </c>
      <c r="U22" s="135" t="e">
        <f t="shared" si="3"/>
        <v>#REF!</v>
      </c>
      <c r="V22" s="135" t="e">
        <f t="shared" si="3"/>
        <v>#REF!</v>
      </c>
      <c r="W22" s="135" t="e">
        <f t="shared" si="3"/>
        <v>#REF!</v>
      </c>
      <c r="X22" s="135" t="e">
        <f t="shared" si="3"/>
        <v>#REF!</v>
      </c>
      <c r="Y22" s="135" t="e">
        <f t="shared" si="3"/>
        <v>#REF!</v>
      </c>
      <c r="Z22" s="135" t="e">
        <f t="shared" si="3"/>
        <v>#REF!</v>
      </c>
      <c r="AA22" s="135" t="e">
        <f t="shared" si="3"/>
        <v>#REF!</v>
      </c>
      <c r="AB22" s="135" t="e">
        <f t="shared" si="3"/>
        <v>#REF!</v>
      </c>
      <c r="AC22" s="135" t="e">
        <f t="shared" si="3"/>
        <v>#REF!</v>
      </c>
      <c r="AD22" s="135" t="e">
        <f t="shared" si="3"/>
        <v>#REF!</v>
      </c>
      <c r="AE22" s="135" t="e">
        <f t="shared" si="3"/>
        <v>#REF!</v>
      </c>
      <c r="AF22" s="135" t="e">
        <f t="shared" si="3"/>
        <v>#REF!</v>
      </c>
      <c r="AG22" s="135" t="e">
        <f t="shared" si="3"/>
        <v>#REF!</v>
      </c>
      <c r="AH22" s="135" t="e">
        <f t="shared" si="3"/>
        <v>#REF!</v>
      </c>
      <c r="AI22" s="135" t="e">
        <f t="shared" si="3"/>
        <v>#REF!</v>
      </c>
      <c r="AJ22" s="135" t="e">
        <f t="shared" si="3"/>
        <v>#REF!</v>
      </c>
      <c r="AK22" s="135" t="e">
        <f t="shared" si="3"/>
        <v>#REF!</v>
      </c>
      <c r="AL22" s="135" t="e">
        <f t="shared" si="3"/>
        <v>#REF!</v>
      </c>
      <c r="AM22" s="135" t="e">
        <f t="shared" si="3"/>
        <v>#REF!</v>
      </c>
    </row>
    <row r="23" spans="1:39" s="44" customFormat="1" x14ac:dyDescent="0.2">
      <c r="A23" s="42" t="s">
        <v>83</v>
      </c>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row>
    <row r="24" spans="1:39" s="50" customFormat="1" x14ac:dyDescent="0.2">
      <c r="A24" s="88">
        <v>1</v>
      </c>
      <c r="B24" s="91" t="e">
        <f t="shared" ref="B24" si="4">ROUND(B7*0.8,)</f>
        <v>#REF!</v>
      </c>
      <c r="C24" s="91" t="e">
        <f t="shared" ref="C24:AM24" si="5">ROUND(C7*0.8,)</f>
        <v>#REF!</v>
      </c>
      <c r="D24" s="91" t="e">
        <f t="shared" si="5"/>
        <v>#REF!</v>
      </c>
      <c r="E24" s="91" t="e">
        <f t="shared" si="5"/>
        <v>#REF!</v>
      </c>
      <c r="F24" s="91" t="e">
        <f t="shared" si="5"/>
        <v>#REF!</v>
      </c>
      <c r="G24" s="91" t="e">
        <f t="shared" si="5"/>
        <v>#REF!</v>
      </c>
      <c r="H24" s="91" t="e">
        <f t="shared" si="5"/>
        <v>#REF!</v>
      </c>
      <c r="I24" s="91" t="e">
        <f t="shared" si="5"/>
        <v>#REF!</v>
      </c>
      <c r="J24" s="91" t="e">
        <f t="shared" si="5"/>
        <v>#REF!</v>
      </c>
      <c r="K24" s="91" t="e">
        <f t="shared" si="5"/>
        <v>#REF!</v>
      </c>
      <c r="L24" s="91" t="e">
        <f t="shared" si="5"/>
        <v>#REF!</v>
      </c>
      <c r="M24" s="91" t="e">
        <f t="shared" si="5"/>
        <v>#REF!</v>
      </c>
      <c r="N24" s="91" t="e">
        <f t="shared" si="5"/>
        <v>#REF!</v>
      </c>
      <c r="O24" s="91" t="e">
        <f t="shared" si="5"/>
        <v>#REF!</v>
      </c>
      <c r="P24" s="91" t="e">
        <f t="shared" si="5"/>
        <v>#REF!</v>
      </c>
      <c r="Q24" s="91" t="e">
        <f t="shared" si="5"/>
        <v>#REF!</v>
      </c>
      <c r="R24" s="91" t="e">
        <f t="shared" si="5"/>
        <v>#REF!</v>
      </c>
      <c r="S24" s="91" t="e">
        <f t="shared" si="5"/>
        <v>#REF!</v>
      </c>
      <c r="T24" s="91" t="e">
        <f t="shared" si="5"/>
        <v>#REF!</v>
      </c>
      <c r="U24" s="91" t="e">
        <f t="shared" si="5"/>
        <v>#REF!</v>
      </c>
      <c r="V24" s="91" t="e">
        <f t="shared" si="5"/>
        <v>#REF!</v>
      </c>
      <c r="W24" s="91" t="e">
        <f t="shared" si="5"/>
        <v>#REF!</v>
      </c>
      <c r="X24" s="91" t="e">
        <f t="shared" si="5"/>
        <v>#REF!</v>
      </c>
      <c r="Y24" s="91" t="e">
        <f t="shared" si="5"/>
        <v>#REF!</v>
      </c>
      <c r="Z24" s="91" t="e">
        <f t="shared" si="5"/>
        <v>#REF!</v>
      </c>
      <c r="AA24" s="91" t="e">
        <f t="shared" si="5"/>
        <v>#REF!</v>
      </c>
      <c r="AB24" s="91" t="e">
        <f t="shared" si="5"/>
        <v>#REF!</v>
      </c>
      <c r="AC24" s="91" t="e">
        <f t="shared" si="5"/>
        <v>#REF!</v>
      </c>
      <c r="AD24" s="91" t="e">
        <f t="shared" si="5"/>
        <v>#REF!</v>
      </c>
      <c r="AE24" s="91" t="e">
        <f t="shared" si="5"/>
        <v>#REF!</v>
      </c>
      <c r="AF24" s="91" t="e">
        <f t="shared" si="5"/>
        <v>#REF!</v>
      </c>
      <c r="AG24" s="91" t="e">
        <f t="shared" si="5"/>
        <v>#REF!</v>
      </c>
      <c r="AH24" s="91" t="e">
        <f t="shared" si="5"/>
        <v>#REF!</v>
      </c>
      <c r="AI24" s="91" t="e">
        <f t="shared" si="5"/>
        <v>#REF!</v>
      </c>
      <c r="AJ24" s="91" t="e">
        <f t="shared" si="5"/>
        <v>#REF!</v>
      </c>
      <c r="AK24" s="91" t="e">
        <f t="shared" si="5"/>
        <v>#REF!</v>
      </c>
      <c r="AL24" s="91" t="e">
        <f t="shared" si="5"/>
        <v>#REF!</v>
      </c>
      <c r="AM24" s="91" t="e">
        <f t="shared" si="5"/>
        <v>#REF!</v>
      </c>
    </row>
    <row r="25" spans="1:39" s="50" customFormat="1" x14ac:dyDescent="0.2">
      <c r="A25" s="88">
        <v>2</v>
      </c>
      <c r="B25" s="91" t="e">
        <f t="shared" ref="B25" si="6">ROUND(B8*0.8,)</f>
        <v>#REF!</v>
      </c>
      <c r="C25" s="91" t="e">
        <f t="shared" ref="C25:AM25" si="7">ROUND(C8*0.8,)</f>
        <v>#REF!</v>
      </c>
      <c r="D25" s="91" t="e">
        <f t="shared" si="7"/>
        <v>#REF!</v>
      </c>
      <c r="E25" s="91" t="e">
        <f t="shared" si="7"/>
        <v>#REF!</v>
      </c>
      <c r="F25" s="91" t="e">
        <f t="shared" si="7"/>
        <v>#REF!</v>
      </c>
      <c r="G25" s="91" t="e">
        <f t="shared" si="7"/>
        <v>#REF!</v>
      </c>
      <c r="H25" s="91" t="e">
        <f t="shared" si="7"/>
        <v>#REF!</v>
      </c>
      <c r="I25" s="91" t="e">
        <f t="shared" si="7"/>
        <v>#REF!</v>
      </c>
      <c r="J25" s="91" t="e">
        <f t="shared" si="7"/>
        <v>#REF!</v>
      </c>
      <c r="K25" s="91" t="e">
        <f t="shared" si="7"/>
        <v>#REF!</v>
      </c>
      <c r="L25" s="91" t="e">
        <f t="shared" si="7"/>
        <v>#REF!</v>
      </c>
      <c r="M25" s="91" t="e">
        <f t="shared" si="7"/>
        <v>#REF!</v>
      </c>
      <c r="N25" s="91" t="e">
        <f t="shared" si="7"/>
        <v>#REF!</v>
      </c>
      <c r="O25" s="91" t="e">
        <f t="shared" si="7"/>
        <v>#REF!</v>
      </c>
      <c r="P25" s="91" t="e">
        <f t="shared" si="7"/>
        <v>#REF!</v>
      </c>
      <c r="Q25" s="91" t="e">
        <f t="shared" si="7"/>
        <v>#REF!</v>
      </c>
      <c r="R25" s="91" t="e">
        <f t="shared" si="7"/>
        <v>#REF!</v>
      </c>
      <c r="S25" s="91" t="e">
        <f t="shared" si="7"/>
        <v>#REF!</v>
      </c>
      <c r="T25" s="91" t="e">
        <f t="shared" si="7"/>
        <v>#REF!</v>
      </c>
      <c r="U25" s="91" t="e">
        <f t="shared" si="7"/>
        <v>#REF!</v>
      </c>
      <c r="V25" s="91" t="e">
        <f t="shared" si="7"/>
        <v>#REF!</v>
      </c>
      <c r="W25" s="91" t="e">
        <f t="shared" si="7"/>
        <v>#REF!</v>
      </c>
      <c r="X25" s="91" t="e">
        <f t="shared" si="7"/>
        <v>#REF!</v>
      </c>
      <c r="Y25" s="91" t="e">
        <f t="shared" si="7"/>
        <v>#REF!</v>
      </c>
      <c r="Z25" s="91" t="e">
        <f t="shared" si="7"/>
        <v>#REF!</v>
      </c>
      <c r="AA25" s="91" t="e">
        <f t="shared" si="7"/>
        <v>#REF!</v>
      </c>
      <c r="AB25" s="91" t="e">
        <f t="shared" si="7"/>
        <v>#REF!</v>
      </c>
      <c r="AC25" s="91" t="e">
        <f t="shared" si="7"/>
        <v>#REF!</v>
      </c>
      <c r="AD25" s="91" t="e">
        <f t="shared" si="7"/>
        <v>#REF!</v>
      </c>
      <c r="AE25" s="91" t="e">
        <f t="shared" si="7"/>
        <v>#REF!</v>
      </c>
      <c r="AF25" s="91" t="e">
        <f t="shared" si="7"/>
        <v>#REF!</v>
      </c>
      <c r="AG25" s="91" t="e">
        <f t="shared" si="7"/>
        <v>#REF!</v>
      </c>
      <c r="AH25" s="91" t="e">
        <f t="shared" si="7"/>
        <v>#REF!</v>
      </c>
      <c r="AI25" s="91" t="e">
        <f t="shared" si="7"/>
        <v>#REF!</v>
      </c>
      <c r="AJ25" s="91" t="e">
        <f t="shared" si="7"/>
        <v>#REF!</v>
      </c>
      <c r="AK25" s="91" t="e">
        <f t="shared" si="7"/>
        <v>#REF!</v>
      </c>
      <c r="AL25" s="91" t="e">
        <f t="shared" si="7"/>
        <v>#REF!</v>
      </c>
      <c r="AM25" s="91" t="e">
        <f t="shared" si="7"/>
        <v>#REF!</v>
      </c>
    </row>
    <row r="26" spans="1:39" s="50" customFormat="1" x14ac:dyDescent="0.2">
      <c r="A26" s="42" t="s">
        <v>84</v>
      </c>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row>
    <row r="27" spans="1:39" s="50" customFormat="1" x14ac:dyDescent="0.2">
      <c r="A27" s="88">
        <f>A24</f>
        <v>1</v>
      </c>
      <c r="B27" s="91" t="e">
        <f t="shared" ref="B27" si="8">ROUND(B10*0.8,)</f>
        <v>#REF!</v>
      </c>
      <c r="C27" s="91" t="e">
        <f t="shared" ref="C27:AM27" si="9">ROUND(C10*0.8,)</f>
        <v>#REF!</v>
      </c>
      <c r="D27" s="91" t="e">
        <f t="shared" si="9"/>
        <v>#REF!</v>
      </c>
      <c r="E27" s="91" t="e">
        <f t="shared" si="9"/>
        <v>#REF!</v>
      </c>
      <c r="F27" s="91" t="e">
        <f t="shared" si="9"/>
        <v>#REF!</v>
      </c>
      <c r="G27" s="91" t="e">
        <f t="shared" si="9"/>
        <v>#REF!</v>
      </c>
      <c r="H27" s="91" t="e">
        <f t="shared" si="9"/>
        <v>#REF!</v>
      </c>
      <c r="I27" s="91" t="e">
        <f t="shared" si="9"/>
        <v>#REF!</v>
      </c>
      <c r="J27" s="91" t="e">
        <f t="shared" si="9"/>
        <v>#REF!</v>
      </c>
      <c r="K27" s="91" t="e">
        <f t="shared" si="9"/>
        <v>#REF!</v>
      </c>
      <c r="L27" s="91" t="e">
        <f t="shared" si="9"/>
        <v>#REF!</v>
      </c>
      <c r="M27" s="91" t="e">
        <f t="shared" si="9"/>
        <v>#REF!</v>
      </c>
      <c r="N27" s="91" t="e">
        <f t="shared" si="9"/>
        <v>#REF!</v>
      </c>
      <c r="O27" s="91" t="e">
        <f t="shared" si="9"/>
        <v>#REF!</v>
      </c>
      <c r="P27" s="91" t="e">
        <f t="shared" si="9"/>
        <v>#REF!</v>
      </c>
      <c r="Q27" s="91" t="e">
        <f t="shared" si="9"/>
        <v>#REF!</v>
      </c>
      <c r="R27" s="91" t="e">
        <f t="shared" si="9"/>
        <v>#REF!</v>
      </c>
      <c r="S27" s="91" t="e">
        <f t="shared" si="9"/>
        <v>#REF!</v>
      </c>
      <c r="T27" s="91" t="e">
        <f t="shared" si="9"/>
        <v>#REF!</v>
      </c>
      <c r="U27" s="91" t="e">
        <f t="shared" si="9"/>
        <v>#REF!</v>
      </c>
      <c r="V27" s="91" t="e">
        <f t="shared" si="9"/>
        <v>#REF!</v>
      </c>
      <c r="W27" s="91" t="e">
        <f t="shared" si="9"/>
        <v>#REF!</v>
      </c>
      <c r="X27" s="91" t="e">
        <f t="shared" si="9"/>
        <v>#REF!</v>
      </c>
      <c r="Y27" s="91" t="e">
        <f t="shared" si="9"/>
        <v>#REF!</v>
      </c>
      <c r="Z27" s="91" t="e">
        <f t="shared" si="9"/>
        <v>#REF!</v>
      </c>
      <c r="AA27" s="91" t="e">
        <f t="shared" si="9"/>
        <v>#REF!</v>
      </c>
      <c r="AB27" s="91" t="e">
        <f t="shared" si="9"/>
        <v>#REF!</v>
      </c>
      <c r="AC27" s="91" t="e">
        <f t="shared" si="9"/>
        <v>#REF!</v>
      </c>
      <c r="AD27" s="91" t="e">
        <f t="shared" si="9"/>
        <v>#REF!</v>
      </c>
      <c r="AE27" s="91" t="e">
        <f t="shared" si="9"/>
        <v>#REF!</v>
      </c>
      <c r="AF27" s="91" t="e">
        <f t="shared" si="9"/>
        <v>#REF!</v>
      </c>
      <c r="AG27" s="91" t="e">
        <f t="shared" si="9"/>
        <v>#REF!</v>
      </c>
      <c r="AH27" s="91" t="e">
        <f t="shared" si="9"/>
        <v>#REF!</v>
      </c>
      <c r="AI27" s="91" t="e">
        <f t="shared" si="9"/>
        <v>#REF!</v>
      </c>
      <c r="AJ27" s="91" t="e">
        <f t="shared" si="9"/>
        <v>#REF!</v>
      </c>
      <c r="AK27" s="91" t="e">
        <f t="shared" si="9"/>
        <v>#REF!</v>
      </c>
      <c r="AL27" s="91" t="e">
        <f t="shared" si="9"/>
        <v>#REF!</v>
      </c>
      <c r="AM27" s="91" t="e">
        <f t="shared" si="9"/>
        <v>#REF!</v>
      </c>
    </row>
    <row r="28" spans="1:39" s="50" customFormat="1" x14ac:dyDescent="0.2">
      <c r="A28" s="88">
        <f>A25</f>
        <v>2</v>
      </c>
      <c r="B28" s="91" t="e">
        <f t="shared" ref="B28" si="10">ROUND(B11*0.8,)</f>
        <v>#REF!</v>
      </c>
      <c r="C28" s="91" t="e">
        <f t="shared" ref="C28:AM28" si="11">ROUND(C11*0.8,)</f>
        <v>#REF!</v>
      </c>
      <c r="D28" s="91" t="e">
        <f t="shared" si="11"/>
        <v>#REF!</v>
      </c>
      <c r="E28" s="91" t="e">
        <f t="shared" si="11"/>
        <v>#REF!</v>
      </c>
      <c r="F28" s="91" t="e">
        <f t="shared" si="11"/>
        <v>#REF!</v>
      </c>
      <c r="G28" s="91" t="e">
        <f t="shared" si="11"/>
        <v>#REF!</v>
      </c>
      <c r="H28" s="91" t="e">
        <f t="shared" si="11"/>
        <v>#REF!</v>
      </c>
      <c r="I28" s="91" t="e">
        <f t="shared" si="11"/>
        <v>#REF!</v>
      </c>
      <c r="J28" s="91" t="e">
        <f t="shared" si="11"/>
        <v>#REF!</v>
      </c>
      <c r="K28" s="91" t="e">
        <f t="shared" si="11"/>
        <v>#REF!</v>
      </c>
      <c r="L28" s="91" t="e">
        <f t="shared" si="11"/>
        <v>#REF!</v>
      </c>
      <c r="M28" s="91" t="e">
        <f t="shared" si="11"/>
        <v>#REF!</v>
      </c>
      <c r="N28" s="91" t="e">
        <f t="shared" si="11"/>
        <v>#REF!</v>
      </c>
      <c r="O28" s="91" t="e">
        <f t="shared" si="11"/>
        <v>#REF!</v>
      </c>
      <c r="P28" s="91" t="e">
        <f t="shared" si="11"/>
        <v>#REF!</v>
      </c>
      <c r="Q28" s="91" t="e">
        <f t="shared" si="11"/>
        <v>#REF!</v>
      </c>
      <c r="R28" s="91" t="e">
        <f t="shared" si="11"/>
        <v>#REF!</v>
      </c>
      <c r="S28" s="91" t="e">
        <f t="shared" si="11"/>
        <v>#REF!</v>
      </c>
      <c r="T28" s="91" t="e">
        <f t="shared" si="11"/>
        <v>#REF!</v>
      </c>
      <c r="U28" s="91" t="e">
        <f t="shared" si="11"/>
        <v>#REF!</v>
      </c>
      <c r="V28" s="91" t="e">
        <f t="shared" si="11"/>
        <v>#REF!</v>
      </c>
      <c r="W28" s="91" t="e">
        <f t="shared" si="11"/>
        <v>#REF!</v>
      </c>
      <c r="X28" s="91" t="e">
        <f t="shared" si="11"/>
        <v>#REF!</v>
      </c>
      <c r="Y28" s="91" t="e">
        <f t="shared" si="11"/>
        <v>#REF!</v>
      </c>
      <c r="Z28" s="91" t="e">
        <f t="shared" si="11"/>
        <v>#REF!</v>
      </c>
      <c r="AA28" s="91" t="e">
        <f t="shared" si="11"/>
        <v>#REF!</v>
      </c>
      <c r="AB28" s="91" t="e">
        <f t="shared" si="11"/>
        <v>#REF!</v>
      </c>
      <c r="AC28" s="91" t="e">
        <f t="shared" si="11"/>
        <v>#REF!</v>
      </c>
      <c r="AD28" s="91" t="e">
        <f t="shared" si="11"/>
        <v>#REF!</v>
      </c>
      <c r="AE28" s="91" t="e">
        <f t="shared" si="11"/>
        <v>#REF!</v>
      </c>
      <c r="AF28" s="91" t="e">
        <f t="shared" si="11"/>
        <v>#REF!</v>
      </c>
      <c r="AG28" s="91" t="e">
        <f t="shared" si="11"/>
        <v>#REF!</v>
      </c>
      <c r="AH28" s="91" t="e">
        <f t="shared" si="11"/>
        <v>#REF!</v>
      </c>
      <c r="AI28" s="91" t="e">
        <f t="shared" si="11"/>
        <v>#REF!</v>
      </c>
      <c r="AJ28" s="91" t="e">
        <f t="shared" si="11"/>
        <v>#REF!</v>
      </c>
      <c r="AK28" s="91" t="e">
        <f t="shared" si="11"/>
        <v>#REF!</v>
      </c>
      <c r="AL28" s="91" t="e">
        <f t="shared" si="11"/>
        <v>#REF!</v>
      </c>
      <c r="AM28" s="91" t="e">
        <f t="shared" si="11"/>
        <v>#REF!</v>
      </c>
    </row>
    <row r="29" spans="1:39" s="50" customFormat="1" x14ac:dyDescent="0.2">
      <c r="A29" s="42" t="s">
        <v>85</v>
      </c>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row>
    <row r="30" spans="1:39" s="50" customFormat="1" x14ac:dyDescent="0.2">
      <c r="A30" s="88">
        <f>A24</f>
        <v>1</v>
      </c>
      <c r="B30" s="91" t="e">
        <f t="shared" ref="B30" si="12">ROUND(B13*0.8,)</f>
        <v>#REF!</v>
      </c>
      <c r="C30" s="91" t="e">
        <f t="shared" ref="C30:AM30" si="13">ROUND(C13*0.8,)</f>
        <v>#REF!</v>
      </c>
      <c r="D30" s="91" t="e">
        <f t="shared" si="13"/>
        <v>#REF!</v>
      </c>
      <c r="E30" s="91" t="e">
        <f t="shared" si="13"/>
        <v>#REF!</v>
      </c>
      <c r="F30" s="91" t="e">
        <f t="shared" si="13"/>
        <v>#REF!</v>
      </c>
      <c r="G30" s="91" t="e">
        <f t="shared" si="13"/>
        <v>#REF!</v>
      </c>
      <c r="H30" s="91" t="e">
        <f t="shared" si="13"/>
        <v>#REF!</v>
      </c>
      <c r="I30" s="91" t="e">
        <f t="shared" si="13"/>
        <v>#REF!</v>
      </c>
      <c r="J30" s="91" t="e">
        <f t="shared" si="13"/>
        <v>#REF!</v>
      </c>
      <c r="K30" s="91" t="e">
        <f t="shared" si="13"/>
        <v>#REF!</v>
      </c>
      <c r="L30" s="91" t="e">
        <f t="shared" si="13"/>
        <v>#REF!</v>
      </c>
      <c r="M30" s="91" t="e">
        <f t="shared" si="13"/>
        <v>#REF!</v>
      </c>
      <c r="N30" s="91" t="e">
        <f t="shared" si="13"/>
        <v>#REF!</v>
      </c>
      <c r="O30" s="91" t="e">
        <f t="shared" si="13"/>
        <v>#REF!</v>
      </c>
      <c r="P30" s="91" t="e">
        <f t="shared" si="13"/>
        <v>#REF!</v>
      </c>
      <c r="Q30" s="91" t="e">
        <f t="shared" si="13"/>
        <v>#REF!</v>
      </c>
      <c r="R30" s="91" t="e">
        <f t="shared" si="13"/>
        <v>#REF!</v>
      </c>
      <c r="S30" s="91" t="e">
        <f t="shared" si="13"/>
        <v>#REF!</v>
      </c>
      <c r="T30" s="91" t="e">
        <f t="shared" si="13"/>
        <v>#REF!</v>
      </c>
      <c r="U30" s="91" t="e">
        <f t="shared" si="13"/>
        <v>#REF!</v>
      </c>
      <c r="V30" s="91" t="e">
        <f t="shared" si="13"/>
        <v>#REF!</v>
      </c>
      <c r="W30" s="91" t="e">
        <f t="shared" si="13"/>
        <v>#REF!</v>
      </c>
      <c r="X30" s="91" t="e">
        <f t="shared" si="13"/>
        <v>#REF!</v>
      </c>
      <c r="Y30" s="91" t="e">
        <f t="shared" si="13"/>
        <v>#REF!</v>
      </c>
      <c r="Z30" s="91" t="e">
        <f t="shared" si="13"/>
        <v>#REF!</v>
      </c>
      <c r="AA30" s="91" t="e">
        <f t="shared" si="13"/>
        <v>#REF!</v>
      </c>
      <c r="AB30" s="91" t="e">
        <f t="shared" si="13"/>
        <v>#REF!</v>
      </c>
      <c r="AC30" s="91" t="e">
        <f t="shared" si="13"/>
        <v>#REF!</v>
      </c>
      <c r="AD30" s="91" t="e">
        <f t="shared" si="13"/>
        <v>#REF!</v>
      </c>
      <c r="AE30" s="91" t="e">
        <f t="shared" si="13"/>
        <v>#REF!</v>
      </c>
      <c r="AF30" s="91" t="e">
        <f t="shared" si="13"/>
        <v>#REF!</v>
      </c>
      <c r="AG30" s="91" t="e">
        <f t="shared" si="13"/>
        <v>#REF!</v>
      </c>
      <c r="AH30" s="91" t="e">
        <f t="shared" si="13"/>
        <v>#REF!</v>
      </c>
      <c r="AI30" s="91" t="e">
        <f t="shared" si="13"/>
        <v>#REF!</v>
      </c>
      <c r="AJ30" s="91" t="e">
        <f t="shared" si="13"/>
        <v>#REF!</v>
      </c>
      <c r="AK30" s="91" t="e">
        <f t="shared" si="13"/>
        <v>#REF!</v>
      </c>
      <c r="AL30" s="91" t="e">
        <f t="shared" si="13"/>
        <v>#REF!</v>
      </c>
      <c r="AM30" s="91" t="e">
        <f t="shared" si="13"/>
        <v>#REF!</v>
      </c>
    </row>
    <row r="31" spans="1:39" s="50" customFormat="1" x14ac:dyDescent="0.2">
      <c r="A31" s="88">
        <f>A25</f>
        <v>2</v>
      </c>
      <c r="B31" s="91" t="e">
        <f t="shared" ref="B31" si="14">ROUND(B14*0.8,)</f>
        <v>#REF!</v>
      </c>
      <c r="C31" s="91" t="e">
        <f t="shared" ref="C31:AM31" si="15">ROUND(C14*0.8,)</f>
        <v>#REF!</v>
      </c>
      <c r="D31" s="91" t="e">
        <f t="shared" si="15"/>
        <v>#REF!</v>
      </c>
      <c r="E31" s="91" t="e">
        <f t="shared" si="15"/>
        <v>#REF!</v>
      </c>
      <c r="F31" s="91" t="e">
        <f t="shared" si="15"/>
        <v>#REF!</v>
      </c>
      <c r="G31" s="91" t="e">
        <f t="shared" si="15"/>
        <v>#REF!</v>
      </c>
      <c r="H31" s="91" t="e">
        <f t="shared" si="15"/>
        <v>#REF!</v>
      </c>
      <c r="I31" s="91" t="e">
        <f t="shared" si="15"/>
        <v>#REF!</v>
      </c>
      <c r="J31" s="91" t="e">
        <f t="shared" si="15"/>
        <v>#REF!</v>
      </c>
      <c r="K31" s="91" t="e">
        <f t="shared" si="15"/>
        <v>#REF!</v>
      </c>
      <c r="L31" s="91" t="e">
        <f t="shared" si="15"/>
        <v>#REF!</v>
      </c>
      <c r="M31" s="91" t="e">
        <f t="shared" si="15"/>
        <v>#REF!</v>
      </c>
      <c r="N31" s="91" t="e">
        <f t="shared" si="15"/>
        <v>#REF!</v>
      </c>
      <c r="O31" s="91" t="e">
        <f t="shared" si="15"/>
        <v>#REF!</v>
      </c>
      <c r="P31" s="91" t="e">
        <f t="shared" si="15"/>
        <v>#REF!</v>
      </c>
      <c r="Q31" s="91" t="e">
        <f t="shared" si="15"/>
        <v>#REF!</v>
      </c>
      <c r="R31" s="91" t="e">
        <f t="shared" si="15"/>
        <v>#REF!</v>
      </c>
      <c r="S31" s="91" t="e">
        <f t="shared" si="15"/>
        <v>#REF!</v>
      </c>
      <c r="T31" s="91" t="e">
        <f t="shared" si="15"/>
        <v>#REF!</v>
      </c>
      <c r="U31" s="91" t="e">
        <f t="shared" si="15"/>
        <v>#REF!</v>
      </c>
      <c r="V31" s="91" t="e">
        <f t="shared" si="15"/>
        <v>#REF!</v>
      </c>
      <c r="W31" s="91" t="e">
        <f t="shared" si="15"/>
        <v>#REF!</v>
      </c>
      <c r="X31" s="91" t="e">
        <f t="shared" si="15"/>
        <v>#REF!</v>
      </c>
      <c r="Y31" s="91" t="e">
        <f t="shared" si="15"/>
        <v>#REF!</v>
      </c>
      <c r="Z31" s="91" t="e">
        <f t="shared" si="15"/>
        <v>#REF!</v>
      </c>
      <c r="AA31" s="91" t="e">
        <f t="shared" si="15"/>
        <v>#REF!</v>
      </c>
      <c r="AB31" s="91" t="e">
        <f t="shared" si="15"/>
        <v>#REF!</v>
      </c>
      <c r="AC31" s="91" t="e">
        <f t="shared" si="15"/>
        <v>#REF!</v>
      </c>
      <c r="AD31" s="91" t="e">
        <f t="shared" si="15"/>
        <v>#REF!</v>
      </c>
      <c r="AE31" s="91" t="e">
        <f t="shared" si="15"/>
        <v>#REF!</v>
      </c>
      <c r="AF31" s="91" t="e">
        <f t="shared" si="15"/>
        <v>#REF!</v>
      </c>
      <c r="AG31" s="91" t="e">
        <f t="shared" si="15"/>
        <v>#REF!</v>
      </c>
      <c r="AH31" s="91" t="e">
        <f t="shared" si="15"/>
        <v>#REF!</v>
      </c>
      <c r="AI31" s="91" t="e">
        <f t="shared" si="15"/>
        <v>#REF!</v>
      </c>
      <c r="AJ31" s="91" t="e">
        <f t="shared" si="15"/>
        <v>#REF!</v>
      </c>
      <c r="AK31" s="91" t="e">
        <f t="shared" si="15"/>
        <v>#REF!</v>
      </c>
      <c r="AL31" s="91" t="e">
        <f t="shared" si="15"/>
        <v>#REF!</v>
      </c>
      <c r="AM31" s="91" t="e">
        <f t="shared" si="15"/>
        <v>#REF!</v>
      </c>
    </row>
    <row r="32" spans="1:39" s="50" customFormat="1" x14ac:dyDescent="0.2">
      <c r="A32" s="42" t="s">
        <v>86</v>
      </c>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row>
    <row r="33" spans="1:39" s="50" customFormat="1" x14ac:dyDescent="0.2">
      <c r="A33" s="88">
        <f>A24</f>
        <v>1</v>
      </c>
      <c r="B33" s="91" t="e">
        <f t="shared" ref="B33" si="16">ROUND(B16*0.8,)</f>
        <v>#REF!</v>
      </c>
      <c r="C33" s="91" t="e">
        <f t="shared" ref="C33:AM33" si="17">ROUND(C16*0.8,)</f>
        <v>#REF!</v>
      </c>
      <c r="D33" s="91" t="e">
        <f t="shared" si="17"/>
        <v>#REF!</v>
      </c>
      <c r="E33" s="91" t="e">
        <f t="shared" si="17"/>
        <v>#REF!</v>
      </c>
      <c r="F33" s="91" t="e">
        <f t="shared" si="17"/>
        <v>#REF!</v>
      </c>
      <c r="G33" s="91" t="e">
        <f t="shared" si="17"/>
        <v>#REF!</v>
      </c>
      <c r="H33" s="91" t="e">
        <f t="shared" si="17"/>
        <v>#REF!</v>
      </c>
      <c r="I33" s="91" t="e">
        <f t="shared" si="17"/>
        <v>#REF!</v>
      </c>
      <c r="J33" s="91" t="e">
        <f t="shared" si="17"/>
        <v>#REF!</v>
      </c>
      <c r="K33" s="91" t="e">
        <f t="shared" si="17"/>
        <v>#REF!</v>
      </c>
      <c r="L33" s="91" t="e">
        <f t="shared" si="17"/>
        <v>#REF!</v>
      </c>
      <c r="M33" s="91" t="e">
        <f t="shared" si="17"/>
        <v>#REF!</v>
      </c>
      <c r="N33" s="91" t="e">
        <f t="shared" si="17"/>
        <v>#REF!</v>
      </c>
      <c r="O33" s="91" t="e">
        <f t="shared" si="17"/>
        <v>#REF!</v>
      </c>
      <c r="P33" s="91" t="e">
        <f t="shared" si="17"/>
        <v>#REF!</v>
      </c>
      <c r="Q33" s="91" t="e">
        <f t="shared" si="17"/>
        <v>#REF!</v>
      </c>
      <c r="R33" s="91" t="e">
        <f t="shared" si="17"/>
        <v>#REF!</v>
      </c>
      <c r="S33" s="91" t="e">
        <f t="shared" si="17"/>
        <v>#REF!</v>
      </c>
      <c r="T33" s="91" t="e">
        <f t="shared" si="17"/>
        <v>#REF!</v>
      </c>
      <c r="U33" s="91" t="e">
        <f t="shared" si="17"/>
        <v>#REF!</v>
      </c>
      <c r="V33" s="91" t="e">
        <f t="shared" si="17"/>
        <v>#REF!</v>
      </c>
      <c r="W33" s="91" t="e">
        <f t="shared" si="17"/>
        <v>#REF!</v>
      </c>
      <c r="X33" s="91" t="e">
        <f t="shared" si="17"/>
        <v>#REF!</v>
      </c>
      <c r="Y33" s="91" t="e">
        <f t="shared" si="17"/>
        <v>#REF!</v>
      </c>
      <c r="Z33" s="91" t="e">
        <f t="shared" si="17"/>
        <v>#REF!</v>
      </c>
      <c r="AA33" s="91" t="e">
        <f t="shared" si="17"/>
        <v>#REF!</v>
      </c>
      <c r="AB33" s="91" t="e">
        <f t="shared" si="17"/>
        <v>#REF!</v>
      </c>
      <c r="AC33" s="91" t="e">
        <f t="shared" si="17"/>
        <v>#REF!</v>
      </c>
      <c r="AD33" s="91" t="e">
        <f t="shared" si="17"/>
        <v>#REF!</v>
      </c>
      <c r="AE33" s="91" t="e">
        <f t="shared" si="17"/>
        <v>#REF!</v>
      </c>
      <c r="AF33" s="91" t="e">
        <f t="shared" si="17"/>
        <v>#REF!</v>
      </c>
      <c r="AG33" s="91" t="e">
        <f t="shared" si="17"/>
        <v>#REF!</v>
      </c>
      <c r="AH33" s="91" t="e">
        <f t="shared" si="17"/>
        <v>#REF!</v>
      </c>
      <c r="AI33" s="91" t="e">
        <f t="shared" si="17"/>
        <v>#REF!</v>
      </c>
      <c r="AJ33" s="91" t="e">
        <f t="shared" si="17"/>
        <v>#REF!</v>
      </c>
      <c r="AK33" s="91" t="e">
        <f t="shared" si="17"/>
        <v>#REF!</v>
      </c>
      <c r="AL33" s="91" t="e">
        <f t="shared" si="17"/>
        <v>#REF!</v>
      </c>
      <c r="AM33" s="91" t="e">
        <f t="shared" si="17"/>
        <v>#REF!</v>
      </c>
    </row>
    <row r="34" spans="1:39" s="50" customFormat="1" x14ac:dyDescent="0.2">
      <c r="A34" s="88">
        <f>A25</f>
        <v>2</v>
      </c>
      <c r="B34" s="91" t="e">
        <f t="shared" ref="B34" si="18">ROUND(B17*0.8,)</f>
        <v>#REF!</v>
      </c>
      <c r="C34" s="91" t="e">
        <f t="shared" ref="C34:AM34" si="19">ROUND(C17*0.8,)</f>
        <v>#REF!</v>
      </c>
      <c r="D34" s="91" t="e">
        <f t="shared" si="19"/>
        <v>#REF!</v>
      </c>
      <c r="E34" s="91" t="e">
        <f t="shared" si="19"/>
        <v>#REF!</v>
      </c>
      <c r="F34" s="91" t="e">
        <f t="shared" si="19"/>
        <v>#REF!</v>
      </c>
      <c r="G34" s="91" t="e">
        <f t="shared" si="19"/>
        <v>#REF!</v>
      </c>
      <c r="H34" s="91" t="e">
        <f t="shared" si="19"/>
        <v>#REF!</v>
      </c>
      <c r="I34" s="91" t="e">
        <f t="shared" si="19"/>
        <v>#REF!</v>
      </c>
      <c r="J34" s="91" t="e">
        <f t="shared" si="19"/>
        <v>#REF!</v>
      </c>
      <c r="K34" s="91" t="e">
        <f t="shared" si="19"/>
        <v>#REF!</v>
      </c>
      <c r="L34" s="91" t="e">
        <f t="shared" si="19"/>
        <v>#REF!</v>
      </c>
      <c r="M34" s="91" t="e">
        <f t="shared" si="19"/>
        <v>#REF!</v>
      </c>
      <c r="N34" s="91" t="e">
        <f t="shared" si="19"/>
        <v>#REF!</v>
      </c>
      <c r="O34" s="91" t="e">
        <f t="shared" si="19"/>
        <v>#REF!</v>
      </c>
      <c r="P34" s="91" t="e">
        <f t="shared" si="19"/>
        <v>#REF!</v>
      </c>
      <c r="Q34" s="91" t="e">
        <f t="shared" si="19"/>
        <v>#REF!</v>
      </c>
      <c r="R34" s="91" t="e">
        <f t="shared" si="19"/>
        <v>#REF!</v>
      </c>
      <c r="S34" s="91" t="e">
        <f t="shared" si="19"/>
        <v>#REF!</v>
      </c>
      <c r="T34" s="91" t="e">
        <f t="shared" si="19"/>
        <v>#REF!</v>
      </c>
      <c r="U34" s="91" t="e">
        <f t="shared" si="19"/>
        <v>#REF!</v>
      </c>
      <c r="V34" s="91" t="e">
        <f t="shared" si="19"/>
        <v>#REF!</v>
      </c>
      <c r="W34" s="91" t="e">
        <f t="shared" si="19"/>
        <v>#REF!</v>
      </c>
      <c r="X34" s="91" t="e">
        <f t="shared" si="19"/>
        <v>#REF!</v>
      </c>
      <c r="Y34" s="91" t="e">
        <f t="shared" si="19"/>
        <v>#REF!</v>
      </c>
      <c r="Z34" s="91" t="e">
        <f t="shared" si="19"/>
        <v>#REF!</v>
      </c>
      <c r="AA34" s="91" t="e">
        <f t="shared" si="19"/>
        <v>#REF!</v>
      </c>
      <c r="AB34" s="91" t="e">
        <f t="shared" si="19"/>
        <v>#REF!</v>
      </c>
      <c r="AC34" s="91" t="e">
        <f t="shared" si="19"/>
        <v>#REF!</v>
      </c>
      <c r="AD34" s="91" t="e">
        <f t="shared" si="19"/>
        <v>#REF!</v>
      </c>
      <c r="AE34" s="91" t="e">
        <f t="shared" si="19"/>
        <v>#REF!</v>
      </c>
      <c r="AF34" s="91" t="e">
        <f t="shared" si="19"/>
        <v>#REF!</v>
      </c>
      <c r="AG34" s="91" t="e">
        <f t="shared" si="19"/>
        <v>#REF!</v>
      </c>
      <c r="AH34" s="91" t="e">
        <f t="shared" si="19"/>
        <v>#REF!</v>
      </c>
      <c r="AI34" s="91" t="e">
        <f t="shared" si="19"/>
        <v>#REF!</v>
      </c>
      <c r="AJ34" s="91" t="e">
        <f t="shared" si="19"/>
        <v>#REF!</v>
      </c>
      <c r="AK34" s="91" t="e">
        <f t="shared" si="19"/>
        <v>#REF!</v>
      </c>
      <c r="AL34" s="91" t="e">
        <f t="shared" si="19"/>
        <v>#REF!</v>
      </c>
      <c r="AM34" s="91" t="e">
        <f t="shared" si="19"/>
        <v>#REF!</v>
      </c>
    </row>
    <row r="35" spans="1:39" s="50" customFormat="1" x14ac:dyDescent="0.2">
      <c r="A35" s="42" t="s">
        <v>87</v>
      </c>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row>
    <row r="36" spans="1:39" s="50" customFormat="1" x14ac:dyDescent="0.2">
      <c r="A36" s="88" t="s">
        <v>88</v>
      </c>
      <c r="B36" s="91" t="e">
        <f t="shared" ref="B36" si="20">ROUND(B19*0.8,)</f>
        <v>#REF!</v>
      </c>
      <c r="C36" s="91" t="e">
        <f t="shared" ref="C36:AM36" si="21">ROUND(C19*0.8,)</f>
        <v>#REF!</v>
      </c>
      <c r="D36" s="91" t="e">
        <f t="shared" si="21"/>
        <v>#REF!</v>
      </c>
      <c r="E36" s="91" t="e">
        <f t="shared" si="21"/>
        <v>#REF!</v>
      </c>
      <c r="F36" s="91" t="e">
        <f t="shared" si="21"/>
        <v>#REF!</v>
      </c>
      <c r="G36" s="91" t="e">
        <f t="shared" si="21"/>
        <v>#REF!</v>
      </c>
      <c r="H36" s="91" t="e">
        <f t="shared" si="21"/>
        <v>#REF!</v>
      </c>
      <c r="I36" s="91" t="e">
        <f t="shared" si="21"/>
        <v>#REF!</v>
      </c>
      <c r="J36" s="91" t="e">
        <f t="shared" si="21"/>
        <v>#REF!</v>
      </c>
      <c r="K36" s="91" t="e">
        <f t="shared" si="21"/>
        <v>#REF!</v>
      </c>
      <c r="L36" s="91" t="e">
        <f t="shared" si="21"/>
        <v>#REF!</v>
      </c>
      <c r="M36" s="91" t="e">
        <f t="shared" si="21"/>
        <v>#REF!</v>
      </c>
      <c r="N36" s="91" t="e">
        <f t="shared" si="21"/>
        <v>#REF!</v>
      </c>
      <c r="O36" s="91" t="e">
        <f t="shared" si="21"/>
        <v>#REF!</v>
      </c>
      <c r="P36" s="91" t="e">
        <f t="shared" si="21"/>
        <v>#REF!</v>
      </c>
      <c r="Q36" s="91" t="e">
        <f t="shared" si="21"/>
        <v>#REF!</v>
      </c>
      <c r="R36" s="91" t="e">
        <f t="shared" si="21"/>
        <v>#REF!</v>
      </c>
      <c r="S36" s="91" t="e">
        <f t="shared" si="21"/>
        <v>#REF!</v>
      </c>
      <c r="T36" s="91" t="e">
        <f t="shared" si="21"/>
        <v>#REF!</v>
      </c>
      <c r="U36" s="91" t="e">
        <f t="shared" si="21"/>
        <v>#REF!</v>
      </c>
      <c r="V36" s="91" t="e">
        <f t="shared" si="21"/>
        <v>#REF!</v>
      </c>
      <c r="W36" s="91" t="e">
        <f t="shared" si="21"/>
        <v>#REF!</v>
      </c>
      <c r="X36" s="91" t="e">
        <f t="shared" si="21"/>
        <v>#REF!</v>
      </c>
      <c r="Y36" s="91" t="e">
        <f t="shared" si="21"/>
        <v>#REF!</v>
      </c>
      <c r="Z36" s="91" t="e">
        <f t="shared" si="21"/>
        <v>#REF!</v>
      </c>
      <c r="AA36" s="91" t="e">
        <f t="shared" si="21"/>
        <v>#REF!</v>
      </c>
      <c r="AB36" s="91" t="e">
        <f t="shared" si="21"/>
        <v>#REF!</v>
      </c>
      <c r="AC36" s="91" t="e">
        <f t="shared" si="21"/>
        <v>#REF!</v>
      </c>
      <c r="AD36" s="91" t="e">
        <f t="shared" si="21"/>
        <v>#REF!</v>
      </c>
      <c r="AE36" s="91" t="e">
        <f t="shared" si="21"/>
        <v>#REF!</v>
      </c>
      <c r="AF36" s="91" t="e">
        <f t="shared" si="21"/>
        <v>#REF!</v>
      </c>
      <c r="AG36" s="91" t="e">
        <f t="shared" si="21"/>
        <v>#REF!</v>
      </c>
      <c r="AH36" s="91" t="e">
        <f t="shared" si="21"/>
        <v>#REF!</v>
      </c>
      <c r="AI36" s="91" t="e">
        <f t="shared" si="21"/>
        <v>#REF!</v>
      </c>
      <c r="AJ36" s="91" t="e">
        <f t="shared" si="21"/>
        <v>#REF!</v>
      </c>
      <c r="AK36" s="91" t="e">
        <f t="shared" si="21"/>
        <v>#REF!</v>
      </c>
      <c r="AL36" s="91" t="e">
        <f t="shared" si="21"/>
        <v>#REF!</v>
      </c>
      <c r="AM36" s="91" t="e">
        <f t="shared" si="21"/>
        <v>#REF!</v>
      </c>
    </row>
    <row r="37" spans="1:39" s="50" customFormat="1" x14ac:dyDescent="0.2">
      <c r="A37" s="100"/>
    </row>
    <row r="38" spans="1:39" s="50" customFormat="1" ht="12.75" hidden="1" thickBot="1" x14ac:dyDescent="0.25">
      <c r="A38" s="163" t="s">
        <v>182</v>
      </c>
    </row>
    <row r="39" spans="1:39" s="50" customFormat="1" ht="12.75" hidden="1" x14ac:dyDescent="0.2">
      <c r="A39" s="161" t="s">
        <v>181</v>
      </c>
    </row>
    <row r="40" spans="1:39" s="50" customFormat="1" hidden="1" x14ac:dyDescent="0.2">
      <c r="A40" s="48"/>
    </row>
    <row r="41" spans="1:39" s="50" customFormat="1" hidden="1" x14ac:dyDescent="0.2">
      <c r="A41" s="164" t="s">
        <v>183</v>
      </c>
    </row>
    <row r="42" spans="1:39" ht="25.5" hidden="1" x14ac:dyDescent="0.2">
      <c r="A42" s="162" t="s">
        <v>184</v>
      </c>
    </row>
    <row r="43" spans="1:39" hidden="1" x14ac:dyDescent="0.2">
      <c r="A43" s="164" t="s">
        <v>185</v>
      </c>
    </row>
    <row r="44" spans="1:39" x14ac:dyDescent="0.2">
      <c r="A44" s="165"/>
    </row>
    <row r="45" spans="1:39" x14ac:dyDescent="0.2">
      <c r="A45" s="71" t="s">
        <v>66</v>
      </c>
    </row>
    <row r="46" spans="1:39" x14ac:dyDescent="0.2">
      <c r="A46" s="63" t="s">
        <v>78</v>
      </c>
    </row>
    <row r="47" spans="1:39" ht="10.7" customHeight="1" x14ac:dyDescent="0.2">
      <c r="A47" s="43" t="s">
        <v>67</v>
      </c>
    </row>
    <row r="48" spans="1:39" x14ac:dyDescent="0.2">
      <c r="A48" s="43" t="s">
        <v>89</v>
      </c>
    </row>
    <row r="49" spans="1:1" ht="13.35" customHeight="1" x14ac:dyDescent="0.2">
      <c r="A49" s="43" t="s">
        <v>68</v>
      </c>
    </row>
    <row r="50" spans="1:1" ht="13.35" customHeight="1" x14ac:dyDescent="0.2">
      <c r="A50" s="43" t="s">
        <v>69</v>
      </c>
    </row>
    <row r="51" spans="1:1" ht="12.6" customHeight="1" x14ac:dyDescent="0.2">
      <c r="A51" s="159" t="s">
        <v>162</v>
      </c>
    </row>
    <row r="52" spans="1:1" ht="13.35" customHeight="1" thickBot="1" x14ac:dyDescent="0.25"/>
    <row r="53" spans="1:1" ht="11.45" customHeight="1" thickBot="1" x14ac:dyDescent="0.25">
      <c r="A53" s="99" t="s">
        <v>70</v>
      </c>
    </row>
    <row r="54" spans="1:1" ht="163.5" thickBot="1" x14ac:dyDescent="0.25">
      <c r="A54" s="167" t="s">
        <v>186</v>
      </c>
    </row>
  </sheetData>
  <mergeCells count="1">
    <mergeCell ref="A1:A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22"/>
  <dimension ref="A1:AO217"/>
  <sheetViews>
    <sheetView workbookViewId="0">
      <selection activeCell="AK21" sqref="AK21:AO22"/>
    </sheetView>
  </sheetViews>
  <sheetFormatPr defaultColWidth="9" defaultRowHeight="12" x14ac:dyDescent="0.2"/>
  <cols>
    <col min="1" max="1" width="84.5703125" style="48" customWidth="1"/>
    <col min="2" max="12" width="0" style="48" hidden="1" customWidth="1"/>
    <col min="13" max="13" width="0" style="96" hidden="1" customWidth="1"/>
    <col min="14" max="16" width="0" style="48" hidden="1" customWidth="1"/>
    <col min="17" max="17" width="0" style="96" hidden="1" customWidth="1"/>
    <col min="18" max="36" width="0" style="48" hidden="1" customWidth="1"/>
    <col min="37" max="16384" width="9" style="48"/>
  </cols>
  <sheetData>
    <row r="1" spans="1:41" s="51" customFormat="1" ht="12" customHeight="1" x14ac:dyDescent="0.2">
      <c r="A1" s="230" t="s">
        <v>82</v>
      </c>
    </row>
    <row r="2" spans="1:41" s="51" customFormat="1" ht="12" customHeight="1" x14ac:dyDescent="0.2">
      <c r="A2" s="230"/>
    </row>
    <row r="3" spans="1:41" s="51" customFormat="1" ht="11.1" customHeight="1" x14ac:dyDescent="0.2">
      <c r="A3" s="97" t="s">
        <v>101</v>
      </c>
    </row>
    <row r="4" spans="1:41" s="52" customFormat="1" ht="32.1" customHeight="1" x14ac:dyDescent="0.2">
      <c r="A4" s="98" t="s">
        <v>64</v>
      </c>
      <c r="B4" s="85">
        <v>44409</v>
      </c>
      <c r="C4" s="85">
        <v>44414</v>
      </c>
      <c r="D4" s="85">
        <v>44416</v>
      </c>
      <c r="E4" s="85">
        <v>44421</v>
      </c>
      <c r="F4" s="85">
        <v>44423</v>
      </c>
      <c r="G4" s="85">
        <v>44428</v>
      </c>
      <c r="H4" s="85">
        <v>44430</v>
      </c>
      <c r="I4" s="85">
        <v>44435</v>
      </c>
      <c r="J4" s="85">
        <v>44437</v>
      </c>
      <c r="K4" s="101" t="e">
        <f>'C завтраками| Bed and breakfast'!#REF!</f>
        <v>#REF!</v>
      </c>
      <c r="L4" s="101" t="e">
        <f>'C завтраками| Bed and breakfast'!#REF!</f>
        <v>#REF!</v>
      </c>
      <c r="M4" s="102" t="e">
        <f>'C завтраками| Bed and breakfast'!#REF!</f>
        <v>#REF!</v>
      </c>
      <c r="N4" s="101" t="e">
        <f>'C завтраками| Bed and breakfast'!#REF!</f>
        <v>#REF!</v>
      </c>
      <c r="O4" s="101" t="e">
        <f>'C завтраками| Bed and breakfast'!#REF!</f>
        <v>#REF!</v>
      </c>
      <c r="P4" s="101" t="e">
        <f>'C завтраками| Bed and breakfast'!#REF!</f>
        <v>#REF!</v>
      </c>
      <c r="Q4" s="101" t="e">
        <f>'C завтраками| Bed and breakfast'!#REF!</f>
        <v>#REF!</v>
      </c>
      <c r="R4" s="101" t="e">
        <f>'C завтраками| Bed and breakfast'!#REF!</f>
        <v>#REF!</v>
      </c>
      <c r="S4" s="101" t="e">
        <f>'C завтраками| Bed and breakfast'!#REF!</f>
        <v>#REF!</v>
      </c>
      <c r="T4" s="101" t="e">
        <f>'C завтраками| Bed and breakfast'!#REF!</f>
        <v>#REF!</v>
      </c>
      <c r="U4" s="101" t="e">
        <f>'C завтраками| Bed and breakfast'!#REF!</f>
        <v>#REF!</v>
      </c>
      <c r="V4" s="101" t="e">
        <f>'C завтраками| Bed and breakfast'!#REF!</f>
        <v>#REF!</v>
      </c>
      <c r="W4" s="101" t="e">
        <f>'C завтраками| Bed and breakfast'!#REF!</f>
        <v>#REF!</v>
      </c>
      <c r="X4" s="101"/>
      <c r="Y4" s="101" t="e">
        <f>'C завтраками| Bed and breakfast'!#REF!</f>
        <v>#REF!</v>
      </c>
      <c r="Z4" s="101" t="e">
        <f>'C завтраками| Bed and breakfast'!#REF!</f>
        <v>#REF!</v>
      </c>
      <c r="AA4" s="101" t="e">
        <f>'C завтраками| Bed and breakfast'!#REF!</f>
        <v>#REF!</v>
      </c>
      <c r="AB4" s="101" t="e">
        <f>'C завтраками| Bed and breakfast'!#REF!</f>
        <v>#REF!</v>
      </c>
      <c r="AC4" s="101" t="e">
        <f>'C завтраками| Bed and breakfast'!#REF!</f>
        <v>#REF!</v>
      </c>
      <c r="AD4" s="101" t="e">
        <f>'C завтраками| Bed and breakfast'!#REF!</f>
        <v>#REF!</v>
      </c>
      <c r="AE4" s="101" t="e">
        <f>'C завтраками| Bed and breakfast'!#REF!</f>
        <v>#REF!</v>
      </c>
      <c r="AF4" s="101" t="e">
        <f>'C завтраками| Bed and breakfast'!#REF!</f>
        <v>#REF!</v>
      </c>
      <c r="AG4" s="101" t="e">
        <f>'C завтраками| Bed and breakfast'!#REF!</f>
        <v>#REF!</v>
      </c>
      <c r="AH4" s="101" t="e">
        <f>'C завтраками| Bed and breakfast'!#REF!</f>
        <v>#REF!</v>
      </c>
      <c r="AI4" s="101" t="e">
        <f>'C завтраками| Bed and breakfast'!#REF!</f>
        <v>#REF!</v>
      </c>
      <c r="AJ4" s="101" t="e">
        <f>'C завтраками| Bed and breakfast'!#REF!</f>
        <v>#REF!</v>
      </c>
      <c r="AK4" s="101" t="e">
        <f>'C завтраками| Bed and breakfast'!#REF!</f>
        <v>#REF!</v>
      </c>
      <c r="AL4" s="101" t="e">
        <f>'C завтраками| Bed and breakfast'!#REF!</f>
        <v>#REF!</v>
      </c>
      <c r="AM4" s="101" t="e">
        <f>'C завтраками| Bed and breakfast'!#REF!</f>
        <v>#REF!</v>
      </c>
      <c r="AN4" s="101" t="e">
        <f>'C завтраками| Bed and breakfast'!#REF!</f>
        <v>#REF!</v>
      </c>
      <c r="AO4" s="101" t="e">
        <f>'C завтраками| Bed and breakfast'!#REF!</f>
        <v>#REF!</v>
      </c>
    </row>
    <row r="5" spans="1:41" s="53" customFormat="1" ht="21.95" customHeight="1" x14ac:dyDescent="0.2">
      <c r="A5" s="98"/>
      <c r="B5" s="84">
        <v>44413</v>
      </c>
      <c r="C5" s="84">
        <v>44415</v>
      </c>
      <c r="D5" s="84">
        <v>44420</v>
      </c>
      <c r="E5" s="84">
        <v>44422</v>
      </c>
      <c r="F5" s="84">
        <v>44427</v>
      </c>
      <c r="G5" s="84">
        <v>44429</v>
      </c>
      <c r="H5" s="84">
        <v>44434</v>
      </c>
      <c r="I5" s="84">
        <v>44436</v>
      </c>
      <c r="J5" s="84">
        <v>44448</v>
      </c>
      <c r="K5" s="102" t="e">
        <f>'C завтраками| Bed and breakfast'!#REF!</f>
        <v>#REF!</v>
      </c>
      <c r="L5" s="101" t="e">
        <f>'C завтраками| Bed and breakfast'!#REF!</f>
        <v>#REF!</v>
      </c>
      <c r="M5" s="102" t="e">
        <f>'C завтраками| Bed and breakfast'!#REF!</f>
        <v>#REF!</v>
      </c>
      <c r="N5" s="102" t="e">
        <f>'C завтраками| Bed and breakfast'!#REF!</f>
        <v>#REF!</v>
      </c>
      <c r="O5" s="102" t="e">
        <f>'C завтраками| Bed and breakfast'!#REF!</f>
        <v>#REF!</v>
      </c>
      <c r="P5" s="102" t="e">
        <f>'C завтраками| Bed and breakfast'!#REF!</f>
        <v>#REF!</v>
      </c>
      <c r="Q5" s="102" t="e">
        <f>'C завтраками| Bed and breakfast'!#REF!</f>
        <v>#REF!</v>
      </c>
      <c r="R5" s="102" t="e">
        <f>'C завтраками| Bed and breakfast'!#REF!</f>
        <v>#REF!</v>
      </c>
      <c r="S5" s="102" t="e">
        <f>'C завтраками| Bed and breakfast'!#REF!</f>
        <v>#REF!</v>
      </c>
      <c r="T5" s="102" t="e">
        <f>'C завтраками| Bed and breakfast'!#REF!</f>
        <v>#REF!</v>
      </c>
      <c r="U5" s="102" t="e">
        <f>'C завтраками| Bed and breakfast'!#REF!</f>
        <v>#REF!</v>
      </c>
      <c r="V5" s="102" t="e">
        <f>'C завтраками| Bed and breakfast'!#REF!</f>
        <v>#REF!</v>
      </c>
      <c r="W5" s="102" t="e">
        <f>'C завтраками| Bed and breakfast'!#REF!</f>
        <v>#REF!</v>
      </c>
      <c r="X5" s="102" t="e">
        <f>'C завтраками| Bed and breakfast'!#REF!</f>
        <v>#REF!</v>
      </c>
      <c r="Y5" s="102" t="e">
        <f>'C завтраками| Bed and breakfast'!#REF!</f>
        <v>#REF!</v>
      </c>
      <c r="Z5" s="102" t="e">
        <f>'C завтраками| Bed and breakfast'!#REF!</f>
        <v>#REF!</v>
      </c>
      <c r="AA5" s="102" t="e">
        <f>'C завтраками| Bed and breakfast'!#REF!</f>
        <v>#REF!</v>
      </c>
      <c r="AB5" s="102" t="e">
        <f>'C завтраками| Bed and breakfast'!#REF!</f>
        <v>#REF!</v>
      </c>
      <c r="AC5" s="102" t="e">
        <f>'C завтраками| Bed and breakfast'!#REF!</f>
        <v>#REF!</v>
      </c>
      <c r="AD5" s="102" t="e">
        <f>'C завтраками| Bed and breakfast'!#REF!</f>
        <v>#REF!</v>
      </c>
      <c r="AE5" s="102" t="e">
        <f>'C завтраками| Bed and breakfast'!#REF!</f>
        <v>#REF!</v>
      </c>
      <c r="AF5" s="102" t="e">
        <f>'C завтраками| Bed and breakfast'!#REF!</f>
        <v>#REF!</v>
      </c>
      <c r="AG5" s="102" t="e">
        <f>'C завтраками| Bed and breakfast'!#REF!</f>
        <v>#REF!</v>
      </c>
      <c r="AH5" s="102" t="e">
        <f>'C завтраками| Bed and breakfast'!#REF!</f>
        <v>#REF!</v>
      </c>
      <c r="AI5" s="102" t="e">
        <f>'C завтраками| Bed and breakfast'!#REF!</f>
        <v>#REF!</v>
      </c>
      <c r="AJ5" s="102" t="e">
        <f>'C завтраками| Bed and breakfast'!#REF!</f>
        <v>#REF!</v>
      </c>
      <c r="AK5" s="102" t="e">
        <f>'C завтраками| Bed and breakfast'!#REF!</f>
        <v>#REF!</v>
      </c>
      <c r="AL5" s="102" t="e">
        <f>'C завтраками| Bed and breakfast'!#REF!</f>
        <v>#REF!</v>
      </c>
      <c r="AM5" s="102" t="e">
        <f>'C завтраками| Bed and breakfast'!#REF!</f>
        <v>#REF!</v>
      </c>
      <c r="AN5" s="102" t="e">
        <f>'C завтраками| Bed and breakfast'!#REF!</f>
        <v>#REF!</v>
      </c>
      <c r="AO5" s="102" t="e">
        <f>'C завтраками| Bed and breakfast'!#REF!</f>
        <v>#REF!</v>
      </c>
    </row>
    <row r="6" spans="1:41" s="53" customFormat="1" x14ac:dyDescent="0.2">
      <c r="A6" s="42" t="s">
        <v>83</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row>
    <row r="7" spans="1:41" s="53" customFormat="1" x14ac:dyDescent="0.2">
      <c r="A7" s="88">
        <v>1</v>
      </c>
      <c r="B7" s="42">
        <v>10200</v>
      </c>
      <c r="C7" s="42">
        <v>11000</v>
      </c>
      <c r="D7" s="42">
        <v>10200</v>
      </c>
      <c r="E7" s="42">
        <v>11000</v>
      </c>
      <c r="F7" s="42">
        <v>10200</v>
      </c>
      <c r="G7" s="42">
        <v>11000</v>
      </c>
      <c r="H7" s="42">
        <v>10200</v>
      </c>
      <c r="I7" s="42" t="e">
        <f>'C завтраками| Bed and breakfast'!#REF!*0.85</f>
        <v>#REF!</v>
      </c>
      <c r="J7" s="42" t="e">
        <f>'C завтраками| Bed and breakfast'!#REF!*0.85</f>
        <v>#REF!</v>
      </c>
      <c r="K7" s="42" t="e">
        <f>'C завтраками| Bed and breakfast'!#REF!*0.85</f>
        <v>#REF!</v>
      </c>
      <c r="L7" s="42" t="e">
        <f>'C завтраками| Bed and breakfast'!#REF!*0.85</f>
        <v>#REF!</v>
      </c>
      <c r="M7" s="42" t="e">
        <f>'C завтраками| Bed and breakfast'!#REF!*0.85</f>
        <v>#REF!</v>
      </c>
      <c r="N7" s="42" t="e">
        <f>'C завтраками| Bed and breakfast'!#REF!*0.85</f>
        <v>#REF!</v>
      </c>
      <c r="O7" s="42" t="e">
        <f>'C завтраками| Bed and breakfast'!#REF!*0.85</f>
        <v>#REF!</v>
      </c>
      <c r="P7" s="42" t="e">
        <f>'C завтраками| Bed and breakfast'!#REF!*0.85</f>
        <v>#REF!</v>
      </c>
      <c r="Q7" s="42" t="e">
        <f>'C завтраками| Bed and breakfast'!#REF!*0.85</f>
        <v>#REF!</v>
      </c>
      <c r="R7" s="42" t="e">
        <f>'C завтраками| Bed and breakfast'!#REF!*0.85</f>
        <v>#REF!</v>
      </c>
      <c r="S7" s="42" t="e">
        <f>'C завтраками| Bed and breakfast'!#REF!*0.85</f>
        <v>#REF!</v>
      </c>
      <c r="T7" s="42" t="e">
        <f>'C завтраками| Bed and breakfast'!#REF!*0.85</f>
        <v>#REF!</v>
      </c>
      <c r="U7" s="42" t="e">
        <f>'C завтраками| Bed and breakfast'!#REF!*0.85</f>
        <v>#REF!</v>
      </c>
      <c r="V7" s="42" t="e">
        <f>'C завтраками| Bed and breakfast'!#REF!*0.85</f>
        <v>#REF!</v>
      </c>
      <c r="W7" s="42" t="e">
        <f>'C завтраками| Bed and breakfast'!#REF!*0.85</f>
        <v>#REF!</v>
      </c>
      <c r="X7" s="42" t="e">
        <f>'C завтраками| Bed and breakfast'!#REF!*0.85</f>
        <v>#REF!</v>
      </c>
      <c r="Y7" s="42" t="e">
        <f>'C завтраками| Bed and breakfast'!#REF!*0.85</f>
        <v>#REF!</v>
      </c>
      <c r="Z7" s="42" t="e">
        <f>'C завтраками| Bed and breakfast'!#REF!*0.85</f>
        <v>#REF!</v>
      </c>
      <c r="AA7" s="42" t="e">
        <f>'C завтраками| Bed and breakfast'!#REF!*0.85</f>
        <v>#REF!</v>
      </c>
      <c r="AB7" s="42" t="e">
        <f>'C завтраками| Bed and breakfast'!#REF!*0.85</f>
        <v>#REF!</v>
      </c>
      <c r="AC7" s="42" t="e">
        <f>'C завтраками| Bed and breakfast'!#REF!*0.85</f>
        <v>#REF!</v>
      </c>
      <c r="AD7" s="42" t="e">
        <f>'C завтраками| Bed and breakfast'!#REF!*0.85</f>
        <v>#REF!</v>
      </c>
      <c r="AE7" s="42" t="e">
        <f>'C завтраками| Bed and breakfast'!#REF!*0.85</f>
        <v>#REF!</v>
      </c>
      <c r="AF7" s="42" t="e">
        <f>'C завтраками| Bed and breakfast'!#REF!*0.85</f>
        <v>#REF!</v>
      </c>
      <c r="AG7" s="42" t="e">
        <f>'C завтраками| Bed and breakfast'!#REF!*0.85</f>
        <v>#REF!</v>
      </c>
      <c r="AH7" s="42" t="e">
        <f>'C завтраками| Bed and breakfast'!#REF!*0.85</f>
        <v>#REF!</v>
      </c>
      <c r="AI7" s="42" t="e">
        <f>'C завтраками| Bed and breakfast'!#REF!*0.85</f>
        <v>#REF!</v>
      </c>
      <c r="AJ7" s="42" t="e">
        <f>'C завтраками| Bed and breakfast'!#REF!*0.85</f>
        <v>#REF!</v>
      </c>
      <c r="AK7" s="42" t="e">
        <f>'C завтраками| Bed and breakfast'!#REF!*0.85</f>
        <v>#REF!</v>
      </c>
      <c r="AL7" s="42" t="e">
        <f>'C завтраками| Bed and breakfast'!#REF!*0.85</f>
        <v>#REF!</v>
      </c>
      <c r="AM7" s="42" t="e">
        <f>'C завтраками| Bed and breakfast'!#REF!*0.85</f>
        <v>#REF!</v>
      </c>
      <c r="AN7" s="42" t="e">
        <f>'C завтраками| Bed and breakfast'!#REF!*0.85</f>
        <v>#REF!</v>
      </c>
      <c r="AO7" s="42" t="e">
        <f>'C завтраками| Bed and breakfast'!#REF!*0.85</f>
        <v>#REF!</v>
      </c>
    </row>
    <row r="8" spans="1:41" s="53" customFormat="1" x14ac:dyDescent="0.2">
      <c r="A8" s="88">
        <v>2</v>
      </c>
      <c r="B8" s="42">
        <f t="shared" ref="B8:H8" si="0">B7+1000</f>
        <v>11200</v>
      </c>
      <c r="C8" s="42">
        <f t="shared" si="0"/>
        <v>12000</v>
      </c>
      <c r="D8" s="42">
        <f t="shared" si="0"/>
        <v>11200</v>
      </c>
      <c r="E8" s="42">
        <f t="shared" si="0"/>
        <v>12000</v>
      </c>
      <c r="F8" s="42">
        <f t="shared" si="0"/>
        <v>11200</v>
      </c>
      <c r="G8" s="42">
        <f t="shared" si="0"/>
        <v>12000</v>
      </c>
      <c r="H8" s="42">
        <f t="shared" si="0"/>
        <v>11200</v>
      </c>
      <c r="I8" s="42" t="e">
        <f>'C завтраками| Bed and breakfast'!#REF!*0.85</f>
        <v>#REF!</v>
      </c>
      <c r="J8" s="42" t="e">
        <f>'C завтраками| Bed and breakfast'!#REF!*0.85</f>
        <v>#REF!</v>
      </c>
      <c r="K8" s="42" t="e">
        <f>'C завтраками| Bed and breakfast'!#REF!*0.85</f>
        <v>#REF!</v>
      </c>
      <c r="L8" s="42" t="e">
        <f>'C завтраками| Bed and breakfast'!#REF!*0.85</f>
        <v>#REF!</v>
      </c>
      <c r="M8" s="42" t="e">
        <f>'C завтраками| Bed and breakfast'!#REF!*0.85</f>
        <v>#REF!</v>
      </c>
      <c r="N8" s="42" t="e">
        <f>'C завтраками| Bed and breakfast'!#REF!*0.85</f>
        <v>#REF!</v>
      </c>
      <c r="O8" s="42" t="e">
        <f>'C завтраками| Bed and breakfast'!#REF!*0.85</f>
        <v>#REF!</v>
      </c>
      <c r="P8" s="42" t="e">
        <f>'C завтраками| Bed and breakfast'!#REF!*0.85</f>
        <v>#REF!</v>
      </c>
      <c r="Q8" s="42" t="e">
        <f>'C завтраками| Bed and breakfast'!#REF!*0.85</f>
        <v>#REF!</v>
      </c>
      <c r="R8" s="42" t="e">
        <f>'C завтраками| Bed and breakfast'!#REF!*0.85</f>
        <v>#REF!</v>
      </c>
      <c r="S8" s="42" t="e">
        <f>'C завтраками| Bed and breakfast'!#REF!*0.85</f>
        <v>#REF!</v>
      </c>
      <c r="T8" s="42" t="e">
        <f>'C завтраками| Bed and breakfast'!#REF!*0.85</f>
        <v>#REF!</v>
      </c>
      <c r="U8" s="42" t="e">
        <f>'C завтраками| Bed and breakfast'!#REF!*0.85</f>
        <v>#REF!</v>
      </c>
      <c r="V8" s="42" t="e">
        <f>'C завтраками| Bed and breakfast'!#REF!*0.85</f>
        <v>#REF!</v>
      </c>
      <c r="W8" s="42" t="e">
        <f>'C завтраками| Bed and breakfast'!#REF!*0.85</f>
        <v>#REF!</v>
      </c>
      <c r="X8" s="42" t="e">
        <f>'C завтраками| Bed and breakfast'!#REF!*0.85</f>
        <v>#REF!</v>
      </c>
      <c r="Y8" s="42" t="e">
        <f>'C завтраками| Bed and breakfast'!#REF!*0.85</f>
        <v>#REF!</v>
      </c>
      <c r="Z8" s="42" t="e">
        <f>'C завтраками| Bed and breakfast'!#REF!*0.85</f>
        <v>#REF!</v>
      </c>
      <c r="AA8" s="42" t="e">
        <f>'C завтраками| Bed and breakfast'!#REF!*0.85</f>
        <v>#REF!</v>
      </c>
      <c r="AB8" s="42" t="e">
        <f>'C завтраками| Bed and breakfast'!#REF!*0.85</f>
        <v>#REF!</v>
      </c>
      <c r="AC8" s="42" t="e">
        <f>'C завтраками| Bed and breakfast'!#REF!*0.85</f>
        <v>#REF!</v>
      </c>
      <c r="AD8" s="42" t="e">
        <f>'C завтраками| Bed and breakfast'!#REF!*0.85</f>
        <v>#REF!</v>
      </c>
      <c r="AE8" s="42" t="e">
        <f>'C завтраками| Bed and breakfast'!#REF!*0.85</f>
        <v>#REF!</v>
      </c>
      <c r="AF8" s="42" t="e">
        <f>'C завтраками| Bed and breakfast'!#REF!*0.85</f>
        <v>#REF!</v>
      </c>
      <c r="AG8" s="42" t="e">
        <f>'C завтраками| Bed and breakfast'!#REF!*0.85</f>
        <v>#REF!</v>
      </c>
      <c r="AH8" s="42" t="e">
        <f>'C завтраками| Bed and breakfast'!#REF!*0.85</f>
        <v>#REF!</v>
      </c>
      <c r="AI8" s="42" t="e">
        <f>'C завтраками| Bed and breakfast'!#REF!*0.85</f>
        <v>#REF!</v>
      </c>
      <c r="AJ8" s="42" t="e">
        <f>'C завтраками| Bed and breakfast'!#REF!*0.85</f>
        <v>#REF!</v>
      </c>
      <c r="AK8" s="42" t="e">
        <f>'C завтраками| Bed and breakfast'!#REF!*0.85</f>
        <v>#REF!</v>
      </c>
      <c r="AL8" s="42" t="e">
        <f>'C завтраками| Bed and breakfast'!#REF!*0.85</f>
        <v>#REF!</v>
      </c>
      <c r="AM8" s="42" t="e">
        <f>'C завтраками| Bed and breakfast'!#REF!*0.85</f>
        <v>#REF!</v>
      </c>
      <c r="AN8" s="42" t="e">
        <f>'C завтраками| Bed and breakfast'!#REF!*0.85</f>
        <v>#REF!</v>
      </c>
      <c r="AO8" s="42" t="e">
        <f>'C завтраками| Bed and breakfast'!#REF!*0.85</f>
        <v>#REF!</v>
      </c>
    </row>
    <row r="9" spans="1:41" s="53" customFormat="1" x14ac:dyDescent="0.2">
      <c r="A9" s="42" t="s">
        <v>84</v>
      </c>
      <c r="B9" s="41"/>
      <c r="C9" s="41"/>
      <c r="D9" s="41"/>
      <c r="E9" s="41"/>
      <c r="F9" s="41"/>
      <c r="G9" s="41"/>
      <c r="H9" s="41"/>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row>
    <row r="10" spans="1:41" s="53" customFormat="1" x14ac:dyDescent="0.2">
      <c r="A10" s="88">
        <f>A7</f>
        <v>1</v>
      </c>
      <c r="B10" s="42">
        <f t="shared" ref="B10:H11" si="1">B7+3000</f>
        <v>13200</v>
      </c>
      <c r="C10" s="42">
        <f t="shared" si="1"/>
        <v>14000</v>
      </c>
      <c r="D10" s="42">
        <f t="shared" si="1"/>
        <v>13200</v>
      </c>
      <c r="E10" s="42">
        <f t="shared" si="1"/>
        <v>14000</v>
      </c>
      <c r="F10" s="42">
        <f t="shared" si="1"/>
        <v>13200</v>
      </c>
      <c r="G10" s="42">
        <f t="shared" si="1"/>
        <v>14000</v>
      </c>
      <c r="H10" s="42">
        <f t="shared" si="1"/>
        <v>13200</v>
      </c>
      <c r="I10" s="42" t="e">
        <f>'C завтраками| Bed and breakfast'!#REF!*0.85</f>
        <v>#REF!</v>
      </c>
      <c r="J10" s="42" t="e">
        <f>'C завтраками| Bed and breakfast'!#REF!*0.85</f>
        <v>#REF!</v>
      </c>
      <c r="K10" s="42" t="e">
        <f>'C завтраками| Bed and breakfast'!#REF!*0.85</f>
        <v>#REF!</v>
      </c>
      <c r="L10" s="42" t="e">
        <f>'C завтраками| Bed and breakfast'!#REF!*0.85</f>
        <v>#REF!</v>
      </c>
      <c r="M10" s="42" t="e">
        <f>'C завтраками| Bed and breakfast'!#REF!*0.85</f>
        <v>#REF!</v>
      </c>
      <c r="N10" s="42" t="e">
        <f>'C завтраками| Bed and breakfast'!#REF!*0.85</f>
        <v>#REF!</v>
      </c>
      <c r="O10" s="42" t="e">
        <f>'C завтраками| Bed and breakfast'!#REF!*0.85</f>
        <v>#REF!</v>
      </c>
      <c r="P10" s="42" t="e">
        <f>'C завтраками| Bed and breakfast'!#REF!*0.85</f>
        <v>#REF!</v>
      </c>
      <c r="Q10" s="42" t="e">
        <f>'C завтраками| Bed and breakfast'!#REF!*0.85</f>
        <v>#REF!</v>
      </c>
      <c r="R10" s="42" t="e">
        <f>'C завтраками| Bed and breakfast'!#REF!*0.85</f>
        <v>#REF!</v>
      </c>
      <c r="S10" s="42" t="e">
        <f>'C завтраками| Bed and breakfast'!#REF!*0.85</f>
        <v>#REF!</v>
      </c>
      <c r="T10" s="42" t="e">
        <f>'C завтраками| Bed and breakfast'!#REF!*0.85</f>
        <v>#REF!</v>
      </c>
      <c r="U10" s="42" t="e">
        <f>'C завтраками| Bed and breakfast'!#REF!*0.85</f>
        <v>#REF!</v>
      </c>
      <c r="V10" s="42" t="e">
        <f>'C завтраками| Bed and breakfast'!#REF!*0.85</f>
        <v>#REF!</v>
      </c>
      <c r="W10" s="42" t="e">
        <f>'C завтраками| Bed and breakfast'!#REF!*0.85</f>
        <v>#REF!</v>
      </c>
      <c r="X10" s="42" t="e">
        <f>'C завтраками| Bed and breakfast'!#REF!*0.85</f>
        <v>#REF!</v>
      </c>
      <c r="Y10" s="42" t="e">
        <f>'C завтраками| Bed and breakfast'!#REF!*0.85</f>
        <v>#REF!</v>
      </c>
      <c r="Z10" s="42" t="e">
        <f>'C завтраками| Bed and breakfast'!#REF!*0.85</f>
        <v>#REF!</v>
      </c>
      <c r="AA10" s="42" t="e">
        <f>'C завтраками| Bed and breakfast'!#REF!*0.85</f>
        <v>#REF!</v>
      </c>
      <c r="AB10" s="42" t="e">
        <f>'C завтраками| Bed and breakfast'!#REF!*0.85</f>
        <v>#REF!</v>
      </c>
      <c r="AC10" s="42" t="e">
        <f>'C завтраками| Bed and breakfast'!#REF!*0.85</f>
        <v>#REF!</v>
      </c>
      <c r="AD10" s="42" t="e">
        <f>'C завтраками| Bed and breakfast'!#REF!*0.85</f>
        <v>#REF!</v>
      </c>
      <c r="AE10" s="42" t="e">
        <f>'C завтраками| Bed and breakfast'!#REF!*0.85</f>
        <v>#REF!</v>
      </c>
      <c r="AF10" s="42" t="e">
        <f>'C завтраками| Bed and breakfast'!#REF!*0.85</f>
        <v>#REF!</v>
      </c>
      <c r="AG10" s="42" t="e">
        <f>'C завтраками| Bed and breakfast'!#REF!*0.85</f>
        <v>#REF!</v>
      </c>
      <c r="AH10" s="42" t="e">
        <f>'C завтраками| Bed and breakfast'!#REF!*0.85</f>
        <v>#REF!</v>
      </c>
      <c r="AI10" s="42" t="e">
        <f>'C завтраками| Bed and breakfast'!#REF!*0.85</f>
        <v>#REF!</v>
      </c>
      <c r="AJ10" s="42" t="e">
        <f>'C завтраками| Bed and breakfast'!#REF!*0.85</f>
        <v>#REF!</v>
      </c>
      <c r="AK10" s="42" t="e">
        <f>'C завтраками| Bed and breakfast'!#REF!*0.85</f>
        <v>#REF!</v>
      </c>
      <c r="AL10" s="42" t="e">
        <f>'C завтраками| Bed and breakfast'!#REF!*0.85</f>
        <v>#REF!</v>
      </c>
      <c r="AM10" s="42" t="e">
        <f>'C завтраками| Bed and breakfast'!#REF!*0.85</f>
        <v>#REF!</v>
      </c>
      <c r="AN10" s="42" t="e">
        <f>'C завтраками| Bed and breakfast'!#REF!*0.85</f>
        <v>#REF!</v>
      </c>
      <c r="AO10" s="42" t="e">
        <f>'C завтраками| Bed and breakfast'!#REF!*0.85</f>
        <v>#REF!</v>
      </c>
    </row>
    <row r="11" spans="1:41" s="53" customFormat="1" x14ac:dyDescent="0.2">
      <c r="A11" s="88">
        <f>A8</f>
        <v>2</v>
      </c>
      <c r="B11" s="42">
        <f t="shared" si="1"/>
        <v>14200</v>
      </c>
      <c r="C11" s="42">
        <f t="shared" si="1"/>
        <v>15000</v>
      </c>
      <c r="D11" s="42">
        <f t="shared" si="1"/>
        <v>14200</v>
      </c>
      <c r="E11" s="42">
        <f t="shared" si="1"/>
        <v>15000</v>
      </c>
      <c r="F11" s="42">
        <f t="shared" si="1"/>
        <v>14200</v>
      </c>
      <c r="G11" s="42">
        <f t="shared" si="1"/>
        <v>15000</v>
      </c>
      <c r="H11" s="42">
        <f t="shared" si="1"/>
        <v>14200</v>
      </c>
      <c r="I11" s="42" t="e">
        <f>'C завтраками| Bed and breakfast'!#REF!*0.85</f>
        <v>#REF!</v>
      </c>
      <c r="J11" s="42" t="e">
        <f>'C завтраками| Bed and breakfast'!#REF!*0.85</f>
        <v>#REF!</v>
      </c>
      <c r="K11" s="42" t="e">
        <f>'C завтраками| Bed and breakfast'!#REF!*0.85</f>
        <v>#REF!</v>
      </c>
      <c r="L11" s="42" t="e">
        <f>'C завтраками| Bed and breakfast'!#REF!*0.85</f>
        <v>#REF!</v>
      </c>
      <c r="M11" s="42" t="e">
        <f>'C завтраками| Bed and breakfast'!#REF!*0.85</f>
        <v>#REF!</v>
      </c>
      <c r="N11" s="42" t="e">
        <f>'C завтраками| Bed and breakfast'!#REF!*0.85</f>
        <v>#REF!</v>
      </c>
      <c r="O11" s="42" t="e">
        <f>'C завтраками| Bed and breakfast'!#REF!*0.85</f>
        <v>#REF!</v>
      </c>
      <c r="P11" s="42" t="e">
        <f>'C завтраками| Bed and breakfast'!#REF!*0.85</f>
        <v>#REF!</v>
      </c>
      <c r="Q11" s="42" t="e">
        <f>'C завтраками| Bed and breakfast'!#REF!*0.85</f>
        <v>#REF!</v>
      </c>
      <c r="R11" s="42" t="e">
        <f>'C завтраками| Bed and breakfast'!#REF!*0.85</f>
        <v>#REF!</v>
      </c>
      <c r="S11" s="42" t="e">
        <f>'C завтраками| Bed and breakfast'!#REF!*0.85</f>
        <v>#REF!</v>
      </c>
      <c r="T11" s="42" t="e">
        <f>'C завтраками| Bed and breakfast'!#REF!*0.85</f>
        <v>#REF!</v>
      </c>
      <c r="U11" s="42" t="e">
        <f>'C завтраками| Bed and breakfast'!#REF!*0.85</f>
        <v>#REF!</v>
      </c>
      <c r="V11" s="42" t="e">
        <f>'C завтраками| Bed and breakfast'!#REF!*0.85</f>
        <v>#REF!</v>
      </c>
      <c r="W11" s="42" t="e">
        <f>'C завтраками| Bed and breakfast'!#REF!*0.85</f>
        <v>#REF!</v>
      </c>
      <c r="X11" s="42" t="e">
        <f>'C завтраками| Bed and breakfast'!#REF!*0.85</f>
        <v>#REF!</v>
      </c>
      <c r="Y11" s="42" t="e">
        <f>'C завтраками| Bed and breakfast'!#REF!*0.85</f>
        <v>#REF!</v>
      </c>
      <c r="Z11" s="42" t="e">
        <f>'C завтраками| Bed and breakfast'!#REF!*0.85</f>
        <v>#REF!</v>
      </c>
      <c r="AA11" s="42" t="e">
        <f>'C завтраками| Bed and breakfast'!#REF!*0.85</f>
        <v>#REF!</v>
      </c>
      <c r="AB11" s="42" t="e">
        <f>'C завтраками| Bed and breakfast'!#REF!*0.85</f>
        <v>#REF!</v>
      </c>
      <c r="AC11" s="42" t="e">
        <f>'C завтраками| Bed and breakfast'!#REF!*0.85</f>
        <v>#REF!</v>
      </c>
      <c r="AD11" s="42" t="e">
        <f>'C завтраками| Bed and breakfast'!#REF!*0.85</f>
        <v>#REF!</v>
      </c>
      <c r="AE11" s="42" t="e">
        <f>'C завтраками| Bed and breakfast'!#REF!*0.85</f>
        <v>#REF!</v>
      </c>
      <c r="AF11" s="42" t="e">
        <f>'C завтраками| Bed and breakfast'!#REF!*0.85</f>
        <v>#REF!</v>
      </c>
      <c r="AG11" s="42" t="e">
        <f>'C завтраками| Bed and breakfast'!#REF!*0.85</f>
        <v>#REF!</v>
      </c>
      <c r="AH11" s="42" t="e">
        <f>'C завтраками| Bed and breakfast'!#REF!*0.85</f>
        <v>#REF!</v>
      </c>
      <c r="AI11" s="42" t="e">
        <f>'C завтраками| Bed and breakfast'!#REF!*0.85</f>
        <v>#REF!</v>
      </c>
      <c r="AJ11" s="42" t="e">
        <f>'C завтраками| Bed and breakfast'!#REF!*0.85</f>
        <v>#REF!</v>
      </c>
      <c r="AK11" s="42" t="e">
        <f>'C завтраками| Bed and breakfast'!#REF!*0.85</f>
        <v>#REF!</v>
      </c>
      <c r="AL11" s="42" t="e">
        <f>'C завтраками| Bed and breakfast'!#REF!*0.85</f>
        <v>#REF!</v>
      </c>
      <c r="AM11" s="42" t="e">
        <f>'C завтраками| Bed and breakfast'!#REF!*0.85</f>
        <v>#REF!</v>
      </c>
      <c r="AN11" s="42" t="e">
        <f>'C завтраками| Bed and breakfast'!#REF!*0.85</f>
        <v>#REF!</v>
      </c>
      <c r="AO11" s="42" t="e">
        <f>'C завтраками| Bed and breakfast'!#REF!*0.85</f>
        <v>#REF!</v>
      </c>
    </row>
    <row r="12" spans="1:41" s="53" customFormat="1" x14ac:dyDescent="0.2">
      <c r="A12" s="42" t="s">
        <v>85</v>
      </c>
      <c r="B12" s="41"/>
      <c r="C12" s="41"/>
      <c r="D12" s="41"/>
      <c r="E12" s="41"/>
      <c r="F12" s="41"/>
      <c r="G12" s="41"/>
      <c r="H12" s="41"/>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row>
    <row r="13" spans="1:41" s="53" customFormat="1" x14ac:dyDescent="0.2">
      <c r="A13" s="88">
        <f>A7</f>
        <v>1</v>
      </c>
      <c r="B13" s="42">
        <f t="shared" ref="B13:H13" si="2">B7+4000</f>
        <v>14200</v>
      </c>
      <c r="C13" s="42">
        <f t="shared" si="2"/>
        <v>15000</v>
      </c>
      <c r="D13" s="42">
        <f t="shared" si="2"/>
        <v>14200</v>
      </c>
      <c r="E13" s="42">
        <f t="shared" si="2"/>
        <v>15000</v>
      </c>
      <c r="F13" s="42">
        <f t="shared" si="2"/>
        <v>14200</v>
      </c>
      <c r="G13" s="42">
        <f t="shared" si="2"/>
        <v>15000</v>
      </c>
      <c r="H13" s="42">
        <f t="shared" si="2"/>
        <v>14200</v>
      </c>
      <c r="I13" s="42" t="e">
        <f>'C завтраками| Bed and breakfast'!#REF!*0.85</f>
        <v>#REF!</v>
      </c>
      <c r="J13" s="42" t="e">
        <f>'C завтраками| Bed and breakfast'!#REF!*0.85</f>
        <v>#REF!</v>
      </c>
      <c r="K13" s="42" t="e">
        <f>'C завтраками| Bed and breakfast'!#REF!*0.85</f>
        <v>#REF!</v>
      </c>
      <c r="L13" s="42" t="e">
        <f>'C завтраками| Bed and breakfast'!#REF!*0.85</f>
        <v>#REF!</v>
      </c>
      <c r="M13" s="42" t="e">
        <f>'C завтраками| Bed and breakfast'!#REF!*0.85</f>
        <v>#REF!</v>
      </c>
      <c r="N13" s="42" t="e">
        <f>'C завтраками| Bed and breakfast'!#REF!*0.85</f>
        <v>#REF!</v>
      </c>
      <c r="O13" s="42" t="e">
        <f>'C завтраками| Bed and breakfast'!#REF!*0.85</f>
        <v>#REF!</v>
      </c>
      <c r="P13" s="42" t="e">
        <f>'C завтраками| Bed and breakfast'!#REF!*0.85</f>
        <v>#REF!</v>
      </c>
      <c r="Q13" s="42" t="e">
        <f>'C завтраками| Bed and breakfast'!#REF!*0.85</f>
        <v>#REF!</v>
      </c>
      <c r="R13" s="42" t="e">
        <f>'C завтраками| Bed and breakfast'!#REF!*0.85</f>
        <v>#REF!</v>
      </c>
      <c r="S13" s="42" t="e">
        <f>'C завтраками| Bed and breakfast'!#REF!*0.85</f>
        <v>#REF!</v>
      </c>
      <c r="T13" s="42" t="e">
        <f>'C завтраками| Bed and breakfast'!#REF!*0.85</f>
        <v>#REF!</v>
      </c>
      <c r="U13" s="42" t="e">
        <f>'C завтраками| Bed and breakfast'!#REF!*0.85</f>
        <v>#REF!</v>
      </c>
      <c r="V13" s="42" t="e">
        <f>'C завтраками| Bed and breakfast'!#REF!*0.85</f>
        <v>#REF!</v>
      </c>
      <c r="W13" s="42" t="e">
        <f>'C завтраками| Bed and breakfast'!#REF!*0.85</f>
        <v>#REF!</v>
      </c>
      <c r="X13" s="42" t="e">
        <f>'C завтраками| Bed and breakfast'!#REF!*0.85</f>
        <v>#REF!</v>
      </c>
      <c r="Y13" s="42" t="e">
        <f>'C завтраками| Bed and breakfast'!#REF!*0.85</f>
        <v>#REF!</v>
      </c>
      <c r="Z13" s="42" t="e">
        <f>'C завтраками| Bed and breakfast'!#REF!*0.85</f>
        <v>#REF!</v>
      </c>
      <c r="AA13" s="42" t="e">
        <f>'C завтраками| Bed and breakfast'!#REF!*0.85</f>
        <v>#REF!</v>
      </c>
      <c r="AB13" s="42" t="e">
        <f>'C завтраками| Bed and breakfast'!#REF!*0.85</f>
        <v>#REF!</v>
      </c>
      <c r="AC13" s="42" t="e">
        <f>'C завтраками| Bed and breakfast'!#REF!*0.85</f>
        <v>#REF!</v>
      </c>
      <c r="AD13" s="42" t="e">
        <f>'C завтраками| Bed and breakfast'!#REF!*0.85</f>
        <v>#REF!</v>
      </c>
      <c r="AE13" s="42" t="e">
        <f>'C завтраками| Bed and breakfast'!#REF!*0.85</f>
        <v>#REF!</v>
      </c>
      <c r="AF13" s="42" t="e">
        <f>'C завтраками| Bed and breakfast'!#REF!*0.85</f>
        <v>#REF!</v>
      </c>
      <c r="AG13" s="42" t="e">
        <f>'C завтраками| Bed and breakfast'!#REF!*0.85</f>
        <v>#REF!</v>
      </c>
      <c r="AH13" s="42" t="e">
        <f>'C завтраками| Bed and breakfast'!#REF!*0.85</f>
        <v>#REF!</v>
      </c>
      <c r="AI13" s="42" t="e">
        <f>'C завтраками| Bed and breakfast'!#REF!*0.85</f>
        <v>#REF!</v>
      </c>
      <c r="AJ13" s="42" t="e">
        <f>'C завтраками| Bed and breakfast'!#REF!*0.85</f>
        <v>#REF!</v>
      </c>
      <c r="AK13" s="42" t="e">
        <f>'C завтраками| Bed and breakfast'!#REF!*0.85</f>
        <v>#REF!</v>
      </c>
      <c r="AL13" s="42" t="e">
        <f>'C завтраками| Bed and breakfast'!#REF!*0.85</f>
        <v>#REF!</v>
      </c>
      <c r="AM13" s="42" t="e">
        <f>'C завтраками| Bed and breakfast'!#REF!*0.85</f>
        <v>#REF!</v>
      </c>
      <c r="AN13" s="42" t="e">
        <f>'C завтраками| Bed and breakfast'!#REF!*0.85</f>
        <v>#REF!</v>
      </c>
      <c r="AO13" s="42" t="e">
        <f>'C завтраками| Bed and breakfast'!#REF!*0.85</f>
        <v>#REF!</v>
      </c>
    </row>
    <row r="14" spans="1:41" s="53" customFormat="1" x14ac:dyDescent="0.2">
      <c r="A14" s="88">
        <f>A8</f>
        <v>2</v>
      </c>
      <c r="B14" s="42">
        <f t="shared" ref="B14:H14" si="3">B13+1000</f>
        <v>15200</v>
      </c>
      <c r="C14" s="42">
        <f t="shared" si="3"/>
        <v>16000</v>
      </c>
      <c r="D14" s="42">
        <f t="shared" si="3"/>
        <v>15200</v>
      </c>
      <c r="E14" s="42">
        <f t="shared" si="3"/>
        <v>16000</v>
      </c>
      <c r="F14" s="42">
        <f t="shared" si="3"/>
        <v>15200</v>
      </c>
      <c r="G14" s="42">
        <f t="shared" si="3"/>
        <v>16000</v>
      </c>
      <c r="H14" s="42">
        <f t="shared" si="3"/>
        <v>15200</v>
      </c>
      <c r="I14" s="42" t="e">
        <f>'C завтраками| Bed and breakfast'!#REF!*0.85</f>
        <v>#REF!</v>
      </c>
      <c r="J14" s="42" t="e">
        <f>'C завтраками| Bed and breakfast'!#REF!*0.85</f>
        <v>#REF!</v>
      </c>
      <c r="K14" s="42" t="e">
        <f>'C завтраками| Bed and breakfast'!#REF!*0.85</f>
        <v>#REF!</v>
      </c>
      <c r="L14" s="42" t="e">
        <f>'C завтраками| Bed and breakfast'!#REF!*0.85</f>
        <v>#REF!</v>
      </c>
      <c r="M14" s="42" t="e">
        <f>'C завтраками| Bed and breakfast'!#REF!*0.85</f>
        <v>#REF!</v>
      </c>
      <c r="N14" s="42" t="e">
        <f>'C завтраками| Bed and breakfast'!#REF!*0.85</f>
        <v>#REF!</v>
      </c>
      <c r="O14" s="42" t="e">
        <f>'C завтраками| Bed and breakfast'!#REF!*0.85</f>
        <v>#REF!</v>
      </c>
      <c r="P14" s="42" t="e">
        <f>'C завтраками| Bed and breakfast'!#REF!*0.85</f>
        <v>#REF!</v>
      </c>
      <c r="Q14" s="42" t="e">
        <f>'C завтраками| Bed and breakfast'!#REF!*0.85</f>
        <v>#REF!</v>
      </c>
      <c r="R14" s="42" t="e">
        <f>'C завтраками| Bed and breakfast'!#REF!*0.85</f>
        <v>#REF!</v>
      </c>
      <c r="S14" s="42" t="e">
        <f>'C завтраками| Bed and breakfast'!#REF!*0.85</f>
        <v>#REF!</v>
      </c>
      <c r="T14" s="42" t="e">
        <f>'C завтраками| Bed and breakfast'!#REF!*0.85</f>
        <v>#REF!</v>
      </c>
      <c r="U14" s="42" t="e">
        <f>'C завтраками| Bed and breakfast'!#REF!*0.85</f>
        <v>#REF!</v>
      </c>
      <c r="V14" s="42" t="e">
        <f>'C завтраками| Bed and breakfast'!#REF!*0.85</f>
        <v>#REF!</v>
      </c>
      <c r="W14" s="42" t="e">
        <f>'C завтраками| Bed and breakfast'!#REF!*0.85</f>
        <v>#REF!</v>
      </c>
      <c r="X14" s="42" t="e">
        <f>'C завтраками| Bed and breakfast'!#REF!*0.85</f>
        <v>#REF!</v>
      </c>
      <c r="Y14" s="42" t="e">
        <f>'C завтраками| Bed and breakfast'!#REF!*0.85</f>
        <v>#REF!</v>
      </c>
      <c r="Z14" s="42" t="e">
        <f>'C завтраками| Bed and breakfast'!#REF!*0.85</f>
        <v>#REF!</v>
      </c>
      <c r="AA14" s="42" t="e">
        <f>'C завтраками| Bed and breakfast'!#REF!*0.85</f>
        <v>#REF!</v>
      </c>
      <c r="AB14" s="42" t="e">
        <f>'C завтраками| Bed and breakfast'!#REF!*0.85</f>
        <v>#REF!</v>
      </c>
      <c r="AC14" s="42" t="e">
        <f>'C завтраками| Bed and breakfast'!#REF!*0.85</f>
        <v>#REF!</v>
      </c>
      <c r="AD14" s="42" t="e">
        <f>'C завтраками| Bed and breakfast'!#REF!*0.85</f>
        <v>#REF!</v>
      </c>
      <c r="AE14" s="42" t="e">
        <f>'C завтраками| Bed and breakfast'!#REF!*0.85</f>
        <v>#REF!</v>
      </c>
      <c r="AF14" s="42" t="e">
        <f>'C завтраками| Bed and breakfast'!#REF!*0.85</f>
        <v>#REF!</v>
      </c>
      <c r="AG14" s="42" t="e">
        <f>'C завтраками| Bed and breakfast'!#REF!*0.85</f>
        <v>#REF!</v>
      </c>
      <c r="AH14" s="42" t="e">
        <f>'C завтраками| Bed and breakfast'!#REF!*0.85</f>
        <v>#REF!</v>
      </c>
      <c r="AI14" s="42" t="e">
        <f>'C завтраками| Bed and breakfast'!#REF!*0.85</f>
        <v>#REF!</v>
      </c>
      <c r="AJ14" s="42" t="e">
        <f>'C завтраками| Bed and breakfast'!#REF!*0.85</f>
        <v>#REF!</v>
      </c>
      <c r="AK14" s="42" t="e">
        <f>'C завтраками| Bed and breakfast'!#REF!*0.85</f>
        <v>#REF!</v>
      </c>
      <c r="AL14" s="42" t="e">
        <f>'C завтраками| Bed and breakfast'!#REF!*0.85</f>
        <v>#REF!</v>
      </c>
      <c r="AM14" s="42" t="e">
        <f>'C завтраками| Bed and breakfast'!#REF!*0.85</f>
        <v>#REF!</v>
      </c>
      <c r="AN14" s="42" t="e">
        <f>'C завтраками| Bed and breakfast'!#REF!*0.85</f>
        <v>#REF!</v>
      </c>
      <c r="AO14" s="42" t="e">
        <f>'C завтраками| Bed and breakfast'!#REF!*0.85</f>
        <v>#REF!</v>
      </c>
    </row>
    <row r="15" spans="1:41" s="53" customFormat="1" x14ac:dyDescent="0.2">
      <c r="A15" s="42" t="s">
        <v>86</v>
      </c>
      <c r="B15" s="41"/>
      <c r="C15" s="41"/>
      <c r="D15" s="41"/>
      <c r="E15" s="41"/>
      <c r="F15" s="41"/>
      <c r="G15" s="41"/>
      <c r="H15" s="41"/>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row>
    <row r="16" spans="1:41" s="53" customFormat="1" x14ac:dyDescent="0.2">
      <c r="A16" s="88">
        <f>A7</f>
        <v>1</v>
      </c>
      <c r="B16" s="42">
        <f t="shared" ref="B16:H16" si="4">B7+6000</f>
        <v>16200</v>
      </c>
      <c r="C16" s="42">
        <f t="shared" si="4"/>
        <v>17000</v>
      </c>
      <c r="D16" s="42">
        <f t="shared" si="4"/>
        <v>16200</v>
      </c>
      <c r="E16" s="42">
        <f t="shared" si="4"/>
        <v>17000</v>
      </c>
      <c r="F16" s="42">
        <f t="shared" si="4"/>
        <v>16200</v>
      </c>
      <c r="G16" s="42">
        <f t="shared" si="4"/>
        <v>17000</v>
      </c>
      <c r="H16" s="42">
        <f t="shared" si="4"/>
        <v>16200</v>
      </c>
      <c r="I16" s="42" t="e">
        <f>'C завтраками| Bed and breakfast'!#REF!*0.85</f>
        <v>#REF!</v>
      </c>
      <c r="J16" s="42" t="e">
        <f>'C завтраками| Bed and breakfast'!#REF!*0.85</f>
        <v>#REF!</v>
      </c>
      <c r="K16" s="42" t="e">
        <f>'C завтраками| Bed and breakfast'!#REF!*0.85</f>
        <v>#REF!</v>
      </c>
      <c r="L16" s="42" t="e">
        <f>'C завтраками| Bed and breakfast'!#REF!*0.85</f>
        <v>#REF!</v>
      </c>
      <c r="M16" s="42" t="e">
        <f>'C завтраками| Bed and breakfast'!#REF!*0.85</f>
        <v>#REF!</v>
      </c>
      <c r="N16" s="42" t="e">
        <f>'C завтраками| Bed and breakfast'!#REF!*0.85</f>
        <v>#REF!</v>
      </c>
      <c r="O16" s="42" t="e">
        <f>'C завтраками| Bed and breakfast'!#REF!*0.85</f>
        <v>#REF!</v>
      </c>
      <c r="P16" s="42" t="e">
        <f>'C завтраками| Bed and breakfast'!#REF!*0.85</f>
        <v>#REF!</v>
      </c>
      <c r="Q16" s="42" t="e">
        <f>'C завтраками| Bed and breakfast'!#REF!*0.85</f>
        <v>#REF!</v>
      </c>
      <c r="R16" s="42" t="e">
        <f>'C завтраками| Bed and breakfast'!#REF!*0.85</f>
        <v>#REF!</v>
      </c>
      <c r="S16" s="42" t="e">
        <f>'C завтраками| Bed and breakfast'!#REF!*0.85</f>
        <v>#REF!</v>
      </c>
      <c r="T16" s="42" t="e">
        <f>'C завтраками| Bed and breakfast'!#REF!*0.85</f>
        <v>#REF!</v>
      </c>
      <c r="U16" s="42" t="e">
        <f>'C завтраками| Bed and breakfast'!#REF!*0.85</f>
        <v>#REF!</v>
      </c>
      <c r="V16" s="42" t="e">
        <f>'C завтраками| Bed and breakfast'!#REF!*0.85</f>
        <v>#REF!</v>
      </c>
      <c r="W16" s="42" t="e">
        <f>'C завтраками| Bed and breakfast'!#REF!*0.85</f>
        <v>#REF!</v>
      </c>
      <c r="X16" s="42" t="e">
        <f>'C завтраками| Bed and breakfast'!#REF!*0.85</f>
        <v>#REF!</v>
      </c>
      <c r="Y16" s="42" t="e">
        <f>'C завтраками| Bed and breakfast'!#REF!*0.85</f>
        <v>#REF!</v>
      </c>
      <c r="Z16" s="42" t="e">
        <f>'C завтраками| Bed and breakfast'!#REF!*0.85</f>
        <v>#REF!</v>
      </c>
      <c r="AA16" s="42" t="e">
        <f>'C завтраками| Bed and breakfast'!#REF!*0.85</f>
        <v>#REF!</v>
      </c>
      <c r="AB16" s="42" t="e">
        <f>'C завтраками| Bed and breakfast'!#REF!*0.85</f>
        <v>#REF!</v>
      </c>
      <c r="AC16" s="42" t="e">
        <f>'C завтраками| Bed and breakfast'!#REF!*0.85</f>
        <v>#REF!</v>
      </c>
      <c r="AD16" s="42" t="e">
        <f>'C завтраками| Bed and breakfast'!#REF!*0.85</f>
        <v>#REF!</v>
      </c>
      <c r="AE16" s="42" t="e">
        <f>'C завтраками| Bed and breakfast'!#REF!*0.85</f>
        <v>#REF!</v>
      </c>
      <c r="AF16" s="42" t="e">
        <f>'C завтраками| Bed and breakfast'!#REF!*0.85</f>
        <v>#REF!</v>
      </c>
      <c r="AG16" s="42" t="e">
        <f>'C завтраками| Bed and breakfast'!#REF!*0.85</f>
        <v>#REF!</v>
      </c>
      <c r="AH16" s="42" t="e">
        <f>'C завтраками| Bed and breakfast'!#REF!*0.85</f>
        <v>#REF!</v>
      </c>
      <c r="AI16" s="42" t="e">
        <f>'C завтраками| Bed and breakfast'!#REF!*0.85</f>
        <v>#REF!</v>
      </c>
      <c r="AJ16" s="42" t="e">
        <f>'C завтраками| Bed and breakfast'!#REF!*0.85</f>
        <v>#REF!</v>
      </c>
      <c r="AK16" s="42" t="e">
        <f>'C завтраками| Bed and breakfast'!#REF!*0.85</f>
        <v>#REF!</v>
      </c>
      <c r="AL16" s="42" t="e">
        <f>'C завтраками| Bed and breakfast'!#REF!*0.85</f>
        <v>#REF!</v>
      </c>
      <c r="AM16" s="42" t="e">
        <f>'C завтраками| Bed and breakfast'!#REF!*0.85</f>
        <v>#REF!</v>
      </c>
      <c r="AN16" s="42" t="e">
        <f>'C завтраками| Bed and breakfast'!#REF!*0.85</f>
        <v>#REF!</v>
      </c>
      <c r="AO16" s="42" t="e">
        <f>'C завтраками| Bed and breakfast'!#REF!*0.85</f>
        <v>#REF!</v>
      </c>
    </row>
    <row r="17" spans="1:41" s="53" customFormat="1" x14ac:dyDescent="0.2">
      <c r="A17" s="88">
        <f>A8</f>
        <v>2</v>
      </c>
      <c r="B17" s="42">
        <f t="shared" ref="B17:H17" si="5">B16+1000</f>
        <v>17200</v>
      </c>
      <c r="C17" s="42">
        <f t="shared" si="5"/>
        <v>18000</v>
      </c>
      <c r="D17" s="42">
        <f t="shared" si="5"/>
        <v>17200</v>
      </c>
      <c r="E17" s="42">
        <f t="shared" si="5"/>
        <v>18000</v>
      </c>
      <c r="F17" s="42">
        <f t="shared" si="5"/>
        <v>17200</v>
      </c>
      <c r="G17" s="42">
        <f t="shared" si="5"/>
        <v>18000</v>
      </c>
      <c r="H17" s="42">
        <f t="shared" si="5"/>
        <v>17200</v>
      </c>
      <c r="I17" s="42" t="e">
        <f>'C завтраками| Bed and breakfast'!#REF!*0.85</f>
        <v>#REF!</v>
      </c>
      <c r="J17" s="42" t="e">
        <f>'C завтраками| Bed and breakfast'!#REF!*0.85</f>
        <v>#REF!</v>
      </c>
      <c r="K17" s="42" t="e">
        <f>'C завтраками| Bed and breakfast'!#REF!*0.85</f>
        <v>#REF!</v>
      </c>
      <c r="L17" s="42" t="e">
        <f>'C завтраками| Bed and breakfast'!#REF!*0.85</f>
        <v>#REF!</v>
      </c>
      <c r="M17" s="42" t="e">
        <f>'C завтраками| Bed and breakfast'!#REF!*0.85</f>
        <v>#REF!</v>
      </c>
      <c r="N17" s="42" t="e">
        <f>'C завтраками| Bed and breakfast'!#REF!*0.85</f>
        <v>#REF!</v>
      </c>
      <c r="O17" s="42" t="e">
        <f>'C завтраками| Bed and breakfast'!#REF!*0.85</f>
        <v>#REF!</v>
      </c>
      <c r="P17" s="42" t="e">
        <f>'C завтраками| Bed and breakfast'!#REF!*0.85</f>
        <v>#REF!</v>
      </c>
      <c r="Q17" s="42" t="e">
        <f>'C завтраками| Bed and breakfast'!#REF!*0.85</f>
        <v>#REF!</v>
      </c>
      <c r="R17" s="42" t="e">
        <f>'C завтраками| Bed and breakfast'!#REF!*0.85</f>
        <v>#REF!</v>
      </c>
      <c r="S17" s="42" t="e">
        <f>'C завтраками| Bed and breakfast'!#REF!*0.85</f>
        <v>#REF!</v>
      </c>
      <c r="T17" s="42" t="e">
        <f>'C завтраками| Bed and breakfast'!#REF!*0.85</f>
        <v>#REF!</v>
      </c>
      <c r="U17" s="42" t="e">
        <f>'C завтраками| Bed and breakfast'!#REF!*0.85</f>
        <v>#REF!</v>
      </c>
      <c r="V17" s="42" t="e">
        <f>'C завтраками| Bed and breakfast'!#REF!*0.85</f>
        <v>#REF!</v>
      </c>
      <c r="W17" s="42" t="e">
        <f>'C завтраками| Bed and breakfast'!#REF!*0.85</f>
        <v>#REF!</v>
      </c>
      <c r="X17" s="42" t="e">
        <f>'C завтраками| Bed and breakfast'!#REF!*0.85</f>
        <v>#REF!</v>
      </c>
      <c r="Y17" s="42" t="e">
        <f>'C завтраками| Bed and breakfast'!#REF!*0.85</f>
        <v>#REF!</v>
      </c>
      <c r="Z17" s="42" t="e">
        <f>'C завтраками| Bed and breakfast'!#REF!*0.85</f>
        <v>#REF!</v>
      </c>
      <c r="AA17" s="42" t="e">
        <f>'C завтраками| Bed and breakfast'!#REF!*0.85</f>
        <v>#REF!</v>
      </c>
      <c r="AB17" s="42" t="e">
        <f>'C завтраками| Bed and breakfast'!#REF!*0.85</f>
        <v>#REF!</v>
      </c>
      <c r="AC17" s="42" t="e">
        <f>'C завтраками| Bed and breakfast'!#REF!*0.85</f>
        <v>#REF!</v>
      </c>
      <c r="AD17" s="42" t="e">
        <f>'C завтраками| Bed and breakfast'!#REF!*0.85</f>
        <v>#REF!</v>
      </c>
      <c r="AE17" s="42" t="e">
        <f>'C завтраками| Bed and breakfast'!#REF!*0.85</f>
        <v>#REF!</v>
      </c>
      <c r="AF17" s="42" t="e">
        <f>'C завтраками| Bed and breakfast'!#REF!*0.85</f>
        <v>#REF!</v>
      </c>
      <c r="AG17" s="42" t="e">
        <f>'C завтраками| Bed and breakfast'!#REF!*0.85</f>
        <v>#REF!</v>
      </c>
      <c r="AH17" s="42" t="e">
        <f>'C завтраками| Bed and breakfast'!#REF!*0.85</f>
        <v>#REF!</v>
      </c>
      <c r="AI17" s="42" t="e">
        <f>'C завтраками| Bed and breakfast'!#REF!*0.85</f>
        <v>#REF!</v>
      </c>
      <c r="AJ17" s="42" t="e">
        <f>'C завтраками| Bed and breakfast'!#REF!*0.85</f>
        <v>#REF!</v>
      </c>
      <c r="AK17" s="42" t="e">
        <f>'C завтраками| Bed and breakfast'!#REF!*0.85</f>
        <v>#REF!</v>
      </c>
      <c r="AL17" s="42" t="e">
        <f>'C завтраками| Bed and breakfast'!#REF!*0.85</f>
        <v>#REF!</v>
      </c>
      <c r="AM17" s="42" t="e">
        <f>'C завтраками| Bed and breakfast'!#REF!*0.85</f>
        <v>#REF!</v>
      </c>
      <c r="AN17" s="42" t="e">
        <f>'C завтраками| Bed and breakfast'!#REF!*0.85</f>
        <v>#REF!</v>
      </c>
      <c r="AO17" s="42" t="e">
        <f>'C завтраками| Bed and breakfast'!#REF!*0.85</f>
        <v>#REF!</v>
      </c>
    </row>
    <row r="18" spans="1:41" s="53" customFormat="1" x14ac:dyDescent="0.2">
      <c r="A18" s="42" t="s">
        <v>87</v>
      </c>
      <c r="B18" s="41"/>
      <c r="C18" s="41"/>
      <c r="D18" s="41"/>
      <c r="E18" s="41"/>
      <c r="F18" s="41"/>
      <c r="G18" s="41"/>
      <c r="H18" s="41"/>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row>
    <row r="19" spans="1:41" s="53" customFormat="1" x14ac:dyDescent="0.2">
      <c r="A19" s="88" t="s">
        <v>88</v>
      </c>
      <c r="B19" s="42">
        <f t="shared" ref="B19:H19" si="6">B7+21000</f>
        <v>31200</v>
      </c>
      <c r="C19" s="42">
        <f t="shared" si="6"/>
        <v>32000</v>
      </c>
      <c r="D19" s="42">
        <f t="shared" si="6"/>
        <v>31200</v>
      </c>
      <c r="E19" s="42">
        <f t="shared" si="6"/>
        <v>32000</v>
      </c>
      <c r="F19" s="42">
        <f t="shared" si="6"/>
        <v>31200</v>
      </c>
      <c r="G19" s="42">
        <f t="shared" si="6"/>
        <v>32000</v>
      </c>
      <c r="H19" s="42">
        <f t="shared" si="6"/>
        <v>31200</v>
      </c>
      <c r="I19" s="42" t="e">
        <f>'C завтраками| Bed and breakfast'!#REF!*0.85</f>
        <v>#REF!</v>
      </c>
      <c r="J19" s="42" t="e">
        <f>'C завтраками| Bed and breakfast'!#REF!*0.85</f>
        <v>#REF!</v>
      </c>
      <c r="K19" s="42" t="e">
        <f>'C завтраками| Bed and breakfast'!#REF!*0.85</f>
        <v>#REF!</v>
      </c>
      <c r="L19" s="42" t="e">
        <f>'C завтраками| Bed and breakfast'!#REF!*0.85</f>
        <v>#REF!</v>
      </c>
      <c r="M19" s="42" t="e">
        <f>'C завтраками| Bed and breakfast'!#REF!*0.85</f>
        <v>#REF!</v>
      </c>
      <c r="N19" s="42" t="e">
        <f>'C завтраками| Bed and breakfast'!#REF!*0.85</f>
        <v>#REF!</v>
      </c>
      <c r="O19" s="114" t="e">
        <f>'C завтраками| Bed and breakfast'!#REF!*0.85</f>
        <v>#REF!</v>
      </c>
      <c r="P19" s="114" t="e">
        <f>'C завтраками| Bed and breakfast'!#REF!*0.85</f>
        <v>#REF!</v>
      </c>
      <c r="Q19" s="114" t="e">
        <f>'C завтраками| Bed and breakfast'!#REF!*0.85</f>
        <v>#REF!</v>
      </c>
      <c r="R19" s="42" t="e">
        <f>'C завтраками| Bed and breakfast'!#REF!*0.85</f>
        <v>#REF!</v>
      </c>
      <c r="S19" s="42" t="e">
        <f>'C завтраками| Bed and breakfast'!#REF!*0.85</f>
        <v>#REF!</v>
      </c>
      <c r="T19" s="42" t="e">
        <f>'C завтраками| Bed and breakfast'!#REF!*0.85</f>
        <v>#REF!</v>
      </c>
      <c r="U19" s="42" t="e">
        <f>'C завтраками| Bed and breakfast'!#REF!*0.85</f>
        <v>#REF!</v>
      </c>
      <c r="V19" s="42" t="e">
        <f>'C завтраками| Bed and breakfast'!#REF!*0.85</f>
        <v>#REF!</v>
      </c>
      <c r="W19" s="42" t="e">
        <f>'C завтраками| Bed and breakfast'!#REF!*0.85</f>
        <v>#REF!</v>
      </c>
      <c r="X19" s="42" t="e">
        <f>'C завтраками| Bed and breakfast'!#REF!*0.85</f>
        <v>#REF!</v>
      </c>
      <c r="Y19" s="42" t="e">
        <f>'C завтраками| Bed and breakfast'!#REF!*0.85</f>
        <v>#REF!</v>
      </c>
      <c r="Z19" s="42" t="e">
        <f>'C завтраками| Bed and breakfast'!#REF!*0.85</f>
        <v>#REF!</v>
      </c>
      <c r="AA19" s="42" t="e">
        <f>'C завтраками| Bed and breakfast'!#REF!*0.85</f>
        <v>#REF!</v>
      </c>
      <c r="AB19" s="42" t="e">
        <f>'C завтраками| Bed and breakfast'!#REF!*0.85</f>
        <v>#REF!</v>
      </c>
      <c r="AC19" s="42" t="e">
        <f>'C завтраками| Bed and breakfast'!#REF!*0.85</f>
        <v>#REF!</v>
      </c>
      <c r="AD19" s="42" t="e">
        <f>'C завтраками| Bed and breakfast'!#REF!*0.85</f>
        <v>#REF!</v>
      </c>
      <c r="AE19" s="42" t="e">
        <f>'C завтраками| Bed and breakfast'!#REF!*0.85</f>
        <v>#REF!</v>
      </c>
      <c r="AF19" s="42" t="e">
        <f>'C завтраками| Bed and breakfast'!#REF!*0.85</f>
        <v>#REF!</v>
      </c>
      <c r="AG19" s="42" t="e">
        <f>'C завтраками| Bed and breakfast'!#REF!*0.85</f>
        <v>#REF!</v>
      </c>
      <c r="AH19" s="42" t="e">
        <f>'C завтраками| Bed and breakfast'!#REF!*0.85</f>
        <v>#REF!</v>
      </c>
      <c r="AI19" s="42" t="e">
        <f>'C завтраками| Bed and breakfast'!#REF!*0.85</f>
        <v>#REF!</v>
      </c>
      <c r="AJ19" s="42" t="e">
        <f>'C завтраками| Bed and breakfast'!#REF!*0.85</f>
        <v>#REF!</v>
      </c>
      <c r="AK19" s="42" t="e">
        <f>'C завтраками| Bed and breakfast'!#REF!*0.85</f>
        <v>#REF!</v>
      </c>
      <c r="AL19" s="42" t="e">
        <f>'C завтраками| Bed and breakfast'!#REF!*0.85</f>
        <v>#REF!</v>
      </c>
      <c r="AM19" s="42" t="e">
        <f>'C завтраками| Bed and breakfast'!#REF!*0.85</f>
        <v>#REF!</v>
      </c>
      <c r="AN19" s="42" t="e">
        <f>'C завтраками| Bed and breakfast'!#REF!*0.85</f>
        <v>#REF!</v>
      </c>
      <c r="AO19" s="42" t="e">
        <f>'C завтраками| Bed and breakfast'!#REF!*0.85</f>
        <v>#REF!</v>
      </c>
    </row>
    <row r="20" spans="1:41" s="53" customFormat="1" x14ac:dyDescent="0.2">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row>
    <row r="21" spans="1:41" ht="18" customHeight="1" x14ac:dyDescent="0.2">
      <c r="A21" s="111" t="s">
        <v>100</v>
      </c>
      <c r="B21" s="85">
        <v>44409</v>
      </c>
      <c r="C21" s="85">
        <v>44414</v>
      </c>
      <c r="D21" s="85">
        <v>44416</v>
      </c>
      <c r="E21" s="85">
        <f>E4</f>
        <v>44421</v>
      </c>
      <c r="F21" s="85">
        <f t="shared" ref="F21:K22" si="7">F4</f>
        <v>44423</v>
      </c>
      <c r="G21" s="85">
        <f t="shared" si="7"/>
        <v>44428</v>
      </c>
      <c r="H21" s="85">
        <f t="shared" si="7"/>
        <v>44430</v>
      </c>
      <c r="I21" s="85">
        <f t="shared" si="7"/>
        <v>44435</v>
      </c>
      <c r="J21" s="85">
        <f t="shared" si="7"/>
        <v>44437</v>
      </c>
      <c r="K21" s="101" t="e">
        <f t="shared" si="7"/>
        <v>#REF!</v>
      </c>
      <c r="L21" s="101" t="e">
        <f t="shared" ref="L21:R21" si="8">L4</f>
        <v>#REF!</v>
      </c>
      <c r="M21" s="102" t="e">
        <f t="shared" si="8"/>
        <v>#REF!</v>
      </c>
      <c r="N21" s="101" t="e">
        <f t="shared" si="8"/>
        <v>#REF!</v>
      </c>
      <c r="O21" s="101" t="e">
        <f t="shared" si="8"/>
        <v>#REF!</v>
      </c>
      <c r="P21" s="101" t="e">
        <f t="shared" si="8"/>
        <v>#REF!</v>
      </c>
      <c r="Q21" s="101" t="e">
        <f t="shared" si="8"/>
        <v>#REF!</v>
      </c>
      <c r="R21" s="101" t="e">
        <f t="shared" si="8"/>
        <v>#REF!</v>
      </c>
      <c r="S21" s="101" t="e">
        <f t="shared" ref="S21:U21" si="9">S4</f>
        <v>#REF!</v>
      </c>
      <c r="T21" s="101" t="e">
        <f t="shared" si="9"/>
        <v>#REF!</v>
      </c>
      <c r="U21" s="101" t="e">
        <f t="shared" si="9"/>
        <v>#REF!</v>
      </c>
      <c r="V21" s="131" t="e">
        <f t="shared" ref="V21" si="10">V4</f>
        <v>#REF!</v>
      </c>
      <c r="W21" s="133" t="e">
        <f t="shared" ref="W21:AD21" si="11">W4</f>
        <v>#REF!</v>
      </c>
      <c r="X21" s="92"/>
      <c r="Y21" s="92" t="e">
        <f t="shared" si="11"/>
        <v>#REF!</v>
      </c>
      <c r="Z21" s="92" t="e">
        <f t="shared" si="11"/>
        <v>#REF!</v>
      </c>
      <c r="AA21" s="92" t="e">
        <f t="shared" si="11"/>
        <v>#REF!</v>
      </c>
      <c r="AB21" s="92" t="e">
        <f t="shared" si="11"/>
        <v>#REF!</v>
      </c>
      <c r="AC21" s="92" t="e">
        <f t="shared" si="11"/>
        <v>#REF!</v>
      </c>
      <c r="AD21" s="92" t="e">
        <f t="shared" si="11"/>
        <v>#REF!</v>
      </c>
      <c r="AE21" s="92" t="e">
        <f t="shared" ref="AE21:AF21" si="12">AE4</f>
        <v>#REF!</v>
      </c>
      <c r="AF21" s="92" t="e">
        <f t="shared" si="12"/>
        <v>#REF!</v>
      </c>
      <c r="AG21" s="133" t="e">
        <f t="shared" ref="AG21:AI21" si="13">AG4</f>
        <v>#REF!</v>
      </c>
      <c r="AH21" s="92" t="e">
        <f t="shared" si="13"/>
        <v>#REF!</v>
      </c>
      <c r="AI21" s="92" t="e">
        <f t="shared" si="13"/>
        <v>#REF!</v>
      </c>
      <c r="AJ21" s="92" t="e">
        <f t="shared" ref="AJ21:AO21" si="14">AJ4</f>
        <v>#REF!</v>
      </c>
      <c r="AK21" s="92" t="e">
        <f t="shared" si="14"/>
        <v>#REF!</v>
      </c>
      <c r="AL21" s="133" t="e">
        <f t="shared" si="14"/>
        <v>#REF!</v>
      </c>
      <c r="AM21" s="133" t="e">
        <f t="shared" si="14"/>
        <v>#REF!</v>
      </c>
      <c r="AN21" s="133" t="e">
        <f t="shared" si="14"/>
        <v>#REF!</v>
      </c>
      <c r="AO21" s="133" t="e">
        <f t="shared" si="14"/>
        <v>#REF!</v>
      </c>
    </row>
    <row r="22" spans="1:41" ht="20.25" customHeight="1" x14ac:dyDescent="0.2">
      <c r="A22" s="90" t="s">
        <v>64</v>
      </c>
      <c r="B22" s="84">
        <v>44413</v>
      </c>
      <c r="C22" s="84">
        <v>44415</v>
      </c>
      <c r="D22" s="84">
        <v>44420</v>
      </c>
      <c r="E22" s="84">
        <f>E5</f>
        <v>44422</v>
      </c>
      <c r="F22" s="84">
        <f t="shared" si="7"/>
        <v>44427</v>
      </c>
      <c r="G22" s="84">
        <f t="shared" si="7"/>
        <v>44429</v>
      </c>
      <c r="H22" s="84">
        <f t="shared" si="7"/>
        <v>44434</v>
      </c>
      <c r="I22" s="84">
        <f t="shared" si="7"/>
        <v>44436</v>
      </c>
      <c r="J22" s="84">
        <f t="shared" si="7"/>
        <v>44448</v>
      </c>
      <c r="K22" s="102" t="e">
        <f t="shared" si="7"/>
        <v>#REF!</v>
      </c>
      <c r="L22" s="101" t="e">
        <f t="shared" ref="L22:R22" si="15">L5</f>
        <v>#REF!</v>
      </c>
      <c r="M22" s="102" t="e">
        <f t="shared" si="15"/>
        <v>#REF!</v>
      </c>
      <c r="N22" s="102" t="e">
        <f t="shared" si="15"/>
        <v>#REF!</v>
      </c>
      <c r="O22" s="102" t="e">
        <f t="shared" si="15"/>
        <v>#REF!</v>
      </c>
      <c r="P22" s="102" t="e">
        <f t="shared" si="15"/>
        <v>#REF!</v>
      </c>
      <c r="Q22" s="102" t="e">
        <f t="shared" si="15"/>
        <v>#REF!</v>
      </c>
      <c r="R22" s="102" t="e">
        <f t="shared" si="15"/>
        <v>#REF!</v>
      </c>
      <c r="S22" s="102" t="e">
        <f t="shared" ref="S22:U22" si="16">S5</f>
        <v>#REF!</v>
      </c>
      <c r="T22" s="102" t="e">
        <f t="shared" si="16"/>
        <v>#REF!</v>
      </c>
      <c r="U22" s="101" t="e">
        <f t="shared" si="16"/>
        <v>#REF!</v>
      </c>
      <c r="V22" s="131" t="e">
        <f t="shared" ref="V22" si="17">V5</f>
        <v>#REF!</v>
      </c>
      <c r="W22" s="131" t="e">
        <f t="shared" ref="W22:AD22" si="18">W5</f>
        <v>#REF!</v>
      </c>
      <c r="X22" s="101" t="e">
        <f t="shared" si="18"/>
        <v>#REF!</v>
      </c>
      <c r="Y22" s="103" t="e">
        <f t="shared" si="18"/>
        <v>#REF!</v>
      </c>
      <c r="Z22" s="101" t="e">
        <f t="shared" si="18"/>
        <v>#REF!</v>
      </c>
      <c r="AA22" s="92" t="e">
        <f t="shared" si="18"/>
        <v>#REF!</v>
      </c>
      <c r="AB22" s="92" t="e">
        <f t="shared" si="18"/>
        <v>#REF!</v>
      </c>
      <c r="AC22" s="92" t="e">
        <f t="shared" si="18"/>
        <v>#REF!</v>
      </c>
      <c r="AD22" s="92" t="e">
        <f t="shared" si="18"/>
        <v>#REF!</v>
      </c>
      <c r="AE22" s="92" t="e">
        <f t="shared" ref="AE22:AF22" si="19">AE5</f>
        <v>#REF!</v>
      </c>
      <c r="AF22" s="92" t="e">
        <f t="shared" si="19"/>
        <v>#REF!</v>
      </c>
      <c r="AG22" s="133" t="e">
        <f t="shared" ref="AG22:AI22" si="20">AG5</f>
        <v>#REF!</v>
      </c>
      <c r="AH22" s="92" t="e">
        <f t="shared" si="20"/>
        <v>#REF!</v>
      </c>
      <c r="AI22" s="92" t="e">
        <f t="shared" si="20"/>
        <v>#REF!</v>
      </c>
      <c r="AJ22" s="92" t="e">
        <f t="shared" ref="AJ22:AO22" si="21">AJ5</f>
        <v>#REF!</v>
      </c>
      <c r="AK22" s="92" t="e">
        <f t="shared" si="21"/>
        <v>#REF!</v>
      </c>
      <c r="AL22" s="133" t="e">
        <f t="shared" si="21"/>
        <v>#REF!</v>
      </c>
      <c r="AM22" s="133" t="e">
        <f t="shared" si="21"/>
        <v>#REF!</v>
      </c>
      <c r="AN22" s="133" t="e">
        <f t="shared" si="21"/>
        <v>#REF!</v>
      </c>
      <c r="AO22" s="133" t="e">
        <f t="shared" si="21"/>
        <v>#REF!</v>
      </c>
    </row>
    <row r="23" spans="1:41" s="44" customFormat="1" x14ac:dyDescent="0.2">
      <c r="A23" s="42" t="s">
        <v>83</v>
      </c>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row>
    <row r="24" spans="1:41" s="50" customFormat="1" x14ac:dyDescent="0.2">
      <c r="A24" s="88">
        <v>1</v>
      </c>
      <c r="B24" s="91">
        <f t="shared" ref="B24:D25" si="22">B7*0.75</f>
        <v>7650</v>
      </c>
      <c r="C24" s="91">
        <f t="shared" si="22"/>
        <v>8250</v>
      </c>
      <c r="D24" s="91">
        <f t="shared" si="22"/>
        <v>7650</v>
      </c>
      <c r="E24" s="91">
        <f t="shared" ref="E24:H25" si="23">E7*0.85</f>
        <v>9350</v>
      </c>
      <c r="F24" s="91">
        <f t="shared" si="23"/>
        <v>8670</v>
      </c>
      <c r="G24" s="91">
        <f t="shared" si="23"/>
        <v>9350</v>
      </c>
      <c r="H24" s="91">
        <f t="shared" si="23"/>
        <v>8670</v>
      </c>
      <c r="I24" s="94" t="e">
        <f>I7*0.9</f>
        <v>#REF!</v>
      </c>
      <c r="J24" s="94" t="e">
        <f>J7*0.9</f>
        <v>#REF!</v>
      </c>
      <c r="K24" s="94" t="e">
        <f>ROUNDUP(K7*0.9,)</f>
        <v>#REF!</v>
      </c>
      <c r="L24" s="94" t="e">
        <f t="shared" ref="L24:R24" si="24">ROUNDUP(L7*0.9,)</f>
        <v>#REF!</v>
      </c>
      <c r="M24" s="94" t="e">
        <f t="shared" si="24"/>
        <v>#REF!</v>
      </c>
      <c r="N24" s="94" t="e">
        <f t="shared" si="24"/>
        <v>#REF!</v>
      </c>
      <c r="O24" s="94" t="e">
        <f t="shared" si="24"/>
        <v>#REF!</v>
      </c>
      <c r="P24" s="94" t="e">
        <f t="shared" si="24"/>
        <v>#REF!</v>
      </c>
      <c r="Q24" s="94" t="e">
        <f t="shared" si="24"/>
        <v>#REF!</v>
      </c>
      <c r="R24" s="94" t="e">
        <f t="shared" si="24"/>
        <v>#REF!</v>
      </c>
      <c r="S24" s="94" t="e">
        <f t="shared" ref="S24:U24" si="25">ROUNDUP(S7*0.9,)</f>
        <v>#REF!</v>
      </c>
      <c r="T24" s="94" t="e">
        <f t="shared" si="25"/>
        <v>#REF!</v>
      </c>
      <c r="U24" s="94" t="e">
        <f t="shared" si="25"/>
        <v>#REF!</v>
      </c>
      <c r="V24" s="94" t="e">
        <f t="shared" ref="V24" si="26">ROUNDUP(V7*0.9,)</f>
        <v>#REF!</v>
      </c>
      <c r="W24" s="94" t="e">
        <f t="shared" ref="W24:AD24" si="27">ROUNDUP(W7*0.9,)</f>
        <v>#REF!</v>
      </c>
      <c r="X24" s="94" t="e">
        <f t="shared" si="27"/>
        <v>#REF!</v>
      </c>
      <c r="Y24" s="94" t="e">
        <f t="shared" si="27"/>
        <v>#REF!</v>
      </c>
      <c r="Z24" s="94" t="e">
        <f t="shared" si="27"/>
        <v>#REF!</v>
      </c>
      <c r="AA24" s="94" t="e">
        <f t="shared" si="27"/>
        <v>#REF!</v>
      </c>
      <c r="AB24" s="94" t="e">
        <f t="shared" si="27"/>
        <v>#REF!</v>
      </c>
      <c r="AC24" s="94" t="e">
        <f t="shared" si="27"/>
        <v>#REF!</v>
      </c>
      <c r="AD24" s="94" t="e">
        <f t="shared" si="27"/>
        <v>#REF!</v>
      </c>
      <c r="AE24" s="94" t="e">
        <f t="shared" ref="AE24:AF24" si="28">ROUNDUP(AE7*0.9,)</f>
        <v>#REF!</v>
      </c>
      <c r="AF24" s="94" t="e">
        <f t="shared" si="28"/>
        <v>#REF!</v>
      </c>
      <c r="AG24" s="94" t="e">
        <f t="shared" ref="AG24:AI24" si="29">ROUNDUP(AG7*0.9,)</f>
        <v>#REF!</v>
      </c>
      <c r="AH24" s="94" t="e">
        <f t="shared" si="29"/>
        <v>#REF!</v>
      </c>
      <c r="AI24" s="94" t="e">
        <f t="shared" si="29"/>
        <v>#REF!</v>
      </c>
      <c r="AJ24" s="94" t="e">
        <f t="shared" ref="AJ24:AO24" si="30">ROUNDUP(AJ7*0.9,)</f>
        <v>#REF!</v>
      </c>
      <c r="AK24" s="94" t="e">
        <f t="shared" si="30"/>
        <v>#REF!</v>
      </c>
      <c r="AL24" s="94" t="e">
        <f t="shared" si="30"/>
        <v>#REF!</v>
      </c>
      <c r="AM24" s="94" t="e">
        <f t="shared" si="30"/>
        <v>#REF!</v>
      </c>
      <c r="AN24" s="94" t="e">
        <f t="shared" si="30"/>
        <v>#REF!</v>
      </c>
      <c r="AO24" s="94" t="e">
        <f t="shared" si="30"/>
        <v>#REF!</v>
      </c>
    </row>
    <row r="25" spans="1:41" s="50" customFormat="1" x14ac:dyDescent="0.2">
      <c r="A25" s="88">
        <v>2</v>
      </c>
      <c r="B25" s="91">
        <f t="shared" si="22"/>
        <v>8400</v>
      </c>
      <c r="C25" s="91">
        <f t="shared" si="22"/>
        <v>9000</v>
      </c>
      <c r="D25" s="91">
        <f t="shared" si="22"/>
        <v>8400</v>
      </c>
      <c r="E25" s="91">
        <f t="shared" si="23"/>
        <v>10200</v>
      </c>
      <c r="F25" s="91">
        <f t="shared" si="23"/>
        <v>9520</v>
      </c>
      <c r="G25" s="91">
        <f t="shared" si="23"/>
        <v>10200</v>
      </c>
      <c r="H25" s="91">
        <f t="shared" si="23"/>
        <v>9520</v>
      </c>
      <c r="I25" s="94" t="e">
        <f>I8*0.9</f>
        <v>#REF!</v>
      </c>
      <c r="J25" s="94" t="e">
        <f>J8*0.9</f>
        <v>#REF!</v>
      </c>
      <c r="K25" s="94" t="e">
        <f>ROUNDUP(K8*0.9,)</f>
        <v>#REF!</v>
      </c>
      <c r="L25" s="94" t="e">
        <f t="shared" ref="L25:R25" si="31">ROUNDUP(L8*0.9,)</f>
        <v>#REF!</v>
      </c>
      <c r="M25" s="94" t="e">
        <f t="shared" si="31"/>
        <v>#REF!</v>
      </c>
      <c r="N25" s="94" t="e">
        <f t="shared" si="31"/>
        <v>#REF!</v>
      </c>
      <c r="O25" s="94" t="e">
        <f t="shared" si="31"/>
        <v>#REF!</v>
      </c>
      <c r="P25" s="94" t="e">
        <f t="shared" si="31"/>
        <v>#REF!</v>
      </c>
      <c r="Q25" s="94" t="e">
        <f t="shared" si="31"/>
        <v>#REF!</v>
      </c>
      <c r="R25" s="94" t="e">
        <f t="shared" si="31"/>
        <v>#REF!</v>
      </c>
      <c r="S25" s="94" t="e">
        <f t="shared" ref="S25:U25" si="32">ROUNDUP(S8*0.9,)</f>
        <v>#REF!</v>
      </c>
      <c r="T25" s="94" t="e">
        <f t="shared" si="32"/>
        <v>#REF!</v>
      </c>
      <c r="U25" s="94" t="e">
        <f t="shared" si="32"/>
        <v>#REF!</v>
      </c>
      <c r="V25" s="94" t="e">
        <f t="shared" ref="V25" si="33">ROUNDUP(V8*0.9,)</f>
        <v>#REF!</v>
      </c>
      <c r="W25" s="94" t="e">
        <f t="shared" ref="W25:AD25" si="34">ROUNDUP(W8*0.9,)</f>
        <v>#REF!</v>
      </c>
      <c r="X25" s="94" t="e">
        <f t="shared" si="34"/>
        <v>#REF!</v>
      </c>
      <c r="Y25" s="94" t="e">
        <f t="shared" si="34"/>
        <v>#REF!</v>
      </c>
      <c r="Z25" s="94" t="e">
        <f t="shared" si="34"/>
        <v>#REF!</v>
      </c>
      <c r="AA25" s="94" t="e">
        <f t="shared" si="34"/>
        <v>#REF!</v>
      </c>
      <c r="AB25" s="94" t="e">
        <f t="shared" si="34"/>
        <v>#REF!</v>
      </c>
      <c r="AC25" s="94" t="e">
        <f t="shared" si="34"/>
        <v>#REF!</v>
      </c>
      <c r="AD25" s="94" t="e">
        <f t="shared" si="34"/>
        <v>#REF!</v>
      </c>
      <c r="AE25" s="94" t="e">
        <f t="shared" ref="AE25:AF25" si="35">ROUNDUP(AE8*0.9,)</f>
        <v>#REF!</v>
      </c>
      <c r="AF25" s="94" t="e">
        <f t="shared" si="35"/>
        <v>#REF!</v>
      </c>
      <c r="AG25" s="94" t="e">
        <f t="shared" ref="AG25:AI25" si="36">ROUNDUP(AG8*0.9,)</f>
        <v>#REF!</v>
      </c>
      <c r="AH25" s="94" t="e">
        <f t="shared" si="36"/>
        <v>#REF!</v>
      </c>
      <c r="AI25" s="94" t="e">
        <f t="shared" si="36"/>
        <v>#REF!</v>
      </c>
      <c r="AJ25" s="94" t="e">
        <f t="shared" ref="AJ25:AO25" si="37">ROUNDUP(AJ8*0.9,)</f>
        <v>#REF!</v>
      </c>
      <c r="AK25" s="94" t="e">
        <f t="shared" si="37"/>
        <v>#REF!</v>
      </c>
      <c r="AL25" s="94" t="e">
        <f t="shared" si="37"/>
        <v>#REF!</v>
      </c>
      <c r="AM25" s="94" t="e">
        <f t="shared" si="37"/>
        <v>#REF!</v>
      </c>
      <c r="AN25" s="94" t="e">
        <f t="shared" si="37"/>
        <v>#REF!</v>
      </c>
      <c r="AO25" s="94" t="e">
        <f t="shared" si="37"/>
        <v>#REF!</v>
      </c>
    </row>
    <row r="26" spans="1:41" s="50" customFormat="1" x14ac:dyDescent="0.2">
      <c r="A26" s="42" t="s">
        <v>84</v>
      </c>
      <c r="B26" s="91"/>
      <c r="C26" s="91"/>
      <c r="D26" s="91"/>
      <c r="E26" s="91"/>
      <c r="F26" s="91"/>
      <c r="G26" s="91"/>
      <c r="H26" s="91"/>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row>
    <row r="27" spans="1:41" s="50" customFormat="1" x14ac:dyDescent="0.2">
      <c r="A27" s="88">
        <f>A24</f>
        <v>1</v>
      </c>
      <c r="B27" s="91">
        <f t="shared" ref="B27:D28" si="38">B10*0.75</f>
        <v>9900</v>
      </c>
      <c r="C27" s="91">
        <f t="shared" si="38"/>
        <v>10500</v>
      </c>
      <c r="D27" s="91">
        <f t="shared" si="38"/>
        <v>9900</v>
      </c>
      <c r="E27" s="91">
        <f t="shared" ref="E27:H28" si="39">E10*0.85</f>
        <v>11900</v>
      </c>
      <c r="F27" s="91">
        <f t="shared" si="39"/>
        <v>11220</v>
      </c>
      <c r="G27" s="91">
        <f t="shared" si="39"/>
        <v>11900</v>
      </c>
      <c r="H27" s="91">
        <f t="shared" si="39"/>
        <v>11220</v>
      </c>
      <c r="I27" s="94" t="e">
        <f>I10*0.9</f>
        <v>#REF!</v>
      </c>
      <c r="J27" s="94" t="e">
        <f>J10*0.9</f>
        <v>#REF!</v>
      </c>
      <c r="K27" s="94" t="e">
        <f t="shared" ref="K27:K36" si="40">ROUNDUP(K10*0.9,)</f>
        <v>#REF!</v>
      </c>
      <c r="L27" s="94" t="e">
        <f t="shared" ref="L27:R27" si="41">ROUNDUP(L10*0.9,)</f>
        <v>#REF!</v>
      </c>
      <c r="M27" s="94" t="e">
        <f t="shared" si="41"/>
        <v>#REF!</v>
      </c>
      <c r="N27" s="94" t="e">
        <f t="shared" si="41"/>
        <v>#REF!</v>
      </c>
      <c r="O27" s="94" t="e">
        <f t="shared" si="41"/>
        <v>#REF!</v>
      </c>
      <c r="P27" s="94" t="e">
        <f t="shared" si="41"/>
        <v>#REF!</v>
      </c>
      <c r="Q27" s="94" t="e">
        <f t="shared" si="41"/>
        <v>#REF!</v>
      </c>
      <c r="R27" s="94" t="e">
        <f t="shared" si="41"/>
        <v>#REF!</v>
      </c>
      <c r="S27" s="94" t="e">
        <f t="shared" ref="S27:U27" si="42">ROUNDUP(S10*0.9,)</f>
        <v>#REF!</v>
      </c>
      <c r="T27" s="94" t="e">
        <f t="shared" si="42"/>
        <v>#REF!</v>
      </c>
      <c r="U27" s="94" t="e">
        <f t="shared" si="42"/>
        <v>#REF!</v>
      </c>
      <c r="V27" s="94" t="e">
        <f t="shared" ref="V27" si="43">ROUNDUP(V10*0.9,)</f>
        <v>#REF!</v>
      </c>
      <c r="W27" s="94" t="e">
        <f t="shared" ref="W27:AD27" si="44">ROUNDUP(W10*0.9,)</f>
        <v>#REF!</v>
      </c>
      <c r="X27" s="94" t="e">
        <f t="shared" si="44"/>
        <v>#REF!</v>
      </c>
      <c r="Y27" s="94" t="e">
        <f t="shared" si="44"/>
        <v>#REF!</v>
      </c>
      <c r="Z27" s="94" t="e">
        <f t="shared" si="44"/>
        <v>#REF!</v>
      </c>
      <c r="AA27" s="94" t="e">
        <f t="shared" si="44"/>
        <v>#REF!</v>
      </c>
      <c r="AB27" s="94" t="e">
        <f t="shared" si="44"/>
        <v>#REF!</v>
      </c>
      <c r="AC27" s="94" t="e">
        <f t="shared" si="44"/>
        <v>#REF!</v>
      </c>
      <c r="AD27" s="94" t="e">
        <f t="shared" si="44"/>
        <v>#REF!</v>
      </c>
      <c r="AE27" s="94" t="e">
        <f t="shared" ref="AE27:AF27" si="45">ROUNDUP(AE10*0.9,)</f>
        <v>#REF!</v>
      </c>
      <c r="AF27" s="94" t="e">
        <f t="shared" si="45"/>
        <v>#REF!</v>
      </c>
      <c r="AG27" s="94" t="e">
        <f t="shared" ref="AG27:AI27" si="46">ROUNDUP(AG10*0.9,)</f>
        <v>#REF!</v>
      </c>
      <c r="AH27" s="94" t="e">
        <f t="shared" si="46"/>
        <v>#REF!</v>
      </c>
      <c r="AI27" s="94" t="e">
        <f t="shared" si="46"/>
        <v>#REF!</v>
      </c>
      <c r="AJ27" s="94" t="e">
        <f t="shared" ref="AJ27:AO27" si="47">ROUNDUP(AJ10*0.9,)</f>
        <v>#REF!</v>
      </c>
      <c r="AK27" s="94" t="e">
        <f t="shared" si="47"/>
        <v>#REF!</v>
      </c>
      <c r="AL27" s="94" t="e">
        <f t="shared" si="47"/>
        <v>#REF!</v>
      </c>
      <c r="AM27" s="94" t="e">
        <f t="shared" si="47"/>
        <v>#REF!</v>
      </c>
      <c r="AN27" s="94" t="e">
        <f t="shared" si="47"/>
        <v>#REF!</v>
      </c>
      <c r="AO27" s="94" t="e">
        <f t="shared" si="47"/>
        <v>#REF!</v>
      </c>
    </row>
    <row r="28" spans="1:41" s="50" customFormat="1" x14ac:dyDescent="0.2">
      <c r="A28" s="88">
        <f>A25</f>
        <v>2</v>
      </c>
      <c r="B28" s="91">
        <f t="shared" si="38"/>
        <v>10650</v>
      </c>
      <c r="C28" s="91">
        <f t="shared" si="38"/>
        <v>11250</v>
      </c>
      <c r="D28" s="91">
        <f t="shared" si="38"/>
        <v>10650</v>
      </c>
      <c r="E28" s="91">
        <f t="shared" si="39"/>
        <v>12750</v>
      </c>
      <c r="F28" s="91">
        <f t="shared" si="39"/>
        <v>12070</v>
      </c>
      <c r="G28" s="91">
        <f t="shared" si="39"/>
        <v>12750</v>
      </c>
      <c r="H28" s="91">
        <f t="shared" si="39"/>
        <v>12070</v>
      </c>
      <c r="I28" s="94" t="e">
        <f>I11*0.9</f>
        <v>#REF!</v>
      </c>
      <c r="J28" s="94" t="e">
        <f>J11*0.9</f>
        <v>#REF!</v>
      </c>
      <c r="K28" s="94" t="e">
        <f t="shared" si="40"/>
        <v>#REF!</v>
      </c>
      <c r="L28" s="94" t="e">
        <f t="shared" ref="L28:R28" si="48">ROUNDUP(L11*0.9,)</f>
        <v>#REF!</v>
      </c>
      <c r="M28" s="94" t="e">
        <f t="shared" si="48"/>
        <v>#REF!</v>
      </c>
      <c r="N28" s="94" t="e">
        <f t="shared" si="48"/>
        <v>#REF!</v>
      </c>
      <c r="O28" s="94" t="e">
        <f t="shared" si="48"/>
        <v>#REF!</v>
      </c>
      <c r="P28" s="94" t="e">
        <f t="shared" si="48"/>
        <v>#REF!</v>
      </c>
      <c r="Q28" s="94" t="e">
        <f t="shared" si="48"/>
        <v>#REF!</v>
      </c>
      <c r="R28" s="94" t="e">
        <f t="shared" si="48"/>
        <v>#REF!</v>
      </c>
      <c r="S28" s="94" t="e">
        <f t="shared" ref="S28:U28" si="49">ROUNDUP(S11*0.9,)</f>
        <v>#REF!</v>
      </c>
      <c r="T28" s="94" t="e">
        <f t="shared" si="49"/>
        <v>#REF!</v>
      </c>
      <c r="U28" s="94" t="e">
        <f t="shared" si="49"/>
        <v>#REF!</v>
      </c>
      <c r="V28" s="94" t="e">
        <f t="shared" ref="V28" si="50">ROUNDUP(V11*0.9,)</f>
        <v>#REF!</v>
      </c>
      <c r="W28" s="94" t="e">
        <f t="shared" ref="W28:AD28" si="51">ROUNDUP(W11*0.9,)</f>
        <v>#REF!</v>
      </c>
      <c r="X28" s="94" t="e">
        <f t="shared" si="51"/>
        <v>#REF!</v>
      </c>
      <c r="Y28" s="94" t="e">
        <f t="shared" si="51"/>
        <v>#REF!</v>
      </c>
      <c r="Z28" s="94" t="e">
        <f t="shared" si="51"/>
        <v>#REF!</v>
      </c>
      <c r="AA28" s="94" t="e">
        <f t="shared" si="51"/>
        <v>#REF!</v>
      </c>
      <c r="AB28" s="94" t="e">
        <f t="shared" si="51"/>
        <v>#REF!</v>
      </c>
      <c r="AC28" s="94" t="e">
        <f t="shared" si="51"/>
        <v>#REF!</v>
      </c>
      <c r="AD28" s="94" t="e">
        <f t="shared" si="51"/>
        <v>#REF!</v>
      </c>
      <c r="AE28" s="94" t="e">
        <f t="shared" ref="AE28:AF28" si="52">ROUNDUP(AE11*0.9,)</f>
        <v>#REF!</v>
      </c>
      <c r="AF28" s="94" t="e">
        <f t="shared" si="52"/>
        <v>#REF!</v>
      </c>
      <c r="AG28" s="94" t="e">
        <f t="shared" ref="AG28:AI28" si="53">ROUNDUP(AG11*0.9,)</f>
        <v>#REF!</v>
      </c>
      <c r="AH28" s="94" t="e">
        <f t="shared" si="53"/>
        <v>#REF!</v>
      </c>
      <c r="AI28" s="94" t="e">
        <f t="shared" si="53"/>
        <v>#REF!</v>
      </c>
      <c r="AJ28" s="94" t="e">
        <f t="shared" ref="AJ28:AO28" si="54">ROUNDUP(AJ11*0.9,)</f>
        <v>#REF!</v>
      </c>
      <c r="AK28" s="94" t="e">
        <f t="shared" si="54"/>
        <v>#REF!</v>
      </c>
      <c r="AL28" s="94" t="e">
        <f t="shared" si="54"/>
        <v>#REF!</v>
      </c>
      <c r="AM28" s="94" t="e">
        <f t="shared" si="54"/>
        <v>#REF!</v>
      </c>
      <c r="AN28" s="94" t="e">
        <f t="shared" si="54"/>
        <v>#REF!</v>
      </c>
      <c r="AO28" s="94" t="e">
        <f t="shared" si="54"/>
        <v>#REF!</v>
      </c>
    </row>
    <row r="29" spans="1:41" s="50" customFormat="1" x14ac:dyDescent="0.2">
      <c r="A29" s="42" t="s">
        <v>85</v>
      </c>
      <c r="B29" s="91"/>
      <c r="C29" s="91"/>
      <c r="D29" s="91"/>
      <c r="E29" s="91"/>
      <c r="F29" s="91"/>
      <c r="G29" s="91"/>
      <c r="H29" s="91"/>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row>
    <row r="30" spans="1:41" s="50" customFormat="1" x14ac:dyDescent="0.2">
      <c r="A30" s="88">
        <f>A24</f>
        <v>1</v>
      </c>
      <c r="B30" s="91">
        <f t="shared" ref="B30:D31" si="55">B13*0.75</f>
        <v>10650</v>
      </c>
      <c r="C30" s="91">
        <f t="shared" si="55"/>
        <v>11250</v>
      </c>
      <c r="D30" s="91">
        <f t="shared" si="55"/>
        <v>10650</v>
      </c>
      <c r="E30" s="91">
        <f t="shared" ref="E30:H31" si="56">E13*0.85</f>
        <v>12750</v>
      </c>
      <c r="F30" s="91">
        <f t="shared" si="56"/>
        <v>12070</v>
      </c>
      <c r="G30" s="91">
        <f t="shared" si="56"/>
        <v>12750</v>
      </c>
      <c r="H30" s="91">
        <f t="shared" si="56"/>
        <v>12070</v>
      </c>
      <c r="I30" s="94" t="e">
        <f>I13*0.9</f>
        <v>#REF!</v>
      </c>
      <c r="J30" s="94" t="e">
        <f>J13*0.9</f>
        <v>#REF!</v>
      </c>
      <c r="K30" s="94" t="e">
        <f t="shared" si="40"/>
        <v>#REF!</v>
      </c>
      <c r="L30" s="94" t="e">
        <f t="shared" ref="L30:R30" si="57">ROUNDUP(L13*0.9,)</f>
        <v>#REF!</v>
      </c>
      <c r="M30" s="94" t="e">
        <f t="shared" si="57"/>
        <v>#REF!</v>
      </c>
      <c r="N30" s="94" t="e">
        <f t="shared" si="57"/>
        <v>#REF!</v>
      </c>
      <c r="O30" s="94" t="e">
        <f t="shared" si="57"/>
        <v>#REF!</v>
      </c>
      <c r="P30" s="94" t="e">
        <f t="shared" si="57"/>
        <v>#REF!</v>
      </c>
      <c r="Q30" s="94" t="e">
        <f t="shared" si="57"/>
        <v>#REF!</v>
      </c>
      <c r="R30" s="94" t="e">
        <f t="shared" si="57"/>
        <v>#REF!</v>
      </c>
      <c r="S30" s="94" t="e">
        <f t="shared" ref="S30:U30" si="58">ROUNDUP(S13*0.9,)</f>
        <v>#REF!</v>
      </c>
      <c r="T30" s="94" t="e">
        <f t="shared" si="58"/>
        <v>#REF!</v>
      </c>
      <c r="U30" s="94" t="e">
        <f t="shared" si="58"/>
        <v>#REF!</v>
      </c>
      <c r="V30" s="94" t="e">
        <f t="shared" ref="V30" si="59">ROUNDUP(V13*0.9,)</f>
        <v>#REF!</v>
      </c>
      <c r="W30" s="94" t="e">
        <f t="shared" ref="W30:AD30" si="60">ROUNDUP(W13*0.9,)</f>
        <v>#REF!</v>
      </c>
      <c r="X30" s="94" t="e">
        <f t="shared" si="60"/>
        <v>#REF!</v>
      </c>
      <c r="Y30" s="94" t="e">
        <f t="shared" si="60"/>
        <v>#REF!</v>
      </c>
      <c r="Z30" s="94" t="e">
        <f t="shared" si="60"/>
        <v>#REF!</v>
      </c>
      <c r="AA30" s="94" t="e">
        <f t="shared" si="60"/>
        <v>#REF!</v>
      </c>
      <c r="AB30" s="94" t="e">
        <f t="shared" si="60"/>
        <v>#REF!</v>
      </c>
      <c r="AC30" s="94" t="e">
        <f t="shared" si="60"/>
        <v>#REF!</v>
      </c>
      <c r="AD30" s="94" t="e">
        <f t="shared" si="60"/>
        <v>#REF!</v>
      </c>
      <c r="AE30" s="94" t="e">
        <f t="shared" ref="AE30:AF30" si="61">ROUNDUP(AE13*0.9,)</f>
        <v>#REF!</v>
      </c>
      <c r="AF30" s="94" t="e">
        <f t="shared" si="61"/>
        <v>#REF!</v>
      </c>
      <c r="AG30" s="94" t="e">
        <f t="shared" ref="AG30:AI30" si="62">ROUNDUP(AG13*0.9,)</f>
        <v>#REF!</v>
      </c>
      <c r="AH30" s="94" t="e">
        <f t="shared" si="62"/>
        <v>#REF!</v>
      </c>
      <c r="AI30" s="94" t="e">
        <f t="shared" si="62"/>
        <v>#REF!</v>
      </c>
      <c r="AJ30" s="94" t="e">
        <f t="shared" ref="AJ30:AO30" si="63">ROUNDUP(AJ13*0.9,)</f>
        <v>#REF!</v>
      </c>
      <c r="AK30" s="94" t="e">
        <f t="shared" si="63"/>
        <v>#REF!</v>
      </c>
      <c r="AL30" s="94" t="e">
        <f t="shared" si="63"/>
        <v>#REF!</v>
      </c>
      <c r="AM30" s="94" t="e">
        <f t="shared" si="63"/>
        <v>#REF!</v>
      </c>
      <c r="AN30" s="94" t="e">
        <f t="shared" si="63"/>
        <v>#REF!</v>
      </c>
      <c r="AO30" s="94" t="e">
        <f t="shared" si="63"/>
        <v>#REF!</v>
      </c>
    </row>
    <row r="31" spans="1:41" s="50" customFormat="1" x14ac:dyDescent="0.2">
      <c r="A31" s="88">
        <f>A25</f>
        <v>2</v>
      </c>
      <c r="B31" s="91">
        <f t="shared" si="55"/>
        <v>11400</v>
      </c>
      <c r="C31" s="91">
        <f t="shared" si="55"/>
        <v>12000</v>
      </c>
      <c r="D31" s="91">
        <f t="shared" si="55"/>
        <v>11400</v>
      </c>
      <c r="E31" s="91">
        <f t="shared" si="56"/>
        <v>13600</v>
      </c>
      <c r="F31" s="91">
        <f t="shared" si="56"/>
        <v>12920</v>
      </c>
      <c r="G31" s="91">
        <f t="shared" si="56"/>
        <v>13600</v>
      </c>
      <c r="H31" s="91">
        <f t="shared" si="56"/>
        <v>12920</v>
      </c>
      <c r="I31" s="94" t="e">
        <f>I14*0.9</f>
        <v>#REF!</v>
      </c>
      <c r="J31" s="94" t="e">
        <f>J14*0.9</f>
        <v>#REF!</v>
      </c>
      <c r="K31" s="94" t="e">
        <f t="shared" si="40"/>
        <v>#REF!</v>
      </c>
      <c r="L31" s="94" t="e">
        <f t="shared" ref="L31:R31" si="64">ROUNDUP(L14*0.9,)</f>
        <v>#REF!</v>
      </c>
      <c r="M31" s="94" t="e">
        <f t="shared" si="64"/>
        <v>#REF!</v>
      </c>
      <c r="N31" s="94" t="e">
        <f t="shared" si="64"/>
        <v>#REF!</v>
      </c>
      <c r="O31" s="94" t="e">
        <f t="shared" si="64"/>
        <v>#REF!</v>
      </c>
      <c r="P31" s="94" t="e">
        <f t="shared" si="64"/>
        <v>#REF!</v>
      </c>
      <c r="Q31" s="94" t="e">
        <f t="shared" si="64"/>
        <v>#REF!</v>
      </c>
      <c r="R31" s="94" t="e">
        <f t="shared" si="64"/>
        <v>#REF!</v>
      </c>
      <c r="S31" s="94" t="e">
        <f t="shared" ref="S31:U31" si="65">ROUNDUP(S14*0.9,)</f>
        <v>#REF!</v>
      </c>
      <c r="T31" s="94" t="e">
        <f t="shared" si="65"/>
        <v>#REF!</v>
      </c>
      <c r="U31" s="94" t="e">
        <f t="shared" si="65"/>
        <v>#REF!</v>
      </c>
      <c r="V31" s="94" t="e">
        <f t="shared" ref="V31" si="66">ROUNDUP(V14*0.9,)</f>
        <v>#REF!</v>
      </c>
      <c r="W31" s="94" t="e">
        <f t="shared" ref="W31:AD31" si="67">ROUNDUP(W14*0.9,)</f>
        <v>#REF!</v>
      </c>
      <c r="X31" s="94" t="e">
        <f t="shared" si="67"/>
        <v>#REF!</v>
      </c>
      <c r="Y31" s="94" t="e">
        <f t="shared" si="67"/>
        <v>#REF!</v>
      </c>
      <c r="Z31" s="94" t="e">
        <f t="shared" si="67"/>
        <v>#REF!</v>
      </c>
      <c r="AA31" s="94" t="e">
        <f t="shared" si="67"/>
        <v>#REF!</v>
      </c>
      <c r="AB31" s="94" t="e">
        <f t="shared" si="67"/>
        <v>#REF!</v>
      </c>
      <c r="AC31" s="94" t="e">
        <f t="shared" si="67"/>
        <v>#REF!</v>
      </c>
      <c r="AD31" s="94" t="e">
        <f t="shared" si="67"/>
        <v>#REF!</v>
      </c>
      <c r="AE31" s="94" t="e">
        <f t="shared" ref="AE31:AF31" si="68">ROUNDUP(AE14*0.9,)</f>
        <v>#REF!</v>
      </c>
      <c r="AF31" s="94" t="e">
        <f t="shared" si="68"/>
        <v>#REF!</v>
      </c>
      <c r="AG31" s="94" t="e">
        <f t="shared" ref="AG31:AI31" si="69">ROUNDUP(AG14*0.9,)</f>
        <v>#REF!</v>
      </c>
      <c r="AH31" s="94" t="e">
        <f t="shared" si="69"/>
        <v>#REF!</v>
      </c>
      <c r="AI31" s="94" t="e">
        <f t="shared" si="69"/>
        <v>#REF!</v>
      </c>
      <c r="AJ31" s="94" t="e">
        <f t="shared" ref="AJ31:AO31" si="70">ROUNDUP(AJ14*0.9,)</f>
        <v>#REF!</v>
      </c>
      <c r="AK31" s="94" t="e">
        <f t="shared" si="70"/>
        <v>#REF!</v>
      </c>
      <c r="AL31" s="94" t="e">
        <f t="shared" si="70"/>
        <v>#REF!</v>
      </c>
      <c r="AM31" s="94" t="e">
        <f t="shared" si="70"/>
        <v>#REF!</v>
      </c>
      <c r="AN31" s="94" t="e">
        <f t="shared" si="70"/>
        <v>#REF!</v>
      </c>
      <c r="AO31" s="94" t="e">
        <f t="shared" si="70"/>
        <v>#REF!</v>
      </c>
    </row>
    <row r="32" spans="1:41" s="50" customFormat="1" x14ac:dyDescent="0.2">
      <c r="A32" s="42" t="s">
        <v>86</v>
      </c>
      <c r="B32" s="91"/>
      <c r="C32" s="91"/>
      <c r="D32" s="91"/>
      <c r="E32" s="91"/>
      <c r="F32" s="91"/>
      <c r="G32" s="91"/>
      <c r="H32" s="91"/>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row>
    <row r="33" spans="1:41" s="50" customFormat="1" x14ac:dyDescent="0.2">
      <c r="A33" s="88">
        <f>A24</f>
        <v>1</v>
      </c>
      <c r="B33" s="91">
        <f t="shared" ref="B33:D34" si="71">B16*0.75</f>
        <v>12150</v>
      </c>
      <c r="C33" s="91">
        <f t="shared" si="71"/>
        <v>12750</v>
      </c>
      <c r="D33" s="91">
        <f t="shared" si="71"/>
        <v>12150</v>
      </c>
      <c r="E33" s="91">
        <f t="shared" ref="E33:H34" si="72">E16*0.85</f>
        <v>14450</v>
      </c>
      <c r="F33" s="91">
        <f t="shared" si="72"/>
        <v>13770</v>
      </c>
      <c r="G33" s="91">
        <f t="shared" si="72"/>
        <v>14450</v>
      </c>
      <c r="H33" s="91">
        <f t="shared" si="72"/>
        <v>13770</v>
      </c>
      <c r="I33" s="94" t="e">
        <f>I16*0.9</f>
        <v>#REF!</v>
      </c>
      <c r="J33" s="94" t="e">
        <f>J16*0.9</f>
        <v>#REF!</v>
      </c>
      <c r="K33" s="94" t="e">
        <f t="shared" si="40"/>
        <v>#REF!</v>
      </c>
      <c r="L33" s="94" t="e">
        <f t="shared" ref="L33:R33" si="73">ROUNDUP(L16*0.9,)</f>
        <v>#REF!</v>
      </c>
      <c r="M33" s="94" t="e">
        <f t="shared" si="73"/>
        <v>#REF!</v>
      </c>
      <c r="N33" s="94" t="e">
        <f t="shared" si="73"/>
        <v>#REF!</v>
      </c>
      <c r="O33" s="94" t="e">
        <f t="shared" si="73"/>
        <v>#REF!</v>
      </c>
      <c r="P33" s="94" t="e">
        <f t="shared" si="73"/>
        <v>#REF!</v>
      </c>
      <c r="Q33" s="94" t="e">
        <f t="shared" si="73"/>
        <v>#REF!</v>
      </c>
      <c r="R33" s="94" t="e">
        <f t="shared" si="73"/>
        <v>#REF!</v>
      </c>
      <c r="S33" s="94" t="e">
        <f t="shared" ref="S33:U33" si="74">ROUNDUP(S16*0.9,)</f>
        <v>#REF!</v>
      </c>
      <c r="T33" s="94" t="e">
        <f t="shared" si="74"/>
        <v>#REF!</v>
      </c>
      <c r="U33" s="94" t="e">
        <f t="shared" si="74"/>
        <v>#REF!</v>
      </c>
      <c r="V33" s="94" t="e">
        <f t="shared" ref="V33" si="75">ROUNDUP(V16*0.9,)</f>
        <v>#REF!</v>
      </c>
      <c r="W33" s="94" t="e">
        <f t="shared" ref="W33:AD33" si="76">ROUNDUP(W16*0.9,)</f>
        <v>#REF!</v>
      </c>
      <c r="X33" s="94" t="e">
        <f t="shared" si="76"/>
        <v>#REF!</v>
      </c>
      <c r="Y33" s="94" t="e">
        <f t="shared" si="76"/>
        <v>#REF!</v>
      </c>
      <c r="Z33" s="94" t="e">
        <f t="shared" si="76"/>
        <v>#REF!</v>
      </c>
      <c r="AA33" s="94" t="e">
        <f t="shared" si="76"/>
        <v>#REF!</v>
      </c>
      <c r="AB33" s="94" t="e">
        <f t="shared" si="76"/>
        <v>#REF!</v>
      </c>
      <c r="AC33" s="94" t="e">
        <f t="shared" si="76"/>
        <v>#REF!</v>
      </c>
      <c r="AD33" s="94" t="e">
        <f t="shared" si="76"/>
        <v>#REF!</v>
      </c>
      <c r="AE33" s="94" t="e">
        <f t="shared" ref="AE33:AF33" si="77">ROUNDUP(AE16*0.9,)</f>
        <v>#REF!</v>
      </c>
      <c r="AF33" s="94" t="e">
        <f t="shared" si="77"/>
        <v>#REF!</v>
      </c>
      <c r="AG33" s="94" t="e">
        <f t="shared" ref="AG33:AI33" si="78">ROUNDUP(AG16*0.9,)</f>
        <v>#REF!</v>
      </c>
      <c r="AH33" s="94" t="e">
        <f t="shared" si="78"/>
        <v>#REF!</v>
      </c>
      <c r="AI33" s="94" t="e">
        <f t="shared" si="78"/>
        <v>#REF!</v>
      </c>
      <c r="AJ33" s="94" t="e">
        <f t="shared" ref="AJ33:AO33" si="79">ROUNDUP(AJ16*0.9,)</f>
        <v>#REF!</v>
      </c>
      <c r="AK33" s="94" t="e">
        <f t="shared" si="79"/>
        <v>#REF!</v>
      </c>
      <c r="AL33" s="94" t="e">
        <f t="shared" si="79"/>
        <v>#REF!</v>
      </c>
      <c r="AM33" s="94" t="e">
        <f t="shared" si="79"/>
        <v>#REF!</v>
      </c>
      <c r="AN33" s="94" t="e">
        <f t="shared" si="79"/>
        <v>#REF!</v>
      </c>
      <c r="AO33" s="94" t="e">
        <f t="shared" si="79"/>
        <v>#REF!</v>
      </c>
    </row>
    <row r="34" spans="1:41" s="50" customFormat="1" x14ac:dyDescent="0.2">
      <c r="A34" s="88">
        <f>A25</f>
        <v>2</v>
      </c>
      <c r="B34" s="91">
        <f t="shared" si="71"/>
        <v>12900</v>
      </c>
      <c r="C34" s="91">
        <f t="shared" si="71"/>
        <v>13500</v>
      </c>
      <c r="D34" s="91">
        <f t="shared" si="71"/>
        <v>12900</v>
      </c>
      <c r="E34" s="91">
        <f t="shared" si="72"/>
        <v>15300</v>
      </c>
      <c r="F34" s="91">
        <f t="shared" si="72"/>
        <v>14620</v>
      </c>
      <c r="G34" s="91">
        <f t="shared" si="72"/>
        <v>15300</v>
      </c>
      <c r="H34" s="91">
        <f t="shared" si="72"/>
        <v>14620</v>
      </c>
      <c r="I34" s="94" t="e">
        <f>I17*0.9</f>
        <v>#REF!</v>
      </c>
      <c r="J34" s="94" t="e">
        <f>J17*0.9</f>
        <v>#REF!</v>
      </c>
      <c r="K34" s="94" t="e">
        <f t="shared" si="40"/>
        <v>#REF!</v>
      </c>
      <c r="L34" s="94" t="e">
        <f t="shared" ref="L34:R34" si="80">ROUNDUP(L17*0.9,)</f>
        <v>#REF!</v>
      </c>
      <c r="M34" s="94" t="e">
        <f t="shared" si="80"/>
        <v>#REF!</v>
      </c>
      <c r="N34" s="94" t="e">
        <f t="shared" si="80"/>
        <v>#REF!</v>
      </c>
      <c r="O34" s="94" t="e">
        <f t="shared" si="80"/>
        <v>#REF!</v>
      </c>
      <c r="P34" s="94" t="e">
        <f t="shared" si="80"/>
        <v>#REF!</v>
      </c>
      <c r="Q34" s="94" t="e">
        <f t="shared" si="80"/>
        <v>#REF!</v>
      </c>
      <c r="R34" s="94" t="e">
        <f t="shared" si="80"/>
        <v>#REF!</v>
      </c>
      <c r="S34" s="94" t="e">
        <f t="shared" ref="S34:U34" si="81">ROUNDUP(S17*0.9,)</f>
        <v>#REF!</v>
      </c>
      <c r="T34" s="94" t="e">
        <f t="shared" si="81"/>
        <v>#REF!</v>
      </c>
      <c r="U34" s="94" t="e">
        <f t="shared" si="81"/>
        <v>#REF!</v>
      </c>
      <c r="V34" s="94" t="e">
        <f t="shared" ref="V34" si="82">ROUNDUP(V17*0.9,)</f>
        <v>#REF!</v>
      </c>
      <c r="W34" s="94" t="e">
        <f t="shared" ref="W34:AD34" si="83">ROUNDUP(W17*0.9,)</f>
        <v>#REF!</v>
      </c>
      <c r="X34" s="94" t="e">
        <f t="shared" si="83"/>
        <v>#REF!</v>
      </c>
      <c r="Y34" s="94" t="e">
        <f t="shared" si="83"/>
        <v>#REF!</v>
      </c>
      <c r="Z34" s="94" t="e">
        <f t="shared" si="83"/>
        <v>#REF!</v>
      </c>
      <c r="AA34" s="94" t="e">
        <f t="shared" si="83"/>
        <v>#REF!</v>
      </c>
      <c r="AB34" s="94" t="e">
        <f t="shared" si="83"/>
        <v>#REF!</v>
      </c>
      <c r="AC34" s="94" t="e">
        <f t="shared" si="83"/>
        <v>#REF!</v>
      </c>
      <c r="AD34" s="94" t="e">
        <f t="shared" si="83"/>
        <v>#REF!</v>
      </c>
      <c r="AE34" s="94" t="e">
        <f t="shared" ref="AE34:AF34" si="84">ROUNDUP(AE17*0.9,)</f>
        <v>#REF!</v>
      </c>
      <c r="AF34" s="94" t="e">
        <f t="shared" si="84"/>
        <v>#REF!</v>
      </c>
      <c r="AG34" s="94" t="e">
        <f t="shared" ref="AG34:AI34" si="85">ROUNDUP(AG17*0.9,)</f>
        <v>#REF!</v>
      </c>
      <c r="AH34" s="94" t="e">
        <f t="shared" si="85"/>
        <v>#REF!</v>
      </c>
      <c r="AI34" s="94" t="e">
        <f t="shared" si="85"/>
        <v>#REF!</v>
      </c>
      <c r="AJ34" s="94" t="e">
        <f t="shared" ref="AJ34:AO34" si="86">ROUNDUP(AJ17*0.9,)</f>
        <v>#REF!</v>
      </c>
      <c r="AK34" s="94" t="e">
        <f t="shared" si="86"/>
        <v>#REF!</v>
      </c>
      <c r="AL34" s="94" t="e">
        <f t="shared" si="86"/>
        <v>#REF!</v>
      </c>
      <c r="AM34" s="94" t="e">
        <f t="shared" si="86"/>
        <v>#REF!</v>
      </c>
      <c r="AN34" s="94" t="e">
        <f t="shared" si="86"/>
        <v>#REF!</v>
      </c>
      <c r="AO34" s="94" t="e">
        <f t="shared" si="86"/>
        <v>#REF!</v>
      </c>
    </row>
    <row r="35" spans="1:41" s="50" customFormat="1" x14ac:dyDescent="0.2">
      <c r="A35" s="42" t="s">
        <v>87</v>
      </c>
      <c r="B35" s="91"/>
      <c r="C35" s="91"/>
      <c r="D35" s="91"/>
      <c r="E35" s="91"/>
      <c r="F35" s="91"/>
      <c r="G35" s="91"/>
      <c r="H35" s="91"/>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row>
    <row r="36" spans="1:41" s="50" customFormat="1" x14ac:dyDescent="0.2">
      <c r="A36" s="88" t="s">
        <v>88</v>
      </c>
      <c r="B36" s="91">
        <f>B19*0.75</f>
        <v>23400</v>
      </c>
      <c r="C36" s="91">
        <f>C19*0.75</f>
        <v>24000</v>
      </c>
      <c r="D36" s="91">
        <f>D19*0.75</f>
        <v>23400</v>
      </c>
      <c r="E36" s="91">
        <f>E19*0.85</f>
        <v>27200</v>
      </c>
      <c r="F36" s="91">
        <f>F19*0.85</f>
        <v>26520</v>
      </c>
      <c r="G36" s="91">
        <f>G19*0.85</f>
        <v>27200</v>
      </c>
      <c r="H36" s="91">
        <f>H19*0.85</f>
        <v>26520</v>
      </c>
      <c r="I36" s="94" t="e">
        <f>I19*0.9</f>
        <v>#REF!</v>
      </c>
      <c r="J36" s="94" t="e">
        <f>J19*0.9</f>
        <v>#REF!</v>
      </c>
      <c r="K36" s="94" t="e">
        <f t="shared" si="40"/>
        <v>#REF!</v>
      </c>
      <c r="L36" s="94" t="e">
        <f t="shared" ref="L36:R36" si="87">ROUNDUP(L19*0.9,)</f>
        <v>#REF!</v>
      </c>
      <c r="M36" s="94" t="e">
        <f t="shared" si="87"/>
        <v>#REF!</v>
      </c>
      <c r="N36" s="94" t="e">
        <f t="shared" si="87"/>
        <v>#REF!</v>
      </c>
      <c r="O36" s="114" t="e">
        <f t="shared" si="87"/>
        <v>#REF!</v>
      </c>
      <c r="P36" s="114" t="e">
        <f t="shared" si="87"/>
        <v>#REF!</v>
      </c>
      <c r="Q36" s="114" t="e">
        <f t="shared" si="87"/>
        <v>#REF!</v>
      </c>
      <c r="R36" s="42" t="e">
        <f t="shared" si="87"/>
        <v>#REF!</v>
      </c>
      <c r="S36" s="42" t="e">
        <f t="shared" ref="S36:U36" si="88">ROUNDUP(S19*0.9,)</f>
        <v>#REF!</v>
      </c>
      <c r="T36" s="42" t="e">
        <f t="shared" si="88"/>
        <v>#REF!</v>
      </c>
      <c r="U36" s="42" t="e">
        <f t="shared" si="88"/>
        <v>#REF!</v>
      </c>
      <c r="V36" s="42" t="e">
        <f t="shared" ref="V36" si="89">ROUNDUP(V19*0.9,)</f>
        <v>#REF!</v>
      </c>
      <c r="W36" s="42" t="e">
        <f t="shared" ref="W36:AD36" si="90">ROUNDUP(W19*0.9,)</f>
        <v>#REF!</v>
      </c>
      <c r="X36" s="42" t="e">
        <f t="shared" si="90"/>
        <v>#REF!</v>
      </c>
      <c r="Y36" s="42" t="e">
        <f t="shared" si="90"/>
        <v>#REF!</v>
      </c>
      <c r="Z36" s="42" t="e">
        <f t="shared" si="90"/>
        <v>#REF!</v>
      </c>
      <c r="AA36" s="42" t="e">
        <f t="shared" si="90"/>
        <v>#REF!</v>
      </c>
      <c r="AB36" s="42" t="e">
        <f t="shared" si="90"/>
        <v>#REF!</v>
      </c>
      <c r="AC36" s="42" t="e">
        <f t="shared" si="90"/>
        <v>#REF!</v>
      </c>
      <c r="AD36" s="42" t="e">
        <f t="shared" si="90"/>
        <v>#REF!</v>
      </c>
      <c r="AE36" s="42" t="e">
        <f t="shared" ref="AE36:AF36" si="91">ROUNDUP(AE19*0.9,)</f>
        <v>#REF!</v>
      </c>
      <c r="AF36" s="42" t="e">
        <f t="shared" si="91"/>
        <v>#REF!</v>
      </c>
      <c r="AG36" s="42" t="e">
        <f t="shared" ref="AG36:AI36" si="92">ROUNDUP(AG19*0.9,)</f>
        <v>#REF!</v>
      </c>
      <c r="AH36" s="42" t="e">
        <f t="shared" si="92"/>
        <v>#REF!</v>
      </c>
      <c r="AI36" s="42" t="e">
        <f t="shared" si="92"/>
        <v>#REF!</v>
      </c>
      <c r="AJ36" s="42" t="e">
        <f t="shared" ref="AJ36:AO36" si="93">ROUNDUP(AJ19*0.9,)</f>
        <v>#REF!</v>
      </c>
      <c r="AK36" s="42" t="e">
        <f t="shared" si="93"/>
        <v>#REF!</v>
      </c>
      <c r="AL36" s="42" t="e">
        <f t="shared" si="93"/>
        <v>#REF!</v>
      </c>
      <c r="AM36" s="42" t="e">
        <f t="shared" si="93"/>
        <v>#REF!</v>
      </c>
      <c r="AN36" s="42" t="e">
        <f t="shared" si="93"/>
        <v>#REF!</v>
      </c>
      <c r="AO36" s="42" t="e">
        <f t="shared" si="93"/>
        <v>#REF!</v>
      </c>
    </row>
    <row r="37" spans="1:41" s="50" customFormat="1" x14ac:dyDescent="0.2">
      <c r="A37" s="100"/>
      <c r="B37" s="53"/>
      <c r="C37" s="53"/>
      <c r="D37" s="53"/>
      <c r="E37" s="53"/>
      <c r="F37" s="53"/>
      <c r="G37" s="53"/>
      <c r="H37" s="53"/>
      <c r="I37" s="53"/>
      <c r="J37" s="53"/>
      <c r="K37" s="53"/>
      <c r="L37" s="53"/>
      <c r="M37" s="53"/>
      <c r="N37" s="53"/>
      <c r="O37" s="53"/>
      <c r="P37" s="53"/>
      <c r="Q37" s="53"/>
    </row>
    <row r="38" spans="1:41" s="50" customFormat="1" ht="12.75" thickBot="1" x14ac:dyDescent="0.25">
      <c r="A38" s="100"/>
      <c r="B38" s="53"/>
      <c r="C38" s="53"/>
      <c r="D38" s="53"/>
      <c r="E38" s="53"/>
      <c r="F38" s="53"/>
      <c r="G38" s="53"/>
      <c r="H38" s="53"/>
      <c r="I38" s="53"/>
      <c r="J38" s="53"/>
      <c r="K38" s="53"/>
      <c r="L38" s="53"/>
      <c r="M38" s="53"/>
      <c r="N38" s="53"/>
      <c r="O38" s="53"/>
      <c r="P38" s="53"/>
    </row>
    <row r="39" spans="1:41" s="50" customFormat="1" ht="13.5" thickBot="1" x14ac:dyDescent="0.25">
      <c r="A39" s="104" t="s">
        <v>66</v>
      </c>
      <c r="B39"/>
      <c r="C39"/>
      <c r="D39"/>
      <c r="E39"/>
      <c r="F39"/>
      <c r="G39"/>
      <c r="H39"/>
      <c r="I39"/>
      <c r="J39"/>
      <c r="K39" s="55"/>
      <c r="L39" s="55"/>
      <c r="M39" s="55"/>
      <c r="N39" s="55"/>
      <c r="O39" s="55"/>
      <c r="P39" s="55"/>
      <c r="Q39" s="55"/>
      <c r="R39" s="55"/>
      <c r="S39"/>
      <c r="T39"/>
      <c r="U39"/>
      <c r="V39"/>
      <c r="W39"/>
    </row>
    <row r="40" spans="1:41" ht="12.75" x14ac:dyDescent="0.2">
      <c r="A40" s="63" t="s">
        <v>78</v>
      </c>
      <c r="B40"/>
      <c r="C40"/>
      <c r="D40"/>
      <c r="E40"/>
      <c r="F40"/>
      <c r="G40"/>
      <c r="H40"/>
      <c r="I40"/>
      <c r="J40"/>
      <c r="K40" s="55"/>
      <c r="L40" s="55"/>
      <c r="M40" s="55"/>
      <c r="N40" s="55"/>
      <c r="O40" s="55"/>
      <c r="P40" s="55"/>
      <c r="Q40" s="55"/>
      <c r="R40" s="55"/>
      <c r="S40"/>
      <c r="T40"/>
      <c r="U40"/>
      <c r="V40"/>
      <c r="W40"/>
    </row>
    <row r="41" spans="1:41" ht="9" hidden="1" customHeight="1" x14ac:dyDescent="0.2">
      <c r="A41" s="43" t="s">
        <v>67</v>
      </c>
      <c r="B41"/>
      <c r="C41"/>
      <c r="D41"/>
      <c r="E41"/>
      <c r="F41"/>
      <c r="G41"/>
      <c r="H41"/>
      <c r="I41"/>
      <c r="J41"/>
      <c r="K41"/>
      <c r="L41"/>
      <c r="M41"/>
      <c r="N41"/>
      <c r="O41"/>
      <c r="P41"/>
      <c r="Q41"/>
      <c r="R41"/>
      <c r="S41"/>
      <c r="T41"/>
      <c r="U41"/>
      <c r="V41"/>
      <c r="W41"/>
    </row>
    <row r="42" spans="1:41" ht="10.7" customHeight="1" x14ac:dyDescent="0.2">
      <c r="A42" s="43" t="s">
        <v>89</v>
      </c>
      <c r="B42"/>
      <c r="C42"/>
      <c r="D42"/>
      <c r="E42"/>
      <c r="F42"/>
      <c r="G42"/>
      <c r="H42"/>
      <c r="I42"/>
      <c r="J42"/>
      <c r="K42"/>
      <c r="L42"/>
      <c r="M42"/>
      <c r="N42"/>
      <c r="O42"/>
      <c r="P42"/>
      <c r="Q42"/>
      <c r="R42"/>
      <c r="S42"/>
      <c r="T42"/>
      <c r="U42"/>
      <c r="V42"/>
      <c r="W42"/>
    </row>
    <row r="43" spans="1:41" ht="12.75" x14ac:dyDescent="0.2">
      <c r="A43" s="43" t="s">
        <v>68</v>
      </c>
      <c r="B43"/>
      <c r="C43"/>
      <c r="D43"/>
      <c r="E43"/>
      <c r="F43"/>
      <c r="G43"/>
      <c r="H43"/>
      <c r="I43"/>
      <c r="J43"/>
      <c r="K43"/>
      <c r="L43"/>
      <c r="M43"/>
      <c r="N43"/>
      <c r="O43"/>
      <c r="P43"/>
      <c r="Q43"/>
      <c r="R43"/>
      <c r="S43"/>
      <c r="T43"/>
      <c r="U43"/>
      <c r="V43"/>
      <c r="W43"/>
    </row>
    <row r="44" spans="1:41" ht="13.35" customHeight="1" x14ac:dyDescent="0.2">
      <c r="A44" s="43" t="s">
        <v>69</v>
      </c>
      <c r="B44"/>
      <c r="C44"/>
      <c r="D44"/>
      <c r="E44"/>
      <c r="F44"/>
      <c r="G44"/>
      <c r="H44"/>
      <c r="I44"/>
      <c r="J44"/>
      <c r="K44"/>
      <c r="L44"/>
      <c r="M44"/>
      <c r="N44"/>
      <c r="O44"/>
      <c r="P44"/>
      <c r="Q44"/>
      <c r="R44"/>
      <c r="S44"/>
      <c r="T44"/>
      <c r="U44"/>
      <c r="V44"/>
      <c r="W44"/>
    </row>
    <row r="45" spans="1:41" ht="13.35" customHeight="1" x14ac:dyDescent="0.2">
      <c r="A45" s="43" t="s">
        <v>90</v>
      </c>
      <c r="B45"/>
      <c r="C45"/>
      <c r="D45"/>
      <c r="E45"/>
      <c r="F45"/>
      <c r="G45"/>
      <c r="H45"/>
      <c r="I45"/>
      <c r="J45"/>
      <c r="K45"/>
      <c r="L45"/>
      <c r="M45"/>
      <c r="N45"/>
      <c r="O45"/>
      <c r="P45"/>
      <c r="Q45"/>
      <c r="R45"/>
      <c r="S45"/>
      <c r="T45"/>
      <c r="U45"/>
      <c r="V45"/>
      <c r="W45"/>
    </row>
    <row r="46" spans="1:41" ht="12.6" customHeight="1" thickBot="1" x14ac:dyDescent="0.25">
      <c r="A46" s="3"/>
      <c r="B46"/>
      <c r="C46"/>
      <c r="D46"/>
      <c r="E46"/>
      <c r="F46"/>
      <c r="G46"/>
      <c r="H46"/>
      <c r="I46"/>
      <c r="J46"/>
      <c r="K46"/>
      <c r="L46"/>
      <c r="M46"/>
      <c r="N46"/>
      <c r="O46"/>
      <c r="P46"/>
      <c r="Q46"/>
      <c r="R46"/>
      <c r="S46"/>
      <c r="T46"/>
      <c r="U46"/>
      <c r="V46"/>
      <c r="W46"/>
    </row>
    <row r="47" spans="1:41" ht="13.35" customHeight="1" thickBot="1" x14ac:dyDescent="0.25">
      <c r="A47" s="105" t="s">
        <v>71</v>
      </c>
      <c r="B47"/>
      <c r="C47"/>
      <c r="D47"/>
      <c r="E47"/>
      <c r="F47"/>
      <c r="G47"/>
      <c r="H47"/>
      <c r="I47"/>
      <c r="J47"/>
      <c r="K47"/>
      <c r="L47"/>
      <c r="M47"/>
      <c r="N47"/>
      <c r="O47"/>
      <c r="P47"/>
      <c r="Q47"/>
      <c r="R47"/>
      <c r="S47"/>
      <c r="T47"/>
      <c r="U47"/>
      <c r="V47"/>
      <c r="W47"/>
    </row>
    <row r="48" spans="1:41" ht="11.45" customHeight="1" x14ac:dyDescent="0.2">
      <c r="A48" s="127" t="s">
        <v>93</v>
      </c>
      <c r="B48"/>
      <c r="C48"/>
      <c r="D48"/>
      <c r="E48"/>
      <c r="F48"/>
      <c r="G48"/>
      <c r="H48"/>
      <c r="I48"/>
      <c r="J48"/>
      <c r="K48"/>
      <c r="L48"/>
      <c r="M48"/>
      <c r="N48"/>
      <c r="O48"/>
      <c r="P48"/>
      <c r="Q48"/>
      <c r="R48"/>
      <c r="S48"/>
      <c r="T48"/>
      <c r="U48"/>
      <c r="V48"/>
      <c r="W48"/>
    </row>
    <row r="49" spans="1:23" ht="13.5" thickBot="1" x14ac:dyDescent="0.25">
      <c r="A49" s="3"/>
      <c r="B49"/>
      <c r="C49"/>
      <c r="D49"/>
      <c r="E49"/>
      <c r="F49"/>
      <c r="G49"/>
      <c r="H49"/>
      <c r="I49"/>
      <c r="J49"/>
      <c r="K49"/>
      <c r="L49"/>
      <c r="M49"/>
      <c r="N49"/>
      <c r="O49"/>
      <c r="P49"/>
      <c r="Q49"/>
      <c r="R49"/>
      <c r="S49"/>
      <c r="T49"/>
      <c r="U49"/>
      <c r="V49"/>
      <c r="W49"/>
    </row>
    <row r="50" spans="1:23" ht="13.5" thickBot="1" x14ac:dyDescent="0.25">
      <c r="A50" s="107" t="s">
        <v>70</v>
      </c>
      <c r="B50"/>
      <c r="C50"/>
      <c r="D50"/>
      <c r="E50"/>
      <c r="F50"/>
      <c r="G50"/>
      <c r="H50"/>
      <c r="I50"/>
      <c r="J50"/>
      <c r="K50"/>
      <c r="L50"/>
      <c r="M50"/>
      <c r="N50"/>
      <c r="O50"/>
      <c r="P50"/>
      <c r="Q50"/>
      <c r="R50"/>
      <c r="S50"/>
      <c r="T50"/>
      <c r="U50"/>
      <c r="V50"/>
      <c r="W50"/>
    </row>
    <row r="51" spans="1:23" ht="48" x14ac:dyDescent="0.2">
      <c r="A51" s="70" t="s">
        <v>92</v>
      </c>
      <c r="B51"/>
      <c r="C51"/>
      <c r="D51"/>
      <c r="E51"/>
      <c r="F51"/>
      <c r="G51"/>
      <c r="H51"/>
      <c r="I51"/>
      <c r="J51"/>
      <c r="K51"/>
      <c r="L51"/>
      <c r="M51"/>
      <c r="N51"/>
      <c r="O51"/>
      <c r="P51"/>
      <c r="Q51"/>
      <c r="R51"/>
      <c r="S51"/>
      <c r="T51"/>
      <c r="U51"/>
      <c r="V51"/>
      <c r="W51"/>
    </row>
    <row r="52" spans="1:23" ht="12.75" x14ac:dyDescent="0.2">
      <c r="A52"/>
      <c r="B52"/>
      <c r="C52"/>
      <c r="D52"/>
      <c r="E52"/>
      <c r="F52"/>
      <c r="G52"/>
      <c r="H52"/>
      <c r="I52"/>
      <c r="J52"/>
      <c r="K52"/>
      <c r="L52"/>
      <c r="M52"/>
      <c r="N52"/>
      <c r="O52"/>
      <c r="P52"/>
      <c r="Q52"/>
      <c r="R52"/>
      <c r="S52"/>
      <c r="T52"/>
      <c r="U52"/>
      <c r="V52"/>
      <c r="W52"/>
    </row>
    <row r="53" spans="1:23" x14ac:dyDescent="0.2">
      <c r="M53" s="48"/>
      <c r="Q53" s="48"/>
    </row>
    <row r="54" spans="1:23" x14ac:dyDescent="0.2">
      <c r="M54" s="48"/>
      <c r="Q54" s="48"/>
    </row>
    <row r="55" spans="1:23" x14ac:dyDescent="0.2">
      <c r="M55" s="48"/>
      <c r="Q55" s="48"/>
    </row>
    <row r="56" spans="1:23" x14ac:dyDescent="0.2">
      <c r="M56" s="48"/>
      <c r="Q56" s="48"/>
    </row>
    <row r="57" spans="1:23" x14ac:dyDescent="0.2">
      <c r="M57" s="48"/>
      <c r="Q57" s="48"/>
    </row>
    <row r="58" spans="1:23" x14ac:dyDescent="0.2">
      <c r="M58" s="48"/>
      <c r="Q58" s="48"/>
    </row>
    <row r="59" spans="1:23" x14ac:dyDescent="0.2">
      <c r="M59" s="48"/>
      <c r="Q59" s="48"/>
    </row>
    <row r="60" spans="1:23" x14ac:dyDescent="0.2">
      <c r="M60" s="48"/>
      <c r="Q60" s="48"/>
    </row>
    <row r="61" spans="1:23" x14ac:dyDescent="0.2">
      <c r="M61" s="48"/>
      <c r="Q61" s="48"/>
    </row>
    <row r="62" spans="1:23" x14ac:dyDescent="0.2">
      <c r="M62" s="48"/>
      <c r="Q62" s="48"/>
    </row>
    <row r="63" spans="1:23" x14ac:dyDescent="0.2">
      <c r="M63" s="48"/>
      <c r="Q63" s="48"/>
    </row>
    <row r="64" spans="1:23" x14ac:dyDescent="0.2">
      <c r="M64" s="48"/>
      <c r="Q64" s="48"/>
    </row>
    <row r="65" spans="13:17" x14ac:dyDescent="0.2">
      <c r="M65" s="48"/>
      <c r="Q65" s="48"/>
    </row>
    <row r="66" spans="13:17" x14ac:dyDescent="0.2">
      <c r="M66" s="48"/>
      <c r="Q66" s="48"/>
    </row>
    <row r="67" spans="13:17" x14ac:dyDescent="0.2">
      <c r="M67" s="48"/>
      <c r="Q67" s="48"/>
    </row>
    <row r="68" spans="13:17" x14ac:dyDescent="0.2">
      <c r="M68" s="48"/>
      <c r="Q68" s="48"/>
    </row>
    <row r="69" spans="13:17" x14ac:dyDescent="0.2">
      <c r="M69" s="48"/>
      <c r="Q69" s="48"/>
    </row>
    <row r="70" spans="13:17" x14ac:dyDescent="0.2">
      <c r="M70" s="48"/>
      <c r="Q70" s="48"/>
    </row>
    <row r="71" spans="13:17" x14ac:dyDescent="0.2">
      <c r="M71" s="48"/>
      <c r="Q71" s="48"/>
    </row>
    <row r="72" spans="13:17" x14ac:dyDescent="0.2">
      <c r="M72" s="48"/>
      <c r="Q72" s="48"/>
    </row>
    <row r="73" spans="13:17" x14ac:dyDescent="0.2">
      <c r="M73" s="48"/>
      <c r="Q73" s="48"/>
    </row>
    <row r="74" spans="13:17" x14ac:dyDescent="0.2">
      <c r="M74" s="48"/>
      <c r="Q74" s="48"/>
    </row>
    <row r="75" spans="13:17" x14ac:dyDescent="0.2">
      <c r="M75" s="48"/>
      <c r="Q75" s="48"/>
    </row>
    <row r="76" spans="13:17" x14ac:dyDescent="0.2">
      <c r="M76" s="48"/>
      <c r="Q76" s="48"/>
    </row>
    <row r="77" spans="13:17" x14ac:dyDescent="0.2">
      <c r="M77" s="48"/>
      <c r="Q77" s="48"/>
    </row>
    <row r="78" spans="13:17" x14ac:dyDescent="0.2">
      <c r="M78" s="48"/>
      <c r="Q78" s="48"/>
    </row>
    <row r="79" spans="13:17" x14ac:dyDescent="0.2">
      <c r="M79" s="48"/>
      <c r="Q79" s="48"/>
    </row>
    <row r="80" spans="13:17" x14ac:dyDescent="0.2">
      <c r="M80" s="48"/>
      <c r="Q80" s="48"/>
    </row>
    <row r="81" spans="13:17" x14ac:dyDescent="0.2">
      <c r="M81" s="48"/>
      <c r="Q81" s="48"/>
    </row>
    <row r="82" spans="13:17" x14ac:dyDescent="0.2">
      <c r="M82" s="48"/>
      <c r="Q82" s="48"/>
    </row>
    <row r="83" spans="13:17" x14ac:dyDescent="0.2">
      <c r="M83" s="48"/>
      <c r="Q83" s="48"/>
    </row>
    <row r="84" spans="13:17" x14ac:dyDescent="0.2">
      <c r="M84" s="48"/>
      <c r="Q84" s="48"/>
    </row>
    <row r="85" spans="13:17" x14ac:dyDescent="0.2">
      <c r="M85" s="48"/>
      <c r="Q85" s="48"/>
    </row>
    <row r="86" spans="13:17" x14ac:dyDescent="0.2">
      <c r="M86" s="48"/>
      <c r="Q86" s="48"/>
    </row>
    <row r="87" spans="13:17" x14ac:dyDescent="0.2">
      <c r="M87" s="48"/>
      <c r="Q87" s="48"/>
    </row>
    <row r="88" spans="13:17" x14ac:dyDescent="0.2">
      <c r="M88" s="48"/>
      <c r="Q88" s="48"/>
    </row>
    <row r="89" spans="13:17" x14ac:dyDescent="0.2">
      <c r="M89" s="48"/>
      <c r="Q89" s="48"/>
    </row>
    <row r="90" spans="13:17" x14ac:dyDescent="0.2">
      <c r="M90" s="48"/>
      <c r="Q90" s="48"/>
    </row>
    <row r="91" spans="13:17" x14ac:dyDescent="0.2">
      <c r="M91" s="48"/>
      <c r="Q91" s="48"/>
    </row>
    <row r="92" spans="13:17" x14ac:dyDescent="0.2">
      <c r="M92" s="48"/>
      <c r="Q92" s="48"/>
    </row>
    <row r="93" spans="13:17" x14ac:dyDescent="0.2">
      <c r="M93" s="48"/>
      <c r="Q93" s="48"/>
    </row>
    <row r="94" spans="13:17" x14ac:dyDescent="0.2">
      <c r="M94" s="48"/>
      <c r="Q94" s="48"/>
    </row>
    <row r="95" spans="13:17" x14ac:dyDescent="0.2">
      <c r="M95" s="48"/>
      <c r="Q95" s="48"/>
    </row>
    <row r="96" spans="13:17" x14ac:dyDescent="0.2">
      <c r="M96" s="48"/>
      <c r="Q96" s="48"/>
    </row>
    <row r="97" spans="13:17" x14ac:dyDescent="0.2">
      <c r="M97" s="48"/>
      <c r="Q97" s="48"/>
    </row>
    <row r="98" spans="13:17" x14ac:dyDescent="0.2">
      <c r="M98" s="48"/>
      <c r="Q98" s="48"/>
    </row>
    <row r="99" spans="13:17" x14ac:dyDescent="0.2">
      <c r="M99" s="48"/>
      <c r="Q99" s="48"/>
    </row>
    <row r="100" spans="13:17" x14ac:dyDescent="0.2">
      <c r="M100" s="48"/>
      <c r="Q100" s="48"/>
    </row>
    <row r="101" spans="13:17" x14ac:dyDescent="0.2">
      <c r="M101" s="48"/>
      <c r="Q101" s="48"/>
    </row>
    <row r="102" spans="13:17" x14ac:dyDescent="0.2">
      <c r="M102" s="48"/>
      <c r="Q102" s="48"/>
    </row>
    <row r="103" spans="13:17" x14ac:dyDescent="0.2">
      <c r="M103" s="48"/>
      <c r="Q103" s="48"/>
    </row>
    <row r="104" spans="13:17" x14ac:dyDescent="0.2">
      <c r="M104" s="48"/>
      <c r="Q104" s="48"/>
    </row>
    <row r="105" spans="13:17" x14ac:dyDescent="0.2">
      <c r="M105" s="48"/>
      <c r="Q105" s="48"/>
    </row>
    <row r="106" spans="13:17" x14ac:dyDescent="0.2">
      <c r="M106" s="48"/>
      <c r="Q106" s="48"/>
    </row>
    <row r="107" spans="13:17" x14ac:dyDescent="0.2">
      <c r="M107" s="48"/>
      <c r="Q107" s="48"/>
    </row>
    <row r="108" spans="13:17" x14ac:dyDescent="0.2">
      <c r="M108" s="48"/>
      <c r="Q108" s="48"/>
    </row>
    <row r="109" spans="13:17" x14ac:dyDescent="0.2">
      <c r="M109" s="48"/>
      <c r="Q109" s="48"/>
    </row>
    <row r="110" spans="13:17" x14ac:dyDescent="0.2">
      <c r="M110" s="48"/>
      <c r="Q110" s="48"/>
    </row>
    <row r="111" spans="13:17" x14ac:dyDescent="0.2">
      <c r="M111" s="48"/>
      <c r="Q111" s="48"/>
    </row>
    <row r="112" spans="13:17" x14ac:dyDescent="0.2">
      <c r="M112" s="48"/>
      <c r="Q112" s="48"/>
    </row>
    <row r="113" spans="13:17" x14ac:dyDescent="0.2">
      <c r="M113" s="48"/>
      <c r="Q113" s="48"/>
    </row>
    <row r="114" spans="13:17" x14ac:dyDescent="0.2">
      <c r="M114" s="48"/>
      <c r="Q114" s="48"/>
    </row>
    <row r="115" spans="13:17" x14ac:dyDescent="0.2">
      <c r="M115" s="48"/>
      <c r="Q115" s="48"/>
    </row>
    <row r="116" spans="13:17" x14ac:dyDescent="0.2">
      <c r="M116" s="48"/>
      <c r="Q116" s="48"/>
    </row>
    <row r="117" spans="13:17" x14ac:dyDescent="0.2">
      <c r="M117" s="48"/>
      <c r="Q117" s="48"/>
    </row>
    <row r="118" spans="13:17" x14ac:dyDescent="0.2">
      <c r="M118" s="48"/>
      <c r="Q118" s="48"/>
    </row>
    <row r="119" spans="13:17" x14ac:dyDescent="0.2">
      <c r="M119" s="48"/>
      <c r="Q119" s="48"/>
    </row>
    <row r="120" spans="13:17" x14ac:dyDescent="0.2">
      <c r="M120" s="48"/>
      <c r="Q120" s="48"/>
    </row>
    <row r="121" spans="13:17" x14ac:dyDescent="0.2">
      <c r="M121" s="48"/>
      <c r="Q121" s="48"/>
    </row>
    <row r="122" spans="13:17" x14ac:dyDescent="0.2">
      <c r="M122" s="48"/>
      <c r="Q122" s="48"/>
    </row>
    <row r="123" spans="13:17" x14ac:dyDescent="0.2">
      <c r="M123" s="48"/>
      <c r="Q123" s="48"/>
    </row>
    <row r="124" spans="13:17" x14ac:dyDescent="0.2">
      <c r="M124" s="48"/>
      <c r="Q124" s="48"/>
    </row>
    <row r="125" spans="13:17" x14ac:dyDescent="0.2">
      <c r="M125" s="48"/>
      <c r="Q125" s="48"/>
    </row>
    <row r="126" spans="13:17" x14ac:dyDescent="0.2">
      <c r="M126" s="48"/>
      <c r="Q126" s="48"/>
    </row>
    <row r="127" spans="13:17" x14ac:dyDescent="0.2">
      <c r="M127" s="48"/>
      <c r="Q127" s="48"/>
    </row>
    <row r="128" spans="13:17" x14ac:dyDescent="0.2">
      <c r="M128" s="48"/>
      <c r="Q128" s="48"/>
    </row>
    <row r="129" spans="13:17" x14ac:dyDescent="0.2">
      <c r="M129" s="48"/>
      <c r="Q129" s="48"/>
    </row>
    <row r="130" spans="13:17" x14ac:dyDescent="0.2">
      <c r="M130" s="48"/>
      <c r="Q130" s="48"/>
    </row>
    <row r="131" spans="13:17" x14ac:dyDescent="0.2">
      <c r="M131" s="48"/>
      <c r="Q131" s="48"/>
    </row>
    <row r="132" spans="13:17" x14ac:dyDescent="0.2">
      <c r="M132" s="48"/>
      <c r="Q132" s="48"/>
    </row>
    <row r="133" spans="13:17" x14ac:dyDescent="0.2">
      <c r="M133" s="48"/>
      <c r="Q133" s="48"/>
    </row>
    <row r="134" spans="13:17" x14ac:dyDescent="0.2">
      <c r="M134" s="48"/>
      <c r="Q134" s="48"/>
    </row>
    <row r="135" spans="13:17" x14ac:dyDescent="0.2">
      <c r="M135" s="48"/>
      <c r="Q135" s="48"/>
    </row>
    <row r="136" spans="13:17" x14ac:dyDescent="0.2">
      <c r="M136" s="48"/>
      <c r="Q136" s="48"/>
    </row>
    <row r="137" spans="13:17" x14ac:dyDescent="0.2">
      <c r="M137" s="48"/>
      <c r="Q137" s="48"/>
    </row>
    <row r="138" spans="13:17" x14ac:dyDescent="0.2">
      <c r="M138" s="48"/>
      <c r="Q138" s="48"/>
    </row>
    <row r="139" spans="13:17" x14ac:dyDescent="0.2">
      <c r="M139" s="48"/>
      <c r="Q139" s="48"/>
    </row>
    <row r="140" spans="13:17" x14ac:dyDescent="0.2">
      <c r="M140" s="48"/>
      <c r="Q140" s="48"/>
    </row>
    <row r="141" spans="13:17" x14ac:dyDescent="0.2">
      <c r="M141" s="48"/>
      <c r="Q141" s="48"/>
    </row>
    <row r="142" spans="13:17" x14ac:dyDescent="0.2">
      <c r="M142" s="48"/>
      <c r="Q142" s="48"/>
    </row>
    <row r="143" spans="13:17" x14ac:dyDescent="0.2">
      <c r="M143" s="48"/>
      <c r="Q143" s="48"/>
    </row>
    <row r="144" spans="13:17" x14ac:dyDescent="0.2">
      <c r="M144" s="48"/>
      <c r="Q144" s="48"/>
    </row>
    <row r="145" spans="13:17" x14ac:dyDescent="0.2">
      <c r="M145" s="48"/>
      <c r="Q145" s="48"/>
    </row>
    <row r="146" spans="13:17" x14ac:dyDescent="0.2">
      <c r="M146" s="48"/>
      <c r="Q146" s="48"/>
    </row>
    <row r="147" spans="13:17" x14ac:dyDescent="0.2">
      <c r="M147" s="48"/>
      <c r="Q147" s="48"/>
    </row>
    <row r="148" spans="13:17" x14ac:dyDescent="0.2">
      <c r="M148" s="48"/>
      <c r="Q148" s="48"/>
    </row>
    <row r="149" spans="13:17" x14ac:dyDescent="0.2">
      <c r="M149" s="48"/>
      <c r="Q149" s="48"/>
    </row>
    <row r="150" spans="13:17" x14ac:dyDescent="0.2">
      <c r="M150" s="48"/>
      <c r="Q150" s="48"/>
    </row>
    <row r="151" spans="13:17" x14ac:dyDescent="0.2">
      <c r="M151" s="48"/>
      <c r="Q151" s="48"/>
    </row>
    <row r="152" spans="13:17" x14ac:dyDescent="0.2">
      <c r="M152" s="48"/>
      <c r="Q152" s="48"/>
    </row>
    <row r="153" spans="13:17" x14ac:dyDescent="0.2">
      <c r="M153" s="48"/>
      <c r="Q153" s="48"/>
    </row>
    <row r="154" spans="13:17" x14ac:dyDescent="0.2">
      <c r="M154" s="48"/>
      <c r="Q154" s="48"/>
    </row>
    <row r="155" spans="13:17" x14ac:dyDescent="0.2">
      <c r="M155" s="48"/>
      <c r="Q155" s="48"/>
    </row>
    <row r="156" spans="13:17" x14ac:dyDescent="0.2">
      <c r="M156" s="48"/>
      <c r="Q156" s="48"/>
    </row>
    <row r="157" spans="13:17" x14ac:dyDescent="0.2">
      <c r="M157" s="48"/>
      <c r="Q157" s="48"/>
    </row>
    <row r="158" spans="13:17" x14ac:dyDescent="0.2">
      <c r="M158" s="48"/>
      <c r="Q158" s="48"/>
    </row>
    <row r="159" spans="13:17" x14ac:dyDescent="0.2">
      <c r="M159" s="48"/>
      <c r="Q159" s="48"/>
    </row>
    <row r="160" spans="13:17" x14ac:dyDescent="0.2">
      <c r="M160" s="48"/>
      <c r="Q160" s="48"/>
    </row>
    <row r="161" spans="13:17" x14ac:dyDescent="0.2">
      <c r="M161" s="48"/>
      <c r="Q161" s="48"/>
    </row>
    <row r="162" spans="13:17" x14ac:dyDescent="0.2">
      <c r="M162" s="48"/>
      <c r="Q162" s="48"/>
    </row>
    <row r="163" spans="13:17" x14ac:dyDescent="0.2">
      <c r="M163" s="48"/>
      <c r="Q163" s="48"/>
    </row>
    <row r="164" spans="13:17" x14ac:dyDescent="0.2">
      <c r="M164" s="48"/>
      <c r="Q164" s="48"/>
    </row>
    <row r="165" spans="13:17" x14ac:dyDescent="0.2">
      <c r="M165" s="48"/>
      <c r="Q165" s="48"/>
    </row>
    <row r="166" spans="13:17" x14ac:dyDescent="0.2">
      <c r="M166" s="48"/>
      <c r="Q166" s="48"/>
    </row>
    <row r="167" spans="13:17" x14ac:dyDescent="0.2">
      <c r="M167" s="48"/>
      <c r="Q167" s="48"/>
    </row>
    <row r="168" spans="13:17" x14ac:dyDescent="0.2">
      <c r="M168" s="48"/>
      <c r="Q168" s="48"/>
    </row>
    <row r="169" spans="13:17" x14ac:dyDescent="0.2">
      <c r="M169" s="48"/>
      <c r="Q169" s="48"/>
    </row>
    <row r="170" spans="13:17" x14ac:dyDescent="0.2">
      <c r="M170" s="48"/>
      <c r="Q170" s="48"/>
    </row>
    <row r="171" spans="13:17" x14ac:dyDescent="0.2">
      <c r="M171" s="48"/>
      <c r="Q171" s="48"/>
    </row>
    <row r="172" spans="13:17" x14ac:dyDescent="0.2">
      <c r="M172" s="48"/>
      <c r="Q172" s="48"/>
    </row>
    <row r="173" spans="13:17" x14ac:dyDescent="0.2">
      <c r="M173" s="48"/>
      <c r="Q173" s="48"/>
    </row>
    <row r="174" spans="13:17" x14ac:dyDescent="0.2">
      <c r="M174" s="48"/>
      <c r="Q174" s="48"/>
    </row>
    <row r="175" spans="13:17" x14ac:dyDescent="0.2">
      <c r="M175" s="48"/>
      <c r="Q175" s="48"/>
    </row>
    <row r="176" spans="13:17" x14ac:dyDescent="0.2">
      <c r="M176" s="48"/>
      <c r="Q176" s="48"/>
    </row>
    <row r="177" spans="13:17" x14ac:dyDescent="0.2">
      <c r="M177" s="48"/>
      <c r="Q177" s="48"/>
    </row>
    <row r="178" spans="13:17" x14ac:dyDescent="0.2">
      <c r="M178" s="48"/>
      <c r="Q178" s="48"/>
    </row>
    <row r="179" spans="13:17" x14ac:dyDescent="0.2">
      <c r="M179" s="48"/>
      <c r="Q179" s="48"/>
    </row>
    <row r="180" spans="13:17" x14ac:dyDescent="0.2">
      <c r="M180" s="48"/>
      <c r="Q180" s="48"/>
    </row>
    <row r="181" spans="13:17" x14ac:dyDescent="0.2">
      <c r="M181" s="48"/>
      <c r="Q181" s="48"/>
    </row>
    <row r="182" spans="13:17" x14ac:dyDescent="0.2">
      <c r="M182" s="48"/>
      <c r="Q182" s="48"/>
    </row>
    <row r="183" spans="13:17" x14ac:dyDescent="0.2">
      <c r="M183" s="48"/>
      <c r="Q183" s="48"/>
    </row>
    <row r="184" spans="13:17" x14ac:dyDescent="0.2">
      <c r="M184" s="48"/>
      <c r="Q184" s="48"/>
    </row>
    <row r="185" spans="13:17" x14ac:dyDescent="0.2">
      <c r="M185" s="48"/>
      <c r="Q185" s="48"/>
    </row>
    <row r="186" spans="13:17" x14ac:dyDescent="0.2">
      <c r="M186" s="48"/>
      <c r="Q186" s="48"/>
    </row>
    <row r="187" spans="13:17" x14ac:dyDescent="0.2">
      <c r="M187" s="48"/>
      <c r="Q187" s="48"/>
    </row>
    <row r="188" spans="13:17" x14ac:dyDescent="0.2">
      <c r="M188" s="48"/>
      <c r="Q188" s="48"/>
    </row>
    <row r="189" spans="13:17" x14ac:dyDescent="0.2">
      <c r="M189" s="48"/>
      <c r="Q189" s="48"/>
    </row>
    <row r="190" spans="13:17" x14ac:dyDescent="0.2">
      <c r="M190" s="48"/>
      <c r="Q190" s="48"/>
    </row>
    <row r="191" spans="13:17" x14ac:dyDescent="0.2">
      <c r="M191" s="48"/>
      <c r="Q191" s="48"/>
    </row>
    <row r="192" spans="13:17" x14ac:dyDescent="0.2">
      <c r="M192" s="48"/>
      <c r="Q192" s="48"/>
    </row>
    <row r="193" spans="13:17" x14ac:dyDescent="0.2">
      <c r="M193" s="48"/>
      <c r="Q193" s="48"/>
    </row>
    <row r="194" spans="13:17" x14ac:dyDescent="0.2">
      <c r="M194" s="48"/>
      <c r="Q194" s="48"/>
    </row>
    <row r="195" spans="13:17" x14ac:dyDescent="0.2">
      <c r="M195" s="48"/>
      <c r="Q195" s="48"/>
    </row>
    <row r="196" spans="13:17" x14ac:dyDescent="0.2">
      <c r="M196" s="48"/>
      <c r="Q196" s="48"/>
    </row>
    <row r="197" spans="13:17" x14ac:dyDescent="0.2">
      <c r="M197" s="48"/>
      <c r="Q197" s="48"/>
    </row>
    <row r="198" spans="13:17" x14ac:dyDescent="0.2">
      <c r="M198" s="48"/>
      <c r="Q198" s="48"/>
    </row>
    <row r="199" spans="13:17" x14ac:dyDescent="0.2">
      <c r="M199" s="48"/>
      <c r="Q199" s="48"/>
    </row>
    <row r="200" spans="13:17" x14ac:dyDescent="0.2">
      <c r="M200" s="48"/>
      <c r="Q200" s="48"/>
    </row>
    <row r="201" spans="13:17" x14ac:dyDescent="0.2">
      <c r="M201" s="48"/>
      <c r="Q201" s="48"/>
    </row>
    <row r="202" spans="13:17" x14ac:dyDescent="0.2">
      <c r="M202" s="48"/>
      <c r="Q202" s="48"/>
    </row>
    <row r="203" spans="13:17" x14ac:dyDescent="0.2">
      <c r="M203" s="48"/>
      <c r="Q203" s="48"/>
    </row>
    <row r="204" spans="13:17" x14ac:dyDescent="0.2">
      <c r="M204" s="48"/>
      <c r="Q204" s="48"/>
    </row>
    <row r="205" spans="13:17" x14ac:dyDescent="0.2">
      <c r="M205" s="48"/>
      <c r="Q205" s="48"/>
    </row>
    <row r="206" spans="13:17" x14ac:dyDescent="0.2">
      <c r="M206" s="48"/>
      <c r="Q206" s="48"/>
    </row>
    <row r="207" spans="13:17" x14ac:dyDescent="0.2">
      <c r="M207" s="48"/>
      <c r="Q207" s="48"/>
    </row>
    <row r="208" spans="13:17" x14ac:dyDescent="0.2">
      <c r="M208" s="48"/>
      <c r="Q208" s="48"/>
    </row>
    <row r="209" spans="13:17" x14ac:dyDescent="0.2">
      <c r="M209" s="48"/>
      <c r="Q209" s="48"/>
    </row>
    <row r="210" spans="13:17" x14ac:dyDescent="0.2">
      <c r="M210" s="48"/>
      <c r="Q210" s="48"/>
    </row>
    <row r="211" spans="13:17" x14ac:dyDescent="0.2">
      <c r="M211" s="48"/>
      <c r="Q211" s="48"/>
    </row>
    <row r="212" spans="13:17" x14ac:dyDescent="0.2">
      <c r="M212" s="48"/>
      <c r="Q212" s="48"/>
    </row>
    <row r="213" spans="13:17" x14ac:dyDescent="0.2">
      <c r="M213" s="48"/>
      <c r="Q213" s="48"/>
    </row>
    <row r="214" spans="13:17" x14ac:dyDescent="0.2">
      <c r="M214" s="48"/>
      <c r="Q214" s="48"/>
    </row>
    <row r="215" spans="13:17" x14ac:dyDescent="0.2">
      <c r="M215" s="48"/>
      <c r="Q215" s="48"/>
    </row>
    <row r="216" spans="13:17" x14ac:dyDescent="0.2">
      <c r="M216" s="48"/>
      <c r="Q216" s="48"/>
    </row>
    <row r="217" spans="13:17" x14ac:dyDescent="0.2">
      <c r="M217" s="48"/>
      <c r="Q217" s="48"/>
    </row>
  </sheetData>
  <mergeCells count="1">
    <mergeCell ref="A1:A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31"/>
  <dimension ref="A1:AO217"/>
  <sheetViews>
    <sheetView workbookViewId="0">
      <pane xSplit="23" topLeftCell="X1" activePane="topRight" state="frozen"/>
      <selection pane="topRight" activeCell="AK21" sqref="AK21:AO22"/>
    </sheetView>
  </sheetViews>
  <sheetFormatPr defaultColWidth="9" defaultRowHeight="12" x14ac:dyDescent="0.2"/>
  <cols>
    <col min="1" max="1" width="84.5703125" style="48" customWidth="1"/>
    <col min="2" max="10" width="0" style="48" hidden="1" customWidth="1"/>
    <col min="11" max="11" width="9" style="48" hidden="1" customWidth="1"/>
    <col min="12" max="12" width="0" style="48" hidden="1" customWidth="1"/>
    <col min="13" max="13" width="0" style="96" hidden="1" customWidth="1"/>
    <col min="14" max="16" width="0" style="48" hidden="1" customWidth="1"/>
    <col min="17" max="17" width="0" style="96" hidden="1" customWidth="1"/>
    <col min="18" max="36" width="0" style="48" hidden="1" customWidth="1"/>
    <col min="37" max="16384" width="9" style="48"/>
  </cols>
  <sheetData>
    <row r="1" spans="1:41" s="51" customFormat="1" ht="12" customHeight="1" x14ac:dyDescent="0.2">
      <c r="A1" s="230" t="s">
        <v>82</v>
      </c>
    </row>
    <row r="2" spans="1:41" s="51" customFormat="1" ht="12" customHeight="1" x14ac:dyDescent="0.2">
      <c r="A2" s="230"/>
    </row>
    <row r="3" spans="1:41" s="51" customFormat="1" ht="11.1" customHeight="1" x14ac:dyDescent="0.2">
      <c r="A3" s="97" t="s">
        <v>101</v>
      </c>
    </row>
    <row r="4" spans="1:41" s="52" customFormat="1" ht="32.1" customHeight="1" x14ac:dyDescent="0.2">
      <c r="A4" s="98" t="s">
        <v>64</v>
      </c>
      <c r="B4" s="85">
        <v>44409</v>
      </c>
      <c r="C4" s="85">
        <v>44414</v>
      </c>
      <c r="D4" s="85">
        <v>44416</v>
      </c>
      <c r="E4" s="85">
        <v>44421</v>
      </c>
      <c r="F4" s="85">
        <v>44423</v>
      </c>
      <c r="G4" s="85">
        <v>44428</v>
      </c>
      <c r="H4" s="85">
        <v>44430</v>
      </c>
      <c r="I4" s="85">
        <v>44435</v>
      </c>
      <c r="J4" s="85">
        <v>44437</v>
      </c>
      <c r="K4" s="101" t="e">
        <f>'C завтраками| Bed and breakfast'!#REF!</f>
        <v>#REF!</v>
      </c>
      <c r="L4" s="101" t="e">
        <f>'C завтраками| Bed and breakfast'!#REF!</f>
        <v>#REF!</v>
      </c>
      <c r="M4" s="102" t="e">
        <f>'C завтраками| Bed and breakfast'!#REF!</f>
        <v>#REF!</v>
      </c>
      <c r="N4" s="101" t="e">
        <f>'C завтраками| Bed and breakfast'!#REF!</f>
        <v>#REF!</v>
      </c>
      <c r="O4" s="101" t="e">
        <f>'C завтраками| Bed and breakfast'!#REF!</f>
        <v>#REF!</v>
      </c>
      <c r="P4" s="101" t="e">
        <f>'C завтраками| Bed and breakfast'!#REF!</f>
        <v>#REF!</v>
      </c>
      <c r="Q4" s="101" t="e">
        <f>'C завтраками| Bed and breakfast'!#REF!</f>
        <v>#REF!</v>
      </c>
      <c r="R4" s="101" t="e">
        <f>'C завтраками| Bed and breakfast'!#REF!</f>
        <v>#REF!</v>
      </c>
      <c r="S4" s="101" t="e">
        <f>'C завтраками| Bed and breakfast'!#REF!</f>
        <v>#REF!</v>
      </c>
      <c r="T4" s="101" t="e">
        <f>'C завтраками| Bed and breakfast'!#REF!</f>
        <v>#REF!</v>
      </c>
      <c r="U4" s="101" t="e">
        <f>'C завтраками| Bed and breakfast'!#REF!</f>
        <v>#REF!</v>
      </c>
      <c r="V4" s="101" t="e">
        <f>'C завтраками| Bed and breakfast'!#REF!</f>
        <v>#REF!</v>
      </c>
      <c r="W4" s="101" t="e">
        <f>'C завтраками| Bed and breakfast'!#REF!</f>
        <v>#REF!</v>
      </c>
      <c r="X4" s="101"/>
      <c r="Y4" s="101" t="e">
        <f>'C завтраками| Bed and breakfast'!#REF!</f>
        <v>#REF!</v>
      </c>
      <c r="Z4" s="101" t="e">
        <f>'C завтраками| Bed and breakfast'!#REF!</f>
        <v>#REF!</v>
      </c>
      <c r="AA4" s="101" t="e">
        <f>'C завтраками| Bed and breakfast'!#REF!</f>
        <v>#REF!</v>
      </c>
      <c r="AB4" s="101" t="e">
        <f>'C завтраками| Bed and breakfast'!#REF!</f>
        <v>#REF!</v>
      </c>
      <c r="AC4" s="101" t="e">
        <f>'C завтраками| Bed and breakfast'!#REF!</f>
        <v>#REF!</v>
      </c>
      <c r="AD4" s="101" t="e">
        <f>'C завтраками| Bed and breakfast'!#REF!</f>
        <v>#REF!</v>
      </c>
      <c r="AE4" s="101" t="e">
        <f>'C завтраками| Bed and breakfast'!#REF!</f>
        <v>#REF!</v>
      </c>
      <c r="AF4" s="101" t="e">
        <f>'C завтраками| Bed and breakfast'!#REF!</f>
        <v>#REF!</v>
      </c>
      <c r="AG4" s="101" t="e">
        <f>'C завтраками| Bed and breakfast'!#REF!</f>
        <v>#REF!</v>
      </c>
      <c r="AH4" s="101" t="e">
        <f>'C завтраками| Bed and breakfast'!#REF!</f>
        <v>#REF!</v>
      </c>
      <c r="AI4" s="101" t="e">
        <f>'C завтраками| Bed and breakfast'!#REF!</f>
        <v>#REF!</v>
      </c>
      <c r="AJ4" s="101" t="e">
        <f>'C завтраками| Bed and breakfast'!#REF!</f>
        <v>#REF!</v>
      </c>
      <c r="AK4" s="101" t="e">
        <f>'C завтраками| Bed and breakfast'!#REF!</f>
        <v>#REF!</v>
      </c>
      <c r="AL4" s="101" t="e">
        <f>'C завтраками| Bed and breakfast'!#REF!</f>
        <v>#REF!</v>
      </c>
      <c r="AM4" s="101" t="e">
        <f>'C завтраками| Bed and breakfast'!#REF!</f>
        <v>#REF!</v>
      </c>
      <c r="AN4" s="101" t="e">
        <f>'C завтраками| Bed and breakfast'!#REF!</f>
        <v>#REF!</v>
      </c>
      <c r="AO4" s="101" t="e">
        <f>'C завтраками| Bed and breakfast'!#REF!</f>
        <v>#REF!</v>
      </c>
    </row>
    <row r="5" spans="1:41" s="53" customFormat="1" ht="21.95" customHeight="1" x14ac:dyDescent="0.2">
      <c r="A5" s="98"/>
      <c r="B5" s="84">
        <v>44413</v>
      </c>
      <c r="C5" s="84">
        <v>44415</v>
      </c>
      <c r="D5" s="84">
        <v>44420</v>
      </c>
      <c r="E5" s="84">
        <v>44422</v>
      </c>
      <c r="F5" s="84">
        <v>44427</v>
      </c>
      <c r="G5" s="84">
        <v>44429</v>
      </c>
      <c r="H5" s="84">
        <v>44434</v>
      </c>
      <c r="I5" s="84">
        <v>44436</v>
      </c>
      <c r="J5" s="84">
        <v>44448</v>
      </c>
      <c r="K5" s="102" t="e">
        <f>'C завтраками| Bed and breakfast'!#REF!</f>
        <v>#REF!</v>
      </c>
      <c r="L5" s="101" t="e">
        <f>'C завтраками| Bed and breakfast'!#REF!</f>
        <v>#REF!</v>
      </c>
      <c r="M5" s="102" t="e">
        <f>'C завтраками| Bed and breakfast'!#REF!</f>
        <v>#REF!</v>
      </c>
      <c r="N5" s="102" t="e">
        <f>'C завтраками| Bed and breakfast'!#REF!</f>
        <v>#REF!</v>
      </c>
      <c r="O5" s="102" t="e">
        <f>'C завтраками| Bed and breakfast'!#REF!</f>
        <v>#REF!</v>
      </c>
      <c r="P5" s="102" t="e">
        <f>'C завтраками| Bed and breakfast'!#REF!</f>
        <v>#REF!</v>
      </c>
      <c r="Q5" s="102" t="e">
        <f>'C завтраками| Bed and breakfast'!#REF!</f>
        <v>#REF!</v>
      </c>
      <c r="R5" s="102" t="e">
        <f>'C завтраками| Bed and breakfast'!#REF!</f>
        <v>#REF!</v>
      </c>
      <c r="S5" s="102" t="e">
        <f>'C завтраками| Bed and breakfast'!#REF!</f>
        <v>#REF!</v>
      </c>
      <c r="T5" s="102" t="e">
        <f>'C завтраками| Bed and breakfast'!#REF!</f>
        <v>#REF!</v>
      </c>
      <c r="U5" s="102" t="e">
        <f>'C завтраками| Bed and breakfast'!#REF!</f>
        <v>#REF!</v>
      </c>
      <c r="V5" s="102" t="e">
        <f>'C завтраками| Bed and breakfast'!#REF!</f>
        <v>#REF!</v>
      </c>
      <c r="W5" s="102" t="e">
        <f>'C завтраками| Bed and breakfast'!#REF!</f>
        <v>#REF!</v>
      </c>
      <c r="X5" s="102" t="e">
        <f>'C завтраками| Bed and breakfast'!#REF!</f>
        <v>#REF!</v>
      </c>
      <c r="Y5" s="102" t="e">
        <f>'C завтраками| Bed and breakfast'!#REF!</f>
        <v>#REF!</v>
      </c>
      <c r="Z5" s="102" t="e">
        <f>'C завтраками| Bed and breakfast'!#REF!</f>
        <v>#REF!</v>
      </c>
      <c r="AA5" s="102" t="e">
        <f>'C завтраками| Bed and breakfast'!#REF!</f>
        <v>#REF!</v>
      </c>
      <c r="AB5" s="102" t="e">
        <f>'C завтраками| Bed and breakfast'!#REF!</f>
        <v>#REF!</v>
      </c>
      <c r="AC5" s="102" t="e">
        <f>'C завтраками| Bed and breakfast'!#REF!</f>
        <v>#REF!</v>
      </c>
      <c r="AD5" s="102" t="e">
        <f>'C завтраками| Bed and breakfast'!#REF!</f>
        <v>#REF!</v>
      </c>
      <c r="AE5" s="102" t="e">
        <f>'C завтраками| Bed and breakfast'!#REF!</f>
        <v>#REF!</v>
      </c>
      <c r="AF5" s="102" t="e">
        <f>'C завтраками| Bed and breakfast'!#REF!</f>
        <v>#REF!</v>
      </c>
      <c r="AG5" s="102" t="e">
        <f>'C завтраками| Bed and breakfast'!#REF!</f>
        <v>#REF!</v>
      </c>
      <c r="AH5" s="102" t="e">
        <f>'C завтраками| Bed and breakfast'!#REF!</f>
        <v>#REF!</v>
      </c>
      <c r="AI5" s="102" t="e">
        <f>'C завтраками| Bed and breakfast'!#REF!</f>
        <v>#REF!</v>
      </c>
      <c r="AJ5" s="102" t="e">
        <f>'C завтраками| Bed and breakfast'!#REF!</f>
        <v>#REF!</v>
      </c>
      <c r="AK5" s="102" t="e">
        <f>'C завтраками| Bed and breakfast'!#REF!</f>
        <v>#REF!</v>
      </c>
      <c r="AL5" s="102" t="e">
        <f>'C завтраками| Bed and breakfast'!#REF!</f>
        <v>#REF!</v>
      </c>
      <c r="AM5" s="102" t="e">
        <f>'C завтраками| Bed and breakfast'!#REF!</f>
        <v>#REF!</v>
      </c>
      <c r="AN5" s="102" t="e">
        <f>'C завтраками| Bed and breakfast'!#REF!</f>
        <v>#REF!</v>
      </c>
      <c r="AO5" s="102" t="e">
        <f>'C завтраками| Bed and breakfast'!#REF!</f>
        <v>#REF!</v>
      </c>
    </row>
    <row r="6" spans="1:41" s="53" customFormat="1" x14ac:dyDescent="0.2">
      <c r="A6" s="42" t="s">
        <v>83</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row>
    <row r="7" spans="1:41" s="53" customFormat="1" x14ac:dyDescent="0.2">
      <c r="A7" s="88">
        <v>1</v>
      </c>
      <c r="B7" s="42">
        <v>10200</v>
      </c>
      <c r="C7" s="42">
        <v>11000</v>
      </c>
      <c r="D7" s="42">
        <v>10200</v>
      </c>
      <c r="E7" s="42">
        <v>11000</v>
      </c>
      <c r="F7" s="42">
        <v>10200</v>
      </c>
      <c r="G7" s="42">
        <v>11000</v>
      </c>
      <c r="H7" s="42">
        <v>10200</v>
      </c>
      <c r="I7" s="42" t="e">
        <f>'C завтраками| Bed and breakfast'!#REF!*0.85</f>
        <v>#REF!</v>
      </c>
      <c r="J7" s="42" t="e">
        <f>'C завтраками| Bed and breakfast'!#REF!*0.85</f>
        <v>#REF!</v>
      </c>
      <c r="K7" s="42" t="e">
        <f>'C завтраками| Bed and breakfast'!#REF!*0.85</f>
        <v>#REF!</v>
      </c>
      <c r="L7" s="42" t="e">
        <f>'C завтраками| Bed and breakfast'!#REF!*0.85</f>
        <v>#REF!</v>
      </c>
      <c r="M7" s="42" t="e">
        <f>'C завтраками| Bed and breakfast'!#REF!*0.85</f>
        <v>#REF!</v>
      </c>
      <c r="N7" s="42" t="e">
        <f>'C завтраками| Bed and breakfast'!#REF!*0.85</f>
        <v>#REF!</v>
      </c>
      <c r="O7" s="42" t="e">
        <f>'C завтраками| Bed and breakfast'!#REF!*0.85</f>
        <v>#REF!</v>
      </c>
      <c r="P7" s="42" t="e">
        <f>'C завтраками| Bed and breakfast'!#REF!*0.85</f>
        <v>#REF!</v>
      </c>
      <c r="Q7" s="42" t="e">
        <f>'C завтраками| Bed and breakfast'!#REF!*0.85</f>
        <v>#REF!</v>
      </c>
      <c r="R7" s="42" t="e">
        <f>'C завтраками| Bed and breakfast'!#REF!*0.85</f>
        <v>#REF!</v>
      </c>
      <c r="S7" s="42" t="e">
        <f>'C завтраками| Bed and breakfast'!#REF!*0.85</f>
        <v>#REF!</v>
      </c>
      <c r="T7" s="42" t="e">
        <f>'C завтраками| Bed and breakfast'!#REF!*0.85</f>
        <v>#REF!</v>
      </c>
      <c r="U7" s="42" t="e">
        <f>'C завтраками| Bed and breakfast'!#REF!*0.85</f>
        <v>#REF!</v>
      </c>
      <c r="V7" s="42" t="e">
        <f>'C завтраками| Bed and breakfast'!#REF!*0.85</f>
        <v>#REF!</v>
      </c>
      <c r="W7" s="42" t="e">
        <f>'C завтраками| Bed and breakfast'!#REF!*0.85</f>
        <v>#REF!</v>
      </c>
      <c r="X7" s="42" t="e">
        <f>'C завтраками| Bed and breakfast'!#REF!*0.85</f>
        <v>#REF!</v>
      </c>
      <c r="Y7" s="42" t="e">
        <f>'C завтраками| Bed and breakfast'!#REF!*0.85</f>
        <v>#REF!</v>
      </c>
      <c r="Z7" s="42" t="e">
        <f>'C завтраками| Bed and breakfast'!#REF!*0.85</f>
        <v>#REF!</v>
      </c>
      <c r="AA7" s="42" t="e">
        <f>'C завтраками| Bed and breakfast'!#REF!*0.85</f>
        <v>#REF!</v>
      </c>
      <c r="AB7" s="42" t="e">
        <f>'C завтраками| Bed and breakfast'!#REF!*0.85</f>
        <v>#REF!</v>
      </c>
      <c r="AC7" s="42" t="e">
        <f>'C завтраками| Bed and breakfast'!#REF!*0.85</f>
        <v>#REF!</v>
      </c>
      <c r="AD7" s="42" t="e">
        <f>'C завтраками| Bed and breakfast'!#REF!*0.85</f>
        <v>#REF!</v>
      </c>
      <c r="AE7" s="42" t="e">
        <f>'C завтраками| Bed and breakfast'!#REF!*0.85</f>
        <v>#REF!</v>
      </c>
      <c r="AF7" s="42" t="e">
        <f>'C завтраками| Bed and breakfast'!#REF!*0.85</f>
        <v>#REF!</v>
      </c>
      <c r="AG7" s="42" t="e">
        <f>'C завтраками| Bed and breakfast'!#REF!*0.85</f>
        <v>#REF!</v>
      </c>
      <c r="AH7" s="42" t="e">
        <f>'C завтраками| Bed and breakfast'!#REF!*0.85</f>
        <v>#REF!</v>
      </c>
      <c r="AI7" s="42" t="e">
        <f>'C завтраками| Bed and breakfast'!#REF!*0.85</f>
        <v>#REF!</v>
      </c>
      <c r="AJ7" s="42" t="e">
        <f>'C завтраками| Bed and breakfast'!#REF!*0.85</f>
        <v>#REF!</v>
      </c>
      <c r="AK7" s="42" t="e">
        <f>'C завтраками| Bed and breakfast'!#REF!*0.85</f>
        <v>#REF!</v>
      </c>
      <c r="AL7" s="42" t="e">
        <f>'C завтраками| Bed and breakfast'!#REF!*0.85</f>
        <v>#REF!</v>
      </c>
      <c r="AM7" s="42" t="e">
        <f>'C завтраками| Bed and breakfast'!#REF!*0.85</f>
        <v>#REF!</v>
      </c>
      <c r="AN7" s="42" t="e">
        <f>'C завтраками| Bed and breakfast'!#REF!*0.85</f>
        <v>#REF!</v>
      </c>
      <c r="AO7" s="42" t="e">
        <f>'C завтраками| Bed and breakfast'!#REF!*0.85</f>
        <v>#REF!</v>
      </c>
    </row>
    <row r="8" spans="1:41" s="53" customFormat="1" x14ac:dyDescent="0.2">
      <c r="A8" s="88">
        <v>2</v>
      </c>
      <c r="B8" s="42">
        <f t="shared" ref="B8:H8" si="0">B7+1000</f>
        <v>11200</v>
      </c>
      <c r="C8" s="42">
        <f t="shared" si="0"/>
        <v>12000</v>
      </c>
      <c r="D8" s="42">
        <f t="shared" si="0"/>
        <v>11200</v>
      </c>
      <c r="E8" s="42">
        <f t="shared" si="0"/>
        <v>12000</v>
      </c>
      <c r="F8" s="42">
        <f t="shared" si="0"/>
        <v>11200</v>
      </c>
      <c r="G8" s="42">
        <f t="shared" si="0"/>
        <v>12000</v>
      </c>
      <c r="H8" s="42">
        <f t="shared" si="0"/>
        <v>11200</v>
      </c>
      <c r="I8" s="42" t="e">
        <f>'C завтраками| Bed and breakfast'!#REF!*0.85</f>
        <v>#REF!</v>
      </c>
      <c r="J8" s="42" t="e">
        <f>'C завтраками| Bed and breakfast'!#REF!*0.85</f>
        <v>#REF!</v>
      </c>
      <c r="K8" s="42" t="e">
        <f>'C завтраками| Bed and breakfast'!#REF!*0.85</f>
        <v>#REF!</v>
      </c>
      <c r="L8" s="42" t="e">
        <f>'C завтраками| Bed and breakfast'!#REF!*0.85</f>
        <v>#REF!</v>
      </c>
      <c r="M8" s="42" t="e">
        <f>'C завтраками| Bed and breakfast'!#REF!*0.85</f>
        <v>#REF!</v>
      </c>
      <c r="N8" s="42" t="e">
        <f>'C завтраками| Bed and breakfast'!#REF!*0.85</f>
        <v>#REF!</v>
      </c>
      <c r="O8" s="42" t="e">
        <f>'C завтраками| Bed and breakfast'!#REF!*0.85</f>
        <v>#REF!</v>
      </c>
      <c r="P8" s="42" t="e">
        <f>'C завтраками| Bed and breakfast'!#REF!*0.85</f>
        <v>#REF!</v>
      </c>
      <c r="Q8" s="42" t="e">
        <f>'C завтраками| Bed and breakfast'!#REF!*0.85</f>
        <v>#REF!</v>
      </c>
      <c r="R8" s="42" t="e">
        <f>'C завтраками| Bed and breakfast'!#REF!*0.85</f>
        <v>#REF!</v>
      </c>
      <c r="S8" s="42" t="e">
        <f>'C завтраками| Bed and breakfast'!#REF!*0.85</f>
        <v>#REF!</v>
      </c>
      <c r="T8" s="42" t="e">
        <f>'C завтраками| Bed and breakfast'!#REF!*0.85</f>
        <v>#REF!</v>
      </c>
      <c r="U8" s="42" t="e">
        <f>'C завтраками| Bed and breakfast'!#REF!*0.85</f>
        <v>#REF!</v>
      </c>
      <c r="V8" s="42" t="e">
        <f>'C завтраками| Bed and breakfast'!#REF!*0.85</f>
        <v>#REF!</v>
      </c>
      <c r="W8" s="42" t="e">
        <f>'C завтраками| Bed and breakfast'!#REF!*0.85</f>
        <v>#REF!</v>
      </c>
      <c r="X8" s="42" t="e">
        <f>'C завтраками| Bed and breakfast'!#REF!*0.85</f>
        <v>#REF!</v>
      </c>
      <c r="Y8" s="42" t="e">
        <f>'C завтраками| Bed and breakfast'!#REF!*0.85</f>
        <v>#REF!</v>
      </c>
      <c r="Z8" s="42" t="e">
        <f>'C завтраками| Bed and breakfast'!#REF!*0.85</f>
        <v>#REF!</v>
      </c>
      <c r="AA8" s="42" t="e">
        <f>'C завтраками| Bed and breakfast'!#REF!*0.85</f>
        <v>#REF!</v>
      </c>
      <c r="AB8" s="42" t="e">
        <f>'C завтраками| Bed and breakfast'!#REF!*0.85</f>
        <v>#REF!</v>
      </c>
      <c r="AC8" s="42" t="e">
        <f>'C завтраками| Bed and breakfast'!#REF!*0.85</f>
        <v>#REF!</v>
      </c>
      <c r="AD8" s="42" t="e">
        <f>'C завтраками| Bed and breakfast'!#REF!*0.85</f>
        <v>#REF!</v>
      </c>
      <c r="AE8" s="42" t="e">
        <f>'C завтраками| Bed and breakfast'!#REF!*0.85</f>
        <v>#REF!</v>
      </c>
      <c r="AF8" s="42" t="e">
        <f>'C завтраками| Bed and breakfast'!#REF!*0.85</f>
        <v>#REF!</v>
      </c>
      <c r="AG8" s="42" t="e">
        <f>'C завтраками| Bed and breakfast'!#REF!*0.85</f>
        <v>#REF!</v>
      </c>
      <c r="AH8" s="42" t="e">
        <f>'C завтраками| Bed and breakfast'!#REF!*0.85</f>
        <v>#REF!</v>
      </c>
      <c r="AI8" s="42" t="e">
        <f>'C завтраками| Bed and breakfast'!#REF!*0.85</f>
        <v>#REF!</v>
      </c>
      <c r="AJ8" s="42" t="e">
        <f>'C завтраками| Bed and breakfast'!#REF!*0.85</f>
        <v>#REF!</v>
      </c>
      <c r="AK8" s="42" t="e">
        <f>'C завтраками| Bed and breakfast'!#REF!*0.85</f>
        <v>#REF!</v>
      </c>
      <c r="AL8" s="42" t="e">
        <f>'C завтраками| Bed and breakfast'!#REF!*0.85</f>
        <v>#REF!</v>
      </c>
      <c r="AM8" s="42" t="e">
        <f>'C завтраками| Bed and breakfast'!#REF!*0.85</f>
        <v>#REF!</v>
      </c>
      <c r="AN8" s="42" t="e">
        <f>'C завтраками| Bed and breakfast'!#REF!*0.85</f>
        <v>#REF!</v>
      </c>
      <c r="AO8" s="42" t="e">
        <f>'C завтраками| Bed and breakfast'!#REF!*0.85</f>
        <v>#REF!</v>
      </c>
    </row>
    <row r="9" spans="1:41" s="53" customFormat="1" x14ac:dyDescent="0.2">
      <c r="A9" s="42" t="s">
        <v>84</v>
      </c>
      <c r="B9" s="41"/>
      <c r="C9" s="41"/>
      <c r="D9" s="41"/>
      <c r="E9" s="41"/>
      <c r="F9" s="41"/>
      <c r="G9" s="41"/>
      <c r="H9" s="41"/>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row>
    <row r="10" spans="1:41" s="53" customFormat="1" x14ac:dyDescent="0.2">
      <c r="A10" s="88">
        <f>A7</f>
        <v>1</v>
      </c>
      <c r="B10" s="42">
        <f t="shared" ref="B10:H11" si="1">B7+3000</f>
        <v>13200</v>
      </c>
      <c r="C10" s="42">
        <f t="shared" si="1"/>
        <v>14000</v>
      </c>
      <c r="D10" s="42">
        <f t="shared" si="1"/>
        <v>13200</v>
      </c>
      <c r="E10" s="42">
        <f t="shared" si="1"/>
        <v>14000</v>
      </c>
      <c r="F10" s="42">
        <f t="shared" si="1"/>
        <v>13200</v>
      </c>
      <c r="G10" s="42">
        <f t="shared" si="1"/>
        <v>14000</v>
      </c>
      <c r="H10" s="42">
        <f t="shared" si="1"/>
        <v>13200</v>
      </c>
      <c r="I10" s="42" t="e">
        <f>'C завтраками| Bed and breakfast'!#REF!*0.85</f>
        <v>#REF!</v>
      </c>
      <c r="J10" s="42" t="e">
        <f>'C завтраками| Bed and breakfast'!#REF!*0.85</f>
        <v>#REF!</v>
      </c>
      <c r="K10" s="42" t="e">
        <f>'C завтраками| Bed and breakfast'!#REF!*0.85</f>
        <v>#REF!</v>
      </c>
      <c r="L10" s="42" t="e">
        <f>'C завтраками| Bed and breakfast'!#REF!*0.85</f>
        <v>#REF!</v>
      </c>
      <c r="M10" s="42" t="e">
        <f>'C завтраками| Bed and breakfast'!#REF!*0.85</f>
        <v>#REF!</v>
      </c>
      <c r="N10" s="42" t="e">
        <f>'C завтраками| Bed and breakfast'!#REF!*0.85</f>
        <v>#REF!</v>
      </c>
      <c r="O10" s="42" t="e">
        <f>'C завтраками| Bed and breakfast'!#REF!*0.85</f>
        <v>#REF!</v>
      </c>
      <c r="P10" s="42" t="e">
        <f>'C завтраками| Bed and breakfast'!#REF!*0.85</f>
        <v>#REF!</v>
      </c>
      <c r="Q10" s="42" t="e">
        <f>'C завтраками| Bed and breakfast'!#REF!*0.85</f>
        <v>#REF!</v>
      </c>
      <c r="R10" s="42" t="e">
        <f>'C завтраками| Bed and breakfast'!#REF!*0.85</f>
        <v>#REF!</v>
      </c>
      <c r="S10" s="42" t="e">
        <f>'C завтраками| Bed and breakfast'!#REF!*0.85</f>
        <v>#REF!</v>
      </c>
      <c r="T10" s="42" t="e">
        <f>'C завтраками| Bed and breakfast'!#REF!*0.85</f>
        <v>#REF!</v>
      </c>
      <c r="U10" s="42" t="e">
        <f>'C завтраками| Bed and breakfast'!#REF!*0.85</f>
        <v>#REF!</v>
      </c>
      <c r="V10" s="42" t="e">
        <f>'C завтраками| Bed and breakfast'!#REF!*0.85</f>
        <v>#REF!</v>
      </c>
      <c r="W10" s="42" t="e">
        <f>'C завтраками| Bed and breakfast'!#REF!*0.85</f>
        <v>#REF!</v>
      </c>
      <c r="X10" s="42" t="e">
        <f>'C завтраками| Bed and breakfast'!#REF!*0.85</f>
        <v>#REF!</v>
      </c>
      <c r="Y10" s="42" t="e">
        <f>'C завтраками| Bed and breakfast'!#REF!*0.85</f>
        <v>#REF!</v>
      </c>
      <c r="Z10" s="42" t="e">
        <f>'C завтраками| Bed and breakfast'!#REF!*0.85</f>
        <v>#REF!</v>
      </c>
      <c r="AA10" s="42" t="e">
        <f>'C завтраками| Bed and breakfast'!#REF!*0.85</f>
        <v>#REF!</v>
      </c>
      <c r="AB10" s="42" t="e">
        <f>'C завтраками| Bed and breakfast'!#REF!*0.85</f>
        <v>#REF!</v>
      </c>
      <c r="AC10" s="42" t="e">
        <f>'C завтраками| Bed and breakfast'!#REF!*0.85</f>
        <v>#REF!</v>
      </c>
      <c r="AD10" s="42" t="e">
        <f>'C завтраками| Bed and breakfast'!#REF!*0.85</f>
        <v>#REF!</v>
      </c>
      <c r="AE10" s="42" t="e">
        <f>'C завтраками| Bed and breakfast'!#REF!*0.85</f>
        <v>#REF!</v>
      </c>
      <c r="AF10" s="42" t="e">
        <f>'C завтраками| Bed and breakfast'!#REF!*0.85</f>
        <v>#REF!</v>
      </c>
      <c r="AG10" s="42" t="e">
        <f>'C завтраками| Bed and breakfast'!#REF!*0.85</f>
        <v>#REF!</v>
      </c>
      <c r="AH10" s="42" t="e">
        <f>'C завтраками| Bed and breakfast'!#REF!*0.85</f>
        <v>#REF!</v>
      </c>
      <c r="AI10" s="42" t="e">
        <f>'C завтраками| Bed and breakfast'!#REF!*0.85</f>
        <v>#REF!</v>
      </c>
      <c r="AJ10" s="42" t="e">
        <f>'C завтраками| Bed and breakfast'!#REF!*0.85</f>
        <v>#REF!</v>
      </c>
      <c r="AK10" s="42" t="e">
        <f>'C завтраками| Bed and breakfast'!#REF!*0.85</f>
        <v>#REF!</v>
      </c>
      <c r="AL10" s="42" t="e">
        <f>'C завтраками| Bed and breakfast'!#REF!*0.85</f>
        <v>#REF!</v>
      </c>
      <c r="AM10" s="42" t="e">
        <f>'C завтраками| Bed and breakfast'!#REF!*0.85</f>
        <v>#REF!</v>
      </c>
      <c r="AN10" s="42" t="e">
        <f>'C завтраками| Bed and breakfast'!#REF!*0.85</f>
        <v>#REF!</v>
      </c>
      <c r="AO10" s="42" t="e">
        <f>'C завтраками| Bed and breakfast'!#REF!*0.85</f>
        <v>#REF!</v>
      </c>
    </row>
    <row r="11" spans="1:41" s="53" customFormat="1" x14ac:dyDescent="0.2">
      <c r="A11" s="88">
        <f>A8</f>
        <v>2</v>
      </c>
      <c r="B11" s="42">
        <f t="shared" si="1"/>
        <v>14200</v>
      </c>
      <c r="C11" s="42">
        <f t="shared" si="1"/>
        <v>15000</v>
      </c>
      <c r="D11" s="42">
        <f t="shared" si="1"/>
        <v>14200</v>
      </c>
      <c r="E11" s="42">
        <f t="shared" si="1"/>
        <v>15000</v>
      </c>
      <c r="F11" s="42">
        <f t="shared" si="1"/>
        <v>14200</v>
      </c>
      <c r="G11" s="42">
        <f t="shared" si="1"/>
        <v>15000</v>
      </c>
      <c r="H11" s="42">
        <f t="shared" si="1"/>
        <v>14200</v>
      </c>
      <c r="I11" s="42" t="e">
        <f>'C завтраками| Bed and breakfast'!#REF!*0.85</f>
        <v>#REF!</v>
      </c>
      <c r="J11" s="42" t="e">
        <f>'C завтраками| Bed and breakfast'!#REF!*0.85</f>
        <v>#REF!</v>
      </c>
      <c r="K11" s="42" t="e">
        <f>'C завтраками| Bed and breakfast'!#REF!*0.85</f>
        <v>#REF!</v>
      </c>
      <c r="L11" s="42" t="e">
        <f>'C завтраками| Bed and breakfast'!#REF!*0.85</f>
        <v>#REF!</v>
      </c>
      <c r="M11" s="42" t="e">
        <f>'C завтраками| Bed and breakfast'!#REF!*0.85</f>
        <v>#REF!</v>
      </c>
      <c r="N11" s="42" t="e">
        <f>'C завтраками| Bed and breakfast'!#REF!*0.85</f>
        <v>#REF!</v>
      </c>
      <c r="O11" s="42" t="e">
        <f>'C завтраками| Bed and breakfast'!#REF!*0.85</f>
        <v>#REF!</v>
      </c>
      <c r="P11" s="42" t="e">
        <f>'C завтраками| Bed and breakfast'!#REF!*0.85</f>
        <v>#REF!</v>
      </c>
      <c r="Q11" s="42" t="e">
        <f>'C завтраками| Bed and breakfast'!#REF!*0.85</f>
        <v>#REF!</v>
      </c>
      <c r="R11" s="42" t="e">
        <f>'C завтраками| Bed and breakfast'!#REF!*0.85</f>
        <v>#REF!</v>
      </c>
      <c r="S11" s="42" t="e">
        <f>'C завтраками| Bed and breakfast'!#REF!*0.85</f>
        <v>#REF!</v>
      </c>
      <c r="T11" s="42" t="e">
        <f>'C завтраками| Bed and breakfast'!#REF!*0.85</f>
        <v>#REF!</v>
      </c>
      <c r="U11" s="42" t="e">
        <f>'C завтраками| Bed and breakfast'!#REF!*0.85</f>
        <v>#REF!</v>
      </c>
      <c r="V11" s="42" t="e">
        <f>'C завтраками| Bed and breakfast'!#REF!*0.85</f>
        <v>#REF!</v>
      </c>
      <c r="W11" s="42" t="e">
        <f>'C завтраками| Bed and breakfast'!#REF!*0.85</f>
        <v>#REF!</v>
      </c>
      <c r="X11" s="42" t="e">
        <f>'C завтраками| Bed and breakfast'!#REF!*0.85</f>
        <v>#REF!</v>
      </c>
      <c r="Y11" s="42" t="e">
        <f>'C завтраками| Bed and breakfast'!#REF!*0.85</f>
        <v>#REF!</v>
      </c>
      <c r="Z11" s="42" t="e">
        <f>'C завтраками| Bed and breakfast'!#REF!*0.85</f>
        <v>#REF!</v>
      </c>
      <c r="AA11" s="42" t="e">
        <f>'C завтраками| Bed and breakfast'!#REF!*0.85</f>
        <v>#REF!</v>
      </c>
      <c r="AB11" s="42" t="e">
        <f>'C завтраками| Bed and breakfast'!#REF!*0.85</f>
        <v>#REF!</v>
      </c>
      <c r="AC11" s="42" t="e">
        <f>'C завтраками| Bed and breakfast'!#REF!*0.85</f>
        <v>#REF!</v>
      </c>
      <c r="AD11" s="42" t="e">
        <f>'C завтраками| Bed and breakfast'!#REF!*0.85</f>
        <v>#REF!</v>
      </c>
      <c r="AE11" s="42" t="e">
        <f>'C завтраками| Bed and breakfast'!#REF!*0.85</f>
        <v>#REF!</v>
      </c>
      <c r="AF11" s="42" t="e">
        <f>'C завтраками| Bed and breakfast'!#REF!*0.85</f>
        <v>#REF!</v>
      </c>
      <c r="AG11" s="42" t="e">
        <f>'C завтраками| Bed and breakfast'!#REF!*0.85</f>
        <v>#REF!</v>
      </c>
      <c r="AH11" s="42" t="e">
        <f>'C завтраками| Bed and breakfast'!#REF!*0.85</f>
        <v>#REF!</v>
      </c>
      <c r="AI11" s="42" t="e">
        <f>'C завтраками| Bed and breakfast'!#REF!*0.85</f>
        <v>#REF!</v>
      </c>
      <c r="AJ11" s="42" t="e">
        <f>'C завтраками| Bed and breakfast'!#REF!*0.85</f>
        <v>#REF!</v>
      </c>
      <c r="AK11" s="42" t="e">
        <f>'C завтраками| Bed and breakfast'!#REF!*0.85</f>
        <v>#REF!</v>
      </c>
      <c r="AL11" s="42" t="e">
        <f>'C завтраками| Bed and breakfast'!#REF!*0.85</f>
        <v>#REF!</v>
      </c>
      <c r="AM11" s="42" t="e">
        <f>'C завтраками| Bed and breakfast'!#REF!*0.85</f>
        <v>#REF!</v>
      </c>
      <c r="AN11" s="42" t="e">
        <f>'C завтраками| Bed and breakfast'!#REF!*0.85</f>
        <v>#REF!</v>
      </c>
      <c r="AO11" s="42" t="e">
        <f>'C завтраками| Bed and breakfast'!#REF!*0.85</f>
        <v>#REF!</v>
      </c>
    </row>
    <row r="12" spans="1:41" s="53" customFormat="1" x14ac:dyDescent="0.2">
      <c r="A12" s="42" t="s">
        <v>85</v>
      </c>
      <c r="B12" s="41"/>
      <c r="C12" s="41"/>
      <c r="D12" s="41"/>
      <c r="E12" s="41"/>
      <c r="F12" s="41"/>
      <c r="G12" s="41"/>
      <c r="H12" s="41"/>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row>
    <row r="13" spans="1:41" s="53" customFormat="1" x14ac:dyDescent="0.2">
      <c r="A13" s="88">
        <f>A7</f>
        <v>1</v>
      </c>
      <c r="B13" s="42">
        <f t="shared" ref="B13:H13" si="2">B7+4000</f>
        <v>14200</v>
      </c>
      <c r="C13" s="42">
        <f t="shared" si="2"/>
        <v>15000</v>
      </c>
      <c r="D13" s="42">
        <f t="shared" si="2"/>
        <v>14200</v>
      </c>
      <c r="E13" s="42">
        <f t="shared" si="2"/>
        <v>15000</v>
      </c>
      <c r="F13" s="42">
        <f t="shared" si="2"/>
        <v>14200</v>
      </c>
      <c r="G13" s="42">
        <f t="shared" si="2"/>
        <v>15000</v>
      </c>
      <c r="H13" s="42">
        <f t="shared" si="2"/>
        <v>14200</v>
      </c>
      <c r="I13" s="42" t="e">
        <f>'C завтраками| Bed and breakfast'!#REF!*0.85</f>
        <v>#REF!</v>
      </c>
      <c r="J13" s="42" t="e">
        <f>'C завтраками| Bed and breakfast'!#REF!*0.85</f>
        <v>#REF!</v>
      </c>
      <c r="K13" s="42" t="e">
        <f>'C завтраками| Bed and breakfast'!#REF!*0.85</f>
        <v>#REF!</v>
      </c>
      <c r="L13" s="42" t="e">
        <f>'C завтраками| Bed and breakfast'!#REF!*0.85</f>
        <v>#REF!</v>
      </c>
      <c r="M13" s="42" t="e">
        <f>'C завтраками| Bed and breakfast'!#REF!*0.85</f>
        <v>#REF!</v>
      </c>
      <c r="N13" s="42" t="e">
        <f>'C завтраками| Bed and breakfast'!#REF!*0.85</f>
        <v>#REF!</v>
      </c>
      <c r="O13" s="42" t="e">
        <f>'C завтраками| Bed and breakfast'!#REF!*0.85</f>
        <v>#REF!</v>
      </c>
      <c r="P13" s="42" t="e">
        <f>'C завтраками| Bed and breakfast'!#REF!*0.85</f>
        <v>#REF!</v>
      </c>
      <c r="Q13" s="42" t="e">
        <f>'C завтраками| Bed and breakfast'!#REF!*0.85</f>
        <v>#REF!</v>
      </c>
      <c r="R13" s="42" t="e">
        <f>'C завтраками| Bed and breakfast'!#REF!*0.85</f>
        <v>#REF!</v>
      </c>
      <c r="S13" s="42" t="e">
        <f>'C завтраками| Bed and breakfast'!#REF!*0.85</f>
        <v>#REF!</v>
      </c>
      <c r="T13" s="42" t="e">
        <f>'C завтраками| Bed and breakfast'!#REF!*0.85</f>
        <v>#REF!</v>
      </c>
      <c r="U13" s="42" t="e">
        <f>'C завтраками| Bed and breakfast'!#REF!*0.85</f>
        <v>#REF!</v>
      </c>
      <c r="V13" s="42" t="e">
        <f>'C завтраками| Bed and breakfast'!#REF!*0.85</f>
        <v>#REF!</v>
      </c>
      <c r="W13" s="42" t="e">
        <f>'C завтраками| Bed and breakfast'!#REF!*0.85</f>
        <v>#REF!</v>
      </c>
      <c r="X13" s="42" t="e">
        <f>'C завтраками| Bed and breakfast'!#REF!*0.85</f>
        <v>#REF!</v>
      </c>
      <c r="Y13" s="42" t="e">
        <f>'C завтраками| Bed and breakfast'!#REF!*0.85</f>
        <v>#REF!</v>
      </c>
      <c r="Z13" s="42" t="e">
        <f>'C завтраками| Bed and breakfast'!#REF!*0.85</f>
        <v>#REF!</v>
      </c>
      <c r="AA13" s="42" t="e">
        <f>'C завтраками| Bed and breakfast'!#REF!*0.85</f>
        <v>#REF!</v>
      </c>
      <c r="AB13" s="42" t="e">
        <f>'C завтраками| Bed and breakfast'!#REF!*0.85</f>
        <v>#REF!</v>
      </c>
      <c r="AC13" s="42" t="e">
        <f>'C завтраками| Bed and breakfast'!#REF!*0.85</f>
        <v>#REF!</v>
      </c>
      <c r="AD13" s="42" t="e">
        <f>'C завтраками| Bed and breakfast'!#REF!*0.85</f>
        <v>#REF!</v>
      </c>
      <c r="AE13" s="42" t="e">
        <f>'C завтраками| Bed and breakfast'!#REF!*0.85</f>
        <v>#REF!</v>
      </c>
      <c r="AF13" s="42" t="e">
        <f>'C завтраками| Bed and breakfast'!#REF!*0.85</f>
        <v>#REF!</v>
      </c>
      <c r="AG13" s="42" t="e">
        <f>'C завтраками| Bed and breakfast'!#REF!*0.85</f>
        <v>#REF!</v>
      </c>
      <c r="AH13" s="42" t="e">
        <f>'C завтраками| Bed and breakfast'!#REF!*0.85</f>
        <v>#REF!</v>
      </c>
      <c r="AI13" s="42" t="e">
        <f>'C завтраками| Bed and breakfast'!#REF!*0.85</f>
        <v>#REF!</v>
      </c>
      <c r="AJ13" s="42" t="e">
        <f>'C завтраками| Bed and breakfast'!#REF!*0.85</f>
        <v>#REF!</v>
      </c>
      <c r="AK13" s="42" t="e">
        <f>'C завтраками| Bed and breakfast'!#REF!*0.85</f>
        <v>#REF!</v>
      </c>
      <c r="AL13" s="42" t="e">
        <f>'C завтраками| Bed and breakfast'!#REF!*0.85</f>
        <v>#REF!</v>
      </c>
      <c r="AM13" s="42" t="e">
        <f>'C завтраками| Bed and breakfast'!#REF!*0.85</f>
        <v>#REF!</v>
      </c>
      <c r="AN13" s="42" t="e">
        <f>'C завтраками| Bed and breakfast'!#REF!*0.85</f>
        <v>#REF!</v>
      </c>
      <c r="AO13" s="42" t="e">
        <f>'C завтраками| Bed and breakfast'!#REF!*0.85</f>
        <v>#REF!</v>
      </c>
    </row>
    <row r="14" spans="1:41" s="53" customFormat="1" x14ac:dyDescent="0.2">
      <c r="A14" s="88">
        <f>A8</f>
        <v>2</v>
      </c>
      <c r="B14" s="42">
        <f t="shared" ref="B14:H14" si="3">B13+1000</f>
        <v>15200</v>
      </c>
      <c r="C14" s="42">
        <f t="shared" si="3"/>
        <v>16000</v>
      </c>
      <c r="D14" s="42">
        <f t="shared" si="3"/>
        <v>15200</v>
      </c>
      <c r="E14" s="42">
        <f t="shared" si="3"/>
        <v>16000</v>
      </c>
      <c r="F14" s="42">
        <f t="shared" si="3"/>
        <v>15200</v>
      </c>
      <c r="G14" s="42">
        <f t="shared" si="3"/>
        <v>16000</v>
      </c>
      <c r="H14" s="42">
        <f t="shared" si="3"/>
        <v>15200</v>
      </c>
      <c r="I14" s="42" t="e">
        <f>'C завтраками| Bed and breakfast'!#REF!*0.85</f>
        <v>#REF!</v>
      </c>
      <c r="J14" s="42" t="e">
        <f>'C завтраками| Bed and breakfast'!#REF!*0.85</f>
        <v>#REF!</v>
      </c>
      <c r="K14" s="42" t="e">
        <f>'C завтраками| Bed and breakfast'!#REF!*0.85</f>
        <v>#REF!</v>
      </c>
      <c r="L14" s="42" t="e">
        <f>'C завтраками| Bed and breakfast'!#REF!*0.85</f>
        <v>#REF!</v>
      </c>
      <c r="M14" s="42" t="e">
        <f>'C завтраками| Bed and breakfast'!#REF!*0.85</f>
        <v>#REF!</v>
      </c>
      <c r="N14" s="42" t="e">
        <f>'C завтраками| Bed and breakfast'!#REF!*0.85</f>
        <v>#REF!</v>
      </c>
      <c r="O14" s="42" t="e">
        <f>'C завтраками| Bed and breakfast'!#REF!*0.85</f>
        <v>#REF!</v>
      </c>
      <c r="P14" s="42" t="e">
        <f>'C завтраками| Bed and breakfast'!#REF!*0.85</f>
        <v>#REF!</v>
      </c>
      <c r="Q14" s="42" t="e">
        <f>'C завтраками| Bed and breakfast'!#REF!*0.85</f>
        <v>#REF!</v>
      </c>
      <c r="R14" s="42" t="e">
        <f>'C завтраками| Bed and breakfast'!#REF!*0.85</f>
        <v>#REF!</v>
      </c>
      <c r="S14" s="42" t="e">
        <f>'C завтраками| Bed and breakfast'!#REF!*0.85</f>
        <v>#REF!</v>
      </c>
      <c r="T14" s="42" t="e">
        <f>'C завтраками| Bed and breakfast'!#REF!*0.85</f>
        <v>#REF!</v>
      </c>
      <c r="U14" s="42" t="e">
        <f>'C завтраками| Bed and breakfast'!#REF!*0.85</f>
        <v>#REF!</v>
      </c>
      <c r="V14" s="42" t="e">
        <f>'C завтраками| Bed and breakfast'!#REF!*0.85</f>
        <v>#REF!</v>
      </c>
      <c r="W14" s="42" t="e">
        <f>'C завтраками| Bed and breakfast'!#REF!*0.85</f>
        <v>#REF!</v>
      </c>
      <c r="X14" s="42" t="e">
        <f>'C завтраками| Bed and breakfast'!#REF!*0.85</f>
        <v>#REF!</v>
      </c>
      <c r="Y14" s="42" t="e">
        <f>'C завтраками| Bed and breakfast'!#REF!*0.85</f>
        <v>#REF!</v>
      </c>
      <c r="Z14" s="42" t="e">
        <f>'C завтраками| Bed and breakfast'!#REF!*0.85</f>
        <v>#REF!</v>
      </c>
      <c r="AA14" s="42" t="e">
        <f>'C завтраками| Bed and breakfast'!#REF!*0.85</f>
        <v>#REF!</v>
      </c>
      <c r="AB14" s="42" t="e">
        <f>'C завтраками| Bed and breakfast'!#REF!*0.85</f>
        <v>#REF!</v>
      </c>
      <c r="AC14" s="42" t="e">
        <f>'C завтраками| Bed and breakfast'!#REF!*0.85</f>
        <v>#REF!</v>
      </c>
      <c r="AD14" s="42" t="e">
        <f>'C завтраками| Bed and breakfast'!#REF!*0.85</f>
        <v>#REF!</v>
      </c>
      <c r="AE14" s="42" t="e">
        <f>'C завтраками| Bed and breakfast'!#REF!*0.85</f>
        <v>#REF!</v>
      </c>
      <c r="AF14" s="42" t="e">
        <f>'C завтраками| Bed and breakfast'!#REF!*0.85</f>
        <v>#REF!</v>
      </c>
      <c r="AG14" s="42" t="e">
        <f>'C завтраками| Bed and breakfast'!#REF!*0.85</f>
        <v>#REF!</v>
      </c>
      <c r="AH14" s="42" t="e">
        <f>'C завтраками| Bed and breakfast'!#REF!*0.85</f>
        <v>#REF!</v>
      </c>
      <c r="AI14" s="42" t="e">
        <f>'C завтраками| Bed and breakfast'!#REF!*0.85</f>
        <v>#REF!</v>
      </c>
      <c r="AJ14" s="42" t="e">
        <f>'C завтраками| Bed and breakfast'!#REF!*0.85</f>
        <v>#REF!</v>
      </c>
      <c r="AK14" s="42" t="e">
        <f>'C завтраками| Bed and breakfast'!#REF!*0.85</f>
        <v>#REF!</v>
      </c>
      <c r="AL14" s="42" t="e">
        <f>'C завтраками| Bed and breakfast'!#REF!*0.85</f>
        <v>#REF!</v>
      </c>
      <c r="AM14" s="42" t="e">
        <f>'C завтраками| Bed and breakfast'!#REF!*0.85</f>
        <v>#REF!</v>
      </c>
      <c r="AN14" s="42" t="e">
        <f>'C завтраками| Bed and breakfast'!#REF!*0.85</f>
        <v>#REF!</v>
      </c>
      <c r="AO14" s="42" t="e">
        <f>'C завтраками| Bed and breakfast'!#REF!*0.85</f>
        <v>#REF!</v>
      </c>
    </row>
    <row r="15" spans="1:41" s="53" customFormat="1" x14ac:dyDescent="0.2">
      <c r="A15" s="42" t="s">
        <v>86</v>
      </c>
      <c r="B15" s="41"/>
      <c r="C15" s="41"/>
      <c r="D15" s="41"/>
      <c r="E15" s="41"/>
      <c r="F15" s="41"/>
      <c r="G15" s="41"/>
      <c r="H15" s="41"/>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row>
    <row r="16" spans="1:41" s="53" customFormat="1" x14ac:dyDescent="0.2">
      <c r="A16" s="88">
        <f>A7</f>
        <v>1</v>
      </c>
      <c r="B16" s="42">
        <f t="shared" ref="B16:H16" si="4">B7+6000</f>
        <v>16200</v>
      </c>
      <c r="C16" s="42">
        <f t="shared" si="4"/>
        <v>17000</v>
      </c>
      <c r="D16" s="42">
        <f t="shared" si="4"/>
        <v>16200</v>
      </c>
      <c r="E16" s="42">
        <f t="shared" si="4"/>
        <v>17000</v>
      </c>
      <c r="F16" s="42">
        <f t="shared" si="4"/>
        <v>16200</v>
      </c>
      <c r="G16" s="42">
        <f t="shared" si="4"/>
        <v>17000</v>
      </c>
      <c r="H16" s="42">
        <f t="shared" si="4"/>
        <v>16200</v>
      </c>
      <c r="I16" s="42" t="e">
        <f>'C завтраками| Bed and breakfast'!#REF!*0.85</f>
        <v>#REF!</v>
      </c>
      <c r="J16" s="42" t="e">
        <f>'C завтраками| Bed and breakfast'!#REF!*0.85</f>
        <v>#REF!</v>
      </c>
      <c r="K16" s="42" t="e">
        <f>'C завтраками| Bed and breakfast'!#REF!*0.85</f>
        <v>#REF!</v>
      </c>
      <c r="L16" s="42" t="e">
        <f>'C завтраками| Bed and breakfast'!#REF!*0.85</f>
        <v>#REF!</v>
      </c>
      <c r="M16" s="42" t="e">
        <f>'C завтраками| Bed and breakfast'!#REF!*0.85</f>
        <v>#REF!</v>
      </c>
      <c r="N16" s="42" t="e">
        <f>'C завтраками| Bed and breakfast'!#REF!*0.85</f>
        <v>#REF!</v>
      </c>
      <c r="O16" s="42" t="e">
        <f>'C завтраками| Bed and breakfast'!#REF!*0.85</f>
        <v>#REF!</v>
      </c>
      <c r="P16" s="42" t="e">
        <f>'C завтраками| Bed and breakfast'!#REF!*0.85</f>
        <v>#REF!</v>
      </c>
      <c r="Q16" s="42" t="e">
        <f>'C завтраками| Bed and breakfast'!#REF!*0.85</f>
        <v>#REF!</v>
      </c>
      <c r="R16" s="42" t="e">
        <f>'C завтраками| Bed and breakfast'!#REF!*0.85</f>
        <v>#REF!</v>
      </c>
      <c r="S16" s="42" t="e">
        <f>'C завтраками| Bed and breakfast'!#REF!*0.85</f>
        <v>#REF!</v>
      </c>
      <c r="T16" s="42" t="e">
        <f>'C завтраками| Bed and breakfast'!#REF!*0.85</f>
        <v>#REF!</v>
      </c>
      <c r="U16" s="42" t="e">
        <f>'C завтраками| Bed and breakfast'!#REF!*0.85</f>
        <v>#REF!</v>
      </c>
      <c r="V16" s="42" t="e">
        <f>'C завтраками| Bed and breakfast'!#REF!*0.85</f>
        <v>#REF!</v>
      </c>
      <c r="W16" s="42" t="e">
        <f>'C завтраками| Bed and breakfast'!#REF!*0.85</f>
        <v>#REF!</v>
      </c>
      <c r="X16" s="42" t="e">
        <f>'C завтраками| Bed and breakfast'!#REF!*0.85</f>
        <v>#REF!</v>
      </c>
      <c r="Y16" s="42" t="e">
        <f>'C завтраками| Bed and breakfast'!#REF!*0.85</f>
        <v>#REF!</v>
      </c>
      <c r="Z16" s="42" t="e">
        <f>'C завтраками| Bed and breakfast'!#REF!*0.85</f>
        <v>#REF!</v>
      </c>
      <c r="AA16" s="42" t="e">
        <f>'C завтраками| Bed and breakfast'!#REF!*0.85</f>
        <v>#REF!</v>
      </c>
      <c r="AB16" s="42" t="e">
        <f>'C завтраками| Bed and breakfast'!#REF!*0.85</f>
        <v>#REF!</v>
      </c>
      <c r="AC16" s="42" t="e">
        <f>'C завтраками| Bed and breakfast'!#REF!*0.85</f>
        <v>#REF!</v>
      </c>
      <c r="AD16" s="42" t="e">
        <f>'C завтраками| Bed and breakfast'!#REF!*0.85</f>
        <v>#REF!</v>
      </c>
      <c r="AE16" s="42" t="e">
        <f>'C завтраками| Bed and breakfast'!#REF!*0.85</f>
        <v>#REF!</v>
      </c>
      <c r="AF16" s="42" t="e">
        <f>'C завтраками| Bed and breakfast'!#REF!*0.85</f>
        <v>#REF!</v>
      </c>
      <c r="AG16" s="42" t="e">
        <f>'C завтраками| Bed and breakfast'!#REF!*0.85</f>
        <v>#REF!</v>
      </c>
      <c r="AH16" s="42" t="e">
        <f>'C завтраками| Bed and breakfast'!#REF!*0.85</f>
        <v>#REF!</v>
      </c>
      <c r="AI16" s="42" t="e">
        <f>'C завтраками| Bed and breakfast'!#REF!*0.85</f>
        <v>#REF!</v>
      </c>
      <c r="AJ16" s="42" t="e">
        <f>'C завтраками| Bed and breakfast'!#REF!*0.85</f>
        <v>#REF!</v>
      </c>
      <c r="AK16" s="42" t="e">
        <f>'C завтраками| Bed and breakfast'!#REF!*0.85</f>
        <v>#REF!</v>
      </c>
      <c r="AL16" s="42" t="e">
        <f>'C завтраками| Bed and breakfast'!#REF!*0.85</f>
        <v>#REF!</v>
      </c>
      <c r="AM16" s="42" t="e">
        <f>'C завтраками| Bed and breakfast'!#REF!*0.85</f>
        <v>#REF!</v>
      </c>
      <c r="AN16" s="42" t="e">
        <f>'C завтраками| Bed and breakfast'!#REF!*0.85</f>
        <v>#REF!</v>
      </c>
      <c r="AO16" s="42" t="e">
        <f>'C завтраками| Bed and breakfast'!#REF!*0.85</f>
        <v>#REF!</v>
      </c>
    </row>
    <row r="17" spans="1:41" s="53" customFormat="1" x14ac:dyDescent="0.2">
      <c r="A17" s="88">
        <f>A8</f>
        <v>2</v>
      </c>
      <c r="B17" s="42">
        <f t="shared" ref="B17:H17" si="5">B16+1000</f>
        <v>17200</v>
      </c>
      <c r="C17" s="42">
        <f t="shared" si="5"/>
        <v>18000</v>
      </c>
      <c r="D17" s="42">
        <f t="shared" si="5"/>
        <v>17200</v>
      </c>
      <c r="E17" s="42">
        <f t="shared" si="5"/>
        <v>18000</v>
      </c>
      <c r="F17" s="42">
        <f t="shared" si="5"/>
        <v>17200</v>
      </c>
      <c r="G17" s="42">
        <f t="shared" si="5"/>
        <v>18000</v>
      </c>
      <c r="H17" s="42">
        <f t="shared" si="5"/>
        <v>17200</v>
      </c>
      <c r="I17" s="42" t="e">
        <f>'C завтраками| Bed and breakfast'!#REF!*0.85</f>
        <v>#REF!</v>
      </c>
      <c r="J17" s="42" t="e">
        <f>'C завтраками| Bed and breakfast'!#REF!*0.85</f>
        <v>#REF!</v>
      </c>
      <c r="K17" s="42" t="e">
        <f>'C завтраками| Bed and breakfast'!#REF!*0.85</f>
        <v>#REF!</v>
      </c>
      <c r="L17" s="42" t="e">
        <f>'C завтраками| Bed and breakfast'!#REF!*0.85</f>
        <v>#REF!</v>
      </c>
      <c r="M17" s="42" t="e">
        <f>'C завтраками| Bed and breakfast'!#REF!*0.85</f>
        <v>#REF!</v>
      </c>
      <c r="N17" s="42" t="e">
        <f>'C завтраками| Bed and breakfast'!#REF!*0.85</f>
        <v>#REF!</v>
      </c>
      <c r="O17" s="42" t="e">
        <f>'C завтраками| Bed and breakfast'!#REF!*0.85</f>
        <v>#REF!</v>
      </c>
      <c r="P17" s="42" t="e">
        <f>'C завтраками| Bed and breakfast'!#REF!*0.85</f>
        <v>#REF!</v>
      </c>
      <c r="Q17" s="42" t="e">
        <f>'C завтраками| Bed and breakfast'!#REF!*0.85</f>
        <v>#REF!</v>
      </c>
      <c r="R17" s="42" t="e">
        <f>'C завтраками| Bed and breakfast'!#REF!*0.85</f>
        <v>#REF!</v>
      </c>
      <c r="S17" s="42" t="e">
        <f>'C завтраками| Bed and breakfast'!#REF!*0.85</f>
        <v>#REF!</v>
      </c>
      <c r="T17" s="42" t="e">
        <f>'C завтраками| Bed and breakfast'!#REF!*0.85</f>
        <v>#REF!</v>
      </c>
      <c r="U17" s="42" t="e">
        <f>'C завтраками| Bed and breakfast'!#REF!*0.85</f>
        <v>#REF!</v>
      </c>
      <c r="V17" s="42" t="e">
        <f>'C завтраками| Bed and breakfast'!#REF!*0.85</f>
        <v>#REF!</v>
      </c>
      <c r="W17" s="42" t="e">
        <f>'C завтраками| Bed and breakfast'!#REF!*0.85</f>
        <v>#REF!</v>
      </c>
      <c r="X17" s="42" t="e">
        <f>'C завтраками| Bed and breakfast'!#REF!*0.85</f>
        <v>#REF!</v>
      </c>
      <c r="Y17" s="42" t="e">
        <f>'C завтраками| Bed and breakfast'!#REF!*0.85</f>
        <v>#REF!</v>
      </c>
      <c r="Z17" s="42" t="e">
        <f>'C завтраками| Bed and breakfast'!#REF!*0.85</f>
        <v>#REF!</v>
      </c>
      <c r="AA17" s="42" t="e">
        <f>'C завтраками| Bed and breakfast'!#REF!*0.85</f>
        <v>#REF!</v>
      </c>
      <c r="AB17" s="42" t="e">
        <f>'C завтраками| Bed and breakfast'!#REF!*0.85</f>
        <v>#REF!</v>
      </c>
      <c r="AC17" s="42" t="e">
        <f>'C завтраками| Bed and breakfast'!#REF!*0.85</f>
        <v>#REF!</v>
      </c>
      <c r="AD17" s="42" t="e">
        <f>'C завтраками| Bed and breakfast'!#REF!*0.85</f>
        <v>#REF!</v>
      </c>
      <c r="AE17" s="42" t="e">
        <f>'C завтраками| Bed and breakfast'!#REF!*0.85</f>
        <v>#REF!</v>
      </c>
      <c r="AF17" s="42" t="e">
        <f>'C завтраками| Bed and breakfast'!#REF!*0.85</f>
        <v>#REF!</v>
      </c>
      <c r="AG17" s="42" t="e">
        <f>'C завтраками| Bed and breakfast'!#REF!*0.85</f>
        <v>#REF!</v>
      </c>
      <c r="AH17" s="42" t="e">
        <f>'C завтраками| Bed and breakfast'!#REF!*0.85</f>
        <v>#REF!</v>
      </c>
      <c r="AI17" s="42" t="e">
        <f>'C завтраками| Bed and breakfast'!#REF!*0.85</f>
        <v>#REF!</v>
      </c>
      <c r="AJ17" s="42" t="e">
        <f>'C завтраками| Bed and breakfast'!#REF!*0.85</f>
        <v>#REF!</v>
      </c>
      <c r="AK17" s="42" t="e">
        <f>'C завтраками| Bed and breakfast'!#REF!*0.85</f>
        <v>#REF!</v>
      </c>
      <c r="AL17" s="42" t="e">
        <f>'C завтраками| Bed and breakfast'!#REF!*0.85</f>
        <v>#REF!</v>
      </c>
      <c r="AM17" s="42" t="e">
        <f>'C завтраками| Bed and breakfast'!#REF!*0.85</f>
        <v>#REF!</v>
      </c>
      <c r="AN17" s="42" t="e">
        <f>'C завтраками| Bed and breakfast'!#REF!*0.85</f>
        <v>#REF!</v>
      </c>
      <c r="AO17" s="42" t="e">
        <f>'C завтраками| Bed and breakfast'!#REF!*0.85</f>
        <v>#REF!</v>
      </c>
    </row>
    <row r="18" spans="1:41" s="53" customFormat="1" x14ac:dyDescent="0.2">
      <c r="A18" s="42" t="s">
        <v>87</v>
      </c>
      <c r="B18" s="41"/>
      <c r="C18" s="41"/>
      <c r="D18" s="41"/>
      <c r="E18" s="41"/>
      <c r="F18" s="41"/>
      <c r="G18" s="41"/>
      <c r="H18" s="41"/>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row>
    <row r="19" spans="1:41" s="53" customFormat="1" x14ac:dyDescent="0.2">
      <c r="A19" s="88" t="s">
        <v>88</v>
      </c>
      <c r="B19" s="42">
        <f t="shared" ref="B19:H19" si="6">B7+21000</f>
        <v>31200</v>
      </c>
      <c r="C19" s="42">
        <f t="shared" si="6"/>
        <v>32000</v>
      </c>
      <c r="D19" s="42">
        <f t="shared" si="6"/>
        <v>31200</v>
      </c>
      <c r="E19" s="42">
        <f t="shared" si="6"/>
        <v>32000</v>
      </c>
      <c r="F19" s="42">
        <f t="shared" si="6"/>
        <v>31200</v>
      </c>
      <c r="G19" s="42">
        <f t="shared" si="6"/>
        <v>32000</v>
      </c>
      <c r="H19" s="42">
        <f t="shared" si="6"/>
        <v>31200</v>
      </c>
      <c r="I19" s="42" t="e">
        <f>'C завтраками| Bed and breakfast'!#REF!*0.85</f>
        <v>#REF!</v>
      </c>
      <c r="J19" s="42" t="e">
        <f>'C завтраками| Bed and breakfast'!#REF!*0.85</f>
        <v>#REF!</v>
      </c>
      <c r="K19" s="42" t="e">
        <f>'C завтраками| Bed and breakfast'!#REF!*0.85</f>
        <v>#REF!</v>
      </c>
      <c r="L19" s="42" t="e">
        <f>'C завтраками| Bed and breakfast'!#REF!*0.85</f>
        <v>#REF!</v>
      </c>
      <c r="M19" s="42" t="e">
        <f>'C завтраками| Bed and breakfast'!#REF!*0.85</f>
        <v>#REF!</v>
      </c>
      <c r="N19" s="42" t="e">
        <f>'C завтраками| Bed and breakfast'!#REF!*0.85</f>
        <v>#REF!</v>
      </c>
      <c r="O19" s="114" t="e">
        <f>'C завтраками| Bed and breakfast'!#REF!*0.85</f>
        <v>#REF!</v>
      </c>
      <c r="P19" s="114" t="e">
        <f>'C завтраками| Bed and breakfast'!#REF!*0.85</f>
        <v>#REF!</v>
      </c>
      <c r="Q19" s="114" t="e">
        <f>'C завтраками| Bed and breakfast'!#REF!*0.85</f>
        <v>#REF!</v>
      </c>
      <c r="R19" s="42" t="e">
        <f>'C завтраками| Bed and breakfast'!#REF!*0.85</f>
        <v>#REF!</v>
      </c>
      <c r="S19" s="42" t="e">
        <f>'C завтраками| Bed and breakfast'!#REF!*0.85</f>
        <v>#REF!</v>
      </c>
      <c r="T19" s="42" t="e">
        <f>'C завтраками| Bed and breakfast'!#REF!*0.85</f>
        <v>#REF!</v>
      </c>
      <c r="U19" s="42" t="e">
        <f>'C завтраками| Bed and breakfast'!#REF!*0.85</f>
        <v>#REF!</v>
      </c>
      <c r="V19" s="42" t="e">
        <f>'C завтраками| Bed and breakfast'!#REF!*0.85</f>
        <v>#REF!</v>
      </c>
      <c r="W19" s="42" t="e">
        <f>'C завтраками| Bed and breakfast'!#REF!*0.85</f>
        <v>#REF!</v>
      </c>
      <c r="X19" s="42" t="e">
        <f>'C завтраками| Bed and breakfast'!#REF!*0.85</f>
        <v>#REF!</v>
      </c>
      <c r="Y19" s="42" t="e">
        <f>'C завтраками| Bed and breakfast'!#REF!*0.85</f>
        <v>#REF!</v>
      </c>
      <c r="Z19" s="42" t="e">
        <f>'C завтраками| Bed and breakfast'!#REF!*0.85</f>
        <v>#REF!</v>
      </c>
      <c r="AA19" s="42" t="e">
        <f>'C завтраками| Bed and breakfast'!#REF!*0.85</f>
        <v>#REF!</v>
      </c>
      <c r="AB19" s="42" t="e">
        <f>'C завтраками| Bed and breakfast'!#REF!*0.85</f>
        <v>#REF!</v>
      </c>
      <c r="AC19" s="42" t="e">
        <f>'C завтраками| Bed and breakfast'!#REF!*0.85</f>
        <v>#REF!</v>
      </c>
      <c r="AD19" s="42" t="e">
        <f>'C завтраками| Bed and breakfast'!#REF!*0.85</f>
        <v>#REF!</v>
      </c>
      <c r="AE19" s="42" t="e">
        <f>'C завтраками| Bed and breakfast'!#REF!*0.85</f>
        <v>#REF!</v>
      </c>
      <c r="AF19" s="42" t="e">
        <f>'C завтраками| Bed and breakfast'!#REF!*0.85</f>
        <v>#REF!</v>
      </c>
      <c r="AG19" s="42" t="e">
        <f>'C завтраками| Bed and breakfast'!#REF!*0.85</f>
        <v>#REF!</v>
      </c>
      <c r="AH19" s="42" t="e">
        <f>'C завтраками| Bed and breakfast'!#REF!*0.85</f>
        <v>#REF!</v>
      </c>
      <c r="AI19" s="42" t="e">
        <f>'C завтраками| Bed and breakfast'!#REF!*0.85</f>
        <v>#REF!</v>
      </c>
      <c r="AJ19" s="42" t="e">
        <f>'C завтраками| Bed and breakfast'!#REF!*0.85</f>
        <v>#REF!</v>
      </c>
      <c r="AK19" s="42" t="e">
        <f>'C завтраками| Bed and breakfast'!#REF!*0.85</f>
        <v>#REF!</v>
      </c>
      <c r="AL19" s="42" t="e">
        <f>'C завтраками| Bed and breakfast'!#REF!*0.85</f>
        <v>#REF!</v>
      </c>
      <c r="AM19" s="42" t="e">
        <f>'C завтраками| Bed and breakfast'!#REF!*0.85</f>
        <v>#REF!</v>
      </c>
      <c r="AN19" s="42" t="e">
        <f>'C завтраками| Bed and breakfast'!#REF!*0.85</f>
        <v>#REF!</v>
      </c>
      <c r="AO19" s="42" t="e">
        <f>'C завтраками| Bed and breakfast'!#REF!*0.85</f>
        <v>#REF!</v>
      </c>
    </row>
    <row r="20" spans="1:41" s="53" customFormat="1" x14ac:dyDescent="0.2">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row>
    <row r="21" spans="1:41" ht="18" customHeight="1" x14ac:dyDescent="0.2">
      <c r="A21" s="111" t="s">
        <v>100</v>
      </c>
      <c r="B21" s="85">
        <v>44409</v>
      </c>
      <c r="C21" s="85">
        <v>44414</v>
      </c>
      <c r="D21" s="85">
        <v>44416</v>
      </c>
      <c r="E21" s="85">
        <f>E4</f>
        <v>44421</v>
      </c>
      <c r="F21" s="85">
        <f t="shared" ref="F21:K22" si="7">F4</f>
        <v>44423</v>
      </c>
      <c r="G21" s="85">
        <f t="shared" si="7"/>
        <v>44428</v>
      </c>
      <c r="H21" s="85">
        <f t="shared" si="7"/>
        <v>44430</v>
      </c>
      <c r="I21" s="85">
        <f t="shared" si="7"/>
        <v>44435</v>
      </c>
      <c r="J21" s="85">
        <f t="shared" si="7"/>
        <v>44437</v>
      </c>
      <c r="K21" s="101" t="e">
        <f t="shared" si="7"/>
        <v>#REF!</v>
      </c>
      <c r="L21" s="101" t="e">
        <f t="shared" ref="L21:R21" si="8">L4</f>
        <v>#REF!</v>
      </c>
      <c r="M21" s="102" t="e">
        <f t="shared" si="8"/>
        <v>#REF!</v>
      </c>
      <c r="N21" s="101" t="e">
        <f t="shared" si="8"/>
        <v>#REF!</v>
      </c>
      <c r="O21" s="101" t="e">
        <f t="shared" si="8"/>
        <v>#REF!</v>
      </c>
      <c r="P21" s="101" t="e">
        <f t="shared" si="8"/>
        <v>#REF!</v>
      </c>
      <c r="Q21" s="101" t="e">
        <f t="shared" si="8"/>
        <v>#REF!</v>
      </c>
      <c r="R21" s="101" t="e">
        <f t="shared" si="8"/>
        <v>#REF!</v>
      </c>
      <c r="S21" s="101" t="e">
        <f t="shared" ref="S21:T21" si="9">S4</f>
        <v>#REF!</v>
      </c>
      <c r="T21" s="131" t="e">
        <f t="shared" si="9"/>
        <v>#REF!</v>
      </c>
      <c r="U21" s="101" t="e">
        <f t="shared" ref="U21:V21" si="10">U4</f>
        <v>#REF!</v>
      </c>
      <c r="V21" s="131" t="e">
        <f t="shared" si="10"/>
        <v>#REF!</v>
      </c>
      <c r="W21" s="133" t="e">
        <f t="shared" ref="W21:AF21" si="11">W4</f>
        <v>#REF!</v>
      </c>
      <c r="X21" s="92"/>
      <c r="Y21" s="92" t="e">
        <f t="shared" si="11"/>
        <v>#REF!</v>
      </c>
      <c r="Z21" s="92" t="e">
        <f t="shared" si="11"/>
        <v>#REF!</v>
      </c>
      <c r="AA21" s="92" t="e">
        <f t="shared" si="11"/>
        <v>#REF!</v>
      </c>
      <c r="AB21" s="92" t="e">
        <f t="shared" si="11"/>
        <v>#REF!</v>
      </c>
      <c r="AC21" s="92" t="e">
        <f t="shared" si="11"/>
        <v>#REF!</v>
      </c>
      <c r="AD21" s="92" t="e">
        <f t="shared" si="11"/>
        <v>#REF!</v>
      </c>
      <c r="AE21" s="92" t="e">
        <f t="shared" si="11"/>
        <v>#REF!</v>
      </c>
      <c r="AF21" s="92" t="e">
        <f t="shared" si="11"/>
        <v>#REF!</v>
      </c>
      <c r="AG21" s="133" t="e">
        <f t="shared" ref="AG21:AI21" si="12">AG4</f>
        <v>#REF!</v>
      </c>
      <c r="AH21" s="92" t="e">
        <f t="shared" si="12"/>
        <v>#REF!</v>
      </c>
      <c r="AI21" s="92" t="e">
        <f t="shared" si="12"/>
        <v>#REF!</v>
      </c>
      <c r="AJ21" s="133" t="e">
        <f t="shared" ref="AJ21:AO21" si="13">AJ4</f>
        <v>#REF!</v>
      </c>
      <c r="AK21" s="92" t="e">
        <f t="shared" si="13"/>
        <v>#REF!</v>
      </c>
      <c r="AL21" s="133" t="e">
        <f t="shared" si="13"/>
        <v>#REF!</v>
      </c>
      <c r="AM21" s="133" t="e">
        <f t="shared" si="13"/>
        <v>#REF!</v>
      </c>
      <c r="AN21" s="133" t="e">
        <f t="shared" si="13"/>
        <v>#REF!</v>
      </c>
      <c r="AO21" s="133" t="e">
        <f t="shared" si="13"/>
        <v>#REF!</v>
      </c>
    </row>
    <row r="22" spans="1:41" ht="20.25" customHeight="1" x14ac:dyDescent="0.2">
      <c r="A22" s="90" t="s">
        <v>64</v>
      </c>
      <c r="B22" s="84">
        <v>44413</v>
      </c>
      <c r="C22" s="84">
        <v>44415</v>
      </c>
      <c r="D22" s="84">
        <v>44420</v>
      </c>
      <c r="E22" s="84">
        <f>E5</f>
        <v>44422</v>
      </c>
      <c r="F22" s="84">
        <f t="shared" si="7"/>
        <v>44427</v>
      </c>
      <c r="G22" s="84">
        <f t="shared" si="7"/>
        <v>44429</v>
      </c>
      <c r="H22" s="84">
        <f t="shared" si="7"/>
        <v>44434</v>
      </c>
      <c r="I22" s="84">
        <f t="shared" si="7"/>
        <v>44436</v>
      </c>
      <c r="J22" s="84">
        <f t="shared" si="7"/>
        <v>44448</v>
      </c>
      <c r="K22" s="102" t="e">
        <f t="shared" si="7"/>
        <v>#REF!</v>
      </c>
      <c r="L22" s="101" t="e">
        <f t="shared" ref="L22:R22" si="14">L5</f>
        <v>#REF!</v>
      </c>
      <c r="M22" s="102" t="e">
        <f t="shared" si="14"/>
        <v>#REF!</v>
      </c>
      <c r="N22" s="102" t="e">
        <f t="shared" si="14"/>
        <v>#REF!</v>
      </c>
      <c r="O22" s="102" t="e">
        <f t="shared" si="14"/>
        <v>#REF!</v>
      </c>
      <c r="P22" s="102" t="e">
        <f t="shared" si="14"/>
        <v>#REF!</v>
      </c>
      <c r="Q22" s="102" t="e">
        <f t="shared" si="14"/>
        <v>#REF!</v>
      </c>
      <c r="R22" s="102" t="e">
        <f t="shared" si="14"/>
        <v>#REF!</v>
      </c>
      <c r="S22" s="102" t="e">
        <f t="shared" ref="S22:T22" si="15">S5</f>
        <v>#REF!</v>
      </c>
      <c r="T22" s="131" t="e">
        <f t="shared" si="15"/>
        <v>#REF!</v>
      </c>
      <c r="U22" s="101" t="e">
        <f t="shared" ref="U22:V22" si="16">U5</f>
        <v>#REF!</v>
      </c>
      <c r="V22" s="131" t="e">
        <f t="shared" si="16"/>
        <v>#REF!</v>
      </c>
      <c r="W22" s="131" t="e">
        <f t="shared" ref="W22:AF22" si="17">W5</f>
        <v>#REF!</v>
      </c>
      <c r="X22" s="101" t="e">
        <f t="shared" si="17"/>
        <v>#REF!</v>
      </c>
      <c r="Y22" s="103" t="e">
        <f t="shared" si="17"/>
        <v>#REF!</v>
      </c>
      <c r="Z22" s="101" t="e">
        <f t="shared" si="17"/>
        <v>#REF!</v>
      </c>
      <c r="AA22" s="92" t="e">
        <f t="shared" si="17"/>
        <v>#REF!</v>
      </c>
      <c r="AB22" s="92" t="e">
        <f t="shared" si="17"/>
        <v>#REF!</v>
      </c>
      <c r="AC22" s="92" t="e">
        <f t="shared" si="17"/>
        <v>#REF!</v>
      </c>
      <c r="AD22" s="92" t="e">
        <f t="shared" si="17"/>
        <v>#REF!</v>
      </c>
      <c r="AE22" s="92" t="e">
        <f t="shared" si="17"/>
        <v>#REF!</v>
      </c>
      <c r="AF22" s="92" t="e">
        <f t="shared" si="17"/>
        <v>#REF!</v>
      </c>
      <c r="AG22" s="133" t="e">
        <f t="shared" ref="AG22:AI22" si="18">AG5</f>
        <v>#REF!</v>
      </c>
      <c r="AH22" s="92" t="e">
        <f t="shared" si="18"/>
        <v>#REF!</v>
      </c>
      <c r="AI22" s="92" t="e">
        <f t="shared" si="18"/>
        <v>#REF!</v>
      </c>
      <c r="AJ22" s="133" t="e">
        <f t="shared" ref="AJ22:AO22" si="19">AJ5</f>
        <v>#REF!</v>
      </c>
      <c r="AK22" s="92" t="e">
        <f t="shared" si="19"/>
        <v>#REF!</v>
      </c>
      <c r="AL22" s="133" t="e">
        <f t="shared" si="19"/>
        <v>#REF!</v>
      </c>
      <c r="AM22" s="133" t="e">
        <f t="shared" si="19"/>
        <v>#REF!</v>
      </c>
      <c r="AN22" s="133" t="e">
        <f t="shared" si="19"/>
        <v>#REF!</v>
      </c>
      <c r="AO22" s="133" t="e">
        <f t="shared" si="19"/>
        <v>#REF!</v>
      </c>
    </row>
    <row r="23" spans="1:41" s="44" customFormat="1" x14ac:dyDescent="0.2">
      <c r="A23" s="42" t="s">
        <v>83</v>
      </c>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row>
    <row r="24" spans="1:41" s="50" customFormat="1" x14ac:dyDescent="0.2">
      <c r="A24" s="88">
        <v>1</v>
      </c>
      <c r="B24" s="91">
        <f t="shared" ref="B24:D25" si="20">B7*0.75</f>
        <v>7650</v>
      </c>
      <c r="C24" s="91">
        <f t="shared" si="20"/>
        <v>8250</v>
      </c>
      <c r="D24" s="91">
        <f t="shared" si="20"/>
        <v>7650</v>
      </c>
      <c r="E24" s="91">
        <f t="shared" ref="E24:H25" si="21">E7*0.85</f>
        <v>9350</v>
      </c>
      <c r="F24" s="91">
        <f t="shared" si="21"/>
        <v>8670</v>
      </c>
      <c r="G24" s="91">
        <f t="shared" si="21"/>
        <v>9350</v>
      </c>
      <c r="H24" s="91">
        <f t="shared" si="21"/>
        <v>8670</v>
      </c>
      <c r="I24" s="94" t="e">
        <f>I7*0.9</f>
        <v>#REF!</v>
      </c>
      <c r="J24" s="94" t="e">
        <f>J7*0.9</f>
        <v>#REF!</v>
      </c>
      <c r="K24" s="94" t="e">
        <f>ROUNDUP(K7*0.87,)</f>
        <v>#REF!</v>
      </c>
      <c r="L24" s="94" t="e">
        <f t="shared" ref="L24:R24" si="22">ROUNDUP(L7*0.87,)</f>
        <v>#REF!</v>
      </c>
      <c r="M24" s="94" t="e">
        <f t="shared" si="22"/>
        <v>#REF!</v>
      </c>
      <c r="N24" s="94" t="e">
        <f t="shared" si="22"/>
        <v>#REF!</v>
      </c>
      <c r="O24" s="94" t="e">
        <f t="shared" si="22"/>
        <v>#REF!</v>
      </c>
      <c r="P24" s="94" t="e">
        <f t="shared" si="22"/>
        <v>#REF!</v>
      </c>
      <c r="Q24" s="94" t="e">
        <f t="shared" si="22"/>
        <v>#REF!</v>
      </c>
      <c r="R24" s="94" t="e">
        <f t="shared" si="22"/>
        <v>#REF!</v>
      </c>
      <c r="S24" s="94" t="e">
        <f t="shared" ref="S24:T24" si="23">ROUNDUP(S7*0.87,)</f>
        <v>#REF!</v>
      </c>
      <c r="T24" s="94" t="e">
        <f t="shared" si="23"/>
        <v>#REF!</v>
      </c>
      <c r="U24" s="94" t="e">
        <f t="shared" ref="U24:V24" si="24">ROUNDUP(U7*0.87,)</f>
        <v>#REF!</v>
      </c>
      <c r="V24" s="94" t="e">
        <f t="shared" si="24"/>
        <v>#REF!</v>
      </c>
      <c r="W24" s="94" t="e">
        <f t="shared" ref="W24:AF24" si="25">ROUNDUP(W7*0.87,)</f>
        <v>#REF!</v>
      </c>
      <c r="X24" s="94" t="e">
        <f t="shared" si="25"/>
        <v>#REF!</v>
      </c>
      <c r="Y24" s="94" t="e">
        <f t="shared" si="25"/>
        <v>#REF!</v>
      </c>
      <c r="Z24" s="94" t="e">
        <f t="shared" si="25"/>
        <v>#REF!</v>
      </c>
      <c r="AA24" s="94" t="e">
        <f t="shared" si="25"/>
        <v>#REF!</v>
      </c>
      <c r="AB24" s="94" t="e">
        <f t="shared" si="25"/>
        <v>#REF!</v>
      </c>
      <c r="AC24" s="94" t="e">
        <f t="shared" si="25"/>
        <v>#REF!</v>
      </c>
      <c r="AD24" s="94" t="e">
        <f t="shared" si="25"/>
        <v>#REF!</v>
      </c>
      <c r="AE24" s="94" t="e">
        <f t="shared" si="25"/>
        <v>#REF!</v>
      </c>
      <c r="AF24" s="94" t="e">
        <f t="shared" si="25"/>
        <v>#REF!</v>
      </c>
      <c r="AG24" s="94" t="e">
        <f t="shared" ref="AG24:AI24" si="26">ROUNDUP(AG7*0.87,)</f>
        <v>#REF!</v>
      </c>
      <c r="AH24" s="94" t="e">
        <f t="shared" si="26"/>
        <v>#REF!</v>
      </c>
      <c r="AI24" s="94" t="e">
        <f t="shared" si="26"/>
        <v>#REF!</v>
      </c>
      <c r="AJ24" s="94" t="e">
        <f t="shared" ref="AJ24:AO24" si="27">ROUNDUP(AJ7*0.87,)</f>
        <v>#REF!</v>
      </c>
      <c r="AK24" s="94" t="e">
        <f t="shared" si="27"/>
        <v>#REF!</v>
      </c>
      <c r="AL24" s="94" t="e">
        <f t="shared" si="27"/>
        <v>#REF!</v>
      </c>
      <c r="AM24" s="94" t="e">
        <f t="shared" si="27"/>
        <v>#REF!</v>
      </c>
      <c r="AN24" s="94" t="e">
        <f t="shared" si="27"/>
        <v>#REF!</v>
      </c>
      <c r="AO24" s="94" t="e">
        <f t="shared" si="27"/>
        <v>#REF!</v>
      </c>
    </row>
    <row r="25" spans="1:41" s="50" customFormat="1" x14ac:dyDescent="0.2">
      <c r="A25" s="88">
        <v>2</v>
      </c>
      <c r="B25" s="91">
        <f t="shared" si="20"/>
        <v>8400</v>
      </c>
      <c r="C25" s="91">
        <f t="shared" si="20"/>
        <v>9000</v>
      </c>
      <c r="D25" s="91">
        <f t="shared" si="20"/>
        <v>8400</v>
      </c>
      <c r="E25" s="91">
        <f t="shared" si="21"/>
        <v>10200</v>
      </c>
      <c r="F25" s="91">
        <f t="shared" si="21"/>
        <v>9520</v>
      </c>
      <c r="G25" s="91">
        <f t="shared" si="21"/>
        <v>10200</v>
      </c>
      <c r="H25" s="91">
        <f t="shared" si="21"/>
        <v>9520</v>
      </c>
      <c r="I25" s="94" t="e">
        <f>I8*0.9</f>
        <v>#REF!</v>
      </c>
      <c r="J25" s="94" t="e">
        <f>J8*0.9</f>
        <v>#REF!</v>
      </c>
      <c r="K25" s="94" t="e">
        <f t="shared" ref="K25:K36" si="28">ROUNDUP(K8*0.87,)</f>
        <v>#REF!</v>
      </c>
      <c r="L25" s="94" t="e">
        <f t="shared" ref="L25:R25" si="29">ROUNDUP(L8*0.87,)</f>
        <v>#REF!</v>
      </c>
      <c r="M25" s="94" t="e">
        <f t="shared" si="29"/>
        <v>#REF!</v>
      </c>
      <c r="N25" s="94" t="e">
        <f t="shared" si="29"/>
        <v>#REF!</v>
      </c>
      <c r="O25" s="94" t="e">
        <f t="shared" si="29"/>
        <v>#REF!</v>
      </c>
      <c r="P25" s="94" t="e">
        <f t="shared" si="29"/>
        <v>#REF!</v>
      </c>
      <c r="Q25" s="94" t="e">
        <f t="shared" si="29"/>
        <v>#REF!</v>
      </c>
      <c r="R25" s="94" t="e">
        <f t="shared" si="29"/>
        <v>#REF!</v>
      </c>
      <c r="S25" s="94" t="e">
        <f t="shared" ref="S25:T25" si="30">ROUNDUP(S8*0.87,)</f>
        <v>#REF!</v>
      </c>
      <c r="T25" s="94" t="e">
        <f t="shared" si="30"/>
        <v>#REF!</v>
      </c>
      <c r="U25" s="94" t="e">
        <f t="shared" ref="U25:V25" si="31">ROUNDUP(U8*0.87,)</f>
        <v>#REF!</v>
      </c>
      <c r="V25" s="94" t="e">
        <f t="shared" si="31"/>
        <v>#REF!</v>
      </c>
      <c r="W25" s="94" t="e">
        <f t="shared" ref="W25:AF25" si="32">ROUNDUP(W8*0.87,)</f>
        <v>#REF!</v>
      </c>
      <c r="X25" s="94" t="e">
        <f t="shared" si="32"/>
        <v>#REF!</v>
      </c>
      <c r="Y25" s="94" t="e">
        <f t="shared" si="32"/>
        <v>#REF!</v>
      </c>
      <c r="Z25" s="94" t="e">
        <f t="shared" si="32"/>
        <v>#REF!</v>
      </c>
      <c r="AA25" s="94" t="e">
        <f t="shared" si="32"/>
        <v>#REF!</v>
      </c>
      <c r="AB25" s="94" t="e">
        <f t="shared" si="32"/>
        <v>#REF!</v>
      </c>
      <c r="AC25" s="94" t="e">
        <f t="shared" si="32"/>
        <v>#REF!</v>
      </c>
      <c r="AD25" s="94" t="e">
        <f t="shared" si="32"/>
        <v>#REF!</v>
      </c>
      <c r="AE25" s="94" t="e">
        <f t="shared" si="32"/>
        <v>#REF!</v>
      </c>
      <c r="AF25" s="94" t="e">
        <f t="shared" si="32"/>
        <v>#REF!</v>
      </c>
      <c r="AG25" s="94" t="e">
        <f t="shared" ref="AG25:AI25" si="33">ROUNDUP(AG8*0.87,)</f>
        <v>#REF!</v>
      </c>
      <c r="AH25" s="94" t="e">
        <f t="shared" si="33"/>
        <v>#REF!</v>
      </c>
      <c r="AI25" s="94" t="e">
        <f t="shared" si="33"/>
        <v>#REF!</v>
      </c>
      <c r="AJ25" s="94" t="e">
        <f t="shared" ref="AJ25:AO25" si="34">ROUNDUP(AJ8*0.87,)</f>
        <v>#REF!</v>
      </c>
      <c r="AK25" s="94" t="e">
        <f t="shared" si="34"/>
        <v>#REF!</v>
      </c>
      <c r="AL25" s="94" t="e">
        <f t="shared" si="34"/>
        <v>#REF!</v>
      </c>
      <c r="AM25" s="94" t="e">
        <f t="shared" si="34"/>
        <v>#REF!</v>
      </c>
      <c r="AN25" s="94" t="e">
        <f t="shared" si="34"/>
        <v>#REF!</v>
      </c>
      <c r="AO25" s="94" t="e">
        <f t="shared" si="34"/>
        <v>#REF!</v>
      </c>
    </row>
    <row r="26" spans="1:41" s="50" customFormat="1" x14ac:dyDescent="0.2">
      <c r="A26" s="42" t="s">
        <v>84</v>
      </c>
      <c r="B26" s="91"/>
      <c r="C26" s="91"/>
      <c r="D26" s="91"/>
      <c r="E26" s="91"/>
      <c r="F26" s="91"/>
      <c r="G26" s="91"/>
      <c r="H26" s="91"/>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row>
    <row r="27" spans="1:41" s="50" customFormat="1" x14ac:dyDescent="0.2">
      <c r="A27" s="88">
        <f>A24</f>
        <v>1</v>
      </c>
      <c r="B27" s="91">
        <f t="shared" ref="B27:D28" si="35">B10*0.75</f>
        <v>9900</v>
      </c>
      <c r="C27" s="91">
        <f t="shared" si="35"/>
        <v>10500</v>
      </c>
      <c r="D27" s="91">
        <f t="shared" si="35"/>
        <v>9900</v>
      </c>
      <c r="E27" s="91">
        <f t="shared" ref="E27:H28" si="36">E10*0.85</f>
        <v>11900</v>
      </c>
      <c r="F27" s="91">
        <f t="shared" si="36"/>
        <v>11220</v>
      </c>
      <c r="G27" s="91">
        <f t="shared" si="36"/>
        <v>11900</v>
      </c>
      <c r="H27" s="91">
        <f t="shared" si="36"/>
        <v>11220</v>
      </c>
      <c r="I27" s="94" t="e">
        <f>I10*0.9</f>
        <v>#REF!</v>
      </c>
      <c r="J27" s="94" t="e">
        <f>J10*0.9</f>
        <v>#REF!</v>
      </c>
      <c r="K27" s="94" t="e">
        <f t="shared" si="28"/>
        <v>#REF!</v>
      </c>
      <c r="L27" s="94" t="e">
        <f t="shared" ref="L27:R27" si="37">ROUNDUP(L10*0.87,)</f>
        <v>#REF!</v>
      </c>
      <c r="M27" s="94" t="e">
        <f t="shared" si="37"/>
        <v>#REF!</v>
      </c>
      <c r="N27" s="94" t="e">
        <f t="shared" si="37"/>
        <v>#REF!</v>
      </c>
      <c r="O27" s="94" t="e">
        <f t="shared" si="37"/>
        <v>#REF!</v>
      </c>
      <c r="P27" s="94" t="e">
        <f t="shared" si="37"/>
        <v>#REF!</v>
      </c>
      <c r="Q27" s="94" t="e">
        <f t="shared" si="37"/>
        <v>#REF!</v>
      </c>
      <c r="R27" s="94" t="e">
        <f t="shared" si="37"/>
        <v>#REF!</v>
      </c>
      <c r="S27" s="94" t="e">
        <f t="shared" ref="S27:T27" si="38">ROUNDUP(S10*0.87,)</f>
        <v>#REF!</v>
      </c>
      <c r="T27" s="94" t="e">
        <f t="shared" si="38"/>
        <v>#REF!</v>
      </c>
      <c r="U27" s="94" t="e">
        <f t="shared" ref="U27:V27" si="39">ROUNDUP(U10*0.87,)</f>
        <v>#REF!</v>
      </c>
      <c r="V27" s="94" t="e">
        <f t="shared" si="39"/>
        <v>#REF!</v>
      </c>
      <c r="W27" s="94" t="e">
        <f t="shared" ref="W27:AF27" si="40">ROUNDUP(W10*0.87,)</f>
        <v>#REF!</v>
      </c>
      <c r="X27" s="94" t="e">
        <f t="shared" si="40"/>
        <v>#REF!</v>
      </c>
      <c r="Y27" s="94" t="e">
        <f t="shared" si="40"/>
        <v>#REF!</v>
      </c>
      <c r="Z27" s="94" t="e">
        <f t="shared" si="40"/>
        <v>#REF!</v>
      </c>
      <c r="AA27" s="94" t="e">
        <f t="shared" si="40"/>
        <v>#REF!</v>
      </c>
      <c r="AB27" s="94" t="e">
        <f t="shared" si="40"/>
        <v>#REF!</v>
      </c>
      <c r="AC27" s="94" t="e">
        <f t="shared" si="40"/>
        <v>#REF!</v>
      </c>
      <c r="AD27" s="94" t="e">
        <f t="shared" si="40"/>
        <v>#REF!</v>
      </c>
      <c r="AE27" s="94" t="e">
        <f t="shared" si="40"/>
        <v>#REF!</v>
      </c>
      <c r="AF27" s="94" t="e">
        <f t="shared" si="40"/>
        <v>#REF!</v>
      </c>
      <c r="AG27" s="94" t="e">
        <f t="shared" ref="AG27:AI27" si="41">ROUNDUP(AG10*0.87,)</f>
        <v>#REF!</v>
      </c>
      <c r="AH27" s="94" t="e">
        <f t="shared" si="41"/>
        <v>#REF!</v>
      </c>
      <c r="AI27" s="94" t="e">
        <f t="shared" si="41"/>
        <v>#REF!</v>
      </c>
      <c r="AJ27" s="94" t="e">
        <f t="shared" ref="AJ27:AO27" si="42">ROUNDUP(AJ10*0.87,)</f>
        <v>#REF!</v>
      </c>
      <c r="AK27" s="94" t="e">
        <f t="shared" si="42"/>
        <v>#REF!</v>
      </c>
      <c r="AL27" s="94" t="e">
        <f t="shared" si="42"/>
        <v>#REF!</v>
      </c>
      <c r="AM27" s="94" t="e">
        <f t="shared" si="42"/>
        <v>#REF!</v>
      </c>
      <c r="AN27" s="94" t="e">
        <f t="shared" si="42"/>
        <v>#REF!</v>
      </c>
      <c r="AO27" s="94" t="e">
        <f t="shared" si="42"/>
        <v>#REF!</v>
      </c>
    </row>
    <row r="28" spans="1:41" s="50" customFormat="1" x14ac:dyDescent="0.2">
      <c r="A28" s="88">
        <f>A25</f>
        <v>2</v>
      </c>
      <c r="B28" s="91">
        <f t="shared" si="35"/>
        <v>10650</v>
      </c>
      <c r="C28" s="91">
        <f t="shared" si="35"/>
        <v>11250</v>
      </c>
      <c r="D28" s="91">
        <f t="shared" si="35"/>
        <v>10650</v>
      </c>
      <c r="E28" s="91">
        <f t="shared" si="36"/>
        <v>12750</v>
      </c>
      <c r="F28" s="91">
        <f t="shared" si="36"/>
        <v>12070</v>
      </c>
      <c r="G28" s="91">
        <f t="shared" si="36"/>
        <v>12750</v>
      </c>
      <c r="H28" s="91">
        <f t="shared" si="36"/>
        <v>12070</v>
      </c>
      <c r="I28" s="94" t="e">
        <f>I11*0.9</f>
        <v>#REF!</v>
      </c>
      <c r="J28" s="94" t="e">
        <f>J11*0.9</f>
        <v>#REF!</v>
      </c>
      <c r="K28" s="94" t="e">
        <f t="shared" si="28"/>
        <v>#REF!</v>
      </c>
      <c r="L28" s="94" t="e">
        <f t="shared" ref="L28:R28" si="43">ROUNDUP(L11*0.87,)</f>
        <v>#REF!</v>
      </c>
      <c r="M28" s="94" t="e">
        <f t="shared" si="43"/>
        <v>#REF!</v>
      </c>
      <c r="N28" s="94" t="e">
        <f t="shared" si="43"/>
        <v>#REF!</v>
      </c>
      <c r="O28" s="94" t="e">
        <f t="shared" si="43"/>
        <v>#REF!</v>
      </c>
      <c r="P28" s="94" t="e">
        <f t="shared" si="43"/>
        <v>#REF!</v>
      </c>
      <c r="Q28" s="94" t="e">
        <f t="shared" si="43"/>
        <v>#REF!</v>
      </c>
      <c r="R28" s="94" t="e">
        <f t="shared" si="43"/>
        <v>#REF!</v>
      </c>
      <c r="S28" s="94" t="e">
        <f t="shared" ref="S28:T28" si="44">ROUNDUP(S11*0.87,)</f>
        <v>#REF!</v>
      </c>
      <c r="T28" s="94" t="e">
        <f t="shared" si="44"/>
        <v>#REF!</v>
      </c>
      <c r="U28" s="94" t="e">
        <f t="shared" ref="U28:V28" si="45">ROUNDUP(U11*0.87,)</f>
        <v>#REF!</v>
      </c>
      <c r="V28" s="94" t="e">
        <f t="shared" si="45"/>
        <v>#REF!</v>
      </c>
      <c r="W28" s="94" t="e">
        <f t="shared" ref="W28:AF28" si="46">ROUNDUP(W11*0.87,)</f>
        <v>#REF!</v>
      </c>
      <c r="X28" s="94" t="e">
        <f t="shared" si="46"/>
        <v>#REF!</v>
      </c>
      <c r="Y28" s="94" t="e">
        <f t="shared" si="46"/>
        <v>#REF!</v>
      </c>
      <c r="Z28" s="94" t="e">
        <f t="shared" si="46"/>
        <v>#REF!</v>
      </c>
      <c r="AA28" s="94" t="e">
        <f t="shared" si="46"/>
        <v>#REF!</v>
      </c>
      <c r="AB28" s="94" t="e">
        <f t="shared" si="46"/>
        <v>#REF!</v>
      </c>
      <c r="AC28" s="94" t="e">
        <f t="shared" si="46"/>
        <v>#REF!</v>
      </c>
      <c r="AD28" s="94" t="e">
        <f t="shared" si="46"/>
        <v>#REF!</v>
      </c>
      <c r="AE28" s="94" t="e">
        <f t="shared" si="46"/>
        <v>#REF!</v>
      </c>
      <c r="AF28" s="94" t="e">
        <f t="shared" si="46"/>
        <v>#REF!</v>
      </c>
      <c r="AG28" s="94" t="e">
        <f t="shared" ref="AG28:AI28" si="47">ROUNDUP(AG11*0.87,)</f>
        <v>#REF!</v>
      </c>
      <c r="AH28" s="94" t="e">
        <f t="shared" si="47"/>
        <v>#REF!</v>
      </c>
      <c r="AI28" s="94" t="e">
        <f t="shared" si="47"/>
        <v>#REF!</v>
      </c>
      <c r="AJ28" s="94" t="e">
        <f t="shared" ref="AJ28:AO28" si="48">ROUNDUP(AJ11*0.87,)</f>
        <v>#REF!</v>
      </c>
      <c r="AK28" s="94" t="e">
        <f t="shared" si="48"/>
        <v>#REF!</v>
      </c>
      <c r="AL28" s="94" t="e">
        <f t="shared" si="48"/>
        <v>#REF!</v>
      </c>
      <c r="AM28" s="94" t="e">
        <f t="shared" si="48"/>
        <v>#REF!</v>
      </c>
      <c r="AN28" s="94" t="e">
        <f t="shared" si="48"/>
        <v>#REF!</v>
      </c>
      <c r="AO28" s="94" t="e">
        <f t="shared" si="48"/>
        <v>#REF!</v>
      </c>
    </row>
    <row r="29" spans="1:41" s="50" customFormat="1" x14ac:dyDescent="0.2">
      <c r="A29" s="42" t="s">
        <v>85</v>
      </c>
      <c r="B29" s="91"/>
      <c r="C29" s="91"/>
      <c r="D29" s="91"/>
      <c r="E29" s="91"/>
      <c r="F29" s="91"/>
      <c r="G29" s="91"/>
      <c r="H29" s="91"/>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row>
    <row r="30" spans="1:41" s="50" customFormat="1" x14ac:dyDescent="0.2">
      <c r="A30" s="88">
        <f>A24</f>
        <v>1</v>
      </c>
      <c r="B30" s="91">
        <f t="shared" ref="B30:D31" si="49">B13*0.75</f>
        <v>10650</v>
      </c>
      <c r="C30" s="91">
        <f t="shared" si="49"/>
        <v>11250</v>
      </c>
      <c r="D30" s="91">
        <f t="shared" si="49"/>
        <v>10650</v>
      </c>
      <c r="E30" s="91">
        <f t="shared" ref="E30:H31" si="50">E13*0.85</f>
        <v>12750</v>
      </c>
      <c r="F30" s="91">
        <f t="shared" si="50"/>
        <v>12070</v>
      </c>
      <c r="G30" s="91">
        <f t="shared" si="50"/>
        <v>12750</v>
      </c>
      <c r="H30" s="91">
        <f t="shared" si="50"/>
        <v>12070</v>
      </c>
      <c r="I30" s="94" t="e">
        <f>I13*0.9</f>
        <v>#REF!</v>
      </c>
      <c r="J30" s="94" t="e">
        <f>J13*0.9</f>
        <v>#REF!</v>
      </c>
      <c r="K30" s="94" t="e">
        <f t="shared" si="28"/>
        <v>#REF!</v>
      </c>
      <c r="L30" s="94" t="e">
        <f t="shared" ref="L30:R30" si="51">ROUNDUP(L13*0.87,)</f>
        <v>#REF!</v>
      </c>
      <c r="M30" s="94" t="e">
        <f t="shared" si="51"/>
        <v>#REF!</v>
      </c>
      <c r="N30" s="94" t="e">
        <f t="shared" si="51"/>
        <v>#REF!</v>
      </c>
      <c r="O30" s="94" t="e">
        <f t="shared" si="51"/>
        <v>#REF!</v>
      </c>
      <c r="P30" s="94" t="e">
        <f t="shared" si="51"/>
        <v>#REF!</v>
      </c>
      <c r="Q30" s="94" t="e">
        <f t="shared" si="51"/>
        <v>#REF!</v>
      </c>
      <c r="R30" s="94" t="e">
        <f t="shared" si="51"/>
        <v>#REF!</v>
      </c>
      <c r="S30" s="94" t="e">
        <f t="shared" ref="S30:T30" si="52">ROUNDUP(S13*0.87,)</f>
        <v>#REF!</v>
      </c>
      <c r="T30" s="94" t="e">
        <f t="shared" si="52"/>
        <v>#REF!</v>
      </c>
      <c r="U30" s="94" t="e">
        <f t="shared" ref="U30:V30" si="53">ROUNDUP(U13*0.87,)</f>
        <v>#REF!</v>
      </c>
      <c r="V30" s="94" t="e">
        <f t="shared" si="53"/>
        <v>#REF!</v>
      </c>
      <c r="W30" s="94" t="e">
        <f t="shared" ref="W30:AF30" si="54">ROUNDUP(W13*0.87,)</f>
        <v>#REF!</v>
      </c>
      <c r="X30" s="94" t="e">
        <f t="shared" si="54"/>
        <v>#REF!</v>
      </c>
      <c r="Y30" s="94" t="e">
        <f t="shared" si="54"/>
        <v>#REF!</v>
      </c>
      <c r="Z30" s="94" t="e">
        <f t="shared" si="54"/>
        <v>#REF!</v>
      </c>
      <c r="AA30" s="94" t="e">
        <f t="shared" si="54"/>
        <v>#REF!</v>
      </c>
      <c r="AB30" s="94" t="e">
        <f t="shared" si="54"/>
        <v>#REF!</v>
      </c>
      <c r="AC30" s="94" t="e">
        <f t="shared" si="54"/>
        <v>#REF!</v>
      </c>
      <c r="AD30" s="94" t="e">
        <f t="shared" si="54"/>
        <v>#REF!</v>
      </c>
      <c r="AE30" s="94" t="e">
        <f t="shared" si="54"/>
        <v>#REF!</v>
      </c>
      <c r="AF30" s="94" t="e">
        <f t="shared" si="54"/>
        <v>#REF!</v>
      </c>
      <c r="AG30" s="94" t="e">
        <f t="shared" ref="AG30:AI30" si="55">ROUNDUP(AG13*0.87,)</f>
        <v>#REF!</v>
      </c>
      <c r="AH30" s="94" t="e">
        <f t="shared" si="55"/>
        <v>#REF!</v>
      </c>
      <c r="AI30" s="94" t="e">
        <f t="shared" si="55"/>
        <v>#REF!</v>
      </c>
      <c r="AJ30" s="94" t="e">
        <f t="shared" ref="AJ30:AO30" si="56">ROUNDUP(AJ13*0.87,)</f>
        <v>#REF!</v>
      </c>
      <c r="AK30" s="94" t="e">
        <f t="shared" si="56"/>
        <v>#REF!</v>
      </c>
      <c r="AL30" s="94" t="e">
        <f t="shared" si="56"/>
        <v>#REF!</v>
      </c>
      <c r="AM30" s="94" t="e">
        <f t="shared" si="56"/>
        <v>#REF!</v>
      </c>
      <c r="AN30" s="94" t="e">
        <f t="shared" si="56"/>
        <v>#REF!</v>
      </c>
      <c r="AO30" s="94" t="e">
        <f t="shared" si="56"/>
        <v>#REF!</v>
      </c>
    </row>
    <row r="31" spans="1:41" s="50" customFormat="1" x14ac:dyDescent="0.2">
      <c r="A31" s="88">
        <f>A25</f>
        <v>2</v>
      </c>
      <c r="B31" s="91">
        <f t="shared" si="49"/>
        <v>11400</v>
      </c>
      <c r="C31" s="91">
        <f t="shared" si="49"/>
        <v>12000</v>
      </c>
      <c r="D31" s="91">
        <f t="shared" si="49"/>
        <v>11400</v>
      </c>
      <c r="E31" s="91">
        <f t="shared" si="50"/>
        <v>13600</v>
      </c>
      <c r="F31" s="91">
        <f t="shared" si="50"/>
        <v>12920</v>
      </c>
      <c r="G31" s="91">
        <f t="shared" si="50"/>
        <v>13600</v>
      </c>
      <c r="H31" s="91">
        <f t="shared" si="50"/>
        <v>12920</v>
      </c>
      <c r="I31" s="94" t="e">
        <f>I14*0.9</f>
        <v>#REF!</v>
      </c>
      <c r="J31" s="94" t="e">
        <f>J14*0.9</f>
        <v>#REF!</v>
      </c>
      <c r="K31" s="94" t="e">
        <f t="shared" si="28"/>
        <v>#REF!</v>
      </c>
      <c r="L31" s="94" t="e">
        <f t="shared" ref="L31:R31" si="57">ROUNDUP(L14*0.87,)</f>
        <v>#REF!</v>
      </c>
      <c r="M31" s="94" t="e">
        <f t="shared" si="57"/>
        <v>#REF!</v>
      </c>
      <c r="N31" s="94" t="e">
        <f t="shared" si="57"/>
        <v>#REF!</v>
      </c>
      <c r="O31" s="94" t="e">
        <f t="shared" si="57"/>
        <v>#REF!</v>
      </c>
      <c r="P31" s="94" t="e">
        <f t="shared" si="57"/>
        <v>#REF!</v>
      </c>
      <c r="Q31" s="94" t="e">
        <f t="shared" si="57"/>
        <v>#REF!</v>
      </c>
      <c r="R31" s="94" t="e">
        <f t="shared" si="57"/>
        <v>#REF!</v>
      </c>
      <c r="S31" s="94" t="e">
        <f t="shared" ref="S31:T31" si="58">ROUNDUP(S14*0.87,)</f>
        <v>#REF!</v>
      </c>
      <c r="T31" s="94" t="e">
        <f t="shared" si="58"/>
        <v>#REF!</v>
      </c>
      <c r="U31" s="94" t="e">
        <f t="shared" ref="U31:V31" si="59">ROUNDUP(U14*0.87,)</f>
        <v>#REF!</v>
      </c>
      <c r="V31" s="94" t="e">
        <f t="shared" si="59"/>
        <v>#REF!</v>
      </c>
      <c r="W31" s="94" t="e">
        <f t="shared" ref="W31:AF31" si="60">ROUNDUP(W14*0.87,)</f>
        <v>#REF!</v>
      </c>
      <c r="X31" s="94" t="e">
        <f t="shared" si="60"/>
        <v>#REF!</v>
      </c>
      <c r="Y31" s="94" t="e">
        <f t="shared" si="60"/>
        <v>#REF!</v>
      </c>
      <c r="Z31" s="94" t="e">
        <f t="shared" si="60"/>
        <v>#REF!</v>
      </c>
      <c r="AA31" s="94" t="e">
        <f t="shared" si="60"/>
        <v>#REF!</v>
      </c>
      <c r="AB31" s="94" t="e">
        <f t="shared" si="60"/>
        <v>#REF!</v>
      </c>
      <c r="AC31" s="94" t="e">
        <f t="shared" si="60"/>
        <v>#REF!</v>
      </c>
      <c r="AD31" s="94" t="e">
        <f t="shared" si="60"/>
        <v>#REF!</v>
      </c>
      <c r="AE31" s="94" t="e">
        <f t="shared" si="60"/>
        <v>#REF!</v>
      </c>
      <c r="AF31" s="94" t="e">
        <f t="shared" si="60"/>
        <v>#REF!</v>
      </c>
      <c r="AG31" s="94" t="e">
        <f t="shared" ref="AG31:AI31" si="61">ROUNDUP(AG14*0.87,)</f>
        <v>#REF!</v>
      </c>
      <c r="AH31" s="94" t="e">
        <f t="shared" si="61"/>
        <v>#REF!</v>
      </c>
      <c r="AI31" s="94" t="e">
        <f t="shared" si="61"/>
        <v>#REF!</v>
      </c>
      <c r="AJ31" s="94" t="e">
        <f t="shared" ref="AJ31:AO31" si="62">ROUNDUP(AJ14*0.87,)</f>
        <v>#REF!</v>
      </c>
      <c r="AK31" s="94" t="e">
        <f t="shared" si="62"/>
        <v>#REF!</v>
      </c>
      <c r="AL31" s="94" t="e">
        <f t="shared" si="62"/>
        <v>#REF!</v>
      </c>
      <c r="AM31" s="94" t="e">
        <f t="shared" si="62"/>
        <v>#REF!</v>
      </c>
      <c r="AN31" s="94" t="e">
        <f t="shared" si="62"/>
        <v>#REF!</v>
      </c>
      <c r="AO31" s="94" t="e">
        <f t="shared" si="62"/>
        <v>#REF!</v>
      </c>
    </row>
    <row r="32" spans="1:41" s="50" customFormat="1" x14ac:dyDescent="0.2">
      <c r="A32" s="42" t="s">
        <v>86</v>
      </c>
      <c r="B32" s="91"/>
      <c r="C32" s="91"/>
      <c r="D32" s="91"/>
      <c r="E32" s="91"/>
      <c r="F32" s="91"/>
      <c r="G32" s="91"/>
      <c r="H32" s="91"/>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row>
    <row r="33" spans="1:41" s="50" customFormat="1" x14ac:dyDescent="0.2">
      <c r="A33" s="88">
        <f>A24</f>
        <v>1</v>
      </c>
      <c r="B33" s="91">
        <f t="shared" ref="B33:D34" si="63">B16*0.75</f>
        <v>12150</v>
      </c>
      <c r="C33" s="91">
        <f t="shared" si="63"/>
        <v>12750</v>
      </c>
      <c r="D33" s="91">
        <f t="shared" si="63"/>
        <v>12150</v>
      </c>
      <c r="E33" s="91">
        <f t="shared" ref="E33:H34" si="64">E16*0.85</f>
        <v>14450</v>
      </c>
      <c r="F33" s="91">
        <f t="shared" si="64"/>
        <v>13770</v>
      </c>
      <c r="G33" s="91">
        <f t="shared" si="64"/>
        <v>14450</v>
      </c>
      <c r="H33" s="91">
        <f t="shared" si="64"/>
        <v>13770</v>
      </c>
      <c r="I33" s="94" t="e">
        <f>I16*0.9</f>
        <v>#REF!</v>
      </c>
      <c r="J33" s="94" t="e">
        <f>J16*0.9</f>
        <v>#REF!</v>
      </c>
      <c r="K33" s="94" t="e">
        <f t="shared" si="28"/>
        <v>#REF!</v>
      </c>
      <c r="L33" s="94" t="e">
        <f t="shared" ref="L33:R33" si="65">ROUNDUP(L16*0.87,)</f>
        <v>#REF!</v>
      </c>
      <c r="M33" s="94" t="e">
        <f t="shared" si="65"/>
        <v>#REF!</v>
      </c>
      <c r="N33" s="94" t="e">
        <f t="shared" si="65"/>
        <v>#REF!</v>
      </c>
      <c r="O33" s="94" t="e">
        <f t="shared" si="65"/>
        <v>#REF!</v>
      </c>
      <c r="P33" s="94" t="e">
        <f t="shared" si="65"/>
        <v>#REF!</v>
      </c>
      <c r="Q33" s="94" t="e">
        <f t="shared" si="65"/>
        <v>#REF!</v>
      </c>
      <c r="R33" s="94" t="e">
        <f t="shared" si="65"/>
        <v>#REF!</v>
      </c>
      <c r="S33" s="94" t="e">
        <f t="shared" ref="S33:T33" si="66">ROUNDUP(S16*0.87,)</f>
        <v>#REF!</v>
      </c>
      <c r="T33" s="94" t="e">
        <f t="shared" si="66"/>
        <v>#REF!</v>
      </c>
      <c r="U33" s="94" t="e">
        <f t="shared" ref="U33:V33" si="67">ROUNDUP(U16*0.87,)</f>
        <v>#REF!</v>
      </c>
      <c r="V33" s="94" t="e">
        <f t="shared" si="67"/>
        <v>#REF!</v>
      </c>
      <c r="W33" s="94" t="e">
        <f t="shared" ref="W33:AF33" si="68">ROUNDUP(W16*0.87,)</f>
        <v>#REF!</v>
      </c>
      <c r="X33" s="94" t="e">
        <f t="shared" si="68"/>
        <v>#REF!</v>
      </c>
      <c r="Y33" s="94" t="e">
        <f t="shared" si="68"/>
        <v>#REF!</v>
      </c>
      <c r="Z33" s="94" t="e">
        <f t="shared" si="68"/>
        <v>#REF!</v>
      </c>
      <c r="AA33" s="94" t="e">
        <f t="shared" si="68"/>
        <v>#REF!</v>
      </c>
      <c r="AB33" s="94" t="e">
        <f t="shared" si="68"/>
        <v>#REF!</v>
      </c>
      <c r="AC33" s="94" t="e">
        <f t="shared" si="68"/>
        <v>#REF!</v>
      </c>
      <c r="AD33" s="94" t="e">
        <f t="shared" si="68"/>
        <v>#REF!</v>
      </c>
      <c r="AE33" s="94" t="e">
        <f t="shared" si="68"/>
        <v>#REF!</v>
      </c>
      <c r="AF33" s="94" t="e">
        <f t="shared" si="68"/>
        <v>#REF!</v>
      </c>
      <c r="AG33" s="94" t="e">
        <f t="shared" ref="AG33:AI33" si="69">ROUNDUP(AG16*0.87,)</f>
        <v>#REF!</v>
      </c>
      <c r="AH33" s="94" t="e">
        <f t="shared" si="69"/>
        <v>#REF!</v>
      </c>
      <c r="AI33" s="94" t="e">
        <f t="shared" si="69"/>
        <v>#REF!</v>
      </c>
      <c r="AJ33" s="94" t="e">
        <f t="shared" ref="AJ33:AO33" si="70">ROUNDUP(AJ16*0.87,)</f>
        <v>#REF!</v>
      </c>
      <c r="AK33" s="94" t="e">
        <f t="shared" si="70"/>
        <v>#REF!</v>
      </c>
      <c r="AL33" s="94" t="e">
        <f t="shared" si="70"/>
        <v>#REF!</v>
      </c>
      <c r="AM33" s="94" t="e">
        <f t="shared" si="70"/>
        <v>#REF!</v>
      </c>
      <c r="AN33" s="94" t="e">
        <f t="shared" si="70"/>
        <v>#REF!</v>
      </c>
      <c r="AO33" s="94" t="e">
        <f t="shared" si="70"/>
        <v>#REF!</v>
      </c>
    </row>
    <row r="34" spans="1:41" s="50" customFormat="1" x14ac:dyDescent="0.2">
      <c r="A34" s="88">
        <f>A25</f>
        <v>2</v>
      </c>
      <c r="B34" s="91">
        <f t="shared" si="63"/>
        <v>12900</v>
      </c>
      <c r="C34" s="91">
        <f t="shared" si="63"/>
        <v>13500</v>
      </c>
      <c r="D34" s="91">
        <f t="shared" si="63"/>
        <v>12900</v>
      </c>
      <c r="E34" s="91">
        <f t="shared" si="64"/>
        <v>15300</v>
      </c>
      <c r="F34" s="91">
        <f t="shared" si="64"/>
        <v>14620</v>
      </c>
      <c r="G34" s="91">
        <f t="shared" si="64"/>
        <v>15300</v>
      </c>
      <c r="H34" s="91">
        <f t="shared" si="64"/>
        <v>14620</v>
      </c>
      <c r="I34" s="94" t="e">
        <f>I17*0.9</f>
        <v>#REF!</v>
      </c>
      <c r="J34" s="94" t="e">
        <f>J17*0.9</f>
        <v>#REF!</v>
      </c>
      <c r="K34" s="94" t="e">
        <f t="shared" si="28"/>
        <v>#REF!</v>
      </c>
      <c r="L34" s="94" t="e">
        <f t="shared" ref="L34:R34" si="71">ROUNDUP(L17*0.87,)</f>
        <v>#REF!</v>
      </c>
      <c r="M34" s="94" t="e">
        <f t="shared" si="71"/>
        <v>#REF!</v>
      </c>
      <c r="N34" s="94" t="e">
        <f t="shared" si="71"/>
        <v>#REF!</v>
      </c>
      <c r="O34" s="94" t="e">
        <f t="shared" si="71"/>
        <v>#REF!</v>
      </c>
      <c r="P34" s="94" t="e">
        <f t="shared" si="71"/>
        <v>#REF!</v>
      </c>
      <c r="Q34" s="94" t="e">
        <f t="shared" si="71"/>
        <v>#REF!</v>
      </c>
      <c r="R34" s="94" t="e">
        <f t="shared" si="71"/>
        <v>#REF!</v>
      </c>
      <c r="S34" s="94" t="e">
        <f t="shared" ref="S34:T34" si="72">ROUNDUP(S17*0.87,)</f>
        <v>#REF!</v>
      </c>
      <c r="T34" s="94" t="e">
        <f t="shared" si="72"/>
        <v>#REF!</v>
      </c>
      <c r="U34" s="94" t="e">
        <f t="shared" ref="U34:V34" si="73">ROUNDUP(U17*0.87,)</f>
        <v>#REF!</v>
      </c>
      <c r="V34" s="94" t="e">
        <f t="shared" si="73"/>
        <v>#REF!</v>
      </c>
      <c r="W34" s="94" t="e">
        <f t="shared" ref="W34:AF34" si="74">ROUNDUP(W17*0.87,)</f>
        <v>#REF!</v>
      </c>
      <c r="X34" s="94" t="e">
        <f t="shared" si="74"/>
        <v>#REF!</v>
      </c>
      <c r="Y34" s="94" t="e">
        <f t="shared" si="74"/>
        <v>#REF!</v>
      </c>
      <c r="Z34" s="94" t="e">
        <f t="shared" si="74"/>
        <v>#REF!</v>
      </c>
      <c r="AA34" s="94" t="e">
        <f t="shared" si="74"/>
        <v>#REF!</v>
      </c>
      <c r="AB34" s="94" t="e">
        <f t="shared" si="74"/>
        <v>#REF!</v>
      </c>
      <c r="AC34" s="94" t="e">
        <f t="shared" si="74"/>
        <v>#REF!</v>
      </c>
      <c r="AD34" s="94" t="e">
        <f t="shared" si="74"/>
        <v>#REF!</v>
      </c>
      <c r="AE34" s="94" t="e">
        <f t="shared" si="74"/>
        <v>#REF!</v>
      </c>
      <c r="AF34" s="94" t="e">
        <f t="shared" si="74"/>
        <v>#REF!</v>
      </c>
      <c r="AG34" s="94" t="e">
        <f t="shared" ref="AG34:AI34" si="75">ROUNDUP(AG17*0.87,)</f>
        <v>#REF!</v>
      </c>
      <c r="AH34" s="94" t="e">
        <f t="shared" si="75"/>
        <v>#REF!</v>
      </c>
      <c r="AI34" s="94" t="e">
        <f t="shared" si="75"/>
        <v>#REF!</v>
      </c>
      <c r="AJ34" s="94" t="e">
        <f t="shared" ref="AJ34:AO34" si="76">ROUNDUP(AJ17*0.87,)</f>
        <v>#REF!</v>
      </c>
      <c r="AK34" s="94" t="e">
        <f t="shared" si="76"/>
        <v>#REF!</v>
      </c>
      <c r="AL34" s="94" t="e">
        <f t="shared" si="76"/>
        <v>#REF!</v>
      </c>
      <c r="AM34" s="94" t="e">
        <f t="shared" si="76"/>
        <v>#REF!</v>
      </c>
      <c r="AN34" s="94" t="e">
        <f t="shared" si="76"/>
        <v>#REF!</v>
      </c>
      <c r="AO34" s="94" t="e">
        <f t="shared" si="76"/>
        <v>#REF!</v>
      </c>
    </row>
    <row r="35" spans="1:41" s="50" customFormat="1" x14ac:dyDescent="0.2">
      <c r="A35" s="42" t="s">
        <v>87</v>
      </c>
      <c r="B35" s="91"/>
      <c r="C35" s="91"/>
      <c r="D35" s="91"/>
      <c r="E35" s="91"/>
      <c r="F35" s="91"/>
      <c r="G35" s="91"/>
      <c r="H35" s="91"/>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row>
    <row r="36" spans="1:41" s="50" customFormat="1" x14ac:dyDescent="0.2">
      <c r="A36" s="88" t="s">
        <v>88</v>
      </c>
      <c r="B36" s="91">
        <f>B19*0.75</f>
        <v>23400</v>
      </c>
      <c r="C36" s="91">
        <f>C19*0.75</f>
        <v>24000</v>
      </c>
      <c r="D36" s="91">
        <f>D19*0.75</f>
        <v>23400</v>
      </c>
      <c r="E36" s="91">
        <f>E19*0.85</f>
        <v>27200</v>
      </c>
      <c r="F36" s="91">
        <f>F19*0.85</f>
        <v>26520</v>
      </c>
      <c r="G36" s="91">
        <f>G19*0.85</f>
        <v>27200</v>
      </c>
      <c r="H36" s="91">
        <f>H19*0.85</f>
        <v>26520</v>
      </c>
      <c r="I36" s="94" t="e">
        <f>I19*0.9</f>
        <v>#REF!</v>
      </c>
      <c r="J36" s="94" t="e">
        <f>J19*0.9</f>
        <v>#REF!</v>
      </c>
      <c r="K36" s="94" t="e">
        <f t="shared" si="28"/>
        <v>#REF!</v>
      </c>
      <c r="L36" s="94" t="e">
        <f t="shared" ref="L36:R36" si="77">ROUNDUP(L19*0.87,)</f>
        <v>#REF!</v>
      </c>
      <c r="M36" s="94" t="e">
        <f t="shared" si="77"/>
        <v>#REF!</v>
      </c>
      <c r="N36" s="94" t="e">
        <f t="shared" si="77"/>
        <v>#REF!</v>
      </c>
      <c r="O36" s="114" t="e">
        <f t="shared" si="77"/>
        <v>#REF!</v>
      </c>
      <c r="P36" s="114" t="e">
        <f t="shared" si="77"/>
        <v>#REF!</v>
      </c>
      <c r="Q36" s="114" t="e">
        <f t="shared" si="77"/>
        <v>#REF!</v>
      </c>
      <c r="R36" s="42" t="e">
        <f t="shared" si="77"/>
        <v>#REF!</v>
      </c>
      <c r="S36" s="42" t="e">
        <f t="shared" ref="S36:T36" si="78">ROUNDUP(S19*0.87,)</f>
        <v>#REF!</v>
      </c>
      <c r="T36" s="42" t="e">
        <f t="shared" si="78"/>
        <v>#REF!</v>
      </c>
      <c r="U36" s="42" t="e">
        <f t="shared" ref="U36:V36" si="79">ROUNDUP(U19*0.87,)</f>
        <v>#REF!</v>
      </c>
      <c r="V36" s="42" t="e">
        <f t="shared" si="79"/>
        <v>#REF!</v>
      </c>
      <c r="W36" s="42" t="e">
        <f t="shared" ref="W36:AF36" si="80">ROUNDUP(W19*0.87,)</f>
        <v>#REF!</v>
      </c>
      <c r="X36" s="42" t="e">
        <f t="shared" si="80"/>
        <v>#REF!</v>
      </c>
      <c r="Y36" s="42" t="e">
        <f t="shared" si="80"/>
        <v>#REF!</v>
      </c>
      <c r="Z36" s="42" t="e">
        <f t="shared" si="80"/>
        <v>#REF!</v>
      </c>
      <c r="AA36" s="42" t="e">
        <f t="shared" si="80"/>
        <v>#REF!</v>
      </c>
      <c r="AB36" s="42" t="e">
        <f t="shared" si="80"/>
        <v>#REF!</v>
      </c>
      <c r="AC36" s="42" t="e">
        <f t="shared" si="80"/>
        <v>#REF!</v>
      </c>
      <c r="AD36" s="42" t="e">
        <f t="shared" si="80"/>
        <v>#REF!</v>
      </c>
      <c r="AE36" s="42" t="e">
        <f t="shared" si="80"/>
        <v>#REF!</v>
      </c>
      <c r="AF36" s="42" t="e">
        <f t="shared" si="80"/>
        <v>#REF!</v>
      </c>
      <c r="AG36" s="42" t="e">
        <f t="shared" ref="AG36:AI36" si="81">ROUNDUP(AG19*0.87,)</f>
        <v>#REF!</v>
      </c>
      <c r="AH36" s="42" t="e">
        <f t="shared" si="81"/>
        <v>#REF!</v>
      </c>
      <c r="AI36" s="42" t="e">
        <f t="shared" si="81"/>
        <v>#REF!</v>
      </c>
      <c r="AJ36" s="42" t="e">
        <f t="shared" ref="AJ36:AO36" si="82">ROUNDUP(AJ19*0.87,)</f>
        <v>#REF!</v>
      </c>
      <c r="AK36" s="42" t="e">
        <f t="shared" si="82"/>
        <v>#REF!</v>
      </c>
      <c r="AL36" s="42" t="e">
        <f t="shared" si="82"/>
        <v>#REF!</v>
      </c>
      <c r="AM36" s="42" t="e">
        <f t="shared" si="82"/>
        <v>#REF!</v>
      </c>
      <c r="AN36" s="42" t="e">
        <f t="shared" si="82"/>
        <v>#REF!</v>
      </c>
      <c r="AO36" s="42" t="e">
        <f t="shared" si="82"/>
        <v>#REF!</v>
      </c>
    </row>
    <row r="37" spans="1:41" s="50" customFormat="1" x14ac:dyDescent="0.2">
      <c r="A37" s="100"/>
      <c r="B37" s="53"/>
      <c r="C37" s="53"/>
      <c r="D37" s="53"/>
      <c r="E37" s="53"/>
      <c r="F37" s="53"/>
      <c r="G37" s="53"/>
      <c r="H37" s="53"/>
      <c r="I37" s="53"/>
      <c r="J37" s="53"/>
      <c r="K37" s="53"/>
      <c r="L37" s="53"/>
      <c r="M37" s="53"/>
      <c r="N37" s="53"/>
      <c r="O37" s="53"/>
      <c r="P37" s="53"/>
      <c r="Q37" s="53"/>
    </row>
    <row r="38" spans="1:41" s="50" customFormat="1" ht="12.75" thickBot="1" x14ac:dyDescent="0.25">
      <c r="A38" s="100"/>
      <c r="B38" s="53"/>
      <c r="C38" s="53"/>
      <c r="D38" s="53"/>
      <c r="E38" s="53"/>
      <c r="F38" s="53"/>
      <c r="G38" s="53"/>
      <c r="H38" s="53"/>
      <c r="I38" s="53"/>
      <c r="J38" s="53"/>
      <c r="K38" s="53"/>
      <c r="L38" s="53"/>
      <c r="M38" s="53"/>
      <c r="N38" s="53"/>
      <c r="O38" s="53"/>
      <c r="P38" s="53"/>
    </row>
    <row r="39" spans="1:41" s="50" customFormat="1" ht="13.5" thickBot="1" x14ac:dyDescent="0.25">
      <c r="A39" s="104" t="s">
        <v>66</v>
      </c>
      <c r="B39"/>
      <c r="C39"/>
      <c r="D39"/>
      <c r="E39"/>
      <c r="F39"/>
      <c r="G39"/>
      <c r="H39"/>
      <c r="I39"/>
      <c r="J39"/>
      <c r="K39" s="55"/>
      <c r="L39" s="55"/>
      <c r="M39" s="55"/>
      <c r="N39" s="55"/>
      <c r="O39" s="55"/>
      <c r="P39" s="55"/>
      <c r="Q39" s="55"/>
      <c r="R39" s="55"/>
      <c r="S39"/>
      <c r="T39"/>
      <c r="U39"/>
      <c r="V39"/>
      <c r="W39"/>
    </row>
    <row r="40" spans="1:41" ht="12.75" x14ac:dyDescent="0.2">
      <c r="A40" s="63" t="s">
        <v>78</v>
      </c>
      <c r="B40"/>
      <c r="C40"/>
      <c r="D40"/>
      <c r="E40"/>
      <c r="F40"/>
      <c r="G40"/>
      <c r="H40"/>
      <c r="I40"/>
      <c r="J40"/>
      <c r="K40" s="55"/>
      <c r="L40" s="55"/>
      <c r="M40" s="55"/>
      <c r="N40" s="55"/>
      <c r="O40" s="55"/>
      <c r="P40" s="55"/>
      <c r="Q40" s="55"/>
      <c r="R40" s="55"/>
      <c r="S40"/>
      <c r="T40"/>
      <c r="U40"/>
      <c r="V40"/>
      <c r="W40"/>
    </row>
    <row r="41" spans="1:41" ht="9" hidden="1" customHeight="1" x14ac:dyDescent="0.2">
      <c r="A41" s="43" t="s">
        <v>67</v>
      </c>
      <c r="B41"/>
      <c r="C41"/>
      <c r="D41"/>
      <c r="E41"/>
      <c r="F41"/>
      <c r="G41"/>
      <c r="H41"/>
      <c r="I41"/>
      <c r="J41"/>
      <c r="K41"/>
      <c r="L41"/>
      <c r="M41"/>
      <c r="N41"/>
      <c r="O41"/>
      <c r="P41"/>
      <c r="Q41"/>
      <c r="R41"/>
      <c r="S41"/>
      <c r="T41"/>
      <c r="U41"/>
      <c r="V41"/>
      <c r="W41"/>
    </row>
    <row r="42" spans="1:41" ht="10.7" customHeight="1" x14ac:dyDescent="0.2">
      <c r="A42" s="43" t="s">
        <v>89</v>
      </c>
      <c r="B42"/>
      <c r="C42"/>
      <c r="D42"/>
      <c r="E42"/>
      <c r="F42"/>
      <c r="G42"/>
      <c r="H42"/>
      <c r="I42"/>
      <c r="J42"/>
      <c r="K42"/>
      <c r="L42"/>
      <c r="M42"/>
      <c r="N42"/>
      <c r="O42"/>
      <c r="P42"/>
      <c r="Q42"/>
      <c r="R42"/>
      <c r="S42"/>
      <c r="T42"/>
      <c r="U42"/>
      <c r="V42"/>
      <c r="W42"/>
    </row>
    <row r="43" spans="1:41" ht="12.75" x14ac:dyDescent="0.2">
      <c r="A43" s="43" t="s">
        <v>68</v>
      </c>
      <c r="B43"/>
      <c r="C43"/>
      <c r="D43"/>
      <c r="E43"/>
      <c r="F43"/>
      <c r="G43"/>
      <c r="H43"/>
      <c r="I43"/>
      <c r="J43"/>
      <c r="K43"/>
      <c r="L43"/>
      <c r="M43"/>
      <c r="N43"/>
      <c r="O43"/>
      <c r="P43"/>
      <c r="Q43"/>
      <c r="R43"/>
      <c r="S43"/>
      <c r="T43"/>
      <c r="U43"/>
      <c r="V43"/>
      <c r="W43"/>
    </row>
    <row r="44" spans="1:41" ht="13.35" customHeight="1" x14ac:dyDescent="0.2">
      <c r="A44" s="43" t="s">
        <v>69</v>
      </c>
      <c r="B44"/>
      <c r="C44"/>
      <c r="D44"/>
      <c r="E44"/>
      <c r="F44"/>
      <c r="G44"/>
      <c r="H44"/>
      <c r="I44"/>
      <c r="J44"/>
      <c r="K44"/>
      <c r="L44"/>
      <c r="M44"/>
      <c r="N44"/>
      <c r="O44"/>
      <c r="P44"/>
      <c r="Q44"/>
      <c r="R44"/>
      <c r="S44"/>
      <c r="T44"/>
      <c r="U44"/>
      <c r="V44"/>
      <c r="W44"/>
    </row>
    <row r="45" spans="1:41" ht="13.35" customHeight="1" x14ac:dyDescent="0.2">
      <c r="A45" s="43" t="s">
        <v>90</v>
      </c>
      <c r="B45"/>
      <c r="C45"/>
      <c r="D45"/>
      <c r="E45"/>
      <c r="F45"/>
      <c r="G45"/>
      <c r="H45"/>
      <c r="I45"/>
      <c r="J45"/>
      <c r="K45"/>
      <c r="L45"/>
      <c r="M45"/>
      <c r="N45"/>
      <c r="O45"/>
      <c r="P45"/>
      <c r="Q45"/>
      <c r="R45"/>
      <c r="S45"/>
      <c r="T45"/>
      <c r="U45"/>
      <c r="V45"/>
      <c r="W45"/>
    </row>
    <row r="46" spans="1:41" ht="12.6" customHeight="1" thickBot="1" x14ac:dyDescent="0.25">
      <c r="A46" s="3"/>
      <c r="B46"/>
      <c r="C46"/>
      <c r="D46"/>
      <c r="E46"/>
      <c r="F46"/>
      <c r="G46"/>
      <c r="H46"/>
      <c r="I46"/>
      <c r="J46"/>
      <c r="K46"/>
      <c r="L46"/>
      <c r="M46"/>
      <c r="N46"/>
      <c r="O46"/>
      <c r="P46"/>
      <c r="Q46"/>
      <c r="R46"/>
      <c r="S46"/>
      <c r="T46"/>
      <c r="U46"/>
      <c r="V46"/>
      <c r="W46"/>
    </row>
    <row r="47" spans="1:41" ht="13.35" customHeight="1" thickBot="1" x14ac:dyDescent="0.25">
      <c r="A47" s="105" t="s">
        <v>71</v>
      </c>
      <c r="B47"/>
      <c r="C47"/>
      <c r="D47"/>
      <c r="E47"/>
      <c r="F47"/>
      <c r="G47"/>
      <c r="H47"/>
      <c r="I47"/>
      <c r="J47"/>
      <c r="K47"/>
      <c r="L47"/>
      <c r="M47"/>
      <c r="N47"/>
      <c r="O47"/>
      <c r="P47"/>
      <c r="Q47"/>
      <c r="R47"/>
      <c r="S47"/>
      <c r="T47"/>
      <c r="U47"/>
      <c r="V47"/>
      <c r="W47"/>
    </row>
    <row r="48" spans="1:41" ht="11.45" customHeight="1" x14ac:dyDescent="0.2">
      <c r="A48" s="106" t="s">
        <v>93</v>
      </c>
      <c r="B48"/>
      <c r="C48"/>
      <c r="D48"/>
      <c r="E48"/>
      <c r="F48"/>
      <c r="G48"/>
      <c r="H48"/>
      <c r="I48"/>
      <c r="J48"/>
      <c r="K48"/>
      <c r="L48"/>
      <c r="M48"/>
      <c r="N48"/>
      <c r="O48"/>
      <c r="P48"/>
      <c r="Q48"/>
      <c r="R48"/>
      <c r="S48"/>
      <c r="T48"/>
      <c r="U48"/>
      <c r="V48"/>
      <c r="W48"/>
    </row>
    <row r="49" spans="1:23" ht="13.5" thickBot="1" x14ac:dyDescent="0.25">
      <c r="A49" s="3"/>
      <c r="B49"/>
      <c r="C49"/>
      <c r="D49"/>
      <c r="E49"/>
      <c r="F49"/>
      <c r="G49"/>
      <c r="H49"/>
      <c r="I49"/>
      <c r="J49"/>
      <c r="K49"/>
      <c r="L49"/>
      <c r="M49"/>
      <c r="N49"/>
      <c r="O49"/>
      <c r="P49"/>
      <c r="Q49"/>
      <c r="R49"/>
      <c r="S49"/>
      <c r="T49"/>
      <c r="U49"/>
      <c r="V49"/>
      <c r="W49"/>
    </row>
    <row r="50" spans="1:23" ht="13.5" thickBot="1" x14ac:dyDescent="0.25">
      <c r="A50" s="107" t="s">
        <v>70</v>
      </c>
      <c r="B50"/>
      <c r="C50"/>
      <c r="D50"/>
      <c r="E50"/>
      <c r="F50"/>
      <c r="G50"/>
      <c r="H50"/>
      <c r="I50"/>
      <c r="J50"/>
      <c r="K50"/>
      <c r="L50"/>
      <c r="M50"/>
      <c r="N50"/>
      <c r="O50"/>
      <c r="P50"/>
      <c r="Q50"/>
      <c r="R50"/>
      <c r="S50"/>
      <c r="T50"/>
      <c r="U50"/>
      <c r="V50"/>
      <c r="W50"/>
    </row>
    <row r="51" spans="1:23" ht="48" x14ac:dyDescent="0.2">
      <c r="A51" s="70" t="s">
        <v>92</v>
      </c>
      <c r="B51"/>
      <c r="C51"/>
      <c r="D51"/>
      <c r="E51"/>
      <c r="F51"/>
      <c r="G51"/>
      <c r="H51"/>
      <c r="I51"/>
      <c r="J51"/>
      <c r="K51"/>
      <c r="L51"/>
      <c r="M51"/>
      <c r="N51"/>
      <c r="O51"/>
      <c r="P51"/>
      <c r="Q51"/>
      <c r="R51"/>
      <c r="S51"/>
      <c r="T51"/>
      <c r="U51"/>
      <c r="V51"/>
      <c r="W51"/>
    </row>
    <row r="52" spans="1:23" ht="12.75" x14ac:dyDescent="0.2">
      <c r="A52"/>
      <c r="B52"/>
      <c r="C52"/>
      <c r="D52"/>
      <c r="E52"/>
      <c r="F52"/>
      <c r="G52"/>
      <c r="H52"/>
      <c r="I52"/>
      <c r="J52"/>
      <c r="K52"/>
      <c r="L52"/>
      <c r="M52"/>
      <c r="N52"/>
      <c r="O52"/>
      <c r="P52"/>
      <c r="Q52"/>
      <c r="R52"/>
      <c r="S52"/>
      <c r="T52"/>
      <c r="U52"/>
      <c r="V52"/>
      <c r="W52"/>
    </row>
    <row r="53" spans="1:23" x14ac:dyDescent="0.2">
      <c r="M53" s="48"/>
      <c r="Q53" s="48"/>
    </row>
    <row r="54" spans="1:23" x14ac:dyDescent="0.2">
      <c r="M54" s="48"/>
      <c r="Q54" s="48"/>
    </row>
    <row r="55" spans="1:23" x14ac:dyDescent="0.2">
      <c r="M55" s="48"/>
      <c r="Q55" s="48"/>
    </row>
    <row r="56" spans="1:23" x14ac:dyDescent="0.2">
      <c r="M56" s="48"/>
      <c r="Q56" s="48"/>
    </row>
    <row r="57" spans="1:23" x14ac:dyDescent="0.2">
      <c r="M57" s="48"/>
      <c r="Q57" s="48"/>
    </row>
    <row r="58" spans="1:23" x14ac:dyDescent="0.2">
      <c r="M58" s="48"/>
      <c r="Q58" s="48"/>
    </row>
    <row r="59" spans="1:23" x14ac:dyDescent="0.2">
      <c r="M59" s="48"/>
      <c r="Q59" s="48"/>
    </row>
    <row r="60" spans="1:23" x14ac:dyDescent="0.2">
      <c r="M60" s="48"/>
      <c r="Q60" s="48"/>
    </row>
    <row r="61" spans="1:23" x14ac:dyDescent="0.2">
      <c r="M61" s="48"/>
      <c r="Q61" s="48"/>
    </row>
    <row r="62" spans="1:23" x14ac:dyDescent="0.2">
      <c r="M62" s="48"/>
      <c r="Q62" s="48"/>
    </row>
    <row r="63" spans="1:23" x14ac:dyDescent="0.2">
      <c r="M63" s="48"/>
      <c r="Q63" s="48"/>
    </row>
    <row r="64" spans="1:23" x14ac:dyDescent="0.2">
      <c r="M64" s="48"/>
      <c r="Q64" s="48"/>
    </row>
    <row r="65" spans="13:17" x14ac:dyDescent="0.2">
      <c r="M65" s="48"/>
      <c r="Q65" s="48"/>
    </row>
    <row r="66" spans="13:17" x14ac:dyDescent="0.2">
      <c r="M66" s="48"/>
      <c r="Q66" s="48"/>
    </row>
    <row r="67" spans="13:17" x14ac:dyDescent="0.2">
      <c r="M67" s="48"/>
      <c r="Q67" s="48"/>
    </row>
    <row r="68" spans="13:17" x14ac:dyDescent="0.2">
      <c r="M68" s="48"/>
      <c r="Q68" s="48"/>
    </row>
    <row r="69" spans="13:17" x14ac:dyDescent="0.2">
      <c r="M69" s="48"/>
      <c r="Q69" s="48"/>
    </row>
    <row r="70" spans="13:17" x14ac:dyDescent="0.2">
      <c r="M70" s="48"/>
      <c r="Q70" s="48"/>
    </row>
    <row r="71" spans="13:17" x14ac:dyDescent="0.2">
      <c r="M71" s="48"/>
      <c r="Q71" s="48"/>
    </row>
    <row r="72" spans="13:17" x14ac:dyDescent="0.2">
      <c r="M72" s="48"/>
      <c r="Q72" s="48"/>
    </row>
    <row r="73" spans="13:17" x14ac:dyDescent="0.2">
      <c r="M73" s="48"/>
      <c r="Q73" s="48"/>
    </row>
    <row r="74" spans="13:17" x14ac:dyDescent="0.2">
      <c r="M74" s="48"/>
      <c r="Q74" s="48"/>
    </row>
    <row r="75" spans="13:17" x14ac:dyDescent="0.2">
      <c r="M75" s="48"/>
      <c r="Q75" s="48"/>
    </row>
    <row r="76" spans="13:17" x14ac:dyDescent="0.2">
      <c r="M76" s="48"/>
      <c r="Q76" s="48"/>
    </row>
    <row r="77" spans="13:17" x14ac:dyDescent="0.2">
      <c r="M77" s="48"/>
      <c r="Q77" s="48"/>
    </row>
    <row r="78" spans="13:17" x14ac:dyDescent="0.2">
      <c r="M78" s="48"/>
      <c r="Q78" s="48"/>
    </row>
    <row r="79" spans="13:17" x14ac:dyDescent="0.2">
      <c r="M79" s="48"/>
      <c r="Q79" s="48"/>
    </row>
    <row r="80" spans="13:17" x14ac:dyDescent="0.2">
      <c r="M80" s="48"/>
      <c r="Q80" s="48"/>
    </row>
    <row r="81" spans="13:17" x14ac:dyDescent="0.2">
      <c r="M81" s="48"/>
      <c r="Q81" s="48"/>
    </row>
    <row r="82" spans="13:17" x14ac:dyDescent="0.2">
      <c r="M82" s="48"/>
      <c r="Q82" s="48"/>
    </row>
    <row r="83" spans="13:17" x14ac:dyDescent="0.2">
      <c r="M83" s="48"/>
      <c r="Q83" s="48"/>
    </row>
    <row r="84" spans="13:17" x14ac:dyDescent="0.2">
      <c r="M84" s="48"/>
      <c r="Q84" s="48"/>
    </row>
    <row r="85" spans="13:17" x14ac:dyDescent="0.2">
      <c r="M85" s="48"/>
      <c r="Q85" s="48"/>
    </row>
    <row r="86" spans="13:17" x14ac:dyDescent="0.2">
      <c r="M86" s="48"/>
      <c r="Q86" s="48"/>
    </row>
    <row r="87" spans="13:17" x14ac:dyDescent="0.2">
      <c r="M87" s="48"/>
      <c r="Q87" s="48"/>
    </row>
    <row r="88" spans="13:17" x14ac:dyDescent="0.2">
      <c r="M88" s="48"/>
      <c r="Q88" s="48"/>
    </row>
    <row r="89" spans="13:17" x14ac:dyDescent="0.2">
      <c r="M89" s="48"/>
      <c r="Q89" s="48"/>
    </row>
    <row r="90" spans="13:17" x14ac:dyDescent="0.2">
      <c r="M90" s="48"/>
      <c r="Q90" s="48"/>
    </row>
    <row r="91" spans="13:17" x14ac:dyDescent="0.2">
      <c r="M91" s="48"/>
      <c r="Q91" s="48"/>
    </row>
    <row r="92" spans="13:17" x14ac:dyDescent="0.2">
      <c r="M92" s="48"/>
      <c r="Q92" s="48"/>
    </row>
    <row r="93" spans="13:17" x14ac:dyDescent="0.2">
      <c r="M93" s="48"/>
      <c r="Q93" s="48"/>
    </row>
    <row r="94" spans="13:17" x14ac:dyDescent="0.2">
      <c r="M94" s="48"/>
      <c r="Q94" s="48"/>
    </row>
    <row r="95" spans="13:17" x14ac:dyDescent="0.2">
      <c r="M95" s="48"/>
      <c r="Q95" s="48"/>
    </row>
    <row r="96" spans="13:17" x14ac:dyDescent="0.2">
      <c r="M96" s="48"/>
      <c r="Q96" s="48"/>
    </row>
    <row r="97" spans="13:17" x14ac:dyDescent="0.2">
      <c r="M97" s="48"/>
      <c r="Q97" s="48"/>
    </row>
    <row r="98" spans="13:17" x14ac:dyDescent="0.2">
      <c r="M98" s="48"/>
      <c r="Q98" s="48"/>
    </row>
    <row r="99" spans="13:17" x14ac:dyDescent="0.2">
      <c r="M99" s="48"/>
      <c r="Q99" s="48"/>
    </row>
    <row r="100" spans="13:17" x14ac:dyDescent="0.2">
      <c r="M100" s="48"/>
      <c r="Q100" s="48"/>
    </row>
    <row r="101" spans="13:17" x14ac:dyDescent="0.2">
      <c r="M101" s="48"/>
      <c r="Q101" s="48"/>
    </row>
    <row r="102" spans="13:17" x14ac:dyDescent="0.2">
      <c r="M102" s="48"/>
      <c r="Q102" s="48"/>
    </row>
    <row r="103" spans="13:17" x14ac:dyDescent="0.2">
      <c r="M103" s="48"/>
      <c r="Q103" s="48"/>
    </row>
    <row r="104" spans="13:17" x14ac:dyDescent="0.2">
      <c r="M104" s="48"/>
      <c r="Q104" s="48"/>
    </row>
    <row r="105" spans="13:17" x14ac:dyDescent="0.2">
      <c r="M105" s="48"/>
      <c r="Q105" s="48"/>
    </row>
    <row r="106" spans="13:17" x14ac:dyDescent="0.2">
      <c r="M106" s="48"/>
      <c r="Q106" s="48"/>
    </row>
    <row r="107" spans="13:17" x14ac:dyDescent="0.2">
      <c r="M107" s="48"/>
      <c r="Q107" s="48"/>
    </row>
    <row r="108" spans="13:17" x14ac:dyDescent="0.2">
      <c r="M108" s="48"/>
      <c r="Q108" s="48"/>
    </row>
    <row r="109" spans="13:17" x14ac:dyDescent="0.2">
      <c r="M109" s="48"/>
      <c r="Q109" s="48"/>
    </row>
    <row r="110" spans="13:17" x14ac:dyDescent="0.2">
      <c r="M110" s="48"/>
      <c r="Q110" s="48"/>
    </row>
    <row r="111" spans="13:17" x14ac:dyDescent="0.2">
      <c r="M111" s="48"/>
      <c r="Q111" s="48"/>
    </row>
    <row r="112" spans="13:17" x14ac:dyDescent="0.2">
      <c r="M112" s="48"/>
      <c r="Q112" s="48"/>
    </row>
    <row r="113" spans="13:17" x14ac:dyDescent="0.2">
      <c r="M113" s="48"/>
      <c r="Q113" s="48"/>
    </row>
    <row r="114" spans="13:17" x14ac:dyDescent="0.2">
      <c r="M114" s="48"/>
      <c r="Q114" s="48"/>
    </row>
    <row r="115" spans="13:17" x14ac:dyDescent="0.2">
      <c r="M115" s="48"/>
      <c r="Q115" s="48"/>
    </row>
    <row r="116" spans="13:17" x14ac:dyDescent="0.2">
      <c r="M116" s="48"/>
      <c r="Q116" s="48"/>
    </row>
    <row r="117" spans="13:17" x14ac:dyDescent="0.2">
      <c r="M117" s="48"/>
      <c r="Q117" s="48"/>
    </row>
    <row r="118" spans="13:17" x14ac:dyDescent="0.2">
      <c r="M118" s="48"/>
      <c r="Q118" s="48"/>
    </row>
    <row r="119" spans="13:17" x14ac:dyDescent="0.2">
      <c r="M119" s="48"/>
      <c r="Q119" s="48"/>
    </row>
    <row r="120" spans="13:17" x14ac:dyDescent="0.2">
      <c r="M120" s="48"/>
      <c r="Q120" s="48"/>
    </row>
    <row r="121" spans="13:17" x14ac:dyDescent="0.2">
      <c r="M121" s="48"/>
      <c r="Q121" s="48"/>
    </row>
    <row r="122" spans="13:17" x14ac:dyDescent="0.2">
      <c r="M122" s="48"/>
      <c r="Q122" s="48"/>
    </row>
    <row r="123" spans="13:17" x14ac:dyDescent="0.2">
      <c r="M123" s="48"/>
      <c r="Q123" s="48"/>
    </row>
    <row r="124" spans="13:17" x14ac:dyDescent="0.2">
      <c r="M124" s="48"/>
      <c r="Q124" s="48"/>
    </row>
    <row r="125" spans="13:17" x14ac:dyDescent="0.2">
      <c r="M125" s="48"/>
      <c r="Q125" s="48"/>
    </row>
    <row r="126" spans="13:17" x14ac:dyDescent="0.2">
      <c r="M126" s="48"/>
      <c r="Q126" s="48"/>
    </row>
    <row r="127" spans="13:17" x14ac:dyDescent="0.2">
      <c r="M127" s="48"/>
      <c r="Q127" s="48"/>
    </row>
    <row r="128" spans="13:17" x14ac:dyDescent="0.2">
      <c r="M128" s="48"/>
      <c r="Q128" s="48"/>
    </row>
    <row r="129" spans="13:17" x14ac:dyDescent="0.2">
      <c r="M129" s="48"/>
      <c r="Q129" s="48"/>
    </row>
    <row r="130" spans="13:17" x14ac:dyDescent="0.2">
      <c r="M130" s="48"/>
      <c r="Q130" s="48"/>
    </row>
    <row r="131" spans="13:17" x14ac:dyDescent="0.2">
      <c r="M131" s="48"/>
      <c r="Q131" s="48"/>
    </row>
    <row r="132" spans="13:17" x14ac:dyDescent="0.2">
      <c r="M132" s="48"/>
      <c r="Q132" s="48"/>
    </row>
    <row r="133" spans="13:17" x14ac:dyDescent="0.2">
      <c r="M133" s="48"/>
      <c r="Q133" s="48"/>
    </row>
    <row r="134" spans="13:17" x14ac:dyDescent="0.2">
      <c r="M134" s="48"/>
      <c r="Q134" s="48"/>
    </row>
    <row r="135" spans="13:17" x14ac:dyDescent="0.2">
      <c r="M135" s="48"/>
      <c r="Q135" s="48"/>
    </row>
    <row r="136" spans="13:17" x14ac:dyDescent="0.2">
      <c r="M136" s="48"/>
      <c r="Q136" s="48"/>
    </row>
    <row r="137" spans="13:17" x14ac:dyDescent="0.2">
      <c r="M137" s="48"/>
      <c r="Q137" s="48"/>
    </row>
    <row r="138" spans="13:17" x14ac:dyDescent="0.2">
      <c r="M138" s="48"/>
      <c r="Q138" s="48"/>
    </row>
    <row r="139" spans="13:17" x14ac:dyDescent="0.2">
      <c r="M139" s="48"/>
      <c r="Q139" s="48"/>
    </row>
    <row r="140" spans="13:17" x14ac:dyDescent="0.2">
      <c r="M140" s="48"/>
      <c r="Q140" s="48"/>
    </row>
    <row r="141" spans="13:17" x14ac:dyDescent="0.2">
      <c r="M141" s="48"/>
      <c r="Q141" s="48"/>
    </row>
    <row r="142" spans="13:17" x14ac:dyDescent="0.2">
      <c r="M142" s="48"/>
      <c r="Q142" s="48"/>
    </row>
    <row r="143" spans="13:17" x14ac:dyDescent="0.2">
      <c r="M143" s="48"/>
      <c r="Q143" s="48"/>
    </row>
    <row r="144" spans="13:17" x14ac:dyDescent="0.2">
      <c r="M144" s="48"/>
      <c r="Q144" s="48"/>
    </row>
    <row r="145" spans="13:17" x14ac:dyDescent="0.2">
      <c r="M145" s="48"/>
      <c r="Q145" s="48"/>
    </row>
    <row r="146" spans="13:17" x14ac:dyDescent="0.2">
      <c r="M146" s="48"/>
      <c r="Q146" s="48"/>
    </row>
    <row r="147" spans="13:17" x14ac:dyDescent="0.2">
      <c r="M147" s="48"/>
      <c r="Q147" s="48"/>
    </row>
    <row r="148" spans="13:17" x14ac:dyDescent="0.2">
      <c r="M148" s="48"/>
      <c r="Q148" s="48"/>
    </row>
    <row r="149" spans="13:17" x14ac:dyDescent="0.2">
      <c r="M149" s="48"/>
      <c r="Q149" s="48"/>
    </row>
    <row r="150" spans="13:17" x14ac:dyDescent="0.2">
      <c r="M150" s="48"/>
      <c r="Q150" s="48"/>
    </row>
    <row r="151" spans="13:17" x14ac:dyDescent="0.2">
      <c r="M151" s="48"/>
      <c r="Q151" s="48"/>
    </row>
    <row r="152" spans="13:17" x14ac:dyDescent="0.2">
      <c r="M152" s="48"/>
      <c r="Q152" s="48"/>
    </row>
    <row r="153" spans="13:17" x14ac:dyDescent="0.2">
      <c r="M153" s="48"/>
      <c r="Q153" s="48"/>
    </row>
    <row r="154" spans="13:17" x14ac:dyDescent="0.2">
      <c r="M154" s="48"/>
      <c r="Q154" s="48"/>
    </row>
    <row r="155" spans="13:17" x14ac:dyDescent="0.2">
      <c r="M155" s="48"/>
      <c r="Q155" s="48"/>
    </row>
    <row r="156" spans="13:17" x14ac:dyDescent="0.2">
      <c r="M156" s="48"/>
      <c r="Q156" s="48"/>
    </row>
    <row r="157" spans="13:17" x14ac:dyDescent="0.2">
      <c r="M157" s="48"/>
      <c r="Q157" s="48"/>
    </row>
    <row r="158" spans="13:17" x14ac:dyDescent="0.2">
      <c r="M158" s="48"/>
      <c r="Q158" s="48"/>
    </row>
    <row r="159" spans="13:17" x14ac:dyDescent="0.2">
      <c r="M159" s="48"/>
      <c r="Q159" s="48"/>
    </row>
    <row r="160" spans="13:17" x14ac:dyDescent="0.2">
      <c r="M160" s="48"/>
      <c r="Q160" s="48"/>
    </row>
    <row r="161" spans="13:17" x14ac:dyDescent="0.2">
      <c r="M161" s="48"/>
      <c r="Q161" s="48"/>
    </row>
    <row r="162" spans="13:17" x14ac:dyDescent="0.2">
      <c r="M162" s="48"/>
      <c r="Q162" s="48"/>
    </row>
    <row r="163" spans="13:17" x14ac:dyDescent="0.2">
      <c r="M163" s="48"/>
      <c r="Q163" s="48"/>
    </row>
    <row r="164" spans="13:17" x14ac:dyDescent="0.2">
      <c r="M164" s="48"/>
      <c r="Q164" s="48"/>
    </row>
    <row r="165" spans="13:17" x14ac:dyDescent="0.2">
      <c r="M165" s="48"/>
      <c r="Q165" s="48"/>
    </row>
    <row r="166" spans="13:17" x14ac:dyDescent="0.2">
      <c r="M166" s="48"/>
      <c r="Q166" s="48"/>
    </row>
    <row r="167" spans="13:17" x14ac:dyDescent="0.2">
      <c r="M167" s="48"/>
      <c r="Q167" s="48"/>
    </row>
    <row r="168" spans="13:17" x14ac:dyDescent="0.2">
      <c r="M168" s="48"/>
      <c r="Q168" s="48"/>
    </row>
    <row r="169" spans="13:17" x14ac:dyDescent="0.2">
      <c r="M169" s="48"/>
      <c r="Q169" s="48"/>
    </row>
    <row r="170" spans="13:17" x14ac:dyDescent="0.2">
      <c r="M170" s="48"/>
      <c r="Q170" s="48"/>
    </row>
    <row r="171" spans="13:17" x14ac:dyDescent="0.2">
      <c r="M171" s="48"/>
      <c r="Q171" s="48"/>
    </row>
    <row r="172" spans="13:17" x14ac:dyDescent="0.2">
      <c r="M172" s="48"/>
      <c r="Q172" s="48"/>
    </row>
    <row r="173" spans="13:17" x14ac:dyDescent="0.2">
      <c r="M173" s="48"/>
      <c r="Q173" s="48"/>
    </row>
    <row r="174" spans="13:17" x14ac:dyDescent="0.2">
      <c r="M174" s="48"/>
      <c r="Q174" s="48"/>
    </row>
    <row r="175" spans="13:17" x14ac:dyDescent="0.2">
      <c r="M175" s="48"/>
      <c r="Q175" s="48"/>
    </row>
    <row r="176" spans="13:17" x14ac:dyDescent="0.2">
      <c r="M176" s="48"/>
      <c r="Q176" s="48"/>
    </row>
    <row r="177" spans="13:17" x14ac:dyDescent="0.2">
      <c r="M177" s="48"/>
      <c r="Q177" s="48"/>
    </row>
    <row r="178" spans="13:17" x14ac:dyDescent="0.2">
      <c r="M178" s="48"/>
      <c r="Q178" s="48"/>
    </row>
    <row r="179" spans="13:17" x14ac:dyDescent="0.2">
      <c r="M179" s="48"/>
      <c r="Q179" s="48"/>
    </row>
    <row r="180" spans="13:17" x14ac:dyDescent="0.2">
      <c r="M180" s="48"/>
      <c r="Q180" s="48"/>
    </row>
    <row r="181" spans="13:17" x14ac:dyDescent="0.2">
      <c r="M181" s="48"/>
      <c r="Q181" s="48"/>
    </row>
    <row r="182" spans="13:17" x14ac:dyDescent="0.2">
      <c r="M182" s="48"/>
      <c r="Q182" s="48"/>
    </row>
    <row r="183" spans="13:17" x14ac:dyDescent="0.2">
      <c r="M183" s="48"/>
      <c r="Q183" s="48"/>
    </row>
    <row r="184" spans="13:17" x14ac:dyDescent="0.2">
      <c r="M184" s="48"/>
      <c r="Q184" s="48"/>
    </row>
    <row r="185" spans="13:17" x14ac:dyDescent="0.2">
      <c r="M185" s="48"/>
      <c r="Q185" s="48"/>
    </row>
    <row r="186" spans="13:17" x14ac:dyDescent="0.2">
      <c r="M186" s="48"/>
      <c r="Q186" s="48"/>
    </row>
    <row r="187" spans="13:17" x14ac:dyDescent="0.2">
      <c r="M187" s="48"/>
      <c r="Q187" s="48"/>
    </row>
    <row r="188" spans="13:17" x14ac:dyDescent="0.2">
      <c r="M188" s="48"/>
      <c r="Q188" s="48"/>
    </row>
    <row r="189" spans="13:17" x14ac:dyDescent="0.2">
      <c r="M189" s="48"/>
      <c r="Q189" s="48"/>
    </row>
    <row r="190" spans="13:17" x14ac:dyDescent="0.2">
      <c r="M190" s="48"/>
      <c r="Q190" s="48"/>
    </row>
    <row r="191" spans="13:17" x14ac:dyDescent="0.2">
      <c r="M191" s="48"/>
      <c r="Q191" s="48"/>
    </row>
    <row r="192" spans="13:17" x14ac:dyDescent="0.2">
      <c r="M192" s="48"/>
      <c r="Q192" s="48"/>
    </row>
    <row r="193" spans="13:17" x14ac:dyDescent="0.2">
      <c r="M193" s="48"/>
      <c r="Q193" s="48"/>
    </row>
    <row r="194" spans="13:17" x14ac:dyDescent="0.2">
      <c r="M194" s="48"/>
      <c r="Q194" s="48"/>
    </row>
    <row r="195" spans="13:17" x14ac:dyDescent="0.2">
      <c r="M195" s="48"/>
      <c r="Q195" s="48"/>
    </row>
    <row r="196" spans="13:17" x14ac:dyDescent="0.2">
      <c r="M196" s="48"/>
      <c r="Q196" s="48"/>
    </row>
    <row r="197" spans="13:17" x14ac:dyDescent="0.2">
      <c r="M197" s="48"/>
      <c r="Q197" s="48"/>
    </row>
    <row r="198" spans="13:17" x14ac:dyDescent="0.2">
      <c r="M198" s="48"/>
      <c r="Q198" s="48"/>
    </row>
    <row r="199" spans="13:17" x14ac:dyDescent="0.2">
      <c r="M199" s="48"/>
      <c r="Q199" s="48"/>
    </row>
    <row r="200" spans="13:17" x14ac:dyDescent="0.2">
      <c r="M200" s="48"/>
      <c r="Q200" s="48"/>
    </row>
    <row r="201" spans="13:17" x14ac:dyDescent="0.2">
      <c r="M201" s="48"/>
      <c r="Q201" s="48"/>
    </row>
    <row r="202" spans="13:17" x14ac:dyDescent="0.2">
      <c r="M202" s="48"/>
      <c r="Q202" s="48"/>
    </row>
    <row r="203" spans="13:17" x14ac:dyDescent="0.2">
      <c r="M203" s="48"/>
      <c r="Q203" s="48"/>
    </row>
    <row r="204" spans="13:17" x14ac:dyDescent="0.2">
      <c r="M204" s="48"/>
      <c r="Q204" s="48"/>
    </row>
    <row r="205" spans="13:17" x14ac:dyDescent="0.2">
      <c r="M205" s="48"/>
      <c r="Q205" s="48"/>
    </row>
    <row r="206" spans="13:17" x14ac:dyDescent="0.2">
      <c r="M206" s="48"/>
      <c r="Q206" s="48"/>
    </row>
    <row r="207" spans="13:17" x14ac:dyDescent="0.2">
      <c r="M207" s="48"/>
      <c r="Q207" s="48"/>
    </row>
    <row r="208" spans="13:17" x14ac:dyDescent="0.2">
      <c r="M208" s="48"/>
      <c r="Q208" s="48"/>
    </row>
    <row r="209" spans="13:17" x14ac:dyDescent="0.2">
      <c r="M209" s="48"/>
      <c r="Q209" s="48"/>
    </row>
    <row r="210" spans="13:17" x14ac:dyDescent="0.2">
      <c r="M210" s="48"/>
      <c r="Q210" s="48"/>
    </row>
    <row r="211" spans="13:17" x14ac:dyDescent="0.2">
      <c r="M211" s="48"/>
      <c r="Q211" s="48"/>
    </row>
    <row r="212" spans="13:17" x14ac:dyDescent="0.2">
      <c r="M212" s="48"/>
      <c r="Q212" s="48"/>
    </row>
    <row r="213" spans="13:17" x14ac:dyDescent="0.2">
      <c r="M213" s="48"/>
      <c r="Q213" s="48"/>
    </row>
    <row r="214" spans="13:17" x14ac:dyDescent="0.2">
      <c r="M214" s="48"/>
      <c r="Q214" s="48"/>
    </row>
    <row r="215" spans="13:17" x14ac:dyDescent="0.2">
      <c r="M215" s="48"/>
      <c r="Q215" s="48"/>
    </row>
    <row r="216" spans="13:17" x14ac:dyDescent="0.2">
      <c r="M216" s="48"/>
      <c r="Q216" s="48"/>
    </row>
    <row r="217" spans="13:17" x14ac:dyDescent="0.2">
      <c r="M217" s="48"/>
      <c r="Q217" s="48"/>
    </row>
  </sheetData>
  <mergeCells count="1">
    <mergeCell ref="A1:A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32"/>
  <dimension ref="A1:AO199"/>
  <sheetViews>
    <sheetView workbookViewId="0">
      <pane xSplit="23" topLeftCell="X1" activePane="topRight" state="frozen"/>
      <selection pane="topRight" activeCell="AK4" sqref="AK4:AO5"/>
    </sheetView>
  </sheetViews>
  <sheetFormatPr defaultColWidth="9" defaultRowHeight="12" x14ac:dyDescent="0.2"/>
  <cols>
    <col min="1" max="1" width="84.5703125" style="48" customWidth="1"/>
    <col min="2" max="12" width="0" style="48" hidden="1" customWidth="1"/>
    <col min="13" max="13" width="0" style="96" hidden="1" customWidth="1"/>
    <col min="14" max="16" width="0" style="48" hidden="1" customWidth="1"/>
    <col min="17" max="17" width="0" style="96" hidden="1" customWidth="1"/>
    <col min="18" max="36" width="0" style="48" hidden="1" customWidth="1"/>
    <col min="37" max="16384" width="9" style="48"/>
  </cols>
  <sheetData>
    <row r="1" spans="1:41" s="51" customFormat="1" ht="12" customHeight="1" x14ac:dyDescent="0.2">
      <c r="A1" s="230" t="s">
        <v>82</v>
      </c>
    </row>
    <row r="2" spans="1:41" s="51" customFormat="1" ht="12" customHeight="1" x14ac:dyDescent="0.2">
      <c r="A2" s="230"/>
    </row>
    <row r="3" spans="1:41" s="51" customFormat="1" ht="11.1" customHeight="1" x14ac:dyDescent="0.2">
      <c r="A3" s="97" t="s">
        <v>101</v>
      </c>
    </row>
    <row r="4" spans="1:41" s="52" customFormat="1" ht="32.1" customHeight="1" x14ac:dyDescent="0.2">
      <c r="A4" s="98" t="s">
        <v>64</v>
      </c>
      <c r="B4" s="85">
        <v>44409</v>
      </c>
      <c r="C4" s="85">
        <v>44414</v>
      </c>
      <c r="D4" s="85">
        <v>44416</v>
      </c>
      <c r="E4" s="85">
        <v>44421</v>
      </c>
      <c r="F4" s="85">
        <v>44423</v>
      </c>
      <c r="G4" s="85">
        <v>44428</v>
      </c>
      <c r="H4" s="85">
        <v>44430</v>
      </c>
      <c r="I4" s="85">
        <v>44435</v>
      </c>
      <c r="J4" s="85">
        <v>44437</v>
      </c>
      <c r="K4" s="101" t="e">
        <f>'C завтраками| Bed and breakfast'!#REF!</f>
        <v>#REF!</v>
      </c>
      <c r="L4" s="101" t="e">
        <f>'C завтраками| Bed and breakfast'!#REF!</f>
        <v>#REF!</v>
      </c>
      <c r="M4" s="102" t="e">
        <f>'C завтраками| Bed and breakfast'!#REF!</f>
        <v>#REF!</v>
      </c>
      <c r="N4" s="101" t="e">
        <f>'C завтраками| Bed and breakfast'!#REF!</f>
        <v>#REF!</v>
      </c>
      <c r="O4" s="101" t="e">
        <f>'C завтраками| Bed and breakfast'!#REF!</f>
        <v>#REF!</v>
      </c>
      <c r="P4" s="101" t="e">
        <f>'C завтраками| Bed and breakfast'!#REF!</f>
        <v>#REF!</v>
      </c>
      <c r="Q4" s="101" t="e">
        <f>'C завтраками| Bed and breakfast'!#REF!</f>
        <v>#REF!</v>
      </c>
      <c r="R4" s="101" t="e">
        <f>'C завтраками| Bed and breakfast'!#REF!</f>
        <v>#REF!</v>
      </c>
      <c r="S4" s="101" t="e">
        <f>'C завтраками| Bed and breakfast'!#REF!</f>
        <v>#REF!</v>
      </c>
      <c r="T4" s="101" t="e">
        <f>'C завтраками| Bed and breakfast'!#REF!</f>
        <v>#REF!</v>
      </c>
      <c r="U4" s="131" t="e">
        <f>'C завтраками| Bed and breakfast'!#REF!</f>
        <v>#REF!</v>
      </c>
      <c r="V4" s="101" t="e">
        <f>'C завтраками| Bed and breakfast'!#REF!</f>
        <v>#REF!</v>
      </c>
      <c r="W4" s="92" t="e">
        <f>'C завтраками| Bed and breakfast'!#REF!</f>
        <v>#REF!</v>
      </c>
      <c r="X4" s="92"/>
      <c r="Y4" s="92" t="e">
        <f>'C завтраками| Bed and breakfast'!#REF!</f>
        <v>#REF!</v>
      </c>
      <c r="Z4" s="92" t="e">
        <f>'C завтраками| Bed and breakfast'!#REF!</f>
        <v>#REF!</v>
      </c>
      <c r="AA4" s="92" t="e">
        <f>'C завтраками| Bed and breakfast'!#REF!</f>
        <v>#REF!</v>
      </c>
      <c r="AB4" s="92" t="e">
        <f>'C завтраками| Bed and breakfast'!#REF!</f>
        <v>#REF!</v>
      </c>
      <c r="AC4" s="92" t="e">
        <f>'C завтраками| Bed and breakfast'!#REF!</f>
        <v>#REF!</v>
      </c>
      <c r="AD4" s="92" t="e">
        <f>'C завтраками| Bed and breakfast'!#REF!</f>
        <v>#REF!</v>
      </c>
      <c r="AE4" s="92" t="e">
        <f>'C завтраками| Bed and breakfast'!#REF!</f>
        <v>#REF!</v>
      </c>
      <c r="AF4" s="92" t="e">
        <f>'C завтраками| Bed and breakfast'!#REF!</f>
        <v>#REF!</v>
      </c>
      <c r="AG4" s="133" t="e">
        <f>'C завтраками| Bed and breakfast'!#REF!</f>
        <v>#REF!</v>
      </c>
      <c r="AH4" s="92" t="e">
        <f>'C завтраками| Bed and breakfast'!#REF!</f>
        <v>#REF!</v>
      </c>
      <c r="AI4" s="92" t="e">
        <f>'C завтраками| Bed and breakfast'!#REF!</f>
        <v>#REF!</v>
      </c>
      <c r="AJ4" s="92" t="e">
        <f>'C завтраками| Bed and breakfast'!#REF!</f>
        <v>#REF!</v>
      </c>
      <c r="AK4" s="92" t="e">
        <f>'C завтраками| Bed and breakfast'!#REF!</f>
        <v>#REF!</v>
      </c>
      <c r="AL4" s="133" t="e">
        <f>'C завтраками| Bed and breakfast'!#REF!</f>
        <v>#REF!</v>
      </c>
      <c r="AM4" s="133" t="e">
        <f>'C завтраками| Bed and breakfast'!#REF!</f>
        <v>#REF!</v>
      </c>
      <c r="AN4" s="133" t="e">
        <f>'C завтраками| Bed and breakfast'!#REF!</f>
        <v>#REF!</v>
      </c>
      <c r="AO4" s="133" t="e">
        <f>'C завтраками| Bed and breakfast'!#REF!</f>
        <v>#REF!</v>
      </c>
    </row>
    <row r="5" spans="1:41" s="53" customFormat="1" ht="21.95" customHeight="1" x14ac:dyDescent="0.2">
      <c r="A5" s="98"/>
      <c r="B5" s="84">
        <v>44413</v>
      </c>
      <c r="C5" s="84">
        <v>44415</v>
      </c>
      <c r="D5" s="84">
        <v>44420</v>
      </c>
      <c r="E5" s="84">
        <v>44422</v>
      </c>
      <c r="F5" s="84">
        <v>44427</v>
      </c>
      <c r="G5" s="84">
        <v>44429</v>
      </c>
      <c r="H5" s="84">
        <v>44434</v>
      </c>
      <c r="I5" s="84">
        <v>44436</v>
      </c>
      <c r="J5" s="84">
        <v>44448</v>
      </c>
      <c r="K5" s="102" t="e">
        <f>'C завтраками| Bed and breakfast'!#REF!</f>
        <v>#REF!</v>
      </c>
      <c r="L5" s="101" t="e">
        <f>'C завтраками| Bed and breakfast'!#REF!</f>
        <v>#REF!</v>
      </c>
      <c r="M5" s="102" t="e">
        <f>'C завтраками| Bed and breakfast'!#REF!</f>
        <v>#REF!</v>
      </c>
      <c r="N5" s="102" t="e">
        <f>'C завтраками| Bed and breakfast'!#REF!</f>
        <v>#REF!</v>
      </c>
      <c r="O5" s="102" t="e">
        <f>'C завтраками| Bed and breakfast'!#REF!</f>
        <v>#REF!</v>
      </c>
      <c r="P5" s="102" t="e">
        <f>'C завтраками| Bed and breakfast'!#REF!</f>
        <v>#REF!</v>
      </c>
      <c r="Q5" s="102" t="e">
        <f>'C завтраками| Bed and breakfast'!#REF!</f>
        <v>#REF!</v>
      </c>
      <c r="R5" s="102" t="e">
        <f>'C завтраками| Bed and breakfast'!#REF!</f>
        <v>#REF!</v>
      </c>
      <c r="S5" s="102" t="e">
        <f>'C завтраками| Bed and breakfast'!#REF!</f>
        <v>#REF!</v>
      </c>
      <c r="T5" s="102" t="e">
        <f>'C завтраками| Bed and breakfast'!#REF!</f>
        <v>#REF!</v>
      </c>
      <c r="U5" s="131" t="e">
        <f>'C завтраками| Bed and breakfast'!#REF!</f>
        <v>#REF!</v>
      </c>
      <c r="V5" s="101" t="e">
        <f>'C завтраками| Bed and breakfast'!#REF!</f>
        <v>#REF!</v>
      </c>
      <c r="W5" s="101" t="e">
        <f>'C завтраками| Bed and breakfast'!#REF!</f>
        <v>#REF!</v>
      </c>
      <c r="X5" s="101" t="e">
        <f>'C завтраками| Bed and breakfast'!#REF!</f>
        <v>#REF!</v>
      </c>
      <c r="Y5" s="103" t="e">
        <f>'C завтраками| Bed and breakfast'!#REF!</f>
        <v>#REF!</v>
      </c>
      <c r="Z5" s="101" t="e">
        <f>'C завтраками| Bed and breakfast'!#REF!</f>
        <v>#REF!</v>
      </c>
      <c r="AA5" s="92" t="e">
        <f>'C завтраками| Bed and breakfast'!#REF!</f>
        <v>#REF!</v>
      </c>
      <c r="AB5" s="92" t="e">
        <f>'C завтраками| Bed and breakfast'!#REF!</f>
        <v>#REF!</v>
      </c>
      <c r="AC5" s="92" t="e">
        <f>'C завтраками| Bed and breakfast'!#REF!</f>
        <v>#REF!</v>
      </c>
      <c r="AD5" s="92" t="e">
        <f>'C завтраками| Bed and breakfast'!#REF!</f>
        <v>#REF!</v>
      </c>
      <c r="AE5" s="92" t="e">
        <f>'C завтраками| Bed and breakfast'!#REF!</f>
        <v>#REF!</v>
      </c>
      <c r="AF5" s="92" t="e">
        <f>'C завтраками| Bed and breakfast'!#REF!</f>
        <v>#REF!</v>
      </c>
      <c r="AG5" s="133" t="e">
        <f>'C завтраками| Bed and breakfast'!#REF!</f>
        <v>#REF!</v>
      </c>
      <c r="AH5" s="92" t="e">
        <f>'C завтраками| Bed and breakfast'!#REF!</f>
        <v>#REF!</v>
      </c>
      <c r="AI5" s="92" t="e">
        <f>'C завтраками| Bed and breakfast'!#REF!</f>
        <v>#REF!</v>
      </c>
      <c r="AJ5" s="92" t="e">
        <f>'C завтраками| Bed and breakfast'!#REF!</f>
        <v>#REF!</v>
      </c>
      <c r="AK5" s="92" t="e">
        <f>'C завтраками| Bed and breakfast'!#REF!</f>
        <v>#REF!</v>
      </c>
      <c r="AL5" s="133" t="e">
        <f>'C завтраками| Bed and breakfast'!#REF!</f>
        <v>#REF!</v>
      </c>
      <c r="AM5" s="133" t="e">
        <f>'C завтраками| Bed and breakfast'!#REF!</f>
        <v>#REF!</v>
      </c>
      <c r="AN5" s="133" t="e">
        <f>'C завтраками| Bed and breakfast'!#REF!</f>
        <v>#REF!</v>
      </c>
      <c r="AO5" s="133" t="e">
        <f>'C завтраками| Bed and breakfast'!#REF!</f>
        <v>#REF!</v>
      </c>
    </row>
    <row r="6" spans="1:41" s="53" customFormat="1" x14ac:dyDescent="0.2">
      <c r="A6" s="42" t="s">
        <v>83</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row>
    <row r="7" spans="1:41" s="53" customFormat="1" x14ac:dyDescent="0.2">
      <c r="A7" s="88">
        <v>1</v>
      </c>
      <c r="B7" s="42">
        <v>10200</v>
      </c>
      <c r="C7" s="42">
        <v>11000</v>
      </c>
      <c r="D7" s="42">
        <v>10200</v>
      </c>
      <c r="E7" s="42">
        <v>11000</v>
      </c>
      <c r="F7" s="42">
        <v>10200</v>
      </c>
      <c r="G7" s="42">
        <v>11000</v>
      </c>
      <c r="H7" s="42">
        <v>10200</v>
      </c>
      <c r="I7" s="42" t="e">
        <f>'C завтраками| Bed and breakfast'!#REF!*0.85</f>
        <v>#REF!</v>
      </c>
      <c r="J7" s="42" t="e">
        <f>'C завтраками| Bed and breakfast'!#REF!*0.85</f>
        <v>#REF!</v>
      </c>
      <c r="K7" s="42" t="e">
        <f>'C завтраками| Bed and breakfast'!#REF!*0.85</f>
        <v>#REF!</v>
      </c>
      <c r="L7" s="42" t="e">
        <f>'C завтраками| Bed and breakfast'!#REF!*0.85</f>
        <v>#REF!</v>
      </c>
      <c r="M7" s="42" t="e">
        <f>'C завтраками| Bed and breakfast'!#REF!*0.85</f>
        <v>#REF!</v>
      </c>
      <c r="N7" s="42" t="e">
        <f>'C завтраками| Bed and breakfast'!#REF!*0.85</f>
        <v>#REF!</v>
      </c>
      <c r="O7" s="42" t="e">
        <f>'C завтраками| Bed and breakfast'!#REF!*0.85</f>
        <v>#REF!</v>
      </c>
      <c r="P7" s="42" t="e">
        <f>'C завтраками| Bed and breakfast'!#REF!*0.85</f>
        <v>#REF!</v>
      </c>
      <c r="Q7" s="42" t="e">
        <f>'C завтраками| Bed and breakfast'!#REF!*0.85</f>
        <v>#REF!</v>
      </c>
      <c r="R7" s="42" t="e">
        <f>'C завтраками| Bed and breakfast'!#REF!*0.85</f>
        <v>#REF!</v>
      </c>
      <c r="S7" s="42" t="e">
        <f>'C завтраками| Bed and breakfast'!#REF!*0.85</f>
        <v>#REF!</v>
      </c>
      <c r="T7" s="42" t="e">
        <f>'C завтраками| Bed and breakfast'!#REF!*0.85</f>
        <v>#REF!</v>
      </c>
      <c r="U7" s="42" t="e">
        <f>'C завтраками| Bed and breakfast'!#REF!*0.85</f>
        <v>#REF!</v>
      </c>
      <c r="V7" s="42" t="e">
        <f>'C завтраками| Bed and breakfast'!#REF!*0.85</f>
        <v>#REF!</v>
      </c>
      <c r="W7" s="42" t="e">
        <f>'C завтраками| Bed and breakfast'!#REF!*0.85</f>
        <v>#REF!</v>
      </c>
      <c r="X7" s="42" t="e">
        <f>'C завтраками| Bed and breakfast'!#REF!*0.85</f>
        <v>#REF!</v>
      </c>
      <c r="Y7" s="42" t="e">
        <f>'C завтраками| Bed and breakfast'!#REF!*0.85</f>
        <v>#REF!</v>
      </c>
      <c r="Z7" s="42" t="e">
        <f>'C завтраками| Bed and breakfast'!#REF!*0.85</f>
        <v>#REF!</v>
      </c>
      <c r="AA7" s="42" t="e">
        <f>'C завтраками| Bed and breakfast'!#REF!*0.85</f>
        <v>#REF!</v>
      </c>
      <c r="AB7" s="42" t="e">
        <f>'C завтраками| Bed and breakfast'!#REF!*0.85</f>
        <v>#REF!</v>
      </c>
      <c r="AC7" s="42" t="e">
        <f>'C завтраками| Bed and breakfast'!#REF!*0.85</f>
        <v>#REF!</v>
      </c>
      <c r="AD7" s="42" t="e">
        <f>'C завтраками| Bed and breakfast'!#REF!*0.85</f>
        <v>#REF!</v>
      </c>
      <c r="AE7" s="42" t="e">
        <f>'C завтраками| Bed and breakfast'!#REF!*0.85</f>
        <v>#REF!</v>
      </c>
      <c r="AF7" s="42" t="e">
        <f>'C завтраками| Bed and breakfast'!#REF!*0.85</f>
        <v>#REF!</v>
      </c>
      <c r="AG7" s="42" t="e">
        <f>'C завтраками| Bed and breakfast'!#REF!*0.85</f>
        <v>#REF!</v>
      </c>
      <c r="AH7" s="42" t="e">
        <f>'C завтраками| Bed and breakfast'!#REF!*0.85</f>
        <v>#REF!</v>
      </c>
      <c r="AI7" s="42" t="e">
        <f>'C завтраками| Bed and breakfast'!#REF!*0.85</f>
        <v>#REF!</v>
      </c>
      <c r="AJ7" s="42" t="e">
        <f>'C завтраками| Bed and breakfast'!#REF!*0.85</f>
        <v>#REF!</v>
      </c>
      <c r="AK7" s="42" t="e">
        <f>'C завтраками| Bed and breakfast'!#REF!*0.85</f>
        <v>#REF!</v>
      </c>
      <c r="AL7" s="42" t="e">
        <f>'C завтраками| Bed and breakfast'!#REF!*0.85</f>
        <v>#REF!</v>
      </c>
      <c r="AM7" s="42" t="e">
        <f>'C завтраками| Bed and breakfast'!#REF!*0.85</f>
        <v>#REF!</v>
      </c>
      <c r="AN7" s="42" t="e">
        <f>'C завтраками| Bed and breakfast'!#REF!*0.85</f>
        <v>#REF!</v>
      </c>
      <c r="AO7" s="42" t="e">
        <f>'C завтраками| Bed and breakfast'!#REF!*0.85</f>
        <v>#REF!</v>
      </c>
    </row>
    <row r="8" spans="1:41" s="53" customFormat="1" x14ac:dyDescent="0.2">
      <c r="A8" s="88">
        <v>2</v>
      </c>
      <c r="B8" s="42">
        <f t="shared" ref="B8:H8" si="0">B7+1000</f>
        <v>11200</v>
      </c>
      <c r="C8" s="42">
        <f t="shared" si="0"/>
        <v>12000</v>
      </c>
      <c r="D8" s="42">
        <f t="shared" si="0"/>
        <v>11200</v>
      </c>
      <c r="E8" s="42">
        <f t="shared" si="0"/>
        <v>12000</v>
      </c>
      <c r="F8" s="42">
        <f t="shared" si="0"/>
        <v>11200</v>
      </c>
      <c r="G8" s="42">
        <f t="shared" si="0"/>
        <v>12000</v>
      </c>
      <c r="H8" s="42">
        <f t="shared" si="0"/>
        <v>11200</v>
      </c>
      <c r="I8" s="42" t="e">
        <f>'C завтраками| Bed and breakfast'!#REF!*0.85</f>
        <v>#REF!</v>
      </c>
      <c r="J8" s="42" t="e">
        <f>'C завтраками| Bed and breakfast'!#REF!*0.85</f>
        <v>#REF!</v>
      </c>
      <c r="K8" s="42" t="e">
        <f>'C завтраками| Bed and breakfast'!#REF!*0.85</f>
        <v>#REF!</v>
      </c>
      <c r="L8" s="42" t="e">
        <f>'C завтраками| Bed and breakfast'!#REF!*0.85</f>
        <v>#REF!</v>
      </c>
      <c r="M8" s="42" t="e">
        <f>'C завтраками| Bed and breakfast'!#REF!*0.85</f>
        <v>#REF!</v>
      </c>
      <c r="N8" s="42" t="e">
        <f>'C завтраками| Bed and breakfast'!#REF!*0.85</f>
        <v>#REF!</v>
      </c>
      <c r="O8" s="42" t="e">
        <f>'C завтраками| Bed and breakfast'!#REF!*0.85</f>
        <v>#REF!</v>
      </c>
      <c r="P8" s="42" t="e">
        <f>'C завтраками| Bed and breakfast'!#REF!*0.85</f>
        <v>#REF!</v>
      </c>
      <c r="Q8" s="42" t="e">
        <f>'C завтраками| Bed and breakfast'!#REF!*0.85</f>
        <v>#REF!</v>
      </c>
      <c r="R8" s="42" t="e">
        <f>'C завтраками| Bed and breakfast'!#REF!*0.85</f>
        <v>#REF!</v>
      </c>
      <c r="S8" s="42" t="e">
        <f>'C завтраками| Bed and breakfast'!#REF!*0.85</f>
        <v>#REF!</v>
      </c>
      <c r="T8" s="42" t="e">
        <f>'C завтраками| Bed and breakfast'!#REF!*0.85</f>
        <v>#REF!</v>
      </c>
      <c r="U8" s="42" t="e">
        <f>'C завтраками| Bed and breakfast'!#REF!*0.85</f>
        <v>#REF!</v>
      </c>
      <c r="V8" s="42" t="e">
        <f>'C завтраками| Bed and breakfast'!#REF!*0.85</f>
        <v>#REF!</v>
      </c>
      <c r="W8" s="42" t="e">
        <f>'C завтраками| Bed and breakfast'!#REF!*0.85</f>
        <v>#REF!</v>
      </c>
      <c r="X8" s="42" t="e">
        <f>'C завтраками| Bed and breakfast'!#REF!*0.85</f>
        <v>#REF!</v>
      </c>
      <c r="Y8" s="42" t="e">
        <f>'C завтраками| Bed and breakfast'!#REF!*0.85</f>
        <v>#REF!</v>
      </c>
      <c r="Z8" s="42" t="e">
        <f>'C завтраками| Bed and breakfast'!#REF!*0.85</f>
        <v>#REF!</v>
      </c>
      <c r="AA8" s="42" t="e">
        <f>'C завтраками| Bed and breakfast'!#REF!*0.85</f>
        <v>#REF!</v>
      </c>
      <c r="AB8" s="42" t="e">
        <f>'C завтраками| Bed and breakfast'!#REF!*0.85</f>
        <v>#REF!</v>
      </c>
      <c r="AC8" s="42" t="e">
        <f>'C завтраками| Bed and breakfast'!#REF!*0.85</f>
        <v>#REF!</v>
      </c>
      <c r="AD8" s="42" t="e">
        <f>'C завтраками| Bed and breakfast'!#REF!*0.85</f>
        <v>#REF!</v>
      </c>
      <c r="AE8" s="42" t="e">
        <f>'C завтраками| Bed and breakfast'!#REF!*0.85</f>
        <v>#REF!</v>
      </c>
      <c r="AF8" s="42" t="e">
        <f>'C завтраками| Bed and breakfast'!#REF!*0.85</f>
        <v>#REF!</v>
      </c>
      <c r="AG8" s="42" t="e">
        <f>'C завтраками| Bed and breakfast'!#REF!*0.85</f>
        <v>#REF!</v>
      </c>
      <c r="AH8" s="42" t="e">
        <f>'C завтраками| Bed and breakfast'!#REF!*0.85</f>
        <v>#REF!</v>
      </c>
      <c r="AI8" s="42" t="e">
        <f>'C завтраками| Bed and breakfast'!#REF!*0.85</f>
        <v>#REF!</v>
      </c>
      <c r="AJ8" s="42" t="e">
        <f>'C завтраками| Bed and breakfast'!#REF!*0.85</f>
        <v>#REF!</v>
      </c>
      <c r="AK8" s="42" t="e">
        <f>'C завтраками| Bed and breakfast'!#REF!*0.85</f>
        <v>#REF!</v>
      </c>
      <c r="AL8" s="42" t="e">
        <f>'C завтраками| Bed and breakfast'!#REF!*0.85</f>
        <v>#REF!</v>
      </c>
      <c r="AM8" s="42" t="e">
        <f>'C завтраками| Bed and breakfast'!#REF!*0.85</f>
        <v>#REF!</v>
      </c>
      <c r="AN8" s="42" t="e">
        <f>'C завтраками| Bed and breakfast'!#REF!*0.85</f>
        <v>#REF!</v>
      </c>
      <c r="AO8" s="42" t="e">
        <f>'C завтраками| Bed and breakfast'!#REF!*0.85</f>
        <v>#REF!</v>
      </c>
    </row>
    <row r="9" spans="1:41" s="53" customFormat="1" x14ac:dyDescent="0.2">
      <c r="A9" s="42" t="s">
        <v>84</v>
      </c>
      <c r="B9" s="41"/>
      <c r="C9" s="41"/>
      <c r="D9" s="41"/>
      <c r="E9" s="41"/>
      <c r="F9" s="41"/>
      <c r="G9" s="41"/>
      <c r="H9" s="41"/>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row>
    <row r="10" spans="1:41" s="53" customFormat="1" x14ac:dyDescent="0.2">
      <c r="A10" s="88">
        <f>A7</f>
        <v>1</v>
      </c>
      <c r="B10" s="42">
        <f t="shared" ref="B10:H11" si="1">B7+3000</f>
        <v>13200</v>
      </c>
      <c r="C10" s="42">
        <f t="shared" si="1"/>
        <v>14000</v>
      </c>
      <c r="D10" s="42">
        <f t="shared" si="1"/>
        <v>13200</v>
      </c>
      <c r="E10" s="42">
        <f t="shared" si="1"/>
        <v>14000</v>
      </c>
      <c r="F10" s="42">
        <f t="shared" si="1"/>
        <v>13200</v>
      </c>
      <c r="G10" s="42">
        <f t="shared" si="1"/>
        <v>14000</v>
      </c>
      <c r="H10" s="42">
        <f t="shared" si="1"/>
        <v>13200</v>
      </c>
      <c r="I10" s="42" t="e">
        <f>'C завтраками| Bed and breakfast'!#REF!*0.85</f>
        <v>#REF!</v>
      </c>
      <c r="J10" s="42" t="e">
        <f>'C завтраками| Bed and breakfast'!#REF!*0.85</f>
        <v>#REF!</v>
      </c>
      <c r="K10" s="42" t="e">
        <f>'C завтраками| Bed and breakfast'!#REF!*0.85</f>
        <v>#REF!</v>
      </c>
      <c r="L10" s="42" t="e">
        <f>'C завтраками| Bed and breakfast'!#REF!*0.85</f>
        <v>#REF!</v>
      </c>
      <c r="M10" s="42" t="e">
        <f>'C завтраками| Bed and breakfast'!#REF!*0.85</f>
        <v>#REF!</v>
      </c>
      <c r="N10" s="42" t="e">
        <f>'C завтраками| Bed and breakfast'!#REF!*0.85</f>
        <v>#REF!</v>
      </c>
      <c r="O10" s="42" t="e">
        <f>'C завтраками| Bed and breakfast'!#REF!*0.85</f>
        <v>#REF!</v>
      </c>
      <c r="P10" s="42" t="e">
        <f>'C завтраками| Bed and breakfast'!#REF!*0.85</f>
        <v>#REF!</v>
      </c>
      <c r="Q10" s="42" t="e">
        <f>'C завтраками| Bed and breakfast'!#REF!*0.85</f>
        <v>#REF!</v>
      </c>
      <c r="R10" s="42" t="e">
        <f>'C завтраками| Bed and breakfast'!#REF!*0.85</f>
        <v>#REF!</v>
      </c>
      <c r="S10" s="42" t="e">
        <f>'C завтраками| Bed and breakfast'!#REF!*0.85</f>
        <v>#REF!</v>
      </c>
      <c r="T10" s="42" t="e">
        <f>'C завтраками| Bed and breakfast'!#REF!*0.85</f>
        <v>#REF!</v>
      </c>
      <c r="U10" s="42" t="e">
        <f>'C завтраками| Bed and breakfast'!#REF!*0.85</f>
        <v>#REF!</v>
      </c>
      <c r="V10" s="42" t="e">
        <f>'C завтраками| Bed and breakfast'!#REF!*0.85</f>
        <v>#REF!</v>
      </c>
      <c r="W10" s="42" t="e">
        <f>'C завтраками| Bed and breakfast'!#REF!*0.85</f>
        <v>#REF!</v>
      </c>
      <c r="X10" s="42" t="e">
        <f>'C завтраками| Bed and breakfast'!#REF!*0.85</f>
        <v>#REF!</v>
      </c>
      <c r="Y10" s="42" t="e">
        <f>'C завтраками| Bed and breakfast'!#REF!*0.85</f>
        <v>#REF!</v>
      </c>
      <c r="Z10" s="42" t="e">
        <f>'C завтраками| Bed and breakfast'!#REF!*0.85</f>
        <v>#REF!</v>
      </c>
      <c r="AA10" s="42" t="e">
        <f>'C завтраками| Bed and breakfast'!#REF!*0.85</f>
        <v>#REF!</v>
      </c>
      <c r="AB10" s="42" t="e">
        <f>'C завтраками| Bed and breakfast'!#REF!*0.85</f>
        <v>#REF!</v>
      </c>
      <c r="AC10" s="42" t="e">
        <f>'C завтраками| Bed and breakfast'!#REF!*0.85</f>
        <v>#REF!</v>
      </c>
      <c r="AD10" s="42" t="e">
        <f>'C завтраками| Bed and breakfast'!#REF!*0.85</f>
        <v>#REF!</v>
      </c>
      <c r="AE10" s="42" t="e">
        <f>'C завтраками| Bed and breakfast'!#REF!*0.85</f>
        <v>#REF!</v>
      </c>
      <c r="AF10" s="42" t="e">
        <f>'C завтраками| Bed and breakfast'!#REF!*0.85</f>
        <v>#REF!</v>
      </c>
      <c r="AG10" s="42" t="e">
        <f>'C завтраками| Bed and breakfast'!#REF!*0.85</f>
        <v>#REF!</v>
      </c>
      <c r="AH10" s="42" t="e">
        <f>'C завтраками| Bed and breakfast'!#REF!*0.85</f>
        <v>#REF!</v>
      </c>
      <c r="AI10" s="42" t="e">
        <f>'C завтраками| Bed and breakfast'!#REF!*0.85</f>
        <v>#REF!</v>
      </c>
      <c r="AJ10" s="42" t="e">
        <f>'C завтраками| Bed and breakfast'!#REF!*0.85</f>
        <v>#REF!</v>
      </c>
      <c r="AK10" s="42" t="e">
        <f>'C завтраками| Bed and breakfast'!#REF!*0.85</f>
        <v>#REF!</v>
      </c>
      <c r="AL10" s="42" t="e">
        <f>'C завтраками| Bed and breakfast'!#REF!*0.85</f>
        <v>#REF!</v>
      </c>
      <c r="AM10" s="42" t="e">
        <f>'C завтраками| Bed and breakfast'!#REF!*0.85</f>
        <v>#REF!</v>
      </c>
      <c r="AN10" s="42" t="e">
        <f>'C завтраками| Bed and breakfast'!#REF!*0.85</f>
        <v>#REF!</v>
      </c>
      <c r="AO10" s="42" t="e">
        <f>'C завтраками| Bed and breakfast'!#REF!*0.85</f>
        <v>#REF!</v>
      </c>
    </row>
    <row r="11" spans="1:41" s="53" customFormat="1" x14ac:dyDescent="0.2">
      <c r="A11" s="88">
        <f>A8</f>
        <v>2</v>
      </c>
      <c r="B11" s="42">
        <f t="shared" si="1"/>
        <v>14200</v>
      </c>
      <c r="C11" s="42">
        <f t="shared" si="1"/>
        <v>15000</v>
      </c>
      <c r="D11" s="42">
        <f t="shared" si="1"/>
        <v>14200</v>
      </c>
      <c r="E11" s="42">
        <f t="shared" si="1"/>
        <v>15000</v>
      </c>
      <c r="F11" s="42">
        <f t="shared" si="1"/>
        <v>14200</v>
      </c>
      <c r="G11" s="42">
        <f t="shared" si="1"/>
        <v>15000</v>
      </c>
      <c r="H11" s="42">
        <f t="shared" si="1"/>
        <v>14200</v>
      </c>
      <c r="I11" s="42" t="e">
        <f>'C завтраками| Bed and breakfast'!#REF!*0.85</f>
        <v>#REF!</v>
      </c>
      <c r="J11" s="42" t="e">
        <f>'C завтраками| Bed and breakfast'!#REF!*0.85</f>
        <v>#REF!</v>
      </c>
      <c r="K11" s="42" t="e">
        <f>'C завтраками| Bed and breakfast'!#REF!*0.85</f>
        <v>#REF!</v>
      </c>
      <c r="L11" s="42" t="e">
        <f>'C завтраками| Bed and breakfast'!#REF!*0.85</f>
        <v>#REF!</v>
      </c>
      <c r="M11" s="42" t="e">
        <f>'C завтраками| Bed and breakfast'!#REF!*0.85</f>
        <v>#REF!</v>
      </c>
      <c r="N11" s="42" t="e">
        <f>'C завтраками| Bed and breakfast'!#REF!*0.85</f>
        <v>#REF!</v>
      </c>
      <c r="O11" s="42" t="e">
        <f>'C завтраками| Bed and breakfast'!#REF!*0.85</f>
        <v>#REF!</v>
      </c>
      <c r="P11" s="42" t="e">
        <f>'C завтраками| Bed and breakfast'!#REF!*0.85</f>
        <v>#REF!</v>
      </c>
      <c r="Q11" s="42" t="e">
        <f>'C завтраками| Bed and breakfast'!#REF!*0.85</f>
        <v>#REF!</v>
      </c>
      <c r="R11" s="42" t="e">
        <f>'C завтраками| Bed and breakfast'!#REF!*0.85</f>
        <v>#REF!</v>
      </c>
      <c r="S11" s="42" t="e">
        <f>'C завтраками| Bed and breakfast'!#REF!*0.85</f>
        <v>#REF!</v>
      </c>
      <c r="T11" s="42" t="e">
        <f>'C завтраками| Bed and breakfast'!#REF!*0.85</f>
        <v>#REF!</v>
      </c>
      <c r="U11" s="42" t="e">
        <f>'C завтраками| Bed and breakfast'!#REF!*0.85</f>
        <v>#REF!</v>
      </c>
      <c r="V11" s="42" t="e">
        <f>'C завтраками| Bed and breakfast'!#REF!*0.85</f>
        <v>#REF!</v>
      </c>
      <c r="W11" s="42" t="e">
        <f>'C завтраками| Bed and breakfast'!#REF!*0.85</f>
        <v>#REF!</v>
      </c>
      <c r="X11" s="42" t="e">
        <f>'C завтраками| Bed and breakfast'!#REF!*0.85</f>
        <v>#REF!</v>
      </c>
      <c r="Y11" s="42" t="e">
        <f>'C завтраками| Bed and breakfast'!#REF!*0.85</f>
        <v>#REF!</v>
      </c>
      <c r="Z11" s="42" t="e">
        <f>'C завтраками| Bed and breakfast'!#REF!*0.85</f>
        <v>#REF!</v>
      </c>
      <c r="AA11" s="42" t="e">
        <f>'C завтраками| Bed and breakfast'!#REF!*0.85</f>
        <v>#REF!</v>
      </c>
      <c r="AB11" s="42" t="e">
        <f>'C завтраками| Bed and breakfast'!#REF!*0.85</f>
        <v>#REF!</v>
      </c>
      <c r="AC11" s="42" t="e">
        <f>'C завтраками| Bed and breakfast'!#REF!*0.85</f>
        <v>#REF!</v>
      </c>
      <c r="AD11" s="42" t="e">
        <f>'C завтраками| Bed and breakfast'!#REF!*0.85</f>
        <v>#REF!</v>
      </c>
      <c r="AE11" s="42" t="e">
        <f>'C завтраками| Bed and breakfast'!#REF!*0.85</f>
        <v>#REF!</v>
      </c>
      <c r="AF11" s="42" t="e">
        <f>'C завтраками| Bed and breakfast'!#REF!*0.85</f>
        <v>#REF!</v>
      </c>
      <c r="AG11" s="42" t="e">
        <f>'C завтраками| Bed and breakfast'!#REF!*0.85</f>
        <v>#REF!</v>
      </c>
      <c r="AH11" s="42" t="e">
        <f>'C завтраками| Bed and breakfast'!#REF!*0.85</f>
        <v>#REF!</v>
      </c>
      <c r="AI11" s="42" t="e">
        <f>'C завтраками| Bed and breakfast'!#REF!*0.85</f>
        <v>#REF!</v>
      </c>
      <c r="AJ11" s="42" t="e">
        <f>'C завтраками| Bed and breakfast'!#REF!*0.85</f>
        <v>#REF!</v>
      </c>
      <c r="AK11" s="42" t="e">
        <f>'C завтраками| Bed and breakfast'!#REF!*0.85</f>
        <v>#REF!</v>
      </c>
      <c r="AL11" s="42" t="e">
        <f>'C завтраками| Bed and breakfast'!#REF!*0.85</f>
        <v>#REF!</v>
      </c>
      <c r="AM11" s="42" t="e">
        <f>'C завтраками| Bed and breakfast'!#REF!*0.85</f>
        <v>#REF!</v>
      </c>
      <c r="AN11" s="42" t="e">
        <f>'C завтраками| Bed and breakfast'!#REF!*0.85</f>
        <v>#REF!</v>
      </c>
      <c r="AO11" s="42" t="e">
        <f>'C завтраками| Bed and breakfast'!#REF!*0.85</f>
        <v>#REF!</v>
      </c>
    </row>
    <row r="12" spans="1:41" s="53" customFormat="1" x14ac:dyDescent="0.2">
      <c r="A12" s="42" t="s">
        <v>85</v>
      </c>
      <c r="B12" s="41"/>
      <c r="C12" s="41"/>
      <c r="D12" s="41"/>
      <c r="E12" s="41"/>
      <c r="F12" s="41"/>
      <c r="G12" s="41"/>
      <c r="H12" s="41"/>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row>
    <row r="13" spans="1:41" s="53" customFormat="1" x14ac:dyDescent="0.2">
      <c r="A13" s="88">
        <f>A7</f>
        <v>1</v>
      </c>
      <c r="B13" s="42">
        <f t="shared" ref="B13:H13" si="2">B7+4000</f>
        <v>14200</v>
      </c>
      <c r="C13" s="42">
        <f t="shared" si="2"/>
        <v>15000</v>
      </c>
      <c r="D13" s="42">
        <f t="shared" si="2"/>
        <v>14200</v>
      </c>
      <c r="E13" s="42">
        <f t="shared" si="2"/>
        <v>15000</v>
      </c>
      <c r="F13" s="42">
        <f t="shared" si="2"/>
        <v>14200</v>
      </c>
      <c r="G13" s="42">
        <f t="shared" si="2"/>
        <v>15000</v>
      </c>
      <c r="H13" s="42">
        <f t="shared" si="2"/>
        <v>14200</v>
      </c>
      <c r="I13" s="42" t="e">
        <f>'C завтраками| Bed and breakfast'!#REF!*0.85</f>
        <v>#REF!</v>
      </c>
      <c r="J13" s="42" t="e">
        <f>'C завтраками| Bed and breakfast'!#REF!*0.85</f>
        <v>#REF!</v>
      </c>
      <c r="K13" s="42" t="e">
        <f>'C завтраками| Bed and breakfast'!#REF!*0.85</f>
        <v>#REF!</v>
      </c>
      <c r="L13" s="42" t="e">
        <f>'C завтраками| Bed and breakfast'!#REF!*0.85</f>
        <v>#REF!</v>
      </c>
      <c r="M13" s="42" t="e">
        <f>'C завтраками| Bed and breakfast'!#REF!*0.85</f>
        <v>#REF!</v>
      </c>
      <c r="N13" s="42" t="e">
        <f>'C завтраками| Bed and breakfast'!#REF!*0.85</f>
        <v>#REF!</v>
      </c>
      <c r="O13" s="42" t="e">
        <f>'C завтраками| Bed and breakfast'!#REF!*0.85</f>
        <v>#REF!</v>
      </c>
      <c r="P13" s="42" t="e">
        <f>'C завтраками| Bed and breakfast'!#REF!*0.85</f>
        <v>#REF!</v>
      </c>
      <c r="Q13" s="42" t="e">
        <f>'C завтраками| Bed and breakfast'!#REF!*0.85</f>
        <v>#REF!</v>
      </c>
      <c r="R13" s="42" t="e">
        <f>'C завтраками| Bed and breakfast'!#REF!*0.85</f>
        <v>#REF!</v>
      </c>
      <c r="S13" s="42" t="e">
        <f>'C завтраками| Bed and breakfast'!#REF!*0.85</f>
        <v>#REF!</v>
      </c>
      <c r="T13" s="42" t="e">
        <f>'C завтраками| Bed and breakfast'!#REF!*0.85</f>
        <v>#REF!</v>
      </c>
      <c r="U13" s="42" t="e">
        <f>'C завтраками| Bed and breakfast'!#REF!*0.85</f>
        <v>#REF!</v>
      </c>
      <c r="V13" s="42" t="e">
        <f>'C завтраками| Bed and breakfast'!#REF!*0.85</f>
        <v>#REF!</v>
      </c>
      <c r="W13" s="42" t="e">
        <f>'C завтраками| Bed and breakfast'!#REF!*0.85</f>
        <v>#REF!</v>
      </c>
      <c r="X13" s="42" t="e">
        <f>'C завтраками| Bed and breakfast'!#REF!*0.85</f>
        <v>#REF!</v>
      </c>
      <c r="Y13" s="42" t="e">
        <f>'C завтраками| Bed and breakfast'!#REF!*0.85</f>
        <v>#REF!</v>
      </c>
      <c r="Z13" s="42" t="e">
        <f>'C завтраками| Bed and breakfast'!#REF!*0.85</f>
        <v>#REF!</v>
      </c>
      <c r="AA13" s="42" t="e">
        <f>'C завтраками| Bed and breakfast'!#REF!*0.85</f>
        <v>#REF!</v>
      </c>
      <c r="AB13" s="42" t="e">
        <f>'C завтраками| Bed and breakfast'!#REF!*0.85</f>
        <v>#REF!</v>
      </c>
      <c r="AC13" s="42" t="e">
        <f>'C завтраками| Bed and breakfast'!#REF!*0.85</f>
        <v>#REF!</v>
      </c>
      <c r="AD13" s="42" t="e">
        <f>'C завтраками| Bed and breakfast'!#REF!*0.85</f>
        <v>#REF!</v>
      </c>
      <c r="AE13" s="42" t="e">
        <f>'C завтраками| Bed and breakfast'!#REF!*0.85</f>
        <v>#REF!</v>
      </c>
      <c r="AF13" s="42" t="e">
        <f>'C завтраками| Bed and breakfast'!#REF!*0.85</f>
        <v>#REF!</v>
      </c>
      <c r="AG13" s="42" t="e">
        <f>'C завтраками| Bed and breakfast'!#REF!*0.85</f>
        <v>#REF!</v>
      </c>
      <c r="AH13" s="42" t="e">
        <f>'C завтраками| Bed and breakfast'!#REF!*0.85</f>
        <v>#REF!</v>
      </c>
      <c r="AI13" s="42" t="e">
        <f>'C завтраками| Bed and breakfast'!#REF!*0.85</f>
        <v>#REF!</v>
      </c>
      <c r="AJ13" s="42" t="e">
        <f>'C завтраками| Bed and breakfast'!#REF!*0.85</f>
        <v>#REF!</v>
      </c>
      <c r="AK13" s="42" t="e">
        <f>'C завтраками| Bed and breakfast'!#REF!*0.85</f>
        <v>#REF!</v>
      </c>
      <c r="AL13" s="42" t="e">
        <f>'C завтраками| Bed and breakfast'!#REF!*0.85</f>
        <v>#REF!</v>
      </c>
      <c r="AM13" s="42" t="e">
        <f>'C завтраками| Bed and breakfast'!#REF!*0.85</f>
        <v>#REF!</v>
      </c>
      <c r="AN13" s="42" t="e">
        <f>'C завтраками| Bed and breakfast'!#REF!*0.85</f>
        <v>#REF!</v>
      </c>
      <c r="AO13" s="42" t="e">
        <f>'C завтраками| Bed and breakfast'!#REF!*0.85</f>
        <v>#REF!</v>
      </c>
    </row>
    <row r="14" spans="1:41" s="53" customFormat="1" x14ac:dyDescent="0.2">
      <c r="A14" s="88">
        <f>A8</f>
        <v>2</v>
      </c>
      <c r="B14" s="42">
        <f t="shared" ref="B14:H14" si="3">B13+1000</f>
        <v>15200</v>
      </c>
      <c r="C14" s="42">
        <f t="shared" si="3"/>
        <v>16000</v>
      </c>
      <c r="D14" s="42">
        <f t="shared" si="3"/>
        <v>15200</v>
      </c>
      <c r="E14" s="42">
        <f t="shared" si="3"/>
        <v>16000</v>
      </c>
      <c r="F14" s="42">
        <f t="shared" si="3"/>
        <v>15200</v>
      </c>
      <c r="G14" s="42">
        <f t="shared" si="3"/>
        <v>16000</v>
      </c>
      <c r="H14" s="42">
        <f t="shared" si="3"/>
        <v>15200</v>
      </c>
      <c r="I14" s="42" t="e">
        <f>'C завтраками| Bed and breakfast'!#REF!*0.85</f>
        <v>#REF!</v>
      </c>
      <c r="J14" s="42" t="e">
        <f>'C завтраками| Bed and breakfast'!#REF!*0.85</f>
        <v>#REF!</v>
      </c>
      <c r="K14" s="42" t="e">
        <f>'C завтраками| Bed and breakfast'!#REF!*0.85</f>
        <v>#REF!</v>
      </c>
      <c r="L14" s="42" t="e">
        <f>'C завтраками| Bed and breakfast'!#REF!*0.85</f>
        <v>#REF!</v>
      </c>
      <c r="M14" s="42" t="e">
        <f>'C завтраками| Bed and breakfast'!#REF!*0.85</f>
        <v>#REF!</v>
      </c>
      <c r="N14" s="42" t="e">
        <f>'C завтраками| Bed and breakfast'!#REF!*0.85</f>
        <v>#REF!</v>
      </c>
      <c r="O14" s="42" t="e">
        <f>'C завтраками| Bed and breakfast'!#REF!*0.85</f>
        <v>#REF!</v>
      </c>
      <c r="P14" s="42" t="e">
        <f>'C завтраками| Bed and breakfast'!#REF!*0.85</f>
        <v>#REF!</v>
      </c>
      <c r="Q14" s="42" t="e">
        <f>'C завтраками| Bed and breakfast'!#REF!*0.85</f>
        <v>#REF!</v>
      </c>
      <c r="R14" s="42" t="e">
        <f>'C завтраками| Bed and breakfast'!#REF!*0.85</f>
        <v>#REF!</v>
      </c>
      <c r="S14" s="42" t="e">
        <f>'C завтраками| Bed and breakfast'!#REF!*0.85</f>
        <v>#REF!</v>
      </c>
      <c r="T14" s="42" t="e">
        <f>'C завтраками| Bed and breakfast'!#REF!*0.85</f>
        <v>#REF!</v>
      </c>
      <c r="U14" s="42" t="e">
        <f>'C завтраками| Bed and breakfast'!#REF!*0.85</f>
        <v>#REF!</v>
      </c>
      <c r="V14" s="42" t="e">
        <f>'C завтраками| Bed and breakfast'!#REF!*0.85</f>
        <v>#REF!</v>
      </c>
      <c r="W14" s="42" t="e">
        <f>'C завтраками| Bed and breakfast'!#REF!*0.85</f>
        <v>#REF!</v>
      </c>
      <c r="X14" s="42" t="e">
        <f>'C завтраками| Bed and breakfast'!#REF!*0.85</f>
        <v>#REF!</v>
      </c>
      <c r="Y14" s="42" t="e">
        <f>'C завтраками| Bed and breakfast'!#REF!*0.85</f>
        <v>#REF!</v>
      </c>
      <c r="Z14" s="42" t="e">
        <f>'C завтраками| Bed and breakfast'!#REF!*0.85</f>
        <v>#REF!</v>
      </c>
      <c r="AA14" s="42" t="e">
        <f>'C завтраками| Bed and breakfast'!#REF!*0.85</f>
        <v>#REF!</v>
      </c>
      <c r="AB14" s="42" t="e">
        <f>'C завтраками| Bed and breakfast'!#REF!*0.85</f>
        <v>#REF!</v>
      </c>
      <c r="AC14" s="42" t="e">
        <f>'C завтраками| Bed and breakfast'!#REF!*0.85</f>
        <v>#REF!</v>
      </c>
      <c r="AD14" s="42" t="e">
        <f>'C завтраками| Bed and breakfast'!#REF!*0.85</f>
        <v>#REF!</v>
      </c>
      <c r="AE14" s="42" t="e">
        <f>'C завтраками| Bed and breakfast'!#REF!*0.85</f>
        <v>#REF!</v>
      </c>
      <c r="AF14" s="42" t="e">
        <f>'C завтраками| Bed and breakfast'!#REF!*0.85</f>
        <v>#REF!</v>
      </c>
      <c r="AG14" s="42" t="e">
        <f>'C завтраками| Bed and breakfast'!#REF!*0.85</f>
        <v>#REF!</v>
      </c>
      <c r="AH14" s="42" t="e">
        <f>'C завтраками| Bed and breakfast'!#REF!*0.85</f>
        <v>#REF!</v>
      </c>
      <c r="AI14" s="42" t="e">
        <f>'C завтраками| Bed and breakfast'!#REF!*0.85</f>
        <v>#REF!</v>
      </c>
      <c r="AJ14" s="42" t="e">
        <f>'C завтраками| Bed and breakfast'!#REF!*0.85</f>
        <v>#REF!</v>
      </c>
      <c r="AK14" s="42" t="e">
        <f>'C завтраками| Bed and breakfast'!#REF!*0.85</f>
        <v>#REF!</v>
      </c>
      <c r="AL14" s="42" t="e">
        <f>'C завтраками| Bed and breakfast'!#REF!*0.85</f>
        <v>#REF!</v>
      </c>
      <c r="AM14" s="42" t="e">
        <f>'C завтраками| Bed and breakfast'!#REF!*0.85</f>
        <v>#REF!</v>
      </c>
      <c r="AN14" s="42" t="e">
        <f>'C завтраками| Bed and breakfast'!#REF!*0.85</f>
        <v>#REF!</v>
      </c>
      <c r="AO14" s="42" t="e">
        <f>'C завтраками| Bed and breakfast'!#REF!*0.85</f>
        <v>#REF!</v>
      </c>
    </row>
    <row r="15" spans="1:41" s="53" customFormat="1" x14ac:dyDescent="0.2">
      <c r="A15" s="42" t="s">
        <v>86</v>
      </c>
      <c r="B15" s="41"/>
      <c r="C15" s="41"/>
      <c r="D15" s="41"/>
      <c r="E15" s="41"/>
      <c r="F15" s="41"/>
      <c r="G15" s="41"/>
      <c r="H15" s="41"/>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row>
    <row r="16" spans="1:41" s="53" customFormat="1" x14ac:dyDescent="0.2">
      <c r="A16" s="88">
        <f>A7</f>
        <v>1</v>
      </c>
      <c r="B16" s="42">
        <f t="shared" ref="B16:H16" si="4">B7+6000</f>
        <v>16200</v>
      </c>
      <c r="C16" s="42">
        <f t="shared" si="4"/>
        <v>17000</v>
      </c>
      <c r="D16" s="42">
        <f t="shared" si="4"/>
        <v>16200</v>
      </c>
      <c r="E16" s="42">
        <f t="shared" si="4"/>
        <v>17000</v>
      </c>
      <c r="F16" s="42">
        <f t="shared" si="4"/>
        <v>16200</v>
      </c>
      <c r="G16" s="42">
        <f t="shared" si="4"/>
        <v>17000</v>
      </c>
      <c r="H16" s="42">
        <f t="shared" si="4"/>
        <v>16200</v>
      </c>
      <c r="I16" s="42" t="e">
        <f>'C завтраками| Bed and breakfast'!#REF!*0.85</f>
        <v>#REF!</v>
      </c>
      <c r="J16" s="42" t="e">
        <f>'C завтраками| Bed and breakfast'!#REF!*0.85</f>
        <v>#REF!</v>
      </c>
      <c r="K16" s="42" t="e">
        <f>'C завтраками| Bed and breakfast'!#REF!*0.85</f>
        <v>#REF!</v>
      </c>
      <c r="L16" s="42" t="e">
        <f>'C завтраками| Bed and breakfast'!#REF!*0.85</f>
        <v>#REF!</v>
      </c>
      <c r="M16" s="42" t="e">
        <f>'C завтраками| Bed and breakfast'!#REF!*0.85</f>
        <v>#REF!</v>
      </c>
      <c r="N16" s="42" t="e">
        <f>'C завтраками| Bed and breakfast'!#REF!*0.85</f>
        <v>#REF!</v>
      </c>
      <c r="O16" s="42" t="e">
        <f>'C завтраками| Bed and breakfast'!#REF!*0.85</f>
        <v>#REF!</v>
      </c>
      <c r="P16" s="42" t="e">
        <f>'C завтраками| Bed and breakfast'!#REF!*0.85</f>
        <v>#REF!</v>
      </c>
      <c r="Q16" s="42" t="e">
        <f>'C завтраками| Bed and breakfast'!#REF!*0.85</f>
        <v>#REF!</v>
      </c>
      <c r="R16" s="42" t="e">
        <f>'C завтраками| Bed and breakfast'!#REF!*0.85</f>
        <v>#REF!</v>
      </c>
      <c r="S16" s="42" t="e">
        <f>'C завтраками| Bed and breakfast'!#REF!*0.85</f>
        <v>#REF!</v>
      </c>
      <c r="T16" s="42" t="e">
        <f>'C завтраками| Bed and breakfast'!#REF!*0.85</f>
        <v>#REF!</v>
      </c>
      <c r="U16" s="42" t="e">
        <f>'C завтраками| Bed and breakfast'!#REF!*0.85</f>
        <v>#REF!</v>
      </c>
      <c r="V16" s="42" t="e">
        <f>'C завтраками| Bed and breakfast'!#REF!*0.85</f>
        <v>#REF!</v>
      </c>
      <c r="W16" s="42" t="e">
        <f>'C завтраками| Bed and breakfast'!#REF!*0.85</f>
        <v>#REF!</v>
      </c>
      <c r="X16" s="42" t="e">
        <f>'C завтраками| Bed and breakfast'!#REF!*0.85</f>
        <v>#REF!</v>
      </c>
      <c r="Y16" s="42" t="e">
        <f>'C завтраками| Bed and breakfast'!#REF!*0.85</f>
        <v>#REF!</v>
      </c>
      <c r="Z16" s="42" t="e">
        <f>'C завтраками| Bed and breakfast'!#REF!*0.85</f>
        <v>#REF!</v>
      </c>
      <c r="AA16" s="42" t="e">
        <f>'C завтраками| Bed and breakfast'!#REF!*0.85</f>
        <v>#REF!</v>
      </c>
      <c r="AB16" s="42" t="e">
        <f>'C завтраками| Bed and breakfast'!#REF!*0.85</f>
        <v>#REF!</v>
      </c>
      <c r="AC16" s="42" t="e">
        <f>'C завтраками| Bed and breakfast'!#REF!*0.85</f>
        <v>#REF!</v>
      </c>
      <c r="AD16" s="42" t="e">
        <f>'C завтраками| Bed and breakfast'!#REF!*0.85</f>
        <v>#REF!</v>
      </c>
      <c r="AE16" s="42" t="e">
        <f>'C завтраками| Bed and breakfast'!#REF!*0.85</f>
        <v>#REF!</v>
      </c>
      <c r="AF16" s="42" t="e">
        <f>'C завтраками| Bed and breakfast'!#REF!*0.85</f>
        <v>#REF!</v>
      </c>
      <c r="AG16" s="42" t="e">
        <f>'C завтраками| Bed and breakfast'!#REF!*0.85</f>
        <v>#REF!</v>
      </c>
      <c r="AH16" s="42" t="e">
        <f>'C завтраками| Bed and breakfast'!#REF!*0.85</f>
        <v>#REF!</v>
      </c>
      <c r="AI16" s="42" t="e">
        <f>'C завтраками| Bed and breakfast'!#REF!*0.85</f>
        <v>#REF!</v>
      </c>
      <c r="AJ16" s="42" t="e">
        <f>'C завтраками| Bed and breakfast'!#REF!*0.85</f>
        <v>#REF!</v>
      </c>
      <c r="AK16" s="42" t="e">
        <f>'C завтраками| Bed and breakfast'!#REF!*0.85</f>
        <v>#REF!</v>
      </c>
      <c r="AL16" s="42" t="e">
        <f>'C завтраками| Bed and breakfast'!#REF!*0.85</f>
        <v>#REF!</v>
      </c>
      <c r="AM16" s="42" t="e">
        <f>'C завтраками| Bed and breakfast'!#REF!*0.85</f>
        <v>#REF!</v>
      </c>
      <c r="AN16" s="42" t="e">
        <f>'C завтраками| Bed and breakfast'!#REF!*0.85</f>
        <v>#REF!</v>
      </c>
      <c r="AO16" s="42" t="e">
        <f>'C завтраками| Bed and breakfast'!#REF!*0.85</f>
        <v>#REF!</v>
      </c>
    </row>
    <row r="17" spans="1:41" s="53" customFormat="1" x14ac:dyDescent="0.2">
      <c r="A17" s="88">
        <f>A8</f>
        <v>2</v>
      </c>
      <c r="B17" s="42">
        <f t="shared" ref="B17:H17" si="5">B16+1000</f>
        <v>17200</v>
      </c>
      <c r="C17" s="42">
        <f t="shared" si="5"/>
        <v>18000</v>
      </c>
      <c r="D17" s="42">
        <f t="shared" si="5"/>
        <v>17200</v>
      </c>
      <c r="E17" s="42">
        <f t="shared" si="5"/>
        <v>18000</v>
      </c>
      <c r="F17" s="42">
        <f t="shared" si="5"/>
        <v>17200</v>
      </c>
      <c r="G17" s="42">
        <f t="shared" si="5"/>
        <v>18000</v>
      </c>
      <c r="H17" s="42">
        <f t="shared" si="5"/>
        <v>17200</v>
      </c>
      <c r="I17" s="42" t="e">
        <f>'C завтраками| Bed and breakfast'!#REF!*0.85</f>
        <v>#REF!</v>
      </c>
      <c r="J17" s="42" t="e">
        <f>'C завтраками| Bed and breakfast'!#REF!*0.85</f>
        <v>#REF!</v>
      </c>
      <c r="K17" s="42" t="e">
        <f>'C завтраками| Bed and breakfast'!#REF!*0.85</f>
        <v>#REF!</v>
      </c>
      <c r="L17" s="42" t="e">
        <f>'C завтраками| Bed and breakfast'!#REF!*0.85</f>
        <v>#REF!</v>
      </c>
      <c r="M17" s="42" t="e">
        <f>'C завтраками| Bed and breakfast'!#REF!*0.85</f>
        <v>#REF!</v>
      </c>
      <c r="N17" s="42" t="e">
        <f>'C завтраками| Bed and breakfast'!#REF!*0.85</f>
        <v>#REF!</v>
      </c>
      <c r="O17" s="42" t="e">
        <f>'C завтраками| Bed and breakfast'!#REF!*0.85</f>
        <v>#REF!</v>
      </c>
      <c r="P17" s="42" t="e">
        <f>'C завтраками| Bed and breakfast'!#REF!*0.85</f>
        <v>#REF!</v>
      </c>
      <c r="Q17" s="42" t="e">
        <f>'C завтраками| Bed and breakfast'!#REF!*0.85</f>
        <v>#REF!</v>
      </c>
      <c r="R17" s="42" t="e">
        <f>'C завтраками| Bed and breakfast'!#REF!*0.85</f>
        <v>#REF!</v>
      </c>
      <c r="S17" s="42" t="e">
        <f>'C завтраками| Bed and breakfast'!#REF!*0.85</f>
        <v>#REF!</v>
      </c>
      <c r="T17" s="42" t="e">
        <f>'C завтраками| Bed and breakfast'!#REF!*0.85</f>
        <v>#REF!</v>
      </c>
      <c r="U17" s="42" t="e">
        <f>'C завтраками| Bed and breakfast'!#REF!*0.85</f>
        <v>#REF!</v>
      </c>
      <c r="V17" s="42" t="e">
        <f>'C завтраками| Bed and breakfast'!#REF!*0.85</f>
        <v>#REF!</v>
      </c>
      <c r="W17" s="42" t="e">
        <f>'C завтраками| Bed and breakfast'!#REF!*0.85</f>
        <v>#REF!</v>
      </c>
      <c r="X17" s="42" t="e">
        <f>'C завтраками| Bed and breakfast'!#REF!*0.85</f>
        <v>#REF!</v>
      </c>
      <c r="Y17" s="42" t="e">
        <f>'C завтраками| Bed and breakfast'!#REF!*0.85</f>
        <v>#REF!</v>
      </c>
      <c r="Z17" s="42" t="e">
        <f>'C завтраками| Bed and breakfast'!#REF!*0.85</f>
        <v>#REF!</v>
      </c>
      <c r="AA17" s="42" t="e">
        <f>'C завтраками| Bed and breakfast'!#REF!*0.85</f>
        <v>#REF!</v>
      </c>
      <c r="AB17" s="42" t="e">
        <f>'C завтраками| Bed and breakfast'!#REF!*0.85</f>
        <v>#REF!</v>
      </c>
      <c r="AC17" s="42" t="e">
        <f>'C завтраками| Bed and breakfast'!#REF!*0.85</f>
        <v>#REF!</v>
      </c>
      <c r="AD17" s="42" t="e">
        <f>'C завтраками| Bed and breakfast'!#REF!*0.85</f>
        <v>#REF!</v>
      </c>
      <c r="AE17" s="42" t="e">
        <f>'C завтраками| Bed and breakfast'!#REF!*0.85</f>
        <v>#REF!</v>
      </c>
      <c r="AF17" s="42" t="e">
        <f>'C завтраками| Bed and breakfast'!#REF!*0.85</f>
        <v>#REF!</v>
      </c>
      <c r="AG17" s="42" t="e">
        <f>'C завтраками| Bed and breakfast'!#REF!*0.85</f>
        <v>#REF!</v>
      </c>
      <c r="AH17" s="42" t="e">
        <f>'C завтраками| Bed and breakfast'!#REF!*0.85</f>
        <v>#REF!</v>
      </c>
      <c r="AI17" s="42" t="e">
        <f>'C завтраками| Bed and breakfast'!#REF!*0.85</f>
        <v>#REF!</v>
      </c>
      <c r="AJ17" s="42" t="e">
        <f>'C завтраками| Bed and breakfast'!#REF!*0.85</f>
        <v>#REF!</v>
      </c>
      <c r="AK17" s="42" t="e">
        <f>'C завтраками| Bed and breakfast'!#REF!*0.85</f>
        <v>#REF!</v>
      </c>
      <c r="AL17" s="42" t="e">
        <f>'C завтраками| Bed and breakfast'!#REF!*0.85</f>
        <v>#REF!</v>
      </c>
      <c r="AM17" s="42" t="e">
        <f>'C завтраками| Bed and breakfast'!#REF!*0.85</f>
        <v>#REF!</v>
      </c>
      <c r="AN17" s="42" t="e">
        <f>'C завтраками| Bed and breakfast'!#REF!*0.85</f>
        <v>#REF!</v>
      </c>
      <c r="AO17" s="42" t="e">
        <f>'C завтраками| Bed and breakfast'!#REF!*0.85</f>
        <v>#REF!</v>
      </c>
    </row>
    <row r="18" spans="1:41" s="53" customFormat="1" x14ac:dyDescent="0.2">
      <c r="A18" s="42" t="s">
        <v>87</v>
      </c>
      <c r="B18" s="41"/>
      <c r="C18" s="41"/>
      <c r="D18" s="41"/>
      <c r="E18" s="41"/>
      <c r="F18" s="41"/>
      <c r="G18" s="41"/>
      <c r="H18" s="41"/>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row>
    <row r="19" spans="1:41" s="53" customFormat="1" x14ac:dyDescent="0.2">
      <c r="A19" s="88" t="s">
        <v>88</v>
      </c>
      <c r="B19" s="42">
        <f t="shared" ref="B19:H19" si="6">B7+21000</f>
        <v>31200</v>
      </c>
      <c r="C19" s="42">
        <f t="shared" si="6"/>
        <v>32000</v>
      </c>
      <c r="D19" s="42">
        <f t="shared" si="6"/>
        <v>31200</v>
      </c>
      <c r="E19" s="42">
        <f t="shared" si="6"/>
        <v>32000</v>
      </c>
      <c r="F19" s="42">
        <f t="shared" si="6"/>
        <v>31200</v>
      </c>
      <c r="G19" s="42">
        <f t="shared" si="6"/>
        <v>32000</v>
      </c>
      <c r="H19" s="42">
        <f t="shared" si="6"/>
        <v>31200</v>
      </c>
      <c r="I19" s="42" t="e">
        <f>'C завтраками| Bed and breakfast'!#REF!*0.85</f>
        <v>#REF!</v>
      </c>
      <c r="J19" s="42" t="e">
        <f>'C завтраками| Bed and breakfast'!#REF!*0.85</f>
        <v>#REF!</v>
      </c>
      <c r="K19" s="42" t="e">
        <f>'C завтраками| Bed and breakfast'!#REF!*0.85</f>
        <v>#REF!</v>
      </c>
      <c r="L19" s="42" t="e">
        <f>'C завтраками| Bed and breakfast'!#REF!*0.85</f>
        <v>#REF!</v>
      </c>
      <c r="M19" s="42" t="e">
        <f>'C завтраками| Bed and breakfast'!#REF!*0.85</f>
        <v>#REF!</v>
      </c>
      <c r="N19" s="42" t="e">
        <f>'C завтраками| Bed and breakfast'!#REF!*0.85</f>
        <v>#REF!</v>
      </c>
      <c r="O19" s="114" t="e">
        <f>'C завтраками| Bed and breakfast'!#REF!*0.85</f>
        <v>#REF!</v>
      </c>
      <c r="P19" s="114" t="e">
        <f>'C завтраками| Bed and breakfast'!#REF!*0.85</f>
        <v>#REF!</v>
      </c>
      <c r="Q19" s="114" t="e">
        <f>'C завтраками| Bed and breakfast'!#REF!*0.85</f>
        <v>#REF!</v>
      </c>
      <c r="R19" s="42" t="e">
        <f>'C завтраками| Bed and breakfast'!#REF!*0.85</f>
        <v>#REF!</v>
      </c>
      <c r="S19" s="42" t="e">
        <f>'C завтраками| Bed and breakfast'!#REF!*0.85</f>
        <v>#REF!</v>
      </c>
      <c r="T19" s="42" t="e">
        <f>'C завтраками| Bed and breakfast'!#REF!*0.85</f>
        <v>#REF!</v>
      </c>
      <c r="U19" s="42" t="e">
        <f>'C завтраками| Bed and breakfast'!#REF!*0.85</f>
        <v>#REF!</v>
      </c>
      <c r="V19" s="42" t="e">
        <f>'C завтраками| Bed and breakfast'!#REF!*0.85</f>
        <v>#REF!</v>
      </c>
      <c r="W19" s="42" t="e">
        <f>'C завтраками| Bed and breakfast'!#REF!*0.85</f>
        <v>#REF!</v>
      </c>
      <c r="X19" s="42" t="e">
        <f>'C завтраками| Bed and breakfast'!#REF!*0.85</f>
        <v>#REF!</v>
      </c>
      <c r="Y19" s="42" t="e">
        <f>'C завтраками| Bed and breakfast'!#REF!*0.85</f>
        <v>#REF!</v>
      </c>
      <c r="Z19" s="42" t="e">
        <f>'C завтраками| Bed and breakfast'!#REF!*0.85</f>
        <v>#REF!</v>
      </c>
      <c r="AA19" s="42" t="e">
        <f>'C завтраками| Bed and breakfast'!#REF!*0.85</f>
        <v>#REF!</v>
      </c>
      <c r="AB19" s="42" t="e">
        <f>'C завтраками| Bed and breakfast'!#REF!*0.85</f>
        <v>#REF!</v>
      </c>
      <c r="AC19" s="42" t="e">
        <f>'C завтраками| Bed and breakfast'!#REF!*0.85</f>
        <v>#REF!</v>
      </c>
      <c r="AD19" s="42" t="e">
        <f>'C завтраками| Bed and breakfast'!#REF!*0.85</f>
        <v>#REF!</v>
      </c>
      <c r="AE19" s="42" t="e">
        <f>'C завтраками| Bed and breakfast'!#REF!*0.85</f>
        <v>#REF!</v>
      </c>
      <c r="AF19" s="42" t="e">
        <f>'C завтраками| Bed and breakfast'!#REF!*0.85</f>
        <v>#REF!</v>
      </c>
      <c r="AG19" s="42" t="e">
        <f>'C завтраками| Bed and breakfast'!#REF!*0.85</f>
        <v>#REF!</v>
      </c>
      <c r="AH19" s="42" t="e">
        <f>'C завтраками| Bed and breakfast'!#REF!*0.85</f>
        <v>#REF!</v>
      </c>
      <c r="AI19" s="42" t="e">
        <f>'C завтраками| Bed and breakfast'!#REF!*0.85</f>
        <v>#REF!</v>
      </c>
      <c r="AJ19" s="42" t="e">
        <f>'C завтраками| Bed and breakfast'!#REF!*0.85</f>
        <v>#REF!</v>
      </c>
      <c r="AK19" s="42" t="e">
        <f>'C завтраками| Bed and breakfast'!#REF!*0.85</f>
        <v>#REF!</v>
      </c>
      <c r="AL19" s="42" t="e">
        <f>'C завтраками| Bed and breakfast'!#REF!*0.85</f>
        <v>#REF!</v>
      </c>
      <c r="AM19" s="42" t="e">
        <f>'C завтраками| Bed and breakfast'!#REF!*0.85</f>
        <v>#REF!</v>
      </c>
      <c r="AN19" s="42" t="e">
        <f>'C завтраками| Bed and breakfast'!#REF!*0.85</f>
        <v>#REF!</v>
      </c>
      <c r="AO19" s="42" t="e">
        <f>'C завтраками| Bed and breakfast'!#REF!*0.85</f>
        <v>#REF!</v>
      </c>
    </row>
    <row r="20" spans="1:41" s="50" customFormat="1" ht="12.75" thickBot="1" x14ac:dyDescent="0.25">
      <c r="A20" s="100"/>
      <c r="B20" s="53"/>
      <c r="C20" s="53"/>
      <c r="D20" s="53"/>
      <c r="E20" s="53"/>
      <c r="F20" s="53"/>
      <c r="G20" s="53"/>
      <c r="H20" s="53"/>
      <c r="I20" s="53"/>
      <c r="J20" s="53"/>
      <c r="K20" s="53"/>
      <c r="L20" s="53"/>
      <c r="M20" s="53"/>
      <c r="N20" s="53"/>
      <c r="O20" s="53"/>
      <c r="P20" s="53"/>
    </row>
    <row r="21" spans="1:41" s="50" customFormat="1" ht="13.5" thickBot="1" x14ac:dyDescent="0.25">
      <c r="A21" s="104" t="s">
        <v>66</v>
      </c>
      <c r="B21"/>
      <c r="C21"/>
      <c r="D21"/>
      <c r="E21"/>
      <c r="F21"/>
      <c r="G21"/>
      <c r="H21"/>
      <c r="I21"/>
      <c r="J21"/>
      <c r="K21" s="55"/>
      <c r="L21" s="55"/>
      <c r="M21" s="55"/>
      <c r="N21" s="55"/>
      <c r="O21" s="55"/>
      <c r="P21" s="55"/>
      <c r="Q21" s="55"/>
      <c r="R21" s="55"/>
      <c r="S21" s="55"/>
      <c r="T21" s="55"/>
      <c r="U21" s="55"/>
      <c r="V21" s="55"/>
      <c r="W21" s="55"/>
    </row>
    <row r="22" spans="1:41" ht="12.75" x14ac:dyDescent="0.2">
      <c r="A22" s="63" t="s">
        <v>78</v>
      </c>
      <c r="B22"/>
      <c r="C22"/>
      <c r="D22"/>
      <c r="E22"/>
      <c r="F22"/>
      <c r="G22"/>
      <c r="H22"/>
      <c r="I22"/>
      <c r="J22"/>
      <c r="K22" s="55"/>
      <c r="L22" s="55"/>
      <c r="M22" s="55"/>
      <c r="N22" s="55"/>
      <c r="O22" s="55"/>
      <c r="P22" s="55"/>
      <c r="Q22" s="55"/>
      <c r="R22" s="55"/>
      <c r="S22" s="55"/>
      <c r="T22" s="55"/>
      <c r="U22" s="55"/>
      <c r="V22" s="55"/>
      <c r="W22" s="55"/>
    </row>
    <row r="23" spans="1:41" ht="9" hidden="1" customHeight="1" x14ac:dyDescent="0.2">
      <c r="A23" s="43" t="s">
        <v>67</v>
      </c>
      <c r="B23"/>
      <c r="C23"/>
      <c r="D23"/>
      <c r="E23"/>
      <c r="F23"/>
      <c r="G23"/>
      <c r="H23"/>
      <c r="I23"/>
      <c r="J23"/>
      <c r="K23"/>
      <c r="L23"/>
      <c r="M23"/>
      <c r="N23"/>
      <c r="O23"/>
      <c r="P23"/>
      <c r="Q23"/>
      <c r="R23" s="55"/>
      <c r="S23" s="55"/>
      <c r="T23" s="55"/>
      <c r="U23" s="55"/>
      <c r="V23" s="55"/>
      <c r="W23" s="55"/>
    </row>
    <row r="24" spans="1:41" ht="10.7" customHeight="1" x14ac:dyDescent="0.2">
      <c r="A24" s="43" t="s">
        <v>89</v>
      </c>
      <c r="B24"/>
      <c r="C24"/>
      <c r="D24"/>
      <c r="E24"/>
      <c r="F24"/>
      <c r="G24"/>
      <c r="H24"/>
      <c r="I24"/>
      <c r="J24"/>
      <c r="K24"/>
      <c r="L24"/>
      <c r="M24"/>
      <c r="N24"/>
      <c r="O24"/>
      <c r="P24"/>
      <c r="Q24"/>
      <c r="R24" s="55"/>
      <c r="S24" s="55"/>
      <c r="T24" s="55"/>
      <c r="U24" s="55"/>
      <c r="V24" s="55"/>
      <c r="W24" s="55"/>
    </row>
    <row r="25" spans="1:41" ht="12.75" x14ac:dyDescent="0.2">
      <c r="A25" s="43" t="s">
        <v>68</v>
      </c>
      <c r="B25"/>
      <c r="C25"/>
      <c r="D25"/>
      <c r="E25"/>
      <c r="F25"/>
      <c r="G25"/>
      <c r="H25"/>
      <c r="I25"/>
      <c r="J25"/>
      <c r="K25"/>
      <c r="L25"/>
      <c r="M25"/>
      <c r="N25"/>
      <c r="O25"/>
      <c r="P25"/>
      <c r="Q25"/>
      <c r="R25" s="55"/>
      <c r="S25" s="55"/>
      <c r="T25" s="55"/>
      <c r="U25" s="55"/>
      <c r="V25" s="55"/>
      <c r="W25" s="55"/>
    </row>
    <row r="26" spans="1:41" ht="13.35" customHeight="1" x14ac:dyDescent="0.2">
      <c r="A26" s="43" t="s">
        <v>69</v>
      </c>
      <c r="B26"/>
      <c r="C26"/>
      <c r="D26"/>
      <c r="E26"/>
      <c r="F26"/>
      <c r="G26"/>
      <c r="H26"/>
      <c r="I26"/>
      <c r="J26"/>
      <c r="K26"/>
      <c r="L26"/>
      <c r="M26"/>
      <c r="N26"/>
      <c r="O26"/>
      <c r="P26"/>
      <c r="Q26"/>
      <c r="R26" s="55"/>
      <c r="S26" s="55"/>
      <c r="T26" s="55"/>
      <c r="U26" s="55"/>
      <c r="V26" s="55"/>
      <c r="W26" s="55"/>
    </row>
    <row r="27" spans="1:41" ht="13.35" customHeight="1" x14ac:dyDescent="0.2">
      <c r="A27" s="43" t="s">
        <v>90</v>
      </c>
      <c r="B27"/>
      <c r="C27"/>
      <c r="D27"/>
      <c r="E27"/>
      <c r="F27"/>
      <c r="G27"/>
      <c r="H27"/>
      <c r="I27"/>
      <c r="J27"/>
      <c r="K27"/>
      <c r="L27"/>
      <c r="M27"/>
      <c r="N27"/>
      <c r="O27"/>
      <c r="P27"/>
      <c r="Q27"/>
      <c r="R27" s="55"/>
      <c r="S27" s="55"/>
      <c r="T27" s="55"/>
      <c r="U27" s="55"/>
      <c r="V27" s="55"/>
      <c r="W27" s="55"/>
    </row>
    <row r="28" spans="1:41" ht="12.6" customHeight="1" thickBot="1" x14ac:dyDescent="0.25">
      <c r="A28" s="3"/>
      <c r="B28"/>
      <c r="C28"/>
      <c r="D28"/>
      <c r="E28"/>
      <c r="F28"/>
      <c r="G28"/>
      <c r="H28"/>
      <c r="I28"/>
      <c r="J28"/>
      <c r="K28"/>
      <c r="L28"/>
      <c r="M28"/>
      <c r="N28"/>
      <c r="O28"/>
      <c r="P28"/>
      <c r="Q28"/>
      <c r="R28" s="55"/>
      <c r="S28" s="55"/>
      <c r="T28" s="55"/>
      <c r="U28" s="55"/>
      <c r="V28" s="55"/>
      <c r="W28" s="55"/>
    </row>
    <row r="29" spans="1:41" ht="13.35" customHeight="1" thickBot="1" x14ac:dyDescent="0.25">
      <c r="A29" s="105" t="s">
        <v>71</v>
      </c>
      <c r="B29"/>
      <c r="C29"/>
      <c r="D29"/>
      <c r="E29"/>
      <c r="F29"/>
      <c r="G29"/>
      <c r="H29"/>
      <c r="I29"/>
      <c r="J29"/>
      <c r="K29"/>
      <c r="L29"/>
      <c r="M29"/>
      <c r="N29"/>
      <c r="O29"/>
      <c r="P29"/>
      <c r="Q29"/>
      <c r="R29" s="55"/>
      <c r="S29" s="55"/>
      <c r="T29" s="55"/>
      <c r="U29" s="55"/>
      <c r="V29" s="55"/>
      <c r="W29" s="55"/>
    </row>
    <row r="30" spans="1:41" ht="11.45" customHeight="1" x14ac:dyDescent="0.2">
      <c r="A30" s="106" t="s">
        <v>93</v>
      </c>
      <c r="B30"/>
      <c r="C30"/>
      <c r="D30"/>
      <c r="E30"/>
      <c r="F30"/>
      <c r="G30"/>
      <c r="H30"/>
      <c r="I30"/>
      <c r="J30"/>
      <c r="K30"/>
      <c r="L30"/>
      <c r="M30"/>
      <c r="N30"/>
      <c r="O30"/>
      <c r="P30"/>
      <c r="Q30"/>
      <c r="R30" s="55"/>
      <c r="S30" s="55"/>
      <c r="T30" s="55"/>
      <c r="U30" s="55"/>
      <c r="V30" s="55"/>
      <c r="W30" s="55"/>
    </row>
    <row r="31" spans="1:41" ht="13.5" thickBot="1" x14ac:dyDescent="0.25">
      <c r="A31" s="3"/>
      <c r="B31"/>
      <c r="C31"/>
      <c r="D31"/>
      <c r="E31"/>
      <c r="F31"/>
      <c r="G31"/>
      <c r="H31"/>
      <c r="I31"/>
      <c r="J31"/>
      <c r="K31"/>
      <c r="L31"/>
      <c r="M31"/>
      <c r="N31"/>
      <c r="O31"/>
      <c r="P31"/>
      <c r="Q31"/>
      <c r="R31" s="55"/>
      <c r="S31" s="55"/>
      <c r="T31" s="55"/>
      <c r="U31" s="55"/>
      <c r="V31" s="55"/>
      <c r="W31" s="55"/>
    </row>
    <row r="32" spans="1:41" ht="13.5" thickBot="1" x14ac:dyDescent="0.25">
      <c r="A32" s="107" t="s">
        <v>70</v>
      </c>
      <c r="B32"/>
      <c r="C32"/>
      <c r="D32"/>
      <c r="E32"/>
      <c r="F32"/>
      <c r="G32"/>
      <c r="H32"/>
      <c r="I32"/>
      <c r="J32"/>
      <c r="K32"/>
      <c r="L32"/>
      <c r="M32"/>
      <c r="N32"/>
      <c r="O32"/>
      <c r="P32"/>
      <c r="Q32"/>
      <c r="R32" s="55"/>
      <c r="S32" s="55"/>
      <c r="T32" s="55"/>
      <c r="U32" s="55"/>
      <c r="V32" s="55"/>
      <c r="W32" s="55"/>
    </row>
    <row r="33" spans="1:23" ht="48" x14ac:dyDescent="0.2">
      <c r="A33" s="70" t="s">
        <v>92</v>
      </c>
      <c r="B33"/>
      <c r="C33"/>
      <c r="D33"/>
      <c r="E33"/>
      <c r="F33"/>
      <c r="G33"/>
      <c r="H33"/>
      <c r="I33"/>
      <c r="J33"/>
      <c r="K33"/>
      <c r="L33"/>
      <c r="M33"/>
      <c r="N33"/>
      <c r="O33"/>
      <c r="P33"/>
      <c r="Q33"/>
      <c r="R33" s="55"/>
      <c r="S33" s="55"/>
      <c r="T33" s="55"/>
      <c r="U33" s="55"/>
      <c r="V33" s="55"/>
      <c r="W33" s="55"/>
    </row>
    <row r="34" spans="1:23" ht="12.75" x14ac:dyDescent="0.2">
      <c r="A34"/>
      <c r="B34"/>
      <c r="C34"/>
      <c r="D34"/>
      <c r="E34"/>
      <c r="F34"/>
      <c r="G34"/>
      <c r="H34"/>
      <c r="I34"/>
      <c r="J34"/>
      <c r="K34"/>
      <c r="L34"/>
      <c r="M34"/>
      <c r="N34"/>
      <c r="O34"/>
      <c r="P34"/>
      <c r="Q34"/>
      <c r="R34" s="55"/>
      <c r="S34" s="55"/>
      <c r="T34" s="55"/>
      <c r="U34" s="55"/>
      <c r="V34" s="55"/>
      <c r="W34" s="55"/>
    </row>
    <row r="35" spans="1:23" x14ac:dyDescent="0.2">
      <c r="M35" s="48"/>
      <c r="Q35" s="48"/>
    </row>
    <row r="36" spans="1:23" x14ac:dyDescent="0.2">
      <c r="M36" s="48"/>
      <c r="Q36" s="48"/>
    </row>
    <row r="37" spans="1:23" x14ac:dyDescent="0.2">
      <c r="M37" s="48"/>
      <c r="Q37" s="48"/>
    </row>
    <row r="38" spans="1:23" x14ac:dyDescent="0.2">
      <c r="M38" s="48"/>
      <c r="Q38" s="48"/>
    </row>
    <row r="39" spans="1:23" x14ac:dyDescent="0.2">
      <c r="M39" s="48"/>
      <c r="Q39" s="48"/>
    </row>
    <row r="40" spans="1:23" x14ac:dyDescent="0.2">
      <c r="M40" s="48"/>
      <c r="Q40" s="48"/>
    </row>
    <row r="41" spans="1:23" x14ac:dyDescent="0.2">
      <c r="M41" s="48"/>
      <c r="Q41" s="48"/>
    </row>
    <row r="42" spans="1:23" x14ac:dyDescent="0.2">
      <c r="M42" s="48"/>
      <c r="Q42" s="48"/>
    </row>
    <row r="43" spans="1:23" x14ac:dyDescent="0.2">
      <c r="M43" s="48"/>
      <c r="Q43" s="48"/>
    </row>
    <row r="44" spans="1:23" x14ac:dyDescent="0.2">
      <c r="M44" s="48"/>
      <c r="Q44" s="48"/>
    </row>
    <row r="45" spans="1:23" x14ac:dyDescent="0.2">
      <c r="M45" s="48"/>
      <c r="Q45" s="48"/>
    </row>
    <row r="46" spans="1:23" x14ac:dyDescent="0.2">
      <c r="M46" s="48"/>
      <c r="Q46" s="48"/>
    </row>
    <row r="47" spans="1:23" x14ac:dyDescent="0.2">
      <c r="M47" s="48"/>
      <c r="Q47" s="48"/>
    </row>
    <row r="48" spans="1:23" x14ac:dyDescent="0.2">
      <c r="M48" s="48"/>
      <c r="Q48" s="48"/>
    </row>
    <row r="49" spans="13:17" x14ac:dyDescent="0.2">
      <c r="M49" s="48"/>
      <c r="Q49" s="48"/>
    </row>
    <row r="50" spans="13:17" x14ac:dyDescent="0.2">
      <c r="M50" s="48"/>
      <c r="Q50" s="48"/>
    </row>
    <row r="51" spans="13:17" x14ac:dyDescent="0.2">
      <c r="M51" s="48"/>
      <c r="Q51" s="48"/>
    </row>
    <row r="52" spans="13:17" x14ac:dyDescent="0.2">
      <c r="M52" s="48"/>
      <c r="Q52" s="48"/>
    </row>
    <row r="53" spans="13:17" x14ac:dyDescent="0.2">
      <c r="M53" s="48"/>
      <c r="Q53" s="48"/>
    </row>
    <row r="54" spans="13:17" x14ac:dyDescent="0.2">
      <c r="M54" s="48"/>
      <c r="Q54" s="48"/>
    </row>
    <row r="55" spans="13:17" x14ac:dyDescent="0.2">
      <c r="M55" s="48"/>
      <c r="Q55" s="48"/>
    </row>
    <row r="56" spans="13:17" x14ac:dyDescent="0.2">
      <c r="M56" s="48"/>
      <c r="Q56" s="48"/>
    </row>
    <row r="57" spans="13:17" x14ac:dyDescent="0.2">
      <c r="M57" s="48"/>
      <c r="Q57" s="48"/>
    </row>
    <row r="58" spans="13:17" x14ac:dyDescent="0.2">
      <c r="M58" s="48"/>
      <c r="Q58" s="48"/>
    </row>
    <row r="59" spans="13:17" x14ac:dyDescent="0.2">
      <c r="M59" s="48"/>
      <c r="Q59" s="48"/>
    </row>
    <row r="60" spans="13:17" x14ac:dyDescent="0.2">
      <c r="M60" s="48"/>
      <c r="Q60" s="48"/>
    </row>
    <row r="61" spans="13:17" x14ac:dyDescent="0.2">
      <c r="M61" s="48"/>
      <c r="Q61" s="48"/>
    </row>
    <row r="62" spans="13:17" x14ac:dyDescent="0.2">
      <c r="M62" s="48"/>
      <c r="Q62" s="48"/>
    </row>
    <row r="63" spans="13:17" x14ac:dyDescent="0.2">
      <c r="M63" s="48"/>
      <c r="Q63" s="48"/>
    </row>
    <row r="64" spans="13:17" x14ac:dyDescent="0.2">
      <c r="M64" s="48"/>
      <c r="Q64" s="48"/>
    </row>
    <row r="65" spans="13:17" x14ac:dyDescent="0.2">
      <c r="M65" s="48"/>
      <c r="Q65" s="48"/>
    </row>
    <row r="66" spans="13:17" x14ac:dyDescent="0.2">
      <c r="M66" s="48"/>
      <c r="Q66" s="48"/>
    </row>
    <row r="67" spans="13:17" x14ac:dyDescent="0.2">
      <c r="M67" s="48"/>
      <c r="Q67" s="48"/>
    </row>
    <row r="68" spans="13:17" x14ac:dyDescent="0.2">
      <c r="M68" s="48"/>
      <c r="Q68" s="48"/>
    </row>
    <row r="69" spans="13:17" x14ac:dyDescent="0.2">
      <c r="M69" s="48"/>
      <c r="Q69" s="48"/>
    </row>
    <row r="70" spans="13:17" x14ac:dyDescent="0.2">
      <c r="M70" s="48"/>
      <c r="Q70" s="48"/>
    </row>
    <row r="71" spans="13:17" x14ac:dyDescent="0.2">
      <c r="M71" s="48"/>
      <c r="Q71" s="48"/>
    </row>
    <row r="72" spans="13:17" x14ac:dyDescent="0.2">
      <c r="M72" s="48"/>
      <c r="Q72" s="48"/>
    </row>
    <row r="73" spans="13:17" x14ac:dyDescent="0.2">
      <c r="M73" s="48"/>
      <c r="Q73" s="48"/>
    </row>
    <row r="74" spans="13:17" x14ac:dyDescent="0.2">
      <c r="M74" s="48"/>
      <c r="Q74" s="48"/>
    </row>
    <row r="75" spans="13:17" x14ac:dyDescent="0.2">
      <c r="M75" s="48"/>
      <c r="Q75" s="48"/>
    </row>
    <row r="76" spans="13:17" x14ac:dyDescent="0.2">
      <c r="M76" s="48"/>
      <c r="Q76" s="48"/>
    </row>
    <row r="77" spans="13:17" x14ac:dyDescent="0.2">
      <c r="M77" s="48"/>
      <c r="Q77" s="48"/>
    </row>
    <row r="78" spans="13:17" x14ac:dyDescent="0.2">
      <c r="M78" s="48"/>
      <c r="Q78" s="48"/>
    </row>
    <row r="79" spans="13:17" x14ac:dyDescent="0.2">
      <c r="M79" s="48"/>
      <c r="Q79" s="48"/>
    </row>
    <row r="80" spans="13:17" x14ac:dyDescent="0.2">
      <c r="M80" s="48"/>
      <c r="Q80" s="48"/>
    </row>
    <row r="81" spans="13:17" x14ac:dyDescent="0.2">
      <c r="M81" s="48"/>
      <c r="Q81" s="48"/>
    </row>
    <row r="82" spans="13:17" x14ac:dyDescent="0.2">
      <c r="M82" s="48"/>
      <c r="Q82" s="48"/>
    </row>
    <row r="83" spans="13:17" x14ac:dyDescent="0.2">
      <c r="M83" s="48"/>
      <c r="Q83" s="48"/>
    </row>
    <row r="84" spans="13:17" x14ac:dyDescent="0.2">
      <c r="M84" s="48"/>
      <c r="Q84" s="48"/>
    </row>
    <row r="85" spans="13:17" x14ac:dyDescent="0.2">
      <c r="M85" s="48"/>
      <c r="Q85" s="48"/>
    </row>
    <row r="86" spans="13:17" x14ac:dyDescent="0.2">
      <c r="M86" s="48"/>
      <c r="Q86" s="48"/>
    </row>
    <row r="87" spans="13:17" x14ac:dyDescent="0.2">
      <c r="M87" s="48"/>
      <c r="Q87" s="48"/>
    </row>
    <row r="88" spans="13:17" x14ac:dyDescent="0.2">
      <c r="M88" s="48"/>
      <c r="Q88" s="48"/>
    </row>
    <row r="89" spans="13:17" x14ac:dyDescent="0.2">
      <c r="M89" s="48"/>
      <c r="Q89" s="48"/>
    </row>
    <row r="90" spans="13:17" x14ac:dyDescent="0.2">
      <c r="M90" s="48"/>
      <c r="Q90" s="48"/>
    </row>
    <row r="91" spans="13:17" x14ac:dyDescent="0.2">
      <c r="M91" s="48"/>
      <c r="Q91" s="48"/>
    </row>
    <row r="92" spans="13:17" x14ac:dyDescent="0.2">
      <c r="M92" s="48"/>
      <c r="Q92" s="48"/>
    </row>
    <row r="93" spans="13:17" x14ac:dyDescent="0.2">
      <c r="M93" s="48"/>
      <c r="Q93" s="48"/>
    </row>
    <row r="94" spans="13:17" x14ac:dyDescent="0.2">
      <c r="M94" s="48"/>
      <c r="Q94" s="48"/>
    </row>
    <row r="95" spans="13:17" x14ac:dyDescent="0.2">
      <c r="M95" s="48"/>
      <c r="Q95" s="48"/>
    </row>
    <row r="96" spans="13:17" x14ac:dyDescent="0.2">
      <c r="M96" s="48"/>
      <c r="Q96" s="48"/>
    </row>
    <row r="97" spans="13:17" x14ac:dyDescent="0.2">
      <c r="M97" s="48"/>
      <c r="Q97" s="48"/>
    </row>
    <row r="98" spans="13:17" x14ac:dyDescent="0.2">
      <c r="M98" s="48"/>
      <c r="Q98" s="48"/>
    </row>
    <row r="99" spans="13:17" x14ac:dyDescent="0.2">
      <c r="M99" s="48"/>
      <c r="Q99" s="48"/>
    </row>
    <row r="100" spans="13:17" x14ac:dyDescent="0.2">
      <c r="M100" s="48"/>
      <c r="Q100" s="48"/>
    </row>
    <row r="101" spans="13:17" x14ac:dyDescent="0.2">
      <c r="M101" s="48"/>
      <c r="Q101" s="48"/>
    </row>
    <row r="102" spans="13:17" x14ac:dyDescent="0.2">
      <c r="M102" s="48"/>
      <c r="Q102" s="48"/>
    </row>
    <row r="103" spans="13:17" x14ac:dyDescent="0.2">
      <c r="M103" s="48"/>
      <c r="Q103" s="48"/>
    </row>
    <row r="104" spans="13:17" x14ac:dyDescent="0.2">
      <c r="M104" s="48"/>
      <c r="Q104" s="48"/>
    </row>
    <row r="105" spans="13:17" x14ac:dyDescent="0.2">
      <c r="M105" s="48"/>
      <c r="Q105" s="48"/>
    </row>
    <row r="106" spans="13:17" x14ac:dyDescent="0.2">
      <c r="M106" s="48"/>
      <c r="Q106" s="48"/>
    </row>
    <row r="107" spans="13:17" x14ac:dyDescent="0.2">
      <c r="M107" s="48"/>
      <c r="Q107" s="48"/>
    </row>
    <row r="108" spans="13:17" x14ac:dyDescent="0.2">
      <c r="M108" s="48"/>
      <c r="Q108" s="48"/>
    </row>
    <row r="109" spans="13:17" x14ac:dyDescent="0.2">
      <c r="M109" s="48"/>
      <c r="Q109" s="48"/>
    </row>
    <row r="110" spans="13:17" x14ac:dyDescent="0.2">
      <c r="M110" s="48"/>
      <c r="Q110" s="48"/>
    </row>
    <row r="111" spans="13:17" x14ac:dyDescent="0.2">
      <c r="M111" s="48"/>
      <c r="Q111" s="48"/>
    </row>
    <row r="112" spans="13:17" x14ac:dyDescent="0.2">
      <c r="M112" s="48"/>
      <c r="Q112" s="48"/>
    </row>
    <row r="113" spans="13:17" x14ac:dyDescent="0.2">
      <c r="M113" s="48"/>
      <c r="Q113" s="48"/>
    </row>
    <row r="114" spans="13:17" x14ac:dyDescent="0.2">
      <c r="M114" s="48"/>
      <c r="Q114" s="48"/>
    </row>
    <row r="115" spans="13:17" x14ac:dyDescent="0.2">
      <c r="M115" s="48"/>
      <c r="Q115" s="48"/>
    </row>
    <row r="116" spans="13:17" x14ac:dyDescent="0.2">
      <c r="M116" s="48"/>
      <c r="Q116" s="48"/>
    </row>
    <row r="117" spans="13:17" x14ac:dyDescent="0.2">
      <c r="M117" s="48"/>
      <c r="Q117" s="48"/>
    </row>
    <row r="118" spans="13:17" x14ac:dyDescent="0.2">
      <c r="M118" s="48"/>
      <c r="Q118" s="48"/>
    </row>
    <row r="119" spans="13:17" x14ac:dyDescent="0.2">
      <c r="M119" s="48"/>
      <c r="Q119" s="48"/>
    </row>
    <row r="120" spans="13:17" x14ac:dyDescent="0.2">
      <c r="M120" s="48"/>
      <c r="Q120" s="48"/>
    </row>
    <row r="121" spans="13:17" x14ac:dyDescent="0.2">
      <c r="M121" s="48"/>
      <c r="Q121" s="48"/>
    </row>
    <row r="122" spans="13:17" x14ac:dyDescent="0.2">
      <c r="M122" s="48"/>
      <c r="Q122" s="48"/>
    </row>
    <row r="123" spans="13:17" x14ac:dyDescent="0.2">
      <c r="M123" s="48"/>
      <c r="Q123" s="48"/>
    </row>
    <row r="124" spans="13:17" x14ac:dyDescent="0.2">
      <c r="M124" s="48"/>
      <c r="Q124" s="48"/>
    </row>
    <row r="125" spans="13:17" x14ac:dyDescent="0.2">
      <c r="M125" s="48"/>
      <c r="Q125" s="48"/>
    </row>
    <row r="126" spans="13:17" x14ac:dyDescent="0.2">
      <c r="M126" s="48"/>
      <c r="Q126" s="48"/>
    </row>
    <row r="127" spans="13:17" x14ac:dyDescent="0.2">
      <c r="M127" s="48"/>
      <c r="Q127" s="48"/>
    </row>
    <row r="128" spans="13:17" x14ac:dyDescent="0.2">
      <c r="M128" s="48"/>
      <c r="Q128" s="48"/>
    </row>
    <row r="129" spans="13:17" x14ac:dyDescent="0.2">
      <c r="M129" s="48"/>
      <c r="Q129" s="48"/>
    </row>
    <row r="130" spans="13:17" x14ac:dyDescent="0.2">
      <c r="M130" s="48"/>
      <c r="Q130" s="48"/>
    </row>
    <row r="131" spans="13:17" x14ac:dyDescent="0.2">
      <c r="M131" s="48"/>
      <c r="Q131" s="48"/>
    </row>
    <row r="132" spans="13:17" x14ac:dyDescent="0.2">
      <c r="M132" s="48"/>
      <c r="Q132" s="48"/>
    </row>
    <row r="133" spans="13:17" x14ac:dyDescent="0.2">
      <c r="M133" s="48"/>
      <c r="Q133" s="48"/>
    </row>
    <row r="134" spans="13:17" x14ac:dyDescent="0.2">
      <c r="M134" s="48"/>
      <c r="Q134" s="48"/>
    </row>
    <row r="135" spans="13:17" x14ac:dyDescent="0.2">
      <c r="M135" s="48"/>
      <c r="Q135" s="48"/>
    </row>
    <row r="136" spans="13:17" x14ac:dyDescent="0.2">
      <c r="M136" s="48"/>
      <c r="Q136" s="48"/>
    </row>
    <row r="137" spans="13:17" x14ac:dyDescent="0.2">
      <c r="M137" s="48"/>
      <c r="Q137" s="48"/>
    </row>
    <row r="138" spans="13:17" x14ac:dyDescent="0.2">
      <c r="M138" s="48"/>
      <c r="Q138" s="48"/>
    </row>
    <row r="139" spans="13:17" x14ac:dyDescent="0.2">
      <c r="M139" s="48"/>
      <c r="Q139" s="48"/>
    </row>
    <row r="140" spans="13:17" x14ac:dyDescent="0.2">
      <c r="M140" s="48"/>
      <c r="Q140" s="48"/>
    </row>
    <row r="141" spans="13:17" x14ac:dyDescent="0.2">
      <c r="M141" s="48"/>
      <c r="Q141" s="48"/>
    </row>
    <row r="142" spans="13:17" x14ac:dyDescent="0.2">
      <c r="M142" s="48"/>
      <c r="Q142" s="48"/>
    </row>
    <row r="143" spans="13:17" x14ac:dyDescent="0.2">
      <c r="M143" s="48"/>
      <c r="Q143" s="48"/>
    </row>
    <row r="144" spans="13:17" x14ac:dyDescent="0.2">
      <c r="M144" s="48"/>
      <c r="Q144" s="48"/>
    </row>
    <row r="145" spans="13:17" x14ac:dyDescent="0.2">
      <c r="M145" s="48"/>
      <c r="Q145" s="48"/>
    </row>
    <row r="146" spans="13:17" x14ac:dyDescent="0.2">
      <c r="M146" s="48"/>
      <c r="Q146" s="48"/>
    </row>
    <row r="147" spans="13:17" x14ac:dyDescent="0.2">
      <c r="M147" s="48"/>
      <c r="Q147" s="48"/>
    </row>
    <row r="148" spans="13:17" x14ac:dyDescent="0.2">
      <c r="M148" s="48"/>
      <c r="Q148" s="48"/>
    </row>
    <row r="149" spans="13:17" x14ac:dyDescent="0.2">
      <c r="M149" s="48"/>
      <c r="Q149" s="48"/>
    </row>
    <row r="150" spans="13:17" x14ac:dyDescent="0.2">
      <c r="M150" s="48"/>
      <c r="Q150" s="48"/>
    </row>
    <row r="151" spans="13:17" x14ac:dyDescent="0.2">
      <c r="M151" s="48"/>
      <c r="Q151" s="48"/>
    </row>
    <row r="152" spans="13:17" x14ac:dyDescent="0.2">
      <c r="M152" s="48"/>
      <c r="Q152" s="48"/>
    </row>
    <row r="153" spans="13:17" x14ac:dyDescent="0.2">
      <c r="M153" s="48"/>
      <c r="Q153" s="48"/>
    </row>
    <row r="154" spans="13:17" x14ac:dyDescent="0.2">
      <c r="M154" s="48"/>
      <c r="Q154" s="48"/>
    </row>
    <row r="155" spans="13:17" x14ac:dyDescent="0.2">
      <c r="M155" s="48"/>
      <c r="Q155" s="48"/>
    </row>
    <row r="156" spans="13:17" x14ac:dyDescent="0.2">
      <c r="M156" s="48"/>
      <c r="Q156" s="48"/>
    </row>
    <row r="157" spans="13:17" x14ac:dyDescent="0.2">
      <c r="M157" s="48"/>
      <c r="Q157" s="48"/>
    </row>
    <row r="158" spans="13:17" x14ac:dyDescent="0.2">
      <c r="M158" s="48"/>
      <c r="Q158" s="48"/>
    </row>
    <row r="159" spans="13:17" x14ac:dyDescent="0.2">
      <c r="M159" s="48"/>
      <c r="Q159" s="48"/>
    </row>
    <row r="160" spans="13:17" x14ac:dyDescent="0.2">
      <c r="M160" s="48"/>
      <c r="Q160" s="48"/>
    </row>
    <row r="161" spans="13:17" x14ac:dyDescent="0.2">
      <c r="M161" s="48"/>
      <c r="Q161" s="48"/>
    </row>
    <row r="162" spans="13:17" x14ac:dyDescent="0.2">
      <c r="M162" s="48"/>
      <c r="Q162" s="48"/>
    </row>
    <row r="163" spans="13:17" x14ac:dyDescent="0.2">
      <c r="M163" s="48"/>
      <c r="Q163" s="48"/>
    </row>
    <row r="164" spans="13:17" x14ac:dyDescent="0.2">
      <c r="M164" s="48"/>
      <c r="Q164" s="48"/>
    </row>
    <row r="165" spans="13:17" x14ac:dyDescent="0.2">
      <c r="M165" s="48"/>
      <c r="Q165" s="48"/>
    </row>
    <row r="166" spans="13:17" x14ac:dyDescent="0.2">
      <c r="M166" s="48"/>
      <c r="Q166" s="48"/>
    </row>
    <row r="167" spans="13:17" x14ac:dyDescent="0.2">
      <c r="M167" s="48"/>
      <c r="Q167" s="48"/>
    </row>
    <row r="168" spans="13:17" x14ac:dyDescent="0.2">
      <c r="M168" s="48"/>
      <c r="Q168" s="48"/>
    </row>
    <row r="169" spans="13:17" x14ac:dyDescent="0.2">
      <c r="M169" s="48"/>
      <c r="Q169" s="48"/>
    </row>
    <row r="170" spans="13:17" x14ac:dyDescent="0.2">
      <c r="M170" s="48"/>
      <c r="Q170" s="48"/>
    </row>
    <row r="171" spans="13:17" x14ac:dyDescent="0.2">
      <c r="M171" s="48"/>
      <c r="Q171" s="48"/>
    </row>
    <row r="172" spans="13:17" x14ac:dyDescent="0.2">
      <c r="M172" s="48"/>
      <c r="Q172" s="48"/>
    </row>
    <row r="173" spans="13:17" x14ac:dyDescent="0.2">
      <c r="M173" s="48"/>
      <c r="Q173" s="48"/>
    </row>
    <row r="174" spans="13:17" x14ac:dyDescent="0.2">
      <c r="M174" s="48"/>
      <c r="Q174" s="48"/>
    </row>
    <row r="175" spans="13:17" x14ac:dyDescent="0.2">
      <c r="M175" s="48"/>
      <c r="Q175" s="48"/>
    </row>
    <row r="176" spans="13:17" x14ac:dyDescent="0.2">
      <c r="M176" s="48"/>
      <c r="Q176" s="48"/>
    </row>
    <row r="177" spans="13:17" x14ac:dyDescent="0.2">
      <c r="M177" s="48"/>
      <c r="Q177" s="48"/>
    </row>
    <row r="178" spans="13:17" x14ac:dyDescent="0.2">
      <c r="M178" s="48"/>
      <c r="Q178" s="48"/>
    </row>
    <row r="179" spans="13:17" x14ac:dyDescent="0.2">
      <c r="M179" s="48"/>
      <c r="Q179" s="48"/>
    </row>
    <row r="180" spans="13:17" x14ac:dyDescent="0.2">
      <c r="M180" s="48"/>
      <c r="Q180" s="48"/>
    </row>
    <row r="181" spans="13:17" x14ac:dyDescent="0.2">
      <c r="M181" s="48"/>
      <c r="Q181" s="48"/>
    </row>
    <row r="182" spans="13:17" x14ac:dyDescent="0.2">
      <c r="M182" s="48"/>
      <c r="Q182" s="48"/>
    </row>
    <row r="183" spans="13:17" x14ac:dyDescent="0.2">
      <c r="M183" s="48"/>
      <c r="Q183" s="48"/>
    </row>
    <row r="184" spans="13:17" x14ac:dyDescent="0.2">
      <c r="M184" s="48"/>
      <c r="Q184" s="48"/>
    </row>
    <row r="185" spans="13:17" x14ac:dyDescent="0.2">
      <c r="M185" s="48"/>
      <c r="Q185" s="48"/>
    </row>
    <row r="186" spans="13:17" x14ac:dyDescent="0.2">
      <c r="M186" s="48"/>
      <c r="Q186" s="48"/>
    </row>
    <row r="187" spans="13:17" x14ac:dyDescent="0.2">
      <c r="M187" s="48"/>
      <c r="Q187" s="48"/>
    </row>
    <row r="188" spans="13:17" x14ac:dyDescent="0.2">
      <c r="M188" s="48"/>
      <c r="Q188" s="48"/>
    </row>
    <row r="189" spans="13:17" x14ac:dyDescent="0.2">
      <c r="M189" s="48"/>
      <c r="Q189" s="48"/>
    </row>
    <row r="190" spans="13:17" x14ac:dyDescent="0.2">
      <c r="M190" s="48"/>
      <c r="Q190" s="48"/>
    </row>
    <row r="191" spans="13:17" x14ac:dyDescent="0.2">
      <c r="M191" s="48"/>
      <c r="Q191" s="48"/>
    </row>
    <row r="192" spans="13:17" x14ac:dyDescent="0.2">
      <c r="M192" s="48"/>
      <c r="Q192" s="48"/>
    </row>
    <row r="193" spans="13:17" x14ac:dyDescent="0.2">
      <c r="M193" s="48"/>
      <c r="Q193" s="48"/>
    </row>
    <row r="194" spans="13:17" x14ac:dyDescent="0.2">
      <c r="M194" s="48"/>
      <c r="Q194" s="48"/>
    </row>
    <row r="195" spans="13:17" x14ac:dyDescent="0.2">
      <c r="M195" s="48"/>
      <c r="Q195" s="48"/>
    </row>
    <row r="196" spans="13:17" x14ac:dyDescent="0.2">
      <c r="M196" s="48"/>
      <c r="Q196" s="48"/>
    </row>
    <row r="197" spans="13:17" x14ac:dyDescent="0.2">
      <c r="M197" s="48"/>
      <c r="Q197" s="48"/>
    </row>
    <row r="198" spans="13:17" x14ac:dyDescent="0.2">
      <c r="M198" s="48"/>
      <c r="Q198" s="48"/>
    </row>
    <row r="199" spans="13:17" x14ac:dyDescent="0.2">
      <c r="M199" s="48"/>
      <c r="Q199" s="48"/>
    </row>
  </sheetData>
  <mergeCells count="1">
    <mergeCell ref="A1:A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R51"/>
  <sheetViews>
    <sheetView zoomScale="90" zoomScaleNormal="90" workbookViewId="0">
      <selection activeCell="B24" sqref="B24"/>
    </sheetView>
  </sheetViews>
  <sheetFormatPr defaultColWidth="9" defaultRowHeight="12" x14ac:dyDescent="0.2"/>
  <cols>
    <col min="1" max="1" width="84.5703125" style="48" customWidth="1"/>
    <col min="2" max="2" width="10.140625" style="48" bestFit="1" customWidth="1"/>
    <col min="3" max="16" width="9.85546875" style="48" bestFit="1" customWidth="1"/>
    <col min="17" max="16384" width="9" style="48"/>
  </cols>
  <sheetData>
    <row r="1" spans="1:44" s="51" customFormat="1" ht="28.5" customHeight="1" x14ac:dyDescent="0.2">
      <c r="A1" s="230" t="s">
        <v>82</v>
      </c>
    </row>
    <row r="2" spans="1:44" s="51" customFormat="1" x14ac:dyDescent="0.2">
      <c r="A2" s="230"/>
    </row>
    <row r="3" spans="1:44" s="51" customFormat="1" x14ac:dyDescent="0.2">
      <c r="A3" s="97" t="s">
        <v>91</v>
      </c>
    </row>
    <row r="4" spans="1:44" s="52" customFormat="1" ht="21" customHeight="1" x14ac:dyDescent="0.2">
      <c r="A4" s="98" t="s">
        <v>64</v>
      </c>
      <c r="B4" s="135" t="e">
        <f>'C завтраками| Bed and breakfast'!#REF!</f>
        <v>#REF!</v>
      </c>
      <c r="C4" s="135" t="e">
        <f>'C завтраками| Bed and breakfast'!#REF!</f>
        <v>#REF!</v>
      </c>
      <c r="D4" s="135" t="e">
        <f>'C завтраками| Bed and breakfast'!#REF!</f>
        <v>#REF!</v>
      </c>
      <c r="E4" s="135" t="e">
        <f>'C завтраками| Bed and breakfast'!#REF!</f>
        <v>#REF!</v>
      </c>
      <c r="F4" s="135" t="e">
        <f>'C завтраками| Bed and breakfast'!#REF!</f>
        <v>#REF!</v>
      </c>
      <c r="G4" s="135" t="e">
        <f>'C завтраками| Bed and breakfast'!#REF!</f>
        <v>#REF!</v>
      </c>
      <c r="H4" s="135" t="e">
        <f>'C завтраками| Bed and breakfast'!#REF!</f>
        <v>#REF!</v>
      </c>
      <c r="I4" s="135" t="e">
        <f>'C завтраками| Bed and breakfast'!#REF!</f>
        <v>#REF!</v>
      </c>
      <c r="J4" s="135" t="e">
        <f>'C завтраками| Bed and breakfast'!#REF!</f>
        <v>#REF!</v>
      </c>
      <c r="K4" s="135" t="e">
        <f>'C завтраками| Bed and breakfast'!#REF!</f>
        <v>#REF!</v>
      </c>
      <c r="L4" s="135" t="e">
        <f>'C завтраками| Bed and breakfast'!#REF!</f>
        <v>#REF!</v>
      </c>
      <c r="M4" s="135" t="e">
        <f>'C завтраками| Bed and breakfast'!#REF!</f>
        <v>#REF!</v>
      </c>
      <c r="N4" s="135" t="e">
        <f>'C завтраками| Bed and breakfast'!#REF!</f>
        <v>#REF!</v>
      </c>
      <c r="O4" s="135" t="e">
        <f>'C завтраками| Bed and breakfast'!#REF!</f>
        <v>#REF!</v>
      </c>
      <c r="P4" s="135" t="e">
        <f>'C завтраками| Bed and breakfast'!#REF!</f>
        <v>#REF!</v>
      </c>
      <c r="Q4" s="135" t="e">
        <f>'C завтраками| Bed and breakfast'!#REF!</f>
        <v>#REF!</v>
      </c>
      <c r="R4" s="135" t="e">
        <f>'C завтраками| Bed and breakfast'!#REF!</f>
        <v>#REF!</v>
      </c>
      <c r="S4" s="135" t="e">
        <f>'C завтраками| Bed and breakfast'!#REF!</f>
        <v>#REF!</v>
      </c>
      <c r="T4" s="135" t="e">
        <f>'C завтраками| Bed and breakfast'!#REF!</f>
        <v>#REF!</v>
      </c>
      <c r="U4" s="135" t="e">
        <f>'C завтраками| Bed and breakfast'!#REF!</f>
        <v>#REF!</v>
      </c>
      <c r="V4" s="135" t="e">
        <f>'C завтраками| Bed and breakfast'!#REF!</f>
        <v>#REF!</v>
      </c>
      <c r="W4" s="135" t="e">
        <f>'C завтраками| Bed and breakfast'!#REF!</f>
        <v>#REF!</v>
      </c>
      <c r="X4" s="135" t="e">
        <f>'C завтраками| Bed and breakfast'!#REF!</f>
        <v>#REF!</v>
      </c>
      <c r="Y4" s="135" t="e">
        <f>'C завтраками| Bed and breakfast'!#REF!</f>
        <v>#REF!</v>
      </c>
      <c r="Z4" s="135" t="e">
        <f>'C завтраками| Bed and breakfast'!#REF!</f>
        <v>#REF!</v>
      </c>
      <c r="AA4" s="135" t="e">
        <f>'C завтраками| Bed and breakfast'!#REF!</f>
        <v>#REF!</v>
      </c>
      <c r="AB4" s="135" t="e">
        <f>'C завтраками| Bed and breakfast'!#REF!</f>
        <v>#REF!</v>
      </c>
      <c r="AC4" s="135" t="e">
        <f>'C завтраками| Bed and breakfast'!#REF!</f>
        <v>#REF!</v>
      </c>
      <c r="AD4" s="135" t="e">
        <f>'C завтраками| Bed and breakfast'!#REF!</f>
        <v>#REF!</v>
      </c>
      <c r="AE4" s="135" t="e">
        <f>'C завтраками| Bed and breakfast'!#REF!</f>
        <v>#REF!</v>
      </c>
      <c r="AF4" s="135" t="e">
        <f>'C завтраками| Bed and breakfast'!#REF!</f>
        <v>#REF!</v>
      </c>
      <c r="AG4" s="135" t="e">
        <f>'C завтраками| Bed and breakfast'!#REF!</f>
        <v>#REF!</v>
      </c>
      <c r="AH4" s="135" t="e">
        <f>'C завтраками| Bed and breakfast'!#REF!</f>
        <v>#REF!</v>
      </c>
      <c r="AI4" s="135" t="e">
        <f>'C завтраками| Bed and breakfast'!#REF!</f>
        <v>#REF!</v>
      </c>
      <c r="AJ4" s="135" t="e">
        <f>'C завтраками| Bed and breakfast'!#REF!</f>
        <v>#REF!</v>
      </c>
      <c r="AK4" s="135" t="e">
        <f>'C завтраками| Bed and breakfast'!#REF!</f>
        <v>#REF!</v>
      </c>
      <c r="AL4" s="135" t="e">
        <f>'C завтраками| Bed and breakfast'!#REF!</f>
        <v>#REF!</v>
      </c>
      <c r="AM4" s="135" t="e">
        <f>'C завтраками| Bed and breakfast'!#REF!</f>
        <v>#REF!</v>
      </c>
      <c r="AN4" s="135" t="e">
        <f>'C завтраками| Bed and breakfast'!#REF!</f>
        <v>#REF!</v>
      </c>
      <c r="AO4" s="135" t="e">
        <f>'C завтраками| Bed and breakfast'!#REF!</f>
        <v>#REF!</v>
      </c>
      <c r="AP4" s="135" t="e">
        <f>'C завтраками| Bed and breakfast'!#REF!</f>
        <v>#REF!</v>
      </c>
      <c r="AQ4" s="135" t="e">
        <f>'C завтраками| Bed and breakfast'!#REF!</f>
        <v>#REF!</v>
      </c>
      <c r="AR4" s="135" t="e">
        <f>'C завтраками| Bed and breakfast'!#REF!</f>
        <v>#REF!</v>
      </c>
    </row>
    <row r="5" spans="1:44" s="53" customFormat="1" ht="22.5" customHeight="1" x14ac:dyDescent="0.2">
      <c r="A5" s="98"/>
      <c r="B5" s="135" t="e">
        <f>'C завтраками| Bed and breakfast'!#REF!</f>
        <v>#REF!</v>
      </c>
      <c r="C5" s="135" t="e">
        <f>'C завтраками| Bed and breakfast'!#REF!</f>
        <v>#REF!</v>
      </c>
      <c r="D5" s="135" t="e">
        <f>'C завтраками| Bed and breakfast'!#REF!</f>
        <v>#REF!</v>
      </c>
      <c r="E5" s="135" t="e">
        <f>'C завтраками| Bed and breakfast'!#REF!</f>
        <v>#REF!</v>
      </c>
      <c r="F5" s="135" t="e">
        <f>'C завтраками| Bed and breakfast'!#REF!</f>
        <v>#REF!</v>
      </c>
      <c r="G5" s="135" t="e">
        <f>'C завтраками| Bed and breakfast'!#REF!</f>
        <v>#REF!</v>
      </c>
      <c r="H5" s="135" t="e">
        <f>'C завтраками| Bed and breakfast'!#REF!</f>
        <v>#REF!</v>
      </c>
      <c r="I5" s="135" t="e">
        <f>'C завтраками| Bed and breakfast'!#REF!</f>
        <v>#REF!</v>
      </c>
      <c r="J5" s="135" t="e">
        <f>'C завтраками| Bed and breakfast'!#REF!</f>
        <v>#REF!</v>
      </c>
      <c r="K5" s="135" t="e">
        <f>'C завтраками| Bed and breakfast'!#REF!</f>
        <v>#REF!</v>
      </c>
      <c r="L5" s="135" t="e">
        <f>'C завтраками| Bed and breakfast'!#REF!</f>
        <v>#REF!</v>
      </c>
      <c r="M5" s="135" t="e">
        <f>'C завтраками| Bed and breakfast'!#REF!</f>
        <v>#REF!</v>
      </c>
      <c r="N5" s="135" t="e">
        <f>'C завтраками| Bed and breakfast'!#REF!</f>
        <v>#REF!</v>
      </c>
      <c r="O5" s="135" t="e">
        <f>'C завтраками| Bed and breakfast'!#REF!</f>
        <v>#REF!</v>
      </c>
      <c r="P5" s="135" t="e">
        <f>'C завтраками| Bed and breakfast'!#REF!</f>
        <v>#REF!</v>
      </c>
      <c r="Q5" s="135" t="e">
        <f>'C завтраками| Bed and breakfast'!#REF!</f>
        <v>#REF!</v>
      </c>
      <c r="R5" s="135" t="e">
        <f>'C завтраками| Bed and breakfast'!#REF!</f>
        <v>#REF!</v>
      </c>
      <c r="S5" s="135" t="e">
        <f>'C завтраками| Bed and breakfast'!#REF!</f>
        <v>#REF!</v>
      </c>
      <c r="T5" s="135" t="e">
        <f>'C завтраками| Bed and breakfast'!#REF!</f>
        <v>#REF!</v>
      </c>
      <c r="U5" s="135" t="e">
        <f>'C завтраками| Bed and breakfast'!#REF!</f>
        <v>#REF!</v>
      </c>
      <c r="V5" s="135" t="e">
        <f>'C завтраками| Bed and breakfast'!#REF!</f>
        <v>#REF!</v>
      </c>
      <c r="W5" s="135" t="e">
        <f>'C завтраками| Bed and breakfast'!#REF!</f>
        <v>#REF!</v>
      </c>
      <c r="X5" s="135" t="e">
        <f>'C завтраками| Bed and breakfast'!#REF!</f>
        <v>#REF!</v>
      </c>
      <c r="Y5" s="135" t="e">
        <f>'C завтраками| Bed and breakfast'!#REF!</f>
        <v>#REF!</v>
      </c>
      <c r="Z5" s="135" t="e">
        <f>'C завтраками| Bed and breakfast'!#REF!</f>
        <v>#REF!</v>
      </c>
      <c r="AA5" s="135" t="e">
        <f>'C завтраками| Bed and breakfast'!#REF!</f>
        <v>#REF!</v>
      </c>
      <c r="AB5" s="135" t="e">
        <f>'C завтраками| Bed and breakfast'!#REF!</f>
        <v>#REF!</v>
      </c>
      <c r="AC5" s="135" t="e">
        <f>'C завтраками| Bed and breakfast'!#REF!</f>
        <v>#REF!</v>
      </c>
      <c r="AD5" s="135" t="e">
        <f>'C завтраками| Bed and breakfast'!#REF!</f>
        <v>#REF!</v>
      </c>
      <c r="AE5" s="135" t="e">
        <f>'C завтраками| Bed and breakfast'!#REF!</f>
        <v>#REF!</v>
      </c>
      <c r="AF5" s="135" t="e">
        <f>'C завтраками| Bed and breakfast'!#REF!</f>
        <v>#REF!</v>
      </c>
      <c r="AG5" s="135" t="e">
        <f>'C завтраками| Bed and breakfast'!#REF!</f>
        <v>#REF!</v>
      </c>
      <c r="AH5" s="135" t="e">
        <f>'C завтраками| Bed and breakfast'!#REF!</f>
        <v>#REF!</v>
      </c>
      <c r="AI5" s="135" t="e">
        <f>'C завтраками| Bed and breakfast'!#REF!</f>
        <v>#REF!</v>
      </c>
      <c r="AJ5" s="135" t="e">
        <f>'C завтраками| Bed and breakfast'!#REF!</f>
        <v>#REF!</v>
      </c>
      <c r="AK5" s="135" t="e">
        <f>'C завтраками| Bed and breakfast'!#REF!</f>
        <v>#REF!</v>
      </c>
      <c r="AL5" s="135" t="e">
        <f>'C завтраками| Bed and breakfast'!#REF!</f>
        <v>#REF!</v>
      </c>
      <c r="AM5" s="135" t="e">
        <f>'C завтраками| Bed and breakfast'!#REF!</f>
        <v>#REF!</v>
      </c>
      <c r="AN5" s="135" t="e">
        <f>'C завтраками| Bed and breakfast'!#REF!</f>
        <v>#REF!</v>
      </c>
      <c r="AO5" s="135" t="e">
        <f>'C завтраками| Bed and breakfast'!#REF!</f>
        <v>#REF!</v>
      </c>
      <c r="AP5" s="135" t="e">
        <f>'C завтраками| Bed and breakfast'!#REF!</f>
        <v>#REF!</v>
      </c>
      <c r="AQ5" s="135" t="e">
        <f>'C завтраками| Bed and breakfast'!#REF!</f>
        <v>#REF!</v>
      </c>
      <c r="AR5" s="135" t="e">
        <f>'C завтраками| Bed and breakfast'!#REF!</f>
        <v>#REF!</v>
      </c>
    </row>
    <row r="6" spans="1:44" s="53" customFormat="1" x14ac:dyDescent="0.2">
      <c r="A6" s="42" t="s">
        <v>83</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row>
    <row r="7" spans="1:44" s="53" customFormat="1" x14ac:dyDescent="0.2">
      <c r="A7" s="88">
        <v>1</v>
      </c>
      <c r="B7" s="42" t="e">
        <f>'C завтраками| Bed and breakfast'!#REF!</f>
        <v>#REF!</v>
      </c>
      <c r="C7" s="42" t="e">
        <f>'C завтраками| Bed and breakfast'!#REF!</f>
        <v>#REF!</v>
      </c>
      <c r="D7" s="42" t="e">
        <f>'C завтраками| Bed and breakfast'!#REF!</f>
        <v>#REF!</v>
      </c>
      <c r="E7" s="42" t="e">
        <f>'C завтраками| Bed and breakfast'!#REF!</f>
        <v>#REF!</v>
      </c>
      <c r="F7" s="42" t="e">
        <f>'C завтраками| Bed and breakfast'!#REF!</f>
        <v>#REF!</v>
      </c>
      <c r="G7" s="42" t="e">
        <f>'C завтраками| Bed and breakfast'!#REF!</f>
        <v>#REF!</v>
      </c>
      <c r="H7" s="42" t="e">
        <f>'C завтраками| Bed and breakfast'!#REF!</f>
        <v>#REF!</v>
      </c>
      <c r="I7" s="42" t="e">
        <f>'C завтраками| Bed and breakfast'!#REF!</f>
        <v>#REF!</v>
      </c>
      <c r="J7" s="42" t="e">
        <f>'C завтраками| Bed and breakfast'!#REF!</f>
        <v>#REF!</v>
      </c>
      <c r="K7" s="42" t="e">
        <f>'C завтраками| Bed and breakfast'!#REF!</f>
        <v>#REF!</v>
      </c>
      <c r="L7" s="42" t="e">
        <f>'C завтраками| Bed and breakfast'!#REF!</f>
        <v>#REF!</v>
      </c>
      <c r="M7" s="42" t="e">
        <f>'C завтраками| Bed and breakfast'!#REF!</f>
        <v>#REF!</v>
      </c>
      <c r="N7" s="42" t="e">
        <f>'C завтраками| Bed and breakfast'!#REF!</f>
        <v>#REF!</v>
      </c>
      <c r="O7" s="42" t="e">
        <f>'C завтраками| Bed and breakfast'!#REF!</f>
        <v>#REF!</v>
      </c>
      <c r="P7" s="42" t="e">
        <f>'C завтраками| Bed and breakfast'!#REF!</f>
        <v>#REF!</v>
      </c>
      <c r="Q7" s="42" t="e">
        <f>'C завтраками| Bed and breakfast'!#REF!</f>
        <v>#REF!</v>
      </c>
      <c r="R7" s="42" t="e">
        <f>'C завтраками| Bed and breakfast'!#REF!</f>
        <v>#REF!</v>
      </c>
      <c r="S7" s="42" t="e">
        <f>'C завтраками| Bed and breakfast'!#REF!</f>
        <v>#REF!</v>
      </c>
      <c r="T7" s="42" t="e">
        <f>'C завтраками| Bed and breakfast'!#REF!</f>
        <v>#REF!</v>
      </c>
      <c r="U7" s="42" t="e">
        <f>'C завтраками| Bed and breakfast'!#REF!</f>
        <v>#REF!</v>
      </c>
      <c r="V7" s="42" t="e">
        <f>'C завтраками| Bed and breakfast'!#REF!</f>
        <v>#REF!</v>
      </c>
      <c r="W7" s="42" t="e">
        <f>'C завтраками| Bed and breakfast'!#REF!</f>
        <v>#REF!</v>
      </c>
      <c r="X7" s="42" t="e">
        <f>'C завтраками| Bed and breakfast'!#REF!</f>
        <v>#REF!</v>
      </c>
      <c r="Y7" s="42" t="e">
        <f>'C завтраками| Bed and breakfast'!#REF!</f>
        <v>#REF!</v>
      </c>
      <c r="Z7" s="42" t="e">
        <f>'C завтраками| Bed and breakfast'!#REF!</f>
        <v>#REF!</v>
      </c>
      <c r="AA7" s="42" t="e">
        <f>'C завтраками| Bed and breakfast'!#REF!</f>
        <v>#REF!</v>
      </c>
      <c r="AB7" s="42" t="e">
        <f>'C завтраками| Bed and breakfast'!#REF!</f>
        <v>#REF!</v>
      </c>
      <c r="AC7" s="42" t="e">
        <f>'C завтраками| Bed and breakfast'!#REF!</f>
        <v>#REF!</v>
      </c>
      <c r="AD7" s="42" t="e">
        <f>'C завтраками| Bed and breakfast'!#REF!</f>
        <v>#REF!</v>
      </c>
      <c r="AE7" s="42" t="e">
        <f>'C завтраками| Bed and breakfast'!#REF!</f>
        <v>#REF!</v>
      </c>
      <c r="AF7" s="42" t="e">
        <f>'C завтраками| Bed and breakfast'!#REF!</f>
        <v>#REF!</v>
      </c>
      <c r="AG7" s="42" t="e">
        <f>'C завтраками| Bed and breakfast'!#REF!</f>
        <v>#REF!</v>
      </c>
      <c r="AH7" s="42" t="e">
        <f>'C завтраками| Bed and breakfast'!#REF!</f>
        <v>#REF!</v>
      </c>
      <c r="AI7" s="42" t="e">
        <f>'C завтраками| Bed and breakfast'!#REF!</f>
        <v>#REF!</v>
      </c>
      <c r="AJ7" s="42" t="e">
        <f>'C завтраками| Bed and breakfast'!#REF!</f>
        <v>#REF!</v>
      </c>
      <c r="AK7" s="42" t="e">
        <f>'C завтраками| Bed and breakfast'!#REF!</f>
        <v>#REF!</v>
      </c>
      <c r="AL7" s="42" t="e">
        <f>'C завтраками| Bed and breakfast'!#REF!</f>
        <v>#REF!</v>
      </c>
      <c r="AM7" s="42" t="e">
        <f>'C завтраками| Bed and breakfast'!#REF!</f>
        <v>#REF!</v>
      </c>
      <c r="AN7" s="42" t="e">
        <f>'C завтраками| Bed and breakfast'!#REF!</f>
        <v>#REF!</v>
      </c>
      <c r="AO7" s="42" t="e">
        <f>'C завтраками| Bed and breakfast'!#REF!</f>
        <v>#REF!</v>
      </c>
      <c r="AP7" s="42" t="e">
        <f>'C завтраками| Bed and breakfast'!#REF!</f>
        <v>#REF!</v>
      </c>
      <c r="AQ7" s="42" t="e">
        <f>'C завтраками| Bed and breakfast'!#REF!</f>
        <v>#REF!</v>
      </c>
      <c r="AR7" s="42" t="e">
        <f>'C завтраками| Bed and breakfast'!#REF!</f>
        <v>#REF!</v>
      </c>
    </row>
    <row r="8" spans="1:44" s="53" customFormat="1" x14ac:dyDescent="0.2">
      <c r="A8" s="88">
        <v>2</v>
      </c>
      <c r="B8" s="42" t="e">
        <f>'C завтраками| Bed and breakfast'!#REF!</f>
        <v>#REF!</v>
      </c>
      <c r="C8" s="42" t="e">
        <f>'C завтраками| Bed and breakfast'!#REF!</f>
        <v>#REF!</v>
      </c>
      <c r="D8" s="42" t="e">
        <f>'C завтраками| Bed and breakfast'!#REF!</f>
        <v>#REF!</v>
      </c>
      <c r="E8" s="42" t="e">
        <f>'C завтраками| Bed and breakfast'!#REF!</f>
        <v>#REF!</v>
      </c>
      <c r="F8" s="42" t="e">
        <f>'C завтраками| Bed and breakfast'!#REF!</f>
        <v>#REF!</v>
      </c>
      <c r="G8" s="42" t="e">
        <f>'C завтраками| Bed and breakfast'!#REF!</f>
        <v>#REF!</v>
      </c>
      <c r="H8" s="42" t="e">
        <f>'C завтраками| Bed and breakfast'!#REF!</f>
        <v>#REF!</v>
      </c>
      <c r="I8" s="42" t="e">
        <f>'C завтраками| Bed and breakfast'!#REF!</f>
        <v>#REF!</v>
      </c>
      <c r="J8" s="42" t="e">
        <f>'C завтраками| Bed and breakfast'!#REF!</f>
        <v>#REF!</v>
      </c>
      <c r="K8" s="42" t="e">
        <f>'C завтраками| Bed and breakfast'!#REF!</f>
        <v>#REF!</v>
      </c>
      <c r="L8" s="42" t="e">
        <f>'C завтраками| Bed and breakfast'!#REF!</f>
        <v>#REF!</v>
      </c>
      <c r="M8" s="42" t="e">
        <f>'C завтраками| Bed and breakfast'!#REF!</f>
        <v>#REF!</v>
      </c>
      <c r="N8" s="42" t="e">
        <f>'C завтраками| Bed and breakfast'!#REF!</f>
        <v>#REF!</v>
      </c>
      <c r="O8" s="42" t="e">
        <f>'C завтраками| Bed and breakfast'!#REF!</f>
        <v>#REF!</v>
      </c>
      <c r="P8" s="42" t="e">
        <f>'C завтраками| Bed and breakfast'!#REF!</f>
        <v>#REF!</v>
      </c>
      <c r="Q8" s="42" t="e">
        <f>'C завтраками| Bed and breakfast'!#REF!</f>
        <v>#REF!</v>
      </c>
      <c r="R8" s="42" t="e">
        <f>'C завтраками| Bed and breakfast'!#REF!</f>
        <v>#REF!</v>
      </c>
      <c r="S8" s="42" t="e">
        <f>'C завтраками| Bed and breakfast'!#REF!</f>
        <v>#REF!</v>
      </c>
      <c r="T8" s="42" t="e">
        <f>'C завтраками| Bed and breakfast'!#REF!</f>
        <v>#REF!</v>
      </c>
      <c r="U8" s="42" t="e">
        <f>'C завтраками| Bed and breakfast'!#REF!</f>
        <v>#REF!</v>
      </c>
      <c r="V8" s="42" t="e">
        <f>'C завтраками| Bed and breakfast'!#REF!</f>
        <v>#REF!</v>
      </c>
      <c r="W8" s="42" t="e">
        <f>'C завтраками| Bed and breakfast'!#REF!</f>
        <v>#REF!</v>
      </c>
      <c r="X8" s="42" t="e">
        <f>'C завтраками| Bed and breakfast'!#REF!</f>
        <v>#REF!</v>
      </c>
      <c r="Y8" s="42" t="e">
        <f>'C завтраками| Bed and breakfast'!#REF!</f>
        <v>#REF!</v>
      </c>
      <c r="Z8" s="42" t="e">
        <f>'C завтраками| Bed and breakfast'!#REF!</f>
        <v>#REF!</v>
      </c>
      <c r="AA8" s="42" t="e">
        <f>'C завтраками| Bed and breakfast'!#REF!</f>
        <v>#REF!</v>
      </c>
      <c r="AB8" s="42" t="e">
        <f>'C завтраками| Bed and breakfast'!#REF!</f>
        <v>#REF!</v>
      </c>
      <c r="AC8" s="42" t="e">
        <f>'C завтраками| Bed and breakfast'!#REF!</f>
        <v>#REF!</v>
      </c>
      <c r="AD8" s="42" t="e">
        <f>'C завтраками| Bed and breakfast'!#REF!</f>
        <v>#REF!</v>
      </c>
      <c r="AE8" s="42" t="e">
        <f>'C завтраками| Bed and breakfast'!#REF!</f>
        <v>#REF!</v>
      </c>
      <c r="AF8" s="42" t="e">
        <f>'C завтраками| Bed and breakfast'!#REF!</f>
        <v>#REF!</v>
      </c>
      <c r="AG8" s="42" t="e">
        <f>'C завтраками| Bed and breakfast'!#REF!</f>
        <v>#REF!</v>
      </c>
      <c r="AH8" s="42" t="e">
        <f>'C завтраками| Bed and breakfast'!#REF!</f>
        <v>#REF!</v>
      </c>
      <c r="AI8" s="42" t="e">
        <f>'C завтраками| Bed and breakfast'!#REF!</f>
        <v>#REF!</v>
      </c>
      <c r="AJ8" s="42" t="e">
        <f>'C завтраками| Bed and breakfast'!#REF!</f>
        <v>#REF!</v>
      </c>
      <c r="AK8" s="42" t="e">
        <f>'C завтраками| Bed and breakfast'!#REF!</f>
        <v>#REF!</v>
      </c>
      <c r="AL8" s="42" t="e">
        <f>'C завтраками| Bed and breakfast'!#REF!</f>
        <v>#REF!</v>
      </c>
      <c r="AM8" s="42" t="e">
        <f>'C завтраками| Bed and breakfast'!#REF!</f>
        <v>#REF!</v>
      </c>
      <c r="AN8" s="42" t="e">
        <f>'C завтраками| Bed and breakfast'!#REF!</f>
        <v>#REF!</v>
      </c>
      <c r="AO8" s="42" t="e">
        <f>'C завтраками| Bed and breakfast'!#REF!</f>
        <v>#REF!</v>
      </c>
      <c r="AP8" s="42" t="e">
        <f>'C завтраками| Bed and breakfast'!#REF!</f>
        <v>#REF!</v>
      </c>
      <c r="AQ8" s="42" t="e">
        <f>'C завтраками| Bed and breakfast'!#REF!</f>
        <v>#REF!</v>
      </c>
      <c r="AR8" s="42" t="e">
        <f>'C завтраками| Bed and breakfast'!#REF!</f>
        <v>#REF!</v>
      </c>
    </row>
    <row r="9" spans="1:44" s="53" customFormat="1" x14ac:dyDescent="0.2">
      <c r="A9" s="42" t="s">
        <v>84</v>
      </c>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row>
    <row r="10" spans="1:44" s="53" customFormat="1" x14ac:dyDescent="0.2">
      <c r="A10" s="88">
        <f>A7</f>
        <v>1</v>
      </c>
      <c r="B10" s="42" t="e">
        <f>'C завтраками| Bed and breakfast'!#REF!</f>
        <v>#REF!</v>
      </c>
      <c r="C10" s="42" t="e">
        <f>'C завтраками| Bed and breakfast'!#REF!</f>
        <v>#REF!</v>
      </c>
      <c r="D10" s="42" t="e">
        <f>'C завтраками| Bed and breakfast'!#REF!</f>
        <v>#REF!</v>
      </c>
      <c r="E10" s="42" t="e">
        <f>'C завтраками| Bed and breakfast'!#REF!</f>
        <v>#REF!</v>
      </c>
      <c r="F10" s="42" t="e">
        <f>'C завтраками| Bed and breakfast'!#REF!</f>
        <v>#REF!</v>
      </c>
      <c r="G10" s="42" t="e">
        <f>'C завтраками| Bed and breakfast'!#REF!</f>
        <v>#REF!</v>
      </c>
      <c r="H10" s="42" t="e">
        <f>'C завтраками| Bed and breakfast'!#REF!</f>
        <v>#REF!</v>
      </c>
      <c r="I10" s="42" t="e">
        <f>'C завтраками| Bed and breakfast'!#REF!</f>
        <v>#REF!</v>
      </c>
      <c r="J10" s="42" t="e">
        <f>'C завтраками| Bed and breakfast'!#REF!</f>
        <v>#REF!</v>
      </c>
      <c r="K10" s="42" t="e">
        <f>'C завтраками| Bed and breakfast'!#REF!</f>
        <v>#REF!</v>
      </c>
      <c r="L10" s="42" t="e">
        <f>'C завтраками| Bed and breakfast'!#REF!</f>
        <v>#REF!</v>
      </c>
      <c r="M10" s="42" t="e">
        <f>'C завтраками| Bed and breakfast'!#REF!</f>
        <v>#REF!</v>
      </c>
      <c r="N10" s="42" t="e">
        <f>'C завтраками| Bed and breakfast'!#REF!</f>
        <v>#REF!</v>
      </c>
      <c r="O10" s="42" t="e">
        <f>'C завтраками| Bed and breakfast'!#REF!</f>
        <v>#REF!</v>
      </c>
      <c r="P10" s="42" t="e">
        <f>'C завтраками| Bed and breakfast'!#REF!</f>
        <v>#REF!</v>
      </c>
      <c r="Q10" s="42" t="e">
        <f>'C завтраками| Bed and breakfast'!#REF!</f>
        <v>#REF!</v>
      </c>
      <c r="R10" s="42" t="e">
        <f>'C завтраками| Bed and breakfast'!#REF!</f>
        <v>#REF!</v>
      </c>
      <c r="S10" s="42" t="e">
        <f>'C завтраками| Bed and breakfast'!#REF!</f>
        <v>#REF!</v>
      </c>
      <c r="T10" s="42" t="e">
        <f>'C завтраками| Bed and breakfast'!#REF!</f>
        <v>#REF!</v>
      </c>
      <c r="U10" s="42" t="e">
        <f>'C завтраками| Bed and breakfast'!#REF!</f>
        <v>#REF!</v>
      </c>
      <c r="V10" s="42" t="e">
        <f>'C завтраками| Bed and breakfast'!#REF!</f>
        <v>#REF!</v>
      </c>
      <c r="W10" s="42" t="e">
        <f>'C завтраками| Bed and breakfast'!#REF!</f>
        <v>#REF!</v>
      </c>
      <c r="X10" s="42" t="e">
        <f>'C завтраками| Bed and breakfast'!#REF!</f>
        <v>#REF!</v>
      </c>
      <c r="Y10" s="42" t="e">
        <f>'C завтраками| Bed and breakfast'!#REF!</f>
        <v>#REF!</v>
      </c>
      <c r="Z10" s="42" t="e">
        <f>'C завтраками| Bed and breakfast'!#REF!</f>
        <v>#REF!</v>
      </c>
      <c r="AA10" s="42" t="e">
        <f>'C завтраками| Bed and breakfast'!#REF!</f>
        <v>#REF!</v>
      </c>
      <c r="AB10" s="42" t="e">
        <f>'C завтраками| Bed and breakfast'!#REF!</f>
        <v>#REF!</v>
      </c>
      <c r="AC10" s="42" t="e">
        <f>'C завтраками| Bed and breakfast'!#REF!</f>
        <v>#REF!</v>
      </c>
      <c r="AD10" s="42" t="e">
        <f>'C завтраками| Bed and breakfast'!#REF!</f>
        <v>#REF!</v>
      </c>
      <c r="AE10" s="42" t="e">
        <f>'C завтраками| Bed and breakfast'!#REF!</f>
        <v>#REF!</v>
      </c>
      <c r="AF10" s="42" t="e">
        <f>'C завтраками| Bed and breakfast'!#REF!</f>
        <v>#REF!</v>
      </c>
      <c r="AG10" s="42" t="e">
        <f>'C завтраками| Bed and breakfast'!#REF!</f>
        <v>#REF!</v>
      </c>
      <c r="AH10" s="42" t="e">
        <f>'C завтраками| Bed and breakfast'!#REF!</f>
        <v>#REF!</v>
      </c>
      <c r="AI10" s="42" t="e">
        <f>'C завтраками| Bed and breakfast'!#REF!</f>
        <v>#REF!</v>
      </c>
      <c r="AJ10" s="42" t="e">
        <f>'C завтраками| Bed and breakfast'!#REF!</f>
        <v>#REF!</v>
      </c>
      <c r="AK10" s="42" t="e">
        <f>'C завтраками| Bed and breakfast'!#REF!</f>
        <v>#REF!</v>
      </c>
      <c r="AL10" s="42" t="e">
        <f>'C завтраками| Bed and breakfast'!#REF!</f>
        <v>#REF!</v>
      </c>
      <c r="AM10" s="42" t="e">
        <f>'C завтраками| Bed and breakfast'!#REF!</f>
        <v>#REF!</v>
      </c>
      <c r="AN10" s="42" t="e">
        <f>'C завтраками| Bed and breakfast'!#REF!</f>
        <v>#REF!</v>
      </c>
      <c r="AO10" s="42" t="e">
        <f>'C завтраками| Bed and breakfast'!#REF!</f>
        <v>#REF!</v>
      </c>
      <c r="AP10" s="42" t="e">
        <f>'C завтраками| Bed and breakfast'!#REF!</f>
        <v>#REF!</v>
      </c>
      <c r="AQ10" s="42" t="e">
        <f>'C завтраками| Bed and breakfast'!#REF!</f>
        <v>#REF!</v>
      </c>
      <c r="AR10" s="42" t="e">
        <f>'C завтраками| Bed and breakfast'!#REF!</f>
        <v>#REF!</v>
      </c>
    </row>
    <row r="11" spans="1:44" s="53" customFormat="1" x14ac:dyDescent="0.2">
      <c r="A11" s="88">
        <f>A8</f>
        <v>2</v>
      </c>
      <c r="B11" s="42" t="e">
        <f>'C завтраками| Bed and breakfast'!#REF!</f>
        <v>#REF!</v>
      </c>
      <c r="C11" s="42" t="e">
        <f>'C завтраками| Bed and breakfast'!#REF!</f>
        <v>#REF!</v>
      </c>
      <c r="D11" s="42" t="e">
        <f>'C завтраками| Bed and breakfast'!#REF!</f>
        <v>#REF!</v>
      </c>
      <c r="E11" s="42" t="e">
        <f>'C завтраками| Bed and breakfast'!#REF!</f>
        <v>#REF!</v>
      </c>
      <c r="F11" s="42" t="e">
        <f>'C завтраками| Bed and breakfast'!#REF!</f>
        <v>#REF!</v>
      </c>
      <c r="G11" s="42" t="e">
        <f>'C завтраками| Bed and breakfast'!#REF!</f>
        <v>#REF!</v>
      </c>
      <c r="H11" s="42" t="e">
        <f>'C завтраками| Bed and breakfast'!#REF!</f>
        <v>#REF!</v>
      </c>
      <c r="I11" s="42" t="e">
        <f>'C завтраками| Bed and breakfast'!#REF!</f>
        <v>#REF!</v>
      </c>
      <c r="J11" s="42" t="e">
        <f>'C завтраками| Bed and breakfast'!#REF!</f>
        <v>#REF!</v>
      </c>
      <c r="K11" s="42" t="e">
        <f>'C завтраками| Bed and breakfast'!#REF!</f>
        <v>#REF!</v>
      </c>
      <c r="L11" s="42" t="e">
        <f>'C завтраками| Bed and breakfast'!#REF!</f>
        <v>#REF!</v>
      </c>
      <c r="M11" s="42" t="e">
        <f>'C завтраками| Bed and breakfast'!#REF!</f>
        <v>#REF!</v>
      </c>
      <c r="N11" s="42" t="e">
        <f>'C завтраками| Bed and breakfast'!#REF!</f>
        <v>#REF!</v>
      </c>
      <c r="O11" s="42" t="e">
        <f>'C завтраками| Bed and breakfast'!#REF!</f>
        <v>#REF!</v>
      </c>
      <c r="P11" s="42" t="e">
        <f>'C завтраками| Bed and breakfast'!#REF!</f>
        <v>#REF!</v>
      </c>
      <c r="Q11" s="42" t="e">
        <f>'C завтраками| Bed and breakfast'!#REF!</f>
        <v>#REF!</v>
      </c>
      <c r="R11" s="42" t="e">
        <f>'C завтраками| Bed and breakfast'!#REF!</f>
        <v>#REF!</v>
      </c>
      <c r="S11" s="42" t="e">
        <f>'C завтраками| Bed and breakfast'!#REF!</f>
        <v>#REF!</v>
      </c>
      <c r="T11" s="42" t="e">
        <f>'C завтраками| Bed and breakfast'!#REF!</f>
        <v>#REF!</v>
      </c>
      <c r="U11" s="42" t="e">
        <f>'C завтраками| Bed and breakfast'!#REF!</f>
        <v>#REF!</v>
      </c>
      <c r="V11" s="42" t="e">
        <f>'C завтраками| Bed and breakfast'!#REF!</f>
        <v>#REF!</v>
      </c>
      <c r="W11" s="42" t="e">
        <f>'C завтраками| Bed and breakfast'!#REF!</f>
        <v>#REF!</v>
      </c>
      <c r="X11" s="42" t="e">
        <f>'C завтраками| Bed and breakfast'!#REF!</f>
        <v>#REF!</v>
      </c>
      <c r="Y11" s="42" t="e">
        <f>'C завтраками| Bed and breakfast'!#REF!</f>
        <v>#REF!</v>
      </c>
      <c r="Z11" s="42" t="e">
        <f>'C завтраками| Bed and breakfast'!#REF!</f>
        <v>#REF!</v>
      </c>
      <c r="AA11" s="42" t="e">
        <f>'C завтраками| Bed and breakfast'!#REF!</f>
        <v>#REF!</v>
      </c>
      <c r="AB11" s="42" t="e">
        <f>'C завтраками| Bed and breakfast'!#REF!</f>
        <v>#REF!</v>
      </c>
      <c r="AC11" s="42" t="e">
        <f>'C завтраками| Bed and breakfast'!#REF!</f>
        <v>#REF!</v>
      </c>
      <c r="AD11" s="42" t="e">
        <f>'C завтраками| Bed and breakfast'!#REF!</f>
        <v>#REF!</v>
      </c>
      <c r="AE11" s="42" t="e">
        <f>'C завтраками| Bed and breakfast'!#REF!</f>
        <v>#REF!</v>
      </c>
      <c r="AF11" s="42" t="e">
        <f>'C завтраками| Bed and breakfast'!#REF!</f>
        <v>#REF!</v>
      </c>
      <c r="AG11" s="42" t="e">
        <f>'C завтраками| Bed and breakfast'!#REF!</f>
        <v>#REF!</v>
      </c>
      <c r="AH11" s="42" t="e">
        <f>'C завтраками| Bed and breakfast'!#REF!</f>
        <v>#REF!</v>
      </c>
      <c r="AI11" s="42" t="e">
        <f>'C завтраками| Bed and breakfast'!#REF!</f>
        <v>#REF!</v>
      </c>
      <c r="AJ11" s="42" t="e">
        <f>'C завтраками| Bed and breakfast'!#REF!</f>
        <v>#REF!</v>
      </c>
      <c r="AK11" s="42" t="e">
        <f>'C завтраками| Bed and breakfast'!#REF!</f>
        <v>#REF!</v>
      </c>
      <c r="AL11" s="42" t="e">
        <f>'C завтраками| Bed and breakfast'!#REF!</f>
        <v>#REF!</v>
      </c>
      <c r="AM11" s="42" t="e">
        <f>'C завтраками| Bed and breakfast'!#REF!</f>
        <v>#REF!</v>
      </c>
      <c r="AN11" s="42" t="e">
        <f>'C завтраками| Bed and breakfast'!#REF!</f>
        <v>#REF!</v>
      </c>
      <c r="AO11" s="42" t="e">
        <f>'C завтраками| Bed and breakfast'!#REF!</f>
        <v>#REF!</v>
      </c>
      <c r="AP11" s="42" t="e">
        <f>'C завтраками| Bed and breakfast'!#REF!</f>
        <v>#REF!</v>
      </c>
      <c r="AQ11" s="42" t="e">
        <f>'C завтраками| Bed and breakfast'!#REF!</f>
        <v>#REF!</v>
      </c>
      <c r="AR11" s="42" t="e">
        <f>'C завтраками| Bed and breakfast'!#REF!</f>
        <v>#REF!</v>
      </c>
    </row>
    <row r="12" spans="1:44" s="53" customFormat="1" x14ac:dyDescent="0.2">
      <c r="A12" s="42" t="s">
        <v>85</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row>
    <row r="13" spans="1:44" s="53" customFormat="1" x14ac:dyDescent="0.2">
      <c r="A13" s="88">
        <f>A7</f>
        <v>1</v>
      </c>
      <c r="B13" s="42" t="e">
        <f>'C завтраками| Bed and breakfast'!#REF!</f>
        <v>#REF!</v>
      </c>
      <c r="C13" s="42" t="e">
        <f>'C завтраками| Bed and breakfast'!#REF!</f>
        <v>#REF!</v>
      </c>
      <c r="D13" s="42" t="e">
        <f>'C завтраками| Bed and breakfast'!#REF!</f>
        <v>#REF!</v>
      </c>
      <c r="E13" s="42" t="e">
        <f>'C завтраками| Bed and breakfast'!#REF!</f>
        <v>#REF!</v>
      </c>
      <c r="F13" s="42" t="e">
        <f>'C завтраками| Bed and breakfast'!#REF!</f>
        <v>#REF!</v>
      </c>
      <c r="G13" s="42" t="e">
        <f>'C завтраками| Bed and breakfast'!#REF!</f>
        <v>#REF!</v>
      </c>
      <c r="H13" s="42" t="e">
        <f>'C завтраками| Bed and breakfast'!#REF!</f>
        <v>#REF!</v>
      </c>
      <c r="I13" s="42" t="e">
        <f>'C завтраками| Bed and breakfast'!#REF!</f>
        <v>#REF!</v>
      </c>
      <c r="J13" s="42" t="e">
        <f>'C завтраками| Bed and breakfast'!#REF!</f>
        <v>#REF!</v>
      </c>
      <c r="K13" s="42" t="e">
        <f>'C завтраками| Bed and breakfast'!#REF!</f>
        <v>#REF!</v>
      </c>
      <c r="L13" s="42" t="e">
        <f>'C завтраками| Bed and breakfast'!#REF!</f>
        <v>#REF!</v>
      </c>
      <c r="M13" s="42" t="e">
        <f>'C завтраками| Bed and breakfast'!#REF!</f>
        <v>#REF!</v>
      </c>
      <c r="N13" s="42" t="e">
        <f>'C завтраками| Bed and breakfast'!#REF!</f>
        <v>#REF!</v>
      </c>
      <c r="O13" s="42" t="e">
        <f>'C завтраками| Bed and breakfast'!#REF!</f>
        <v>#REF!</v>
      </c>
      <c r="P13" s="42" t="e">
        <f>'C завтраками| Bed and breakfast'!#REF!</f>
        <v>#REF!</v>
      </c>
      <c r="Q13" s="42" t="e">
        <f>'C завтраками| Bed and breakfast'!#REF!</f>
        <v>#REF!</v>
      </c>
      <c r="R13" s="42" t="e">
        <f>'C завтраками| Bed and breakfast'!#REF!</f>
        <v>#REF!</v>
      </c>
      <c r="S13" s="42" t="e">
        <f>'C завтраками| Bed and breakfast'!#REF!</f>
        <v>#REF!</v>
      </c>
      <c r="T13" s="42" t="e">
        <f>'C завтраками| Bed and breakfast'!#REF!</f>
        <v>#REF!</v>
      </c>
      <c r="U13" s="42" t="e">
        <f>'C завтраками| Bed and breakfast'!#REF!</f>
        <v>#REF!</v>
      </c>
      <c r="V13" s="42" t="e">
        <f>'C завтраками| Bed and breakfast'!#REF!</f>
        <v>#REF!</v>
      </c>
      <c r="W13" s="42" t="e">
        <f>'C завтраками| Bed and breakfast'!#REF!</f>
        <v>#REF!</v>
      </c>
      <c r="X13" s="42" t="e">
        <f>'C завтраками| Bed and breakfast'!#REF!</f>
        <v>#REF!</v>
      </c>
      <c r="Y13" s="42" t="e">
        <f>'C завтраками| Bed and breakfast'!#REF!</f>
        <v>#REF!</v>
      </c>
      <c r="Z13" s="42" t="e">
        <f>'C завтраками| Bed and breakfast'!#REF!</f>
        <v>#REF!</v>
      </c>
      <c r="AA13" s="42" t="e">
        <f>'C завтраками| Bed and breakfast'!#REF!</f>
        <v>#REF!</v>
      </c>
      <c r="AB13" s="42" t="e">
        <f>'C завтраками| Bed and breakfast'!#REF!</f>
        <v>#REF!</v>
      </c>
      <c r="AC13" s="42" t="e">
        <f>'C завтраками| Bed and breakfast'!#REF!</f>
        <v>#REF!</v>
      </c>
      <c r="AD13" s="42" t="e">
        <f>'C завтраками| Bed and breakfast'!#REF!</f>
        <v>#REF!</v>
      </c>
      <c r="AE13" s="42" t="e">
        <f>'C завтраками| Bed and breakfast'!#REF!</f>
        <v>#REF!</v>
      </c>
      <c r="AF13" s="42" t="e">
        <f>'C завтраками| Bed and breakfast'!#REF!</f>
        <v>#REF!</v>
      </c>
      <c r="AG13" s="42" t="e">
        <f>'C завтраками| Bed and breakfast'!#REF!</f>
        <v>#REF!</v>
      </c>
      <c r="AH13" s="42" t="e">
        <f>'C завтраками| Bed and breakfast'!#REF!</f>
        <v>#REF!</v>
      </c>
      <c r="AI13" s="42" t="e">
        <f>'C завтраками| Bed and breakfast'!#REF!</f>
        <v>#REF!</v>
      </c>
      <c r="AJ13" s="42" t="e">
        <f>'C завтраками| Bed and breakfast'!#REF!</f>
        <v>#REF!</v>
      </c>
      <c r="AK13" s="42" t="e">
        <f>'C завтраками| Bed and breakfast'!#REF!</f>
        <v>#REF!</v>
      </c>
      <c r="AL13" s="42" t="e">
        <f>'C завтраками| Bed and breakfast'!#REF!</f>
        <v>#REF!</v>
      </c>
      <c r="AM13" s="42" t="e">
        <f>'C завтраками| Bed and breakfast'!#REF!</f>
        <v>#REF!</v>
      </c>
      <c r="AN13" s="42" t="e">
        <f>'C завтраками| Bed and breakfast'!#REF!</f>
        <v>#REF!</v>
      </c>
      <c r="AO13" s="42" t="e">
        <f>'C завтраками| Bed and breakfast'!#REF!</f>
        <v>#REF!</v>
      </c>
      <c r="AP13" s="42" t="e">
        <f>'C завтраками| Bed and breakfast'!#REF!</f>
        <v>#REF!</v>
      </c>
      <c r="AQ13" s="42" t="e">
        <f>'C завтраками| Bed and breakfast'!#REF!</f>
        <v>#REF!</v>
      </c>
      <c r="AR13" s="42" t="e">
        <f>'C завтраками| Bed and breakfast'!#REF!</f>
        <v>#REF!</v>
      </c>
    </row>
    <row r="14" spans="1:44" s="53" customFormat="1" x14ac:dyDescent="0.2">
      <c r="A14" s="88">
        <f>A8</f>
        <v>2</v>
      </c>
      <c r="B14" s="42" t="e">
        <f>'C завтраками| Bed and breakfast'!#REF!</f>
        <v>#REF!</v>
      </c>
      <c r="C14" s="42" t="e">
        <f>'C завтраками| Bed and breakfast'!#REF!</f>
        <v>#REF!</v>
      </c>
      <c r="D14" s="42" t="e">
        <f>'C завтраками| Bed and breakfast'!#REF!</f>
        <v>#REF!</v>
      </c>
      <c r="E14" s="42" t="e">
        <f>'C завтраками| Bed and breakfast'!#REF!</f>
        <v>#REF!</v>
      </c>
      <c r="F14" s="42" t="e">
        <f>'C завтраками| Bed and breakfast'!#REF!</f>
        <v>#REF!</v>
      </c>
      <c r="G14" s="42" t="e">
        <f>'C завтраками| Bed and breakfast'!#REF!</f>
        <v>#REF!</v>
      </c>
      <c r="H14" s="42" t="e">
        <f>'C завтраками| Bed and breakfast'!#REF!</f>
        <v>#REF!</v>
      </c>
      <c r="I14" s="42" t="e">
        <f>'C завтраками| Bed and breakfast'!#REF!</f>
        <v>#REF!</v>
      </c>
      <c r="J14" s="42" t="e">
        <f>'C завтраками| Bed and breakfast'!#REF!</f>
        <v>#REF!</v>
      </c>
      <c r="K14" s="42" t="e">
        <f>'C завтраками| Bed and breakfast'!#REF!</f>
        <v>#REF!</v>
      </c>
      <c r="L14" s="42" t="e">
        <f>'C завтраками| Bed and breakfast'!#REF!</f>
        <v>#REF!</v>
      </c>
      <c r="M14" s="42" t="e">
        <f>'C завтраками| Bed and breakfast'!#REF!</f>
        <v>#REF!</v>
      </c>
      <c r="N14" s="42" t="e">
        <f>'C завтраками| Bed and breakfast'!#REF!</f>
        <v>#REF!</v>
      </c>
      <c r="O14" s="42" t="e">
        <f>'C завтраками| Bed and breakfast'!#REF!</f>
        <v>#REF!</v>
      </c>
      <c r="P14" s="42" t="e">
        <f>'C завтраками| Bed and breakfast'!#REF!</f>
        <v>#REF!</v>
      </c>
      <c r="Q14" s="42" t="e">
        <f>'C завтраками| Bed and breakfast'!#REF!</f>
        <v>#REF!</v>
      </c>
      <c r="R14" s="42" t="e">
        <f>'C завтраками| Bed and breakfast'!#REF!</f>
        <v>#REF!</v>
      </c>
      <c r="S14" s="42" t="e">
        <f>'C завтраками| Bed and breakfast'!#REF!</f>
        <v>#REF!</v>
      </c>
      <c r="T14" s="42" t="e">
        <f>'C завтраками| Bed and breakfast'!#REF!</f>
        <v>#REF!</v>
      </c>
      <c r="U14" s="42" t="e">
        <f>'C завтраками| Bed and breakfast'!#REF!</f>
        <v>#REF!</v>
      </c>
      <c r="V14" s="42" t="e">
        <f>'C завтраками| Bed and breakfast'!#REF!</f>
        <v>#REF!</v>
      </c>
      <c r="W14" s="42" t="e">
        <f>'C завтраками| Bed and breakfast'!#REF!</f>
        <v>#REF!</v>
      </c>
      <c r="X14" s="42" t="e">
        <f>'C завтраками| Bed and breakfast'!#REF!</f>
        <v>#REF!</v>
      </c>
      <c r="Y14" s="42" t="e">
        <f>'C завтраками| Bed and breakfast'!#REF!</f>
        <v>#REF!</v>
      </c>
      <c r="Z14" s="42" t="e">
        <f>'C завтраками| Bed and breakfast'!#REF!</f>
        <v>#REF!</v>
      </c>
      <c r="AA14" s="42" t="e">
        <f>'C завтраками| Bed and breakfast'!#REF!</f>
        <v>#REF!</v>
      </c>
      <c r="AB14" s="42" t="e">
        <f>'C завтраками| Bed and breakfast'!#REF!</f>
        <v>#REF!</v>
      </c>
      <c r="AC14" s="42" t="e">
        <f>'C завтраками| Bed and breakfast'!#REF!</f>
        <v>#REF!</v>
      </c>
      <c r="AD14" s="42" t="e">
        <f>'C завтраками| Bed and breakfast'!#REF!</f>
        <v>#REF!</v>
      </c>
      <c r="AE14" s="42" t="e">
        <f>'C завтраками| Bed and breakfast'!#REF!</f>
        <v>#REF!</v>
      </c>
      <c r="AF14" s="42" t="e">
        <f>'C завтраками| Bed and breakfast'!#REF!</f>
        <v>#REF!</v>
      </c>
      <c r="AG14" s="42" t="e">
        <f>'C завтраками| Bed and breakfast'!#REF!</f>
        <v>#REF!</v>
      </c>
      <c r="AH14" s="42" t="e">
        <f>'C завтраками| Bed and breakfast'!#REF!</f>
        <v>#REF!</v>
      </c>
      <c r="AI14" s="42" t="e">
        <f>'C завтраками| Bed and breakfast'!#REF!</f>
        <v>#REF!</v>
      </c>
      <c r="AJ14" s="42" t="e">
        <f>'C завтраками| Bed and breakfast'!#REF!</f>
        <v>#REF!</v>
      </c>
      <c r="AK14" s="42" t="e">
        <f>'C завтраками| Bed and breakfast'!#REF!</f>
        <v>#REF!</v>
      </c>
      <c r="AL14" s="42" t="e">
        <f>'C завтраками| Bed and breakfast'!#REF!</f>
        <v>#REF!</v>
      </c>
      <c r="AM14" s="42" t="e">
        <f>'C завтраками| Bed and breakfast'!#REF!</f>
        <v>#REF!</v>
      </c>
      <c r="AN14" s="42" t="e">
        <f>'C завтраками| Bed and breakfast'!#REF!</f>
        <v>#REF!</v>
      </c>
      <c r="AO14" s="42" t="e">
        <f>'C завтраками| Bed and breakfast'!#REF!</f>
        <v>#REF!</v>
      </c>
      <c r="AP14" s="42" t="e">
        <f>'C завтраками| Bed and breakfast'!#REF!</f>
        <v>#REF!</v>
      </c>
      <c r="AQ14" s="42" t="e">
        <f>'C завтраками| Bed and breakfast'!#REF!</f>
        <v>#REF!</v>
      </c>
      <c r="AR14" s="42" t="e">
        <f>'C завтраками| Bed and breakfast'!#REF!</f>
        <v>#REF!</v>
      </c>
    </row>
    <row r="15" spans="1:44" s="53" customFormat="1" x14ac:dyDescent="0.2">
      <c r="A15" s="42" t="s">
        <v>86</v>
      </c>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row>
    <row r="16" spans="1:44" s="53" customFormat="1" x14ac:dyDescent="0.2">
      <c r="A16" s="88">
        <f>A7</f>
        <v>1</v>
      </c>
      <c r="B16" s="42" t="e">
        <f>'C завтраками| Bed and breakfast'!#REF!</f>
        <v>#REF!</v>
      </c>
      <c r="C16" s="42" t="e">
        <f>'C завтраками| Bed and breakfast'!#REF!</f>
        <v>#REF!</v>
      </c>
      <c r="D16" s="42" t="e">
        <f>'C завтраками| Bed and breakfast'!#REF!</f>
        <v>#REF!</v>
      </c>
      <c r="E16" s="42" t="e">
        <f>'C завтраками| Bed and breakfast'!#REF!</f>
        <v>#REF!</v>
      </c>
      <c r="F16" s="42" t="e">
        <f>'C завтраками| Bed and breakfast'!#REF!</f>
        <v>#REF!</v>
      </c>
      <c r="G16" s="42" t="e">
        <f>'C завтраками| Bed and breakfast'!#REF!</f>
        <v>#REF!</v>
      </c>
      <c r="H16" s="42" t="e">
        <f>'C завтраками| Bed and breakfast'!#REF!</f>
        <v>#REF!</v>
      </c>
      <c r="I16" s="42" t="e">
        <f>'C завтраками| Bed and breakfast'!#REF!</f>
        <v>#REF!</v>
      </c>
      <c r="J16" s="42" t="e">
        <f>'C завтраками| Bed and breakfast'!#REF!</f>
        <v>#REF!</v>
      </c>
      <c r="K16" s="42" t="e">
        <f>'C завтраками| Bed and breakfast'!#REF!</f>
        <v>#REF!</v>
      </c>
      <c r="L16" s="42" t="e">
        <f>'C завтраками| Bed and breakfast'!#REF!</f>
        <v>#REF!</v>
      </c>
      <c r="M16" s="42" t="e">
        <f>'C завтраками| Bed and breakfast'!#REF!</f>
        <v>#REF!</v>
      </c>
      <c r="N16" s="42" t="e">
        <f>'C завтраками| Bed and breakfast'!#REF!</f>
        <v>#REF!</v>
      </c>
      <c r="O16" s="42" t="e">
        <f>'C завтраками| Bed and breakfast'!#REF!</f>
        <v>#REF!</v>
      </c>
      <c r="P16" s="42" t="e">
        <f>'C завтраками| Bed and breakfast'!#REF!</f>
        <v>#REF!</v>
      </c>
      <c r="Q16" s="42" t="e">
        <f>'C завтраками| Bed and breakfast'!#REF!</f>
        <v>#REF!</v>
      </c>
      <c r="R16" s="42" t="e">
        <f>'C завтраками| Bed and breakfast'!#REF!</f>
        <v>#REF!</v>
      </c>
      <c r="S16" s="42" t="e">
        <f>'C завтраками| Bed and breakfast'!#REF!</f>
        <v>#REF!</v>
      </c>
      <c r="T16" s="42" t="e">
        <f>'C завтраками| Bed and breakfast'!#REF!</f>
        <v>#REF!</v>
      </c>
      <c r="U16" s="42" t="e">
        <f>'C завтраками| Bed and breakfast'!#REF!</f>
        <v>#REF!</v>
      </c>
      <c r="V16" s="42" t="e">
        <f>'C завтраками| Bed and breakfast'!#REF!</f>
        <v>#REF!</v>
      </c>
      <c r="W16" s="42" t="e">
        <f>'C завтраками| Bed and breakfast'!#REF!</f>
        <v>#REF!</v>
      </c>
      <c r="X16" s="42" t="e">
        <f>'C завтраками| Bed and breakfast'!#REF!</f>
        <v>#REF!</v>
      </c>
      <c r="Y16" s="42" t="e">
        <f>'C завтраками| Bed and breakfast'!#REF!</f>
        <v>#REF!</v>
      </c>
      <c r="Z16" s="42" t="e">
        <f>'C завтраками| Bed and breakfast'!#REF!</f>
        <v>#REF!</v>
      </c>
      <c r="AA16" s="42" t="e">
        <f>'C завтраками| Bed and breakfast'!#REF!</f>
        <v>#REF!</v>
      </c>
      <c r="AB16" s="42" t="e">
        <f>'C завтраками| Bed and breakfast'!#REF!</f>
        <v>#REF!</v>
      </c>
      <c r="AC16" s="42" t="e">
        <f>'C завтраками| Bed and breakfast'!#REF!</f>
        <v>#REF!</v>
      </c>
      <c r="AD16" s="42" t="e">
        <f>'C завтраками| Bed and breakfast'!#REF!</f>
        <v>#REF!</v>
      </c>
      <c r="AE16" s="42" t="e">
        <f>'C завтраками| Bed and breakfast'!#REF!</f>
        <v>#REF!</v>
      </c>
      <c r="AF16" s="42" t="e">
        <f>'C завтраками| Bed and breakfast'!#REF!</f>
        <v>#REF!</v>
      </c>
      <c r="AG16" s="42" t="e">
        <f>'C завтраками| Bed and breakfast'!#REF!</f>
        <v>#REF!</v>
      </c>
      <c r="AH16" s="42" t="e">
        <f>'C завтраками| Bed and breakfast'!#REF!</f>
        <v>#REF!</v>
      </c>
      <c r="AI16" s="42" t="e">
        <f>'C завтраками| Bed and breakfast'!#REF!</f>
        <v>#REF!</v>
      </c>
      <c r="AJ16" s="42" t="e">
        <f>'C завтраками| Bed and breakfast'!#REF!</f>
        <v>#REF!</v>
      </c>
      <c r="AK16" s="42" t="e">
        <f>'C завтраками| Bed and breakfast'!#REF!</f>
        <v>#REF!</v>
      </c>
      <c r="AL16" s="42" t="e">
        <f>'C завтраками| Bed and breakfast'!#REF!</f>
        <v>#REF!</v>
      </c>
      <c r="AM16" s="42" t="e">
        <f>'C завтраками| Bed and breakfast'!#REF!</f>
        <v>#REF!</v>
      </c>
      <c r="AN16" s="42" t="e">
        <f>'C завтраками| Bed and breakfast'!#REF!</f>
        <v>#REF!</v>
      </c>
      <c r="AO16" s="42" t="e">
        <f>'C завтраками| Bed and breakfast'!#REF!</f>
        <v>#REF!</v>
      </c>
      <c r="AP16" s="42" t="e">
        <f>'C завтраками| Bed and breakfast'!#REF!</f>
        <v>#REF!</v>
      </c>
      <c r="AQ16" s="42" t="e">
        <f>'C завтраками| Bed and breakfast'!#REF!</f>
        <v>#REF!</v>
      </c>
      <c r="AR16" s="42" t="e">
        <f>'C завтраками| Bed and breakfast'!#REF!</f>
        <v>#REF!</v>
      </c>
    </row>
    <row r="17" spans="1:44" s="53" customFormat="1" x14ac:dyDescent="0.2">
      <c r="A17" s="88">
        <f>A8</f>
        <v>2</v>
      </c>
      <c r="B17" s="42" t="e">
        <f>'C завтраками| Bed and breakfast'!#REF!</f>
        <v>#REF!</v>
      </c>
      <c r="C17" s="42" t="e">
        <f>'C завтраками| Bed and breakfast'!#REF!</f>
        <v>#REF!</v>
      </c>
      <c r="D17" s="42" t="e">
        <f>'C завтраками| Bed and breakfast'!#REF!</f>
        <v>#REF!</v>
      </c>
      <c r="E17" s="42" t="e">
        <f>'C завтраками| Bed and breakfast'!#REF!</f>
        <v>#REF!</v>
      </c>
      <c r="F17" s="42" t="e">
        <f>'C завтраками| Bed and breakfast'!#REF!</f>
        <v>#REF!</v>
      </c>
      <c r="G17" s="42" t="e">
        <f>'C завтраками| Bed and breakfast'!#REF!</f>
        <v>#REF!</v>
      </c>
      <c r="H17" s="42" t="e">
        <f>'C завтраками| Bed and breakfast'!#REF!</f>
        <v>#REF!</v>
      </c>
      <c r="I17" s="42" t="e">
        <f>'C завтраками| Bed and breakfast'!#REF!</f>
        <v>#REF!</v>
      </c>
      <c r="J17" s="42" t="e">
        <f>'C завтраками| Bed and breakfast'!#REF!</f>
        <v>#REF!</v>
      </c>
      <c r="K17" s="42" t="e">
        <f>'C завтраками| Bed and breakfast'!#REF!</f>
        <v>#REF!</v>
      </c>
      <c r="L17" s="42" t="e">
        <f>'C завтраками| Bed and breakfast'!#REF!</f>
        <v>#REF!</v>
      </c>
      <c r="M17" s="42" t="e">
        <f>'C завтраками| Bed and breakfast'!#REF!</f>
        <v>#REF!</v>
      </c>
      <c r="N17" s="42" t="e">
        <f>'C завтраками| Bed and breakfast'!#REF!</f>
        <v>#REF!</v>
      </c>
      <c r="O17" s="42" t="e">
        <f>'C завтраками| Bed and breakfast'!#REF!</f>
        <v>#REF!</v>
      </c>
      <c r="P17" s="42" t="e">
        <f>'C завтраками| Bed and breakfast'!#REF!</f>
        <v>#REF!</v>
      </c>
      <c r="Q17" s="42" t="e">
        <f>'C завтраками| Bed and breakfast'!#REF!</f>
        <v>#REF!</v>
      </c>
      <c r="R17" s="42" t="e">
        <f>'C завтраками| Bed and breakfast'!#REF!</f>
        <v>#REF!</v>
      </c>
      <c r="S17" s="42" t="e">
        <f>'C завтраками| Bed and breakfast'!#REF!</f>
        <v>#REF!</v>
      </c>
      <c r="T17" s="42" t="e">
        <f>'C завтраками| Bed and breakfast'!#REF!</f>
        <v>#REF!</v>
      </c>
      <c r="U17" s="42" t="e">
        <f>'C завтраками| Bed and breakfast'!#REF!</f>
        <v>#REF!</v>
      </c>
      <c r="V17" s="42" t="e">
        <f>'C завтраками| Bed and breakfast'!#REF!</f>
        <v>#REF!</v>
      </c>
      <c r="W17" s="42" t="e">
        <f>'C завтраками| Bed and breakfast'!#REF!</f>
        <v>#REF!</v>
      </c>
      <c r="X17" s="42" t="e">
        <f>'C завтраками| Bed and breakfast'!#REF!</f>
        <v>#REF!</v>
      </c>
      <c r="Y17" s="42" t="e">
        <f>'C завтраками| Bed and breakfast'!#REF!</f>
        <v>#REF!</v>
      </c>
      <c r="Z17" s="42" t="e">
        <f>'C завтраками| Bed and breakfast'!#REF!</f>
        <v>#REF!</v>
      </c>
      <c r="AA17" s="42" t="e">
        <f>'C завтраками| Bed and breakfast'!#REF!</f>
        <v>#REF!</v>
      </c>
      <c r="AB17" s="42" t="e">
        <f>'C завтраками| Bed and breakfast'!#REF!</f>
        <v>#REF!</v>
      </c>
      <c r="AC17" s="42" t="e">
        <f>'C завтраками| Bed and breakfast'!#REF!</f>
        <v>#REF!</v>
      </c>
      <c r="AD17" s="42" t="e">
        <f>'C завтраками| Bed and breakfast'!#REF!</f>
        <v>#REF!</v>
      </c>
      <c r="AE17" s="42" t="e">
        <f>'C завтраками| Bed and breakfast'!#REF!</f>
        <v>#REF!</v>
      </c>
      <c r="AF17" s="42" t="e">
        <f>'C завтраками| Bed and breakfast'!#REF!</f>
        <v>#REF!</v>
      </c>
      <c r="AG17" s="42" t="e">
        <f>'C завтраками| Bed and breakfast'!#REF!</f>
        <v>#REF!</v>
      </c>
      <c r="AH17" s="42" t="e">
        <f>'C завтраками| Bed and breakfast'!#REF!</f>
        <v>#REF!</v>
      </c>
      <c r="AI17" s="42" t="e">
        <f>'C завтраками| Bed and breakfast'!#REF!</f>
        <v>#REF!</v>
      </c>
      <c r="AJ17" s="42" t="e">
        <f>'C завтраками| Bed and breakfast'!#REF!</f>
        <v>#REF!</v>
      </c>
      <c r="AK17" s="42" t="e">
        <f>'C завтраками| Bed and breakfast'!#REF!</f>
        <v>#REF!</v>
      </c>
      <c r="AL17" s="42" t="e">
        <f>'C завтраками| Bed and breakfast'!#REF!</f>
        <v>#REF!</v>
      </c>
      <c r="AM17" s="42" t="e">
        <f>'C завтраками| Bed and breakfast'!#REF!</f>
        <v>#REF!</v>
      </c>
      <c r="AN17" s="42" t="e">
        <f>'C завтраками| Bed and breakfast'!#REF!</f>
        <v>#REF!</v>
      </c>
      <c r="AO17" s="42" t="e">
        <f>'C завтраками| Bed and breakfast'!#REF!</f>
        <v>#REF!</v>
      </c>
      <c r="AP17" s="42" t="e">
        <f>'C завтраками| Bed and breakfast'!#REF!</f>
        <v>#REF!</v>
      </c>
      <c r="AQ17" s="42" t="e">
        <f>'C завтраками| Bed and breakfast'!#REF!</f>
        <v>#REF!</v>
      </c>
      <c r="AR17" s="42" t="e">
        <f>'C завтраками| Bed and breakfast'!#REF!</f>
        <v>#REF!</v>
      </c>
    </row>
    <row r="18" spans="1:44" s="53" customFormat="1" x14ac:dyDescent="0.2">
      <c r="A18" s="42" t="s">
        <v>87</v>
      </c>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row>
    <row r="19" spans="1:44" s="53" customFormat="1" x14ac:dyDescent="0.2">
      <c r="A19" s="88" t="s">
        <v>88</v>
      </c>
      <c r="B19" s="42" t="e">
        <f>'C завтраками| Bed and breakfast'!#REF!</f>
        <v>#REF!</v>
      </c>
      <c r="C19" s="42" t="e">
        <f>'C завтраками| Bed and breakfast'!#REF!</f>
        <v>#REF!</v>
      </c>
      <c r="D19" s="42" t="e">
        <f>'C завтраками| Bed and breakfast'!#REF!</f>
        <v>#REF!</v>
      </c>
      <c r="E19" s="42" t="e">
        <f>'C завтраками| Bed and breakfast'!#REF!</f>
        <v>#REF!</v>
      </c>
      <c r="F19" s="42" t="e">
        <f>'C завтраками| Bed and breakfast'!#REF!</f>
        <v>#REF!</v>
      </c>
      <c r="G19" s="42" t="e">
        <f>'C завтраками| Bed and breakfast'!#REF!</f>
        <v>#REF!</v>
      </c>
      <c r="H19" s="42" t="e">
        <f>'C завтраками| Bed and breakfast'!#REF!</f>
        <v>#REF!</v>
      </c>
      <c r="I19" s="42" t="e">
        <f>'C завтраками| Bed and breakfast'!#REF!</f>
        <v>#REF!</v>
      </c>
      <c r="J19" s="42" t="e">
        <f>'C завтраками| Bed and breakfast'!#REF!</f>
        <v>#REF!</v>
      </c>
      <c r="K19" s="42" t="e">
        <f>'C завтраками| Bed and breakfast'!#REF!</f>
        <v>#REF!</v>
      </c>
      <c r="L19" s="42" t="e">
        <f>'C завтраками| Bed and breakfast'!#REF!</f>
        <v>#REF!</v>
      </c>
      <c r="M19" s="42" t="e">
        <f>'C завтраками| Bed and breakfast'!#REF!</f>
        <v>#REF!</v>
      </c>
      <c r="N19" s="42" t="e">
        <f>'C завтраками| Bed and breakfast'!#REF!</f>
        <v>#REF!</v>
      </c>
      <c r="O19" s="42" t="e">
        <f>'C завтраками| Bed and breakfast'!#REF!</f>
        <v>#REF!</v>
      </c>
      <c r="P19" s="42" t="e">
        <f>'C завтраками| Bed and breakfast'!#REF!</f>
        <v>#REF!</v>
      </c>
      <c r="Q19" s="42" t="e">
        <f>'C завтраками| Bed and breakfast'!#REF!</f>
        <v>#REF!</v>
      </c>
      <c r="R19" s="42" t="e">
        <f>'C завтраками| Bed and breakfast'!#REF!</f>
        <v>#REF!</v>
      </c>
      <c r="S19" s="42" t="e">
        <f>'C завтраками| Bed and breakfast'!#REF!</f>
        <v>#REF!</v>
      </c>
      <c r="T19" s="42" t="e">
        <f>'C завтраками| Bed and breakfast'!#REF!</f>
        <v>#REF!</v>
      </c>
      <c r="U19" s="42" t="e">
        <f>'C завтраками| Bed and breakfast'!#REF!</f>
        <v>#REF!</v>
      </c>
      <c r="V19" s="42" t="e">
        <f>'C завтраками| Bed and breakfast'!#REF!</f>
        <v>#REF!</v>
      </c>
      <c r="W19" s="42" t="e">
        <f>'C завтраками| Bed and breakfast'!#REF!</f>
        <v>#REF!</v>
      </c>
      <c r="X19" s="42" t="e">
        <f>'C завтраками| Bed and breakfast'!#REF!</f>
        <v>#REF!</v>
      </c>
      <c r="Y19" s="42" t="e">
        <f>'C завтраками| Bed and breakfast'!#REF!</f>
        <v>#REF!</v>
      </c>
      <c r="Z19" s="42" t="e">
        <f>'C завтраками| Bed and breakfast'!#REF!</f>
        <v>#REF!</v>
      </c>
      <c r="AA19" s="42" t="e">
        <f>'C завтраками| Bed and breakfast'!#REF!</f>
        <v>#REF!</v>
      </c>
      <c r="AB19" s="42" t="e">
        <f>'C завтраками| Bed and breakfast'!#REF!</f>
        <v>#REF!</v>
      </c>
      <c r="AC19" s="42" t="e">
        <f>'C завтраками| Bed and breakfast'!#REF!</f>
        <v>#REF!</v>
      </c>
      <c r="AD19" s="42" t="e">
        <f>'C завтраками| Bed and breakfast'!#REF!</f>
        <v>#REF!</v>
      </c>
      <c r="AE19" s="42" t="e">
        <f>'C завтраками| Bed and breakfast'!#REF!</f>
        <v>#REF!</v>
      </c>
      <c r="AF19" s="42" t="e">
        <f>'C завтраками| Bed and breakfast'!#REF!</f>
        <v>#REF!</v>
      </c>
      <c r="AG19" s="42" t="e">
        <f>'C завтраками| Bed and breakfast'!#REF!</f>
        <v>#REF!</v>
      </c>
      <c r="AH19" s="42" t="e">
        <f>'C завтраками| Bed and breakfast'!#REF!</f>
        <v>#REF!</v>
      </c>
      <c r="AI19" s="42" t="e">
        <f>'C завтраками| Bed and breakfast'!#REF!</f>
        <v>#REF!</v>
      </c>
      <c r="AJ19" s="42" t="e">
        <f>'C завтраками| Bed and breakfast'!#REF!</f>
        <v>#REF!</v>
      </c>
      <c r="AK19" s="42" t="e">
        <f>'C завтраками| Bed and breakfast'!#REF!</f>
        <v>#REF!</v>
      </c>
      <c r="AL19" s="42" t="e">
        <f>'C завтраками| Bed and breakfast'!#REF!</f>
        <v>#REF!</v>
      </c>
      <c r="AM19" s="42" t="e">
        <f>'C завтраками| Bed and breakfast'!#REF!</f>
        <v>#REF!</v>
      </c>
      <c r="AN19" s="42" t="e">
        <f>'C завтраками| Bed and breakfast'!#REF!</f>
        <v>#REF!</v>
      </c>
      <c r="AO19" s="42" t="e">
        <f>'C завтраками| Bed and breakfast'!#REF!</f>
        <v>#REF!</v>
      </c>
      <c r="AP19" s="42" t="e">
        <f>'C завтраками| Bed and breakfast'!#REF!</f>
        <v>#REF!</v>
      </c>
      <c r="AQ19" s="42" t="e">
        <f>'C завтраками| Bed and breakfast'!#REF!</f>
        <v>#REF!</v>
      </c>
      <c r="AR19" s="42" t="e">
        <f>'C завтраками| Bed and breakfast'!#REF!</f>
        <v>#REF!</v>
      </c>
    </row>
    <row r="20" spans="1:44" s="53" customFormat="1" x14ac:dyDescent="0.2">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row>
    <row r="21" spans="1:44" ht="18.75" customHeight="1" x14ac:dyDescent="0.2">
      <c r="A21" s="111" t="s">
        <v>100</v>
      </c>
      <c r="B21" s="126" t="e">
        <f t="shared" ref="B21:AR21" si="0">B4</f>
        <v>#REF!</v>
      </c>
      <c r="C21" s="126" t="e">
        <f t="shared" si="0"/>
        <v>#REF!</v>
      </c>
      <c r="D21" s="126" t="e">
        <f t="shared" si="0"/>
        <v>#REF!</v>
      </c>
      <c r="E21" s="126" t="e">
        <f t="shared" si="0"/>
        <v>#REF!</v>
      </c>
      <c r="F21" s="126" t="e">
        <f t="shared" si="0"/>
        <v>#REF!</v>
      </c>
      <c r="G21" s="126" t="e">
        <f t="shared" si="0"/>
        <v>#REF!</v>
      </c>
      <c r="H21" s="126" t="e">
        <f t="shared" si="0"/>
        <v>#REF!</v>
      </c>
      <c r="I21" s="126" t="e">
        <f t="shared" si="0"/>
        <v>#REF!</v>
      </c>
      <c r="J21" s="126" t="e">
        <f t="shared" si="0"/>
        <v>#REF!</v>
      </c>
      <c r="K21" s="126" t="e">
        <f t="shared" si="0"/>
        <v>#REF!</v>
      </c>
      <c r="L21" s="126" t="e">
        <f t="shared" si="0"/>
        <v>#REF!</v>
      </c>
      <c r="M21" s="126" t="e">
        <f t="shared" si="0"/>
        <v>#REF!</v>
      </c>
      <c r="N21" s="126" t="e">
        <f t="shared" si="0"/>
        <v>#REF!</v>
      </c>
      <c r="O21" s="126" t="e">
        <f t="shared" si="0"/>
        <v>#REF!</v>
      </c>
      <c r="P21" s="126" t="e">
        <f t="shared" si="0"/>
        <v>#REF!</v>
      </c>
      <c r="Q21" s="126" t="e">
        <f t="shared" si="0"/>
        <v>#REF!</v>
      </c>
      <c r="R21" s="126" t="e">
        <f t="shared" si="0"/>
        <v>#REF!</v>
      </c>
      <c r="S21" s="126" t="e">
        <f t="shared" si="0"/>
        <v>#REF!</v>
      </c>
      <c r="T21" s="126" t="e">
        <f t="shared" si="0"/>
        <v>#REF!</v>
      </c>
      <c r="U21" s="150" t="e">
        <f t="shared" si="0"/>
        <v>#REF!</v>
      </c>
      <c r="V21" s="150" t="e">
        <f t="shared" si="0"/>
        <v>#REF!</v>
      </c>
      <c r="W21" s="150" t="e">
        <f t="shared" si="0"/>
        <v>#REF!</v>
      </c>
      <c r="X21" s="150" t="e">
        <f t="shared" si="0"/>
        <v>#REF!</v>
      </c>
      <c r="Y21" s="150" t="e">
        <f t="shared" si="0"/>
        <v>#REF!</v>
      </c>
      <c r="Z21" s="150" t="e">
        <f t="shared" si="0"/>
        <v>#REF!</v>
      </c>
      <c r="AA21" s="150" t="e">
        <f t="shared" si="0"/>
        <v>#REF!</v>
      </c>
      <c r="AB21" s="150" t="e">
        <f t="shared" si="0"/>
        <v>#REF!</v>
      </c>
      <c r="AC21" s="150" t="e">
        <f t="shared" si="0"/>
        <v>#REF!</v>
      </c>
      <c r="AD21" s="150" t="e">
        <f t="shared" si="0"/>
        <v>#REF!</v>
      </c>
      <c r="AE21" s="150" t="e">
        <f t="shared" si="0"/>
        <v>#REF!</v>
      </c>
      <c r="AF21" s="150" t="e">
        <f t="shared" si="0"/>
        <v>#REF!</v>
      </c>
      <c r="AG21" s="150" t="e">
        <f t="shared" si="0"/>
        <v>#REF!</v>
      </c>
      <c r="AH21" s="150" t="e">
        <f t="shared" si="0"/>
        <v>#REF!</v>
      </c>
      <c r="AI21" s="150" t="e">
        <f t="shared" si="0"/>
        <v>#REF!</v>
      </c>
      <c r="AJ21" s="150" t="e">
        <f t="shared" si="0"/>
        <v>#REF!</v>
      </c>
      <c r="AK21" s="150" t="e">
        <f t="shared" si="0"/>
        <v>#REF!</v>
      </c>
      <c r="AL21" s="150" t="e">
        <f t="shared" si="0"/>
        <v>#REF!</v>
      </c>
      <c r="AM21" s="150" t="e">
        <f t="shared" si="0"/>
        <v>#REF!</v>
      </c>
      <c r="AN21" s="150" t="e">
        <f t="shared" si="0"/>
        <v>#REF!</v>
      </c>
      <c r="AO21" s="150" t="e">
        <f t="shared" si="0"/>
        <v>#REF!</v>
      </c>
      <c r="AP21" s="150" t="e">
        <f t="shared" si="0"/>
        <v>#REF!</v>
      </c>
      <c r="AQ21" s="150" t="e">
        <f t="shared" si="0"/>
        <v>#REF!</v>
      </c>
      <c r="AR21" s="150" t="e">
        <f t="shared" si="0"/>
        <v>#REF!</v>
      </c>
    </row>
    <row r="22" spans="1:44" ht="17.25" customHeight="1" x14ac:dyDescent="0.2">
      <c r="A22" s="90" t="s">
        <v>64</v>
      </c>
      <c r="B22" s="126" t="e">
        <f t="shared" ref="B22:AR22" si="1">B5</f>
        <v>#REF!</v>
      </c>
      <c r="C22" s="126" t="e">
        <f t="shared" si="1"/>
        <v>#REF!</v>
      </c>
      <c r="D22" s="126" t="e">
        <f t="shared" si="1"/>
        <v>#REF!</v>
      </c>
      <c r="E22" s="126" t="e">
        <f t="shared" si="1"/>
        <v>#REF!</v>
      </c>
      <c r="F22" s="126" t="e">
        <f t="shared" si="1"/>
        <v>#REF!</v>
      </c>
      <c r="G22" s="126" t="e">
        <f t="shared" si="1"/>
        <v>#REF!</v>
      </c>
      <c r="H22" s="126" t="e">
        <f t="shared" si="1"/>
        <v>#REF!</v>
      </c>
      <c r="I22" s="126" t="e">
        <f t="shared" si="1"/>
        <v>#REF!</v>
      </c>
      <c r="J22" s="126" t="e">
        <f t="shared" si="1"/>
        <v>#REF!</v>
      </c>
      <c r="K22" s="126" t="e">
        <f t="shared" si="1"/>
        <v>#REF!</v>
      </c>
      <c r="L22" s="126" t="e">
        <f t="shared" si="1"/>
        <v>#REF!</v>
      </c>
      <c r="M22" s="126" t="e">
        <f t="shared" si="1"/>
        <v>#REF!</v>
      </c>
      <c r="N22" s="126" t="e">
        <f t="shared" si="1"/>
        <v>#REF!</v>
      </c>
      <c r="O22" s="126" t="e">
        <f t="shared" si="1"/>
        <v>#REF!</v>
      </c>
      <c r="P22" s="126" t="e">
        <f t="shared" si="1"/>
        <v>#REF!</v>
      </c>
      <c r="Q22" s="126" t="e">
        <f t="shared" si="1"/>
        <v>#REF!</v>
      </c>
      <c r="R22" s="126" t="e">
        <f t="shared" si="1"/>
        <v>#REF!</v>
      </c>
      <c r="S22" s="126" t="e">
        <f t="shared" si="1"/>
        <v>#REF!</v>
      </c>
      <c r="T22" s="126" t="e">
        <f t="shared" si="1"/>
        <v>#REF!</v>
      </c>
      <c r="U22" s="150" t="e">
        <f t="shared" si="1"/>
        <v>#REF!</v>
      </c>
      <c r="V22" s="150" t="e">
        <f t="shared" si="1"/>
        <v>#REF!</v>
      </c>
      <c r="W22" s="150" t="e">
        <f t="shared" si="1"/>
        <v>#REF!</v>
      </c>
      <c r="X22" s="150" t="e">
        <f t="shared" si="1"/>
        <v>#REF!</v>
      </c>
      <c r="Y22" s="150" t="e">
        <f t="shared" si="1"/>
        <v>#REF!</v>
      </c>
      <c r="Z22" s="150" t="e">
        <f t="shared" si="1"/>
        <v>#REF!</v>
      </c>
      <c r="AA22" s="150" t="e">
        <f t="shared" si="1"/>
        <v>#REF!</v>
      </c>
      <c r="AB22" s="150" t="e">
        <f t="shared" si="1"/>
        <v>#REF!</v>
      </c>
      <c r="AC22" s="150" t="e">
        <f t="shared" si="1"/>
        <v>#REF!</v>
      </c>
      <c r="AD22" s="150" t="e">
        <f t="shared" si="1"/>
        <v>#REF!</v>
      </c>
      <c r="AE22" s="150" t="e">
        <f t="shared" si="1"/>
        <v>#REF!</v>
      </c>
      <c r="AF22" s="150" t="e">
        <f t="shared" si="1"/>
        <v>#REF!</v>
      </c>
      <c r="AG22" s="150" t="e">
        <f t="shared" si="1"/>
        <v>#REF!</v>
      </c>
      <c r="AH22" s="150" t="e">
        <f t="shared" si="1"/>
        <v>#REF!</v>
      </c>
      <c r="AI22" s="150" t="e">
        <f t="shared" si="1"/>
        <v>#REF!</v>
      </c>
      <c r="AJ22" s="150" t="e">
        <f t="shared" si="1"/>
        <v>#REF!</v>
      </c>
      <c r="AK22" s="150" t="e">
        <f t="shared" si="1"/>
        <v>#REF!</v>
      </c>
      <c r="AL22" s="150" t="e">
        <f t="shared" si="1"/>
        <v>#REF!</v>
      </c>
      <c r="AM22" s="150" t="e">
        <f t="shared" si="1"/>
        <v>#REF!</v>
      </c>
      <c r="AN22" s="150" t="e">
        <f t="shared" si="1"/>
        <v>#REF!</v>
      </c>
      <c r="AO22" s="150" t="e">
        <f t="shared" si="1"/>
        <v>#REF!</v>
      </c>
      <c r="AP22" s="150" t="e">
        <f t="shared" si="1"/>
        <v>#REF!</v>
      </c>
      <c r="AQ22" s="150" t="e">
        <f t="shared" si="1"/>
        <v>#REF!</v>
      </c>
      <c r="AR22" s="150" t="e">
        <f t="shared" si="1"/>
        <v>#REF!</v>
      </c>
    </row>
    <row r="23" spans="1:44" s="44" customFormat="1" x14ac:dyDescent="0.2">
      <c r="A23" s="42" t="s">
        <v>83</v>
      </c>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row>
    <row r="24" spans="1:44" s="50" customFormat="1" x14ac:dyDescent="0.2">
      <c r="A24" s="88">
        <v>1</v>
      </c>
      <c r="B24" s="91" t="e">
        <f t="shared" ref="B24:AR24" si="2">B7*0.8+25</f>
        <v>#REF!</v>
      </c>
      <c r="C24" s="91" t="e">
        <f t="shared" si="2"/>
        <v>#REF!</v>
      </c>
      <c r="D24" s="91" t="e">
        <f t="shared" si="2"/>
        <v>#REF!</v>
      </c>
      <c r="E24" s="91" t="e">
        <f t="shared" si="2"/>
        <v>#REF!</v>
      </c>
      <c r="F24" s="91" t="e">
        <f t="shared" si="2"/>
        <v>#REF!</v>
      </c>
      <c r="G24" s="91" t="e">
        <f t="shared" si="2"/>
        <v>#REF!</v>
      </c>
      <c r="H24" s="91" t="e">
        <f t="shared" si="2"/>
        <v>#REF!</v>
      </c>
      <c r="I24" s="91" t="e">
        <f t="shared" si="2"/>
        <v>#REF!</v>
      </c>
      <c r="J24" s="91" t="e">
        <f t="shared" si="2"/>
        <v>#REF!</v>
      </c>
      <c r="K24" s="91" t="e">
        <f t="shared" si="2"/>
        <v>#REF!</v>
      </c>
      <c r="L24" s="91" t="e">
        <f t="shared" si="2"/>
        <v>#REF!</v>
      </c>
      <c r="M24" s="91" t="e">
        <f t="shared" si="2"/>
        <v>#REF!</v>
      </c>
      <c r="N24" s="91" t="e">
        <f t="shared" si="2"/>
        <v>#REF!</v>
      </c>
      <c r="O24" s="91" t="e">
        <f t="shared" si="2"/>
        <v>#REF!</v>
      </c>
      <c r="P24" s="91" t="e">
        <f t="shared" si="2"/>
        <v>#REF!</v>
      </c>
      <c r="Q24" s="91" t="e">
        <f t="shared" si="2"/>
        <v>#REF!</v>
      </c>
      <c r="R24" s="91" t="e">
        <f t="shared" si="2"/>
        <v>#REF!</v>
      </c>
      <c r="S24" s="91" t="e">
        <f t="shared" si="2"/>
        <v>#REF!</v>
      </c>
      <c r="T24" s="91" t="e">
        <f t="shared" si="2"/>
        <v>#REF!</v>
      </c>
      <c r="U24" s="91" t="e">
        <f t="shared" si="2"/>
        <v>#REF!</v>
      </c>
      <c r="V24" s="91" t="e">
        <f t="shared" si="2"/>
        <v>#REF!</v>
      </c>
      <c r="W24" s="91" t="e">
        <f t="shared" si="2"/>
        <v>#REF!</v>
      </c>
      <c r="X24" s="91" t="e">
        <f t="shared" si="2"/>
        <v>#REF!</v>
      </c>
      <c r="Y24" s="91" t="e">
        <f t="shared" si="2"/>
        <v>#REF!</v>
      </c>
      <c r="Z24" s="91" t="e">
        <f t="shared" si="2"/>
        <v>#REF!</v>
      </c>
      <c r="AA24" s="91" t="e">
        <f t="shared" si="2"/>
        <v>#REF!</v>
      </c>
      <c r="AB24" s="91" t="e">
        <f t="shared" si="2"/>
        <v>#REF!</v>
      </c>
      <c r="AC24" s="91" t="e">
        <f t="shared" si="2"/>
        <v>#REF!</v>
      </c>
      <c r="AD24" s="91" t="e">
        <f t="shared" si="2"/>
        <v>#REF!</v>
      </c>
      <c r="AE24" s="91" t="e">
        <f t="shared" si="2"/>
        <v>#REF!</v>
      </c>
      <c r="AF24" s="91" t="e">
        <f t="shared" si="2"/>
        <v>#REF!</v>
      </c>
      <c r="AG24" s="91" t="e">
        <f t="shared" si="2"/>
        <v>#REF!</v>
      </c>
      <c r="AH24" s="91" t="e">
        <f t="shared" si="2"/>
        <v>#REF!</v>
      </c>
      <c r="AI24" s="91" t="e">
        <f t="shared" si="2"/>
        <v>#REF!</v>
      </c>
      <c r="AJ24" s="91" t="e">
        <f t="shared" si="2"/>
        <v>#REF!</v>
      </c>
      <c r="AK24" s="91" t="e">
        <f t="shared" si="2"/>
        <v>#REF!</v>
      </c>
      <c r="AL24" s="91" t="e">
        <f t="shared" si="2"/>
        <v>#REF!</v>
      </c>
      <c r="AM24" s="91" t="e">
        <f t="shared" si="2"/>
        <v>#REF!</v>
      </c>
      <c r="AN24" s="91" t="e">
        <f t="shared" si="2"/>
        <v>#REF!</v>
      </c>
      <c r="AO24" s="91" t="e">
        <f t="shared" si="2"/>
        <v>#REF!</v>
      </c>
      <c r="AP24" s="91" t="e">
        <f t="shared" si="2"/>
        <v>#REF!</v>
      </c>
      <c r="AQ24" s="91" t="e">
        <f t="shared" si="2"/>
        <v>#REF!</v>
      </c>
      <c r="AR24" s="91" t="e">
        <f t="shared" si="2"/>
        <v>#REF!</v>
      </c>
    </row>
    <row r="25" spans="1:44" s="50" customFormat="1" x14ac:dyDescent="0.2">
      <c r="A25" s="88">
        <v>2</v>
      </c>
      <c r="B25" s="91" t="e">
        <f t="shared" ref="B25:AR25" si="3">B8*0.8+25</f>
        <v>#REF!</v>
      </c>
      <c r="C25" s="91" t="e">
        <f t="shared" si="3"/>
        <v>#REF!</v>
      </c>
      <c r="D25" s="91" t="e">
        <f t="shared" si="3"/>
        <v>#REF!</v>
      </c>
      <c r="E25" s="91" t="e">
        <f t="shared" si="3"/>
        <v>#REF!</v>
      </c>
      <c r="F25" s="91" t="e">
        <f t="shared" si="3"/>
        <v>#REF!</v>
      </c>
      <c r="G25" s="91" t="e">
        <f t="shared" si="3"/>
        <v>#REF!</v>
      </c>
      <c r="H25" s="91" t="e">
        <f t="shared" si="3"/>
        <v>#REF!</v>
      </c>
      <c r="I25" s="91" t="e">
        <f t="shared" si="3"/>
        <v>#REF!</v>
      </c>
      <c r="J25" s="91" t="e">
        <f t="shared" si="3"/>
        <v>#REF!</v>
      </c>
      <c r="K25" s="91" t="e">
        <f t="shared" si="3"/>
        <v>#REF!</v>
      </c>
      <c r="L25" s="91" t="e">
        <f t="shared" si="3"/>
        <v>#REF!</v>
      </c>
      <c r="M25" s="91" t="e">
        <f t="shared" si="3"/>
        <v>#REF!</v>
      </c>
      <c r="N25" s="91" t="e">
        <f t="shared" si="3"/>
        <v>#REF!</v>
      </c>
      <c r="O25" s="91" t="e">
        <f t="shared" si="3"/>
        <v>#REF!</v>
      </c>
      <c r="P25" s="91" t="e">
        <f t="shared" si="3"/>
        <v>#REF!</v>
      </c>
      <c r="Q25" s="91" t="e">
        <f t="shared" si="3"/>
        <v>#REF!</v>
      </c>
      <c r="R25" s="91" t="e">
        <f t="shared" si="3"/>
        <v>#REF!</v>
      </c>
      <c r="S25" s="91" t="e">
        <f t="shared" si="3"/>
        <v>#REF!</v>
      </c>
      <c r="T25" s="91" t="e">
        <f t="shared" si="3"/>
        <v>#REF!</v>
      </c>
      <c r="U25" s="91" t="e">
        <f t="shared" si="3"/>
        <v>#REF!</v>
      </c>
      <c r="V25" s="91" t="e">
        <f t="shared" si="3"/>
        <v>#REF!</v>
      </c>
      <c r="W25" s="91" t="e">
        <f t="shared" si="3"/>
        <v>#REF!</v>
      </c>
      <c r="X25" s="91" t="e">
        <f t="shared" si="3"/>
        <v>#REF!</v>
      </c>
      <c r="Y25" s="91" t="e">
        <f t="shared" si="3"/>
        <v>#REF!</v>
      </c>
      <c r="Z25" s="91" t="e">
        <f t="shared" si="3"/>
        <v>#REF!</v>
      </c>
      <c r="AA25" s="91" t="e">
        <f t="shared" si="3"/>
        <v>#REF!</v>
      </c>
      <c r="AB25" s="91" t="e">
        <f t="shared" si="3"/>
        <v>#REF!</v>
      </c>
      <c r="AC25" s="91" t="e">
        <f t="shared" si="3"/>
        <v>#REF!</v>
      </c>
      <c r="AD25" s="91" t="e">
        <f t="shared" si="3"/>
        <v>#REF!</v>
      </c>
      <c r="AE25" s="91" t="e">
        <f t="shared" si="3"/>
        <v>#REF!</v>
      </c>
      <c r="AF25" s="91" t="e">
        <f t="shared" si="3"/>
        <v>#REF!</v>
      </c>
      <c r="AG25" s="91" t="e">
        <f t="shared" si="3"/>
        <v>#REF!</v>
      </c>
      <c r="AH25" s="91" t="e">
        <f t="shared" si="3"/>
        <v>#REF!</v>
      </c>
      <c r="AI25" s="91" t="e">
        <f t="shared" si="3"/>
        <v>#REF!</v>
      </c>
      <c r="AJ25" s="91" t="e">
        <f t="shared" si="3"/>
        <v>#REF!</v>
      </c>
      <c r="AK25" s="91" t="e">
        <f t="shared" si="3"/>
        <v>#REF!</v>
      </c>
      <c r="AL25" s="91" t="e">
        <f t="shared" si="3"/>
        <v>#REF!</v>
      </c>
      <c r="AM25" s="91" t="e">
        <f t="shared" si="3"/>
        <v>#REF!</v>
      </c>
      <c r="AN25" s="91" t="e">
        <f t="shared" si="3"/>
        <v>#REF!</v>
      </c>
      <c r="AO25" s="91" t="e">
        <f t="shared" si="3"/>
        <v>#REF!</v>
      </c>
      <c r="AP25" s="91" t="e">
        <f t="shared" si="3"/>
        <v>#REF!</v>
      </c>
      <c r="AQ25" s="91" t="e">
        <f t="shared" si="3"/>
        <v>#REF!</v>
      </c>
      <c r="AR25" s="91" t="e">
        <f t="shared" si="3"/>
        <v>#REF!</v>
      </c>
    </row>
    <row r="26" spans="1:44" s="50" customFormat="1" x14ac:dyDescent="0.2">
      <c r="A26" s="42" t="s">
        <v>84</v>
      </c>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row>
    <row r="27" spans="1:44" s="50" customFormat="1" x14ac:dyDescent="0.2">
      <c r="A27" s="88">
        <f>A24</f>
        <v>1</v>
      </c>
      <c r="B27" s="91" t="e">
        <f t="shared" ref="B27:AR27" si="4">B10*0.8+25</f>
        <v>#REF!</v>
      </c>
      <c r="C27" s="91" t="e">
        <f t="shared" si="4"/>
        <v>#REF!</v>
      </c>
      <c r="D27" s="91" t="e">
        <f t="shared" si="4"/>
        <v>#REF!</v>
      </c>
      <c r="E27" s="91" t="e">
        <f t="shared" si="4"/>
        <v>#REF!</v>
      </c>
      <c r="F27" s="91" t="e">
        <f t="shared" si="4"/>
        <v>#REF!</v>
      </c>
      <c r="G27" s="91" t="e">
        <f t="shared" si="4"/>
        <v>#REF!</v>
      </c>
      <c r="H27" s="91" t="e">
        <f t="shared" si="4"/>
        <v>#REF!</v>
      </c>
      <c r="I27" s="91" t="e">
        <f t="shared" si="4"/>
        <v>#REF!</v>
      </c>
      <c r="J27" s="91" t="e">
        <f t="shared" si="4"/>
        <v>#REF!</v>
      </c>
      <c r="K27" s="91" t="e">
        <f t="shared" si="4"/>
        <v>#REF!</v>
      </c>
      <c r="L27" s="91" t="e">
        <f t="shared" si="4"/>
        <v>#REF!</v>
      </c>
      <c r="M27" s="91" t="e">
        <f t="shared" si="4"/>
        <v>#REF!</v>
      </c>
      <c r="N27" s="91" t="e">
        <f t="shared" si="4"/>
        <v>#REF!</v>
      </c>
      <c r="O27" s="91" t="e">
        <f t="shared" si="4"/>
        <v>#REF!</v>
      </c>
      <c r="P27" s="91" t="e">
        <f t="shared" si="4"/>
        <v>#REF!</v>
      </c>
      <c r="Q27" s="91" t="e">
        <f t="shared" si="4"/>
        <v>#REF!</v>
      </c>
      <c r="R27" s="91" t="e">
        <f t="shared" si="4"/>
        <v>#REF!</v>
      </c>
      <c r="S27" s="91" t="e">
        <f t="shared" si="4"/>
        <v>#REF!</v>
      </c>
      <c r="T27" s="91" t="e">
        <f t="shared" si="4"/>
        <v>#REF!</v>
      </c>
      <c r="U27" s="91" t="e">
        <f t="shared" si="4"/>
        <v>#REF!</v>
      </c>
      <c r="V27" s="91" t="e">
        <f t="shared" si="4"/>
        <v>#REF!</v>
      </c>
      <c r="W27" s="91" t="e">
        <f t="shared" si="4"/>
        <v>#REF!</v>
      </c>
      <c r="X27" s="91" t="e">
        <f t="shared" si="4"/>
        <v>#REF!</v>
      </c>
      <c r="Y27" s="91" t="e">
        <f t="shared" si="4"/>
        <v>#REF!</v>
      </c>
      <c r="Z27" s="91" t="e">
        <f t="shared" si="4"/>
        <v>#REF!</v>
      </c>
      <c r="AA27" s="91" t="e">
        <f t="shared" si="4"/>
        <v>#REF!</v>
      </c>
      <c r="AB27" s="91" t="e">
        <f t="shared" si="4"/>
        <v>#REF!</v>
      </c>
      <c r="AC27" s="91" t="e">
        <f t="shared" si="4"/>
        <v>#REF!</v>
      </c>
      <c r="AD27" s="91" t="e">
        <f t="shared" si="4"/>
        <v>#REF!</v>
      </c>
      <c r="AE27" s="91" t="e">
        <f t="shared" si="4"/>
        <v>#REF!</v>
      </c>
      <c r="AF27" s="91" t="e">
        <f t="shared" si="4"/>
        <v>#REF!</v>
      </c>
      <c r="AG27" s="91" t="e">
        <f t="shared" si="4"/>
        <v>#REF!</v>
      </c>
      <c r="AH27" s="91" t="e">
        <f t="shared" si="4"/>
        <v>#REF!</v>
      </c>
      <c r="AI27" s="91" t="e">
        <f t="shared" si="4"/>
        <v>#REF!</v>
      </c>
      <c r="AJ27" s="91" t="e">
        <f t="shared" si="4"/>
        <v>#REF!</v>
      </c>
      <c r="AK27" s="91" t="e">
        <f t="shared" si="4"/>
        <v>#REF!</v>
      </c>
      <c r="AL27" s="91" t="e">
        <f t="shared" si="4"/>
        <v>#REF!</v>
      </c>
      <c r="AM27" s="91" t="e">
        <f t="shared" si="4"/>
        <v>#REF!</v>
      </c>
      <c r="AN27" s="91" t="e">
        <f t="shared" si="4"/>
        <v>#REF!</v>
      </c>
      <c r="AO27" s="91" t="e">
        <f t="shared" si="4"/>
        <v>#REF!</v>
      </c>
      <c r="AP27" s="91" t="e">
        <f t="shared" si="4"/>
        <v>#REF!</v>
      </c>
      <c r="AQ27" s="91" t="e">
        <f t="shared" si="4"/>
        <v>#REF!</v>
      </c>
      <c r="AR27" s="91" t="e">
        <f t="shared" si="4"/>
        <v>#REF!</v>
      </c>
    </row>
    <row r="28" spans="1:44" s="50" customFormat="1" x14ac:dyDescent="0.2">
      <c r="A28" s="88">
        <f>A25</f>
        <v>2</v>
      </c>
      <c r="B28" s="91" t="e">
        <f t="shared" ref="B28:AR28" si="5">B11*0.8+25</f>
        <v>#REF!</v>
      </c>
      <c r="C28" s="91" t="e">
        <f t="shared" si="5"/>
        <v>#REF!</v>
      </c>
      <c r="D28" s="91" t="e">
        <f t="shared" si="5"/>
        <v>#REF!</v>
      </c>
      <c r="E28" s="91" t="e">
        <f t="shared" si="5"/>
        <v>#REF!</v>
      </c>
      <c r="F28" s="91" t="e">
        <f t="shared" si="5"/>
        <v>#REF!</v>
      </c>
      <c r="G28" s="91" t="e">
        <f t="shared" si="5"/>
        <v>#REF!</v>
      </c>
      <c r="H28" s="91" t="e">
        <f t="shared" si="5"/>
        <v>#REF!</v>
      </c>
      <c r="I28" s="91" t="e">
        <f t="shared" si="5"/>
        <v>#REF!</v>
      </c>
      <c r="J28" s="91" t="e">
        <f t="shared" si="5"/>
        <v>#REF!</v>
      </c>
      <c r="K28" s="91" t="e">
        <f t="shared" si="5"/>
        <v>#REF!</v>
      </c>
      <c r="L28" s="91" t="e">
        <f t="shared" si="5"/>
        <v>#REF!</v>
      </c>
      <c r="M28" s="91" t="e">
        <f t="shared" si="5"/>
        <v>#REF!</v>
      </c>
      <c r="N28" s="91" t="e">
        <f t="shared" si="5"/>
        <v>#REF!</v>
      </c>
      <c r="O28" s="91" t="e">
        <f t="shared" si="5"/>
        <v>#REF!</v>
      </c>
      <c r="P28" s="91" t="e">
        <f t="shared" si="5"/>
        <v>#REF!</v>
      </c>
      <c r="Q28" s="91" t="e">
        <f t="shared" si="5"/>
        <v>#REF!</v>
      </c>
      <c r="R28" s="91" t="e">
        <f t="shared" si="5"/>
        <v>#REF!</v>
      </c>
      <c r="S28" s="91" t="e">
        <f t="shared" si="5"/>
        <v>#REF!</v>
      </c>
      <c r="T28" s="91" t="e">
        <f t="shared" si="5"/>
        <v>#REF!</v>
      </c>
      <c r="U28" s="91" t="e">
        <f t="shared" si="5"/>
        <v>#REF!</v>
      </c>
      <c r="V28" s="91" t="e">
        <f t="shared" si="5"/>
        <v>#REF!</v>
      </c>
      <c r="W28" s="91" t="e">
        <f t="shared" si="5"/>
        <v>#REF!</v>
      </c>
      <c r="X28" s="91" t="e">
        <f t="shared" si="5"/>
        <v>#REF!</v>
      </c>
      <c r="Y28" s="91" t="e">
        <f t="shared" si="5"/>
        <v>#REF!</v>
      </c>
      <c r="Z28" s="91" t="e">
        <f t="shared" si="5"/>
        <v>#REF!</v>
      </c>
      <c r="AA28" s="91" t="e">
        <f t="shared" si="5"/>
        <v>#REF!</v>
      </c>
      <c r="AB28" s="91" t="e">
        <f t="shared" si="5"/>
        <v>#REF!</v>
      </c>
      <c r="AC28" s="91" t="e">
        <f t="shared" si="5"/>
        <v>#REF!</v>
      </c>
      <c r="AD28" s="91" t="e">
        <f t="shared" si="5"/>
        <v>#REF!</v>
      </c>
      <c r="AE28" s="91" t="e">
        <f t="shared" si="5"/>
        <v>#REF!</v>
      </c>
      <c r="AF28" s="91" t="e">
        <f t="shared" si="5"/>
        <v>#REF!</v>
      </c>
      <c r="AG28" s="91" t="e">
        <f t="shared" si="5"/>
        <v>#REF!</v>
      </c>
      <c r="AH28" s="91" t="e">
        <f t="shared" si="5"/>
        <v>#REF!</v>
      </c>
      <c r="AI28" s="91" t="e">
        <f t="shared" si="5"/>
        <v>#REF!</v>
      </c>
      <c r="AJ28" s="91" t="e">
        <f t="shared" si="5"/>
        <v>#REF!</v>
      </c>
      <c r="AK28" s="91" t="e">
        <f t="shared" si="5"/>
        <v>#REF!</v>
      </c>
      <c r="AL28" s="91" t="e">
        <f t="shared" si="5"/>
        <v>#REF!</v>
      </c>
      <c r="AM28" s="91" t="e">
        <f t="shared" si="5"/>
        <v>#REF!</v>
      </c>
      <c r="AN28" s="91" t="e">
        <f t="shared" si="5"/>
        <v>#REF!</v>
      </c>
      <c r="AO28" s="91" t="e">
        <f t="shared" si="5"/>
        <v>#REF!</v>
      </c>
      <c r="AP28" s="91" t="e">
        <f t="shared" si="5"/>
        <v>#REF!</v>
      </c>
      <c r="AQ28" s="91" t="e">
        <f t="shared" si="5"/>
        <v>#REF!</v>
      </c>
      <c r="AR28" s="91" t="e">
        <f t="shared" si="5"/>
        <v>#REF!</v>
      </c>
    </row>
    <row r="29" spans="1:44" s="50" customFormat="1" x14ac:dyDescent="0.2">
      <c r="A29" s="42" t="s">
        <v>85</v>
      </c>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row>
    <row r="30" spans="1:44" s="50" customFormat="1" x14ac:dyDescent="0.2">
      <c r="A30" s="88">
        <f>A24</f>
        <v>1</v>
      </c>
      <c r="B30" s="91" t="e">
        <f t="shared" ref="B30:AR30" si="6">B13*0.8+25</f>
        <v>#REF!</v>
      </c>
      <c r="C30" s="91" t="e">
        <f t="shared" si="6"/>
        <v>#REF!</v>
      </c>
      <c r="D30" s="91" t="e">
        <f t="shared" si="6"/>
        <v>#REF!</v>
      </c>
      <c r="E30" s="91" t="e">
        <f t="shared" si="6"/>
        <v>#REF!</v>
      </c>
      <c r="F30" s="91" t="e">
        <f t="shared" si="6"/>
        <v>#REF!</v>
      </c>
      <c r="G30" s="91" t="e">
        <f t="shared" si="6"/>
        <v>#REF!</v>
      </c>
      <c r="H30" s="91" t="e">
        <f t="shared" si="6"/>
        <v>#REF!</v>
      </c>
      <c r="I30" s="91" t="e">
        <f t="shared" si="6"/>
        <v>#REF!</v>
      </c>
      <c r="J30" s="91" t="e">
        <f t="shared" si="6"/>
        <v>#REF!</v>
      </c>
      <c r="K30" s="91" t="e">
        <f t="shared" si="6"/>
        <v>#REF!</v>
      </c>
      <c r="L30" s="91" t="e">
        <f t="shared" si="6"/>
        <v>#REF!</v>
      </c>
      <c r="M30" s="91" t="e">
        <f t="shared" si="6"/>
        <v>#REF!</v>
      </c>
      <c r="N30" s="91" t="e">
        <f t="shared" si="6"/>
        <v>#REF!</v>
      </c>
      <c r="O30" s="91" t="e">
        <f t="shared" si="6"/>
        <v>#REF!</v>
      </c>
      <c r="P30" s="91" t="e">
        <f t="shared" si="6"/>
        <v>#REF!</v>
      </c>
      <c r="Q30" s="91" t="e">
        <f t="shared" si="6"/>
        <v>#REF!</v>
      </c>
      <c r="R30" s="91" t="e">
        <f t="shared" si="6"/>
        <v>#REF!</v>
      </c>
      <c r="S30" s="91" t="e">
        <f t="shared" si="6"/>
        <v>#REF!</v>
      </c>
      <c r="T30" s="91" t="e">
        <f t="shared" si="6"/>
        <v>#REF!</v>
      </c>
      <c r="U30" s="91" t="e">
        <f t="shared" si="6"/>
        <v>#REF!</v>
      </c>
      <c r="V30" s="91" t="e">
        <f t="shared" si="6"/>
        <v>#REF!</v>
      </c>
      <c r="W30" s="91" t="e">
        <f t="shared" si="6"/>
        <v>#REF!</v>
      </c>
      <c r="X30" s="91" t="e">
        <f t="shared" si="6"/>
        <v>#REF!</v>
      </c>
      <c r="Y30" s="91" t="e">
        <f t="shared" si="6"/>
        <v>#REF!</v>
      </c>
      <c r="Z30" s="91" t="e">
        <f t="shared" si="6"/>
        <v>#REF!</v>
      </c>
      <c r="AA30" s="91" t="e">
        <f t="shared" si="6"/>
        <v>#REF!</v>
      </c>
      <c r="AB30" s="91" t="e">
        <f t="shared" si="6"/>
        <v>#REF!</v>
      </c>
      <c r="AC30" s="91" t="e">
        <f t="shared" si="6"/>
        <v>#REF!</v>
      </c>
      <c r="AD30" s="91" t="e">
        <f t="shared" si="6"/>
        <v>#REF!</v>
      </c>
      <c r="AE30" s="91" t="e">
        <f t="shared" si="6"/>
        <v>#REF!</v>
      </c>
      <c r="AF30" s="91" t="e">
        <f t="shared" si="6"/>
        <v>#REF!</v>
      </c>
      <c r="AG30" s="91" t="e">
        <f t="shared" si="6"/>
        <v>#REF!</v>
      </c>
      <c r="AH30" s="91" t="e">
        <f t="shared" si="6"/>
        <v>#REF!</v>
      </c>
      <c r="AI30" s="91" t="e">
        <f t="shared" si="6"/>
        <v>#REF!</v>
      </c>
      <c r="AJ30" s="91" t="e">
        <f t="shared" si="6"/>
        <v>#REF!</v>
      </c>
      <c r="AK30" s="91" t="e">
        <f t="shared" si="6"/>
        <v>#REF!</v>
      </c>
      <c r="AL30" s="91" t="e">
        <f t="shared" si="6"/>
        <v>#REF!</v>
      </c>
      <c r="AM30" s="91" t="e">
        <f t="shared" si="6"/>
        <v>#REF!</v>
      </c>
      <c r="AN30" s="91" t="e">
        <f t="shared" si="6"/>
        <v>#REF!</v>
      </c>
      <c r="AO30" s="91" t="e">
        <f t="shared" si="6"/>
        <v>#REF!</v>
      </c>
      <c r="AP30" s="91" t="e">
        <f t="shared" si="6"/>
        <v>#REF!</v>
      </c>
      <c r="AQ30" s="91" t="e">
        <f t="shared" si="6"/>
        <v>#REF!</v>
      </c>
      <c r="AR30" s="91" t="e">
        <f t="shared" si="6"/>
        <v>#REF!</v>
      </c>
    </row>
    <row r="31" spans="1:44" s="50" customFormat="1" x14ac:dyDescent="0.2">
      <c r="A31" s="88">
        <f>A25</f>
        <v>2</v>
      </c>
      <c r="B31" s="91" t="e">
        <f t="shared" ref="B31:AR31" si="7">B14*0.8+25</f>
        <v>#REF!</v>
      </c>
      <c r="C31" s="91" t="e">
        <f t="shared" si="7"/>
        <v>#REF!</v>
      </c>
      <c r="D31" s="91" t="e">
        <f t="shared" si="7"/>
        <v>#REF!</v>
      </c>
      <c r="E31" s="91" t="e">
        <f t="shared" si="7"/>
        <v>#REF!</v>
      </c>
      <c r="F31" s="91" t="e">
        <f t="shared" si="7"/>
        <v>#REF!</v>
      </c>
      <c r="G31" s="91" t="e">
        <f t="shared" si="7"/>
        <v>#REF!</v>
      </c>
      <c r="H31" s="91" t="e">
        <f t="shared" si="7"/>
        <v>#REF!</v>
      </c>
      <c r="I31" s="91" t="e">
        <f t="shared" si="7"/>
        <v>#REF!</v>
      </c>
      <c r="J31" s="91" t="e">
        <f t="shared" si="7"/>
        <v>#REF!</v>
      </c>
      <c r="K31" s="91" t="e">
        <f t="shared" si="7"/>
        <v>#REF!</v>
      </c>
      <c r="L31" s="91" t="e">
        <f t="shared" si="7"/>
        <v>#REF!</v>
      </c>
      <c r="M31" s="91" t="e">
        <f t="shared" si="7"/>
        <v>#REF!</v>
      </c>
      <c r="N31" s="91" t="e">
        <f t="shared" si="7"/>
        <v>#REF!</v>
      </c>
      <c r="O31" s="91" t="e">
        <f t="shared" si="7"/>
        <v>#REF!</v>
      </c>
      <c r="P31" s="91" t="e">
        <f t="shared" si="7"/>
        <v>#REF!</v>
      </c>
      <c r="Q31" s="91" t="e">
        <f t="shared" si="7"/>
        <v>#REF!</v>
      </c>
      <c r="R31" s="91" t="e">
        <f t="shared" si="7"/>
        <v>#REF!</v>
      </c>
      <c r="S31" s="91" t="e">
        <f t="shared" si="7"/>
        <v>#REF!</v>
      </c>
      <c r="T31" s="91" t="e">
        <f t="shared" si="7"/>
        <v>#REF!</v>
      </c>
      <c r="U31" s="91" t="e">
        <f t="shared" si="7"/>
        <v>#REF!</v>
      </c>
      <c r="V31" s="91" t="e">
        <f t="shared" si="7"/>
        <v>#REF!</v>
      </c>
      <c r="W31" s="91" t="e">
        <f t="shared" si="7"/>
        <v>#REF!</v>
      </c>
      <c r="X31" s="91" t="e">
        <f t="shared" si="7"/>
        <v>#REF!</v>
      </c>
      <c r="Y31" s="91" t="e">
        <f t="shared" si="7"/>
        <v>#REF!</v>
      </c>
      <c r="Z31" s="91" t="e">
        <f t="shared" si="7"/>
        <v>#REF!</v>
      </c>
      <c r="AA31" s="91" t="e">
        <f t="shared" si="7"/>
        <v>#REF!</v>
      </c>
      <c r="AB31" s="91" t="e">
        <f t="shared" si="7"/>
        <v>#REF!</v>
      </c>
      <c r="AC31" s="91" t="e">
        <f t="shared" si="7"/>
        <v>#REF!</v>
      </c>
      <c r="AD31" s="91" t="e">
        <f t="shared" si="7"/>
        <v>#REF!</v>
      </c>
      <c r="AE31" s="91" t="e">
        <f t="shared" si="7"/>
        <v>#REF!</v>
      </c>
      <c r="AF31" s="91" t="e">
        <f t="shared" si="7"/>
        <v>#REF!</v>
      </c>
      <c r="AG31" s="91" t="e">
        <f t="shared" si="7"/>
        <v>#REF!</v>
      </c>
      <c r="AH31" s="91" t="e">
        <f t="shared" si="7"/>
        <v>#REF!</v>
      </c>
      <c r="AI31" s="91" t="e">
        <f t="shared" si="7"/>
        <v>#REF!</v>
      </c>
      <c r="AJ31" s="91" t="e">
        <f t="shared" si="7"/>
        <v>#REF!</v>
      </c>
      <c r="AK31" s="91" t="e">
        <f t="shared" si="7"/>
        <v>#REF!</v>
      </c>
      <c r="AL31" s="91" t="e">
        <f t="shared" si="7"/>
        <v>#REF!</v>
      </c>
      <c r="AM31" s="91" t="e">
        <f t="shared" si="7"/>
        <v>#REF!</v>
      </c>
      <c r="AN31" s="91" t="e">
        <f t="shared" si="7"/>
        <v>#REF!</v>
      </c>
      <c r="AO31" s="91" t="e">
        <f t="shared" si="7"/>
        <v>#REF!</v>
      </c>
      <c r="AP31" s="91" t="e">
        <f t="shared" si="7"/>
        <v>#REF!</v>
      </c>
      <c r="AQ31" s="91" t="e">
        <f t="shared" si="7"/>
        <v>#REF!</v>
      </c>
      <c r="AR31" s="91" t="e">
        <f t="shared" si="7"/>
        <v>#REF!</v>
      </c>
    </row>
    <row r="32" spans="1:44" s="50" customFormat="1" x14ac:dyDescent="0.2">
      <c r="A32" s="42" t="s">
        <v>86</v>
      </c>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row>
    <row r="33" spans="1:44" s="50" customFormat="1" x14ac:dyDescent="0.2">
      <c r="A33" s="88">
        <f>A24</f>
        <v>1</v>
      </c>
      <c r="B33" s="91" t="e">
        <f t="shared" ref="B33:AR33" si="8">B16*0.8+25</f>
        <v>#REF!</v>
      </c>
      <c r="C33" s="91" t="e">
        <f t="shared" si="8"/>
        <v>#REF!</v>
      </c>
      <c r="D33" s="91" t="e">
        <f t="shared" si="8"/>
        <v>#REF!</v>
      </c>
      <c r="E33" s="91" t="e">
        <f t="shared" si="8"/>
        <v>#REF!</v>
      </c>
      <c r="F33" s="91" t="e">
        <f t="shared" si="8"/>
        <v>#REF!</v>
      </c>
      <c r="G33" s="91" t="e">
        <f t="shared" si="8"/>
        <v>#REF!</v>
      </c>
      <c r="H33" s="91" t="e">
        <f t="shared" si="8"/>
        <v>#REF!</v>
      </c>
      <c r="I33" s="91" t="e">
        <f t="shared" si="8"/>
        <v>#REF!</v>
      </c>
      <c r="J33" s="91" t="e">
        <f t="shared" si="8"/>
        <v>#REF!</v>
      </c>
      <c r="K33" s="91" t="e">
        <f t="shared" si="8"/>
        <v>#REF!</v>
      </c>
      <c r="L33" s="91" t="e">
        <f t="shared" si="8"/>
        <v>#REF!</v>
      </c>
      <c r="M33" s="91" t="e">
        <f t="shared" si="8"/>
        <v>#REF!</v>
      </c>
      <c r="N33" s="91" t="e">
        <f t="shared" si="8"/>
        <v>#REF!</v>
      </c>
      <c r="O33" s="91" t="e">
        <f t="shared" si="8"/>
        <v>#REF!</v>
      </c>
      <c r="P33" s="91" t="e">
        <f t="shared" si="8"/>
        <v>#REF!</v>
      </c>
      <c r="Q33" s="91" t="e">
        <f t="shared" si="8"/>
        <v>#REF!</v>
      </c>
      <c r="R33" s="91" t="e">
        <f t="shared" si="8"/>
        <v>#REF!</v>
      </c>
      <c r="S33" s="91" t="e">
        <f t="shared" si="8"/>
        <v>#REF!</v>
      </c>
      <c r="T33" s="91" t="e">
        <f t="shared" si="8"/>
        <v>#REF!</v>
      </c>
      <c r="U33" s="91" t="e">
        <f t="shared" si="8"/>
        <v>#REF!</v>
      </c>
      <c r="V33" s="91" t="e">
        <f t="shared" si="8"/>
        <v>#REF!</v>
      </c>
      <c r="W33" s="91" t="e">
        <f t="shared" si="8"/>
        <v>#REF!</v>
      </c>
      <c r="X33" s="91" t="e">
        <f t="shared" si="8"/>
        <v>#REF!</v>
      </c>
      <c r="Y33" s="91" t="e">
        <f t="shared" si="8"/>
        <v>#REF!</v>
      </c>
      <c r="Z33" s="91" t="e">
        <f t="shared" si="8"/>
        <v>#REF!</v>
      </c>
      <c r="AA33" s="91" t="e">
        <f t="shared" si="8"/>
        <v>#REF!</v>
      </c>
      <c r="AB33" s="91" t="e">
        <f t="shared" si="8"/>
        <v>#REF!</v>
      </c>
      <c r="AC33" s="91" t="e">
        <f t="shared" si="8"/>
        <v>#REF!</v>
      </c>
      <c r="AD33" s="91" t="e">
        <f t="shared" si="8"/>
        <v>#REF!</v>
      </c>
      <c r="AE33" s="91" t="e">
        <f t="shared" si="8"/>
        <v>#REF!</v>
      </c>
      <c r="AF33" s="91" t="e">
        <f t="shared" si="8"/>
        <v>#REF!</v>
      </c>
      <c r="AG33" s="91" t="e">
        <f t="shared" si="8"/>
        <v>#REF!</v>
      </c>
      <c r="AH33" s="91" t="e">
        <f t="shared" si="8"/>
        <v>#REF!</v>
      </c>
      <c r="AI33" s="91" t="e">
        <f t="shared" si="8"/>
        <v>#REF!</v>
      </c>
      <c r="AJ33" s="91" t="e">
        <f t="shared" si="8"/>
        <v>#REF!</v>
      </c>
      <c r="AK33" s="91" t="e">
        <f t="shared" si="8"/>
        <v>#REF!</v>
      </c>
      <c r="AL33" s="91" t="e">
        <f t="shared" si="8"/>
        <v>#REF!</v>
      </c>
      <c r="AM33" s="91" t="e">
        <f t="shared" si="8"/>
        <v>#REF!</v>
      </c>
      <c r="AN33" s="91" t="e">
        <f t="shared" si="8"/>
        <v>#REF!</v>
      </c>
      <c r="AO33" s="91" t="e">
        <f t="shared" si="8"/>
        <v>#REF!</v>
      </c>
      <c r="AP33" s="91" t="e">
        <f t="shared" si="8"/>
        <v>#REF!</v>
      </c>
      <c r="AQ33" s="91" t="e">
        <f t="shared" si="8"/>
        <v>#REF!</v>
      </c>
      <c r="AR33" s="91" t="e">
        <f t="shared" si="8"/>
        <v>#REF!</v>
      </c>
    </row>
    <row r="34" spans="1:44" s="50" customFormat="1" x14ac:dyDescent="0.2">
      <c r="A34" s="88">
        <f>A25</f>
        <v>2</v>
      </c>
      <c r="B34" s="91" t="e">
        <f t="shared" ref="B34:AR34" si="9">B17*0.8+25</f>
        <v>#REF!</v>
      </c>
      <c r="C34" s="91" t="e">
        <f t="shared" si="9"/>
        <v>#REF!</v>
      </c>
      <c r="D34" s="91" t="e">
        <f t="shared" si="9"/>
        <v>#REF!</v>
      </c>
      <c r="E34" s="91" t="e">
        <f t="shared" si="9"/>
        <v>#REF!</v>
      </c>
      <c r="F34" s="91" t="e">
        <f t="shared" si="9"/>
        <v>#REF!</v>
      </c>
      <c r="G34" s="91" t="e">
        <f t="shared" si="9"/>
        <v>#REF!</v>
      </c>
      <c r="H34" s="91" t="e">
        <f t="shared" si="9"/>
        <v>#REF!</v>
      </c>
      <c r="I34" s="91" t="e">
        <f t="shared" si="9"/>
        <v>#REF!</v>
      </c>
      <c r="J34" s="91" t="e">
        <f t="shared" si="9"/>
        <v>#REF!</v>
      </c>
      <c r="K34" s="91" t="e">
        <f t="shared" si="9"/>
        <v>#REF!</v>
      </c>
      <c r="L34" s="91" t="e">
        <f t="shared" si="9"/>
        <v>#REF!</v>
      </c>
      <c r="M34" s="91" t="e">
        <f t="shared" si="9"/>
        <v>#REF!</v>
      </c>
      <c r="N34" s="91" t="e">
        <f t="shared" si="9"/>
        <v>#REF!</v>
      </c>
      <c r="O34" s="91" t="e">
        <f t="shared" si="9"/>
        <v>#REF!</v>
      </c>
      <c r="P34" s="91" t="e">
        <f t="shared" si="9"/>
        <v>#REF!</v>
      </c>
      <c r="Q34" s="91" t="e">
        <f t="shared" si="9"/>
        <v>#REF!</v>
      </c>
      <c r="R34" s="91" t="e">
        <f t="shared" si="9"/>
        <v>#REF!</v>
      </c>
      <c r="S34" s="91" t="e">
        <f t="shared" si="9"/>
        <v>#REF!</v>
      </c>
      <c r="T34" s="91" t="e">
        <f t="shared" si="9"/>
        <v>#REF!</v>
      </c>
      <c r="U34" s="91" t="e">
        <f t="shared" si="9"/>
        <v>#REF!</v>
      </c>
      <c r="V34" s="91" t="e">
        <f t="shared" si="9"/>
        <v>#REF!</v>
      </c>
      <c r="W34" s="91" t="e">
        <f t="shared" si="9"/>
        <v>#REF!</v>
      </c>
      <c r="X34" s="91" t="e">
        <f t="shared" si="9"/>
        <v>#REF!</v>
      </c>
      <c r="Y34" s="91" t="e">
        <f t="shared" si="9"/>
        <v>#REF!</v>
      </c>
      <c r="Z34" s="91" t="e">
        <f t="shared" si="9"/>
        <v>#REF!</v>
      </c>
      <c r="AA34" s="91" t="e">
        <f t="shared" si="9"/>
        <v>#REF!</v>
      </c>
      <c r="AB34" s="91" t="e">
        <f t="shared" si="9"/>
        <v>#REF!</v>
      </c>
      <c r="AC34" s="91" t="e">
        <f t="shared" si="9"/>
        <v>#REF!</v>
      </c>
      <c r="AD34" s="91" t="e">
        <f t="shared" si="9"/>
        <v>#REF!</v>
      </c>
      <c r="AE34" s="91" t="e">
        <f t="shared" si="9"/>
        <v>#REF!</v>
      </c>
      <c r="AF34" s="91" t="e">
        <f t="shared" si="9"/>
        <v>#REF!</v>
      </c>
      <c r="AG34" s="91" t="e">
        <f t="shared" si="9"/>
        <v>#REF!</v>
      </c>
      <c r="AH34" s="91" t="e">
        <f t="shared" si="9"/>
        <v>#REF!</v>
      </c>
      <c r="AI34" s="91" t="e">
        <f t="shared" si="9"/>
        <v>#REF!</v>
      </c>
      <c r="AJ34" s="91" t="e">
        <f t="shared" si="9"/>
        <v>#REF!</v>
      </c>
      <c r="AK34" s="91" t="e">
        <f t="shared" si="9"/>
        <v>#REF!</v>
      </c>
      <c r="AL34" s="91" t="e">
        <f t="shared" si="9"/>
        <v>#REF!</v>
      </c>
      <c r="AM34" s="91" t="e">
        <f t="shared" si="9"/>
        <v>#REF!</v>
      </c>
      <c r="AN34" s="91" t="e">
        <f t="shared" si="9"/>
        <v>#REF!</v>
      </c>
      <c r="AO34" s="91" t="e">
        <f t="shared" si="9"/>
        <v>#REF!</v>
      </c>
      <c r="AP34" s="91" t="e">
        <f t="shared" si="9"/>
        <v>#REF!</v>
      </c>
      <c r="AQ34" s="91" t="e">
        <f t="shared" si="9"/>
        <v>#REF!</v>
      </c>
      <c r="AR34" s="91" t="e">
        <f t="shared" si="9"/>
        <v>#REF!</v>
      </c>
    </row>
    <row r="35" spans="1:44" s="50" customFormat="1" x14ac:dyDescent="0.2">
      <c r="A35" s="42" t="s">
        <v>87</v>
      </c>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row>
    <row r="36" spans="1:44" s="50" customFormat="1" x14ac:dyDescent="0.2">
      <c r="A36" s="88" t="s">
        <v>88</v>
      </c>
      <c r="B36" s="42" t="e">
        <f t="shared" ref="B36:AR36" si="10">B19*0.8+25</f>
        <v>#REF!</v>
      </c>
      <c r="C36" s="42" t="e">
        <f t="shared" si="10"/>
        <v>#REF!</v>
      </c>
      <c r="D36" s="42" t="e">
        <f t="shared" si="10"/>
        <v>#REF!</v>
      </c>
      <c r="E36" s="42" t="e">
        <f t="shared" si="10"/>
        <v>#REF!</v>
      </c>
      <c r="F36" s="42" t="e">
        <f t="shared" si="10"/>
        <v>#REF!</v>
      </c>
      <c r="G36" s="42" t="e">
        <f t="shared" si="10"/>
        <v>#REF!</v>
      </c>
      <c r="H36" s="42" t="e">
        <f t="shared" si="10"/>
        <v>#REF!</v>
      </c>
      <c r="I36" s="42" t="e">
        <f t="shared" si="10"/>
        <v>#REF!</v>
      </c>
      <c r="J36" s="42" t="e">
        <f t="shared" si="10"/>
        <v>#REF!</v>
      </c>
      <c r="K36" s="42" t="e">
        <f t="shared" si="10"/>
        <v>#REF!</v>
      </c>
      <c r="L36" s="42" t="e">
        <f t="shared" si="10"/>
        <v>#REF!</v>
      </c>
      <c r="M36" s="42" t="e">
        <f t="shared" si="10"/>
        <v>#REF!</v>
      </c>
      <c r="N36" s="42" t="e">
        <f t="shared" si="10"/>
        <v>#REF!</v>
      </c>
      <c r="O36" s="42" t="e">
        <f t="shared" si="10"/>
        <v>#REF!</v>
      </c>
      <c r="P36" s="42" t="e">
        <f t="shared" si="10"/>
        <v>#REF!</v>
      </c>
      <c r="Q36" s="42" t="e">
        <f t="shared" si="10"/>
        <v>#REF!</v>
      </c>
      <c r="R36" s="42" t="e">
        <f t="shared" si="10"/>
        <v>#REF!</v>
      </c>
      <c r="S36" s="42" t="e">
        <f t="shared" si="10"/>
        <v>#REF!</v>
      </c>
      <c r="T36" s="42" t="e">
        <f t="shared" si="10"/>
        <v>#REF!</v>
      </c>
      <c r="U36" s="42" t="e">
        <f t="shared" si="10"/>
        <v>#REF!</v>
      </c>
      <c r="V36" s="42" t="e">
        <f t="shared" si="10"/>
        <v>#REF!</v>
      </c>
      <c r="W36" s="42" t="e">
        <f t="shared" si="10"/>
        <v>#REF!</v>
      </c>
      <c r="X36" s="42" t="e">
        <f t="shared" si="10"/>
        <v>#REF!</v>
      </c>
      <c r="Y36" s="42" t="e">
        <f t="shared" si="10"/>
        <v>#REF!</v>
      </c>
      <c r="Z36" s="42" t="e">
        <f t="shared" si="10"/>
        <v>#REF!</v>
      </c>
      <c r="AA36" s="42" t="e">
        <f t="shared" si="10"/>
        <v>#REF!</v>
      </c>
      <c r="AB36" s="42" t="e">
        <f t="shared" si="10"/>
        <v>#REF!</v>
      </c>
      <c r="AC36" s="42" t="e">
        <f t="shared" si="10"/>
        <v>#REF!</v>
      </c>
      <c r="AD36" s="42" t="e">
        <f t="shared" si="10"/>
        <v>#REF!</v>
      </c>
      <c r="AE36" s="42" t="e">
        <f t="shared" si="10"/>
        <v>#REF!</v>
      </c>
      <c r="AF36" s="42" t="e">
        <f t="shared" si="10"/>
        <v>#REF!</v>
      </c>
      <c r="AG36" s="42" t="e">
        <f t="shared" si="10"/>
        <v>#REF!</v>
      </c>
      <c r="AH36" s="42" t="e">
        <f t="shared" si="10"/>
        <v>#REF!</v>
      </c>
      <c r="AI36" s="42" t="e">
        <f t="shared" si="10"/>
        <v>#REF!</v>
      </c>
      <c r="AJ36" s="42" t="e">
        <f t="shared" si="10"/>
        <v>#REF!</v>
      </c>
      <c r="AK36" s="42" t="e">
        <f t="shared" si="10"/>
        <v>#REF!</v>
      </c>
      <c r="AL36" s="42" t="e">
        <f t="shared" si="10"/>
        <v>#REF!</v>
      </c>
      <c r="AM36" s="42" t="e">
        <f t="shared" si="10"/>
        <v>#REF!</v>
      </c>
      <c r="AN36" s="42" t="e">
        <f t="shared" si="10"/>
        <v>#REF!</v>
      </c>
      <c r="AO36" s="42" t="e">
        <f t="shared" si="10"/>
        <v>#REF!</v>
      </c>
      <c r="AP36" s="42" t="e">
        <f t="shared" si="10"/>
        <v>#REF!</v>
      </c>
      <c r="AQ36" s="42" t="e">
        <f t="shared" si="10"/>
        <v>#REF!</v>
      </c>
      <c r="AR36" s="42" t="e">
        <f t="shared" si="10"/>
        <v>#REF!</v>
      </c>
    </row>
    <row r="37" spans="1:44" s="50" customFormat="1" x14ac:dyDescent="0.2">
      <c r="A37" s="100"/>
    </row>
    <row r="38" spans="1:44" s="50" customFormat="1" x14ac:dyDescent="0.2">
      <c r="A38" s="100"/>
    </row>
    <row r="39" spans="1:44" s="50" customFormat="1" x14ac:dyDescent="0.2">
      <c r="A39" s="100"/>
    </row>
    <row r="40" spans="1:44" ht="9.6" customHeight="1" x14ac:dyDescent="0.2"/>
    <row r="41" spans="1:44" ht="9" hidden="1" customHeight="1" x14ac:dyDescent="0.2">
      <c r="A41" s="45"/>
    </row>
    <row r="42" spans="1:44" ht="10.7" customHeight="1" x14ac:dyDescent="0.2">
      <c r="A42" s="71" t="s">
        <v>66</v>
      </c>
    </row>
    <row r="43" spans="1:44" x14ac:dyDescent="0.2">
      <c r="A43" s="63" t="s">
        <v>78</v>
      </c>
    </row>
    <row r="44" spans="1:44" ht="13.35" customHeight="1" x14ac:dyDescent="0.2">
      <c r="A44" s="43" t="s">
        <v>67</v>
      </c>
    </row>
    <row r="45" spans="1:44" ht="13.35" customHeight="1" x14ac:dyDescent="0.2">
      <c r="A45" s="43" t="s">
        <v>89</v>
      </c>
    </row>
    <row r="46" spans="1:44" ht="12.6" customHeight="1" x14ac:dyDescent="0.2">
      <c r="A46" s="43" t="s">
        <v>68</v>
      </c>
    </row>
    <row r="47" spans="1:44" ht="13.35" customHeight="1" x14ac:dyDescent="0.2">
      <c r="A47" s="43" t="s">
        <v>69</v>
      </c>
    </row>
    <row r="48" spans="1:44" ht="11.45" customHeight="1" x14ac:dyDescent="0.2">
      <c r="A48" s="152" t="s">
        <v>158</v>
      </c>
    </row>
    <row r="49" spans="1:1" ht="12.75" thickBot="1" x14ac:dyDescent="0.25"/>
    <row r="50" spans="1:1" x14ac:dyDescent="0.2">
      <c r="A50" s="99" t="s">
        <v>70</v>
      </c>
    </row>
    <row r="51" spans="1:1" ht="163.5" customHeight="1" thickBot="1" x14ac:dyDescent="0.25">
      <c r="A51" s="151" t="s">
        <v>159</v>
      </c>
    </row>
  </sheetData>
  <mergeCells count="1">
    <mergeCell ref="A1:A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52"/>
  <sheetViews>
    <sheetView zoomScaleNormal="100" workbookViewId="0">
      <pane xSplit="1" topLeftCell="B1" activePane="topRight" state="frozen"/>
      <selection pane="topRight" activeCell="F1" sqref="B1:F1048576"/>
    </sheetView>
  </sheetViews>
  <sheetFormatPr defaultColWidth="9" defaultRowHeight="12" x14ac:dyDescent="0.2"/>
  <cols>
    <col min="1" max="1" width="75.85546875" style="48" customWidth="1"/>
    <col min="2" max="16384" width="9" style="48"/>
  </cols>
  <sheetData>
    <row r="1" spans="1:3" s="51" customFormat="1" ht="12" customHeight="1" x14ac:dyDescent="0.2">
      <c r="A1" s="230" t="s">
        <v>82</v>
      </c>
    </row>
    <row r="2" spans="1:3" s="51" customFormat="1" ht="12" customHeight="1" x14ac:dyDescent="0.2">
      <c r="A2" s="230"/>
    </row>
    <row r="3" spans="1:3" s="51" customFormat="1" ht="11.1" customHeight="1" x14ac:dyDescent="0.2">
      <c r="A3" s="97" t="s">
        <v>115</v>
      </c>
    </row>
    <row r="4" spans="1:3" s="52" customFormat="1" ht="32.1" customHeight="1" x14ac:dyDescent="0.2">
      <c r="A4" s="98" t="s">
        <v>64</v>
      </c>
      <c r="B4" s="136" t="e">
        <f>'C завтраками| Bed and breakfast'!#REF!</f>
        <v>#REF!</v>
      </c>
      <c r="C4" s="136" t="e">
        <f>'C завтраками| Bed and breakfast'!#REF!</f>
        <v>#REF!</v>
      </c>
    </row>
    <row r="5" spans="1:3" s="53" customFormat="1" ht="21.95" customHeight="1" x14ac:dyDescent="0.2">
      <c r="A5" s="98"/>
      <c r="B5" s="136" t="e">
        <f>'C завтраками| Bed and breakfast'!#REF!</f>
        <v>#REF!</v>
      </c>
      <c r="C5" s="136" t="e">
        <f>'C завтраками| Bed and breakfast'!#REF!</f>
        <v>#REF!</v>
      </c>
    </row>
    <row r="6" spans="1:3" s="53" customFormat="1" x14ac:dyDescent="0.2">
      <c r="A6" s="42" t="s">
        <v>83</v>
      </c>
      <c r="B6" s="87"/>
      <c r="C6" s="87"/>
    </row>
    <row r="7" spans="1:3" s="53" customFormat="1" x14ac:dyDescent="0.2">
      <c r="A7" s="88">
        <v>1</v>
      </c>
      <c r="B7" s="42" t="e">
        <f>'C завтраками| Bed and breakfast'!#REF!*0.9</f>
        <v>#REF!</v>
      </c>
      <c r="C7" s="42" t="e">
        <f>'C завтраками| Bed and breakfast'!#REF!*0.9</f>
        <v>#REF!</v>
      </c>
    </row>
    <row r="8" spans="1:3" s="53" customFormat="1" x14ac:dyDescent="0.2">
      <c r="A8" s="88">
        <v>2</v>
      </c>
      <c r="B8" s="42" t="e">
        <f>'C завтраками| Bed and breakfast'!#REF!*0.9</f>
        <v>#REF!</v>
      </c>
      <c r="C8" s="42" t="e">
        <f>'C завтраками| Bed and breakfast'!#REF!*0.9</f>
        <v>#REF!</v>
      </c>
    </row>
    <row r="9" spans="1:3" s="53" customFormat="1" x14ac:dyDescent="0.2">
      <c r="A9" s="42" t="s">
        <v>84</v>
      </c>
      <c r="B9" s="42"/>
      <c r="C9" s="42"/>
    </row>
    <row r="10" spans="1:3" s="53" customFormat="1" x14ac:dyDescent="0.2">
      <c r="A10" s="88">
        <f>A7</f>
        <v>1</v>
      </c>
      <c r="B10" s="42" t="e">
        <f>'C завтраками| Bed and breakfast'!#REF!*0.9</f>
        <v>#REF!</v>
      </c>
      <c r="C10" s="42" t="e">
        <f>'C завтраками| Bed and breakfast'!#REF!*0.9</f>
        <v>#REF!</v>
      </c>
    </row>
    <row r="11" spans="1:3" s="53" customFormat="1" x14ac:dyDescent="0.2">
      <c r="A11" s="88">
        <f>A8</f>
        <v>2</v>
      </c>
      <c r="B11" s="42" t="e">
        <f>'C завтраками| Bed and breakfast'!#REF!*0.9</f>
        <v>#REF!</v>
      </c>
      <c r="C11" s="42" t="e">
        <f>'C завтраками| Bed and breakfast'!#REF!*0.9</f>
        <v>#REF!</v>
      </c>
    </row>
    <row r="12" spans="1:3" s="53" customFormat="1" x14ac:dyDescent="0.2">
      <c r="A12" s="42" t="s">
        <v>85</v>
      </c>
      <c r="B12" s="42"/>
      <c r="C12" s="42"/>
    </row>
    <row r="13" spans="1:3" s="53" customFormat="1" x14ac:dyDescent="0.2">
      <c r="A13" s="88">
        <f>A7</f>
        <v>1</v>
      </c>
      <c r="B13" s="42" t="e">
        <f>'C завтраками| Bed and breakfast'!#REF!*0.9</f>
        <v>#REF!</v>
      </c>
      <c r="C13" s="42" t="e">
        <f>'C завтраками| Bed and breakfast'!#REF!*0.9</f>
        <v>#REF!</v>
      </c>
    </row>
    <row r="14" spans="1:3" s="53" customFormat="1" x14ac:dyDescent="0.2">
      <c r="A14" s="88">
        <f>A8</f>
        <v>2</v>
      </c>
      <c r="B14" s="42" t="e">
        <f>'C завтраками| Bed and breakfast'!#REF!*0.9</f>
        <v>#REF!</v>
      </c>
      <c r="C14" s="42" t="e">
        <f>'C завтраками| Bed and breakfast'!#REF!*0.9</f>
        <v>#REF!</v>
      </c>
    </row>
    <row r="15" spans="1:3" s="53" customFormat="1" x14ac:dyDescent="0.2">
      <c r="A15" s="42" t="s">
        <v>86</v>
      </c>
      <c r="B15" s="42"/>
      <c r="C15" s="42"/>
    </row>
    <row r="16" spans="1:3" s="53" customFormat="1" x14ac:dyDescent="0.2">
      <c r="A16" s="88">
        <f>A7</f>
        <v>1</v>
      </c>
      <c r="B16" s="42" t="e">
        <f>'C завтраками| Bed and breakfast'!#REF!*0.9</f>
        <v>#REF!</v>
      </c>
      <c r="C16" s="42" t="e">
        <f>'C завтраками| Bed and breakfast'!#REF!*0.9</f>
        <v>#REF!</v>
      </c>
    </row>
    <row r="17" spans="1:3" s="53" customFormat="1" x14ac:dyDescent="0.2">
      <c r="A17" s="88">
        <f>A8</f>
        <v>2</v>
      </c>
      <c r="B17" s="42" t="e">
        <f>'C завтраками| Bed and breakfast'!#REF!*0.9</f>
        <v>#REF!</v>
      </c>
      <c r="C17" s="42" t="e">
        <f>'C завтраками| Bed and breakfast'!#REF!*0.9</f>
        <v>#REF!</v>
      </c>
    </row>
    <row r="18" spans="1:3" s="53" customFormat="1" x14ac:dyDescent="0.2">
      <c r="A18" s="42" t="s">
        <v>87</v>
      </c>
      <c r="B18" s="42"/>
      <c r="C18" s="42"/>
    </row>
    <row r="19" spans="1:3" s="53" customFormat="1" x14ac:dyDescent="0.2">
      <c r="A19" s="88" t="s">
        <v>88</v>
      </c>
      <c r="B19" s="42" t="e">
        <f>'C завтраками| Bed and breakfast'!#REF!*0.9</f>
        <v>#REF!</v>
      </c>
      <c r="C19" s="42" t="e">
        <f>'C завтраками| Bed and breakfast'!#REF!*0.9</f>
        <v>#REF!</v>
      </c>
    </row>
    <row r="20" spans="1:3" s="53" customFormat="1" x14ac:dyDescent="0.2">
      <c r="A20" s="89"/>
      <c r="B20" s="89"/>
      <c r="C20" s="89"/>
    </row>
    <row r="21" spans="1:3" ht="18" customHeight="1" x14ac:dyDescent="0.2">
      <c r="A21" s="111" t="s">
        <v>100</v>
      </c>
      <c r="B21" s="136" t="e">
        <f t="shared" ref="B21:C21" si="0">B4</f>
        <v>#REF!</v>
      </c>
      <c r="C21" s="136" t="e">
        <f t="shared" si="0"/>
        <v>#REF!</v>
      </c>
    </row>
    <row r="22" spans="1:3" ht="20.25" customHeight="1" x14ac:dyDescent="0.2">
      <c r="A22" s="90" t="s">
        <v>64</v>
      </c>
      <c r="B22" s="136" t="e">
        <f t="shared" ref="B22:C22" si="1">B5</f>
        <v>#REF!</v>
      </c>
      <c r="C22" s="136" t="e">
        <f t="shared" si="1"/>
        <v>#REF!</v>
      </c>
    </row>
    <row r="23" spans="1:3" s="44" customFormat="1" x14ac:dyDescent="0.2">
      <c r="A23" s="42" t="s">
        <v>83</v>
      </c>
      <c r="B23" s="87"/>
      <c r="C23" s="87"/>
    </row>
    <row r="24" spans="1:3" s="50" customFormat="1" x14ac:dyDescent="0.2">
      <c r="A24" s="88">
        <v>1</v>
      </c>
      <c r="B24" s="94" t="e">
        <f t="shared" ref="B24:C24" si="2">ROUNDUP(B7*0.9,)</f>
        <v>#REF!</v>
      </c>
      <c r="C24" s="94" t="e">
        <f t="shared" si="2"/>
        <v>#REF!</v>
      </c>
    </row>
    <row r="25" spans="1:3" s="50" customFormat="1" x14ac:dyDescent="0.2">
      <c r="A25" s="88">
        <v>2</v>
      </c>
      <c r="B25" s="94" t="e">
        <f t="shared" ref="B25:C25" si="3">ROUNDUP(B8*0.9,)</f>
        <v>#REF!</v>
      </c>
      <c r="C25" s="94" t="e">
        <f t="shared" si="3"/>
        <v>#REF!</v>
      </c>
    </row>
    <row r="26" spans="1:3" s="50" customFormat="1" x14ac:dyDescent="0.2">
      <c r="A26" s="42" t="s">
        <v>84</v>
      </c>
      <c r="B26" s="94"/>
      <c r="C26" s="94"/>
    </row>
    <row r="27" spans="1:3" s="50" customFormat="1" x14ac:dyDescent="0.2">
      <c r="A27" s="88">
        <f>A24</f>
        <v>1</v>
      </c>
      <c r="B27" s="94" t="e">
        <f t="shared" ref="B27:C27" si="4">ROUNDUP(B10*0.9,)</f>
        <v>#REF!</v>
      </c>
      <c r="C27" s="94" t="e">
        <f t="shared" si="4"/>
        <v>#REF!</v>
      </c>
    </row>
    <row r="28" spans="1:3" s="50" customFormat="1" x14ac:dyDescent="0.2">
      <c r="A28" s="88">
        <f>A25</f>
        <v>2</v>
      </c>
      <c r="B28" s="94" t="e">
        <f t="shared" ref="B28:C28" si="5">ROUNDUP(B11*0.9,)</f>
        <v>#REF!</v>
      </c>
      <c r="C28" s="94" t="e">
        <f t="shared" si="5"/>
        <v>#REF!</v>
      </c>
    </row>
    <row r="29" spans="1:3" s="50" customFormat="1" x14ac:dyDescent="0.2">
      <c r="A29" s="42" t="s">
        <v>85</v>
      </c>
      <c r="B29" s="94"/>
      <c r="C29" s="94"/>
    </row>
    <row r="30" spans="1:3" s="50" customFormat="1" x14ac:dyDescent="0.2">
      <c r="A30" s="88">
        <f>A24</f>
        <v>1</v>
      </c>
      <c r="B30" s="94" t="e">
        <f t="shared" ref="B30:C30" si="6">ROUNDUP(B13*0.9,)</f>
        <v>#REF!</v>
      </c>
      <c r="C30" s="94" t="e">
        <f t="shared" si="6"/>
        <v>#REF!</v>
      </c>
    </row>
    <row r="31" spans="1:3" s="50" customFormat="1" x14ac:dyDescent="0.2">
      <c r="A31" s="88">
        <f>A25</f>
        <v>2</v>
      </c>
      <c r="B31" s="94" t="e">
        <f t="shared" ref="B31:C31" si="7">ROUNDUP(B14*0.9,)</f>
        <v>#REF!</v>
      </c>
      <c r="C31" s="94" t="e">
        <f t="shared" si="7"/>
        <v>#REF!</v>
      </c>
    </row>
    <row r="32" spans="1:3" s="50" customFormat="1" x14ac:dyDescent="0.2">
      <c r="A32" s="42" t="s">
        <v>86</v>
      </c>
      <c r="B32" s="94"/>
      <c r="C32" s="94"/>
    </row>
    <row r="33" spans="1:3" s="50" customFormat="1" x14ac:dyDescent="0.2">
      <c r="A33" s="88">
        <f>A24</f>
        <v>1</v>
      </c>
      <c r="B33" s="94" t="e">
        <f t="shared" ref="B33:C33" si="8">ROUNDUP(B16*0.9,)</f>
        <v>#REF!</v>
      </c>
      <c r="C33" s="94" t="e">
        <f t="shared" si="8"/>
        <v>#REF!</v>
      </c>
    </row>
    <row r="34" spans="1:3" s="50" customFormat="1" x14ac:dyDescent="0.2">
      <c r="A34" s="88">
        <f>A25</f>
        <v>2</v>
      </c>
      <c r="B34" s="94" t="e">
        <f t="shared" ref="B34:C34" si="9">ROUNDUP(B17*0.9,)</f>
        <v>#REF!</v>
      </c>
      <c r="C34" s="94" t="e">
        <f t="shared" si="9"/>
        <v>#REF!</v>
      </c>
    </row>
    <row r="35" spans="1:3" s="50" customFormat="1" x14ac:dyDescent="0.2">
      <c r="A35" s="42" t="s">
        <v>87</v>
      </c>
      <c r="B35" s="94"/>
      <c r="C35" s="94"/>
    </row>
    <row r="36" spans="1:3" s="50" customFormat="1" x14ac:dyDescent="0.2">
      <c r="A36" s="88" t="s">
        <v>88</v>
      </c>
      <c r="B36" s="42" t="e">
        <f t="shared" ref="B36:C36" si="10">ROUNDUP(B19*0.9,)</f>
        <v>#REF!</v>
      </c>
      <c r="C36" s="42" t="e">
        <f t="shared" si="10"/>
        <v>#REF!</v>
      </c>
    </row>
    <row r="37" spans="1:3" s="50" customFormat="1" x14ac:dyDescent="0.2">
      <c r="A37" s="100"/>
    </row>
    <row r="38" spans="1:3" s="50" customFormat="1" ht="12.75" thickBot="1" x14ac:dyDescent="0.25">
      <c r="A38" s="100"/>
    </row>
    <row r="39" spans="1:3" s="50" customFormat="1" ht="12.75" thickBot="1" x14ac:dyDescent="0.25">
      <c r="A39" s="104" t="s">
        <v>66</v>
      </c>
    </row>
    <row r="40" spans="1:3" x14ac:dyDescent="0.2">
      <c r="A40" s="63" t="s">
        <v>78</v>
      </c>
    </row>
    <row r="41" spans="1:3" ht="9" hidden="1" customHeight="1" x14ac:dyDescent="0.2">
      <c r="A41" s="43" t="s">
        <v>67</v>
      </c>
    </row>
    <row r="42" spans="1:3" ht="10.7" customHeight="1" x14ac:dyDescent="0.2">
      <c r="A42" s="43" t="s">
        <v>89</v>
      </c>
    </row>
    <row r="43" spans="1:3" x14ac:dyDescent="0.2">
      <c r="A43" s="43" t="s">
        <v>68</v>
      </c>
    </row>
    <row r="44" spans="1:3" ht="31.9" customHeight="1" x14ac:dyDescent="0.2">
      <c r="A44" s="46" t="s">
        <v>69</v>
      </c>
    </row>
    <row r="45" spans="1:3" ht="13.35" customHeight="1" x14ac:dyDescent="0.2">
      <c r="A45" s="159" t="s">
        <v>162</v>
      </c>
    </row>
    <row r="46" spans="1:3" ht="12.6" customHeight="1" thickBot="1" x14ac:dyDescent="0.25">
      <c r="A46" s="3"/>
    </row>
    <row r="47" spans="1:3" ht="13.35" customHeight="1" thickBot="1" x14ac:dyDescent="0.25">
      <c r="A47" s="105" t="s">
        <v>71</v>
      </c>
    </row>
    <row r="48" spans="1:3" ht="11.45" customHeight="1" x14ac:dyDescent="0.2">
      <c r="A48" s="127" t="s">
        <v>111</v>
      </c>
    </row>
    <row r="49" spans="1:1" ht="12.75" thickBot="1" x14ac:dyDescent="0.25">
      <c r="A49" s="3"/>
    </row>
    <row r="50" spans="1:1" ht="12.75" thickBot="1" x14ac:dyDescent="0.25">
      <c r="A50" s="107" t="s">
        <v>70</v>
      </c>
    </row>
    <row r="51" spans="1:1" ht="60" x14ac:dyDescent="0.2">
      <c r="A51" s="70" t="s">
        <v>92</v>
      </c>
    </row>
    <row r="52" spans="1:1" ht="12.75" x14ac:dyDescent="0.2">
      <c r="A52"/>
    </row>
  </sheetData>
  <mergeCells count="1">
    <mergeCell ref="A1:A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52"/>
  <sheetViews>
    <sheetView workbookViewId="0">
      <pane xSplit="1" topLeftCell="B1" activePane="topRight" state="frozen"/>
      <selection pane="topRight" activeCell="B24" sqref="B24"/>
    </sheetView>
  </sheetViews>
  <sheetFormatPr defaultColWidth="9" defaultRowHeight="12" x14ac:dyDescent="0.2"/>
  <cols>
    <col min="1" max="1" width="84.5703125" style="48" customWidth="1"/>
    <col min="2" max="16384" width="9" style="48"/>
  </cols>
  <sheetData>
    <row r="1" spans="1:20" s="51" customFormat="1" ht="12" customHeight="1" x14ac:dyDescent="0.2">
      <c r="A1" s="230" t="s">
        <v>82</v>
      </c>
    </row>
    <row r="2" spans="1:20" s="51" customFormat="1" ht="12" customHeight="1" x14ac:dyDescent="0.2">
      <c r="A2" s="230"/>
    </row>
    <row r="3" spans="1:20" s="51" customFormat="1" ht="11.1" customHeight="1" x14ac:dyDescent="0.2">
      <c r="A3" s="97" t="s">
        <v>101</v>
      </c>
    </row>
    <row r="4" spans="1:20" s="52" customFormat="1" ht="32.1" customHeight="1" x14ac:dyDescent="0.2">
      <c r="A4" s="98" t="s">
        <v>64</v>
      </c>
      <c r="B4" s="136" t="e">
        <f>'C завтраками| Bed and breakfast'!#REF!</f>
        <v>#REF!</v>
      </c>
      <c r="C4" s="136">
        <v>44753</v>
      </c>
      <c r="D4" s="136">
        <v>44757</v>
      </c>
      <c r="E4" s="136">
        <v>44759</v>
      </c>
      <c r="F4" s="136">
        <v>44764</v>
      </c>
      <c r="G4" s="136">
        <v>44766</v>
      </c>
      <c r="H4" s="136">
        <v>44771</v>
      </c>
      <c r="I4" s="136">
        <v>44774</v>
      </c>
      <c r="J4" s="136">
        <v>44778</v>
      </c>
      <c r="K4" s="136">
        <v>44780</v>
      </c>
      <c r="L4" s="136">
        <v>44785</v>
      </c>
      <c r="M4" s="136">
        <v>44787</v>
      </c>
      <c r="N4" s="136">
        <v>44792</v>
      </c>
      <c r="O4" s="136">
        <v>44794</v>
      </c>
      <c r="P4" s="136">
        <v>44799</v>
      </c>
      <c r="Q4" s="136">
        <v>44801</v>
      </c>
      <c r="R4" s="136">
        <v>44805</v>
      </c>
      <c r="S4" s="136">
        <v>44835</v>
      </c>
      <c r="T4" s="136">
        <v>44911</v>
      </c>
    </row>
    <row r="5" spans="1:20" s="53" customFormat="1" ht="21.95" customHeight="1" x14ac:dyDescent="0.2">
      <c r="A5" s="98"/>
      <c r="B5" s="136" t="e">
        <f>'C завтраками| Bed and breakfast'!#REF!</f>
        <v>#REF!</v>
      </c>
      <c r="C5" s="136">
        <v>44756</v>
      </c>
      <c r="D5" s="136">
        <v>44758</v>
      </c>
      <c r="E5" s="136">
        <v>44763</v>
      </c>
      <c r="F5" s="136">
        <v>44765</v>
      </c>
      <c r="G5" s="136">
        <v>44770</v>
      </c>
      <c r="H5" s="136">
        <v>44773</v>
      </c>
      <c r="I5" s="136">
        <v>44777</v>
      </c>
      <c r="J5" s="136">
        <v>44779</v>
      </c>
      <c r="K5" s="136">
        <v>44784</v>
      </c>
      <c r="L5" s="136">
        <v>44786</v>
      </c>
      <c r="M5" s="136">
        <v>44791</v>
      </c>
      <c r="N5" s="136">
        <v>44793</v>
      </c>
      <c r="O5" s="136">
        <v>44798</v>
      </c>
      <c r="P5" s="136">
        <v>44800</v>
      </c>
      <c r="Q5" s="136">
        <v>44804</v>
      </c>
      <c r="R5" s="136">
        <v>44834</v>
      </c>
      <c r="S5" s="136">
        <v>44910</v>
      </c>
      <c r="T5" s="136">
        <v>44924</v>
      </c>
    </row>
    <row r="6" spans="1:20" s="53" customFormat="1" x14ac:dyDescent="0.2">
      <c r="A6" s="42" t="s">
        <v>83</v>
      </c>
      <c r="B6" s="87"/>
      <c r="C6" s="87"/>
      <c r="D6" s="87"/>
      <c r="E6" s="87"/>
      <c r="F6" s="87"/>
      <c r="G6" s="87"/>
      <c r="H6" s="87"/>
      <c r="I6" s="87"/>
      <c r="J6" s="87"/>
      <c r="K6" s="87"/>
      <c r="L6" s="87"/>
      <c r="M6" s="87"/>
      <c r="N6" s="87"/>
      <c r="O6" s="87"/>
      <c r="P6" s="87"/>
      <c r="Q6" s="87"/>
      <c r="R6" s="87"/>
      <c r="S6" s="87"/>
      <c r="T6" s="87"/>
    </row>
    <row r="7" spans="1:20" s="53" customFormat="1" x14ac:dyDescent="0.2">
      <c r="A7" s="88">
        <v>1</v>
      </c>
      <c r="B7" s="42" t="e">
        <f>'C завтраками| Bed and breakfast'!#REF!*0.9</f>
        <v>#REF!</v>
      </c>
      <c r="C7" s="42" t="e">
        <f>'C завтраками| Bed and breakfast'!#REF!*0.9</f>
        <v>#REF!</v>
      </c>
      <c r="D7" s="42" t="e">
        <f>'C завтраками| Bed and breakfast'!#REF!*0.9</f>
        <v>#REF!</v>
      </c>
      <c r="E7" s="42" t="e">
        <f>'C завтраками| Bed and breakfast'!#REF!*0.9</f>
        <v>#REF!</v>
      </c>
      <c r="F7" s="42" t="e">
        <f>'C завтраками| Bed and breakfast'!#REF!*0.9</f>
        <v>#REF!</v>
      </c>
      <c r="G7" s="42" t="e">
        <f>'C завтраками| Bed and breakfast'!#REF!*0.9</f>
        <v>#REF!</v>
      </c>
      <c r="H7" s="42" t="e">
        <f>'C завтраками| Bed and breakfast'!#REF!*0.9</f>
        <v>#REF!</v>
      </c>
      <c r="I7" s="42" t="e">
        <f>'C завтраками| Bed and breakfast'!#REF!*0.9</f>
        <v>#REF!</v>
      </c>
      <c r="J7" s="42" t="e">
        <f>'C завтраками| Bed and breakfast'!#REF!*0.9</f>
        <v>#REF!</v>
      </c>
      <c r="K7" s="42" t="e">
        <f>'C завтраками| Bed and breakfast'!#REF!*0.9</f>
        <v>#REF!</v>
      </c>
      <c r="L7" s="42" t="e">
        <f>'C завтраками| Bed and breakfast'!#REF!*0.9</f>
        <v>#REF!</v>
      </c>
      <c r="M7" s="42" t="e">
        <f>'C завтраками| Bed and breakfast'!#REF!*0.9</f>
        <v>#REF!</v>
      </c>
      <c r="N7" s="42" t="e">
        <f>'C завтраками| Bed and breakfast'!#REF!*0.9</f>
        <v>#REF!</v>
      </c>
      <c r="O7" s="42" t="e">
        <f>'C завтраками| Bed and breakfast'!#REF!*0.9</f>
        <v>#REF!</v>
      </c>
      <c r="P7" s="42" t="e">
        <f>'C завтраками| Bed and breakfast'!#REF!*0.9</f>
        <v>#REF!</v>
      </c>
      <c r="Q7" s="42" t="e">
        <f>'C завтраками| Bed and breakfast'!#REF!*0.9</f>
        <v>#REF!</v>
      </c>
      <c r="R7" s="42" t="e">
        <f>'C завтраками| Bed and breakfast'!#REF!*0.9</f>
        <v>#REF!</v>
      </c>
      <c r="S7" s="42" t="e">
        <f>'C завтраками| Bed and breakfast'!#REF!*0.9</f>
        <v>#REF!</v>
      </c>
      <c r="T7" s="42" t="e">
        <f>'C завтраками| Bed and breakfast'!#REF!*0.9</f>
        <v>#REF!</v>
      </c>
    </row>
    <row r="8" spans="1:20" s="53" customFormat="1" x14ac:dyDescent="0.2">
      <c r="A8" s="88">
        <v>2</v>
      </c>
      <c r="B8" s="42" t="e">
        <f>'C завтраками| Bed and breakfast'!#REF!*0.9</f>
        <v>#REF!</v>
      </c>
      <c r="C8" s="42" t="e">
        <f>'C завтраками| Bed and breakfast'!#REF!*0.9</f>
        <v>#REF!</v>
      </c>
      <c r="D8" s="42" t="e">
        <f>'C завтраками| Bed and breakfast'!#REF!*0.9</f>
        <v>#REF!</v>
      </c>
      <c r="E8" s="42" t="e">
        <f>'C завтраками| Bed and breakfast'!#REF!*0.9</f>
        <v>#REF!</v>
      </c>
      <c r="F8" s="42" t="e">
        <f>'C завтраками| Bed and breakfast'!#REF!*0.9</f>
        <v>#REF!</v>
      </c>
      <c r="G8" s="42" t="e">
        <f>'C завтраками| Bed and breakfast'!#REF!*0.9</f>
        <v>#REF!</v>
      </c>
      <c r="H8" s="42" t="e">
        <f>'C завтраками| Bed and breakfast'!#REF!*0.9</f>
        <v>#REF!</v>
      </c>
      <c r="I8" s="42" t="e">
        <f>'C завтраками| Bed and breakfast'!#REF!*0.9</f>
        <v>#REF!</v>
      </c>
      <c r="J8" s="42" t="e">
        <f>'C завтраками| Bed and breakfast'!#REF!*0.9</f>
        <v>#REF!</v>
      </c>
      <c r="K8" s="42" t="e">
        <f>'C завтраками| Bed and breakfast'!#REF!*0.9</f>
        <v>#REF!</v>
      </c>
      <c r="L8" s="42" t="e">
        <f>'C завтраками| Bed and breakfast'!#REF!*0.9</f>
        <v>#REF!</v>
      </c>
      <c r="M8" s="42" t="e">
        <f>'C завтраками| Bed and breakfast'!#REF!*0.9</f>
        <v>#REF!</v>
      </c>
      <c r="N8" s="42" t="e">
        <f>'C завтраками| Bed and breakfast'!#REF!*0.9</f>
        <v>#REF!</v>
      </c>
      <c r="O8" s="42" t="e">
        <f>'C завтраками| Bed and breakfast'!#REF!*0.9</f>
        <v>#REF!</v>
      </c>
      <c r="P8" s="42" t="e">
        <f>'C завтраками| Bed and breakfast'!#REF!*0.9</f>
        <v>#REF!</v>
      </c>
      <c r="Q8" s="42" t="e">
        <f>'C завтраками| Bed and breakfast'!#REF!*0.9</f>
        <v>#REF!</v>
      </c>
      <c r="R8" s="42" t="e">
        <f>'C завтраками| Bed and breakfast'!#REF!*0.9</f>
        <v>#REF!</v>
      </c>
      <c r="S8" s="42" t="e">
        <f>'C завтраками| Bed and breakfast'!#REF!*0.9</f>
        <v>#REF!</v>
      </c>
      <c r="T8" s="42" t="e">
        <f>'C завтраками| Bed and breakfast'!#REF!*0.9</f>
        <v>#REF!</v>
      </c>
    </row>
    <row r="9" spans="1:20" s="53" customFormat="1" x14ac:dyDescent="0.2">
      <c r="A9" s="42" t="s">
        <v>84</v>
      </c>
      <c r="B9" s="42"/>
      <c r="C9" s="42"/>
      <c r="D9" s="42"/>
      <c r="E9" s="42"/>
      <c r="F9" s="42"/>
      <c r="G9" s="42"/>
      <c r="H9" s="42"/>
      <c r="I9" s="42"/>
      <c r="J9" s="42"/>
      <c r="K9" s="42"/>
      <c r="L9" s="42"/>
      <c r="M9" s="42"/>
      <c r="N9" s="42"/>
      <c r="O9" s="42"/>
      <c r="P9" s="42"/>
      <c r="Q9" s="42"/>
      <c r="R9" s="42"/>
      <c r="S9" s="42"/>
      <c r="T9" s="42"/>
    </row>
    <row r="10" spans="1:20" s="53" customFormat="1" x14ac:dyDescent="0.2">
      <c r="A10" s="88">
        <f>A7</f>
        <v>1</v>
      </c>
      <c r="B10" s="42" t="e">
        <f>'C завтраками| Bed and breakfast'!#REF!*0.9</f>
        <v>#REF!</v>
      </c>
      <c r="C10" s="42" t="e">
        <f>'C завтраками| Bed and breakfast'!#REF!*0.9</f>
        <v>#REF!</v>
      </c>
      <c r="D10" s="42" t="e">
        <f>'C завтраками| Bed and breakfast'!#REF!*0.9</f>
        <v>#REF!</v>
      </c>
      <c r="E10" s="42" t="e">
        <f>'C завтраками| Bed and breakfast'!#REF!*0.9</f>
        <v>#REF!</v>
      </c>
      <c r="F10" s="42" t="e">
        <f>'C завтраками| Bed and breakfast'!#REF!*0.9</f>
        <v>#REF!</v>
      </c>
      <c r="G10" s="42" t="e">
        <f>'C завтраками| Bed and breakfast'!#REF!*0.9</f>
        <v>#REF!</v>
      </c>
      <c r="H10" s="42" t="e">
        <f>'C завтраками| Bed and breakfast'!#REF!*0.9</f>
        <v>#REF!</v>
      </c>
      <c r="I10" s="42" t="e">
        <f>'C завтраками| Bed and breakfast'!#REF!*0.9</f>
        <v>#REF!</v>
      </c>
      <c r="J10" s="42" t="e">
        <f>'C завтраками| Bed and breakfast'!#REF!*0.9</f>
        <v>#REF!</v>
      </c>
      <c r="K10" s="42" t="e">
        <f>'C завтраками| Bed and breakfast'!#REF!*0.9</f>
        <v>#REF!</v>
      </c>
      <c r="L10" s="42" t="e">
        <f>'C завтраками| Bed and breakfast'!#REF!*0.9</f>
        <v>#REF!</v>
      </c>
      <c r="M10" s="42" t="e">
        <f>'C завтраками| Bed and breakfast'!#REF!*0.9</f>
        <v>#REF!</v>
      </c>
      <c r="N10" s="42" t="e">
        <f>'C завтраками| Bed and breakfast'!#REF!*0.9</f>
        <v>#REF!</v>
      </c>
      <c r="O10" s="42" t="e">
        <f>'C завтраками| Bed and breakfast'!#REF!*0.9</f>
        <v>#REF!</v>
      </c>
      <c r="P10" s="42" t="e">
        <f>'C завтраками| Bed and breakfast'!#REF!*0.9</f>
        <v>#REF!</v>
      </c>
      <c r="Q10" s="42" t="e">
        <f>'C завтраками| Bed and breakfast'!#REF!*0.9</f>
        <v>#REF!</v>
      </c>
      <c r="R10" s="42" t="e">
        <f>'C завтраками| Bed and breakfast'!#REF!*0.9</f>
        <v>#REF!</v>
      </c>
      <c r="S10" s="42" t="e">
        <f>'C завтраками| Bed and breakfast'!#REF!*0.9</f>
        <v>#REF!</v>
      </c>
      <c r="T10" s="42" t="e">
        <f>'C завтраками| Bed and breakfast'!#REF!*0.9</f>
        <v>#REF!</v>
      </c>
    </row>
    <row r="11" spans="1:20" s="53" customFormat="1" x14ac:dyDescent="0.2">
      <c r="A11" s="88">
        <f>A8</f>
        <v>2</v>
      </c>
      <c r="B11" s="42" t="e">
        <f>'C завтраками| Bed and breakfast'!#REF!*0.9</f>
        <v>#REF!</v>
      </c>
      <c r="C11" s="42" t="e">
        <f>'C завтраками| Bed and breakfast'!#REF!*0.9</f>
        <v>#REF!</v>
      </c>
      <c r="D11" s="42" t="e">
        <f>'C завтраками| Bed and breakfast'!#REF!*0.9</f>
        <v>#REF!</v>
      </c>
      <c r="E11" s="42" t="e">
        <f>'C завтраками| Bed and breakfast'!#REF!*0.9</f>
        <v>#REF!</v>
      </c>
      <c r="F11" s="42" t="e">
        <f>'C завтраками| Bed and breakfast'!#REF!*0.9</f>
        <v>#REF!</v>
      </c>
      <c r="G11" s="42" t="e">
        <f>'C завтраками| Bed and breakfast'!#REF!*0.9</f>
        <v>#REF!</v>
      </c>
      <c r="H11" s="42" t="e">
        <f>'C завтраками| Bed and breakfast'!#REF!*0.9</f>
        <v>#REF!</v>
      </c>
      <c r="I11" s="42" t="e">
        <f>'C завтраками| Bed and breakfast'!#REF!*0.9</f>
        <v>#REF!</v>
      </c>
      <c r="J11" s="42" t="e">
        <f>'C завтраками| Bed and breakfast'!#REF!*0.9</f>
        <v>#REF!</v>
      </c>
      <c r="K11" s="42" t="e">
        <f>'C завтраками| Bed and breakfast'!#REF!*0.9</f>
        <v>#REF!</v>
      </c>
      <c r="L11" s="42" t="e">
        <f>'C завтраками| Bed and breakfast'!#REF!*0.9</f>
        <v>#REF!</v>
      </c>
      <c r="M11" s="42" t="e">
        <f>'C завтраками| Bed and breakfast'!#REF!*0.9</f>
        <v>#REF!</v>
      </c>
      <c r="N11" s="42" t="e">
        <f>'C завтраками| Bed and breakfast'!#REF!*0.9</f>
        <v>#REF!</v>
      </c>
      <c r="O11" s="42" t="e">
        <f>'C завтраками| Bed and breakfast'!#REF!*0.9</f>
        <v>#REF!</v>
      </c>
      <c r="P11" s="42" t="e">
        <f>'C завтраками| Bed and breakfast'!#REF!*0.9</f>
        <v>#REF!</v>
      </c>
      <c r="Q11" s="42" t="e">
        <f>'C завтраками| Bed and breakfast'!#REF!*0.9</f>
        <v>#REF!</v>
      </c>
      <c r="R11" s="42" t="e">
        <f>'C завтраками| Bed and breakfast'!#REF!*0.9</f>
        <v>#REF!</v>
      </c>
      <c r="S11" s="42" t="e">
        <f>'C завтраками| Bed and breakfast'!#REF!*0.9</f>
        <v>#REF!</v>
      </c>
      <c r="T11" s="42" t="e">
        <f>'C завтраками| Bed and breakfast'!#REF!*0.9</f>
        <v>#REF!</v>
      </c>
    </row>
    <row r="12" spans="1:20" s="53" customFormat="1" x14ac:dyDescent="0.2">
      <c r="A12" s="42" t="s">
        <v>85</v>
      </c>
      <c r="B12" s="42"/>
      <c r="C12" s="42"/>
      <c r="D12" s="42"/>
      <c r="E12" s="42"/>
      <c r="F12" s="42"/>
      <c r="G12" s="42"/>
      <c r="H12" s="42"/>
      <c r="I12" s="42"/>
      <c r="J12" s="42"/>
      <c r="K12" s="42"/>
      <c r="L12" s="42"/>
      <c r="M12" s="42"/>
      <c r="N12" s="42"/>
      <c r="O12" s="42"/>
      <c r="P12" s="42"/>
      <c r="Q12" s="42"/>
      <c r="R12" s="42"/>
      <c r="S12" s="42"/>
      <c r="T12" s="42"/>
    </row>
    <row r="13" spans="1:20" s="53" customFormat="1" x14ac:dyDescent="0.2">
      <c r="A13" s="88">
        <f>A7</f>
        <v>1</v>
      </c>
      <c r="B13" s="42" t="e">
        <f>'C завтраками| Bed and breakfast'!#REF!*0.9</f>
        <v>#REF!</v>
      </c>
      <c r="C13" s="42" t="e">
        <f>'C завтраками| Bed and breakfast'!#REF!*0.9</f>
        <v>#REF!</v>
      </c>
      <c r="D13" s="42" t="e">
        <f>'C завтраками| Bed and breakfast'!#REF!*0.9</f>
        <v>#REF!</v>
      </c>
      <c r="E13" s="42" t="e">
        <f>'C завтраками| Bed and breakfast'!#REF!*0.9</f>
        <v>#REF!</v>
      </c>
      <c r="F13" s="42" t="e">
        <f>'C завтраками| Bed and breakfast'!#REF!*0.9</f>
        <v>#REF!</v>
      </c>
      <c r="G13" s="42" t="e">
        <f>'C завтраками| Bed and breakfast'!#REF!*0.9</f>
        <v>#REF!</v>
      </c>
      <c r="H13" s="42" t="e">
        <f>'C завтраками| Bed and breakfast'!#REF!*0.9</f>
        <v>#REF!</v>
      </c>
      <c r="I13" s="42" t="e">
        <f>'C завтраками| Bed and breakfast'!#REF!*0.9</f>
        <v>#REF!</v>
      </c>
      <c r="J13" s="42" t="e">
        <f>'C завтраками| Bed and breakfast'!#REF!*0.9</f>
        <v>#REF!</v>
      </c>
      <c r="K13" s="42" t="e">
        <f>'C завтраками| Bed and breakfast'!#REF!*0.9</f>
        <v>#REF!</v>
      </c>
      <c r="L13" s="42" t="e">
        <f>'C завтраками| Bed and breakfast'!#REF!*0.9</f>
        <v>#REF!</v>
      </c>
      <c r="M13" s="42" t="e">
        <f>'C завтраками| Bed and breakfast'!#REF!*0.9</f>
        <v>#REF!</v>
      </c>
      <c r="N13" s="42" t="e">
        <f>'C завтраками| Bed and breakfast'!#REF!*0.9</f>
        <v>#REF!</v>
      </c>
      <c r="O13" s="42" t="e">
        <f>'C завтраками| Bed and breakfast'!#REF!*0.9</f>
        <v>#REF!</v>
      </c>
      <c r="P13" s="42" t="e">
        <f>'C завтраками| Bed and breakfast'!#REF!*0.9</f>
        <v>#REF!</v>
      </c>
      <c r="Q13" s="42" t="e">
        <f>'C завтраками| Bed and breakfast'!#REF!*0.9</f>
        <v>#REF!</v>
      </c>
      <c r="R13" s="42" t="e">
        <f>'C завтраками| Bed and breakfast'!#REF!*0.9</f>
        <v>#REF!</v>
      </c>
      <c r="S13" s="42" t="e">
        <f>'C завтраками| Bed and breakfast'!#REF!*0.9</f>
        <v>#REF!</v>
      </c>
      <c r="T13" s="42" t="e">
        <f>'C завтраками| Bed and breakfast'!#REF!*0.9</f>
        <v>#REF!</v>
      </c>
    </row>
    <row r="14" spans="1:20" s="53" customFormat="1" x14ac:dyDescent="0.2">
      <c r="A14" s="88">
        <f>A8</f>
        <v>2</v>
      </c>
      <c r="B14" s="42" t="e">
        <f>'C завтраками| Bed and breakfast'!#REF!*0.9</f>
        <v>#REF!</v>
      </c>
      <c r="C14" s="42" t="e">
        <f>'C завтраками| Bed and breakfast'!#REF!*0.9</f>
        <v>#REF!</v>
      </c>
      <c r="D14" s="42" t="e">
        <f>'C завтраками| Bed and breakfast'!#REF!*0.9</f>
        <v>#REF!</v>
      </c>
      <c r="E14" s="42" t="e">
        <f>'C завтраками| Bed and breakfast'!#REF!*0.9</f>
        <v>#REF!</v>
      </c>
      <c r="F14" s="42" t="e">
        <f>'C завтраками| Bed and breakfast'!#REF!*0.9</f>
        <v>#REF!</v>
      </c>
      <c r="G14" s="42" t="e">
        <f>'C завтраками| Bed and breakfast'!#REF!*0.9</f>
        <v>#REF!</v>
      </c>
      <c r="H14" s="42" t="e">
        <f>'C завтраками| Bed and breakfast'!#REF!*0.9</f>
        <v>#REF!</v>
      </c>
      <c r="I14" s="42" t="e">
        <f>'C завтраками| Bed and breakfast'!#REF!*0.9</f>
        <v>#REF!</v>
      </c>
      <c r="J14" s="42" t="e">
        <f>'C завтраками| Bed and breakfast'!#REF!*0.9</f>
        <v>#REF!</v>
      </c>
      <c r="K14" s="42" t="e">
        <f>'C завтраками| Bed and breakfast'!#REF!*0.9</f>
        <v>#REF!</v>
      </c>
      <c r="L14" s="42" t="e">
        <f>'C завтраками| Bed and breakfast'!#REF!*0.9</f>
        <v>#REF!</v>
      </c>
      <c r="M14" s="42" t="e">
        <f>'C завтраками| Bed and breakfast'!#REF!*0.9</f>
        <v>#REF!</v>
      </c>
      <c r="N14" s="42" t="e">
        <f>'C завтраками| Bed and breakfast'!#REF!*0.9</f>
        <v>#REF!</v>
      </c>
      <c r="O14" s="42" t="e">
        <f>'C завтраками| Bed and breakfast'!#REF!*0.9</f>
        <v>#REF!</v>
      </c>
      <c r="P14" s="42" t="e">
        <f>'C завтраками| Bed and breakfast'!#REF!*0.9</f>
        <v>#REF!</v>
      </c>
      <c r="Q14" s="42" t="e">
        <f>'C завтраками| Bed and breakfast'!#REF!*0.9</f>
        <v>#REF!</v>
      </c>
      <c r="R14" s="42" t="e">
        <f>'C завтраками| Bed and breakfast'!#REF!*0.9</f>
        <v>#REF!</v>
      </c>
      <c r="S14" s="42" t="e">
        <f>'C завтраками| Bed and breakfast'!#REF!*0.9</f>
        <v>#REF!</v>
      </c>
      <c r="T14" s="42" t="e">
        <f>'C завтраками| Bed and breakfast'!#REF!*0.9</f>
        <v>#REF!</v>
      </c>
    </row>
    <row r="15" spans="1:20" s="53" customFormat="1" x14ac:dyDescent="0.2">
      <c r="A15" s="42" t="s">
        <v>86</v>
      </c>
      <c r="B15" s="42"/>
      <c r="C15" s="42"/>
      <c r="D15" s="42"/>
      <c r="E15" s="42"/>
      <c r="F15" s="42"/>
      <c r="G15" s="42"/>
      <c r="H15" s="42"/>
      <c r="I15" s="42"/>
      <c r="J15" s="42"/>
      <c r="K15" s="42"/>
      <c r="L15" s="42"/>
      <c r="M15" s="42"/>
      <c r="N15" s="42"/>
      <c r="O15" s="42"/>
      <c r="P15" s="42"/>
      <c r="Q15" s="42"/>
      <c r="R15" s="42"/>
      <c r="S15" s="42"/>
      <c r="T15" s="42"/>
    </row>
    <row r="16" spans="1:20" s="53" customFormat="1" x14ac:dyDescent="0.2">
      <c r="A16" s="88">
        <f>A7</f>
        <v>1</v>
      </c>
      <c r="B16" s="42" t="e">
        <f>'C завтраками| Bed and breakfast'!#REF!*0.9</f>
        <v>#REF!</v>
      </c>
      <c r="C16" s="42" t="e">
        <f>'C завтраками| Bed and breakfast'!#REF!*0.9</f>
        <v>#REF!</v>
      </c>
      <c r="D16" s="42" t="e">
        <f>'C завтраками| Bed and breakfast'!#REF!*0.9</f>
        <v>#REF!</v>
      </c>
      <c r="E16" s="42" t="e">
        <f>'C завтраками| Bed and breakfast'!#REF!*0.9</f>
        <v>#REF!</v>
      </c>
      <c r="F16" s="42" t="e">
        <f>'C завтраками| Bed and breakfast'!#REF!*0.9</f>
        <v>#REF!</v>
      </c>
      <c r="G16" s="42" t="e">
        <f>'C завтраками| Bed and breakfast'!#REF!*0.9</f>
        <v>#REF!</v>
      </c>
      <c r="H16" s="42" t="e">
        <f>'C завтраками| Bed and breakfast'!#REF!*0.9</f>
        <v>#REF!</v>
      </c>
      <c r="I16" s="42" t="e">
        <f>'C завтраками| Bed and breakfast'!#REF!*0.9</f>
        <v>#REF!</v>
      </c>
      <c r="J16" s="42" t="e">
        <f>'C завтраками| Bed and breakfast'!#REF!*0.9</f>
        <v>#REF!</v>
      </c>
      <c r="K16" s="42" t="e">
        <f>'C завтраками| Bed and breakfast'!#REF!*0.9</f>
        <v>#REF!</v>
      </c>
      <c r="L16" s="42" t="e">
        <f>'C завтраками| Bed and breakfast'!#REF!*0.9</f>
        <v>#REF!</v>
      </c>
      <c r="M16" s="42" t="e">
        <f>'C завтраками| Bed and breakfast'!#REF!*0.9</f>
        <v>#REF!</v>
      </c>
      <c r="N16" s="42" t="e">
        <f>'C завтраками| Bed and breakfast'!#REF!*0.9</f>
        <v>#REF!</v>
      </c>
      <c r="O16" s="42" t="e">
        <f>'C завтраками| Bed and breakfast'!#REF!*0.9</f>
        <v>#REF!</v>
      </c>
      <c r="P16" s="42" t="e">
        <f>'C завтраками| Bed and breakfast'!#REF!*0.9</f>
        <v>#REF!</v>
      </c>
      <c r="Q16" s="42" t="e">
        <f>'C завтраками| Bed and breakfast'!#REF!*0.9</f>
        <v>#REF!</v>
      </c>
      <c r="R16" s="42" t="e">
        <f>'C завтраками| Bed and breakfast'!#REF!*0.9</f>
        <v>#REF!</v>
      </c>
      <c r="S16" s="42" t="e">
        <f>'C завтраками| Bed and breakfast'!#REF!*0.9</f>
        <v>#REF!</v>
      </c>
      <c r="T16" s="42" t="e">
        <f>'C завтраками| Bed and breakfast'!#REF!*0.9</f>
        <v>#REF!</v>
      </c>
    </row>
    <row r="17" spans="1:20" s="53" customFormat="1" x14ac:dyDescent="0.2">
      <c r="A17" s="88">
        <f>A8</f>
        <v>2</v>
      </c>
      <c r="B17" s="42" t="e">
        <f>'C завтраками| Bed and breakfast'!#REF!*0.9</f>
        <v>#REF!</v>
      </c>
      <c r="C17" s="42" t="e">
        <f>'C завтраками| Bed and breakfast'!#REF!*0.9</f>
        <v>#REF!</v>
      </c>
      <c r="D17" s="42" t="e">
        <f>'C завтраками| Bed and breakfast'!#REF!*0.9</f>
        <v>#REF!</v>
      </c>
      <c r="E17" s="42" t="e">
        <f>'C завтраками| Bed and breakfast'!#REF!*0.9</f>
        <v>#REF!</v>
      </c>
      <c r="F17" s="42" t="e">
        <f>'C завтраками| Bed and breakfast'!#REF!*0.9</f>
        <v>#REF!</v>
      </c>
      <c r="G17" s="42" t="e">
        <f>'C завтраками| Bed and breakfast'!#REF!*0.9</f>
        <v>#REF!</v>
      </c>
      <c r="H17" s="42" t="e">
        <f>'C завтраками| Bed and breakfast'!#REF!*0.9</f>
        <v>#REF!</v>
      </c>
      <c r="I17" s="42" t="e">
        <f>'C завтраками| Bed and breakfast'!#REF!*0.9</f>
        <v>#REF!</v>
      </c>
      <c r="J17" s="42" t="e">
        <f>'C завтраками| Bed and breakfast'!#REF!*0.9</f>
        <v>#REF!</v>
      </c>
      <c r="K17" s="42" t="e">
        <f>'C завтраками| Bed and breakfast'!#REF!*0.9</f>
        <v>#REF!</v>
      </c>
      <c r="L17" s="42" t="e">
        <f>'C завтраками| Bed and breakfast'!#REF!*0.9</f>
        <v>#REF!</v>
      </c>
      <c r="M17" s="42" t="e">
        <f>'C завтраками| Bed and breakfast'!#REF!*0.9</f>
        <v>#REF!</v>
      </c>
      <c r="N17" s="42" t="e">
        <f>'C завтраками| Bed and breakfast'!#REF!*0.9</f>
        <v>#REF!</v>
      </c>
      <c r="O17" s="42" t="e">
        <f>'C завтраками| Bed and breakfast'!#REF!*0.9</f>
        <v>#REF!</v>
      </c>
      <c r="P17" s="42" t="e">
        <f>'C завтраками| Bed and breakfast'!#REF!*0.9</f>
        <v>#REF!</v>
      </c>
      <c r="Q17" s="42" t="e">
        <f>'C завтраками| Bed and breakfast'!#REF!*0.9</f>
        <v>#REF!</v>
      </c>
      <c r="R17" s="42" t="e">
        <f>'C завтраками| Bed and breakfast'!#REF!*0.9</f>
        <v>#REF!</v>
      </c>
      <c r="S17" s="42" t="e">
        <f>'C завтраками| Bed and breakfast'!#REF!*0.9</f>
        <v>#REF!</v>
      </c>
      <c r="T17" s="42" t="e">
        <f>'C завтраками| Bed and breakfast'!#REF!*0.9</f>
        <v>#REF!</v>
      </c>
    </row>
    <row r="18" spans="1:20" s="53" customFormat="1" x14ac:dyDescent="0.2">
      <c r="A18" s="42" t="s">
        <v>87</v>
      </c>
      <c r="B18" s="42"/>
      <c r="C18" s="42"/>
      <c r="D18" s="42"/>
      <c r="E18" s="42"/>
      <c r="F18" s="42"/>
      <c r="G18" s="42"/>
      <c r="H18" s="42"/>
      <c r="I18" s="42"/>
      <c r="J18" s="42"/>
      <c r="K18" s="42"/>
      <c r="L18" s="42"/>
      <c r="M18" s="42"/>
      <c r="N18" s="42"/>
      <c r="O18" s="42"/>
      <c r="P18" s="42"/>
      <c r="Q18" s="42"/>
      <c r="R18" s="42"/>
      <c r="S18" s="42"/>
      <c r="T18" s="42"/>
    </row>
    <row r="19" spans="1:20" s="53" customFormat="1" x14ac:dyDescent="0.2">
      <c r="A19" s="88" t="s">
        <v>88</v>
      </c>
      <c r="B19" s="42" t="e">
        <f>'C завтраками| Bed and breakfast'!#REF!*0.9</f>
        <v>#REF!</v>
      </c>
      <c r="C19" s="42" t="e">
        <f>'C завтраками| Bed and breakfast'!#REF!*0.9</f>
        <v>#REF!</v>
      </c>
      <c r="D19" s="42" t="e">
        <f>'C завтраками| Bed and breakfast'!#REF!*0.9</f>
        <v>#REF!</v>
      </c>
      <c r="E19" s="42" t="e">
        <f>'C завтраками| Bed and breakfast'!#REF!*0.9</f>
        <v>#REF!</v>
      </c>
      <c r="F19" s="42" t="e">
        <f>'C завтраками| Bed and breakfast'!#REF!*0.9</f>
        <v>#REF!</v>
      </c>
      <c r="G19" s="42" t="e">
        <f>'C завтраками| Bed and breakfast'!#REF!*0.9</f>
        <v>#REF!</v>
      </c>
      <c r="H19" s="42" t="e">
        <f>'C завтраками| Bed and breakfast'!#REF!*0.9</f>
        <v>#REF!</v>
      </c>
      <c r="I19" s="42" t="e">
        <f>'C завтраками| Bed and breakfast'!#REF!*0.9</f>
        <v>#REF!</v>
      </c>
      <c r="J19" s="42" t="e">
        <f>'C завтраками| Bed and breakfast'!#REF!*0.9</f>
        <v>#REF!</v>
      </c>
      <c r="K19" s="42" t="e">
        <f>'C завтраками| Bed and breakfast'!#REF!*0.9</f>
        <v>#REF!</v>
      </c>
      <c r="L19" s="42" t="e">
        <f>'C завтраками| Bed and breakfast'!#REF!*0.9</f>
        <v>#REF!</v>
      </c>
      <c r="M19" s="42" t="e">
        <f>'C завтраками| Bed and breakfast'!#REF!*0.9</f>
        <v>#REF!</v>
      </c>
      <c r="N19" s="42" t="e">
        <f>'C завтраками| Bed and breakfast'!#REF!*0.9</f>
        <v>#REF!</v>
      </c>
      <c r="O19" s="42" t="e">
        <f>'C завтраками| Bed and breakfast'!#REF!*0.9</f>
        <v>#REF!</v>
      </c>
      <c r="P19" s="42" t="e">
        <f>'C завтраками| Bed and breakfast'!#REF!*0.9</f>
        <v>#REF!</v>
      </c>
      <c r="Q19" s="42" t="e">
        <f>'C завтраками| Bed and breakfast'!#REF!*0.9</f>
        <v>#REF!</v>
      </c>
      <c r="R19" s="42" t="e">
        <f>'C завтраками| Bed and breakfast'!#REF!*0.9</f>
        <v>#REF!</v>
      </c>
      <c r="S19" s="42" t="e">
        <f>'C завтраками| Bed and breakfast'!#REF!*0.9</f>
        <v>#REF!</v>
      </c>
      <c r="T19" s="42" t="e">
        <f>'C завтраками| Bed and breakfast'!#REF!*0.9</f>
        <v>#REF!</v>
      </c>
    </row>
    <row r="20" spans="1:20" s="53" customFormat="1" x14ac:dyDescent="0.2">
      <c r="A20" s="89"/>
      <c r="B20" s="89"/>
      <c r="C20" s="89"/>
      <c r="D20" s="89"/>
      <c r="E20" s="89"/>
      <c r="F20" s="89"/>
      <c r="G20" s="89"/>
      <c r="H20" s="89"/>
      <c r="I20" s="89"/>
      <c r="J20" s="89"/>
      <c r="K20" s="89"/>
      <c r="L20" s="89"/>
      <c r="M20" s="89"/>
      <c r="N20" s="89"/>
      <c r="O20" s="89"/>
      <c r="P20" s="89"/>
      <c r="Q20" s="89"/>
      <c r="R20" s="89"/>
      <c r="S20" s="89"/>
      <c r="T20" s="89"/>
    </row>
    <row r="21" spans="1:20" ht="18" customHeight="1" x14ac:dyDescent="0.2">
      <c r="A21" s="111" t="s">
        <v>100</v>
      </c>
      <c r="B21" s="137" t="e">
        <f t="shared" ref="B21:T21" si="0">B4</f>
        <v>#REF!</v>
      </c>
      <c r="C21" s="137">
        <f t="shared" si="0"/>
        <v>44753</v>
      </c>
      <c r="D21" s="137">
        <f t="shared" si="0"/>
        <v>44757</v>
      </c>
      <c r="E21" s="137">
        <f t="shared" si="0"/>
        <v>44759</v>
      </c>
      <c r="F21" s="137">
        <f t="shared" si="0"/>
        <v>44764</v>
      </c>
      <c r="G21" s="137">
        <f t="shared" si="0"/>
        <v>44766</v>
      </c>
      <c r="H21" s="137">
        <f t="shared" si="0"/>
        <v>44771</v>
      </c>
      <c r="I21" s="137">
        <f t="shared" si="0"/>
        <v>44774</v>
      </c>
      <c r="J21" s="137">
        <f t="shared" si="0"/>
        <v>44778</v>
      </c>
      <c r="K21" s="137">
        <f t="shared" si="0"/>
        <v>44780</v>
      </c>
      <c r="L21" s="137">
        <f t="shared" si="0"/>
        <v>44785</v>
      </c>
      <c r="M21" s="137">
        <f t="shared" si="0"/>
        <v>44787</v>
      </c>
      <c r="N21" s="137">
        <f t="shared" si="0"/>
        <v>44792</v>
      </c>
      <c r="O21" s="137">
        <f t="shared" si="0"/>
        <v>44794</v>
      </c>
      <c r="P21" s="137">
        <f t="shared" si="0"/>
        <v>44799</v>
      </c>
      <c r="Q21" s="137">
        <f t="shared" si="0"/>
        <v>44801</v>
      </c>
      <c r="R21" s="137">
        <f t="shared" si="0"/>
        <v>44805</v>
      </c>
      <c r="S21" s="137">
        <f t="shared" si="0"/>
        <v>44835</v>
      </c>
      <c r="T21" s="137">
        <f t="shared" si="0"/>
        <v>44911</v>
      </c>
    </row>
    <row r="22" spans="1:20" ht="20.25" customHeight="1" x14ac:dyDescent="0.2">
      <c r="A22" s="90" t="s">
        <v>64</v>
      </c>
      <c r="B22" s="137" t="e">
        <f t="shared" ref="B22:T22" si="1">B5</f>
        <v>#REF!</v>
      </c>
      <c r="C22" s="137">
        <f t="shared" si="1"/>
        <v>44756</v>
      </c>
      <c r="D22" s="137">
        <f t="shared" si="1"/>
        <v>44758</v>
      </c>
      <c r="E22" s="137">
        <f t="shared" si="1"/>
        <v>44763</v>
      </c>
      <c r="F22" s="137">
        <f t="shared" si="1"/>
        <v>44765</v>
      </c>
      <c r="G22" s="137">
        <f t="shared" si="1"/>
        <v>44770</v>
      </c>
      <c r="H22" s="137">
        <f t="shared" si="1"/>
        <v>44773</v>
      </c>
      <c r="I22" s="137">
        <f t="shared" si="1"/>
        <v>44777</v>
      </c>
      <c r="J22" s="137">
        <f t="shared" si="1"/>
        <v>44779</v>
      </c>
      <c r="K22" s="137">
        <f t="shared" si="1"/>
        <v>44784</v>
      </c>
      <c r="L22" s="137">
        <f t="shared" si="1"/>
        <v>44786</v>
      </c>
      <c r="M22" s="137">
        <f t="shared" si="1"/>
        <v>44791</v>
      </c>
      <c r="N22" s="137">
        <f t="shared" si="1"/>
        <v>44793</v>
      </c>
      <c r="O22" s="137">
        <f t="shared" si="1"/>
        <v>44798</v>
      </c>
      <c r="P22" s="137">
        <f t="shared" si="1"/>
        <v>44800</v>
      </c>
      <c r="Q22" s="137">
        <f t="shared" si="1"/>
        <v>44804</v>
      </c>
      <c r="R22" s="137">
        <f t="shared" si="1"/>
        <v>44834</v>
      </c>
      <c r="S22" s="137">
        <f t="shared" si="1"/>
        <v>44910</v>
      </c>
      <c r="T22" s="137">
        <f t="shared" si="1"/>
        <v>44924</v>
      </c>
    </row>
    <row r="23" spans="1:20" s="44" customFormat="1" x14ac:dyDescent="0.2">
      <c r="A23" s="42" t="s">
        <v>83</v>
      </c>
      <c r="B23" s="87"/>
      <c r="C23" s="87"/>
      <c r="D23" s="87"/>
      <c r="E23" s="87"/>
      <c r="F23" s="87"/>
      <c r="G23" s="87"/>
      <c r="H23" s="87"/>
      <c r="I23" s="87"/>
      <c r="J23" s="87"/>
      <c r="K23" s="87"/>
      <c r="L23" s="87"/>
      <c r="M23" s="87"/>
      <c r="N23" s="87"/>
      <c r="O23" s="87"/>
      <c r="P23" s="87"/>
      <c r="Q23" s="87"/>
      <c r="R23" s="87"/>
      <c r="S23" s="87"/>
      <c r="T23" s="87"/>
    </row>
    <row r="24" spans="1:20" s="50" customFormat="1" x14ac:dyDescent="0.2">
      <c r="A24" s="88">
        <v>1</v>
      </c>
      <c r="B24" s="155" t="e">
        <f>ROUND(B7*0.87,)+25</f>
        <v>#REF!</v>
      </c>
      <c r="C24" s="155" t="e">
        <f t="shared" ref="C24:T36" si="2">ROUND(C7*0.87,)+25</f>
        <v>#REF!</v>
      </c>
      <c r="D24" s="155" t="e">
        <f t="shared" si="2"/>
        <v>#REF!</v>
      </c>
      <c r="E24" s="155" t="e">
        <f t="shared" si="2"/>
        <v>#REF!</v>
      </c>
      <c r="F24" s="155" t="e">
        <f t="shared" si="2"/>
        <v>#REF!</v>
      </c>
      <c r="G24" s="155" t="e">
        <f t="shared" si="2"/>
        <v>#REF!</v>
      </c>
      <c r="H24" s="155" t="e">
        <f t="shared" si="2"/>
        <v>#REF!</v>
      </c>
      <c r="I24" s="155" t="e">
        <f t="shared" si="2"/>
        <v>#REF!</v>
      </c>
      <c r="J24" s="155" t="e">
        <f t="shared" si="2"/>
        <v>#REF!</v>
      </c>
      <c r="K24" s="155" t="e">
        <f t="shared" si="2"/>
        <v>#REF!</v>
      </c>
      <c r="L24" s="155" t="e">
        <f t="shared" si="2"/>
        <v>#REF!</v>
      </c>
      <c r="M24" s="155" t="e">
        <f t="shared" si="2"/>
        <v>#REF!</v>
      </c>
      <c r="N24" s="155" t="e">
        <f t="shared" si="2"/>
        <v>#REF!</v>
      </c>
      <c r="O24" s="155" t="e">
        <f t="shared" si="2"/>
        <v>#REF!</v>
      </c>
      <c r="P24" s="155" t="e">
        <f t="shared" si="2"/>
        <v>#REF!</v>
      </c>
      <c r="Q24" s="155" t="e">
        <f t="shared" si="2"/>
        <v>#REF!</v>
      </c>
      <c r="R24" s="155" t="e">
        <f t="shared" si="2"/>
        <v>#REF!</v>
      </c>
      <c r="S24" s="155" t="e">
        <f t="shared" si="2"/>
        <v>#REF!</v>
      </c>
      <c r="T24" s="155" t="e">
        <f t="shared" si="2"/>
        <v>#REF!</v>
      </c>
    </row>
    <row r="25" spans="1:20" s="50" customFormat="1" x14ac:dyDescent="0.2">
      <c r="A25" s="88">
        <v>2</v>
      </c>
      <c r="B25" s="155" t="e">
        <f t="shared" ref="B25:Q36" si="3">ROUND(B8*0.87,)+25</f>
        <v>#REF!</v>
      </c>
      <c r="C25" s="155" t="e">
        <f t="shared" si="3"/>
        <v>#REF!</v>
      </c>
      <c r="D25" s="155" t="e">
        <f t="shared" si="3"/>
        <v>#REF!</v>
      </c>
      <c r="E25" s="155" t="e">
        <f t="shared" si="3"/>
        <v>#REF!</v>
      </c>
      <c r="F25" s="155" t="e">
        <f t="shared" si="3"/>
        <v>#REF!</v>
      </c>
      <c r="G25" s="155" t="e">
        <f t="shared" si="3"/>
        <v>#REF!</v>
      </c>
      <c r="H25" s="155" t="e">
        <f t="shared" si="3"/>
        <v>#REF!</v>
      </c>
      <c r="I25" s="155" t="e">
        <f t="shared" si="3"/>
        <v>#REF!</v>
      </c>
      <c r="J25" s="155" t="e">
        <f t="shared" si="3"/>
        <v>#REF!</v>
      </c>
      <c r="K25" s="155" t="e">
        <f t="shared" si="3"/>
        <v>#REF!</v>
      </c>
      <c r="L25" s="155" t="e">
        <f t="shared" si="3"/>
        <v>#REF!</v>
      </c>
      <c r="M25" s="155" t="e">
        <f t="shared" si="3"/>
        <v>#REF!</v>
      </c>
      <c r="N25" s="155" t="e">
        <f t="shared" si="3"/>
        <v>#REF!</v>
      </c>
      <c r="O25" s="155" t="e">
        <f t="shared" si="3"/>
        <v>#REF!</v>
      </c>
      <c r="P25" s="155" t="e">
        <f t="shared" si="3"/>
        <v>#REF!</v>
      </c>
      <c r="Q25" s="155" t="e">
        <f t="shared" si="3"/>
        <v>#REF!</v>
      </c>
      <c r="R25" s="155" t="e">
        <f t="shared" si="2"/>
        <v>#REF!</v>
      </c>
      <c r="S25" s="155" t="e">
        <f t="shared" si="2"/>
        <v>#REF!</v>
      </c>
      <c r="T25" s="155" t="e">
        <f t="shared" si="2"/>
        <v>#REF!</v>
      </c>
    </row>
    <row r="26" spans="1:20" s="50" customFormat="1" x14ac:dyDescent="0.2">
      <c r="A26" s="42" t="s">
        <v>84</v>
      </c>
      <c r="B26" s="94"/>
      <c r="C26" s="94"/>
      <c r="D26" s="94"/>
      <c r="E26" s="94"/>
      <c r="F26" s="94"/>
      <c r="G26" s="94"/>
      <c r="H26" s="94"/>
      <c r="I26" s="94"/>
      <c r="J26" s="94"/>
      <c r="K26" s="94"/>
      <c r="L26" s="94"/>
      <c r="M26" s="94"/>
      <c r="N26" s="94"/>
      <c r="O26" s="94"/>
      <c r="P26" s="94"/>
      <c r="Q26" s="94"/>
      <c r="R26" s="94"/>
      <c r="S26" s="94"/>
      <c r="T26" s="94"/>
    </row>
    <row r="27" spans="1:20" s="50" customFormat="1" x14ac:dyDescent="0.2">
      <c r="A27" s="88">
        <f>A24</f>
        <v>1</v>
      </c>
      <c r="B27" s="155" t="e">
        <f t="shared" si="3"/>
        <v>#REF!</v>
      </c>
      <c r="C27" s="155" t="e">
        <f t="shared" si="2"/>
        <v>#REF!</v>
      </c>
      <c r="D27" s="155" t="e">
        <f t="shared" si="2"/>
        <v>#REF!</v>
      </c>
      <c r="E27" s="155" t="e">
        <f t="shared" si="2"/>
        <v>#REF!</v>
      </c>
      <c r="F27" s="155" t="e">
        <f t="shared" si="2"/>
        <v>#REF!</v>
      </c>
      <c r="G27" s="155" t="e">
        <f t="shared" si="2"/>
        <v>#REF!</v>
      </c>
      <c r="H27" s="155" t="e">
        <f t="shared" si="2"/>
        <v>#REF!</v>
      </c>
      <c r="I27" s="155" t="e">
        <f t="shared" si="2"/>
        <v>#REF!</v>
      </c>
      <c r="J27" s="155" t="e">
        <f t="shared" si="2"/>
        <v>#REF!</v>
      </c>
      <c r="K27" s="155" t="e">
        <f t="shared" si="2"/>
        <v>#REF!</v>
      </c>
      <c r="L27" s="155" t="e">
        <f t="shared" si="2"/>
        <v>#REF!</v>
      </c>
      <c r="M27" s="155" t="e">
        <f t="shared" si="2"/>
        <v>#REF!</v>
      </c>
      <c r="N27" s="155" t="e">
        <f t="shared" si="2"/>
        <v>#REF!</v>
      </c>
      <c r="O27" s="155" t="e">
        <f t="shared" si="2"/>
        <v>#REF!</v>
      </c>
      <c r="P27" s="155" t="e">
        <f t="shared" si="2"/>
        <v>#REF!</v>
      </c>
      <c r="Q27" s="155" t="e">
        <f t="shared" si="2"/>
        <v>#REF!</v>
      </c>
      <c r="R27" s="155" t="e">
        <f t="shared" si="2"/>
        <v>#REF!</v>
      </c>
      <c r="S27" s="155" t="e">
        <f t="shared" si="2"/>
        <v>#REF!</v>
      </c>
      <c r="T27" s="155" t="e">
        <f t="shared" si="2"/>
        <v>#REF!</v>
      </c>
    </row>
    <row r="28" spans="1:20" s="50" customFormat="1" x14ac:dyDescent="0.2">
      <c r="A28" s="88">
        <f>A25</f>
        <v>2</v>
      </c>
      <c r="B28" s="155" t="e">
        <f t="shared" si="3"/>
        <v>#REF!</v>
      </c>
      <c r="C28" s="155" t="e">
        <f t="shared" si="2"/>
        <v>#REF!</v>
      </c>
      <c r="D28" s="155" t="e">
        <f t="shared" si="2"/>
        <v>#REF!</v>
      </c>
      <c r="E28" s="155" t="e">
        <f t="shared" si="2"/>
        <v>#REF!</v>
      </c>
      <c r="F28" s="155" t="e">
        <f t="shared" si="2"/>
        <v>#REF!</v>
      </c>
      <c r="G28" s="155" t="e">
        <f t="shared" si="2"/>
        <v>#REF!</v>
      </c>
      <c r="H28" s="155" t="e">
        <f t="shared" si="2"/>
        <v>#REF!</v>
      </c>
      <c r="I28" s="155" t="e">
        <f t="shared" si="2"/>
        <v>#REF!</v>
      </c>
      <c r="J28" s="155" t="e">
        <f t="shared" si="2"/>
        <v>#REF!</v>
      </c>
      <c r="K28" s="155" t="e">
        <f t="shared" si="2"/>
        <v>#REF!</v>
      </c>
      <c r="L28" s="155" t="e">
        <f t="shared" si="2"/>
        <v>#REF!</v>
      </c>
      <c r="M28" s="155" t="e">
        <f t="shared" si="2"/>
        <v>#REF!</v>
      </c>
      <c r="N28" s="155" t="e">
        <f t="shared" si="2"/>
        <v>#REF!</v>
      </c>
      <c r="O28" s="155" t="e">
        <f t="shared" si="2"/>
        <v>#REF!</v>
      </c>
      <c r="P28" s="155" t="e">
        <f t="shared" si="2"/>
        <v>#REF!</v>
      </c>
      <c r="Q28" s="155" t="e">
        <f t="shared" si="2"/>
        <v>#REF!</v>
      </c>
      <c r="R28" s="155" t="e">
        <f t="shared" si="2"/>
        <v>#REF!</v>
      </c>
      <c r="S28" s="155" t="e">
        <f t="shared" si="2"/>
        <v>#REF!</v>
      </c>
      <c r="T28" s="155" t="e">
        <f t="shared" si="2"/>
        <v>#REF!</v>
      </c>
    </row>
    <row r="29" spans="1:20" s="50" customFormat="1" x14ac:dyDescent="0.2">
      <c r="A29" s="42" t="s">
        <v>85</v>
      </c>
      <c r="B29" s="94"/>
      <c r="C29" s="94"/>
      <c r="D29" s="94"/>
      <c r="E29" s="94"/>
      <c r="F29" s="94"/>
      <c r="G29" s="94"/>
      <c r="H29" s="94"/>
      <c r="I29" s="94"/>
      <c r="J29" s="94"/>
      <c r="K29" s="94"/>
      <c r="L29" s="94"/>
      <c r="M29" s="94"/>
      <c r="N29" s="94"/>
      <c r="O29" s="94"/>
      <c r="P29" s="94"/>
      <c r="Q29" s="94"/>
      <c r="R29" s="94"/>
      <c r="S29" s="94"/>
      <c r="T29" s="94"/>
    </row>
    <row r="30" spans="1:20" s="50" customFormat="1" x14ac:dyDescent="0.2">
      <c r="A30" s="88">
        <f>A24</f>
        <v>1</v>
      </c>
      <c r="B30" s="155" t="e">
        <f t="shared" si="3"/>
        <v>#REF!</v>
      </c>
      <c r="C30" s="155" t="e">
        <f t="shared" si="2"/>
        <v>#REF!</v>
      </c>
      <c r="D30" s="155" t="e">
        <f t="shared" si="2"/>
        <v>#REF!</v>
      </c>
      <c r="E30" s="155" t="e">
        <f t="shared" si="2"/>
        <v>#REF!</v>
      </c>
      <c r="F30" s="155" t="e">
        <f t="shared" si="2"/>
        <v>#REF!</v>
      </c>
      <c r="G30" s="155" t="e">
        <f t="shared" si="2"/>
        <v>#REF!</v>
      </c>
      <c r="H30" s="155" t="e">
        <f t="shared" si="2"/>
        <v>#REF!</v>
      </c>
      <c r="I30" s="155" t="e">
        <f t="shared" si="2"/>
        <v>#REF!</v>
      </c>
      <c r="J30" s="155" t="e">
        <f t="shared" si="2"/>
        <v>#REF!</v>
      </c>
      <c r="K30" s="155" t="e">
        <f t="shared" si="2"/>
        <v>#REF!</v>
      </c>
      <c r="L30" s="155" t="e">
        <f t="shared" si="2"/>
        <v>#REF!</v>
      </c>
      <c r="M30" s="155" t="e">
        <f t="shared" si="2"/>
        <v>#REF!</v>
      </c>
      <c r="N30" s="155" t="e">
        <f t="shared" si="2"/>
        <v>#REF!</v>
      </c>
      <c r="O30" s="155" t="e">
        <f t="shared" si="2"/>
        <v>#REF!</v>
      </c>
      <c r="P30" s="155" t="e">
        <f t="shared" si="2"/>
        <v>#REF!</v>
      </c>
      <c r="Q30" s="155" t="e">
        <f t="shared" si="2"/>
        <v>#REF!</v>
      </c>
      <c r="R30" s="155" t="e">
        <f t="shared" si="2"/>
        <v>#REF!</v>
      </c>
      <c r="S30" s="155" t="e">
        <f t="shared" si="2"/>
        <v>#REF!</v>
      </c>
      <c r="T30" s="155" t="e">
        <f t="shared" si="2"/>
        <v>#REF!</v>
      </c>
    </row>
    <row r="31" spans="1:20" s="50" customFormat="1" x14ac:dyDescent="0.2">
      <c r="A31" s="88">
        <f>A25</f>
        <v>2</v>
      </c>
      <c r="B31" s="155" t="e">
        <f t="shared" si="3"/>
        <v>#REF!</v>
      </c>
      <c r="C31" s="155" t="e">
        <f t="shared" si="2"/>
        <v>#REF!</v>
      </c>
      <c r="D31" s="155" t="e">
        <f t="shared" si="2"/>
        <v>#REF!</v>
      </c>
      <c r="E31" s="155" t="e">
        <f t="shared" si="2"/>
        <v>#REF!</v>
      </c>
      <c r="F31" s="155" t="e">
        <f t="shared" si="2"/>
        <v>#REF!</v>
      </c>
      <c r="G31" s="155" t="e">
        <f t="shared" si="2"/>
        <v>#REF!</v>
      </c>
      <c r="H31" s="155" t="e">
        <f t="shared" si="2"/>
        <v>#REF!</v>
      </c>
      <c r="I31" s="155" t="e">
        <f t="shared" si="2"/>
        <v>#REF!</v>
      </c>
      <c r="J31" s="155" t="e">
        <f t="shared" si="2"/>
        <v>#REF!</v>
      </c>
      <c r="K31" s="155" t="e">
        <f t="shared" si="2"/>
        <v>#REF!</v>
      </c>
      <c r="L31" s="155" t="e">
        <f t="shared" si="2"/>
        <v>#REF!</v>
      </c>
      <c r="M31" s="155" t="e">
        <f t="shared" si="2"/>
        <v>#REF!</v>
      </c>
      <c r="N31" s="155" t="e">
        <f t="shared" si="2"/>
        <v>#REF!</v>
      </c>
      <c r="O31" s="155" t="e">
        <f t="shared" si="2"/>
        <v>#REF!</v>
      </c>
      <c r="P31" s="155" t="e">
        <f t="shared" si="2"/>
        <v>#REF!</v>
      </c>
      <c r="Q31" s="155" t="e">
        <f t="shared" si="2"/>
        <v>#REF!</v>
      </c>
      <c r="R31" s="155" t="e">
        <f t="shared" si="2"/>
        <v>#REF!</v>
      </c>
      <c r="S31" s="155" t="e">
        <f t="shared" si="2"/>
        <v>#REF!</v>
      </c>
      <c r="T31" s="155" t="e">
        <f t="shared" si="2"/>
        <v>#REF!</v>
      </c>
    </row>
    <row r="32" spans="1:20" s="50" customFormat="1" x14ac:dyDescent="0.2">
      <c r="A32" s="42" t="s">
        <v>86</v>
      </c>
      <c r="B32" s="94"/>
      <c r="C32" s="94"/>
      <c r="D32" s="94"/>
      <c r="E32" s="94"/>
      <c r="F32" s="94"/>
      <c r="G32" s="94"/>
      <c r="H32" s="94"/>
      <c r="I32" s="94"/>
      <c r="J32" s="94"/>
      <c r="K32" s="94"/>
      <c r="L32" s="94"/>
      <c r="M32" s="94"/>
      <c r="N32" s="94"/>
      <c r="O32" s="94"/>
      <c r="P32" s="94"/>
      <c r="Q32" s="94"/>
      <c r="R32" s="94"/>
      <c r="S32" s="94"/>
      <c r="T32" s="94"/>
    </row>
    <row r="33" spans="1:20" s="50" customFormat="1" x14ac:dyDescent="0.2">
      <c r="A33" s="88">
        <f>A24</f>
        <v>1</v>
      </c>
      <c r="B33" s="155" t="e">
        <f t="shared" si="3"/>
        <v>#REF!</v>
      </c>
      <c r="C33" s="155" t="e">
        <f t="shared" si="2"/>
        <v>#REF!</v>
      </c>
      <c r="D33" s="155" t="e">
        <f t="shared" si="2"/>
        <v>#REF!</v>
      </c>
      <c r="E33" s="155" t="e">
        <f t="shared" si="2"/>
        <v>#REF!</v>
      </c>
      <c r="F33" s="155" t="e">
        <f t="shared" si="2"/>
        <v>#REF!</v>
      </c>
      <c r="G33" s="155" t="e">
        <f t="shared" si="2"/>
        <v>#REF!</v>
      </c>
      <c r="H33" s="155" t="e">
        <f t="shared" si="2"/>
        <v>#REF!</v>
      </c>
      <c r="I33" s="155" t="e">
        <f t="shared" si="2"/>
        <v>#REF!</v>
      </c>
      <c r="J33" s="155" t="e">
        <f t="shared" si="2"/>
        <v>#REF!</v>
      </c>
      <c r="K33" s="155" t="e">
        <f t="shared" si="2"/>
        <v>#REF!</v>
      </c>
      <c r="L33" s="155" t="e">
        <f t="shared" si="2"/>
        <v>#REF!</v>
      </c>
      <c r="M33" s="155" t="e">
        <f t="shared" si="2"/>
        <v>#REF!</v>
      </c>
      <c r="N33" s="155" t="e">
        <f t="shared" si="2"/>
        <v>#REF!</v>
      </c>
      <c r="O33" s="155" t="e">
        <f t="shared" si="2"/>
        <v>#REF!</v>
      </c>
      <c r="P33" s="155" t="e">
        <f t="shared" si="2"/>
        <v>#REF!</v>
      </c>
      <c r="Q33" s="155" t="e">
        <f t="shared" si="2"/>
        <v>#REF!</v>
      </c>
      <c r="R33" s="155" t="e">
        <f t="shared" si="2"/>
        <v>#REF!</v>
      </c>
      <c r="S33" s="155" t="e">
        <f t="shared" si="2"/>
        <v>#REF!</v>
      </c>
      <c r="T33" s="155" t="e">
        <f t="shared" si="2"/>
        <v>#REF!</v>
      </c>
    </row>
    <row r="34" spans="1:20" s="50" customFormat="1" x14ac:dyDescent="0.2">
      <c r="A34" s="88">
        <f>A25</f>
        <v>2</v>
      </c>
      <c r="B34" s="155" t="e">
        <f t="shared" si="3"/>
        <v>#REF!</v>
      </c>
      <c r="C34" s="155" t="e">
        <f t="shared" si="2"/>
        <v>#REF!</v>
      </c>
      <c r="D34" s="155" t="e">
        <f t="shared" si="2"/>
        <v>#REF!</v>
      </c>
      <c r="E34" s="155" t="e">
        <f t="shared" si="2"/>
        <v>#REF!</v>
      </c>
      <c r="F34" s="155" t="e">
        <f t="shared" si="2"/>
        <v>#REF!</v>
      </c>
      <c r="G34" s="155" t="e">
        <f t="shared" si="2"/>
        <v>#REF!</v>
      </c>
      <c r="H34" s="155" t="e">
        <f t="shared" si="2"/>
        <v>#REF!</v>
      </c>
      <c r="I34" s="155" t="e">
        <f t="shared" si="2"/>
        <v>#REF!</v>
      </c>
      <c r="J34" s="155" t="e">
        <f t="shared" si="2"/>
        <v>#REF!</v>
      </c>
      <c r="K34" s="155" t="e">
        <f t="shared" si="2"/>
        <v>#REF!</v>
      </c>
      <c r="L34" s="155" t="e">
        <f t="shared" si="2"/>
        <v>#REF!</v>
      </c>
      <c r="M34" s="155" t="e">
        <f t="shared" si="2"/>
        <v>#REF!</v>
      </c>
      <c r="N34" s="155" t="e">
        <f t="shared" si="2"/>
        <v>#REF!</v>
      </c>
      <c r="O34" s="155" t="e">
        <f t="shared" si="2"/>
        <v>#REF!</v>
      </c>
      <c r="P34" s="155" t="e">
        <f t="shared" si="2"/>
        <v>#REF!</v>
      </c>
      <c r="Q34" s="155" t="e">
        <f t="shared" si="2"/>
        <v>#REF!</v>
      </c>
      <c r="R34" s="155" t="e">
        <f t="shared" si="2"/>
        <v>#REF!</v>
      </c>
      <c r="S34" s="155" t="e">
        <f t="shared" si="2"/>
        <v>#REF!</v>
      </c>
      <c r="T34" s="155" t="e">
        <f t="shared" si="2"/>
        <v>#REF!</v>
      </c>
    </row>
    <row r="35" spans="1:20" s="50" customFormat="1" x14ac:dyDescent="0.2">
      <c r="A35" s="42" t="s">
        <v>87</v>
      </c>
      <c r="B35" s="94"/>
      <c r="C35" s="94"/>
      <c r="D35" s="94"/>
      <c r="E35" s="94"/>
      <c r="F35" s="94"/>
      <c r="G35" s="94"/>
      <c r="H35" s="94"/>
      <c r="I35" s="94"/>
      <c r="J35" s="94"/>
      <c r="K35" s="94"/>
      <c r="L35" s="94"/>
      <c r="M35" s="94"/>
      <c r="N35" s="94"/>
      <c r="O35" s="94"/>
      <c r="P35" s="94"/>
      <c r="Q35" s="94"/>
      <c r="R35" s="94"/>
      <c r="S35" s="94"/>
      <c r="T35" s="94"/>
    </row>
    <row r="36" spans="1:20" s="50" customFormat="1" x14ac:dyDescent="0.2">
      <c r="A36" s="88" t="s">
        <v>88</v>
      </c>
      <c r="B36" s="155" t="e">
        <f t="shared" si="3"/>
        <v>#REF!</v>
      </c>
      <c r="C36" s="155" t="e">
        <f t="shared" si="2"/>
        <v>#REF!</v>
      </c>
      <c r="D36" s="155" t="e">
        <f t="shared" si="2"/>
        <v>#REF!</v>
      </c>
      <c r="E36" s="155" t="e">
        <f t="shared" si="2"/>
        <v>#REF!</v>
      </c>
      <c r="F36" s="155" t="e">
        <f t="shared" si="2"/>
        <v>#REF!</v>
      </c>
      <c r="G36" s="155" t="e">
        <f t="shared" si="2"/>
        <v>#REF!</v>
      </c>
      <c r="H36" s="155" t="e">
        <f t="shared" si="2"/>
        <v>#REF!</v>
      </c>
      <c r="I36" s="155" t="e">
        <f t="shared" si="2"/>
        <v>#REF!</v>
      </c>
      <c r="J36" s="155" t="e">
        <f t="shared" si="2"/>
        <v>#REF!</v>
      </c>
      <c r="K36" s="155" t="e">
        <f t="shared" si="2"/>
        <v>#REF!</v>
      </c>
      <c r="L36" s="155" t="e">
        <f t="shared" si="2"/>
        <v>#REF!</v>
      </c>
      <c r="M36" s="155" t="e">
        <f t="shared" si="2"/>
        <v>#REF!</v>
      </c>
      <c r="N36" s="155" t="e">
        <f t="shared" si="2"/>
        <v>#REF!</v>
      </c>
      <c r="O36" s="155" t="e">
        <f t="shared" si="2"/>
        <v>#REF!</v>
      </c>
      <c r="P36" s="155" t="e">
        <f t="shared" si="2"/>
        <v>#REF!</v>
      </c>
      <c r="Q36" s="155" t="e">
        <f t="shared" si="2"/>
        <v>#REF!</v>
      </c>
      <c r="R36" s="155" t="e">
        <f t="shared" si="2"/>
        <v>#REF!</v>
      </c>
      <c r="S36" s="155" t="e">
        <f t="shared" si="2"/>
        <v>#REF!</v>
      </c>
      <c r="T36" s="155" t="e">
        <f t="shared" si="2"/>
        <v>#REF!</v>
      </c>
    </row>
    <row r="37" spans="1:20" s="50" customFormat="1" x14ac:dyDescent="0.2">
      <c r="A37" s="100"/>
    </row>
    <row r="38" spans="1:20" s="50" customFormat="1" ht="12.75" thickBot="1" x14ac:dyDescent="0.25">
      <c r="A38" s="100"/>
    </row>
    <row r="39" spans="1:20" s="50" customFormat="1" ht="12.75" thickBot="1" x14ac:dyDescent="0.25">
      <c r="A39" s="104" t="s">
        <v>66</v>
      </c>
    </row>
    <row r="40" spans="1:20" x14ac:dyDescent="0.2">
      <c r="A40" s="63" t="s">
        <v>78</v>
      </c>
    </row>
    <row r="41" spans="1:20" ht="9" hidden="1" customHeight="1" x14ac:dyDescent="0.2">
      <c r="A41" s="43" t="s">
        <v>67</v>
      </c>
    </row>
    <row r="42" spans="1:20" ht="10.7" customHeight="1" x14ac:dyDescent="0.2">
      <c r="A42" s="43" t="s">
        <v>89</v>
      </c>
    </row>
    <row r="43" spans="1:20" x14ac:dyDescent="0.2">
      <c r="A43" s="43" t="s">
        <v>68</v>
      </c>
    </row>
    <row r="44" spans="1:20" ht="13.35" customHeight="1" x14ac:dyDescent="0.2">
      <c r="A44" s="43" t="s">
        <v>69</v>
      </c>
    </row>
    <row r="45" spans="1:20" ht="13.35" customHeight="1" x14ac:dyDescent="0.2">
      <c r="A45" s="152" t="s">
        <v>158</v>
      </c>
    </row>
    <row r="46" spans="1:20" ht="12.6" customHeight="1" thickBot="1" x14ac:dyDescent="0.25">
      <c r="A46" s="3"/>
    </row>
    <row r="47" spans="1:20" ht="13.35" customHeight="1" thickBot="1" x14ac:dyDescent="0.25">
      <c r="A47" s="105" t="s">
        <v>71</v>
      </c>
    </row>
    <row r="48" spans="1:20" ht="11.45" customHeight="1" x14ac:dyDescent="0.2">
      <c r="A48" s="127" t="s">
        <v>111</v>
      </c>
    </row>
    <row r="49" spans="1:1" ht="12.75" thickBot="1" x14ac:dyDescent="0.25">
      <c r="A49" s="3"/>
    </row>
    <row r="50" spans="1:1" ht="12.75" thickBot="1" x14ac:dyDescent="0.25">
      <c r="A50" s="107" t="s">
        <v>70</v>
      </c>
    </row>
    <row r="51" spans="1:1" ht="48" x14ac:dyDescent="0.2">
      <c r="A51" s="70" t="s">
        <v>92</v>
      </c>
    </row>
    <row r="52" spans="1:1" ht="12.75" x14ac:dyDescent="0.2">
      <c r="A52"/>
    </row>
  </sheetData>
  <mergeCells count="1">
    <mergeCell ref="A1:A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52"/>
  <sheetViews>
    <sheetView workbookViewId="0">
      <pane xSplit="1" topLeftCell="B1" activePane="topRight" state="frozen"/>
      <selection pane="topRight" activeCell="F1" sqref="B1:F1048576"/>
    </sheetView>
  </sheetViews>
  <sheetFormatPr defaultColWidth="9" defaultRowHeight="12" x14ac:dyDescent="0.2"/>
  <cols>
    <col min="1" max="1" width="84.5703125" style="48" customWidth="1"/>
    <col min="2" max="16384" width="9" style="48"/>
  </cols>
  <sheetData>
    <row r="1" spans="1:3" s="51" customFormat="1" ht="12" customHeight="1" x14ac:dyDescent="0.2">
      <c r="A1" s="230" t="s">
        <v>82</v>
      </c>
    </row>
    <row r="2" spans="1:3" s="51" customFormat="1" ht="12" customHeight="1" x14ac:dyDescent="0.2">
      <c r="A2" s="230"/>
    </row>
    <row r="3" spans="1:3" s="51" customFormat="1" ht="11.1" customHeight="1" x14ac:dyDescent="0.2">
      <c r="A3" s="97" t="s">
        <v>101</v>
      </c>
    </row>
    <row r="4" spans="1:3" s="52" customFormat="1" ht="32.1" customHeight="1" x14ac:dyDescent="0.2">
      <c r="A4" s="98" t="s">
        <v>64</v>
      </c>
      <c r="B4" s="136" t="e">
        <f>'C завтраками| Bed and breakfast'!#REF!</f>
        <v>#REF!</v>
      </c>
      <c r="C4" s="136" t="e">
        <f>'C завтраками| Bed and breakfast'!#REF!</f>
        <v>#REF!</v>
      </c>
    </row>
    <row r="5" spans="1:3" s="53" customFormat="1" ht="21.95" customHeight="1" x14ac:dyDescent="0.2">
      <c r="A5" s="98"/>
      <c r="B5" s="136" t="e">
        <f>'C завтраками| Bed and breakfast'!#REF!</f>
        <v>#REF!</v>
      </c>
      <c r="C5" s="136" t="e">
        <f>'C завтраками| Bed and breakfast'!#REF!</f>
        <v>#REF!</v>
      </c>
    </row>
    <row r="6" spans="1:3" s="53" customFormat="1" x14ac:dyDescent="0.2">
      <c r="A6" s="42" t="s">
        <v>83</v>
      </c>
      <c r="B6" s="87"/>
      <c r="C6" s="87"/>
    </row>
    <row r="7" spans="1:3" s="53" customFormat="1" x14ac:dyDescent="0.2">
      <c r="A7" s="88">
        <v>1</v>
      </c>
      <c r="B7" s="42" t="e">
        <f>'C завтраками| Bed and breakfast'!#REF!*0.9</f>
        <v>#REF!</v>
      </c>
      <c r="C7" s="42" t="e">
        <f>'C завтраками| Bed and breakfast'!#REF!*0.9</f>
        <v>#REF!</v>
      </c>
    </row>
    <row r="8" spans="1:3" s="53" customFormat="1" x14ac:dyDescent="0.2">
      <c r="A8" s="88">
        <v>2</v>
      </c>
      <c r="B8" s="42" t="e">
        <f>'C завтраками| Bed and breakfast'!#REF!*0.9</f>
        <v>#REF!</v>
      </c>
      <c r="C8" s="42" t="e">
        <f>'C завтраками| Bed and breakfast'!#REF!*0.9</f>
        <v>#REF!</v>
      </c>
    </row>
    <row r="9" spans="1:3" s="53" customFormat="1" x14ac:dyDescent="0.2">
      <c r="A9" s="42" t="s">
        <v>84</v>
      </c>
      <c r="B9" s="42"/>
      <c r="C9" s="42"/>
    </row>
    <row r="10" spans="1:3" s="53" customFormat="1" x14ac:dyDescent="0.2">
      <c r="A10" s="88">
        <f>A7</f>
        <v>1</v>
      </c>
      <c r="B10" s="42" t="e">
        <f>'C завтраками| Bed and breakfast'!#REF!*0.9</f>
        <v>#REF!</v>
      </c>
      <c r="C10" s="42" t="e">
        <f>'C завтраками| Bed and breakfast'!#REF!*0.9</f>
        <v>#REF!</v>
      </c>
    </row>
    <row r="11" spans="1:3" s="53" customFormat="1" x14ac:dyDescent="0.2">
      <c r="A11" s="88">
        <f>A8</f>
        <v>2</v>
      </c>
      <c r="B11" s="42" t="e">
        <f>'C завтраками| Bed and breakfast'!#REF!*0.9</f>
        <v>#REF!</v>
      </c>
      <c r="C11" s="42" t="e">
        <f>'C завтраками| Bed and breakfast'!#REF!*0.9</f>
        <v>#REF!</v>
      </c>
    </row>
    <row r="12" spans="1:3" s="53" customFormat="1" x14ac:dyDescent="0.2">
      <c r="A12" s="42" t="s">
        <v>85</v>
      </c>
      <c r="B12" s="42"/>
      <c r="C12" s="42"/>
    </row>
    <row r="13" spans="1:3" s="53" customFormat="1" x14ac:dyDescent="0.2">
      <c r="A13" s="88">
        <f>A7</f>
        <v>1</v>
      </c>
      <c r="B13" s="42" t="e">
        <f>'C завтраками| Bed and breakfast'!#REF!*0.9</f>
        <v>#REF!</v>
      </c>
      <c r="C13" s="42" t="e">
        <f>'C завтраками| Bed and breakfast'!#REF!*0.9</f>
        <v>#REF!</v>
      </c>
    </row>
    <row r="14" spans="1:3" s="53" customFormat="1" x14ac:dyDescent="0.2">
      <c r="A14" s="88">
        <f>A8</f>
        <v>2</v>
      </c>
      <c r="B14" s="42" t="e">
        <f>'C завтраками| Bed and breakfast'!#REF!*0.9</f>
        <v>#REF!</v>
      </c>
      <c r="C14" s="42" t="e">
        <f>'C завтраками| Bed and breakfast'!#REF!*0.9</f>
        <v>#REF!</v>
      </c>
    </row>
    <row r="15" spans="1:3" s="53" customFormat="1" x14ac:dyDescent="0.2">
      <c r="A15" s="42" t="s">
        <v>86</v>
      </c>
      <c r="B15" s="42"/>
      <c r="C15" s="42"/>
    </row>
    <row r="16" spans="1:3" s="53" customFormat="1" x14ac:dyDescent="0.2">
      <c r="A16" s="88">
        <f>A7</f>
        <v>1</v>
      </c>
      <c r="B16" s="42" t="e">
        <f>'C завтраками| Bed and breakfast'!#REF!*0.9</f>
        <v>#REF!</v>
      </c>
      <c r="C16" s="42" t="e">
        <f>'C завтраками| Bed and breakfast'!#REF!*0.9</f>
        <v>#REF!</v>
      </c>
    </row>
    <row r="17" spans="1:3" s="53" customFormat="1" x14ac:dyDescent="0.2">
      <c r="A17" s="88">
        <f>A8</f>
        <v>2</v>
      </c>
      <c r="B17" s="42" t="e">
        <f>'C завтраками| Bed and breakfast'!#REF!*0.9</f>
        <v>#REF!</v>
      </c>
      <c r="C17" s="42" t="e">
        <f>'C завтраками| Bed and breakfast'!#REF!*0.9</f>
        <v>#REF!</v>
      </c>
    </row>
    <row r="18" spans="1:3" s="53" customFormat="1" x14ac:dyDescent="0.2">
      <c r="A18" s="42" t="s">
        <v>87</v>
      </c>
      <c r="B18" s="42"/>
      <c r="C18" s="42"/>
    </row>
    <row r="19" spans="1:3" s="53" customFormat="1" x14ac:dyDescent="0.2">
      <c r="A19" s="88" t="s">
        <v>88</v>
      </c>
      <c r="B19" s="42" t="e">
        <f>'C завтраками| Bed and breakfast'!#REF!*0.9</f>
        <v>#REF!</v>
      </c>
      <c r="C19" s="42" t="e">
        <f>'C завтраками| Bed and breakfast'!#REF!*0.9</f>
        <v>#REF!</v>
      </c>
    </row>
    <row r="20" spans="1:3" s="53" customFormat="1" x14ac:dyDescent="0.2">
      <c r="A20" s="89"/>
      <c r="B20" s="89"/>
      <c r="C20" s="89"/>
    </row>
    <row r="21" spans="1:3" ht="18" customHeight="1" x14ac:dyDescent="0.2">
      <c r="A21" s="111" t="s">
        <v>100</v>
      </c>
      <c r="B21" s="136" t="e">
        <f t="shared" ref="B21:C21" si="0">B4</f>
        <v>#REF!</v>
      </c>
      <c r="C21" s="136" t="e">
        <f t="shared" si="0"/>
        <v>#REF!</v>
      </c>
    </row>
    <row r="22" spans="1:3" ht="20.25" customHeight="1" x14ac:dyDescent="0.2">
      <c r="A22" s="90" t="s">
        <v>64</v>
      </c>
      <c r="B22" s="136" t="e">
        <f t="shared" ref="B22:C22" si="1">B5</f>
        <v>#REF!</v>
      </c>
      <c r="C22" s="136" t="e">
        <f t="shared" si="1"/>
        <v>#REF!</v>
      </c>
    </row>
    <row r="23" spans="1:3" s="44" customFormat="1" x14ac:dyDescent="0.2">
      <c r="A23" s="42" t="s">
        <v>83</v>
      </c>
      <c r="B23" s="87"/>
      <c r="C23" s="87"/>
    </row>
    <row r="24" spans="1:3" s="50" customFormat="1" x14ac:dyDescent="0.2">
      <c r="A24" s="88">
        <v>1</v>
      </c>
      <c r="B24" s="94" t="e">
        <f t="shared" ref="B24:C24" si="2">ROUNDUP(B7*0.87,)</f>
        <v>#REF!</v>
      </c>
      <c r="C24" s="94" t="e">
        <f t="shared" si="2"/>
        <v>#REF!</v>
      </c>
    </row>
    <row r="25" spans="1:3" s="50" customFormat="1" x14ac:dyDescent="0.2">
      <c r="A25" s="88">
        <v>2</v>
      </c>
      <c r="B25" s="94" t="e">
        <f t="shared" ref="B25:C25" si="3">ROUNDUP(B8*0.87,)</f>
        <v>#REF!</v>
      </c>
      <c r="C25" s="94" t="e">
        <f t="shared" si="3"/>
        <v>#REF!</v>
      </c>
    </row>
    <row r="26" spans="1:3" s="50" customFormat="1" x14ac:dyDescent="0.2">
      <c r="A26" s="42" t="s">
        <v>84</v>
      </c>
      <c r="B26" s="94"/>
      <c r="C26" s="94"/>
    </row>
    <row r="27" spans="1:3" s="50" customFormat="1" x14ac:dyDescent="0.2">
      <c r="A27" s="88">
        <f>A24</f>
        <v>1</v>
      </c>
      <c r="B27" s="94" t="e">
        <f t="shared" ref="B27:C27" si="4">ROUNDUP(B10*0.87,)</f>
        <v>#REF!</v>
      </c>
      <c r="C27" s="94" t="e">
        <f t="shared" si="4"/>
        <v>#REF!</v>
      </c>
    </row>
    <row r="28" spans="1:3" s="50" customFormat="1" x14ac:dyDescent="0.2">
      <c r="A28" s="88">
        <f>A25</f>
        <v>2</v>
      </c>
      <c r="B28" s="94" t="e">
        <f t="shared" ref="B28:C28" si="5">ROUNDUP(B11*0.87,)</f>
        <v>#REF!</v>
      </c>
      <c r="C28" s="94" t="e">
        <f t="shared" si="5"/>
        <v>#REF!</v>
      </c>
    </row>
    <row r="29" spans="1:3" s="50" customFormat="1" x14ac:dyDescent="0.2">
      <c r="A29" s="42" t="s">
        <v>85</v>
      </c>
      <c r="B29" s="94"/>
      <c r="C29" s="94"/>
    </row>
    <row r="30" spans="1:3" s="50" customFormat="1" x14ac:dyDescent="0.2">
      <c r="A30" s="88">
        <f>A24</f>
        <v>1</v>
      </c>
      <c r="B30" s="94" t="e">
        <f t="shared" ref="B30:C30" si="6">ROUNDUP(B13*0.87,)</f>
        <v>#REF!</v>
      </c>
      <c r="C30" s="94" t="e">
        <f t="shared" si="6"/>
        <v>#REF!</v>
      </c>
    </row>
    <row r="31" spans="1:3" s="50" customFormat="1" x14ac:dyDescent="0.2">
      <c r="A31" s="88">
        <f>A25</f>
        <v>2</v>
      </c>
      <c r="B31" s="94" t="e">
        <f t="shared" ref="B31:C31" si="7">ROUNDUP(B14*0.87,)</f>
        <v>#REF!</v>
      </c>
      <c r="C31" s="94" t="e">
        <f t="shared" si="7"/>
        <v>#REF!</v>
      </c>
    </row>
    <row r="32" spans="1:3" s="50" customFormat="1" x14ac:dyDescent="0.2">
      <c r="A32" s="42" t="s">
        <v>86</v>
      </c>
      <c r="B32" s="94"/>
      <c r="C32" s="94"/>
    </row>
    <row r="33" spans="1:3" s="50" customFormat="1" x14ac:dyDescent="0.2">
      <c r="A33" s="88">
        <f>A24</f>
        <v>1</v>
      </c>
      <c r="B33" s="94" t="e">
        <f t="shared" ref="B33:C33" si="8">ROUNDUP(B16*0.87,)</f>
        <v>#REF!</v>
      </c>
      <c r="C33" s="94" t="e">
        <f t="shared" si="8"/>
        <v>#REF!</v>
      </c>
    </row>
    <row r="34" spans="1:3" s="50" customFormat="1" x14ac:dyDescent="0.2">
      <c r="A34" s="88">
        <f>A25</f>
        <v>2</v>
      </c>
      <c r="B34" s="94" t="e">
        <f t="shared" ref="B34:C34" si="9">ROUNDUP(B17*0.87,)</f>
        <v>#REF!</v>
      </c>
      <c r="C34" s="94" t="e">
        <f t="shared" si="9"/>
        <v>#REF!</v>
      </c>
    </row>
    <row r="35" spans="1:3" s="50" customFormat="1" x14ac:dyDescent="0.2">
      <c r="A35" s="42" t="s">
        <v>87</v>
      </c>
      <c r="B35" s="94"/>
      <c r="C35" s="94"/>
    </row>
    <row r="36" spans="1:3" s="50" customFormat="1" x14ac:dyDescent="0.2">
      <c r="A36" s="88" t="s">
        <v>88</v>
      </c>
      <c r="B36" s="94" t="e">
        <f t="shared" ref="B36:C36" si="10">ROUNDUP(B19*0.87,)</f>
        <v>#REF!</v>
      </c>
      <c r="C36" s="94" t="e">
        <f t="shared" si="10"/>
        <v>#REF!</v>
      </c>
    </row>
    <row r="37" spans="1:3" s="50" customFormat="1" x14ac:dyDescent="0.2">
      <c r="A37" s="100"/>
    </row>
    <row r="38" spans="1:3" s="50" customFormat="1" ht="12.75" thickBot="1" x14ac:dyDescent="0.25">
      <c r="A38" s="100"/>
    </row>
    <row r="39" spans="1:3" s="50" customFormat="1" ht="12.75" thickBot="1" x14ac:dyDescent="0.25">
      <c r="A39" s="104" t="s">
        <v>66</v>
      </c>
    </row>
    <row r="40" spans="1:3" x14ac:dyDescent="0.2">
      <c r="A40" s="63" t="s">
        <v>78</v>
      </c>
    </row>
    <row r="41" spans="1:3" ht="9" hidden="1" customHeight="1" x14ac:dyDescent="0.2">
      <c r="A41" s="43" t="s">
        <v>67</v>
      </c>
    </row>
    <row r="42" spans="1:3" ht="10.7" customHeight="1" x14ac:dyDescent="0.2">
      <c r="A42" s="43" t="s">
        <v>89</v>
      </c>
    </row>
    <row r="43" spans="1:3" x14ac:dyDescent="0.2">
      <c r="A43" s="43" t="s">
        <v>68</v>
      </c>
    </row>
    <row r="44" spans="1:3" ht="13.35" customHeight="1" x14ac:dyDescent="0.2">
      <c r="A44" s="43" t="s">
        <v>69</v>
      </c>
    </row>
    <row r="45" spans="1:3" ht="13.35" customHeight="1" x14ac:dyDescent="0.2">
      <c r="A45" s="159" t="s">
        <v>162</v>
      </c>
    </row>
    <row r="46" spans="1:3" ht="12.6" customHeight="1" thickBot="1" x14ac:dyDescent="0.25">
      <c r="A46" s="3"/>
    </row>
    <row r="47" spans="1:3" ht="13.35" customHeight="1" thickBot="1" x14ac:dyDescent="0.25">
      <c r="A47" s="105" t="s">
        <v>71</v>
      </c>
    </row>
    <row r="48" spans="1:3" ht="11.45" customHeight="1" x14ac:dyDescent="0.2">
      <c r="A48" s="127" t="s">
        <v>111</v>
      </c>
    </row>
    <row r="49" spans="1:1" ht="12.75" thickBot="1" x14ac:dyDescent="0.25">
      <c r="A49" s="3"/>
    </row>
    <row r="50" spans="1:1" ht="12.75" thickBot="1" x14ac:dyDescent="0.25">
      <c r="A50" s="107" t="s">
        <v>70</v>
      </c>
    </row>
    <row r="51" spans="1:1" ht="48" x14ac:dyDescent="0.2">
      <c r="A51" s="70" t="s">
        <v>92</v>
      </c>
    </row>
    <row r="52" spans="1:1" ht="12.75" x14ac:dyDescent="0.2">
      <c r="A52"/>
    </row>
  </sheetData>
  <mergeCells count="1">
    <mergeCell ref="A1:A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8"/>
  <sheetViews>
    <sheetView zoomScale="90" zoomScaleNormal="90" workbookViewId="0">
      <selection activeCell="B4" sqref="B4:C36"/>
    </sheetView>
  </sheetViews>
  <sheetFormatPr defaultColWidth="9" defaultRowHeight="12" x14ac:dyDescent="0.2"/>
  <cols>
    <col min="1" max="1" width="84.5703125" style="48" customWidth="1"/>
    <col min="2" max="3" width="9.85546875" style="48" bestFit="1" customWidth="1"/>
    <col min="4" max="16384" width="9" style="48"/>
  </cols>
  <sheetData>
    <row r="1" spans="1:3" s="51" customFormat="1" x14ac:dyDescent="0.2">
      <c r="A1" s="230" t="s">
        <v>82</v>
      </c>
    </row>
    <row r="2" spans="1:3" s="51" customFormat="1" x14ac:dyDescent="0.2">
      <c r="A2" s="230"/>
    </row>
    <row r="3" spans="1:3" s="51" customFormat="1" x14ac:dyDescent="0.2">
      <c r="A3" s="97" t="s">
        <v>91</v>
      </c>
    </row>
    <row r="4" spans="1:3" s="52" customFormat="1" ht="21" customHeight="1" x14ac:dyDescent="0.2">
      <c r="A4" s="98" t="s">
        <v>64</v>
      </c>
      <c r="B4" s="135" t="e">
        <f>'C завтраками| Bed and breakfast'!#REF!</f>
        <v>#REF!</v>
      </c>
      <c r="C4" s="135" t="e">
        <f>'C завтраками| Bed and breakfast'!#REF!</f>
        <v>#REF!</v>
      </c>
    </row>
    <row r="5" spans="1:3" s="53" customFormat="1" ht="22.5" customHeight="1" x14ac:dyDescent="0.2">
      <c r="A5" s="98"/>
      <c r="B5" s="135" t="e">
        <f>'C завтраками| Bed and breakfast'!#REF!</f>
        <v>#REF!</v>
      </c>
      <c r="C5" s="135" t="e">
        <f>'C завтраками| Bed and breakfast'!#REF!</f>
        <v>#REF!</v>
      </c>
    </row>
    <row r="6" spans="1:3" s="53" customFormat="1" x14ac:dyDescent="0.2">
      <c r="A6" s="42" t="s">
        <v>83</v>
      </c>
      <c r="B6" s="87"/>
      <c r="C6" s="87"/>
    </row>
    <row r="7" spans="1:3" s="53" customFormat="1" x14ac:dyDescent="0.2">
      <c r="A7" s="88">
        <v>1</v>
      </c>
      <c r="B7" s="42" t="e">
        <f>'C завтраками| Bed and breakfast'!#REF!</f>
        <v>#REF!</v>
      </c>
      <c r="C7" s="42" t="e">
        <f>'C завтраками| Bed and breakfast'!#REF!</f>
        <v>#REF!</v>
      </c>
    </row>
    <row r="8" spans="1:3" s="53" customFormat="1" x14ac:dyDescent="0.2">
      <c r="A8" s="88">
        <v>2</v>
      </c>
      <c r="B8" s="42" t="e">
        <f>'C завтраками| Bed and breakfast'!#REF!</f>
        <v>#REF!</v>
      </c>
      <c r="C8" s="42" t="e">
        <f>'C завтраками| Bed and breakfast'!#REF!</f>
        <v>#REF!</v>
      </c>
    </row>
    <row r="9" spans="1:3" s="53" customFormat="1" x14ac:dyDescent="0.2">
      <c r="A9" s="42" t="s">
        <v>84</v>
      </c>
      <c r="B9" s="42"/>
      <c r="C9" s="42"/>
    </row>
    <row r="10" spans="1:3" s="53" customFormat="1" x14ac:dyDescent="0.2">
      <c r="A10" s="88">
        <f>A7</f>
        <v>1</v>
      </c>
      <c r="B10" s="42" t="e">
        <f>'C завтраками| Bed and breakfast'!#REF!</f>
        <v>#REF!</v>
      </c>
      <c r="C10" s="42" t="e">
        <f>'C завтраками| Bed and breakfast'!#REF!</f>
        <v>#REF!</v>
      </c>
    </row>
    <row r="11" spans="1:3" s="53" customFormat="1" x14ac:dyDescent="0.2">
      <c r="A11" s="88">
        <f>A8</f>
        <v>2</v>
      </c>
      <c r="B11" s="42" t="e">
        <f>'C завтраками| Bed and breakfast'!#REF!</f>
        <v>#REF!</v>
      </c>
      <c r="C11" s="42" t="e">
        <f>'C завтраками| Bed and breakfast'!#REF!</f>
        <v>#REF!</v>
      </c>
    </row>
    <row r="12" spans="1:3" s="53" customFormat="1" x14ac:dyDescent="0.2">
      <c r="A12" s="42" t="s">
        <v>85</v>
      </c>
      <c r="B12" s="42"/>
      <c r="C12" s="42"/>
    </row>
    <row r="13" spans="1:3" s="53" customFormat="1" x14ac:dyDescent="0.2">
      <c r="A13" s="88">
        <f>A7</f>
        <v>1</v>
      </c>
      <c r="B13" s="42" t="e">
        <f>'C завтраками| Bed and breakfast'!#REF!</f>
        <v>#REF!</v>
      </c>
      <c r="C13" s="42" t="e">
        <f>'C завтраками| Bed and breakfast'!#REF!</f>
        <v>#REF!</v>
      </c>
    </row>
    <row r="14" spans="1:3" s="53" customFormat="1" x14ac:dyDescent="0.2">
      <c r="A14" s="88">
        <f>A8</f>
        <v>2</v>
      </c>
      <c r="B14" s="42" t="e">
        <f>'C завтраками| Bed and breakfast'!#REF!</f>
        <v>#REF!</v>
      </c>
      <c r="C14" s="42" t="e">
        <f>'C завтраками| Bed and breakfast'!#REF!</f>
        <v>#REF!</v>
      </c>
    </row>
    <row r="15" spans="1:3" s="53" customFormat="1" x14ac:dyDescent="0.2">
      <c r="A15" s="42" t="s">
        <v>86</v>
      </c>
      <c r="B15" s="42"/>
      <c r="C15" s="42"/>
    </row>
    <row r="16" spans="1:3" s="53" customFormat="1" x14ac:dyDescent="0.2">
      <c r="A16" s="88">
        <f>A7</f>
        <v>1</v>
      </c>
      <c r="B16" s="42" t="e">
        <f>'C завтраками| Bed and breakfast'!#REF!</f>
        <v>#REF!</v>
      </c>
      <c r="C16" s="42" t="e">
        <f>'C завтраками| Bed and breakfast'!#REF!</f>
        <v>#REF!</v>
      </c>
    </row>
    <row r="17" spans="1:3" s="53" customFormat="1" x14ac:dyDescent="0.2">
      <c r="A17" s="88">
        <f>A8</f>
        <v>2</v>
      </c>
      <c r="B17" s="42" t="e">
        <f>'C завтраками| Bed and breakfast'!#REF!</f>
        <v>#REF!</v>
      </c>
      <c r="C17" s="42" t="e">
        <f>'C завтраками| Bed and breakfast'!#REF!</f>
        <v>#REF!</v>
      </c>
    </row>
    <row r="18" spans="1:3" s="53" customFormat="1" x14ac:dyDescent="0.2">
      <c r="A18" s="42" t="s">
        <v>87</v>
      </c>
      <c r="B18" s="42"/>
      <c r="C18" s="42"/>
    </row>
    <row r="19" spans="1:3" s="53" customFormat="1" x14ac:dyDescent="0.2">
      <c r="A19" s="88" t="s">
        <v>88</v>
      </c>
      <c r="B19" s="42" t="e">
        <f>'C завтраками| Bed and breakfast'!#REF!</f>
        <v>#REF!</v>
      </c>
      <c r="C19" s="42" t="e">
        <f>'C завтраками| Bed and breakfast'!#REF!</f>
        <v>#REF!</v>
      </c>
    </row>
    <row r="20" spans="1:3" s="53" customFormat="1" x14ac:dyDescent="0.2">
      <c r="A20" s="89"/>
      <c r="B20" s="89"/>
      <c r="C20" s="89"/>
    </row>
    <row r="21" spans="1:3" ht="18.75" customHeight="1" x14ac:dyDescent="0.2">
      <c r="A21" s="111" t="s">
        <v>100</v>
      </c>
      <c r="B21" s="135" t="e">
        <f t="shared" ref="B21:C21" si="0">B4</f>
        <v>#REF!</v>
      </c>
      <c r="C21" s="135" t="e">
        <f t="shared" si="0"/>
        <v>#REF!</v>
      </c>
    </row>
    <row r="22" spans="1:3" ht="17.25" customHeight="1" x14ac:dyDescent="0.2">
      <c r="A22" s="90" t="s">
        <v>64</v>
      </c>
      <c r="B22" s="135" t="e">
        <f t="shared" ref="B22:C22" si="1">B5</f>
        <v>#REF!</v>
      </c>
      <c r="C22" s="135" t="e">
        <f t="shared" si="1"/>
        <v>#REF!</v>
      </c>
    </row>
    <row r="23" spans="1:3" s="44" customFormat="1" x14ac:dyDescent="0.2">
      <c r="A23" s="42" t="s">
        <v>83</v>
      </c>
      <c r="B23" s="87"/>
      <c r="C23" s="87"/>
    </row>
    <row r="24" spans="1:3" s="50" customFormat="1" x14ac:dyDescent="0.2">
      <c r="A24" s="88">
        <v>1</v>
      </c>
      <c r="B24" s="91" t="e">
        <f t="shared" ref="B24:C24" si="2">ROUND(B7*0.8,)</f>
        <v>#REF!</v>
      </c>
      <c r="C24" s="91" t="e">
        <f t="shared" si="2"/>
        <v>#REF!</v>
      </c>
    </row>
    <row r="25" spans="1:3" s="50" customFormat="1" x14ac:dyDescent="0.2">
      <c r="A25" s="88">
        <v>2</v>
      </c>
      <c r="B25" s="91" t="e">
        <f t="shared" ref="B25:C25" si="3">ROUND(B8*0.8,)</f>
        <v>#REF!</v>
      </c>
      <c r="C25" s="91" t="e">
        <f t="shared" si="3"/>
        <v>#REF!</v>
      </c>
    </row>
    <row r="26" spans="1:3" s="50" customFormat="1" x14ac:dyDescent="0.2">
      <c r="A26" s="42" t="s">
        <v>84</v>
      </c>
      <c r="B26" s="91"/>
      <c r="C26" s="91"/>
    </row>
    <row r="27" spans="1:3" s="50" customFormat="1" x14ac:dyDescent="0.2">
      <c r="A27" s="88">
        <f>A24</f>
        <v>1</v>
      </c>
      <c r="B27" s="91" t="e">
        <f t="shared" ref="B27:C27" si="4">ROUND(B10*0.8,)</f>
        <v>#REF!</v>
      </c>
      <c r="C27" s="91" t="e">
        <f t="shared" si="4"/>
        <v>#REF!</v>
      </c>
    </row>
    <row r="28" spans="1:3" s="50" customFormat="1" x14ac:dyDescent="0.2">
      <c r="A28" s="88">
        <f>A25</f>
        <v>2</v>
      </c>
      <c r="B28" s="91" t="e">
        <f t="shared" ref="B28:C28" si="5">ROUND(B11*0.8,)</f>
        <v>#REF!</v>
      </c>
      <c r="C28" s="91" t="e">
        <f t="shared" si="5"/>
        <v>#REF!</v>
      </c>
    </row>
    <row r="29" spans="1:3" s="50" customFormat="1" x14ac:dyDescent="0.2">
      <c r="A29" s="42" t="s">
        <v>85</v>
      </c>
      <c r="B29" s="91"/>
      <c r="C29" s="91"/>
    </row>
    <row r="30" spans="1:3" s="50" customFormat="1" x14ac:dyDescent="0.2">
      <c r="A30" s="88">
        <f>A24</f>
        <v>1</v>
      </c>
      <c r="B30" s="91" t="e">
        <f t="shared" ref="B30:C30" si="6">ROUND(B13*0.8,)</f>
        <v>#REF!</v>
      </c>
      <c r="C30" s="91" t="e">
        <f t="shared" si="6"/>
        <v>#REF!</v>
      </c>
    </row>
    <row r="31" spans="1:3" s="50" customFormat="1" x14ac:dyDescent="0.2">
      <c r="A31" s="88">
        <f>A25</f>
        <v>2</v>
      </c>
      <c r="B31" s="91" t="e">
        <f t="shared" ref="B31:C31" si="7">ROUND(B14*0.8,)</f>
        <v>#REF!</v>
      </c>
      <c r="C31" s="91" t="e">
        <f t="shared" si="7"/>
        <v>#REF!</v>
      </c>
    </row>
    <row r="32" spans="1:3" s="50" customFormat="1" x14ac:dyDescent="0.2">
      <c r="A32" s="42" t="s">
        <v>86</v>
      </c>
      <c r="B32" s="91"/>
      <c r="C32" s="91"/>
    </row>
    <row r="33" spans="1:3" s="50" customFormat="1" x14ac:dyDescent="0.2">
      <c r="A33" s="88">
        <f>A24</f>
        <v>1</v>
      </c>
      <c r="B33" s="91" t="e">
        <f t="shared" ref="B33:C33" si="8">ROUND(B16*0.8,)</f>
        <v>#REF!</v>
      </c>
      <c r="C33" s="91" t="e">
        <f t="shared" si="8"/>
        <v>#REF!</v>
      </c>
    </row>
    <row r="34" spans="1:3" s="50" customFormat="1" x14ac:dyDescent="0.2">
      <c r="A34" s="88">
        <f>A25</f>
        <v>2</v>
      </c>
      <c r="B34" s="91" t="e">
        <f t="shared" ref="B34:C34" si="9">ROUND(B17*0.8,)</f>
        <v>#REF!</v>
      </c>
      <c r="C34" s="91" t="e">
        <f t="shared" si="9"/>
        <v>#REF!</v>
      </c>
    </row>
    <row r="35" spans="1:3" s="50" customFormat="1" x14ac:dyDescent="0.2">
      <c r="A35" s="42" t="s">
        <v>87</v>
      </c>
      <c r="B35" s="91"/>
      <c r="C35" s="91"/>
    </row>
    <row r="36" spans="1:3" s="50" customFormat="1" x14ac:dyDescent="0.2">
      <c r="A36" s="88" t="s">
        <v>88</v>
      </c>
      <c r="B36" s="91" t="e">
        <f t="shared" ref="B36:C36" si="10">ROUND(B19*0.8,)</f>
        <v>#REF!</v>
      </c>
      <c r="C36" s="91" t="e">
        <f t="shared" si="10"/>
        <v>#REF!</v>
      </c>
    </row>
    <row r="37" spans="1:3" s="50" customFormat="1" x14ac:dyDescent="0.2">
      <c r="A37" s="100"/>
    </row>
    <row r="38" spans="1:3" s="50" customFormat="1" ht="12.75" hidden="1" thickBot="1" x14ac:dyDescent="0.25">
      <c r="A38" s="163" t="s">
        <v>182</v>
      </c>
    </row>
    <row r="39" spans="1:3" s="50" customFormat="1" ht="12.75" hidden="1" x14ac:dyDescent="0.2">
      <c r="A39" s="161" t="s">
        <v>181</v>
      </c>
    </row>
    <row r="40" spans="1:3" s="50" customFormat="1" hidden="1" x14ac:dyDescent="0.2">
      <c r="A40" s="48"/>
    </row>
    <row r="41" spans="1:3" s="50" customFormat="1" hidden="1" x14ac:dyDescent="0.2">
      <c r="A41" s="164" t="s">
        <v>183</v>
      </c>
    </row>
    <row r="42" spans="1:3" ht="25.5" hidden="1" x14ac:dyDescent="0.2">
      <c r="A42" s="162" t="s">
        <v>184</v>
      </c>
    </row>
    <row r="43" spans="1:3" hidden="1" x14ac:dyDescent="0.2">
      <c r="A43" s="164" t="s">
        <v>185</v>
      </c>
    </row>
    <row r="44" spans="1:3" x14ac:dyDescent="0.2">
      <c r="A44" s="165"/>
    </row>
    <row r="45" spans="1:3" x14ac:dyDescent="0.2">
      <c r="A45" s="71" t="s">
        <v>66</v>
      </c>
    </row>
    <row r="46" spans="1:3" x14ac:dyDescent="0.2">
      <c r="A46" s="63" t="s">
        <v>78</v>
      </c>
    </row>
    <row r="47" spans="1:3" ht="10.7" customHeight="1" x14ac:dyDescent="0.2">
      <c r="A47" s="43" t="s">
        <v>67</v>
      </c>
    </row>
    <row r="48" spans="1:3" x14ac:dyDescent="0.2">
      <c r="A48" s="43" t="s">
        <v>89</v>
      </c>
    </row>
    <row r="49" spans="1:1" ht="13.35" customHeight="1" x14ac:dyDescent="0.2">
      <c r="A49" s="43" t="s">
        <v>68</v>
      </c>
    </row>
    <row r="50" spans="1:1" ht="13.35" customHeight="1" x14ac:dyDescent="0.2">
      <c r="A50" s="43" t="s">
        <v>69</v>
      </c>
    </row>
    <row r="51" spans="1:1" ht="12.6" customHeight="1" x14ac:dyDescent="0.2">
      <c r="A51" s="159" t="s">
        <v>162</v>
      </c>
    </row>
    <row r="52" spans="1:1" ht="13.35" customHeight="1" thickBot="1" x14ac:dyDescent="0.25"/>
    <row r="53" spans="1:1" ht="11.45" customHeight="1" x14ac:dyDescent="0.2">
      <c r="A53" s="99" t="s">
        <v>70</v>
      </c>
    </row>
    <row r="54" spans="1:1" ht="72" x14ac:dyDescent="0.2">
      <c r="A54" s="112" t="s">
        <v>103</v>
      </c>
    </row>
    <row r="56" spans="1:1" x14ac:dyDescent="0.2">
      <c r="A56" s="124" t="s">
        <v>71</v>
      </c>
    </row>
    <row r="57" spans="1:1" x14ac:dyDescent="0.2">
      <c r="A57" s="172" t="s">
        <v>198</v>
      </c>
    </row>
    <row r="58" spans="1:1" x14ac:dyDescent="0.2">
      <c r="A58" s="173" t="s">
        <v>199</v>
      </c>
    </row>
  </sheetData>
  <mergeCells count="1">
    <mergeCell ref="A1:A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34"/>
  <sheetViews>
    <sheetView workbookViewId="0">
      <pane xSplit="1" topLeftCell="B1" activePane="topRight" state="frozen"/>
      <selection pane="topRight" activeCell="B1" sqref="B1:F1048576"/>
    </sheetView>
  </sheetViews>
  <sheetFormatPr defaultColWidth="9" defaultRowHeight="12" x14ac:dyDescent="0.2"/>
  <cols>
    <col min="1" max="1" width="84.42578125" style="48" customWidth="1"/>
    <col min="2" max="16384" width="9" style="48"/>
  </cols>
  <sheetData>
    <row r="1" spans="1:3" s="51" customFormat="1" ht="12" customHeight="1" x14ac:dyDescent="0.2">
      <c r="A1" s="230" t="s">
        <v>82</v>
      </c>
    </row>
    <row r="2" spans="1:3" s="51" customFormat="1" ht="12" customHeight="1" x14ac:dyDescent="0.2">
      <c r="A2" s="230"/>
    </row>
    <row r="3" spans="1:3" s="51" customFormat="1" ht="11.1" customHeight="1" x14ac:dyDescent="0.2">
      <c r="A3" s="97" t="s">
        <v>101</v>
      </c>
    </row>
    <row r="4" spans="1:3" s="52" customFormat="1" ht="22.9" customHeight="1" x14ac:dyDescent="0.2">
      <c r="A4" s="98" t="s">
        <v>64</v>
      </c>
      <c r="B4" s="136" t="e">
        <f>'C завтраками| Bed and breakfast'!#REF!</f>
        <v>#REF!</v>
      </c>
      <c r="C4" s="136" t="e">
        <f>'C завтраками| Bed and breakfast'!#REF!</f>
        <v>#REF!</v>
      </c>
    </row>
    <row r="5" spans="1:3" s="53" customFormat="1" ht="21.95" customHeight="1" x14ac:dyDescent="0.2">
      <c r="A5" s="98"/>
      <c r="B5" s="136" t="e">
        <f>'C завтраками| Bed and breakfast'!#REF!</f>
        <v>#REF!</v>
      </c>
      <c r="C5" s="136" t="e">
        <f>'C завтраками| Bed and breakfast'!#REF!</f>
        <v>#REF!</v>
      </c>
    </row>
    <row r="6" spans="1:3" s="53" customFormat="1" x14ac:dyDescent="0.2">
      <c r="A6" s="42" t="s">
        <v>83</v>
      </c>
      <c r="B6" s="87"/>
      <c r="C6" s="87"/>
    </row>
    <row r="7" spans="1:3" s="53" customFormat="1" x14ac:dyDescent="0.2">
      <c r="A7" s="88">
        <v>1</v>
      </c>
      <c r="B7" s="42" t="e">
        <f>'C завтраками| Bed and breakfast'!#REF!*0.9</f>
        <v>#REF!</v>
      </c>
      <c r="C7" s="42" t="e">
        <f>'C завтраками| Bed and breakfast'!#REF!*0.9</f>
        <v>#REF!</v>
      </c>
    </row>
    <row r="8" spans="1:3" s="53" customFormat="1" x14ac:dyDescent="0.2">
      <c r="A8" s="88">
        <v>2</v>
      </c>
      <c r="B8" s="42" t="e">
        <f>'C завтраками| Bed and breakfast'!#REF!*0.9</f>
        <v>#REF!</v>
      </c>
      <c r="C8" s="42" t="e">
        <f>'C завтраками| Bed and breakfast'!#REF!*0.9</f>
        <v>#REF!</v>
      </c>
    </row>
    <row r="9" spans="1:3" s="53" customFormat="1" x14ac:dyDescent="0.2">
      <c r="A9" s="42" t="s">
        <v>84</v>
      </c>
      <c r="B9" s="42"/>
      <c r="C9" s="42"/>
    </row>
    <row r="10" spans="1:3" s="53" customFormat="1" x14ac:dyDescent="0.2">
      <c r="A10" s="88">
        <f>A7</f>
        <v>1</v>
      </c>
      <c r="B10" s="42" t="e">
        <f>'C завтраками| Bed and breakfast'!#REF!*0.9</f>
        <v>#REF!</v>
      </c>
      <c r="C10" s="42" t="e">
        <f>'C завтраками| Bed and breakfast'!#REF!*0.9</f>
        <v>#REF!</v>
      </c>
    </row>
    <row r="11" spans="1:3" s="53" customFormat="1" x14ac:dyDescent="0.2">
      <c r="A11" s="88">
        <f>A8</f>
        <v>2</v>
      </c>
      <c r="B11" s="42" t="e">
        <f>'C завтраками| Bed and breakfast'!#REF!*0.9</f>
        <v>#REF!</v>
      </c>
      <c r="C11" s="42" t="e">
        <f>'C завтраками| Bed and breakfast'!#REF!*0.9</f>
        <v>#REF!</v>
      </c>
    </row>
    <row r="12" spans="1:3" s="53" customFormat="1" x14ac:dyDescent="0.2">
      <c r="A12" s="42" t="s">
        <v>85</v>
      </c>
      <c r="B12" s="42"/>
      <c r="C12" s="42"/>
    </row>
    <row r="13" spans="1:3" s="53" customFormat="1" x14ac:dyDescent="0.2">
      <c r="A13" s="88">
        <f>A7</f>
        <v>1</v>
      </c>
      <c r="B13" s="42" t="e">
        <f>'C завтраками| Bed and breakfast'!#REF!*0.9</f>
        <v>#REF!</v>
      </c>
      <c r="C13" s="42" t="e">
        <f>'C завтраками| Bed and breakfast'!#REF!*0.9</f>
        <v>#REF!</v>
      </c>
    </row>
    <row r="14" spans="1:3" s="53" customFormat="1" x14ac:dyDescent="0.2">
      <c r="A14" s="88">
        <f>A8</f>
        <v>2</v>
      </c>
      <c r="B14" s="42" t="e">
        <f>'C завтраками| Bed and breakfast'!#REF!*0.9</f>
        <v>#REF!</v>
      </c>
      <c r="C14" s="42" t="e">
        <f>'C завтраками| Bed and breakfast'!#REF!*0.9</f>
        <v>#REF!</v>
      </c>
    </row>
    <row r="15" spans="1:3" s="53" customFormat="1" x14ac:dyDescent="0.2">
      <c r="A15" s="42" t="s">
        <v>86</v>
      </c>
      <c r="B15" s="42"/>
      <c r="C15" s="42"/>
    </row>
    <row r="16" spans="1:3" s="53" customFormat="1" x14ac:dyDescent="0.2">
      <c r="A16" s="88">
        <f>A7</f>
        <v>1</v>
      </c>
      <c r="B16" s="42" t="e">
        <f>'C завтраками| Bed and breakfast'!#REF!*0.9</f>
        <v>#REF!</v>
      </c>
      <c r="C16" s="42" t="e">
        <f>'C завтраками| Bed and breakfast'!#REF!*0.9</f>
        <v>#REF!</v>
      </c>
    </row>
    <row r="17" spans="1:3" s="53" customFormat="1" x14ac:dyDescent="0.2">
      <c r="A17" s="88">
        <f>A8</f>
        <v>2</v>
      </c>
      <c r="B17" s="42" t="e">
        <f>'C завтраками| Bed and breakfast'!#REF!*0.9</f>
        <v>#REF!</v>
      </c>
      <c r="C17" s="42" t="e">
        <f>'C завтраками| Bed and breakfast'!#REF!*0.9</f>
        <v>#REF!</v>
      </c>
    </row>
    <row r="18" spans="1:3" s="53" customFormat="1" x14ac:dyDescent="0.2">
      <c r="A18" s="42" t="s">
        <v>87</v>
      </c>
      <c r="B18" s="42"/>
      <c r="C18" s="42"/>
    </row>
    <row r="19" spans="1:3" s="53" customFormat="1" x14ac:dyDescent="0.2">
      <c r="A19" s="88" t="s">
        <v>88</v>
      </c>
      <c r="B19" s="42" t="e">
        <f>'C завтраками| Bed and breakfast'!#REF!*0.9</f>
        <v>#REF!</v>
      </c>
      <c r="C19" s="42" t="e">
        <f>'C завтраками| Bed and breakfast'!#REF!*0.9</f>
        <v>#REF!</v>
      </c>
    </row>
    <row r="20" spans="1:3" s="53" customFormat="1" ht="12.75" thickBot="1" x14ac:dyDescent="0.25">
      <c r="A20" s="116"/>
    </row>
    <row r="21" spans="1:3" s="50" customFormat="1" ht="12.75" thickBot="1" x14ac:dyDescent="0.25">
      <c r="A21" s="104" t="s">
        <v>66</v>
      </c>
    </row>
    <row r="22" spans="1:3" x14ac:dyDescent="0.2">
      <c r="A22" s="63" t="s">
        <v>78</v>
      </c>
    </row>
    <row r="23" spans="1:3" ht="9" hidden="1" customHeight="1" x14ac:dyDescent="0.2">
      <c r="A23" s="43" t="s">
        <v>67</v>
      </c>
    </row>
    <row r="24" spans="1:3" ht="10.7" customHeight="1" x14ac:dyDescent="0.2">
      <c r="A24" s="43" t="s">
        <v>89</v>
      </c>
    </row>
    <row r="25" spans="1:3" x14ac:dyDescent="0.2">
      <c r="A25" s="43" t="s">
        <v>68</v>
      </c>
    </row>
    <row r="26" spans="1:3" ht="13.35" customHeight="1" x14ac:dyDescent="0.2">
      <c r="A26" s="43" t="s">
        <v>69</v>
      </c>
    </row>
    <row r="27" spans="1:3" ht="13.35" customHeight="1" x14ac:dyDescent="0.2">
      <c r="A27" s="159" t="s">
        <v>162</v>
      </c>
    </row>
    <row r="28" spans="1:3" ht="12.6" customHeight="1" thickBot="1" x14ac:dyDescent="0.25">
      <c r="A28" s="3"/>
    </row>
    <row r="29" spans="1:3" ht="13.35" customHeight="1" thickBot="1" x14ac:dyDescent="0.25">
      <c r="A29" s="105" t="s">
        <v>71</v>
      </c>
    </row>
    <row r="30" spans="1:3" ht="11.45" customHeight="1" x14ac:dyDescent="0.2">
      <c r="A30" s="127" t="s">
        <v>111</v>
      </c>
    </row>
    <row r="31" spans="1:3" ht="12.75" thickBot="1" x14ac:dyDescent="0.25">
      <c r="A31" s="3"/>
    </row>
    <row r="32" spans="1:3" ht="12.75" thickBot="1" x14ac:dyDescent="0.25">
      <c r="A32" s="107" t="s">
        <v>70</v>
      </c>
    </row>
    <row r="33" spans="1:1" ht="48" x14ac:dyDescent="0.2">
      <c r="A33" s="70" t="s">
        <v>92</v>
      </c>
    </row>
    <row r="34" spans="1:1" ht="12.75" x14ac:dyDescent="0.2">
      <c r="A34"/>
    </row>
  </sheetData>
  <mergeCells count="1">
    <mergeCell ref="A1:A2"/>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37"/>
  <dimension ref="A1:AW65"/>
  <sheetViews>
    <sheetView workbookViewId="0">
      <selection activeCell="V1" sqref="V1:V1048576"/>
    </sheetView>
  </sheetViews>
  <sheetFormatPr defaultColWidth="8.7109375" defaultRowHeight="12.75" x14ac:dyDescent="0.2"/>
  <cols>
    <col min="1" max="1" width="82.5703125" style="55" customWidth="1"/>
    <col min="2" max="22" width="0" style="55" hidden="1" customWidth="1"/>
    <col min="23" max="16384" width="8.7109375" style="55"/>
  </cols>
  <sheetData>
    <row r="1" spans="1:23" x14ac:dyDescent="0.2">
      <c r="A1" s="230" t="s">
        <v>82</v>
      </c>
    </row>
    <row r="2" spans="1:23" x14ac:dyDescent="0.2">
      <c r="A2" s="230"/>
    </row>
    <row r="3" spans="1:23" x14ac:dyDescent="0.2">
      <c r="A3" s="230"/>
    </row>
    <row r="4" spans="1:23" x14ac:dyDescent="0.2">
      <c r="A4" s="122" t="s">
        <v>113</v>
      </c>
    </row>
    <row r="5" spans="1:23" s="52" customFormat="1" ht="32.1" customHeight="1" x14ac:dyDescent="0.2">
      <c r="A5" s="98" t="s">
        <v>64</v>
      </c>
      <c r="B5" s="85">
        <v>44409</v>
      </c>
      <c r="C5" s="85">
        <v>44414</v>
      </c>
      <c r="D5" s="85">
        <v>44416</v>
      </c>
      <c r="E5" s="101" t="e">
        <f>'C завтраками| Bed and breakfast'!#REF!</f>
        <v>#REF!</v>
      </c>
      <c r="F5" s="101" t="e">
        <f>'C завтраками| Bed and breakfast'!#REF!</f>
        <v>#REF!</v>
      </c>
      <c r="G5" s="101" t="e">
        <f>'C завтраками| Bed and breakfast'!#REF!</f>
        <v>#REF!</v>
      </c>
      <c r="H5" s="101" t="e">
        <f>'C завтраками| Bed and breakfast'!#REF!</f>
        <v>#REF!</v>
      </c>
      <c r="I5" s="101" t="e">
        <f>'C завтраками| Bed and breakfast'!#REF!</f>
        <v>#REF!</v>
      </c>
      <c r="J5" s="101" t="e">
        <f>'C завтраками| Bed and breakfast'!#REF!</f>
        <v>#REF!</v>
      </c>
      <c r="K5" s="101" t="e">
        <f>'C завтраками| Bed and breakfast'!#REF!</f>
        <v>#REF!</v>
      </c>
      <c r="L5" s="101"/>
      <c r="M5" s="101" t="e">
        <f>'C завтраками| Bed and breakfast'!#REF!</f>
        <v>#REF!</v>
      </c>
      <c r="N5" s="101" t="e">
        <f>'C завтраками| Bed and breakfast'!#REF!</f>
        <v>#REF!</v>
      </c>
      <c r="O5" s="101" t="e">
        <f>'C завтраками| Bed and breakfast'!#REF!</f>
        <v>#REF!</v>
      </c>
      <c r="P5" s="101" t="e">
        <f>'C завтраками| Bed and breakfast'!#REF!</f>
        <v>#REF!</v>
      </c>
      <c r="Q5" s="101" t="e">
        <f>'C завтраками| Bed and breakfast'!#REF!</f>
        <v>#REF!</v>
      </c>
      <c r="R5" s="101" t="e">
        <f>'C завтраками| Bed and breakfast'!#REF!</f>
        <v>#REF!</v>
      </c>
      <c r="S5" s="101" t="e">
        <f>'C завтраками| Bed and breakfast'!#REF!</f>
        <v>#REF!</v>
      </c>
      <c r="T5" s="101" t="e">
        <f>'C завтраками| Bed and breakfast'!#REF!</f>
        <v>#REF!</v>
      </c>
      <c r="U5" s="101" t="e">
        <f>'C завтраками| Bed and breakfast'!#REF!</f>
        <v>#REF!</v>
      </c>
      <c r="V5" s="101" t="e">
        <f>'C завтраками| Bed and breakfast'!#REF!</f>
        <v>#REF!</v>
      </c>
      <c r="W5" s="101" t="e">
        <f>'C завтраками| Bed and breakfast'!#REF!</f>
        <v>#REF!</v>
      </c>
    </row>
    <row r="6" spans="1:23" s="53" customFormat="1" ht="21.95" customHeight="1" x14ac:dyDescent="0.2">
      <c r="A6" s="98"/>
      <c r="B6" s="84">
        <v>44413</v>
      </c>
      <c r="C6" s="84">
        <v>44415</v>
      </c>
      <c r="D6" s="84">
        <v>44420</v>
      </c>
      <c r="E6" s="102" t="e">
        <f>'C завтраками| Bed and breakfast'!#REF!</f>
        <v>#REF!</v>
      </c>
      <c r="F6" s="102" t="e">
        <f>'C завтраками| Bed and breakfast'!#REF!</f>
        <v>#REF!</v>
      </c>
      <c r="G6" s="102" t="e">
        <f>'C завтраками| Bed and breakfast'!#REF!</f>
        <v>#REF!</v>
      </c>
      <c r="H6" s="102" t="e">
        <f>'C завтраками| Bed and breakfast'!#REF!</f>
        <v>#REF!</v>
      </c>
      <c r="I6" s="102" t="e">
        <f>'C завтраками| Bed and breakfast'!#REF!</f>
        <v>#REF!</v>
      </c>
      <c r="J6" s="102" t="e">
        <f>'C завтраками| Bed and breakfast'!#REF!</f>
        <v>#REF!</v>
      </c>
      <c r="K6" s="102" t="e">
        <f>'C завтраками| Bed and breakfast'!#REF!</f>
        <v>#REF!</v>
      </c>
      <c r="L6" s="102" t="e">
        <f>'C завтраками| Bed and breakfast'!#REF!</f>
        <v>#REF!</v>
      </c>
      <c r="M6" s="102" t="e">
        <f>'C завтраками| Bed and breakfast'!#REF!</f>
        <v>#REF!</v>
      </c>
      <c r="N6" s="102" t="e">
        <f>'C завтраками| Bed and breakfast'!#REF!</f>
        <v>#REF!</v>
      </c>
      <c r="O6" s="102" t="e">
        <f>'C завтраками| Bed and breakfast'!#REF!</f>
        <v>#REF!</v>
      </c>
      <c r="P6" s="102" t="e">
        <f>'C завтраками| Bed and breakfast'!#REF!</f>
        <v>#REF!</v>
      </c>
      <c r="Q6" s="102" t="e">
        <f>'C завтраками| Bed and breakfast'!#REF!</f>
        <v>#REF!</v>
      </c>
      <c r="R6" s="102" t="e">
        <f>'C завтраками| Bed and breakfast'!#REF!</f>
        <v>#REF!</v>
      </c>
      <c r="S6" s="102" t="e">
        <f>'C завтраками| Bed and breakfast'!#REF!</f>
        <v>#REF!</v>
      </c>
      <c r="T6" s="102" t="e">
        <f>'C завтраками| Bed and breakfast'!#REF!</f>
        <v>#REF!</v>
      </c>
      <c r="U6" s="102" t="e">
        <f>'C завтраками| Bed and breakfast'!#REF!</f>
        <v>#REF!</v>
      </c>
      <c r="V6" s="102" t="e">
        <f>'C завтраками| Bed and breakfast'!#REF!</f>
        <v>#REF!</v>
      </c>
      <c r="W6" s="102" t="e">
        <f>'C завтраками| Bed and breakfast'!#REF!</f>
        <v>#REF!</v>
      </c>
    </row>
    <row r="7" spans="1:23" s="53" customFormat="1" ht="12" x14ac:dyDescent="0.2">
      <c r="A7" s="42" t="s">
        <v>83</v>
      </c>
      <c r="B7" s="87"/>
      <c r="C7" s="87"/>
      <c r="D7" s="87"/>
      <c r="E7" s="87"/>
      <c r="F7" s="87"/>
      <c r="G7" s="87"/>
      <c r="H7" s="87"/>
      <c r="I7" s="87"/>
      <c r="J7" s="87"/>
      <c r="K7" s="87"/>
      <c r="L7" s="87"/>
      <c r="M7" s="87"/>
      <c r="N7" s="87"/>
      <c r="O7" s="87"/>
      <c r="P7" s="87"/>
      <c r="Q7" s="87"/>
      <c r="R7" s="87"/>
      <c r="S7" s="87"/>
      <c r="T7" s="87"/>
      <c r="U7" s="87"/>
      <c r="V7" s="87"/>
      <c r="W7" s="87"/>
    </row>
    <row r="8" spans="1:23" s="53" customFormat="1" ht="12" x14ac:dyDescent="0.2">
      <c r="A8" s="88">
        <v>1</v>
      </c>
      <c r="B8" s="42">
        <v>10200</v>
      </c>
      <c r="C8" s="42">
        <v>11000</v>
      </c>
      <c r="D8" s="42">
        <v>10200</v>
      </c>
      <c r="E8" s="42" t="e">
        <f>'C завтраками| Bed and breakfast'!#REF!*0.9</f>
        <v>#REF!</v>
      </c>
      <c r="F8" s="42" t="e">
        <f>'C завтраками| Bed and breakfast'!#REF!*0.9</f>
        <v>#REF!</v>
      </c>
      <c r="G8" s="42" t="e">
        <f>'C завтраками| Bed and breakfast'!#REF!*0.9</f>
        <v>#REF!</v>
      </c>
      <c r="H8" s="42" t="e">
        <f>'C завтраками| Bed and breakfast'!#REF!*0.9</f>
        <v>#REF!</v>
      </c>
      <c r="I8" s="42" t="e">
        <f>'C завтраками| Bed and breakfast'!#REF!*0.9</f>
        <v>#REF!</v>
      </c>
      <c r="J8" s="42" t="e">
        <f>'C завтраками| Bed and breakfast'!#REF!*0.9</f>
        <v>#REF!</v>
      </c>
      <c r="K8" s="42" t="e">
        <f>'C завтраками| Bed and breakfast'!#REF!*0.9</f>
        <v>#REF!</v>
      </c>
      <c r="L8" s="42" t="e">
        <f>'C завтраками| Bed and breakfast'!#REF!*0.9</f>
        <v>#REF!</v>
      </c>
      <c r="M8" s="42" t="e">
        <f>'C завтраками| Bed and breakfast'!#REF!*0.9</f>
        <v>#REF!</v>
      </c>
      <c r="N8" s="42" t="e">
        <f>'C завтраками| Bed and breakfast'!#REF!*0.9</f>
        <v>#REF!</v>
      </c>
      <c r="O8" s="42" t="e">
        <f>'C завтраками| Bed and breakfast'!#REF!*0.9</f>
        <v>#REF!</v>
      </c>
      <c r="P8" s="42" t="e">
        <f>'C завтраками| Bed and breakfast'!#REF!*0.9</f>
        <v>#REF!</v>
      </c>
      <c r="Q8" s="42" t="e">
        <f>'C завтраками| Bed and breakfast'!#REF!*0.9</f>
        <v>#REF!</v>
      </c>
      <c r="R8" s="42" t="e">
        <f>'C завтраками| Bed and breakfast'!#REF!*0.9</f>
        <v>#REF!</v>
      </c>
      <c r="S8" s="42" t="e">
        <f>'C завтраками| Bed and breakfast'!#REF!*0.9</f>
        <v>#REF!</v>
      </c>
      <c r="T8" s="42" t="e">
        <f>'C завтраками| Bed and breakfast'!#REF!*0.9</f>
        <v>#REF!</v>
      </c>
      <c r="U8" s="42" t="e">
        <f>'C завтраками| Bed and breakfast'!#REF!*0.9</f>
        <v>#REF!</v>
      </c>
      <c r="V8" s="42" t="e">
        <f>'C завтраками| Bed and breakfast'!#REF!*0.9</f>
        <v>#REF!</v>
      </c>
      <c r="W8" s="42" t="e">
        <f>'C завтраками| Bed and breakfast'!#REF!*0.9</f>
        <v>#REF!</v>
      </c>
    </row>
    <row r="9" spans="1:23" s="53" customFormat="1" ht="12" x14ac:dyDescent="0.2">
      <c r="A9" s="88">
        <v>2</v>
      </c>
      <c r="B9" s="42">
        <f>B8+1000</f>
        <v>11200</v>
      </c>
      <c r="C9" s="42">
        <f>C8+1000</f>
        <v>12000</v>
      </c>
      <c r="D9" s="42">
        <f>D8+1000</f>
        <v>11200</v>
      </c>
      <c r="E9" s="42" t="e">
        <f>'C завтраками| Bed and breakfast'!#REF!*0.9</f>
        <v>#REF!</v>
      </c>
      <c r="F9" s="42" t="e">
        <f>'C завтраками| Bed and breakfast'!#REF!*0.9</f>
        <v>#REF!</v>
      </c>
      <c r="G9" s="42" t="e">
        <f>'C завтраками| Bed and breakfast'!#REF!*0.9</f>
        <v>#REF!</v>
      </c>
      <c r="H9" s="42" t="e">
        <f>'C завтраками| Bed and breakfast'!#REF!*0.9</f>
        <v>#REF!</v>
      </c>
      <c r="I9" s="42" t="e">
        <f>'C завтраками| Bed and breakfast'!#REF!*0.9</f>
        <v>#REF!</v>
      </c>
      <c r="J9" s="42" t="e">
        <f>'C завтраками| Bed and breakfast'!#REF!*0.9</f>
        <v>#REF!</v>
      </c>
      <c r="K9" s="42" t="e">
        <f>'C завтраками| Bed and breakfast'!#REF!*0.9</f>
        <v>#REF!</v>
      </c>
      <c r="L9" s="42" t="e">
        <f>'C завтраками| Bed and breakfast'!#REF!*0.9</f>
        <v>#REF!</v>
      </c>
      <c r="M9" s="42" t="e">
        <f>'C завтраками| Bed and breakfast'!#REF!*0.9</f>
        <v>#REF!</v>
      </c>
      <c r="N9" s="42" t="e">
        <f>'C завтраками| Bed and breakfast'!#REF!*0.9</f>
        <v>#REF!</v>
      </c>
      <c r="O9" s="42" t="e">
        <f>'C завтраками| Bed and breakfast'!#REF!*0.9</f>
        <v>#REF!</v>
      </c>
      <c r="P9" s="42" t="e">
        <f>'C завтраками| Bed and breakfast'!#REF!*0.9</f>
        <v>#REF!</v>
      </c>
      <c r="Q9" s="42" t="e">
        <f>'C завтраками| Bed and breakfast'!#REF!*0.9</f>
        <v>#REF!</v>
      </c>
      <c r="R9" s="42" t="e">
        <f>'C завтраками| Bed and breakfast'!#REF!*0.9</f>
        <v>#REF!</v>
      </c>
      <c r="S9" s="42" t="e">
        <f>'C завтраками| Bed and breakfast'!#REF!*0.9</f>
        <v>#REF!</v>
      </c>
      <c r="T9" s="42" t="e">
        <f>'C завтраками| Bed and breakfast'!#REF!*0.9</f>
        <v>#REF!</v>
      </c>
      <c r="U9" s="42" t="e">
        <f>'C завтраками| Bed and breakfast'!#REF!*0.9</f>
        <v>#REF!</v>
      </c>
      <c r="V9" s="42" t="e">
        <f>'C завтраками| Bed and breakfast'!#REF!*0.9</f>
        <v>#REF!</v>
      </c>
      <c r="W9" s="42" t="e">
        <f>'C завтраками| Bed and breakfast'!#REF!*0.9</f>
        <v>#REF!</v>
      </c>
    </row>
    <row r="10" spans="1:23" s="53" customFormat="1" ht="12" x14ac:dyDescent="0.2">
      <c r="A10" s="42" t="s">
        <v>84</v>
      </c>
      <c r="B10" s="41"/>
      <c r="C10" s="41"/>
      <c r="D10" s="41"/>
      <c r="E10" s="42"/>
      <c r="F10" s="42"/>
      <c r="G10" s="42"/>
      <c r="H10" s="42"/>
      <c r="I10" s="42"/>
      <c r="J10" s="42"/>
      <c r="K10" s="42"/>
      <c r="L10" s="42"/>
      <c r="M10" s="42"/>
      <c r="N10" s="42"/>
      <c r="O10" s="42"/>
      <c r="P10" s="42"/>
      <c r="Q10" s="42"/>
      <c r="R10" s="42"/>
      <c r="S10" s="42"/>
      <c r="T10" s="42"/>
      <c r="U10" s="42"/>
      <c r="V10" s="42"/>
      <c r="W10" s="42"/>
    </row>
    <row r="11" spans="1:23" s="53" customFormat="1" ht="12" x14ac:dyDescent="0.2">
      <c r="A11" s="88">
        <f>A8</f>
        <v>1</v>
      </c>
      <c r="B11" s="42">
        <f t="shared" ref="B11:D12" si="0">B8+3000</f>
        <v>13200</v>
      </c>
      <c r="C11" s="42">
        <f t="shared" si="0"/>
        <v>14000</v>
      </c>
      <c r="D11" s="42">
        <f t="shared" si="0"/>
        <v>13200</v>
      </c>
      <c r="E11" s="42" t="e">
        <f>'C завтраками| Bed and breakfast'!#REF!*0.9</f>
        <v>#REF!</v>
      </c>
      <c r="F11" s="42" t="e">
        <f>'C завтраками| Bed and breakfast'!#REF!*0.9</f>
        <v>#REF!</v>
      </c>
      <c r="G11" s="42" t="e">
        <f>'C завтраками| Bed and breakfast'!#REF!*0.9</f>
        <v>#REF!</v>
      </c>
      <c r="H11" s="42" t="e">
        <f>'C завтраками| Bed and breakfast'!#REF!*0.9</f>
        <v>#REF!</v>
      </c>
      <c r="I11" s="42" t="e">
        <f>'C завтраками| Bed and breakfast'!#REF!*0.9</f>
        <v>#REF!</v>
      </c>
      <c r="J11" s="42" t="e">
        <f>'C завтраками| Bed and breakfast'!#REF!*0.9</f>
        <v>#REF!</v>
      </c>
      <c r="K11" s="42" t="e">
        <f>'C завтраками| Bed and breakfast'!#REF!*0.9</f>
        <v>#REF!</v>
      </c>
      <c r="L11" s="42" t="e">
        <f>'C завтраками| Bed and breakfast'!#REF!*0.9</f>
        <v>#REF!</v>
      </c>
      <c r="M11" s="42" t="e">
        <f>'C завтраками| Bed and breakfast'!#REF!*0.9</f>
        <v>#REF!</v>
      </c>
      <c r="N11" s="42" t="e">
        <f>'C завтраками| Bed and breakfast'!#REF!*0.9</f>
        <v>#REF!</v>
      </c>
      <c r="O11" s="42" t="e">
        <f>'C завтраками| Bed and breakfast'!#REF!*0.9</f>
        <v>#REF!</v>
      </c>
      <c r="P11" s="42" t="e">
        <f>'C завтраками| Bed and breakfast'!#REF!*0.9</f>
        <v>#REF!</v>
      </c>
      <c r="Q11" s="42" t="e">
        <f>'C завтраками| Bed and breakfast'!#REF!*0.9</f>
        <v>#REF!</v>
      </c>
      <c r="R11" s="42" t="e">
        <f>'C завтраками| Bed and breakfast'!#REF!*0.9</f>
        <v>#REF!</v>
      </c>
      <c r="S11" s="42" t="e">
        <f>'C завтраками| Bed and breakfast'!#REF!*0.9</f>
        <v>#REF!</v>
      </c>
      <c r="T11" s="42" t="e">
        <f>'C завтраками| Bed and breakfast'!#REF!*0.9</f>
        <v>#REF!</v>
      </c>
      <c r="U11" s="42" t="e">
        <f>'C завтраками| Bed and breakfast'!#REF!*0.9</f>
        <v>#REF!</v>
      </c>
      <c r="V11" s="42" t="e">
        <f>'C завтраками| Bed and breakfast'!#REF!*0.9</f>
        <v>#REF!</v>
      </c>
      <c r="W11" s="42" t="e">
        <f>'C завтраками| Bed and breakfast'!#REF!*0.9</f>
        <v>#REF!</v>
      </c>
    </row>
    <row r="12" spans="1:23" s="53" customFormat="1" ht="12" x14ac:dyDescent="0.2">
      <c r="A12" s="88">
        <f>A9</f>
        <v>2</v>
      </c>
      <c r="B12" s="42">
        <f t="shared" si="0"/>
        <v>14200</v>
      </c>
      <c r="C12" s="42">
        <f t="shared" si="0"/>
        <v>15000</v>
      </c>
      <c r="D12" s="42">
        <f t="shared" si="0"/>
        <v>14200</v>
      </c>
      <c r="E12" s="42" t="e">
        <f>'C завтраками| Bed and breakfast'!#REF!*0.9</f>
        <v>#REF!</v>
      </c>
      <c r="F12" s="42" t="e">
        <f>'C завтраками| Bed and breakfast'!#REF!*0.9</f>
        <v>#REF!</v>
      </c>
      <c r="G12" s="42" t="e">
        <f>'C завтраками| Bed and breakfast'!#REF!*0.9</f>
        <v>#REF!</v>
      </c>
      <c r="H12" s="42" t="e">
        <f>'C завтраками| Bed and breakfast'!#REF!*0.9</f>
        <v>#REF!</v>
      </c>
      <c r="I12" s="42" t="e">
        <f>'C завтраками| Bed and breakfast'!#REF!*0.9</f>
        <v>#REF!</v>
      </c>
      <c r="J12" s="42" t="e">
        <f>'C завтраками| Bed and breakfast'!#REF!*0.9</f>
        <v>#REF!</v>
      </c>
      <c r="K12" s="42" t="e">
        <f>'C завтраками| Bed and breakfast'!#REF!*0.9</f>
        <v>#REF!</v>
      </c>
      <c r="L12" s="42" t="e">
        <f>'C завтраками| Bed and breakfast'!#REF!*0.9</f>
        <v>#REF!</v>
      </c>
      <c r="M12" s="42" t="e">
        <f>'C завтраками| Bed and breakfast'!#REF!*0.9</f>
        <v>#REF!</v>
      </c>
      <c r="N12" s="42" t="e">
        <f>'C завтраками| Bed and breakfast'!#REF!*0.9</f>
        <v>#REF!</v>
      </c>
      <c r="O12" s="42" t="e">
        <f>'C завтраками| Bed and breakfast'!#REF!*0.9</f>
        <v>#REF!</v>
      </c>
      <c r="P12" s="42" t="e">
        <f>'C завтраками| Bed and breakfast'!#REF!*0.9</f>
        <v>#REF!</v>
      </c>
      <c r="Q12" s="42" t="e">
        <f>'C завтраками| Bed and breakfast'!#REF!*0.9</f>
        <v>#REF!</v>
      </c>
      <c r="R12" s="42" t="e">
        <f>'C завтраками| Bed and breakfast'!#REF!*0.9</f>
        <v>#REF!</v>
      </c>
      <c r="S12" s="42" t="e">
        <f>'C завтраками| Bed and breakfast'!#REF!*0.9</f>
        <v>#REF!</v>
      </c>
      <c r="T12" s="42" t="e">
        <f>'C завтраками| Bed and breakfast'!#REF!*0.9</f>
        <v>#REF!</v>
      </c>
      <c r="U12" s="42" t="e">
        <f>'C завтраками| Bed and breakfast'!#REF!*0.9</f>
        <v>#REF!</v>
      </c>
      <c r="V12" s="42" t="e">
        <f>'C завтраками| Bed and breakfast'!#REF!*0.9</f>
        <v>#REF!</v>
      </c>
      <c r="W12" s="42" t="e">
        <f>'C завтраками| Bed and breakfast'!#REF!*0.9</f>
        <v>#REF!</v>
      </c>
    </row>
    <row r="13" spans="1:23" s="53" customFormat="1" ht="12" x14ac:dyDescent="0.2">
      <c r="A13" s="42" t="s">
        <v>85</v>
      </c>
      <c r="B13" s="41"/>
      <c r="C13" s="41"/>
      <c r="D13" s="41"/>
      <c r="E13" s="42"/>
      <c r="F13" s="42"/>
      <c r="G13" s="42"/>
      <c r="H13" s="42"/>
      <c r="I13" s="42"/>
      <c r="J13" s="42"/>
      <c r="K13" s="42"/>
      <c r="L13" s="42"/>
      <c r="M13" s="42"/>
      <c r="N13" s="42"/>
      <c r="O13" s="42"/>
      <c r="P13" s="42"/>
      <c r="Q13" s="42"/>
      <c r="R13" s="42"/>
      <c r="S13" s="42"/>
      <c r="T13" s="42"/>
      <c r="U13" s="42"/>
      <c r="V13" s="42"/>
      <c r="W13" s="42"/>
    </row>
    <row r="14" spans="1:23" s="53" customFormat="1" ht="12" x14ac:dyDescent="0.2">
      <c r="A14" s="88">
        <f>A8</f>
        <v>1</v>
      </c>
      <c r="B14" s="42">
        <f>B8+4000</f>
        <v>14200</v>
      </c>
      <c r="C14" s="42">
        <f>C8+4000</f>
        <v>15000</v>
      </c>
      <c r="D14" s="42">
        <f>D8+4000</f>
        <v>14200</v>
      </c>
      <c r="E14" s="42" t="e">
        <f>'C завтраками| Bed and breakfast'!#REF!*0.9</f>
        <v>#REF!</v>
      </c>
      <c r="F14" s="42" t="e">
        <f>'C завтраками| Bed and breakfast'!#REF!*0.9</f>
        <v>#REF!</v>
      </c>
      <c r="G14" s="42" t="e">
        <f>'C завтраками| Bed and breakfast'!#REF!*0.9</f>
        <v>#REF!</v>
      </c>
      <c r="H14" s="42" t="e">
        <f>'C завтраками| Bed and breakfast'!#REF!*0.9</f>
        <v>#REF!</v>
      </c>
      <c r="I14" s="42" t="e">
        <f>'C завтраками| Bed and breakfast'!#REF!*0.9</f>
        <v>#REF!</v>
      </c>
      <c r="J14" s="42" t="e">
        <f>'C завтраками| Bed and breakfast'!#REF!*0.9</f>
        <v>#REF!</v>
      </c>
      <c r="K14" s="42" t="e">
        <f>'C завтраками| Bed and breakfast'!#REF!*0.9</f>
        <v>#REF!</v>
      </c>
      <c r="L14" s="42" t="e">
        <f>'C завтраками| Bed and breakfast'!#REF!*0.9</f>
        <v>#REF!</v>
      </c>
      <c r="M14" s="42" t="e">
        <f>'C завтраками| Bed and breakfast'!#REF!*0.9</f>
        <v>#REF!</v>
      </c>
      <c r="N14" s="42" t="e">
        <f>'C завтраками| Bed and breakfast'!#REF!*0.9</f>
        <v>#REF!</v>
      </c>
      <c r="O14" s="42" t="e">
        <f>'C завтраками| Bed and breakfast'!#REF!*0.9</f>
        <v>#REF!</v>
      </c>
      <c r="P14" s="42" t="e">
        <f>'C завтраками| Bed and breakfast'!#REF!*0.9</f>
        <v>#REF!</v>
      </c>
      <c r="Q14" s="42" t="e">
        <f>'C завтраками| Bed and breakfast'!#REF!*0.9</f>
        <v>#REF!</v>
      </c>
      <c r="R14" s="42" t="e">
        <f>'C завтраками| Bed and breakfast'!#REF!*0.9</f>
        <v>#REF!</v>
      </c>
      <c r="S14" s="42" t="e">
        <f>'C завтраками| Bed and breakfast'!#REF!*0.9</f>
        <v>#REF!</v>
      </c>
      <c r="T14" s="42" t="e">
        <f>'C завтраками| Bed and breakfast'!#REF!*0.9</f>
        <v>#REF!</v>
      </c>
      <c r="U14" s="42" t="e">
        <f>'C завтраками| Bed and breakfast'!#REF!*0.9</f>
        <v>#REF!</v>
      </c>
      <c r="V14" s="42" t="e">
        <f>'C завтраками| Bed and breakfast'!#REF!*0.9</f>
        <v>#REF!</v>
      </c>
      <c r="W14" s="42" t="e">
        <f>'C завтраками| Bed and breakfast'!#REF!*0.9</f>
        <v>#REF!</v>
      </c>
    </row>
    <row r="15" spans="1:23" s="53" customFormat="1" ht="12" x14ac:dyDescent="0.2">
      <c r="A15" s="88">
        <f>A9</f>
        <v>2</v>
      </c>
      <c r="B15" s="42">
        <f>B14+1000</f>
        <v>15200</v>
      </c>
      <c r="C15" s="42">
        <f>C14+1000</f>
        <v>16000</v>
      </c>
      <c r="D15" s="42">
        <f>D14+1000</f>
        <v>15200</v>
      </c>
      <c r="E15" s="42" t="e">
        <f>'C завтраками| Bed and breakfast'!#REF!*0.9</f>
        <v>#REF!</v>
      </c>
      <c r="F15" s="42" t="e">
        <f>'C завтраками| Bed and breakfast'!#REF!*0.9</f>
        <v>#REF!</v>
      </c>
      <c r="G15" s="42" t="e">
        <f>'C завтраками| Bed and breakfast'!#REF!*0.9</f>
        <v>#REF!</v>
      </c>
      <c r="H15" s="42" t="e">
        <f>'C завтраками| Bed and breakfast'!#REF!*0.9</f>
        <v>#REF!</v>
      </c>
      <c r="I15" s="42" t="e">
        <f>'C завтраками| Bed and breakfast'!#REF!*0.9</f>
        <v>#REF!</v>
      </c>
      <c r="J15" s="42" t="e">
        <f>'C завтраками| Bed and breakfast'!#REF!*0.9</f>
        <v>#REF!</v>
      </c>
      <c r="K15" s="42" t="e">
        <f>'C завтраками| Bed and breakfast'!#REF!*0.9</f>
        <v>#REF!</v>
      </c>
      <c r="L15" s="42" t="e">
        <f>'C завтраками| Bed and breakfast'!#REF!*0.9</f>
        <v>#REF!</v>
      </c>
      <c r="M15" s="42" t="e">
        <f>'C завтраками| Bed and breakfast'!#REF!*0.9</f>
        <v>#REF!</v>
      </c>
      <c r="N15" s="42" t="e">
        <f>'C завтраками| Bed and breakfast'!#REF!*0.9</f>
        <v>#REF!</v>
      </c>
      <c r="O15" s="42" t="e">
        <f>'C завтраками| Bed and breakfast'!#REF!*0.9</f>
        <v>#REF!</v>
      </c>
      <c r="P15" s="42" t="e">
        <f>'C завтраками| Bed and breakfast'!#REF!*0.9</f>
        <v>#REF!</v>
      </c>
      <c r="Q15" s="42" t="e">
        <f>'C завтраками| Bed and breakfast'!#REF!*0.9</f>
        <v>#REF!</v>
      </c>
      <c r="R15" s="42" t="e">
        <f>'C завтраками| Bed and breakfast'!#REF!*0.9</f>
        <v>#REF!</v>
      </c>
      <c r="S15" s="42" t="e">
        <f>'C завтраками| Bed and breakfast'!#REF!*0.9</f>
        <v>#REF!</v>
      </c>
      <c r="T15" s="42" t="e">
        <f>'C завтраками| Bed and breakfast'!#REF!*0.9</f>
        <v>#REF!</v>
      </c>
      <c r="U15" s="42" t="e">
        <f>'C завтраками| Bed and breakfast'!#REF!*0.9</f>
        <v>#REF!</v>
      </c>
      <c r="V15" s="42" t="e">
        <f>'C завтраками| Bed and breakfast'!#REF!*0.9</f>
        <v>#REF!</v>
      </c>
      <c r="W15" s="42" t="e">
        <f>'C завтраками| Bed and breakfast'!#REF!*0.9</f>
        <v>#REF!</v>
      </c>
    </row>
    <row r="16" spans="1:23" s="53" customFormat="1" ht="12" x14ac:dyDescent="0.2">
      <c r="A16" s="89"/>
      <c r="B16" s="89"/>
      <c r="C16" s="89"/>
      <c r="D16" s="89"/>
      <c r="E16" s="89"/>
      <c r="F16" s="89"/>
      <c r="G16" s="89"/>
      <c r="H16" s="89"/>
      <c r="I16" s="89"/>
      <c r="J16" s="89"/>
      <c r="K16" s="89"/>
      <c r="L16" s="89"/>
      <c r="M16" s="89"/>
      <c r="N16" s="89"/>
      <c r="O16" s="89"/>
      <c r="P16" s="89"/>
      <c r="Q16" s="89"/>
      <c r="R16" s="89"/>
      <c r="S16" s="89"/>
      <c r="T16" s="89"/>
      <c r="U16" s="89"/>
      <c r="V16" s="89"/>
      <c r="W16" s="89"/>
    </row>
    <row r="17" spans="1:49" s="48" customFormat="1" ht="19.5" customHeight="1" x14ac:dyDescent="0.2">
      <c r="A17" s="111" t="s">
        <v>100</v>
      </c>
      <c r="B17" s="85">
        <v>44409</v>
      </c>
      <c r="C17" s="85">
        <v>44414</v>
      </c>
      <c r="D17" s="85">
        <v>44416</v>
      </c>
      <c r="E17" s="101" t="e">
        <f>E5</f>
        <v>#REF!</v>
      </c>
      <c r="F17" s="101" t="e">
        <f t="shared" ref="E17:H18" si="1">F5</f>
        <v>#REF!</v>
      </c>
      <c r="G17" s="101" t="e">
        <f t="shared" si="1"/>
        <v>#REF!</v>
      </c>
      <c r="H17" s="101" t="e">
        <f t="shared" si="1"/>
        <v>#REF!</v>
      </c>
      <c r="I17" s="131" t="e">
        <f t="shared" ref="I17:T17" si="2">I5</f>
        <v>#REF!</v>
      </c>
      <c r="J17" s="101" t="e">
        <f t="shared" si="2"/>
        <v>#REF!</v>
      </c>
      <c r="K17" s="92" t="e">
        <f t="shared" si="2"/>
        <v>#REF!</v>
      </c>
      <c r="L17" s="92"/>
      <c r="M17" s="92" t="e">
        <f t="shared" si="2"/>
        <v>#REF!</v>
      </c>
      <c r="N17" s="92" t="e">
        <f t="shared" si="2"/>
        <v>#REF!</v>
      </c>
      <c r="O17" s="92" t="e">
        <f t="shared" si="2"/>
        <v>#REF!</v>
      </c>
      <c r="P17" s="101" t="e">
        <f t="shared" si="2"/>
        <v>#REF!</v>
      </c>
      <c r="Q17" s="101" t="e">
        <f t="shared" si="2"/>
        <v>#REF!</v>
      </c>
      <c r="R17" s="101" t="e">
        <f t="shared" si="2"/>
        <v>#REF!</v>
      </c>
      <c r="S17" s="101" t="e">
        <f t="shared" si="2"/>
        <v>#REF!</v>
      </c>
      <c r="T17" s="92" t="e">
        <f t="shared" si="2"/>
        <v>#REF!</v>
      </c>
      <c r="U17" s="133" t="e">
        <f t="shared" ref="U17:W17" si="3">U5</f>
        <v>#REF!</v>
      </c>
      <c r="V17" s="92" t="e">
        <f t="shared" si="3"/>
        <v>#REF!</v>
      </c>
      <c r="W17" s="92" t="e">
        <f t="shared" si="3"/>
        <v>#REF!</v>
      </c>
    </row>
    <row r="18" spans="1:49" s="48" customFormat="1" ht="12.6" customHeight="1" x14ac:dyDescent="0.2">
      <c r="A18" s="90" t="s">
        <v>64</v>
      </c>
      <c r="B18" s="84">
        <v>44413</v>
      </c>
      <c r="C18" s="84">
        <v>44415</v>
      </c>
      <c r="D18" s="84">
        <v>44420</v>
      </c>
      <c r="E18" s="102" t="e">
        <f t="shared" si="1"/>
        <v>#REF!</v>
      </c>
      <c r="F18" s="102" t="e">
        <f t="shared" si="1"/>
        <v>#REF!</v>
      </c>
      <c r="G18" s="102" t="e">
        <f t="shared" si="1"/>
        <v>#REF!</v>
      </c>
      <c r="H18" s="102" t="e">
        <f t="shared" si="1"/>
        <v>#REF!</v>
      </c>
      <c r="I18" s="132" t="e">
        <f t="shared" ref="I18:T18" si="4">I6</f>
        <v>#REF!</v>
      </c>
      <c r="J18" s="101" t="e">
        <f t="shared" si="4"/>
        <v>#REF!</v>
      </c>
      <c r="K18" s="101" t="e">
        <f t="shared" si="4"/>
        <v>#REF!</v>
      </c>
      <c r="L18" s="101" t="e">
        <f t="shared" si="4"/>
        <v>#REF!</v>
      </c>
      <c r="M18" s="103" t="e">
        <f t="shared" si="4"/>
        <v>#REF!</v>
      </c>
      <c r="N18" s="101" t="e">
        <f t="shared" si="4"/>
        <v>#REF!</v>
      </c>
      <c r="O18" s="92" t="e">
        <f t="shared" si="4"/>
        <v>#REF!</v>
      </c>
      <c r="P18" s="102" t="e">
        <f t="shared" si="4"/>
        <v>#REF!</v>
      </c>
      <c r="Q18" s="102" t="e">
        <f t="shared" si="4"/>
        <v>#REF!</v>
      </c>
      <c r="R18" s="102" t="e">
        <f t="shared" si="4"/>
        <v>#REF!</v>
      </c>
      <c r="S18" s="102" t="e">
        <f t="shared" si="4"/>
        <v>#REF!</v>
      </c>
      <c r="T18" s="92" t="e">
        <f t="shared" si="4"/>
        <v>#REF!</v>
      </c>
      <c r="U18" s="133" t="e">
        <f t="shared" ref="U18:W18" si="5">U6</f>
        <v>#REF!</v>
      </c>
      <c r="V18" s="92" t="e">
        <f t="shared" si="5"/>
        <v>#REF!</v>
      </c>
      <c r="W18" s="92" t="e">
        <f t="shared" si="5"/>
        <v>#REF!</v>
      </c>
    </row>
    <row r="19" spans="1:49" s="44" customFormat="1" ht="12" x14ac:dyDescent="0.2">
      <c r="A19" s="42" t="s">
        <v>83</v>
      </c>
      <c r="B19" s="87"/>
      <c r="C19" s="87"/>
      <c r="D19" s="87"/>
      <c r="E19" s="87"/>
      <c r="F19" s="87"/>
      <c r="G19" s="87"/>
      <c r="H19" s="87"/>
      <c r="I19" s="87"/>
      <c r="J19" s="87"/>
      <c r="K19" s="87"/>
      <c r="L19" s="87"/>
      <c r="M19" s="87"/>
      <c r="N19" s="87"/>
      <c r="O19" s="87"/>
      <c r="P19" s="87"/>
      <c r="Q19" s="87"/>
      <c r="R19" s="87"/>
      <c r="S19" s="87"/>
      <c r="T19" s="87"/>
      <c r="U19" s="87"/>
      <c r="V19" s="87"/>
      <c r="W19" s="87"/>
    </row>
    <row r="20" spans="1:49" s="50" customFormat="1" ht="12" x14ac:dyDescent="0.2">
      <c r="A20" s="88">
        <v>1</v>
      </c>
      <c r="B20" s="91">
        <f t="shared" ref="B20:D21" si="6">B8*0.75</f>
        <v>7650</v>
      </c>
      <c r="C20" s="91">
        <f t="shared" si="6"/>
        <v>8250</v>
      </c>
      <c r="D20" s="91">
        <f t="shared" si="6"/>
        <v>7650</v>
      </c>
      <c r="E20" s="94" t="e">
        <f>ROUNDUP(E8*0.87,)</f>
        <v>#REF!</v>
      </c>
      <c r="F20" s="94" t="e">
        <f t="shared" ref="F20:H26" si="7">ROUNDUP(F8*0.87,)</f>
        <v>#REF!</v>
      </c>
      <c r="G20" s="94" t="e">
        <f t="shared" si="7"/>
        <v>#REF!</v>
      </c>
      <c r="H20" s="94" t="e">
        <f t="shared" si="7"/>
        <v>#REF!</v>
      </c>
      <c r="I20" s="94" t="e">
        <f t="shared" ref="I20:T20" si="8">ROUNDUP(I8*0.87,)</f>
        <v>#REF!</v>
      </c>
      <c r="J20" s="94" t="e">
        <f t="shared" si="8"/>
        <v>#REF!</v>
      </c>
      <c r="K20" s="94" t="e">
        <f t="shared" si="8"/>
        <v>#REF!</v>
      </c>
      <c r="L20" s="94" t="e">
        <f t="shared" si="8"/>
        <v>#REF!</v>
      </c>
      <c r="M20" s="94" t="e">
        <f t="shared" si="8"/>
        <v>#REF!</v>
      </c>
      <c r="N20" s="94" t="e">
        <f t="shared" si="8"/>
        <v>#REF!</v>
      </c>
      <c r="O20" s="94" t="e">
        <f t="shared" si="8"/>
        <v>#REF!</v>
      </c>
      <c r="P20" s="94" t="e">
        <f t="shared" si="8"/>
        <v>#REF!</v>
      </c>
      <c r="Q20" s="94" t="e">
        <f t="shared" si="8"/>
        <v>#REF!</v>
      </c>
      <c r="R20" s="94" t="e">
        <f t="shared" si="8"/>
        <v>#REF!</v>
      </c>
      <c r="S20" s="94" t="e">
        <f t="shared" si="8"/>
        <v>#REF!</v>
      </c>
      <c r="T20" s="94" t="e">
        <f t="shared" si="8"/>
        <v>#REF!</v>
      </c>
      <c r="U20" s="94" t="e">
        <f t="shared" ref="U20:W20" si="9">ROUNDUP(U8*0.87,)</f>
        <v>#REF!</v>
      </c>
      <c r="V20" s="94" t="e">
        <f t="shared" si="9"/>
        <v>#REF!</v>
      </c>
      <c r="W20" s="94" t="e">
        <f t="shared" si="9"/>
        <v>#REF!</v>
      </c>
    </row>
    <row r="21" spans="1:49" s="50" customFormat="1" ht="12" x14ac:dyDescent="0.2">
      <c r="A21" s="88">
        <v>2</v>
      </c>
      <c r="B21" s="91">
        <f t="shared" si="6"/>
        <v>8400</v>
      </c>
      <c r="C21" s="91">
        <f t="shared" si="6"/>
        <v>9000</v>
      </c>
      <c r="D21" s="91">
        <f t="shared" si="6"/>
        <v>8400</v>
      </c>
      <c r="E21" s="94" t="e">
        <f>ROUNDUP(E9*0.87,)</f>
        <v>#REF!</v>
      </c>
      <c r="F21" s="94" t="e">
        <f t="shared" ref="F21:H21" si="10">ROUNDUP(F9*0.87,)</f>
        <v>#REF!</v>
      </c>
      <c r="G21" s="94" t="e">
        <f t="shared" si="10"/>
        <v>#REF!</v>
      </c>
      <c r="H21" s="94" t="e">
        <f t="shared" si="10"/>
        <v>#REF!</v>
      </c>
      <c r="I21" s="94" t="e">
        <f t="shared" ref="I21:T21" si="11">ROUNDUP(I9*0.87,)</f>
        <v>#REF!</v>
      </c>
      <c r="J21" s="94" t="e">
        <f t="shared" si="11"/>
        <v>#REF!</v>
      </c>
      <c r="K21" s="94" t="e">
        <f t="shared" si="11"/>
        <v>#REF!</v>
      </c>
      <c r="L21" s="94" t="e">
        <f t="shared" si="11"/>
        <v>#REF!</v>
      </c>
      <c r="M21" s="94" t="e">
        <f t="shared" si="11"/>
        <v>#REF!</v>
      </c>
      <c r="N21" s="94" t="e">
        <f t="shared" si="11"/>
        <v>#REF!</v>
      </c>
      <c r="O21" s="94" t="e">
        <f t="shared" si="11"/>
        <v>#REF!</v>
      </c>
      <c r="P21" s="94" t="e">
        <f t="shared" si="11"/>
        <v>#REF!</v>
      </c>
      <c r="Q21" s="94" t="e">
        <f t="shared" si="11"/>
        <v>#REF!</v>
      </c>
      <c r="R21" s="94" t="e">
        <f t="shared" si="11"/>
        <v>#REF!</v>
      </c>
      <c r="S21" s="94" t="e">
        <f t="shared" si="11"/>
        <v>#REF!</v>
      </c>
      <c r="T21" s="94" t="e">
        <f t="shared" si="11"/>
        <v>#REF!</v>
      </c>
      <c r="U21" s="94" t="e">
        <f t="shared" ref="U21:W21" si="12">ROUNDUP(U9*0.87,)</f>
        <v>#REF!</v>
      </c>
      <c r="V21" s="94" t="e">
        <f t="shared" si="12"/>
        <v>#REF!</v>
      </c>
      <c r="W21" s="94" t="e">
        <f t="shared" si="12"/>
        <v>#REF!</v>
      </c>
    </row>
    <row r="22" spans="1:49" s="50" customFormat="1" ht="12" x14ac:dyDescent="0.2">
      <c r="A22" s="42" t="s">
        <v>84</v>
      </c>
      <c r="B22" s="91"/>
      <c r="C22" s="91"/>
      <c r="D22" s="91"/>
      <c r="E22" s="94"/>
      <c r="F22" s="94"/>
      <c r="G22" s="94"/>
      <c r="H22" s="94"/>
      <c r="I22" s="94"/>
      <c r="J22" s="94"/>
      <c r="K22" s="94"/>
      <c r="L22" s="94"/>
      <c r="M22" s="94"/>
      <c r="N22" s="94"/>
      <c r="O22" s="94"/>
      <c r="P22" s="94"/>
      <c r="Q22" s="94"/>
      <c r="R22" s="94"/>
      <c r="S22" s="94"/>
      <c r="T22" s="94"/>
      <c r="U22" s="94"/>
      <c r="V22" s="94"/>
      <c r="W22" s="94"/>
    </row>
    <row r="23" spans="1:49" s="50" customFormat="1" ht="12" x14ac:dyDescent="0.2">
      <c r="A23" s="88">
        <f>A20</f>
        <v>1</v>
      </c>
      <c r="B23" s="91">
        <f t="shared" ref="B23:D24" si="13">B11*0.75</f>
        <v>9900</v>
      </c>
      <c r="C23" s="91">
        <f t="shared" si="13"/>
        <v>10500</v>
      </c>
      <c r="D23" s="91">
        <f t="shared" si="13"/>
        <v>9900</v>
      </c>
      <c r="E23" s="94" t="e">
        <f>ROUNDUP(E11*0.87,)</f>
        <v>#REF!</v>
      </c>
      <c r="F23" s="94" t="e">
        <f t="shared" si="7"/>
        <v>#REF!</v>
      </c>
      <c r="G23" s="94" t="e">
        <f t="shared" si="7"/>
        <v>#REF!</v>
      </c>
      <c r="H23" s="94" t="e">
        <f t="shared" si="7"/>
        <v>#REF!</v>
      </c>
      <c r="I23" s="94" t="e">
        <f t="shared" ref="I23:T23" si="14">ROUNDUP(I11*0.87,)</f>
        <v>#REF!</v>
      </c>
      <c r="J23" s="94" t="e">
        <f t="shared" si="14"/>
        <v>#REF!</v>
      </c>
      <c r="K23" s="94" t="e">
        <f t="shared" si="14"/>
        <v>#REF!</v>
      </c>
      <c r="L23" s="94" t="e">
        <f t="shared" si="14"/>
        <v>#REF!</v>
      </c>
      <c r="M23" s="94" t="e">
        <f t="shared" si="14"/>
        <v>#REF!</v>
      </c>
      <c r="N23" s="94" t="e">
        <f t="shared" si="14"/>
        <v>#REF!</v>
      </c>
      <c r="O23" s="94" t="e">
        <f t="shared" si="14"/>
        <v>#REF!</v>
      </c>
      <c r="P23" s="94" t="e">
        <f t="shared" si="14"/>
        <v>#REF!</v>
      </c>
      <c r="Q23" s="94" t="e">
        <f t="shared" si="14"/>
        <v>#REF!</v>
      </c>
      <c r="R23" s="94" t="e">
        <f t="shared" si="14"/>
        <v>#REF!</v>
      </c>
      <c r="S23" s="94" t="e">
        <f t="shared" si="14"/>
        <v>#REF!</v>
      </c>
      <c r="T23" s="94" t="e">
        <f t="shared" si="14"/>
        <v>#REF!</v>
      </c>
      <c r="U23" s="94" t="e">
        <f t="shared" ref="U23:W23" si="15">ROUNDUP(U11*0.87,)</f>
        <v>#REF!</v>
      </c>
      <c r="V23" s="94" t="e">
        <f t="shared" si="15"/>
        <v>#REF!</v>
      </c>
      <c r="W23" s="94" t="e">
        <f t="shared" si="15"/>
        <v>#REF!</v>
      </c>
    </row>
    <row r="24" spans="1:49" s="50" customFormat="1" ht="12" x14ac:dyDescent="0.2">
      <c r="A24" s="88">
        <f>A21</f>
        <v>2</v>
      </c>
      <c r="B24" s="91">
        <f t="shared" si="13"/>
        <v>10650</v>
      </c>
      <c r="C24" s="91">
        <f t="shared" si="13"/>
        <v>11250</v>
      </c>
      <c r="D24" s="91">
        <f t="shared" si="13"/>
        <v>10650</v>
      </c>
      <c r="E24" s="94" t="e">
        <f>ROUNDUP(E12*0.87,)</f>
        <v>#REF!</v>
      </c>
      <c r="F24" s="94" t="e">
        <f t="shared" si="7"/>
        <v>#REF!</v>
      </c>
      <c r="G24" s="94" t="e">
        <f t="shared" si="7"/>
        <v>#REF!</v>
      </c>
      <c r="H24" s="94" t="e">
        <f t="shared" si="7"/>
        <v>#REF!</v>
      </c>
      <c r="I24" s="94" t="e">
        <f t="shared" ref="I24:T24" si="16">ROUNDUP(I12*0.87,)</f>
        <v>#REF!</v>
      </c>
      <c r="J24" s="94" t="e">
        <f t="shared" si="16"/>
        <v>#REF!</v>
      </c>
      <c r="K24" s="94" t="e">
        <f t="shared" si="16"/>
        <v>#REF!</v>
      </c>
      <c r="L24" s="94" t="e">
        <f t="shared" si="16"/>
        <v>#REF!</v>
      </c>
      <c r="M24" s="94" t="e">
        <f t="shared" si="16"/>
        <v>#REF!</v>
      </c>
      <c r="N24" s="94" t="e">
        <f t="shared" si="16"/>
        <v>#REF!</v>
      </c>
      <c r="O24" s="94" t="e">
        <f t="shared" si="16"/>
        <v>#REF!</v>
      </c>
      <c r="P24" s="94" t="e">
        <f t="shared" si="16"/>
        <v>#REF!</v>
      </c>
      <c r="Q24" s="94" t="e">
        <f t="shared" si="16"/>
        <v>#REF!</v>
      </c>
      <c r="R24" s="94" t="e">
        <f t="shared" si="16"/>
        <v>#REF!</v>
      </c>
      <c r="S24" s="94" t="e">
        <f t="shared" si="16"/>
        <v>#REF!</v>
      </c>
      <c r="T24" s="94" t="e">
        <f t="shared" si="16"/>
        <v>#REF!</v>
      </c>
      <c r="U24" s="94" t="e">
        <f t="shared" ref="U24:W24" si="17">ROUNDUP(U12*0.87,)</f>
        <v>#REF!</v>
      </c>
      <c r="V24" s="94" t="e">
        <f t="shared" si="17"/>
        <v>#REF!</v>
      </c>
      <c r="W24" s="94" t="e">
        <f t="shared" si="17"/>
        <v>#REF!</v>
      </c>
    </row>
    <row r="25" spans="1:49" s="50" customFormat="1" ht="12" x14ac:dyDescent="0.2">
      <c r="A25" s="42" t="s">
        <v>85</v>
      </c>
      <c r="B25" s="91"/>
      <c r="C25" s="91"/>
      <c r="D25" s="91"/>
      <c r="E25" s="94"/>
      <c r="F25" s="94"/>
      <c r="G25" s="94"/>
      <c r="H25" s="94"/>
      <c r="I25" s="94"/>
      <c r="J25" s="94"/>
      <c r="K25" s="94"/>
      <c r="L25" s="94"/>
      <c r="M25" s="94"/>
      <c r="N25" s="94"/>
      <c r="O25" s="94"/>
      <c r="P25" s="94"/>
      <c r="Q25" s="94"/>
      <c r="R25" s="94"/>
      <c r="S25" s="94"/>
      <c r="T25" s="94"/>
      <c r="U25" s="94"/>
      <c r="V25" s="94"/>
      <c r="W25" s="94"/>
    </row>
    <row r="26" spans="1:49" s="50" customFormat="1" ht="12" x14ac:dyDescent="0.2">
      <c r="A26" s="88">
        <f>A20</f>
        <v>1</v>
      </c>
      <c r="B26" s="91">
        <f t="shared" ref="B26:D27" si="18">B14*0.75</f>
        <v>10650</v>
      </c>
      <c r="C26" s="91">
        <f t="shared" si="18"/>
        <v>11250</v>
      </c>
      <c r="D26" s="91">
        <f t="shared" si="18"/>
        <v>10650</v>
      </c>
      <c r="E26" s="94" t="e">
        <f>ROUNDUP(E14*0.87,)</f>
        <v>#REF!</v>
      </c>
      <c r="F26" s="94" t="e">
        <f t="shared" si="7"/>
        <v>#REF!</v>
      </c>
      <c r="G26" s="94" t="e">
        <f t="shared" si="7"/>
        <v>#REF!</v>
      </c>
      <c r="H26" s="94" t="e">
        <f t="shared" si="7"/>
        <v>#REF!</v>
      </c>
      <c r="I26" s="94" t="e">
        <f t="shared" ref="I26:T26" si="19">ROUNDUP(I14*0.87,)</f>
        <v>#REF!</v>
      </c>
      <c r="J26" s="94" t="e">
        <f t="shared" si="19"/>
        <v>#REF!</v>
      </c>
      <c r="K26" s="94" t="e">
        <f t="shared" si="19"/>
        <v>#REF!</v>
      </c>
      <c r="L26" s="94" t="e">
        <f t="shared" si="19"/>
        <v>#REF!</v>
      </c>
      <c r="M26" s="94" t="e">
        <f t="shared" si="19"/>
        <v>#REF!</v>
      </c>
      <c r="N26" s="94" t="e">
        <f t="shared" si="19"/>
        <v>#REF!</v>
      </c>
      <c r="O26" s="94" t="e">
        <f t="shared" si="19"/>
        <v>#REF!</v>
      </c>
      <c r="P26" s="94" t="e">
        <f t="shared" si="19"/>
        <v>#REF!</v>
      </c>
      <c r="Q26" s="94" t="e">
        <f t="shared" si="19"/>
        <v>#REF!</v>
      </c>
      <c r="R26" s="94" t="e">
        <f t="shared" si="19"/>
        <v>#REF!</v>
      </c>
      <c r="S26" s="94" t="e">
        <f t="shared" si="19"/>
        <v>#REF!</v>
      </c>
      <c r="T26" s="94" t="e">
        <f t="shared" si="19"/>
        <v>#REF!</v>
      </c>
      <c r="U26" s="94" t="e">
        <f t="shared" ref="U26:W26" si="20">ROUNDUP(U14*0.87,)</f>
        <v>#REF!</v>
      </c>
      <c r="V26" s="94" t="e">
        <f t="shared" si="20"/>
        <v>#REF!</v>
      </c>
      <c r="W26" s="94" t="e">
        <f t="shared" si="20"/>
        <v>#REF!</v>
      </c>
    </row>
    <row r="27" spans="1:49" s="50" customFormat="1" ht="12" x14ac:dyDescent="0.2">
      <c r="A27" s="88">
        <f>A21</f>
        <v>2</v>
      </c>
      <c r="B27" s="91">
        <f t="shared" si="18"/>
        <v>11400</v>
      </c>
      <c r="C27" s="91">
        <f t="shared" si="18"/>
        <v>12000</v>
      </c>
      <c r="D27" s="91">
        <f t="shared" si="18"/>
        <v>11400</v>
      </c>
      <c r="E27" s="94" t="e">
        <f>ROUNDUP(E15*0.87,)</f>
        <v>#REF!</v>
      </c>
      <c r="F27" s="94" t="e">
        <f t="shared" ref="F27:H27" si="21">ROUNDUP(F15*0.87,)</f>
        <v>#REF!</v>
      </c>
      <c r="G27" s="94" t="e">
        <f t="shared" si="21"/>
        <v>#REF!</v>
      </c>
      <c r="H27" s="94" t="e">
        <f t="shared" si="21"/>
        <v>#REF!</v>
      </c>
      <c r="I27" s="94" t="e">
        <f t="shared" ref="I27:T27" si="22">ROUNDUP(I15*0.87,)</f>
        <v>#REF!</v>
      </c>
      <c r="J27" s="94" t="e">
        <f t="shared" si="22"/>
        <v>#REF!</v>
      </c>
      <c r="K27" s="94" t="e">
        <f t="shared" si="22"/>
        <v>#REF!</v>
      </c>
      <c r="L27" s="94" t="e">
        <f t="shared" si="22"/>
        <v>#REF!</v>
      </c>
      <c r="M27" s="94" t="e">
        <f t="shared" si="22"/>
        <v>#REF!</v>
      </c>
      <c r="N27" s="94" t="e">
        <f t="shared" si="22"/>
        <v>#REF!</v>
      </c>
      <c r="O27" s="94" t="e">
        <f t="shared" si="22"/>
        <v>#REF!</v>
      </c>
      <c r="P27" s="94" t="e">
        <f t="shared" si="22"/>
        <v>#REF!</v>
      </c>
      <c r="Q27" s="94" t="e">
        <f t="shared" si="22"/>
        <v>#REF!</v>
      </c>
      <c r="R27" s="94" t="e">
        <f t="shared" si="22"/>
        <v>#REF!</v>
      </c>
      <c r="S27" s="94" t="e">
        <f t="shared" si="22"/>
        <v>#REF!</v>
      </c>
      <c r="T27" s="94" t="e">
        <f t="shared" si="22"/>
        <v>#REF!</v>
      </c>
      <c r="U27" s="94" t="e">
        <f t="shared" ref="U27:W27" si="23">ROUNDUP(U15*0.87,)</f>
        <v>#REF!</v>
      </c>
      <c r="V27" s="94" t="e">
        <f t="shared" si="23"/>
        <v>#REF!</v>
      </c>
      <c r="W27" s="94" t="e">
        <f t="shared" si="23"/>
        <v>#REF!</v>
      </c>
    </row>
    <row r="28" spans="1:49" ht="15" x14ac:dyDescent="0.2">
      <c r="A28" s="231" t="s">
        <v>117</v>
      </c>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row>
    <row r="29" spans="1:49" s="72" customFormat="1" ht="12" x14ac:dyDescent="0.2">
      <c r="A29" s="80" t="s">
        <v>71</v>
      </c>
      <c r="E29" s="83"/>
    </row>
    <row r="30" spans="1:49" s="72" customFormat="1" ht="12" x14ac:dyDescent="0.2">
      <c r="A30" s="61" t="s">
        <v>80</v>
      </c>
      <c r="B30" s="81"/>
      <c r="C30" s="81"/>
      <c r="D30" s="81"/>
      <c r="E30" s="109"/>
      <c r="F30" s="81"/>
      <c r="G30" s="81"/>
      <c r="H30" s="81"/>
      <c r="I30" s="81"/>
      <c r="J30" s="81"/>
      <c r="K30" s="81"/>
      <c r="L30" s="81"/>
      <c r="M30" s="81"/>
      <c r="N30" s="81"/>
      <c r="O30" s="81"/>
      <c r="P30" s="81"/>
      <c r="Q30" s="81"/>
      <c r="R30" s="81"/>
      <c r="S30" s="81"/>
      <c r="T30" s="82"/>
      <c r="U30" s="82"/>
      <c r="V30" s="82"/>
      <c r="W30" s="82"/>
      <c r="X30" s="82"/>
      <c r="Y30" s="82"/>
      <c r="Z30" s="82"/>
      <c r="AA30" s="82"/>
      <c r="AB30" s="82"/>
      <c r="AC30" s="82"/>
      <c r="AD30" s="82"/>
      <c r="AE30" s="82"/>
    </row>
    <row r="31" spans="1:49" s="72" customFormat="1" ht="12" x14ac:dyDescent="0.2">
      <c r="A31" s="61" t="s">
        <v>81</v>
      </c>
      <c r="B31" s="81"/>
      <c r="C31" s="81"/>
      <c r="D31" s="81"/>
      <c r="E31" s="109"/>
      <c r="F31" s="81"/>
      <c r="G31" s="81"/>
      <c r="H31" s="81"/>
      <c r="I31" s="81"/>
      <c r="J31" s="81"/>
      <c r="K31" s="81"/>
      <c r="L31" s="81"/>
      <c r="M31" s="81"/>
      <c r="N31" s="81"/>
      <c r="O31" s="81"/>
      <c r="P31" s="81"/>
      <c r="Q31" s="81"/>
      <c r="R31" s="81"/>
      <c r="S31" s="81"/>
      <c r="T31" s="82"/>
      <c r="U31" s="82"/>
      <c r="V31" s="82"/>
      <c r="W31" s="82"/>
      <c r="X31" s="82"/>
      <c r="Y31" s="82"/>
      <c r="Z31" s="82"/>
      <c r="AA31" s="82"/>
      <c r="AB31" s="82"/>
      <c r="AC31" s="82"/>
      <c r="AD31" s="82"/>
      <c r="AE31" s="82"/>
    </row>
    <row r="32" spans="1:49" s="72" customFormat="1" ht="12" x14ac:dyDescent="0.2">
      <c r="A32" s="3"/>
      <c r="E32" s="83"/>
    </row>
    <row r="33" spans="1:21" s="72" customFormat="1" ht="12" x14ac:dyDescent="0.2">
      <c r="A33" s="71" t="s">
        <v>66</v>
      </c>
      <c r="E33" s="83"/>
    </row>
    <row r="34" spans="1:21" s="72" customFormat="1" ht="12" x14ac:dyDescent="0.2">
      <c r="A34" s="63" t="s">
        <v>78</v>
      </c>
      <c r="E34" s="83"/>
    </row>
    <row r="35" spans="1:21" s="72" customFormat="1" ht="12" x14ac:dyDescent="0.2">
      <c r="A35" s="43" t="s">
        <v>67</v>
      </c>
      <c r="E35" s="83"/>
    </row>
    <row r="36" spans="1:21" s="72" customFormat="1" ht="12" x14ac:dyDescent="0.2">
      <c r="A36" s="43" t="s">
        <v>89</v>
      </c>
      <c r="E36" s="83"/>
    </row>
    <row r="37" spans="1:21" s="72" customFormat="1" ht="12" x14ac:dyDescent="0.2">
      <c r="A37" s="43" t="s">
        <v>68</v>
      </c>
      <c r="E37" s="83"/>
    </row>
    <row r="38" spans="1:21" s="72" customFormat="1" ht="24" x14ac:dyDescent="0.2">
      <c r="A38" s="46" t="s">
        <v>69</v>
      </c>
      <c r="E38" s="83"/>
    </row>
    <row r="39" spans="1:21" s="72" customFormat="1" ht="12" x14ac:dyDescent="0.2">
      <c r="A39" s="43" t="s">
        <v>79</v>
      </c>
      <c r="E39" s="83"/>
    </row>
    <row r="40" spans="1:21" s="72" customFormat="1" ht="24" x14ac:dyDescent="0.2">
      <c r="A40" s="54" t="s">
        <v>118</v>
      </c>
      <c r="E40" s="83"/>
    </row>
    <row r="41" spans="1:21" s="72" customFormat="1" ht="12" x14ac:dyDescent="0.2">
      <c r="A41" s="54"/>
      <c r="E41" s="83"/>
    </row>
    <row r="42" spans="1:21" s="72" customFormat="1" ht="25.5" x14ac:dyDescent="0.2">
      <c r="A42" s="64" t="s">
        <v>119</v>
      </c>
      <c r="E42" s="79"/>
      <c r="F42" s="79"/>
      <c r="G42" s="79"/>
      <c r="H42" s="79"/>
      <c r="I42" s="79"/>
      <c r="J42" s="79"/>
      <c r="K42" s="79"/>
      <c r="L42" s="79"/>
      <c r="M42" s="79"/>
      <c r="N42" s="79"/>
      <c r="O42" s="79"/>
      <c r="P42" s="79"/>
      <c r="Q42" s="79"/>
      <c r="R42" s="79"/>
      <c r="S42" s="79"/>
      <c r="T42" s="79"/>
      <c r="U42" s="79"/>
    </row>
    <row r="43" spans="1:21" s="72" customFormat="1" ht="12" x14ac:dyDescent="0.2">
      <c r="A43" s="73"/>
      <c r="B43" s="74"/>
      <c r="C43" s="74"/>
      <c r="D43" s="74"/>
      <c r="E43" s="79"/>
      <c r="F43" s="79"/>
      <c r="G43" s="79"/>
      <c r="H43" s="79"/>
      <c r="I43" s="79"/>
      <c r="J43" s="79"/>
      <c r="K43" s="79"/>
      <c r="L43" s="79"/>
      <c r="M43" s="79"/>
      <c r="N43" s="79"/>
      <c r="O43" s="79"/>
      <c r="P43" s="79"/>
      <c r="Q43" s="79"/>
      <c r="R43" s="79"/>
      <c r="S43" s="79"/>
      <c r="T43" s="79"/>
      <c r="U43" s="79"/>
    </row>
    <row r="44" spans="1:21" s="72" customFormat="1" ht="42" x14ac:dyDescent="0.2">
      <c r="A44" s="121" t="s">
        <v>105</v>
      </c>
      <c r="B44" s="75"/>
      <c r="C44" s="76"/>
      <c r="D44" s="78"/>
      <c r="E44" s="53"/>
      <c r="F44" s="53"/>
      <c r="G44" s="53"/>
      <c r="H44" s="53"/>
      <c r="I44" s="53"/>
      <c r="J44" s="53"/>
      <c r="K44" s="53"/>
      <c r="L44" s="53"/>
      <c r="M44" s="53"/>
      <c r="N44" s="53"/>
      <c r="O44" s="53"/>
      <c r="P44" s="53"/>
      <c r="Q44" s="53"/>
      <c r="R44" s="2"/>
      <c r="S44" s="2"/>
      <c r="T44" s="2"/>
      <c r="U44" s="79"/>
    </row>
    <row r="45" spans="1:21" s="72" customFormat="1" ht="31.5" x14ac:dyDescent="0.2">
      <c r="A45" s="121" t="s">
        <v>106</v>
      </c>
      <c r="B45" s="75"/>
      <c r="C45" s="76"/>
      <c r="D45" s="78"/>
      <c r="E45" s="53"/>
      <c r="F45" s="53"/>
      <c r="G45" s="53"/>
      <c r="H45" s="53"/>
      <c r="I45" s="53"/>
      <c r="J45" s="53"/>
      <c r="K45" s="53"/>
      <c r="L45" s="53"/>
      <c r="M45" s="53"/>
      <c r="N45" s="53"/>
      <c r="O45" s="53"/>
      <c r="P45" s="53"/>
      <c r="Q45" s="53"/>
      <c r="R45" s="2"/>
      <c r="S45" s="2"/>
      <c r="T45" s="2"/>
      <c r="U45" s="79"/>
    </row>
    <row r="46" spans="1:21" s="72" customFormat="1" ht="63" x14ac:dyDescent="0.2">
      <c r="A46" s="121" t="s">
        <v>107</v>
      </c>
      <c r="B46" s="77"/>
      <c r="C46" s="77"/>
      <c r="D46" s="77"/>
      <c r="E46" s="53"/>
      <c r="F46" s="53"/>
      <c r="G46" s="53"/>
      <c r="H46" s="53"/>
      <c r="I46" s="53"/>
      <c r="J46" s="53"/>
      <c r="K46" s="53"/>
      <c r="L46" s="53"/>
      <c r="M46" s="53"/>
      <c r="N46" s="53"/>
      <c r="O46" s="53"/>
      <c r="P46" s="53"/>
      <c r="Q46" s="53"/>
      <c r="R46" s="2"/>
      <c r="S46" s="2"/>
      <c r="T46" s="2"/>
      <c r="U46" s="79"/>
    </row>
    <row r="47" spans="1:21" s="72" customFormat="1" ht="42" x14ac:dyDescent="0.2">
      <c r="A47" s="134" t="s">
        <v>122</v>
      </c>
      <c r="E47" s="79"/>
      <c r="F47" s="79"/>
      <c r="G47" s="79"/>
      <c r="H47" s="79"/>
      <c r="I47" s="79"/>
      <c r="J47" s="79"/>
      <c r="K47" s="79"/>
      <c r="L47" s="79"/>
      <c r="M47" s="79"/>
      <c r="N47" s="79"/>
      <c r="O47" s="79"/>
      <c r="P47" s="79"/>
      <c r="Q47" s="79"/>
      <c r="R47" s="79"/>
      <c r="S47" s="79"/>
      <c r="T47" s="79"/>
      <c r="U47" s="79"/>
    </row>
    <row r="48" spans="1:21" s="72" customFormat="1" ht="52.5" x14ac:dyDescent="0.2">
      <c r="A48" s="121" t="s">
        <v>108</v>
      </c>
      <c r="E48" s="79"/>
      <c r="F48" s="79"/>
      <c r="G48" s="79"/>
      <c r="H48" s="79"/>
      <c r="I48" s="79"/>
      <c r="J48" s="79"/>
      <c r="K48" s="79"/>
      <c r="L48" s="79"/>
      <c r="M48" s="79"/>
      <c r="N48" s="79"/>
      <c r="O48" s="79"/>
      <c r="P48" s="79"/>
      <c r="Q48" s="79"/>
      <c r="R48" s="79"/>
      <c r="S48" s="79"/>
      <c r="T48" s="79"/>
      <c r="U48" s="79"/>
    </row>
    <row r="49" spans="1:21" s="72" customFormat="1" ht="27" customHeight="1" x14ac:dyDescent="0.2">
      <c r="A49" s="134" t="s">
        <v>120</v>
      </c>
      <c r="E49" s="79"/>
      <c r="F49" s="79"/>
      <c r="G49" s="79"/>
      <c r="H49" s="79"/>
      <c r="I49" s="79"/>
      <c r="J49" s="79"/>
      <c r="K49" s="79"/>
      <c r="L49" s="79"/>
      <c r="M49" s="79"/>
      <c r="N49" s="79"/>
      <c r="O49" s="79"/>
      <c r="P49" s="79"/>
      <c r="Q49" s="79"/>
      <c r="R49" s="79"/>
      <c r="S49" s="79"/>
      <c r="T49" s="79"/>
      <c r="U49" s="79"/>
    </row>
    <row r="50" spans="1:21" s="72" customFormat="1" ht="42" x14ac:dyDescent="0.2">
      <c r="A50" s="121" t="s">
        <v>124</v>
      </c>
      <c r="E50" s="79"/>
      <c r="F50" s="79"/>
      <c r="G50" s="79"/>
      <c r="H50" s="79"/>
      <c r="I50" s="79"/>
      <c r="J50" s="79"/>
      <c r="K50" s="79"/>
      <c r="L50" s="79"/>
      <c r="M50" s="79"/>
      <c r="N50" s="79"/>
      <c r="O50" s="79"/>
      <c r="P50" s="79"/>
      <c r="Q50" s="79"/>
      <c r="R50" s="79"/>
      <c r="S50" s="79"/>
      <c r="T50" s="79"/>
      <c r="U50" s="79"/>
    </row>
    <row r="51" spans="1:21" s="72" customFormat="1" ht="31.5" x14ac:dyDescent="0.2">
      <c r="A51" s="121" t="s">
        <v>125</v>
      </c>
      <c r="E51" s="83"/>
    </row>
    <row r="52" spans="1:21" s="72" customFormat="1" ht="42" x14ac:dyDescent="0.2">
      <c r="A52" s="134" t="s">
        <v>123</v>
      </c>
      <c r="E52" s="83"/>
    </row>
    <row r="53" spans="1:21" s="72" customFormat="1" ht="39.75" customHeight="1" x14ac:dyDescent="0.2">
      <c r="A53" s="134" t="s">
        <v>121</v>
      </c>
      <c r="E53" s="83"/>
    </row>
    <row r="54" spans="1:21" s="72" customFormat="1" ht="12" x14ac:dyDescent="0.2">
      <c r="A54" s="65"/>
      <c r="E54" s="83"/>
    </row>
    <row r="55" spans="1:21" s="72" customFormat="1" ht="31.5" x14ac:dyDescent="0.2">
      <c r="A55" s="66" t="s">
        <v>98</v>
      </c>
      <c r="E55" s="83"/>
    </row>
    <row r="56" spans="1:21" s="72" customFormat="1" ht="42" x14ac:dyDescent="0.2">
      <c r="A56" s="113" t="s">
        <v>99</v>
      </c>
      <c r="E56" s="83"/>
    </row>
    <row r="57" spans="1:21" s="72" customFormat="1" ht="21" x14ac:dyDescent="0.2">
      <c r="A57" s="66" t="s">
        <v>95</v>
      </c>
      <c r="E57" s="83"/>
    </row>
    <row r="58" spans="1:21" s="72" customFormat="1" ht="42.75" x14ac:dyDescent="0.2">
      <c r="A58" s="108" t="s">
        <v>96</v>
      </c>
      <c r="E58" s="83"/>
    </row>
    <row r="59" spans="1:21" s="72" customFormat="1" ht="21" x14ac:dyDescent="0.2">
      <c r="A59" s="66" t="s">
        <v>97</v>
      </c>
      <c r="E59" s="83"/>
    </row>
    <row r="60" spans="1:21" s="72" customFormat="1" ht="12" x14ac:dyDescent="0.2">
      <c r="A60" s="110"/>
      <c r="E60" s="83"/>
    </row>
    <row r="61" spans="1:21" s="72" customFormat="1" ht="12" x14ac:dyDescent="0.2">
      <c r="A61" s="69" t="s">
        <v>70</v>
      </c>
      <c r="E61" s="83"/>
    </row>
    <row r="62" spans="1:21" s="72" customFormat="1" ht="24" x14ac:dyDescent="0.2">
      <c r="A62" s="70" t="s">
        <v>76</v>
      </c>
      <c r="E62" s="83"/>
    </row>
    <row r="63" spans="1:21" s="72" customFormat="1" ht="24" x14ac:dyDescent="0.2">
      <c r="A63" s="70" t="s">
        <v>77</v>
      </c>
      <c r="E63" s="83"/>
    </row>
    <row r="64" spans="1:21" x14ac:dyDescent="0.2">
      <c r="A64" s="70"/>
    </row>
    <row r="65" spans="1:1" x14ac:dyDescent="0.2">
      <c r="A65" s="70"/>
    </row>
  </sheetData>
  <mergeCells count="2">
    <mergeCell ref="A1:A3"/>
    <mergeCell ref="A28:AW2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38"/>
  <dimension ref="A1:AY53"/>
  <sheetViews>
    <sheetView workbookViewId="0">
      <selection activeCell="V1" sqref="V1:V1048576"/>
    </sheetView>
  </sheetViews>
  <sheetFormatPr defaultColWidth="8.7109375" defaultRowHeight="12.75" x14ac:dyDescent="0.2"/>
  <cols>
    <col min="1" max="1" width="82.5703125" style="55" customWidth="1"/>
    <col min="2" max="22" width="0" style="55" hidden="1" customWidth="1"/>
    <col min="23" max="16384" width="8.7109375" style="55"/>
  </cols>
  <sheetData>
    <row r="1" spans="1:51" x14ac:dyDescent="0.2">
      <c r="A1" s="230" t="s">
        <v>82</v>
      </c>
    </row>
    <row r="2" spans="1:51" x14ac:dyDescent="0.2">
      <c r="A2" s="230"/>
    </row>
    <row r="3" spans="1:51" x14ac:dyDescent="0.2">
      <c r="A3" s="230"/>
    </row>
    <row r="4" spans="1:51" x14ac:dyDescent="0.2">
      <c r="A4" s="122" t="s">
        <v>113</v>
      </c>
    </row>
    <row r="5" spans="1:51" s="52" customFormat="1" ht="32.1" customHeight="1" x14ac:dyDescent="0.2">
      <c r="A5" s="98" t="s">
        <v>64</v>
      </c>
      <c r="B5" s="85">
        <v>44409</v>
      </c>
      <c r="C5" s="85">
        <v>44414</v>
      </c>
      <c r="D5" s="85">
        <v>44416</v>
      </c>
      <c r="E5" s="101" t="e">
        <f>'C завтраками| Bed and breakfast'!#REF!</f>
        <v>#REF!</v>
      </c>
      <c r="F5" s="101" t="e">
        <f>'C завтраками| Bed and breakfast'!#REF!</f>
        <v>#REF!</v>
      </c>
      <c r="G5" s="101" t="e">
        <f>'C завтраками| Bed and breakfast'!#REF!</f>
        <v>#REF!</v>
      </c>
      <c r="H5" s="101" t="e">
        <f>'C завтраками| Bed and breakfast'!#REF!</f>
        <v>#REF!</v>
      </c>
      <c r="I5" s="131" t="e">
        <f>'C завтраками| Bed and breakfast'!#REF!</f>
        <v>#REF!</v>
      </c>
      <c r="J5" s="131" t="e">
        <f>'C завтраками| Bed and breakfast'!#REF!</f>
        <v>#REF!</v>
      </c>
      <c r="K5" s="133" t="e">
        <f>'C завтраками| Bed and breakfast'!#REF!</f>
        <v>#REF!</v>
      </c>
      <c r="L5" s="92"/>
      <c r="M5" s="92" t="e">
        <f>'C завтраками| Bed and breakfast'!#REF!</f>
        <v>#REF!</v>
      </c>
      <c r="N5" s="92" t="e">
        <f>'C завтраками| Bed and breakfast'!#REF!</f>
        <v>#REF!</v>
      </c>
      <c r="O5" s="92" t="e">
        <f>'C завтраками| Bed and breakfast'!#REF!</f>
        <v>#REF!</v>
      </c>
      <c r="P5" s="101" t="e">
        <f>'C завтраками| Bed and breakfast'!#REF!</f>
        <v>#REF!</v>
      </c>
      <c r="Q5" s="101" t="e">
        <f>'C завтраками| Bed and breakfast'!#REF!</f>
        <v>#REF!</v>
      </c>
      <c r="R5" s="101" t="e">
        <f>'C завтраками| Bed and breakfast'!#REF!</f>
        <v>#REF!</v>
      </c>
      <c r="S5" s="101" t="e">
        <f>'C завтраками| Bed and breakfast'!#REF!</f>
        <v>#REF!</v>
      </c>
      <c r="T5" s="92" t="e">
        <f>'C завтраками| Bed and breakfast'!#REF!</f>
        <v>#REF!</v>
      </c>
      <c r="U5" s="133" t="e">
        <f>'C завтраками| Bed and breakfast'!#REF!</f>
        <v>#REF!</v>
      </c>
      <c r="V5" s="92" t="e">
        <f>'C завтраками| Bed and breakfast'!#REF!</f>
        <v>#REF!</v>
      </c>
      <c r="W5" s="92" t="e">
        <f>'C завтраками| Bed and breakfast'!#REF!</f>
        <v>#REF!</v>
      </c>
    </row>
    <row r="6" spans="1:51" s="53" customFormat="1" ht="21.95" customHeight="1" x14ac:dyDescent="0.2">
      <c r="A6" s="98"/>
      <c r="B6" s="84">
        <v>44413</v>
      </c>
      <c r="C6" s="84">
        <v>44415</v>
      </c>
      <c r="D6" s="84">
        <v>44420</v>
      </c>
      <c r="E6" s="102" t="e">
        <f>'C завтраками| Bed and breakfast'!#REF!</f>
        <v>#REF!</v>
      </c>
      <c r="F6" s="102" t="e">
        <f>'C завтраками| Bed and breakfast'!#REF!</f>
        <v>#REF!</v>
      </c>
      <c r="G6" s="102" t="e">
        <f>'C завтраками| Bed and breakfast'!#REF!</f>
        <v>#REF!</v>
      </c>
      <c r="H6" s="102" t="e">
        <f>'C завтраками| Bed and breakfast'!#REF!</f>
        <v>#REF!</v>
      </c>
      <c r="I6" s="132" t="e">
        <f>'C завтраками| Bed and breakfast'!#REF!</f>
        <v>#REF!</v>
      </c>
      <c r="J6" s="131" t="e">
        <f>'C завтраками| Bed and breakfast'!#REF!</f>
        <v>#REF!</v>
      </c>
      <c r="K6" s="131" t="e">
        <f>'C завтраками| Bed and breakfast'!#REF!</f>
        <v>#REF!</v>
      </c>
      <c r="L6" s="101" t="e">
        <f>'C завтраками| Bed and breakfast'!#REF!</f>
        <v>#REF!</v>
      </c>
      <c r="M6" s="103" t="e">
        <f>'C завтраками| Bed and breakfast'!#REF!</f>
        <v>#REF!</v>
      </c>
      <c r="N6" s="101" t="e">
        <f>'C завтраками| Bed and breakfast'!#REF!</f>
        <v>#REF!</v>
      </c>
      <c r="O6" s="92" t="e">
        <f>'C завтраками| Bed and breakfast'!#REF!</f>
        <v>#REF!</v>
      </c>
      <c r="P6" s="102" t="e">
        <f>'C завтраками| Bed and breakfast'!#REF!</f>
        <v>#REF!</v>
      </c>
      <c r="Q6" s="102" t="e">
        <f>'C завтраками| Bed and breakfast'!#REF!</f>
        <v>#REF!</v>
      </c>
      <c r="R6" s="102" t="e">
        <f>'C завтраками| Bed and breakfast'!#REF!</f>
        <v>#REF!</v>
      </c>
      <c r="S6" s="102" t="e">
        <f>'C завтраками| Bed and breakfast'!#REF!</f>
        <v>#REF!</v>
      </c>
      <c r="T6" s="92" t="e">
        <f>'C завтраками| Bed and breakfast'!#REF!</f>
        <v>#REF!</v>
      </c>
      <c r="U6" s="133" t="e">
        <f>'C завтраками| Bed and breakfast'!#REF!</f>
        <v>#REF!</v>
      </c>
      <c r="V6" s="92" t="e">
        <f>'C завтраками| Bed and breakfast'!#REF!</f>
        <v>#REF!</v>
      </c>
      <c r="W6" s="92" t="e">
        <f>'C завтраками| Bed and breakfast'!#REF!</f>
        <v>#REF!</v>
      </c>
    </row>
    <row r="7" spans="1:51" s="53" customFormat="1" ht="12" x14ac:dyDescent="0.2">
      <c r="A7" s="42" t="s">
        <v>83</v>
      </c>
      <c r="B7" s="87"/>
      <c r="C7" s="87"/>
      <c r="D7" s="87"/>
      <c r="E7" s="87"/>
      <c r="F7" s="87"/>
      <c r="G7" s="87"/>
      <c r="H7" s="87"/>
      <c r="I7" s="87"/>
      <c r="J7" s="87"/>
      <c r="K7" s="87"/>
      <c r="L7" s="87"/>
      <c r="M7" s="87"/>
      <c r="N7" s="87"/>
      <c r="O7" s="87"/>
      <c r="P7" s="87"/>
      <c r="Q7" s="87"/>
      <c r="R7" s="87"/>
      <c r="S7" s="87"/>
      <c r="T7" s="87"/>
      <c r="U7" s="87"/>
      <c r="V7" s="87"/>
      <c r="W7" s="87"/>
    </row>
    <row r="8" spans="1:51" s="53" customFormat="1" ht="12" x14ac:dyDescent="0.2">
      <c r="A8" s="88">
        <v>1</v>
      </c>
      <c r="B8" s="42">
        <v>10200</v>
      </c>
      <c r="C8" s="42">
        <v>11000</v>
      </c>
      <c r="D8" s="42">
        <v>10200</v>
      </c>
      <c r="E8" s="42" t="e">
        <f>'C завтраками| Bed and breakfast'!#REF!*0.9</f>
        <v>#REF!</v>
      </c>
      <c r="F8" s="42" t="e">
        <f>'C завтраками| Bed and breakfast'!#REF!*0.9</f>
        <v>#REF!</v>
      </c>
      <c r="G8" s="42" t="e">
        <f>'C завтраками| Bed and breakfast'!#REF!*0.9</f>
        <v>#REF!</v>
      </c>
      <c r="H8" s="42" t="e">
        <f>'C завтраками| Bed and breakfast'!#REF!*0.9</f>
        <v>#REF!</v>
      </c>
      <c r="I8" s="42" t="e">
        <f>'C завтраками| Bed and breakfast'!#REF!*0.9</f>
        <v>#REF!</v>
      </c>
      <c r="J8" s="42" t="e">
        <f>'C завтраками| Bed and breakfast'!#REF!*0.9</f>
        <v>#REF!</v>
      </c>
      <c r="K8" s="42" t="e">
        <f>'C завтраками| Bed and breakfast'!#REF!*0.9</f>
        <v>#REF!</v>
      </c>
      <c r="L8" s="42" t="e">
        <f>'C завтраками| Bed and breakfast'!#REF!*0.9</f>
        <v>#REF!</v>
      </c>
      <c r="M8" s="42" t="e">
        <f>'C завтраками| Bed and breakfast'!#REF!*0.9</f>
        <v>#REF!</v>
      </c>
      <c r="N8" s="42" t="e">
        <f>'C завтраками| Bed and breakfast'!#REF!*0.9</f>
        <v>#REF!</v>
      </c>
      <c r="O8" s="42" t="e">
        <f>'C завтраками| Bed and breakfast'!#REF!*0.9</f>
        <v>#REF!</v>
      </c>
      <c r="P8" s="42" t="e">
        <f>'C завтраками| Bed and breakfast'!#REF!*0.9</f>
        <v>#REF!</v>
      </c>
      <c r="Q8" s="42" t="e">
        <f>'C завтраками| Bed and breakfast'!#REF!*0.9</f>
        <v>#REF!</v>
      </c>
      <c r="R8" s="42" t="e">
        <f>'C завтраками| Bed and breakfast'!#REF!*0.9</f>
        <v>#REF!</v>
      </c>
      <c r="S8" s="42" t="e">
        <f>'C завтраками| Bed and breakfast'!#REF!*0.9</f>
        <v>#REF!</v>
      </c>
      <c r="T8" s="42" t="e">
        <f>'C завтраками| Bed and breakfast'!#REF!*0.9</f>
        <v>#REF!</v>
      </c>
      <c r="U8" s="42" t="e">
        <f>'C завтраками| Bed and breakfast'!#REF!*0.9</f>
        <v>#REF!</v>
      </c>
      <c r="V8" s="42" t="e">
        <f>'C завтраками| Bed and breakfast'!#REF!*0.9</f>
        <v>#REF!</v>
      </c>
      <c r="W8" s="42" t="e">
        <f>'C завтраками| Bed and breakfast'!#REF!*0.9</f>
        <v>#REF!</v>
      </c>
    </row>
    <row r="9" spans="1:51" s="53" customFormat="1" ht="12" x14ac:dyDescent="0.2">
      <c r="A9" s="88">
        <v>2</v>
      </c>
      <c r="B9" s="42">
        <f>B8+1000</f>
        <v>11200</v>
      </c>
      <c r="C9" s="42">
        <f>C8+1000</f>
        <v>12000</v>
      </c>
      <c r="D9" s="42">
        <f>D8+1000</f>
        <v>11200</v>
      </c>
      <c r="E9" s="42" t="e">
        <f>'C завтраками| Bed and breakfast'!#REF!*0.9</f>
        <v>#REF!</v>
      </c>
      <c r="F9" s="42" t="e">
        <f>'C завтраками| Bed and breakfast'!#REF!*0.9</f>
        <v>#REF!</v>
      </c>
      <c r="G9" s="42" t="e">
        <f>'C завтраками| Bed and breakfast'!#REF!*0.9</f>
        <v>#REF!</v>
      </c>
      <c r="H9" s="42" t="e">
        <f>'C завтраками| Bed and breakfast'!#REF!*0.9</f>
        <v>#REF!</v>
      </c>
      <c r="I9" s="42" t="e">
        <f>'C завтраками| Bed and breakfast'!#REF!*0.9</f>
        <v>#REF!</v>
      </c>
      <c r="J9" s="42" t="e">
        <f>'C завтраками| Bed and breakfast'!#REF!*0.9</f>
        <v>#REF!</v>
      </c>
      <c r="K9" s="42" t="e">
        <f>'C завтраками| Bed and breakfast'!#REF!*0.9</f>
        <v>#REF!</v>
      </c>
      <c r="L9" s="42" t="e">
        <f>'C завтраками| Bed and breakfast'!#REF!*0.9</f>
        <v>#REF!</v>
      </c>
      <c r="M9" s="42" t="e">
        <f>'C завтраками| Bed and breakfast'!#REF!*0.9</f>
        <v>#REF!</v>
      </c>
      <c r="N9" s="42" t="e">
        <f>'C завтраками| Bed and breakfast'!#REF!*0.9</f>
        <v>#REF!</v>
      </c>
      <c r="O9" s="42" t="e">
        <f>'C завтраками| Bed and breakfast'!#REF!*0.9</f>
        <v>#REF!</v>
      </c>
      <c r="P9" s="42" t="e">
        <f>'C завтраками| Bed and breakfast'!#REF!*0.9</f>
        <v>#REF!</v>
      </c>
      <c r="Q9" s="42" t="e">
        <f>'C завтраками| Bed and breakfast'!#REF!*0.9</f>
        <v>#REF!</v>
      </c>
      <c r="R9" s="42" t="e">
        <f>'C завтраками| Bed and breakfast'!#REF!*0.9</f>
        <v>#REF!</v>
      </c>
      <c r="S9" s="42" t="e">
        <f>'C завтраками| Bed and breakfast'!#REF!*0.9</f>
        <v>#REF!</v>
      </c>
      <c r="T9" s="42" t="e">
        <f>'C завтраками| Bed and breakfast'!#REF!*0.9</f>
        <v>#REF!</v>
      </c>
      <c r="U9" s="42" t="e">
        <f>'C завтраками| Bed and breakfast'!#REF!*0.9</f>
        <v>#REF!</v>
      </c>
      <c r="V9" s="42" t="e">
        <f>'C завтраками| Bed and breakfast'!#REF!*0.9</f>
        <v>#REF!</v>
      </c>
      <c r="W9" s="42" t="e">
        <f>'C завтраками| Bed and breakfast'!#REF!*0.9</f>
        <v>#REF!</v>
      </c>
    </row>
    <row r="10" spans="1:51" s="53" customFormat="1" ht="12" x14ac:dyDescent="0.2">
      <c r="A10" s="42" t="s">
        <v>84</v>
      </c>
      <c r="B10" s="41"/>
      <c r="C10" s="41"/>
      <c r="D10" s="41"/>
      <c r="E10" s="42"/>
      <c r="F10" s="42"/>
      <c r="G10" s="42"/>
      <c r="H10" s="42"/>
      <c r="I10" s="42"/>
      <c r="J10" s="42"/>
      <c r="K10" s="42"/>
      <c r="L10" s="42"/>
      <c r="M10" s="42"/>
      <c r="N10" s="42"/>
      <c r="O10" s="42"/>
      <c r="P10" s="42"/>
      <c r="Q10" s="42"/>
      <c r="R10" s="42"/>
      <c r="S10" s="42"/>
      <c r="T10" s="42"/>
      <c r="U10" s="42"/>
      <c r="V10" s="42"/>
      <c r="W10" s="42"/>
    </row>
    <row r="11" spans="1:51" s="53" customFormat="1" ht="12" x14ac:dyDescent="0.2">
      <c r="A11" s="88">
        <f>A8</f>
        <v>1</v>
      </c>
      <c r="B11" s="42">
        <f t="shared" ref="B11:D12" si="0">B8+3000</f>
        <v>13200</v>
      </c>
      <c r="C11" s="42">
        <f t="shared" si="0"/>
        <v>14000</v>
      </c>
      <c r="D11" s="42">
        <f t="shared" si="0"/>
        <v>13200</v>
      </c>
      <c r="E11" s="42" t="e">
        <f>'C завтраками| Bed and breakfast'!#REF!*0.9</f>
        <v>#REF!</v>
      </c>
      <c r="F11" s="42" t="e">
        <f>'C завтраками| Bed and breakfast'!#REF!*0.9</f>
        <v>#REF!</v>
      </c>
      <c r="G11" s="42" t="e">
        <f>'C завтраками| Bed and breakfast'!#REF!*0.9</f>
        <v>#REF!</v>
      </c>
      <c r="H11" s="42" t="e">
        <f>'C завтраками| Bed and breakfast'!#REF!*0.9</f>
        <v>#REF!</v>
      </c>
      <c r="I11" s="42" t="e">
        <f>'C завтраками| Bed and breakfast'!#REF!*0.9</f>
        <v>#REF!</v>
      </c>
      <c r="J11" s="42" t="e">
        <f>'C завтраками| Bed and breakfast'!#REF!*0.9</f>
        <v>#REF!</v>
      </c>
      <c r="K11" s="42" t="e">
        <f>'C завтраками| Bed and breakfast'!#REF!*0.9</f>
        <v>#REF!</v>
      </c>
      <c r="L11" s="42" t="e">
        <f>'C завтраками| Bed and breakfast'!#REF!*0.9</f>
        <v>#REF!</v>
      </c>
      <c r="M11" s="42" t="e">
        <f>'C завтраками| Bed and breakfast'!#REF!*0.9</f>
        <v>#REF!</v>
      </c>
      <c r="N11" s="42" t="e">
        <f>'C завтраками| Bed and breakfast'!#REF!*0.9</f>
        <v>#REF!</v>
      </c>
      <c r="O11" s="42" t="e">
        <f>'C завтраками| Bed and breakfast'!#REF!*0.9</f>
        <v>#REF!</v>
      </c>
      <c r="P11" s="42" t="e">
        <f>'C завтраками| Bed and breakfast'!#REF!*0.9</f>
        <v>#REF!</v>
      </c>
      <c r="Q11" s="42" t="e">
        <f>'C завтраками| Bed and breakfast'!#REF!*0.9</f>
        <v>#REF!</v>
      </c>
      <c r="R11" s="42" t="e">
        <f>'C завтраками| Bed and breakfast'!#REF!*0.9</f>
        <v>#REF!</v>
      </c>
      <c r="S11" s="42" t="e">
        <f>'C завтраками| Bed and breakfast'!#REF!*0.9</f>
        <v>#REF!</v>
      </c>
      <c r="T11" s="42" t="e">
        <f>'C завтраками| Bed and breakfast'!#REF!*0.9</f>
        <v>#REF!</v>
      </c>
      <c r="U11" s="42" t="e">
        <f>'C завтраками| Bed and breakfast'!#REF!*0.9</f>
        <v>#REF!</v>
      </c>
      <c r="V11" s="42" t="e">
        <f>'C завтраками| Bed and breakfast'!#REF!*0.9</f>
        <v>#REF!</v>
      </c>
      <c r="W11" s="42" t="e">
        <f>'C завтраками| Bed and breakfast'!#REF!*0.9</f>
        <v>#REF!</v>
      </c>
    </row>
    <row r="12" spans="1:51" s="53" customFormat="1" ht="12" x14ac:dyDescent="0.2">
      <c r="A12" s="88">
        <f>A9</f>
        <v>2</v>
      </c>
      <c r="B12" s="42">
        <f t="shared" si="0"/>
        <v>14200</v>
      </c>
      <c r="C12" s="42">
        <f t="shared" si="0"/>
        <v>15000</v>
      </c>
      <c r="D12" s="42">
        <f t="shared" si="0"/>
        <v>14200</v>
      </c>
      <c r="E12" s="42" t="e">
        <f>'C завтраками| Bed and breakfast'!#REF!*0.9</f>
        <v>#REF!</v>
      </c>
      <c r="F12" s="42" t="e">
        <f>'C завтраками| Bed and breakfast'!#REF!*0.9</f>
        <v>#REF!</v>
      </c>
      <c r="G12" s="42" t="e">
        <f>'C завтраками| Bed and breakfast'!#REF!*0.9</f>
        <v>#REF!</v>
      </c>
      <c r="H12" s="42" t="e">
        <f>'C завтраками| Bed and breakfast'!#REF!*0.9</f>
        <v>#REF!</v>
      </c>
      <c r="I12" s="42" t="e">
        <f>'C завтраками| Bed and breakfast'!#REF!*0.9</f>
        <v>#REF!</v>
      </c>
      <c r="J12" s="42" t="e">
        <f>'C завтраками| Bed and breakfast'!#REF!*0.9</f>
        <v>#REF!</v>
      </c>
      <c r="K12" s="42" t="e">
        <f>'C завтраками| Bed and breakfast'!#REF!*0.9</f>
        <v>#REF!</v>
      </c>
      <c r="L12" s="42" t="e">
        <f>'C завтраками| Bed and breakfast'!#REF!*0.9</f>
        <v>#REF!</v>
      </c>
      <c r="M12" s="42" t="e">
        <f>'C завтраками| Bed and breakfast'!#REF!*0.9</f>
        <v>#REF!</v>
      </c>
      <c r="N12" s="42" t="e">
        <f>'C завтраками| Bed and breakfast'!#REF!*0.9</f>
        <v>#REF!</v>
      </c>
      <c r="O12" s="42" t="e">
        <f>'C завтраками| Bed and breakfast'!#REF!*0.9</f>
        <v>#REF!</v>
      </c>
      <c r="P12" s="42" t="e">
        <f>'C завтраками| Bed and breakfast'!#REF!*0.9</f>
        <v>#REF!</v>
      </c>
      <c r="Q12" s="42" t="e">
        <f>'C завтраками| Bed and breakfast'!#REF!*0.9</f>
        <v>#REF!</v>
      </c>
      <c r="R12" s="42" t="e">
        <f>'C завтраками| Bed and breakfast'!#REF!*0.9</f>
        <v>#REF!</v>
      </c>
      <c r="S12" s="42" t="e">
        <f>'C завтраками| Bed and breakfast'!#REF!*0.9</f>
        <v>#REF!</v>
      </c>
      <c r="T12" s="42" t="e">
        <f>'C завтраками| Bed and breakfast'!#REF!*0.9</f>
        <v>#REF!</v>
      </c>
      <c r="U12" s="42" t="e">
        <f>'C завтраками| Bed and breakfast'!#REF!*0.9</f>
        <v>#REF!</v>
      </c>
      <c r="V12" s="42" t="e">
        <f>'C завтраками| Bed and breakfast'!#REF!*0.9</f>
        <v>#REF!</v>
      </c>
      <c r="W12" s="42" t="e">
        <f>'C завтраками| Bed and breakfast'!#REF!*0.9</f>
        <v>#REF!</v>
      </c>
    </row>
    <row r="13" spans="1:51" s="53" customFormat="1" ht="12" x14ac:dyDescent="0.2">
      <c r="A13" s="42" t="s">
        <v>85</v>
      </c>
      <c r="B13" s="41"/>
      <c r="C13" s="41"/>
      <c r="D13" s="41"/>
      <c r="E13" s="42"/>
      <c r="F13" s="42"/>
      <c r="G13" s="42"/>
      <c r="H13" s="42"/>
      <c r="I13" s="42"/>
      <c r="J13" s="42"/>
      <c r="K13" s="42"/>
      <c r="L13" s="42"/>
      <c r="M13" s="42"/>
      <c r="N13" s="42"/>
      <c r="O13" s="42"/>
      <c r="P13" s="42"/>
      <c r="Q13" s="42"/>
      <c r="R13" s="42"/>
      <c r="S13" s="42"/>
      <c r="T13" s="42"/>
      <c r="U13" s="42"/>
      <c r="V13" s="42"/>
      <c r="W13" s="42"/>
    </row>
    <row r="14" spans="1:51" s="53" customFormat="1" ht="12" x14ac:dyDescent="0.2">
      <c r="A14" s="88">
        <f>A8</f>
        <v>1</v>
      </c>
      <c r="B14" s="42">
        <f>B8+4000</f>
        <v>14200</v>
      </c>
      <c r="C14" s="42">
        <f>C8+4000</f>
        <v>15000</v>
      </c>
      <c r="D14" s="42">
        <f>D8+4000</f>
        <v>14200</v>
      </c>
      <c r="E14" s="42" t="e">
        <f>'C завтраками| Bed and breakfast'!#REF!*0.9</f>
        <v>#REF!</v>
      </c>
      <c r="F14" s="42" t="e">
        <f>'C завтраками| Bed and breakfast'!#REF!*0.9</f>
        <v>#REF!</v>
      </c>
      <c r="G14" s="42" t="e">
        <f>'C завтраками| Bed and breakfast'!#REF!*0.9</f>
        <v>#REF!</v>
      </c>
      <c r="H14" s="42" t="e">
        <f>'C завтраками| Bed and breakfast'!#REF!*0.9</f>
        <v>#REF!</v>
      </c>
      <c r="I14" s="42" t="e">
        <f>'C завтраками| Bed and breakfast'!#REF!*0.9</f>
        <v>#REF!</v>
      </c>
      <c r="J14" s="42" t="e">
        <f>'C завтраками| Bed and breakfast'!#REF!*0.9</f>
        <v>#REF!</v>
      </c>
      <c r="K14" s="42" t="e">
        <f>'C завтраками| Bed and breakfast'!#REF!*0.9</f>
        <v>#REF!</v>
      </c>
      <c r="L14" s="42" t="e">
        <f>'C завтраками| Bed and breakfast'!#REF!*0.9</f>
        <v>#REF!</v>
      </c>
      <c r="M14" s="42" t="e">
        <f>'C завтраками| Bed and breakfast'!#REF!*0.9</f>
        <v>#REF!</v>
      </c>
      <c r="N14" s="42" t="e">
        <f>'C завтраками| Bed and breakfast'!#REF!*0.9</f>
        <v>#REF!</v>
      </c>
      <c r="O14" s="42" t="e">
        <f>'C завтраками| Bed and breakfast'!#REF!*0.9</f>
        <v>#REF!</v>
      </c>
      <c r="P14" s="42" t="e">
        <f>'C завтраками| Bed and breakfast'!#REF!*0.9</f>
        <v>#REF!</v>
      </c>
      <c r="Q14" s="42" t="e">
        <f>'C завтраками| Bed and breakfast'!#REF!*0.9</f>
        <v>#REF!</v>
      </c>
      <c r="R14" s="42" t="e">
        <f>'C завтраками| Bed and breakfast'!#REF!*0.9</f>
        <v>#REF!</v>
      </c>
      <c r="S14" s="42" t="e">
        <f>'C завтраками| Bed and breakfast'!#REF!*0.9</f>
        <v>#REF!</v>
      </c>
      <c r="T14" s="42" t="e">
        <f>'C завтраками| Bed and breakfast'!#REF!*0.9</f>
        <v>#REF!</v>
      </c>
      <c r="U14" s="42" t="e">
        <f>'C завтраками| Bed and breakfast'!#REF!*0.9</f>
        <v>#REF!</v>
      </c>
      <c r="V14" s="42" t="e">
        <f>'C завтраками| Bed and breakfast'!#REF!*0.9</f>
        <v>#REF!</v>
      </c>
      <c r="W14" s="42" t="e">
        <f>'C завтраками| Bed and breakfast'!#REF!*0.9</f>
        <v>#REF!</v>
      </c>
    </row>
    <row r="15" spans="1:51" s="53" customFormat="1" ht="12" x14ac:dyDescent="0.2">
      <c r="A15" s="88">
        <f>A9</f>
        <v>2</v>
      </c>
      <c r="B15" s="42">
        <f>B14+1000</f>
        <v>15200</v>
      </c>
      <c r="C15" s="42">
        <f>C14+1000</f>
        <v>16000</v>
      </c>
      <c r="D15" s="42">
        <f>D14+1000</f>
        <v>15200</v>
      </c>
      <c r="E15" s="42" t="e">
        <f>'C завтраками| Bed and breakfast'!#REF!*0.9</f>
        <v>#REF!</v>
      </c>
      <c r="F15" s="42" t="e">
        <f>'C завтраками| Bed and breakfast'!#REF!*0.9</f>
        <v>#REF!</v>
      </c>
      <c r="G15" s="42" t="e">
        <f>'C завтраками| Bed and breakfast'!#REF!*0.9</f>
        <v>#REF!</v>
      </c>
      <c r="H15" s="42" t="e">
        <f>'C завтраками| Bed and breakfast'!#REF!*0.9</f>
        <v>#REF!</v>
      </c>
      <c r="I15" s="42" t="e">
        <f>'C завтраками| Bed and breakfast'!#REF!*0.9</f>
        <v>#REF!</v>
      </c>
      <c r="J15" s="42" t="e">
        <f>'C завтраками| Bed and breakfast'!#REF!*0.9</f>
        <v>#REF!</v>
      </c>
      <c r="K15" s="42" t="e">
        <f>'C завтраками| Bed and breakfast'!#REF!*0.9</f>
        <v>#REF!</v>
      </c>
      <c r="L15" s="42" t="e">
        <f>'C завтраками| Bed and breakfast'!#REF!*0.9</f>
        <v>#REF!</v>
      </c>
      <c r="M15" s="42" t="e">
        <f>'C завтраками| Bed and breakfast'!#REF!*0.9</f>
        <v>#REF!</v>
      </c>
      <c r="N15" s="42" t="e">
        <f>'C завтраками| Bed and breakfast'!#REF!*0.9</f>
        <v>#REF!</v>
      </c>
      <c r="O15" s="42" t="e">
        <f>'C завтраками| Bed and breakfast'!#REF!*0.9</f>
        <v>#REF!</v>
      </c>
      <c r="P15" s="42" t="e">
        <f>'C завтраками| Bed and breakfast'!#REF!*0.9</f>
        <v>#REF!</v>
      </c>
      <c r="Q15" s="42" t="e">
        <f>'C завтраками| Bed and breakfast'!#REF!*0.9</f>
        <v>#REF!</v>
      </c>
      <c r="R15" s="42" t="e">
        <f>'C завтраками| Bed and breakfast'!#REF!*0.9</f>
        <v>#REF!</v>
      </c>
      <c r="S15" s="42" t="e">
        <f>'C завтраками| Bed and breakfast'!#REF!*0.9</f>
        <v>#REF!</v>
      </c>
      <c r="T15" s="42" t="e">
        <f>'C завтраками| Bed and breakfast'!#REF!*0.9</f>
        <v>#REF!</v>
      </c>
      <c r="U15" s="42" t="e">
        <f>'C завтраками| Bed and breakfast'!#REF!*0.9</f>
        <v>#REF!</v>
      </c>
      <c r="V15" s="42" t="e">
        <f>'C завтраками| Bed and breakfast'!#REF!*0.9</f>
        <v>#REF!</v>
      </c>
      <c r="W15" s="42" t="e">
        <f>'C завтраками| Bed and breakfast'!#REF!*0.9</f>
        <v>#REF!</v>
      </c>
    </row>
    <row r="16" spans="1:51" customFormat="1" ht="14.45" customHeight="1" x14ac:dyDescent="0.2">
      <c r="A16" s="231" t="s">
        <v>117</v>
      </c>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55"/>
    </row>
    <row r="17" spans="1:51" x14ac:dyDescent="0.2">
      <c r="A17" s="80" t="s">
        <v>71</v>
      </c>
      <c r="B17" s="72"/>
      <c r="C17" s="72"/>
      <c r="D17" s="72"/>
      <c r="E17" s="83"/>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row>
    <row r="18" spans="1:51" s="72" customFormat="1" ht="12" x14ac:dyDescent="0.2">
      <c r="A18" s="61" t="s">
        <v>80</v>
      </c>
      <c r="B18" s="81"/>
      <c r="C18" s="81"/>
      <c r="D18" s="81"/>
      <c r="E18" s="109"/>
      <c r="F18" s="81"/>
      <c r="G18" s="81"/>
      <c r="H18" s="81"/>
      <c r="I18" s="81"/>
      <c r="J18" s="81"/>
      <c r="K18" s="81"/>
      <c r="L18" s="81"/>
      <c r="M18" s="81"/>
      <c r="N18" s="81"/>
      <c r="O18" s="81"/>
      <c r="P18" s="81"/>
      <c r="Q18" s="81"/>
      <c r="R18" s="81"/>
      <c r="S18" s="81"/>
      <c r="T18" s="82"/>
      <c r="U18" s="82"/>
      <c r="V18" s="82"/>
      <c r="W18" s="82"/>
      <c r="X18" s="82"/>
      <c r="Y18" s="82"/>
      <c r="Z18" s="82"/>
      <c r="AA18" s="82"/>
      <c r="AB18" s="82"/>
      <c r="AC18" s="82"/>
      <c r="AD18" s="82"/>
      <c r="AE18" s="82"/>
      <c r="AF18" s="82"/>
    </row>
    <row r="19" spans="1:51" s="72" customFormat="1" ht="12" x14ac:dyDescent="0.2">
      <c r="A19" s="61" t="s">
        <v>81</v>
      </c>
      <c r="B19" s="81"/>
      <c r="C19" s="81"/>
      <c r="D19" s="81"/>
      <c r="E19" s="109"/>
      <c r="F19" s="81"/>
      <c r="G19" s="81"/>
      <c r="H19" s="81"/>
      <c r="I19" s="81"/>
      <c r="J19" s="81"/>
      <c r="K19" s="81"/>
      <c r="L19" s="81"/>
      <c r="M19" s="81"/>
      <c r="N19" s="81"/>
      <c r="O19" s="81"/>
      <c r="P19" s="81"/>
      <c r="Q19" s="81"/>
      <c r="R19" s="81"/>
      <c r="S19" s="81"/>
      <c r="T19" s="82"/>
      <c r="U19" s="82"/>
      <c r="V19" s="82"/>
      <c r="W19" s="82"/>
      <c r="X19" s="82"/>
      <c r="Y19" s="82"/>
      <c r="Z19" s="82"/>
      <c r="AA19" s="82"/>
      <c r="AB19" s="82"/>
      <c r="AC19" s="82"/>
      <c r="AD19" s="82"/>
      <c r="AE19" s="82"/>
      <c r="AF19" s="82"/>
    </row>
    <row r="20" spans="1:51" s="72" customFormat="1" ht="12" x14ac:dyDescent="0.2">
      <c r="A20" s="3"/>
      <c r="E20" s="83"/>
    </row>
    <row r="21" spans="1:51" s="72" customFormat="1" ht="12" x14ac:dyDescent="0.2">
      <c r="A21" s="71" t="s">
        <v>66</v>
      </c>
      <c r="E21" s="83"/>
    </row>
    <row r="22" spans="1:51" s="72" customFormat="1" ht="12" x14ac:dyDescent="0.2">
      <c r="A22" s="63" t="s">
        <v>78</v>
      </c>
      <c r="E22" s="83"/>
    </row>
    <row r="23" spans="1:51" s="72" customFormat="1" ht="12" x14ac:dyDescent="0.2">
      <c r="A23" s="43" t="s">
        <v>67</v>
      </c>
      <c r="E23" s="83"/>
    </row>
    <row r="24" spans="1:51" s="72" customFormat="1" ht="12" x14ac:dyDescent="0.2">
      <c r="A24" s="43" t="s">
        <v>89</v>
      </c>
      <c r="E24" s="83"/>
    </row>
    <row r="25" spans="1:51" s="72" customFormat="1" ht="12" x14ac:dyDescent="0.2">
      <c r="A25" s="43" t="s">
        <v>68</v>
      </c>
      <c r="E25" s="83"/>
    </row>
    <row r="26" spans="1:51" s="72" customFormat="1" ht="24" x14ac:dyDescent="0.2">
      <c r="A26" s="46" t="s">
        <v>69</v>
      </c>
      <c r="E26" s="83"/>
    </row>
    <row r="27" spans="1:51" s="72" customFormat="1" ht="12" x14ac:dyDescent="0.2">
      <c r="A27" s="43" t="s">
        <v>79</v>
      </c>
      <c r="E27" s="83"/>
    </row>
    <row r="28" spans="1:51" s="72" customFormat="1" ht="24" x14ac:dyDescent="0.2">
      <c r="A28" s="54" t="s">
        <v>118</v>
      </c>
      <c r="E28" s="83"/>
    </row>
    <row r="29" spans="1:51" s="72" customFormat="1" ht="12" x14ac:dyDescent="0.2">
      <c r="A29" s="54"/>
      <c r="E29" s="83"/>
    </row>
    <row r="30" spans="1:51" s="72" customFormat="1" ht="25.5" x14ac:dyDescent="0.2">
      <c r="A30" s="64" t="s">
        <v>119</v>
      </c>
      <c r="E30" s="79"/>
      <c r="F30" s="79"/>
      <c r="G30" s="79"/>
      <c r="H30" s="79"/>
      <c r="I30" s="79"/>
      <c r="J30" s="79"/>
      <c r="K30" s="79"/>
      <c r="L30" s="79"/>
      <c r="M30" s="79"/>
      <c r="N30" s="79"/>
      <c r="O30" s="79"/>
      <c r="P30" s="79"/>
      <c r="Q30" s="79"/>
      <c r="R30" s="79"/>
      <c r="S30" s="79"/>
      <c r="T30" s="79"/>
      <c r="U30" s="79"/>
    </row>
    <row r="31" spans="1:51" s="72" customFormat="1" ht="12" x14ac:dyDescent="0.2">
      <c r="A31" s="73"/>
      <c r="B31" s="74"/>
      <c r="C31" s="74"/>
      <c r="D31" s="74"/>
      <c r="E31" s="79"/>
      <c r="F31" s="79"/>
      <c r="G31" s="79"/>
      <c r="H31" s="79"/>
      <c r="I31" s="79"/>
      <c r="J31" s="79"/>
      <c r="K31" s="79"/>
      <c r="L31" s="79"/>
      <c r="M31" s="79"/>
      <c r="N31" s="79"/>
      <c r="O31" s="79"/>
      <c r="P31" s="79"/>
      <c r="Q31" s="79"/>
      <c r="R31" s="79"/>
      <c r="S31" s="79"/>
      <c r="T31" s="79"/>
      <c r="U31" s="79"/>
    </row>
    <row r="32" spans="1:51" s="72" customFormat="1" ht="42" x14ac:dyDescent="0.2">
      <c r="A32" s="121" t="s">
        <v>105</v>
      </c>
      <c r="B32" s="75"/>
      <c r="C32" s="76"/>
      <c r="D32" s="78"/>
      <c r="E32" s="53"/>
      <c r="F32" s="53"/>
      <c r="G32" s="53"/>
      <c r="H32" s="53"/>
      <c r="I32" s="53"/>
      <c r="J32" s="53"/>
      <c r="K32" s="53"/>
      <c r="L32" s="53"/>
      <c r="M32" s="53"/>
      <c r="N32" s="53"/>
      <c r="O32" s="53"/>
      <c r="P32" s="53"/>
      <c r="Q32" s="53"/>
      <c r="R32" s="2"/>
      <c r="S32" s="2"/>
      <c r="T32" s="2"/>
      <c r="U32" s="79"/>
    </row>
    <row r="33" spans="1:21" s="72" customFormat="1" ht="31.5" x14ac:dyDescent="0.2">
      <c r="A33" s="121" t="s">
        <v>106</v>
      </c>
      <c r="B33" s="75"/>
      <c r="C33" s="76"/>
      <c r="D33" s="78"/>
      <c r="E33" s="53"/>
      <c r="F33" s="53"/>
      <c r="G33" s="53"/>
      <c r="H33" s="53"/>
      <c r="I33" s="53"/>
      <c r="J33" s="53"/>
      <c r="K33" s="53"/>
      <c r="L33" s="53"/>
      <c r="M33" s="53"/>
      <c r="N33" s="53"/>
      <c r="O33" s="53"/>
      <c r="P33" s="53"/>
      <c r="Q33" s="53"/>
      <c r="R33" s="2"/>
      <c r="S33" s="2"/>
      <c r="T33" s="2"/>
      <c r="U33" s="79"/>
    </row>
    <row r="34" spans="1:21" s="72" customFormat="1" ht="63" x14ac:dyDescent="0.2">
      <c r="A34" s="121" t="s">
        <v>107</v>
      </c>
      <c r="B34" s="77"/>
      <c r="C34" s="77"/>
      <c r="D34" s="77"/>
      <c r="E34" s="53"/>
      <c r="F34" s="53"/>
      <c r="G34" s="53"/>
      <c r="H34" s="53"/>
      <c r="I34" s="53"/>
      <c r="J34" s="53"/>
      <c r="K34" s="53"/>
      <c r="L34" s="53"/>
      <c r="M34" s="53"/>
      <c r="N34" s="53"/>
      <c r="O34" s="53"/>
      <c r="P34" s="53"/>
      <c r="Q34" s="53"/>
      <c r="R34" s="2"/>
      <c r="S34" s="2"/>
      <c r="T34" s="2"/>
      <c r="U34" s="79"/>
    </row>
    <row r="35" spans="1:21" s="72" customFormat="1" ht="42" x14ac:dyDescent="0.2">
      <c r="A35" s="134" t="s">
        <v>122</v>
      </c>
      <c r="E35" s="79"/>
      <c r="F35" s="79"/>
      <c r="G35" s="79"/>
      <c r="H35" s="79"/>
      <c r="I35" s="79"/>
      <c r="J35" s="79"/>
      <c r="K35" s="79"/>
      <c r="L35" s="79"/>
      <c r="M35" s="79"/>
      <c r="N35" s="79"/>
      <c r="O35" s="79"/>
      <c r="P35" s="79"/>
      <c r="Q35" s="79"/>
      <c r="R35" s="79"/>
      <c r="S35" s="79"/>
      <c r="T35" s="79"/>
      <c r="U35" s="79"/>
    </row>
    <row r="36" spans="1:21" s="72" customFormat="1" ht="52.5" x14ac:dyDescent="0.2">
      <c r="A36" s="121" t="s">
        <v>108</v>
      </c>
      <c r="E36" s="79"/>
      <c r="F36" s="79"/>
      <c r="G36" s="79"/>
      <c r="H36" s="79"/>
      <c r="I36" s="79"/>
      <c r="J36" s="79"/>
      <c r="K36" s="79"/>
      <c r="L36" s="79"/>
      <c r="M36" s="79"/>
      <c r="N36" s="79"/>
      <c r="O36" s="79"/>
      <c r="P36" s="79"/>
      <c r="Q36" s="79"/>
      <c r="R36" s="79"/>
      <c r="S36" s="79"/>
      <c r="T36" s="79"/>
      <c r="U36" s="79"/>
    </row>
    <row r="37" spans="1:21" s="72" customFormat="1" ht="29.25" customHeight="1" x14ac:dyDescent="0.2">
      <c r="A37" s="134" t="s">
        <v>120</v>
      </c>
      <c r="E37" s="79"/>
      <c r="F37" s="79"/>
      <c r="G37" s="79"/>
      <c r="H37" s="79"/>
      <c r="I37" s="79"/>
      <c r="J37" s="79"/>
      <c r="K37" s="79"/>
      <c r="L37" s="79"/>
      <c r="M37" s="79"/>
      <c r="N37" s="79"/>
      <c r="O37" s="79"/>
      <c r="P37" s="79"/>
      <c r="Q37" s="79"/>
      <c r="R37" s="79"/>
      <c r="S37" s="79"/>
      <c r="T37" s="79"/>
      <c r="U37" s="79"/>
    </row>
    <row r="38" spans="1:21" s="72" customFormat="1" ht="42" x14ac:dyDescent="0.2">
      <c r="A38" s="121" t="s">
        <v>124</v>
      </c>
      <c r="E38" s="79"/>
      <c r="F38" s="79"/>
      <c r="G38" s="79"/>
      <c r="H38" s="79"/>
      <c r="I38" s="79"/>
      <c r="J38" s="79"/>
      <c r="K38" s="79"/>
      <c r="L38" s="79"/>
      <c r="M38" s="79"/>
      <c r="N38" s="79"/>
      <c r="O38" s="79"/>
      <c r="P38" s="79"/>
      <c r="Q38" s="79"/>
      <c r="R38" s="79"/>
      <c r="S38" s="79"/>
      <c r="T38" s="79"/>
      <c r="U38" s="79"/>
    </row>
    <row r="39" spans="1:21" s="72" customFormat="1" ht="31.5" x14ac:dyDescent="0.2">
      <c r="A39" s="121" t="s">
        <v>125</v>
      </c>
      <c r="E39" s="83"/>
    </row>
    <row r="40" spans="1:21" s="72" customFormat="1" ht="42" x14ac:dyDescent="0.2">
      <c r="A40" s="134" t="s">
        <v>123</v>
      </c>
      <c r="E40" s="83"/>
    </row>
    <row r="41" spans="1:21" s="72" customFormat="1" ht="33.75" customHeight="1" x14ac:dyDescent="0.2">
      <c r="A41" s="134" t="s">
        <v>121</v>
      </c>
      <c r="E41" s="83"/>
    </row>
    <row r="42" spans="1:21" s="72" customFormat="1" ht="12" x14ac:dyDescent="0.2">
      <c r="A42" s="65"/>
      <c r="E42" s="83"/>
    </row>
    <row r="43" spans="1:21" s="72" customFormat="1" ht="31.5" x14ac:dyDescent="0.2">
      <c r="A43" s="66" t="s">
        <v>98</v>
      </c>
      <c r="E43" s="83"/>
    </row>
    <row r="44" spans="1:21" s="72" customFormat="1" ht="42" x14ac:dyDescent="0.2">
      <c r="A44" s="113" t="s">
        <v>99</v>
      </c>
      <c r="E44" s="83"/>
    </row>
    <row r="45" spans="1:21" s="72" customFormat="1" ht="21" x14ac:dyDescent="0.2">
      <c r="A45" s="66" t="s">
        <v>95</v>
      </c>
      <c r="E45" s="83"/>
    </row>
    <row r="46" spans="1:21" s="72" customFormat="1" ht="42.75" x14ac:dyDescent="0.2">
      <c r="A46" s="108" t="s">
        <v>96</v>
      </c>
      <c r="E46" s="83"/>
    </row>
    <row r="47" spans="1:21" s="72" customFormat="1" ht="21" x14ac:dyDescent="0.2">
      <c r="A47" s="66" t="s">
        <v>97</v>
      </c>
      <c r="E47" s="83"/>
    </row>
    <row r="48" spans="1:21" s="72" customFormat="1" ht="12" x14ac:dyDescent="0.2">
      <c r="A48" s="110"/>
      <c r="E48" s="83"/>
    </row>
    <row r="49" spans="1:51" s="72" customFormat="1" ht="12" x14ac:dyDescent="0.2">
      <c r="A49" s="69" t="s">
        <v>70</v>
      </c>
      <c r="E49" s="83"/>
    </row>
    <row r="50" spans="1:51" s="72" customFormat="1" ht="24" x14ac:dyDescent="0.2">
      <c r="A50" s="70" t="s">
        <v>76</v>
      </c>
      <c r="E50" s="83"/>
    </row>
    <row r="51" spans="1:51" s="72" customFormat="1" ht="24" x14ac:dyDescent="0.2">
      <c r="A51" s="70" t="s">
        <v>77</v>
      </c>
      <c r="E51" s="83"/>
    </row>
    <row r="52" spans="1:51" s="72" customFormat="1" x14ac:dyDescent="0.2">
      <c r="A52" s="70"/>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row>
    <row r="53" spans="1:51" x14ac:dyDescent="0.2">
      <c r="A53" s="70"/>
    </row>
  </sheetData>
  <mergeCells count="2">
    <mergeCell ref="A1:A3"/>
    <mergeCell ref="A16:AX1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V52"/>
  <sheetViews>
    <sheetView topLeftCell="A13" workbookViewId="0">
      <pane xSplit="1" topLeftCell="B1" activePane="topRight" state="frozen"/>
      <selection pane="topRight" activeCell="B21" sqref="B21:V22"/>
    </sheetView>
  </sheetViews>
  <sheetFormatPr defaultColWidth="9" defaultRowHeight="12" x14ac:dyDescent="0.2"/>
  <cols>
    <col min="1" max="1" width="84.5703125" style="48" customWidth="1"/>
    <col min="2" max="16384" width="9" style="48"/>
  </cols>
  <sheetData>
    <row r="1" spans="1:22" s="51" customFormat="1" ht="12" customHeight="1" x14ac:dyDescent="0.2">
      <c r="A1" s="230" t="s">
        <v>82</v>
      </c>
    </row>
    <row r="2" spans="1:22" s="51" customFormat="1" ht="12" customHeight="1" x14ac:dyDescent="0.2">
      <c r="A2" s="230"/>
    </row>
    <row r="3" spans="1:22" s="51" customFormat="1" ht="11.1" customHeight="1" x14ac:dyDescent="0.2">
      <c r="A3" s="97" t="s">
        <v>101</v>
      </c>
    </row>
    <row r="4" spans="1:22" s="52" customFormat="1" ht="32.1" customHeight="1" x14ac:dyDescent="0.2">
      <c r="A4" s="98" t="s">
        <v>64</v>
      </c>
      <c r="B4" s="136">
        <v>44935</v>
      </c>
      <c r="C4" s="136">
        <v>44940</v>
      </c>
      <c r="D4" s="136">
        <v>44942</v>
      </c>
      <c r="E4" s="136">
        <v>44947</v>
      </c>
      <c r="F4" s="136">
        <v>44949</v>
      </c>
      <c r="G4" s="136">
        <v>44954</v>
      </c>
      <c r="H4" s="136">
        <v>44956</v>
      </c>
      <c r="I4" s="136">
        <v>44958</v>
      </c>
      <c r="J4" s="136">
        <v>44961</v>
      </c>
      <c r="K4" s="136">
        <v>44963</v>
      </c>
      <c r="L4" s="136">
        <v>44968</v>
      </c>
      <c r="M4" s="136">
        <v>44970</v>
      </c>
      <c r="N4" s="136">
        <v>44975</v>
      </c>
      <c r="O4" s="136">
        <v>44981</v>
      </c>
      <c r="P4" s="136">
        <v>44984</v>
      </c>
      <c r="Q4" s="136">
        <v>44986</v>
      </c>
      <c r="R4" s="136">
        <v>44988</v>
      </c>
      <c r="S4" s="136">
        <v>44994</v>
      </c>
      <c r="T4" s="136">
        <v>45005</v>
      </c>
      <c r="U4" s="136">
        <v>45010</v>
      </c>
      <c r="V4" s="136">
        <v>45012</v>
      </c>
    </row>
    <row r="5" spans="1:22" s="53" customFormat="1" ht="21.95" customHeight="1" x14ac:dyDescent="0.2">
      <c r="A5" s="98"/>
      <c r="B5" s="136">
        <v>44939</v>
      </c>
      <c r="C5" s="136">
        <v>44941</v>
      </c>
      <c r="D5" s="136">
        <v>44946</v>
      </c>
      <c r="E5" s="136">
        <v>44948</v>
      </c>
      <c r="F5" s="136">
        <v>44953</v>
      </c>
      <c r="G5" s="136">
        <v>44955</v>
      </c>
      <c r="H5" s="136">
        <v>44957</v>
      </c>
      <c r="I5" s="136">
        <v>44960</v>
      </c>
      <c r="J5" s="136">
        <v>44962</v>
      </c>
      <c r="K5" s="136">
        <v>44967</v>
      </c>
      <c r="L5" s="136">
        <v>44969</v>
      </c>
      <c r="M5" s="136">
        <v>44974</v>
      </c>
      <c r="N5" s="136">
        <v>44980</v>
      </c>
      <c r="O5" s="136">
        <v>44983</v>
      </c>
      <c r="P5" s="136">
        <v>44985</v>
      </c>
      <c r="Q5" s="136">
        <v>44987</v>
      </c>
      <c r="R5" s="136">
        <v>44993</v>
      </c>
      <c r="S5" s="136">
        <v>45004</v>
      </c>
      <c r="T5" s="136">
        <v>45009</v>
      </c>
      <c r="U5" s="136">
        <v>45011</v>
      </c>
      <c r="V5" s="136">
        <v>45016</v>
      </c>
    </row>
    <row r="6" spans="1:22" s="53" customFormat="1" x14ac:dyDescent="0.2">
      <c r="A6" s="42" t="s">
        <v>83</v>
      </c>
      <c r="B6" s="87"/>
      <c r="C6" s="87"/>
      <c r="D6" s="87"/>
      <c r="E6" s="87"/>
      <c r="F6" s="87"/>
      <c r="G6" s="87"/>
      <c r="H6" s="87"/>
      <c r="I6" s="87"/>
      <c r="J6" s="87"/>
      <c r="K6" s="87"/>
      <c r="L6" s="87"/>
      <c r="M6" s="87"/>
      <c r="N6" s="87"/>
      <c r="O6" s="87"/>
      <c r="P6" s="87"/>
      <c r="Q6" s="87"/>
      <c r="R6" s="87"/>
      <c r="S6" s="87"/>
      <c r="T6" s="87"/>
      <c r="U6" s="87"/>
      <c r="V6" s="87"/>
    </row>
    <row r="7" spans="1:22" s="53" customFormat="1" x14ac:dyDescent="0.2">
      <c r="A7" s="88">
        <v>1</v>
      </c>
      <c r="B7" s="42">
        <v>11610</v>
      </c>
      <c r="C7" s="42">
        <v>13770</v>
      </c>
      <c r="D7" s="42">
        <v>11610</v>
      </c>
      <c r="E7" s="42">
        <v>13770</v>
      </c>
      <c r="F7" s="42">
        <v>11610</v>
      </c>
      <c r="G7" s="42">
        <v>13770</v>
      </c>
      <c r="H7" s="42">
        <v>11610</v>
      </c>
      <c r="I7" s="42">
        <v>12600</v>
      </c>
      <c r="J7" s="42">
        <v>13770</v>
      </c>
      <c r="K7" s="42">
        <v>12600</v>
      </c>
      <c r="L7" s="42">
        <v>13770</v>
      </c>
      <c r="M7" s="42">
        <v>12600</v>
      </c>
      <c r="N7" s="42">
        <v>13770</v>
      </c>
      <c r="O7" s="42">
        <v>12600</v>
      </c>
      <c r="P7" s="42">
        <v>11610</v>
      </c>
      <c r="Q7" s="42">
        <v>10710</v>
      </c>
      <c r="R7" s="42">
        <v>11610</v>
      </c>
      <c r="S7" s="42">
        <v>10710</v>
      </c>
      <c r="T7" s="42">
        <v>8550</v>
      </c>
      <c r="U7" s="42">
        <v>9450</v>
      </c>
      <c r="V7" s="42">
        <v>8550</v>
      </c>
    </row>
    <row r="8" spans="1:22" s="53" customFormat="1" x14ac:dyDescent="0.2">
      <c r="A8" s="88">
        <v>2</v>
      </c>
      <c r="B8" s="42">
        <v>12510</v>
      </c>
      <c r="C8" s="42">
        <v>14670</v>
      </c>
      <c r="D8" s="42">
        <v>12510</v>
      </c>
      <c r="E8" s="42">
        <v>14670</v>
      </c>
      <c r="F8" s="42">
        <v>12510</v>
      </c>
      <c r="G8" s="42">
        <v>14670</v>
      </c>
      <c r="H8" s="42">
        <v>12510</v>
      </c>
      <c r="I8" s="42">
        <v>13500</v>
      </c>
      <c r="J8" s="42">
        <v>14670</v>
      </c>
      <c r="K8" s="42">
        <v>13500</v>
      </c>
      <c r="L8" s="42">
        <v>14670</v>
      </c>
      <c r="M8" s="42">
        <v>13500</v>
      </c>
      <c r="N8" s="42">
        <v>14670</v>
      </c>
      <c r="O8" s="42">
        <v>13500</v>
      </c>
      <c r="P8" s="42">
        <v>12510</v>
      </c>
      <c r="Q8" s="42">
        <v>11610</v>
      </c>
      <c r="R8" s="42">
        <v>12510</v>
      </c>
      <c r="S8" s="42">
        <v>11610</v>
      </c>
      <c r="T8" s="42">
        <v>9450</v>
      </c>
      <c r="U8" s="42">
        <v>10350</v>
      </c>
      <c r="V8" s="42">
        <v>9450</v>
      </c>
    </row>
    <row r="9" spans="1:22" s="53" customFormat="1" x14ac:dyDescent="0.2">
      <c r="A9" s="42" t="s">
        <v>84</v>
      </c>
      <c r="B9" s="42"/>
      <c r="C9" s="42"/>
      <c r="D9" s="42"/>
      <c r="E9" s="42"/>
      <c r="F9" s="42"/>
      <c r="G9" s="42"/>
      <c r="H9" s="42"/>
      <c r="I9" s="42"/>
      <c r="J9" s="42"/>
      <c r="K9" s="42"/>
      <c r="L9" s="42"/>
      <c r="M9" s="42"/>
      <c r="N9" s="42"/>
      <c r="O9" s="42"/>
      <c r="P9" s="42"/>
      <c r="Q9" s="42"/>
      <c r="R9" s="42"/>
      <c r="S9" s="42"/>
      <c r="T9" s="42"/>
      <c r="U9" s="42"/>
      <c r="V9" s="42"/>
    </row>
    <row r="10" spans="1:22" s="53" customFormat="1" x14ac:dyDescent="0.2">
      <c r="A10" s="88">
        <f>A7</f>
        <v>1</v>
      </c>
      <c r="B10" s="42">
        <v>13410</v>
      </c>
      <c r="C10" s="42">
        <v>15570</v>
      </c>
      <c r="D10" s="42">
        <v>13410</v>
      </c>
      <c r="E10" s="42">
        <v>15570</v>
      </c>
      <c r="F10" s="42">
        <v>13410</v>
      </c>
      <c r="G10" s="42">
        <v>15570</v>
      </c>
      <c r="H10" s="42">
        <v>13410</v>
      </c>
      <c r="I10" s="42">
        <v>14400</v>
      </c>
      <c r="J10" s="42">
        <v>15570</v>
      </c>
      <c r="K10" s="42">
        <v>14400</v>
      </c>
      <c r="L10" s="42">
        <v>15570</v>
      </c>
      <c r="M10" s="42">
        <v>14400</v>
      </c>
      <c r="N10" s="42">
        <v>15570</v>
      </c>
      <c r="O10" s="42">
        <v>14400</v>
      </c>
      <c r="P10" s="42">
        <v>13410</v>
      </c>
      <c r="Q10" s="42">
        <v>12510</v>
      </c>
      <c r="R10" s="42">
        <v>13410</v>
      </c>
      <c r="S10" s="42">
        <v>12510</v>
      </c>
      <c r="T10" s="42">
        <v>10350</v>
      </c>
      <c r="U10" s="42">
        <v>11250</v>
      </c>
      <c r="V10" s="42">
        <v>10350</v>
      </c>
    </row>
    <row r="11" spans="1:22" s="53" customFormat="1" x14ac:dyDescent="0.2">
      <c r="A11" s="88">
        <f>A8</f>
        <v>2</v>
      </c>
      <c r="B11" s="42">
        <v>14310</v>
      </c>
      <c r="C11" s="42">
        <v>16470</v>
      </c>
      <c r="D11" s="42">
        <v>14310</v>
      </c>
      <c r="E11" s="42">
        <v>16470</v>
      </c>
      <c r="F11" s="42">
        <v>14310</v>
      </c>
      <c r="G11" s="42">
        <v>16470</v>
      </c>
      <c r="H11" s="42">
        <v>14310</v>
      </c>
      <c r="I11" s="42">
        <v>15300</v>
      </c>
      <c r="J11" s="42">
        <v>16470</v>
      </c>
      <c r="K11" s="42">
        <v>15300</v>
      </c>
      <c r="L11" s="42">
        <v>16470</v>
      </c>
      <c r="M11" s="42">
        <v>15300</v>
      </c>
      <c r="N11" s="42">
        <v>16470</v>
      </c>
      <c r="O11" s="42">
        <v>15300</v>
      </c>
      <c r="P11" s="42">
        <v>14310</v>
      </c>
      <c r="Q11" s="42">
        <v>13410</v>
      </c>
      <c r="R11" s="42">
        <v>14310</v>
      </c>
      <c r="S11" s="42">
        <v>13410</v>
      </c>
      <c r="T11" s="42">
        <v>11250</v>
      </c>
      <c r="U11" s="42">
        <v>12150</v>
      </c>
      <c r="V11" s="42">
        <v>11250</v>
      </c>
    </row>
    <row r="12" spans="1:22" s="53" customFormat="1" x14ac:dyDescent="0.2">
      <c r="A12" s="42" t="s">
        <v>85</v>
      </c>
      <c r="B12" s="42"/>
      <c r="C12" s="42"/>
      <c r="D12" s="42"/>
      <c r="E12" s="42"/>
      <c r="F12" s="42"/>
      <c r="G12" s="42"/>
      <c r="H12" s="42"/>
      <c r="I12" s="42"/>
      <c r="J12" s="42"/>
      <c r="K12" s="42"/>
      <c r="L12" s="42"/>
      <c r="M12" s="42"/>
      <c r="N12" s="42"/>
      <c r="O12" s="42"/>
      <c r="P12" s="42"/>
      <c r="Q12" s="42"/>
      <c r="R12" s="42"/>
      <c r="S12" s="42"/>
      <c r="T12" s="42"/>
      <c r="U12" s="42"/>
      <c r="V12" s="42"/>
    </row>
    <row r="13" spans="1:22" s="53" customFormat="1" x14ac:dyDescent="0.2">
      <c r="A13" s="88">
        <f>A7</f>
        <v>1</v>
      </c>
      <c r="B13" s="42">
        <v>14310</v>
      </c>
      <c r="C13" s="42">
        <v>16470</v>
      </c>
      <c r="D13" s="42">
        <v>14310</v>
      </c>
      <c r="E13" s="42">
        <v>16470</v>
      </c>
      <c r="F13" s="42">
        <v>14310</v>
      </c>
      <c r="G13" s="42">
        <v>16470</v>
      </c>
      <c r="H13" s="42">
        <v>14310</v>
      </c>
      <c r="I13" s="42">
        <v>15300</v>
      </c>
      <c r="J13" s="42">
        <v>16470</v>
      </c>
      <c r="K13" s="42">
        <v>15300</v>
      </c>
      <c r="L13" s="42">
        <v>16470</v>
      </c>
      <c r="M13" s="42">
        <v>15300</v>
      </c>
      <c r="N13" s="42">
        <v>16470</v>
      </c>
      <c r="O13" s="42">
        <v>15300</v>
      </c>
      <c r="P13" s="42">
        <v>14310</v>
      </c>
      <c r="Q13" s="42">
        <v>13410</v>
      </c>
      <c r="R13" s="42">
        <v>14310</v>
      </c>
      <c r="S13" s="42">
        <v>13410</v>
      </c>
      <c r="T13" s="42">
        <v>11250</v>
      </c>
      <c r="U13" s="42">
        <v>12150</v>
      </c>
      <c r="V13" s="42">
        <v>11250</v>
      </c>
    </row>
    <row r="14" spans="1:22" s="53" customFormat="1" x14ac:dyDescent="0.2">
      <c r="A14" s="88">
        <f>A8</f>
        <v>2</v>
      </c>
      <c r="B14" s="42">
        <v>15210</v>
      </c>
      <c r="C14" s="42">
        <v>17370</v>
      </c>
      <c r="D14" s="42">
        <v>15210</v>
      </c>
      <c r="E14" s="42">
        <v>17370</v>
      </c>
      <c r="F14" s="42">
        <v>15210</v>
      </c>
      <c r="G14" s="42">
        <v>17370</v>
      </c>
      <c r="H14" s="42">
        <v>15210</v>
      </c>
      <c r="I14" s="42">
        <v>16200</v>
      </c>
      <c r="J14" s="42">
        <v>17370</v>
      </c>
      <c r="K14" s="42">
        <v>16200</v>
      </c>
      <c r="L14" s="42">
        <v>17370</v>
      </c>
      <c r="M14" s="42">
        <v>16200</v>
      </c>
      <c r="N14" s="42">
        <v>17370</v>
      </c>
      <c r="O14" s="42">
        <v>16200</v>
      </c>
      <c r="P14" s="42">
        <v>15210</v>
      </c>
      <c r="Q14" s="42">
        <v>14310</v>
      </c>
      <c r="R14" s="42">
        <v>15210</v>
      </c>
      <c r="S14" s="42">
        <v>14310</v>
      </c>
      <c r="T14" s="42">
        <v>12150</v>
      </c>
      <c r="U14" s="42">
        <v>13050</v>
      </c>
      <c r="V14" s="42">
        <v>12150</v>
      </c>
    </row>
    <row r="15" spans="1:22" s="53" customFormat="1" x14ac:dyDescent="0.2">
      <c r="A15" s="42" t="s">
        <v>86</v>
      </c>
      <c r="B15" s="42"/>
      <c r="C15" s="42"/>
      <c r="D15" s="42"/>
      <c r="E15" s="42"/>
      <c r="F15" s="42"/>
      <c r="G15" s="42"/>
      <c r="H15" s="42"/>
      <c r="I15" s="42"/>
      <c r="J15" s="42"/>
      <c r="K15" s="42"/>
      <c r="L15" s="42"/>
      <c r="M15" s="42"/>
      <c r="N15" s="42"/>
      <c r="O15" s="42"/>
      <c r="P15" s="42"/>
      <c r="Q15" s="42"/>
      <c r="R15" s="42"/>
      <c r="S15" s="42"/>
      <c r="T15" s="42"/>
      <c r="U15" s="42"/>
      <c r="V15" s="42"/>
    </row>
    <row r="16" spans="1:22" s="53" customFormat="1" x14ac:dyDescent="0.2">
      <c r="A16" s="88">
        <f>A7</f>
        <v>1</v>
      </c>
      <c r="B16" s="42">
        <v>29610</v>
      </c>
      <c r="C16" s="42">
        <v>31770</v>
      </c>
      <c r="D16" s="42">
        <v>29610</v>
      </c>
      <c r="E16" s="42">
        <v>31770</v>
      </c>
      <c r="F16" s="42">
        <v>29610</v>
      </c>
      <c r="G16" s="42">
        <v>31770</v>
      </c>
      <c r="H16" s="42">
        <v>29610</v>
      </c>
      <c r="I16" s="42">
        <v>30600</v>
      </c>
      <c r="J16" s="42">
        <v>31770</v>
      </c>
      <c r="K16" s="42">
        <v>30600</v>
      </c>
      <c r="L16" s="42">
        <v>31770</v>
      </c>
      <c r="M16" s="42">
        <v>30600</v>
      </c>
      <c r="N16" s="42">
        <v>31770</v>
      </c>
      <c r="O16" s="42">
        <v>30600</v>
      </c>
      <c r="P16" s="42">
        <v>29610</v>
      </c>
      <c r="Q16" s="42">
        <v>28710</v>
      </c>
      <c r="R16" s="42">
        <v>29610</v>
      </c>
      <c r="S16" s="42">
        <v>28710</v>
      </c>
      <c r="T16" s="42">
        <v>26550</v>
      </c>
      <c r="U16" s="42">
        <v>27450</v>
      </c>
      <c r="V16" s="42">
        <v>26550</v>
      </c>
    </row>
    <row r="17" spans="1:22" s="53" customFormat="1" x14ac:dyDescent="0.2">
      <c r="A17" s="88">
        <f>A8</f>
        <v>2</v>
      </c>
      <c r="B17" s="42">
        <v>30510</v>
      </c>
      <c r="C17" s="42">
        <v>32670</v>
      </c>
      <c r="D17" s="42">
        <v>30510</v>
      </c>
      <c r="E17" s="42">
        <v>32670</v>
      </c>
      <c r="F17" s="42">
        <v>30510</v>
      </c>
      <c r="G17" s="42">
        <v>32670</v>
      </c>
      <c r="H17" s="42">
        <v>30510</v>
      </c>
      <c r="I17" s="42">
        <v>31500</v>
      </c>
      <c r="J17" s="42">
        <v>32670</v>
      </c>
      <c r="K17" s="42">
        <v>31500</v>
      </c>
      <c r="L17" s="42">
        <v>32670</v>
      </c>
      <c r="M17" s="42">
        <v>31500</v>
      </c>
      <c r="N17" s="42">
        <v>32670</v>
      </c>
      <c r="O17" s="42">
        <v>31500</v>
      </c>
      <c r="P17" s="42">
        <v>30510</v>
      </c>
      <c r="Q17" s="42">
        <v>29610</v>
      </c>
      <c r="R17" s="42">
        <v>30510</v>
      </c>
      <c r="S17" s="42">
        <v>29610</v>
      </c>
      <c r="T17" s="42">
        <v>27450</v>
      </c>
      <c r="U17" s="42">
        <v>28350</v>
      </c>
      <c r="V17" s="42">
        <v>27450</v>
      </c>
    </row>
    <row r="18" spans="1:22" s="53" customFormat="1" x14ac:dyDescent="0.2">
      <c r="A18" s="42" t="s">
        <v>87</v>
      </c>
      <c r="B18" s="42"/>
      <c r="C18" s="42"/>
      <c r="D18" s="42"/>
      <c r="E18" s="42"/>
      <c r="F18" s="42"/>
      <c r="G18" s="42"/>
      <c r="H18" s="42"/>
      <c r="I18" s="42"/>
      <c r="J18" s="42"/>
      <c r="K18" s="42"/>
      <c r="L18" s="42"/>
      <c r="M18" s="42"/>
      <c r="N18" s="42"/>
      <c r="O18" s="42"/>
      <c r="P18" s="42"/>
      <c r="Q18" s="42"/>
      <c r="R18" s="42"/>
      <c r="S18" s="42"/>
      <c r="T18" s="42"/>
      <c r="U18" s="42"/>
      <c r="V18" s="42"/>
    </row>
    <row r="19" spans="1:22" s="53" customFormat="1" x14ac:dyDescent="0.2">
      <c r="A19" s="88" t="s">
        <v>88</v>
      </c>
      <c r="B19" s="42">
        <v>66510</v>
      </c>
      <c r="C19" s="42">
        <v>68670</v>
      </c>
      <c r="D19" s="42">
        <v>66510</v>
      </c>
      <c r="E19" s="42">
        <v>68670</v>
      </c>
      <c r="F19" s="42">
        <v>66510</v>
      </c>
      <c r="G19" s="42">
        <v>68670</v>
      </c>
      <c r="H19" s="42">
        <v>66510</v>
      </c>
      <c r="I19" s="42">
        <v>67500</v>
      </c>
      <c r="J19" s="42">
        <v>68670</v>
      </c>
      <c r="K19" s="42">
        <v>67500</v>
      </c>
      <c r="L19" s="42">
        <v>68670</v>
      </c>
      <c r="M19" s="42">
        <v>67500</v>
      </c>
      <c r="N19" s="42">
        <v>68670</v>
      </c>
      <c r="O19" s="42">
        <v>67500</v>
      </c>
      <c r="P19" s="42">
        <v>66510</v>
      </c>
      <c r="Q19" s="42">
        <v>65610</v>
      </c>
      <c r="R19" s="42">
        <v>66510</v>
      </c>
      <c r="S19" s="42">
        <v>65610</v>
      </c>
      <c r="T19" s="42">
        <v>63450</v>
      </c>
      <c r="U19" s="42">
        <v>64350</v>
      </c>
      <c r="V19" s="42">
        <v>63450</v>
      </c>
    </row>
    <row r="20" spans="1:22" s="53" customFormat="1" x14ac:dyDescent="0.2">
      <c r="A20" s="89"/>
      <c r="B20" s="89"/>
      <c r="C20" s="89"/>
      <c r="D20" s="89"/>
      <c r="E20" s="89"/>
      <c r="F20" s="89"/>
      <c r="G20" s="89"/>
      <c r="H20" s="89"/>
      <c r="I20" s="89"/>
      <c r="J20" s="89"/>
      <c r="K20" s="89"/>
      <c r="L20" s="89"/>
      <c r="M20" s="89"/>
      <c r="N20" s="89"/>
      <c r="O20" s="89"/>
      <c r="P20" s="89"/>
      <c r="Q20" s="89"/>
      <c r="R20" s="89"/>
      <c r="S20" s="89"/>
      <c r="T20" s="89"/>
      <c r="U20" s="89"/>
      <c r="V20" s="89"/>
    </row>
    <row r="21" spans="1:22" ht="18" customHeight="1" x14ac:dyDescent="0.2">
      <c r="A21" s="111" t="s">
        <v>100</v>
      </c>
      <c r="B21" s="137">
        <f t="shared" ref="B21:V21" si="0">B4</f>
        <v>44935</v>
      </c>
      <c r="C21" s="137">
        <f t="shared" si="0"/>
        <v>44940</v>
      </c>
      <c r="D21" s="137">
        <f t="shared" si="0"/>
        <v>44942</v>
      </c>
      <c r="E21" s="137">
        <f t="shared" si="0"/>
        <v>44947</v>
      </c>
      <c r="F21" s="137">
        <f t="shared" si="0"/>
        <v>44949</v>
      </c>
      <c r="G21" s="137">
        <f t="shared" si="0"/>
        <v>44954</v>
      </c>
      <c r="H21" s="137">
        <f t="shared" si="0"/>
        <v>44956</v>
      </c>
      <c r="I21" s="137">
        <f t="shared" si="0"/>
        <v>44958</v>
      </c>
      <c r="J21" s="137">
        <f t="shared" si="0"/>
        <v>44961</v>
      </c>
      <c r="K21" s="137">
        <f t="shared" si="0"/>
        <v>44963</v>
      </c>
      <c r="L21" s="137">
        <f t="shared" si="0"/>
        <v>44968</v>
      </c>
      <c r="M21" s="137">
        <f t="shared" si="0"/>
        <v>44970</v>
      </c>
      <c r="N21" s="137">
        <f t="shared" si="0"/>
        <v>44975</v>
      </c>
      <c r="O21" s="137">
        <f t="shared" si="0"/>
        <v>44981</v>
      </c>
      <c r="P21" s="137">
        <f t="shared" si="0"/>
        <v>44984</v>
      </c>
      <c r="Q21" s="137">
        <f t="shared" si="0"/>
        <v>44986</v>
      </c>
      <c r="R21" s="137">
        <f t="shared" si="0"/>
        <v>44988</v>
      </c>
      <c r="S21" s="137">
        <f t="shared" si="0"/>
        <v>44994</v>
      </c>
      <c r="T21" s="137">
        <f t="shared" si="0"/>
        <v>45005</v>
      </c>
      <c r="U21" s="137">
        <f t="shared" si="0"/>
        <v>45010</v>
      </c>
      <c r="V21" s="137">
        <f t="shared" si="0"/>
        <v>45012</v>
      </c>
    </row>
    <row r="22" spans="1:22" ht="20.25" customHeight="1" x14ac:dyDescent="0.2">
      <c r="A22" s="90" t="s">
        <v>64</v>
      </c>
      <c r="B22" s="137">
        <f t="shared" ref="B22:V22" si="1">B5</f>
        <v>44939</v>
      </c>
      <c r="C22" s="137">
        <f t="shared" si="1"/>
        <v>44941</v>
      </c>
      <c r="D22" s="137">
        <f t="shared" si="1"/>
        <v>44946</v>
      </c>
      <c r="E22" s="137">
        <f t="shared" si="1"/>
        <v>44948</v>
      </c>
      <c r="F22" s="137">
        <f t="shared" si="1"/>
        <v>44953</v>
      </c>
      <c r="G22" s="137">
        <f t="shared" si="1"/>
        <v>44955</v>
      </c>
      <c r="H22" s="137">
        <f t="shared" si="1"/>
        <v>44957</v>
      </c>
      <c r="I22" s="137">
        <f t="shared" si="1"/>
        <v>44960</v>
      </c>
      <c r="J22" s="137">
        <f t="shared" si="1"/>
        <v>44962</v>
      </c>
      <c r="K22" s="137">
        <f t="shared" si="1"/>
        <v>44967</v>
      </c>
      <c r="L22" s="137">
        <f t="shared" si="1"/>
        <v>44969</v>
      </c>
      <c r="M22" s="137">
        <f t="shared" si="1"/>
        <v>44974</v>
      </c>
      <c r="N22" s="137">
        <f t="shared" si="1"/>
        <v>44980</v>
      </c>
      <c r="O22" s="137">
        <f t="shared" si="1"/>
        <v>44983</v>
      </c>
      <c r="P22" s="137">
        <f t="shared" si="1"/>
        <v>44985</v>
      </c>
      <c r="Q22" s="137">
        <f t="shared" si="1"/>
        <v>44987</v>
      </c>
      <c r="R22" s="137">
        <f t="shared" si="1"/>
        <v>44993</v>
      </c>
      <c r="S22" s="137">
        <f t="shared" si="1"/>
        <v>45004</v>
      </c>
      <c r="T22" s="137">
        <f t="shared" si="1"/>
        <v>45009</v>
      </c>
      <c r="U22" s="137">
        <f t="shared" si="1"/>
        <v>45011</v>
      </c>
      <c r="V22" s="137">
        <f t="shared" si="1"/>
        <v>45016</v>
      </c>
    </row>
    <row r="23" spans="1:22" s="44" customFormat="1" x14ac:dyDescent="0.2">
      <c r="A23" s="42" t="s">
        <v>83</v>
      </c>
      <c r="B23" s="87"/>
      <c r="C23" s="87"/>
      <c r="D23" s="87"/>
      <c r="E23" s="87"/>
      <c r="F23" s="87"/>
      <c r="G23" s="87"/>
      <c r="H23" s="87"/>
      <c r="I23" s="87"/>
      <c r="J23" s="87"/>
      <c r="K23" s="87"/>
      <c r="L23" s="87"/>
      <c r="M23" s="87"/>
      <c r="N23" s="87"/>
      <c r="O23" s="87"/>
      <c r="P23" s="87"/>
      <c r="Q23" s="87"/>
      <c r="R23" s="87"/>
      <c r="S23" s="87"/>
      <c r="T23" s="87"/>
      <c r="U23" s="87"/>
      <c r="V23" s="87"/>
    </row>
    <row r="24" spans="1:22" s="50" customFormat="1" x14ac:dyDescent="0.2">
      <c r="A24" s="88">
        <v>1</v>
      </c>
      <c r="B24" s="94">
        <f t="shared" ref="B24:V24" si="2">ROUND(B7*0.87,)+25</f>
        <v>10126</v>
      </c>
      <c r="C24" s="94">
        <f t="shared" si="2"/>
        <v>12005</v>
      </c>
      <c r="D24" s="94">
        <f t="shared" si="2"/>
        <v>10126</v>
      </c>
      <c r="E24" s="94">
        <f t="shared" si="2"/>
        <v>12005</v>
      </c>
      <c r="F24" s="94">
        <f t="shared" si="2"/>
        <v>10126</v>
      </c>
      <c r="G24" s="94">
        <f t="shared" si="2"/>
        <v>12005</v>
      </c>
      <c r="H24" s="94">
        <f t="shared" si="2"/>
        <v>10126</v>
      </c>
      <c r="I24" s="94">
        <f t="shared" si="2"/>
        <v>10987</v>
      </c>
      <c r="J24" s="94">
        <f t="shared" si="2"/>
        <v>12005</v>
      </c>
      <c r="K24" s="94">
        <f t="shared" si="2"/>
        <v>10987</v>
      </c>
      <c r="L24" s="94">
        <f t="shared" si="2"/>
        <v>12005</v>
      </c>
      <c r="M24" s="94">
        <f t="shared" si="2"/>
        <v>10987</v>
      </c>
      <c r="N24" s="94">
        <f t="shared" si="2"/>
        <v>12005</v>
      </c>
      <c r="O24" s="94">
        <f t="shared" si="2"/>
        <v>10987</v>
      </c>
      <c r="P24" s="94">
        <f t="shared" si="2"/>
        <v>10126</v>
      </c>
      <c r="Q24" s="94">
        <f t="shared" si="2"/>
        <v>9343</v>
      </c>
      <c r="R24" s="94">
        <f t="shared" si="2"/>
        <v>10126</v>
      </c>
      <c r="S24" s="94">
        <f t="shared" si="2"/>
        <v>9343</v>
      </c>
      <c r="T24" s="94">
        <f t="shared" si="2"/>
        <v>7464</v>
      </c>
      <c r="U24" s="94">
        <f t="shared" si="2"/>
        <v>8247</v>
      </c>
      <c r="V24" s="94">
        <f t="shared" si="2"/>
        <v>7464</v>
      </c>
    </row>
    <row r="25" spans="1:22" s="50" customFormat="1" x14ac:dyDescent="0.2">
      <c r="A25" s="88">
        <v>2</v>
      </c>
      <c r="B25" s="94">
        <f t="shared" ref="B25:V25" si="3">ROUND(B8*0.87,)+25</f>
        <v>10909</v>
      </c>
      <c r="C25" s="94">
        <f t="shared" si="3"/>
        <v>12788</v>
      </c>
      <c r="D25" s="94">
        <f t="shared" si="3"/>
        <v>10909</v>
      </c>
      <c r="E25" s="94">
        <f t="shared" si="3"/>
        <v>12788</v>
      </c>
      <c r="F25" s="94">
        <f t="shared" si="3"/>
        <v>10909</v>
      </c>
      <c r="G25" s="94">
        <f t="shared" si="3"/>
        <v>12788</v>
      </c>
      <c r="H25" s="94">
        <f t="shared" si="3"/>
        <v>10909</v>
      </c>
      <c r="I25" s="94">
        <f t="shared" si="3"/>
        <v>11770</v>
      </c>
      <c r="J25" s="94">
        <f t="shared" si="3"/>
        <v>12788</v>
      </c>
      <c r="K25" s="94">
        <f t="shared" si="3"/>
        <v>11770</v>
      </c>
      <c r="L25" s="94">
        <f t="shared" si="3"/>
        <v>12788</v>
      </c>
      <c r="M25" s="94">
        <f t="shared" si="3"/>
        <v>11770</v>
      </c>
      <c r="N25" s="94">
        <f t="shared" si="3"/>
        <v>12788</v>
      </c>
      <c r="O25" s="94">
        <f t="shared" si="3"/>
        <v>11770</v>
      </c>
      <c r="P25" s="94">
        <f t="shared" si="3"/>
        <v>10909</v>
      </c>
      <c r="Q25" s="94">
        <f t="shared" si="3"/>
        <v>10126</v>
      </c>
      <c r="R25" s="94">
        <f t="shared" si="3"/>
        <v>10909</v>
      </c>
      <c r="S25" s="94">
        <f t="shared" si="3"/>
        <v>10126</v>
      </c>
      <c r="T25" s="94">
        <f t="shared" si="3"/>
        <v>8247</v>
      </c>
      <c r="U25" s="94">
        <f t="shared" si="3"/>
        <v>9030</v>
      </c>
      <c r="V25" s="94">
        <f t="shared" si="3"/>
        <v>8247</v>
      </c>
    </row>
    <row r="26" spans="1:22" s="50" customFormat="1" x14ac:dyDescent="0.2">
      <c r="A26" s="42" t="s">
        <v>84</v>
      </c>
      <c r="B26" s="94"/>
      <c r="C26" s="94"/>
      <c r="D26" s="94"/>
      <c r="E26" s="94"/>
      <c r="F26" s="94"/>
      <c r="G26" s="94"/>
      <c r="H26" s="94"/>
      <c r="I26" s="94"/>
      <c r="J26" s="94"/>
      <c r="K26" s="94"/>
      <c r="L26" s="94"/>
      <c r="M26" s="94"/>
      <c r="N26" s="94"/>
      <c r="O26" s="94"/>
      <c r="P26" s="94"/>
      <c r="Q26" s="94"/>
      <c r="R26" s="94"/>
      <c r="S26" s="94"/>
      <c r="T26" s="94"/>
      <c r="U26" s="94"/>
      <c r="V26" s="94"/>
    </row>
    <row r="27" spans="1:22" s="50" customFormat="1" x14ac:dyDescent="0.2">
      <c r="A27" s="88">
        <f>A24</f>
        <v>1</v>
      </c>
      <c r="B27" s="94">
        <f t="shared" ref="B27:V27" si="4">ROUND(B10*0.87,)+25</f>
        <v>11692</v>
      </c>
      <c r="C27" s="94">
        <f t="shared" si="4"/>
        <v>13571</v>
      </c>
      <c r="D27" s="94">
        <f t="shared" si="4"/>
        <v>11692</v>
      </c>
      <c r="E27" s="94">
        <f t="shared" si="4"/>
        <v>13571</v>
      </c>
      <c r="F27" s="94">
        <f t="shared" si="4"/>
        <v>11692</v>
      </c>
      <c r="G27" s="94">
        <f t="shared" si="4"/>
        <v>13571</v>
      </c>
      <c r="H27" s="94">
        <f t="shared" si="4"/>
        <v>11692</v>
      </c>
      <c r="I27" s="94">
        <f t="shared" si="4"/>
        <v>12553</v>
      </c>
      <c r="J27" s="94">
        <f t="shared" si="4"/>
        <v>13571</v>
      </c>
      <c r="K27" s="94">
        <f t="shared" si="4"/>
        <v>12553</v>
      </c>
      <c r="L27" s="94">
        <f t="shared" si="4"/>
        <v>13571</v>
      </c>
      <c r="M27" s="94">
        <f t="shared" si="4"/>
        <v>12553</v>
      </c>
      <c r="N27" s="94">
        <f t="shared" si="4"/>
        <v>13571</v>
      </c>
      <c r="O27" s="94">
        <f t="shared" si="4"/>
        <v>12553</v>
      </c>
      <c r="P27" s="94">
        <f t="shared" si="4"/>
        <v>11692</v>
      </c>
      <c r="Q27" s="94">
        <f t="shared" si="4"/>
        <v>10909</v>
      </c>
      <c r="R27" s="94">
        <f t="shared" si="4"/>
        <v>11692</v>
      </c>
      <c r="S27" s="94">
        <f t="shared" si="4"/>
        <v>10909</v>
      </c>
      <c r="T27" s="94">
        <f t="shared" si="4"/>
        <v>9030</v>
      </c>
      <c r="U27" s="94">
        <f t="shared" si="4"/>
        <v>9813</v>
      </c>
      <c r="V27" s="94">
        <f t="shared" si="4"/>
        <v>9030</v>
      </c>
    </row>
    <row r="28" spans="1:22" s="50" customFormat="1" x14ac:dyDescent="0.2">
      <c r="A28" s="88">
        <f>A25</f>
        <v>2</v>
      </c>
      <c r="B28" s="94">
        <f t="shared" ref="B28:V28" si="5">ROUND(B11*0.87,)+25</f>
        <v>12475</v>
      </c>
      <c r="C28" s="94">
        <f t="shared" si="5"/>
        <v>14354</v>
      </c>
      <c r="D28" s="94">
        <f t="shared" si="5"/>
        <v>12475</v>
      </c>
      <c r="E28" s="94">
        <f t="shared" si="5"/>
        <v>14354</v>
      </c>
      <c r="F28" s="94">
        <f t="shared" si="5"/>
        <v>12475</v>
      </c>
      <c r="G28" s="94">
        <f t="shared" si="5"/>
        <v>14354</v>
      </c>
      <c r="H28" s="94">
        <f t="shared" si="5"/>
        <v>12475</v>
      </c>
      <c r="I28" s="94">
        <f t="shared" si="5"/>
        <v>13336</v>
      </c>
      <c r="J28" s="94">
        <f t="shared" si="5"/>
        <v>14354</v>
      </c>
      <c r="K28" s="94">
        <f t="shared" si="5"/>
        <v>13336</v>
      </c>
      <c r="L28" s="94">
        <f t="shared" si="5"/>
        <v>14354</v>
      </c>
      <c r="M28" s="94">
        <f t="shared" si="5"/>
        <v>13336</v>
      </c>
      <c r="N28" s="94">
        <f t="shared" si="5"/>
        <v>14354</v>
      </c>
      <c r="O28" s="94">
        <f t="shared" si="5"/>
        <v>13336</v>
      </c>
      <c r="P28" s="94">
        <f t="shared" si="5"/>
        <v>12475</v>
      </c>
      <c r="Q28" s="94">
        <f t="shared" si="5"/>
        <v>11692</v>
      </c>
      <c r="R28" s="94">
        <f t="shared" si="5"/>
        <v>12475</v>
      </c>
      <c r="S28" s="94">
        <f t="shared" si="5"/>
        <v>11692</v>
      </c>
      <c r="T28" s="94">
        <f t="shared" si="5"/>
        <v>9813</v>
      </c>
      <c r="U28" s="94">
        <f t="shared" si="5"/>
        <v>10596</v>
      </c>
      <c r="V28" s="94">
        <f t="shared" si="5"/>
        <v>9813</v>
      </c>
    </row>
    <row r="29" spans="1:22" s="50" customFormat="1" x14ac:dyDescent="0.2">
      <c r="A29" s="42" t="s">
        <v>85</v>
      </c>
      <c r="B29" s="94"/>
      <c r="C29" s="94"/>
      <c r="D29" s="94"/>
      <c r="E29" s="94"/>
      <c r="F29" s="94"/>
      <c r="G29" s="94"/>
      <c r="H29" s="94"/>
      <c r="I29" s="94"/>
      <c r="J29" s="94"/>
      <c r="K29" s="94"/>
      <c r="L29" s="94"/>
      <c r="M29" s="94"/>
      <c r="N29" s="94"/>
      <c r="O29" s="94"/>
      <c r="P29" s="94"/>
      <c r="Q29" s="94"/>
      <c r="R29" s="94"/>
      <c r="S29" s="94"/>
      <c r="T29" s="94"/>
      <c r="U29" s="94"/>
      <c r="V29" s="94"/>
    </row>
    <row r="30" spans="1:22" s="50" customFormat="1" x14ac:dyDescent="0.2">
      <c r="A30" s="88">
        <f>A24</f>
        <v>1</v>
      </c>
      <c r="B30" s="94">
        <f t="shared" ref="B30:V30" si="6">ROUND(B13*0.87,)+25</f>
        <v>12475</v>
      </c>
      <c r="C30" s="94">
        <f t="shared" si="6"/>
        <v>14354</v>
      </c>
      <c r="D30" s="94">
        <f t="shared" si="6"/>
        <v>12475</v>
      </c>
      <c r="E30" s="94">
        <f t="shared" si="6"/>
        <v>14354</v>
      </c>
      <c r="F30" s="94">
        <f t="shared" si="6"/>
        <v>12475</v>
      </c>
      <c r="G30" s="94">
        <f t="shared" si="6"/>
        <v>14354</v>
      </c>
      <c r="H30" s="94">
        <f t="shared" si="6"/>
        <v>12475</v>
      </c>
      <c r="I30" s="94">
        <f t="shared" si="6"/>
        <v>13336</v>
      </c>
      <c r="J30" s="94">
        <f t="shared" si="6"/>
        <v>14354</v>
      </c>
      <c r="K30" s="94">
        <f t="shared" si="6"/>
        <v>13336</v>
      </c>
      <c r="L30" s="94">
        <f t="shared" si="6"/>
        <v>14354</v>
      </c>
      <c r="M30" s="94">
        <f t="shared" si="6"/>
        <v>13336</v>
      </c>
      <c r="N30" s="94">
        <f t="shared" si="6"/>
        <v>14354</v>
      </c>
      <c r="O30" s="94">
        <f t="shared" si="6"/>
        <v>13336</v>
      </c>
      <c r="P30" s="94">
        <f t="shared" si="6"/>
        <v>12475</v>
      </c>
      <c r="Q30" s="94">
        <f t="shared" si="6"/>
        <v>11692</v>
      </c>
      <c r="R30" s="94">
        <f t="shared" si="6"/>
        <v>12475</v>
      </c>
      <c r="S30" s="94">
        <f t="shared" si="6"/>
        <v>11692</v>
      </c>
      <c r="T30" s="94">
        <f t="shared" si="6"/>
        <v>9813</v>
      </c>
      <c r="U30" s="94">
        <f t="shared" si="6"/>
        <v>10596</v>
      </c>
      <c r="V30" s="94">
        <f t="shared" si="6"/>
        <v>9813</v>
      </c>
    </row>
    <row r="31" spans="1:22" s="50" customFormat="1" x14ac:dyDescent="0.2">
      <c r="A31" s="88">
        <f>A25</f>
        <v>2</v>
      </c>
      <c r="B31" s="94">
        <f t="shared" ref="B31:V31" si="7">ROUND(B14*0.87,)+25</f>
        <v>13258</v>
      </c>
      <c r="C31" s="94">
        <f t="shared" si="7"/>
        <v>15137</v>
      </c>
      <c r="D31" s="94">
        <f t="shared" si="7"/>
        <v>13258</v>
      </c>
      <c r="E31" s="94">
        <f t="shared" si="7"/>
        <v>15137</v>
      </c>
      <c r="F31" s="94">
        <f t="shared" si="7"/>
        <v>13258</v>
      </c>
      <c r="G31" s="94">
        <f t="shared" si="7"/>
        <v>15137</v>
      </c>
      <c r="H31" s="94">
        <f t="shared" si="7"/>
        <v>13258</v>
      </c>
      <c r="I31" s="94">
        <f t="shared" si="7"/>
        <v>14119</v>
      </c>
      <c r="J31" s="94">
        <f t="shared" si="7"/>
        <v>15137</v>
      </c>
      <c r="K31" s="94">
        <f t="shared" si="7"/>
        <v>14119</v>
      </c>
      <c r="L31" s="94">
        <f t="shared" si="7"/>
        <v>15137</v>
      </c>
      <c r="M31" s="94">
        <f t="shared" si="7"/>
        <v>14119</v>
      </c>
      <c r="N31" s="94">
        <f t="shared" si="7"/>
        <v>15137</v>
      </c>
      <c r="O31" s="94">
        <f t="shared" si="7"/>
        <v>14119</v>
      </c>
      <c r="P31" s="94">
        <f t="shared" si="7"/>
        <v>13258</v>
      </c>
      <c r="Q31" s="94">
        <f t="shared" si="7"/>
        <v>12475</v>
      </c>
      <c r="R31" s="94">
        <f t="shared" si="7"/>
        <v>13258</v>
      </c>
      <c r="S31" s="94">
        <f t="shared" si="7"/>
        <v>12475</v>
      </c>
      <c r="T31" s="94">
        <f t="shared" si="7"/>
        <v>10596</v>
      </c>
      <c r="U31" s="94">
        <f t="shared" si="7"/>
        <v>11379</v>
      </c>
      <c r="V31" s="94">
        <f t="shared" si="7"/>
        <v>10596</v>
      </c>
    </row>
    <row r="32" spans="1:22" s="50" customFormat="1" x14ac:dyDescent="0.2">
      <c r="A32" s="42" t="s">
        <v>86</v>
      </c>
      <c r="B32" s="94"/>
      <c r="C32" s="94"/>
      <c r="D32" s="94"/>
      <c r="E32" s="94"/>
      <c r="F32" s="94"/>
      <c r="G32" s="94"/>
      <c r="H32" s="94"/>
      <c r="I32" s="94"/>
      <c r="J32" s="94"/>
      <c r="K32" s="94"/>
      <c r="L32" s="94"/>
      <c r="M32" s="94"/>
      <c r="N32" s="94"/>
      <c r="O32" s="94"/>
      <c r="P32" s="94"/>
      <c r="Q32" s="94"/>
      <c r="R32" s="94"/>
      <c r="S32" s="94"/>
      <c r="T32" s="94"/>
      <c r="U32" s="94"/>
      <c r="V32" s="94"/>
    </row>
    <row r="33" spans="1:22" s="50" customFormat="1" x14ac:dyDescent="0.2">
      <c r="A33" s="88">
        <f>A24</f>
        <v>1</v>
      </c>
      <c r="B33" s="94">
        <f t="shared" ref="B33:V33" si="8">ROUND(B16*0.87,)+25</f>
        <v>25786</v>
      </c>
      <c r="C33" s="94">
        <f t="shared" si="8"/>
        <v>27665</v>
      </c>
      <c r="D33" s="94">
        <f t="shared" si="8"/>
        <v>25786</v>
      </c>
      <c r="E33" s="94">
        <f t="shared" si="8"/>
        <v>27665</v>
      </c>
      <c r="F33" s="94">
        <f t="shared" si="8"/>
        <v>25786</v>
      </c>
      <c r="G33" s="94">
        <f t="shared" si="8"/>
        <v>27665</v>
      </c>
      <c r="H33" s="94">
        <f t="shared" si="8"/>
        <v>25786</v>
      </c>
      <c r="I33" s="94">
        <f t="shared" si="8"/>
        <v>26647</v>
      </c>
      <c r="J33" s="94">
        <f t="shared" si="8"/>
        <v>27665</v>
      </c>
      <c r="K33" s="94">
        <f t="shared" si="8"/>
        <v>26647</v>
      </c>
      <c r="L33" s="94">
        <f t="shared" si="8"/>
        <v>27665</v>
      </c>
      <c r="M33" s="94">
        <f t="shared" si="8"/>
        <v>26647</v>
      </c>
      <c r="N33" s="94">
        <f t="shared" si="8"/>
        <v>27665</v>
      </c>
      <c r="O33" s="94">
        <f t="shared" si="8"/>
        <v>26647</v>
      </c>
      <c r="P33" s="94">
        <f t="shared" si="8"/>
        <v>25786</v>
      </c>
      <c r="Q33" s="94">
        <f t="shared" si="8"/>
        <v>25003</v>
      </c>
      <c r="R33" s="94">
        <f t="shared" si="8"/>
        <v>25786</v>
      </c>
      <c r="S33" s="94">
        <f t="shared" si="8"/>
        <v>25003</v>
      </c>
      <c r="T33" s="94">
        <f t="shared" si="8"/>
        <v>23124</v>
      </c>
      <c r="U33" s="94">
        <f t="shared" si="8"/>
        <v>23907</v>
      </c>
      <c r="V33" s="94">
        <f t="shared" si="8"/>
        <v>23124</v>
      </c>
    </row>
    <row r="34" spans="1:22" s="50" customFormat="1" x14ac:dyDescent="0.2">
      <c r="A34" s="88">
        <f>A25</f>
        <v>2</v>
      </c>
      <c r="B34" s="94">
        <f t="shared" ref="B34:V34" si="9">ROUND(B17*0.87,)+25</f>
        <v>26569</v>
      </c>
      <c r="C34" s="94">
        <f t="shared" si="9"/>
        <v>28448</v>
      </c>
      <c r="D34" s="94">
        <f t="shared" si="9"/>
        <v>26569</v>
      </c>
      <c r="E34" s="94">
        <f t="shared" si="9"/>
        <v>28448</v>
      </c>
      <c r="F34" s="94">
        <f t="shared" si="9"/>
        <v>26569</v>
      </c>
      <c r="G34" s="94">
        <f t="shared" si="9"/>
        <v>28448</v>
      </c>
      <c r="H34" s="94">
        <f t="shared" si="9"/>
        <v>26569</v>
      </c>
      <c r="I34" s="94">
        <f t="shared" si="9"/>
        <v>27430</v>
      </c>
      <c r="J34" s="94">
        <f t="shared" si="9"/>
        <v>28448</v>
      </c>
      <c r="K34" s="94">
        <f t="shared" si="9"/>
        <v>27430</v>
      </c>
      <c r="L34" s="94">
        <f t="shared" si="9"/>
        <v>28448</v>
      </c>
      <c r="M34" s="94">
        <f t="shared" si="9"/>
        <v>27430</v>
      </c>
      <c r="N34" s="94">
        <f t="shared" si="9"/>
        <v>28448</v>
      </c>
      <c r="O34" s="94">
        <f t="shared" si="9"/>
        <v>27430</v>
      </c>
      <c r="P34" s="94">
        <f t="shared" si="9"/>
        <v>26569</v>
      </c>
      <c r="Q34" s="94">
        <f t="shared" si="9"/>
        <v>25786</v>
      </c>
      <c r="R34" s="94">
        <f t="shared" si="9"/>
        <v>26569</v>
      </c>
      <c r="S34" s="94">
        <f t="shared" si="9"/>
        <v>25786</v>
      </c>
      <c r="T34" s="94">
        <f t="shared" si="9"/>
        <v>23907</v>
      </c>
      <c r="U34" s="94">
        <f t="shared" si="9"/>
        <v>24690</v>
      </c>
      <c r="V34" s="94">
        <f t="shared" si="9"/>
        <v>23907</v>
      </c>
    </row>
    <row r="35" spans="1:22" s="50" customFormat="1" x14ac:dyDescent="0.2">
      <c r="A35" s="42" t="s">
        <v>87</v>
      </c>
      <c r="B35" s="94"/>
      <c r="C35" s="94"/>
      <c r="D35" s="94"/>
      <c r="E35" s="94"/>
      <c r="F35" s="94"/>
      <c r="G35" s="94"/>
      <c r="H35" s="94"/>
      <c r="I35" s="94"/>
      <c r="J35" s="94"/>
      <c r="K35" s="94"/>
      <c r="L35" s="94"/>
      <c r="M35" s="94"/>
      <c r="N35" s="94"/>
      <c r="O35" s="94"/>
      <c r="P35" s="94"/>
      <c r="Q35" s="94"/>
      <c r="R35" s="94"/>
      <c r="S35" s="94"/>
      <c r="T35" s="94"/>
      <c r="U35" s="94"/>
      <c r="V35" s="94"/>
    </row>
    <row r="36" spans="1:22" s="50" customFormat="1" x14ac:dyDescent="0.2">
      <c r="A36" s="88" t="s">
        <v>88</v>
      </c>
      <c r="B36" s="94">
        <f t="shared" ref="B36:V36" si="10">ROUND(B19*0.87,)+25</f>
        <v>57889</v>
      </c>
      <c r="C36" s="94">
        <f t="shared" si="10"/>
        <v>59768</v>
      </c>
      <c r="D36" s="94">
        <f t="shared" si="10"/>
        <v>57889</v>
      </c>
      <c r="E36" s="94">
        <f t="shared" si="10"/>
        <v>59768</v>
      </c>
      <c r="F36" s="94">
        <f t="shared" si="10"/>
        <v>57889</v>
      </c>
      <c r="G36" s="94">
        <f t="shared" si="10"/>
        <v>59768</v>
      </c>
      <c r="H36" s="94">
        <f t="shared" si="10"/>
        <v>57889</v>
      </c>
      <c r="I36" s="94">
        <f t="shared" si="10"/>
        <v>58750</v>
      </c>
      <c r="J36" s="94">
        <f t="shared" si="10"/>
        <v>59768</v>
      </c>
      <c r="K36" s="94">
        <f t="shared" si="10"/>
        <v>58750</v>
      </c>
      <c r="L36" s="94">
        <f t="shared" si="10"/>
        <v>59768</v>
      </c>
      <c r="M36" s="94">
        <f t="shared" si="10"/>
        <v>58750</v>
      </c>
      <c r="N36" s="94">
        <f t="shared" si="10"/>
        <v>59768</v>
      </c>
      <c r="O36" s="94">
        <f t="shared" si="10"/>
        <v>58750</v>
      </c>
      <c r="P36" s="94">
        <f t="shared" si="10"/>
        <v>57889</v>
      </c>
      <c r="Q36" s="94">
        <f t="shared" si="10"/>
        <v>57106</v>
      </c>
      <c r="R36" s="94">
        <f t="shared" si="10"/>
        <v>57889</v>
      </c>
      <c r="S36" s="94">
        <f t="shared" si="10"/>
        <v>57106</v>
      </c>
      <c r="T36" s="94">
        <f t="shared" si="10"/>
        <v>55227</v>
      </c>
      <c r="U36" s="94">
        <f t="shared" si="10"/>
        <v>56010</v>
      </c>
      <c r="V36" s="94">
        <f t="shared" si="10"/>
        <v>55227</v>
      </c>
    </row>
    <row r="37" spans="1:22" s="50" customFormat="1" x14ac:dyDescent="0.2">
      <c r="A37" s="100"/>
    </row>
    <row r="38" spans="1:22" s="50" customFormat="1" ht="12.75" thickBot="1" x14ac:dyDescent="0.25">
      <c r="A38" s="100"/>
    </row>
    <row r="39" spans="1:22" s="50" customFormat="1" ht="12.75" thickBot="1" x14ac:dyDescent="0.25">
      <c r="A39" s="104" t="s">
        <v>66</v>
      </c>
    </row>
    <row r="40" spans="1:22" x14ac:dyDescent="0.2">
      <c r="A40" s="63" t="s">
        <v>78</v>
      </c>
    </row>
    <row r="41" spans="1:22" ht="9" hidden="1" customHeight="1" x14ac:dyDescent="0.2">
      <c r="A41" s="43" t="s">
        <v>67</v>
      </c>
    </row>
    <row r="42" spans="1:22" ht="10.7" customHeight="1" x14ac:dyDescent="0.2">
      <c r="A42" s="43" t="s">
        <v>89</v>
      </c>
    </row>
    <row r="43" spans="1:22" x14ac:dyDescent="0.2">
      <c r="A43" s="43" t="s">
        <v>68</v>
      </c>
    </row>
    <row r="44" spans="1:22" ht="13.35" customHeight="1" x14ac:dyDescent="0.2">
      <c r="A44" s="43" t="s">
        <v>69</v>
      </c>
    </row>
    <row r="45" spans="1:22" ht="13.35" customHeight="1" x14ac:dyDescent="0.2">
      <c r="A45" s="152" t="s">
        <v>158</v>
      </c>
    </row>
    <row r="46" spans="1:22" ht="12.6" customHeight="1" thickBot="1" x14ac:dyDescent="0.25">
      <c r="A46" s="3"/>
    </row>
    <row r="47" spans="1:22" ht="13.35" customHeight="1" thickBot="1" x14ac:dyDescent="0.25">
      <c r="A47" s="105" t="s">
        <v>71</v>
      </c>
    </row>
    <row r="48" spans="1:22" ht="11.45" customHeight="1" x14ac:dyDescent="0.2">
      <c r="A48" s="127" t="s">
        <v>111</v>
      </c>
    </row>
    <row r="49" spans="1:1" ht="12.75" thickBot="1" x14ac:dyDescent="0.25">
      <c r="A49" s="3"/>
    </row>
    <row r="50" spans="1:1" ht="12.75" thickBot="1" x14ac:dyDescent="0.25">
      <c r="A50" s="107" t="s">
        <v>70</v>
      </c>
    </row>
    <row r="51" spans="1:1" ht="48" x14ac:dyDescent="0.2">
      <c r="A51" s="70" t="s">
        <v>92</v>
      </c>
    </row>
    <row r="52" spans="1:1" ht="12.75" x14ac:dyDescent="0.2">
      <c r="A52"/>
    </row>
  </sheetData>
  <mergeCells count="1">
    <mergeCell ref="A1:A2"/>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52"/>
  <sheetViews>
    <sheetView zoomScaleNormal="100" workbookViewId="0">
      <pane xSplit="1" topLeftCell="B1" activePane="topRight" state="frozen"/>
      <selection pane="topRight" activeCell="B1" sqref="B1:F1048576"/>
    </sheetView>
  </sheetViews>
  <sheetFormatPr defaultColWidth="9" defaultRowHeight="12" x14ac:dyDescent="0.2"/>
  <cols>
    <col min="1" max="1" width="84.5703125" style="48" customWidth="1"/>
    <col min="2" max="16384" width="9" style="48"/>
  </cols>
  <sheetData>
    <row r="1" spans="1:3" s="51" customFormat="1" ht="12" customHeight="1" x14ac:dyDescent="0.2">
      <c r="A1" s="230" t="s">
        <v>82</v>
      </c>
    </row>
    <row r="2" spans="1:3" s="51" customFormat="1" ht="12" customHeight="1" x14ac:dyDescent="0.2">
      <c r="A2" s="230"/>
    </row>
    <row r="3" spans="1:3" s="51" customFormat="1" ht="11.1" customHeight="1" x14ac:dyDescent="0.2">
      <c r="A3" s="97" t="s">
        <v>115</v>
      </c>
    </row>
    <row r="4" spans="1:3" s="52" customFormat="1" ht="32.1" customHeight="1" x14ac:dyDescent="0.2">
      <c r="A4" s="98" t="s">
        <v>64</v>
      </c>
      <c r="B4" s="136" t="e">
        <f>'C завтраками| Bed and breakfast'!#REF!</f>
        <v>#REF!</v>
      </c>
      <c r="C4" s="136" t="e">
        <f>'C завтраками| Bed and breakfast'!#REF!</f>
        <v>#REF!</v>
      </c>
    </row>
    <row r="5" spans="1:3" s="53" customFormat="1" ht="21.95" customHeight="1" x14ac:dyDescent="0.2">
      <c r="A5" s="98"/>
      <c r="B5" s="136" t="e">
        <f>'C завтраками| Bed and breakfast'!#REF!</f>
        <v>#REF!</v>
      </c>
      <c r="C5" s="136" t="e">
        <f>'C завтраками| Bed and breakfast'!#REF!</f>
        <v>#REF!</v>
      </c>
    </row>
    <row r="6" spans="1:3" s="53" customFormat="1" x14ac:dyDescent="0.2">
      <c r="A6" s="42" t="s">
        <v>83</v>
      </c>
      <c r="B6" s="87"/>
      <c r="C6" s="87"/>
    </row>
    <row r="7" spans="1:3" s="53" customFormat="1" x14ac:dyDescent="0.2">
      <c r="A7" s="88">
        <v>1</v>
      </c>
      <c r="B7" s="42" t="e">
        <f>'C завтраками| Bed and breakfast'!#REF!*0.85</f>
        <v>#REF!</v>
      </c>
      <c r="C7" s="42" t="e">
        <f>'C завтраками| Bed and breakfast'!#REF!*0.85</f>
        <v>#REF!</v>
      </c>
    </row>
    <row r="8" spans="1:3" s="53" customFormat="1" x14ac:dyDescent="0.2">
      <c r="A8" s="88">
        <v>2</v>
      </c>
      <c r="B8" s="42" t="e">
        <f>'C завтраками| Bed and breakfast'!#REF!*0.85</f>
        <v>#REF!</v>
      </c>
      <c r="C8" s="42" t="e">
        <f>'C завтраками| Bed and breakfast'!#REF!*0.85</f>
        <v>#REF!</v>
      </c>
    </row>
    <row r="9" spans="1:3" s="53" customFormat="1" x14ac:dyDescent="0.2">
      <c r="A9" s="42" t="s">
        <v>84</v>
      </c>
      <c r="B9" s="42"/>
      <c r="C9" s="42"/>
    </row>
    <row r="10" spans="1:3" s="53" customFormat="1" x14ac:dyDescent="0.2">
      <c r="A10" s="88">
        <f>A7</f>
        <v>1</v>
      </c>
      <c r="B10" s="42" t="e">
        <f>'C завтраками| Bed and breakfast'!#REF!*0.85</f>
        <v>#REF!</v>
      </c>
      <c r="C10" s="42" t="e">
        <f>'C завтраками| Bed and breakfast'!#REF!*0.85</f>
        <v>#REF!</v>
      </c>
    </row>
    <row r="11" spans="1:3" s="53" customFormat="1" x14ac:dyDescent="0.2">
      <c r="A11" s="88">
        <f>A8</f>
        <v>2</v>
      </c>
      <c r="B11" s="42" t="e">
        <f>'C завтраками| Bed and breakfast'!#REF!*0.85</f>
        <v>#REF!</v>
      </c>
      <c r="C11" s="42" t="e">
        <f>'C завтраками| Bed and breakfast'!#REF!*0.85</f>
        <v>#REF!</v>
      </c>
    </row>
    <row r="12" spans="1:3" s="53" customFormat="1" x14ac:dyDescent="0.2">
      <c r="A12" s="42" t="s">
        <v>85</v>
      </c>
      <c r="B12" s="42"/>
      <c r="C12" s="42"/>
    </row>
    <row r="13" spans="1:3" s="53" customFormat="1" x14ac:dyDescent="0.2">
      <c r="A13" s="88">
        <f>A7</f>
        <v>1</v>
      </c>
      <c r="B13" s="42" t="e">
        <f>'C завтраками| Bed and breakfast'!#REF!*0.85</f>
        <v>#REF!</v>
      </c>
      <c r="C13" s="42" t="e">
        <f>'C завтраками| Bed and breakfast'!#REF!*0.85</f>
        <v>#REF!</v>
      </c>
    </row>
    <row r="14" spans="1:3" s="53" customFormat="1" x14ac:dyDescent="0.2">
      <c r="A14" s="88">
        <f>A8</f>
        <v>2</v>
      </c>
      <c r="B14" s="42" t="e">
        <f>'C завтраками| Bed and breakfast'!#REF!*0.85</f>
        <v>#REF!</v>
      </c>
      <c r="C14" s="42" t="e">
        <f>'C завтраками| Bed and breakfast'!#REF!*0.85</f>
        <v>#REF!</v>
      </c>
    </row>
    <row r="15" spans="1:3" s="53" customFormat="1" x14ac:dyDescent="0.2">
      <c r="A15" s="42" t="s">
        <v>86</v>
      </c>
      <c r="B15" s="42"/>
      <c r="C15" s="42"/>
    </row>
    <row r="16" spans="1:3" s="53" customFormat="1" x14ac:dyDescent="0.2">
      <c r="A16" s="88">
        <f>A7</f>
        <v>1</v>
      </c>
      <c r="B16" s="42" t="e">
        <f>'C завтраками| Bed and breakfast'!#REF!*0.85</f>
        <v>#REF!</v>
      </c>
      <c r="C16" s="42" t="e">
        <f>'C завтраками| Bed and breakfast'!#REF!*0.85</f>
        <v>#REF!</v>
      </c>
    </row>
    <row r="17" spans="1:3" s="53" customFormat="1" x14ac:dyDescent="0.2">
      <c r="A17" s="88">
        <f>A8</f>
        <v>2</v>
      </c>
      <c r="B17" s="42" t="e">
        <f>'C завтраками| Bed and breakfast'!#REF!*0.85</f>
        <v>#REF!</v>
      </c>
      <c r="C17" s="42" t="e">
        <f>'C завтраками| Bed and breakfast'!#REF!*0.85</f>
        <v>#REF!</v>
      </c>
    </row>
    <row r="18" spans="1:3" s="53" customFormat="1" x14ac:dyDescent="0.2">
      <c r="A18" s="42" t="s">
        <v>87</v>
      </c>
      <c r="B18" s="42"/>
      <c r="C18" s="42"/>
    </row>
    <row r="19" spans="1:3" s="53" customFormat="1" x14ac:dyDescent="0.2">
      <c r="A19" s="88" t="s">
        <v>88</v>
      </c>
      <c r="B19" s="42" t="e">
        <f>'C завтраками| Bed and breakfast'!#REF!*0.85</f>
        <v>#REF!</v>
      </c>
      <c r="C19" s="42" t="e">
        <f>'C завтраками| Bed and breakfast'!#REF!*0.85</f>
        <v>#REF!</v>
      </c>
    </row>
    <row r="20" spans="1:3" s="53" customFormat="1" x14ac:dyDescent="0.2">
      <c r="A20" s="89"/>
      <c r="B20" s="89"/>
      <c r="C20" s="89"/>
    </row>
    <row r="21" spans="1:3" ht="18" customHeight="1" x14ac:dyDescent="0.2">
      <c r="A21" s="111" t="s">
        <v>100</v>
      </c>
      <c r="B21" s="136" t="e">
        <f t="shared" ref="B21:C21" si="0">B4</f>
        <v>#REF!</v>
      </c>
      <c r="C21" s="136" t="e">
        <f t="shared" si="0"/>
        <v>#REF!</v>
      </c>
    </row>
    <row r="22" spans="1:3" ht="20.25" customHeight="1" x14ac:dyDescent="0.2">
      <c r="A22" s="90" t="s">
        <v>64</v>
      </c>
      <c r="B22" s="136" t="e">
        <f t="shared" ref="B22:C22" si="1">B5</f>
        <v>#REF!</v>
      </c>
      <c r="C22" s="136" t="e">
        <f t="shared" si="1"/>
        <v>#REF!</v>
      </c>
    </row>
    <row r="23" spans="1:3" s="44" customFormat="1" x14ac:dyDescent="0.2">
      <c r="A23" s="42" t="s">
        <v>83</v>
      </c>
      <c r="B23" s="87"/>
      <c r="C23" s="87"/>
    </row>
    <row r="24" spans="1:3" s="50" customFormat="1" x14ac:dyDescent="0.2">
      <c r="A24" s="88">
        <v>1</v>
      </c>
      <c r="B24" s="94" t="e">
        <f t="shared" ref="B24:C24" si="2">ROUNDUP(B7*0.9,)</f>
        <v>#REF!</v>
      </c>
      <c r="C24" s="94" t="e">
        <f t="shared" si="2"/>
        <v>#REF!</v>
      </c>
    </row>
    <row r="25" spans="1:3" s="50" customFormat="1" x14ac:dyDescent="0.2">
      <c r="A25" s="88">
        <v>2</v>
      </c>
      <c r="B25" s="94" t="e">
        <f t="shared" ref="B25:C25" si="3">ROUNDUP(B8*0.9,)</f>
        <v>#REF!</v>
      </c>
      <c r="C25" s="94" t="e">
        <f t="shared" si="3"/>
        <v>#REF!</v>
      </c>
    </row>
    <row r="26" spans="1:3" s="50" customFormat="1" x14ac:dyDescent="0.2">
      <c r="A26" s="42" t="s">
        <v>84</v>
      </c>
      <c r="B26" s="94"/>
      <c r="C26" s="94"/>
    </row>
    <row r="27" spans="1:3" s="50" customFormat="1" x14ac:dyDescent="0.2">
      <c r="A27" s="88">
        <f>A24</f>
        <v>1</v>
      </c>
      <c r="B27" s="94" t="e">
        <f t="shared" ref="B27:C27" si="4">ROUNDUP(B10*0.9,)</f>
        <v>#REF!</v>
      </c>
      <c r="C27" s="94" t="e">
        <f t="shared" si="4"/>
        <v>#REF!</v>
      </c>
    </row>
    <row r="28" spans="1:3" s="50" customFormat="1" x14ac:dyDescent="0.2">
      <c r="A28" s="88">
        <f>A25</f>
        <v>2</v>
      </c>
      <c r="B28" s="94" t="e">
        <f t="shared" ref="B28:C28" si="5">ROUNDUP(B11*0.9,)</f>
        <v>#REF!</v>
      </c>
      <c r="C28" s="94" t="e">
        <f t="shared" si="5"/>
        <v>#REF!</v>
      </c>
    </row>
    <row r="29" spans="1:3" s="50" customFormat="1" x14ac:dyDescent="0.2">
      <c r="A29" s="42" t="s">
        <v>85</v>
      </c>
      <c r="B29" s="94"/>
      <c r="C29" s="94"/>
    </row>
    <row r="30" spans="1:3" s="50" customFormat="1" x14ac:dyDescent="0.2">
      <c r="A30" s="88">
        <f>A24</f>
        <v>1</v>
      </c>
      <c r="B30" s="94" t="e">
        <f t="shared" ref="B30:C30" si="6">ROUNDUP(B13*0.9,)</f>
        <v>#REF!</v>
      </c>
      <c r="C30" s="94" t="e">
        <f t="shared" si="6"/>
        <v>#REF!</v>
      </c>
    </row>
    <row r="31" spans="1:3" s="50" customFormat="1" x14ac:dyDescent="0.2">
      <c r="A31" s="88">
        <f>A25</f>
        <v>2</v>
      </c>
      <c r="B31" s="94" t="e">
        <f t="shared" ref="B31:C31" si="7">ROUNDUP(B14*0.9,)</f>
        <v>#REF!</v>
      </c>
      <c r="C31" s="94" t="e">
        <f t="shared" si="7"/>
        <v>#REF!</v>
      </c>
    </row>
    <row r="32" spans="1:3" s="50" customFormat="1" x14ac:dyDescent="0.2">
      <c r="A32" s="42" t="s">
        <v>86</v>
      </c>
      <c r="B32" s="94"/>
      <c r="C32" s="94"/>
    </row>
    <row r="33" spans="1:3" s="50" customFormat="1" x14ac:dyDescent="0.2">
      <c r="A33" s="88">
        <f>A24</f>
        <v>1</v>
      </c>
      <c r="B33" s="94" t="e">
        <f t="shared" ref="B33:C33" si="8">ROUNDUP(B16*0.9,)</f>
        <v>#REF!</v>
      </c>
      <c r="C33" s="94" t="e">
        <f t="shared" si="8"/>
        <v>#REF!</v>
      </c>
    </row>
    <row r="34" spans="1:3" s="50" customFormat="1" x14ac:dyDescent="0.2">
      <c r="A34" s="88">
        <f>A25</f>
        <v>2</v>
      </c>
      <c r="B34" s="94" t="e">
        <f t="shared" ref="B34:C34" si="9">ROUNDUP(B17*0.9,)</f>
        <v>#REF!</v>
      </c>
      <c r="C34" s="94" t="e">
        <f t="shared" si="9"/>
        <v>#REF!</v>
      </c>
    </row>
    <row r="35" spans="1:3" s="50" customFormat="1" x14ac:dyDescent="0.2">
      <c r="A35" s="42" t="s">
        <v>87</v>
      </c>
      <c r="B35" s="94"/>
      <c r="C35" s="94"/>
    </row>
    <row r="36" spans="1:3" s="50" customFormat="1" x14ac:dyDescent="0.2">
      <c r="A36" s="88" t="s">
        <v>88</v>
      </c>
      <c r="B36" s="42" t="e">
        <f t="shared" ref="B36:C36" si="10">ROUNDUP(B19*0.9,)</f>
        <v>#REF!</v>
      </c>
      <c r="C36" s="42" t="e">
        <f t="shared" si="10"/>
        <v>#REF!</v>
      </c>
    </row>
    <row r="37" spans="1:3" s="50" customFormat="1" x14ac:dyDescent="0.2">
      <c r="A37" s="100"/>
    </row>
    <row r="38" spans="1:3" s="50" customFormat="1" ht="12.75" thickBot="1" x14ac:dyDescent="0.25">
      <c r="A38" s="100"/>
    </row>
    <row r="39" spans="1:3" s="50" customFormat="1" ht="12.75" thickBot="1" x14ac:dyDescent="0.25">
      <c r="A39" s="104" t="s">
        <v>66</v>
      </c>
    </row>
    <row r="40" spans="1:3" x14ac:dyDescent="0.2">
      <c r="A40" s="63" t="s">
        <v>78</v>
      </c>
    </row>
    <row r="41" spans="1:3" ht="9" hidden="1" customHeight="1" x14ac:dyDescent="0.2">
      <c r="A41" s="43" t="s">
        <v>67</v>
      </c>
    </row>
    <row r="42" spans="1:3" ht="10.7" customHeight="1" x14ac:dyDescent="0.2">
      <c r="A42" s="43" t="s">
        <v>89</v>
      </c>
    </row>
    <row r="43" spans="1:3" x14ac:dyDescent="0.2">
      <c r="A43" s="43" t="s">
        <v>68</v>
      </c>
    </row>
    <row r="44" spans="1:3" ht="13.35" customHeight="1" x14ac:dyDescent="0.2">
      <c r="A44" s="43" t="s">
        <v>69</v>
      </c>
    </row>
    <row r="45" spans="1:3" ht="13.35" customHeight="1" x14ac:dyDescent="0.2">
      <c r="A45" s="159" t="s">
        <v>162</v>
      </c>
    </row>
    <row r="46" spans="1:3" ht="12.6" customHeight="1" thickBot="1" x14ac:dyDescent="0.25">
      <c r="A46" s="3"/>
    </row>
    <row r="47" spans="1:3" ht="13.35" customHeight="1" thickBot="1" x14ac:dyDescent="0.25">
      <c r="A47" s="105" t="s">
        <v>71</v>
      </c>
    </row>
    <row r="48" spans="1:3" ht="11.45" customHeight="1" x14ac:dyDescent="0.2">
      <c r="A48" s="96" t="s">
        <v>157</v>
      </c>
    </row>
    <row r="49" spans="1:1" ht="12.75" thickBot="1" x14ac:dyDescent="0.25">
      <c r="A49" s="3"/>
    </row>
    <row r="50" spans="1:1" ht="12.75" thickBot="1" x14ac:dyDescent="0.25">
      <c r="A50" s="107" t="s">
        <v>70</v>
      </c>
    </row>
    <row r="51" spans="1:1" ht="48" x14ac:dyDescent="0.2">
      <c r="A51" s="70" t="s">
        <v>92</v>
      </c>
    </row>
    <row r="52" spans="1:1" ht="12.75" x14ac:dyDescent="0.2">
      <c r="A52"/>
    </row>
  </sheetData>
  <mergeCells count="1">
    <mergeCell ref="A1:A2"/>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52"/>
  <sheetViews>
    <sheetView workbookViewId="0">
      <pane xSplit="1" topLeftCell="B1" activePane="topRight" state="frozen"/>
      <selection pane="topRight" activeCell="B1" sqref="B1:F1048576"/>
    </sheetView>
  </sheetViews>
  <sheetFormatPr defaultColWidth="9" defaultRowHeight="12" x14ac:dyDescent="0.2"/>
  <cols>
    <col min="1" max="1" width="84.5703125" style="48" customWidth="1"/>
    <col min="2" max="16384" width="9" style="48"/>
  </cols>
  <sheetData>
    <row r="1" spans="1:3" s="51" customFormat="1" ht="12" customHeight="1" x14ac:dyDescent="0.2">
      <c r="A1" s="230" t="s">
        <v>82</v>
      </c>
    </row>
    <row r="2" spans="1:3" s="51" customFormat="1" ht="12" customHeight="1" x14ac:dyDescent="0.2">
      <c r="A2" s="230"/>
    </row>
    <row r="3" spans="1:3" s="51" customFormat="1" ht="11.1" customHeight="1" x14ac:dyDescent="0.2">
      <c r="A3" s="97" t="s">
        <v>101</v>
      </c>
    </row>
    <row r="4" spans="1:3" s="52" customFormat="1" ht="32.1" customHeight="1" x14ac:dyDescent="0.2">
      <c r="A4" s="98" t="s">
        <v>64</v>
      </c>
      <c r="B4" s="136" t="e">
        <f>'C завтраками| Bed and breakfast'!#REF!</f>
        <v>#REF!</v>
      </c>
      <c r="C4" s="136" t="e">
        <f>'C завтраками| Bed and breakfast'!#REF!</f>
        <v>#REF!</v>
      </c>
    </row>
    <row r="5" spans="1:3" s="53" customFormat="1" ht="21.95" customHeight="1" x14ac:dyDescent="0.2">
      <c r="A5" s="98"/>
      <c r="B5" s="136" t="e">
        <f>'C завтраками| Bed and breakfast'!#REF!</f>
        <v>#REF!</v>
      </c>
      <c r="C5" s="136" t="e">
        <f>'C завтраками| Bed and breakfast'!#REF!</f>
        <v>#REF!</v>
      </c>
    </row>
    <row r="6" spans="1:3" s="53" customFormat="1" x14ac:dyDescent="0.2">
      <c r="A6" s="42" t="s">
        <v>83</v>
      </c>
      <c r="B6" s="87"/>
      <c r="C6" s="87"/>
    </row>
    <row r="7" spans="1:3" s="53" customFormat="1" x14ac:dyDescent="0.2">
      <c r="A7" s="88">
        <v>1</v>
      </c>
      <c r="B7" s="42" t="e">
        <f>'C завтраками| Bed and breakfast'!#REF!*0.85</f>
        <v>#REF!</v>
      </c>
      <c r="C7" s="42" t="e">
        <f>'C завтраками| Bed and breakfast'!#REF!*0.85</f>
        <v>#REF!</v>
      </c>
    </row>
    <row r="8" spans="1:3" s="53" customFormat="1" x14ac:dyDescent="0.2">
      <c r="A8" s="88">
        <v>2</v>
      </c>
      <c r="B8" s="42" t="e">
        <f>'C завтраками| Bed and breakfast'!#REF!*0.85</f>
        <v>#REF!</v>
      </c>
      <c r="C8" s="42" t="e">
        <f>'C завтраками| Bed and breakfast'!#REF!*0.85</f>
        <v>#REF!</v>
      </c>
    </row>
    <row r="9" spans="1:3" s="53" customFormat="1" x14ac:dyDescent="0.2">
      <c r="A9" s="42" t="s">
        <v>84</v>
      </c>
      <c r="B9" s="42"/>
      <c r="C9" s="42"/>
    </row>
    <row r="10" spans="1:3" s="53" customFormat="1" x14ac:dyDescent="0.2">
      <c r="A10" s="88">
        <f>A7</f>
        <v>1</v>
      </c>
      <c r="B10" s="42" t="e">
        <f>'C завтраками| Bed and breakfast'!#REF!*0.85</f>
        <v>#REF!</v>
      </c>
      <c r="C10" s="42" t="e">
        <f>'C завтраками| Bed and breakfast'!#REF!*0.85</f>
        <v>#REF!</v>
      </c>
    </row>
    <row r="11" spans="1:3" s="53" customFormat="1" x14ac:dyDescent="0.2">
      <c r="A11" s="88">
        <f>A8</f>
        <v>2</v>
      </c>
      <c r="B11" s="42" t="e">
        <f>'C завтраками| Bed and breakfast'!#REF!*0.85</f>
        <v>#REF!</v>
      </c>
      <c r="C11" s="42" t="e">
        <f>'C завтраками| Bed and breakfast'!#REF!*0.85</f>
        <v>#REF!</v>
      </c>
    </row>
    <row r="12" spans="1:3" s="53" customFormat="1" x14ac:dyDescent="0.2">
      <c r="A12" s="42" t="s">
        <v>85</v>
      </c>
      <c r="B12" s="42"/>
      <c r="C12" s="42"/>
    </row>
    <row r="13" spans="1:3" s="53" customFormat="1" x14ac:dyDescent="0.2">
      <c r="A13" s="88">
        <f>A7</f>
        <v>1</v>
      </c>
      <c r="B13" s="42" t="e">
        <f>'C завтраками| Bed and breakfast'!#REF!*0.85</f>
        <v>#REF!</v>
      </c>
      <c r="C13" s="42" t="e">
        <f>'C завтраками| Bed and breakfast'!#REF!*0.85</f>
        <v>#REF!</v>
      </c>
    </row>
    <row r="14" spans="1:3" s="53" customFormat="1" x14ac:dyDescent="0.2">
      <c r="A14" s="88">
        <f>A8</f>
        <v>2</v>
      </c>
      <c r="B14" s="42" t="e">
        <f>'C завтраками| Bed and breakfast'!#REF!*0.85</f>
        <v>#REF!</v>
      </c>
      <c r="C14" s="42" t="e">
        <f>'C завтраками| Bed and breakfast'!#REF!*0.85</f>
        <v>#REF!</v>
      </c>
    </row>
    <row r="15" spans="1:3" s="53" customFormat="1" x14ac:dyDescent="0.2">
      <c r="A15" s="42" t="s">
        <v>86</v>
      </c>
      <c r="B15" s="42"/>
      <c r="C15" s="42"/>
    </row>
    <row r="16" spans="1:3" s="53" customFormat="1" x14ac:dyDescent="0.2">
      <c r="A16" s="88">
        <f>A7</f>
        <v>1</v>
      </c>
      <c r="B16" s="42" t="e">
        <f>'C завтраками| Bed and breakfast'!#REF!*0.85</f>
        <v>#REF!</v>
      </c>
      <c r="C16" s="42" t="e">
        <f>'C завтраками| Bed and breakfast'!#REF!*0.85</f>
        <v>#REF!</v>
      </c>
    </row>
    <row r="17" spans="1:3" s="53" customFormat="1" x14ac:dyDescent="0.2">
      <c r="A17" s="88">
        <f>A8</f>
        <v>2</v>
      </c>
      <c r="B17" s="42" t="e">
        <f>'C завтраками| Bed and breakfast'!#REF!*0.85</f>
        <v>#REF!</v>
      </c>
      <c r="C17" s="42" t="e">
        <f>'C завтраками| Bed and breakfast'!#REF!*0.85</f>
        <v>#REF!</v>
      </c>
    </row>
    <row r="18" spans="1:3" s="53" customFormat="1" x14ac:dyDescent="0.2">
      <c r="A18" s="42" t="s">
        <v>87</v>
      </c>
      <c r="B18" s="42"/>
      <c r="C18" s="42"/>
    </row>
    <row r="19" spans="1:3" s="53" customFormat="1" x14ac:dyDescent="0.2">
      <c r="A19" s="88" t="s">
        <v>88</v>
      </c>
      <c r="B19" s="42" t="e">
        <f>'C завтраками| Bed and breakfast'!#REF!*0.85</f>
        <v>#REF!</v>
      </c>
      <c r="C19" s="42" t="e">
        <f>'C завтраками| Bed and breakfast'!#REF!*0.85</f>
        <v>#REF!</v>
      </c>
    </row>
    <row r="20" spans="1:3" s="53" customFormat="1" x14ac:dyDescent="0.2">
      <c r="A20" s="89"/>
      <c r="B20" s="89"/>
      <c r="C20" s="89"/>
    </row>
    <row r="21" spans="1:3" ht="18" customHeight="1" x14ac:dyDescent="0.2">
      <c r="A21" s="111" t="s">
        <v>100</v>
      </c>
      <c r="B21" s="136" t="e">
        <f t="shared" ref="B21:C21" si="0">B4</f>
        <v>#REF!</v>
      </c>
      <c r="C21" s="136" t="e">
        <f t="shared" si="0"/>
        <v>#REF!</v>
      </c>
    </row>
    <row r="22" spans="1:3" ht="20.25" customHeight="1" x14ac:dyDescent="0.2">
      <c r="A22" s="90" t="s">
        <v>64</v>
      </c>
      <c r="B22" s="136" t="e">
        <f t="shared" ref="B22:C22" si="1">B5</f>
        <v>#REF!</v>
      </c>
      <c r="C22" s="136" t="e">
        <f t="shared" si="1"/>
        <v>#REF!</v>
      </c>
    </row>
    <row r="23" spans="1:3" s="44" customFormat="1" x14ac:dyDescent="0.2">
      <c r="A23" s="42" t="s">
        <v>83</v>
      </c>
      <c r="B23" s="87"/>
      <c r="C23" s="87"/>
    </row>
    <row r="24" spans="1:3" s="50" customFormat="1" x14ac:dyDescent="0.2">
      <c r="A24" s="88">
        <v>1</v>
      </c>
      <c r="B24" s="94" t="e">
        <f t="shared" ref="B24:C24" si="2">ROUNDUP(B7*0.87,)</f>
        <v>#REF!</v>
      </c>
      <c r="C24" s="94" t="e">
        <f t="shared" si="2"/>
        <v>#REF!</v>
      </c>
    </row>
    <row r="25" spans="1:3" s="50" customFormat="1" x14ac:dyDescent="0.2">
      <c r="A25" s="88">
        <v>2</v>
      </c>
      <c r="B25" s="94" t="e">
        <f t="shared" ref="B25:C25" si="3">ROUNDUP(B8*0.87,)</f>
        <v>#REF!</v>
      </c>
      <c r="C25" s="94" t="e">
        <f t="shared" si="3"/>
        <v>#REF!</v>
      </c>
    </row>
    <row r="26" spans="1:3" s="50" customFormat="1" x14ac:dyDescent="0.2">
      <c r="A26" s="42" t="s">
        <v>84</v>
      </c>
      <c r="B26" s="94"/>
      <c r="C26" s="94"/>
    </row>
    <row r="27" spans="1:3" s="50" customFormat="1" x14ac:dyDescent="0.2">
      <c r="A27" s="88">
        <f>A24</f>
        <v>1</v>
      </c>
      <c r="B27" s="94" t="e">
        <f t="shared" ref="B27:C27" si="4">ROUNDUP(B10*0.87,)</f>
        <v>#REF!</v>
      </c>
      <c r="C27" s="94" t="e">
        <f t="shared" si="4"/>
        <v>#REF!</v>
      </c>
    </row>
    <row r="28" spans="1:3" s="50" customFormat="1" x14ac:dyDescent="0.2">
      <c r="A28" s="88">
        <f>A25</f>
        <v>2</v>
      </c>
      <c r="B28" s="94" t="e">
        <f t="shared" ref="B28:C28" si="5">ROUNDUP(B11*0.87,)</f>
        <v>#REF!</v>
      </c>
      <c r="C28" s="94" t="e">
        <f t="shared" si="5"/>
        <v>#REF!</v>
      </c>
    </row>
    <row r="29" spans="1:3" s="50" customFormat="1" x14ac:dyDescent="0.2">
      <c r="A29" s="42" t="s">
        <v>85</v>
      </c>
      <c r="B29" s="94"/>
      <c r="C29" s="94"/>
    </row>
    <row r="30" spans="1:3" s="50" customFormat="1" x14ac:dyDescent="0.2">
      <c r="A30" s="88">
        <f>A24</f>
        <v>1</v>
      </c>
      <c r="B30" s="94" t="e">
        <f t="shared" ref="B30:C30" si="6">ROUNDUP(B13*0.87,)</f>
        <v>#REF!</v>
      </c>
      <c r="C30" s="94" t="e">
        <f t="shared" si="6"/>
        <v>#REF!</v>
      </c>
    </row>
    <row r="31" spans="1:3" s="50" customFormat="1" x14ac:dyDescent="0.2">
      <c r="A31" s="88">
        <f>A25</f>
        <v>2</v>
      </c>
      <c r="B31" s="94" t="e">
        <f t="shared" ref="B31:C31" si="7">ROUNDUP(B14*0.87,)</f>
        <v>#REF!</v>
      </c>
      <c r="C31" s="94" t="e">
        <f t="shared" si="7"/>
        <v>#REF!</v>
      </c>
    </row>
    <row r="32" spans="1:3" s="50" customFormat="1" x14ac:dyDescent="0.2">
      <c r="A32" s="42" t="s">
        <v>86</v>
      </c>
      <c r="B32" s="94"/>
      <c r="C32" s="94"/>
    </row>
    <row r="33" spans="1:3" s="50" customFormat="1" x14ac:dyDescent="0.2">
      <c r="A33" s="88">
        <f>A24</f>
        <v>1</v>
      </c>
      <c r="B33" s="94" t="e">
        <f t="shared" ref="B33:C33" si="8">ROUNDUP(B16*0.87,)</f>
        <v>#REF!</v>
      </c>
      <c r="C33" s="94" t="e">
        <f t="shared" si="8"/>
        <v>#REF!</v>
      </c>
    </row>
    <row r="34" spans="1:3" s="50" customFormat="1" x14ac:dyDescent="0.2">
      <c r="A34" s="88">
        <f>A25</f>
        <v>2</v>
      </c>
      <c r="B34" s="94" t="e">
        <f t="shared" ref="B34:C34" si="9">ROUNDUP(B17*0.87,)</f>
        <v>#REF!</v>
      </c>
      <c r="C34" s="94" t="e">
        <f t="shared" si="9"/>
        <v>#REF!</v>
      </c>
    </row>
    <row r="35" spans="1:3" s="50" customFormat="1" x14ac:dyDescent="0.2">
      <c r="A35" s="42" t="s">
        <v>87</v>
      </c>
      <c r="B35" s="94"/>
      <c r="C35" s="94"/>
    </row>
    <row r="36" spans="1:3" s="50" customFormat="1" x14ac:dyDescent="0.2">
      <c r="A36" s="88" t="s">
        <v>88</v>
      </c>
      <c r="B36" s="94" t="e">
        <f t="shared" ref="B36:C36" si="10">ROUNDUP(B19*0.87,)</f>
        <v>#REF!</v>
      </c>
      <c r="C36" s="94" t="e">
        <f t="shared" si="10"/>
        <v>#REF!</v>
      </c>
    </row>
    <row r="37" spans="1:3" s="50" customFormat="1" x14ac:dyDescent="0.2">
      <c r="A37" s="100"/>
    </row>
    <row r="38" spans="1:3" s="50" customFormat="1" ht="12.75" thickBot="1" x14ac:dyDescent="0.25">
      <c r="A38" s="100"/>
    </row>
    <row r="39" spans="1:3" s="50" customFormat="1" ht="12.75" thickBot="1" x14ac:dyDescent="0.25">
      <c r="A39" s="104" t="s">
        <v>66</v>
      </c>
    </row>
    <row r="40" spans="1:3" x14ac:dyDescent="0.2">
      <c r="A40" s="63" t="s">
        <v>78</v>
      </c>
    </row>
    <row r="41" spans="1:3" ht="9" hidden="1" customHeight="1" x14ac:dyDescent="0.2">
      <c r="A41" s="43" t="s">
        <v>67</v>
      </c>
    </row>
    <row r="42" spans="1:3" ht="10.7" customHeight="1" x14ac:dyDescent="0.2">
      <c r="A42" s="43" t="s">
        <v>89</v>
      </c>
    </row>
    <row r="43" spans="1:3" x14ac:dyDescent="0.2">
      <c r="A43" s="43" t="s">
        <v>68</v>
      </c>
    </row>
    <row r="44" spans="1:3" ht="13.35" customHeight="1" x14ac:dyDescent="0.2">
      <c r="A44" s="43" t="s">
        <v>69</v>
      </c>
    </row>
    <row r="45" spans="1:3" ht="13.35" customHeight="1" x14ac:dyDescent="0.2">
      <c r="A45" s="159" t="s">
        <v>162</v>
      </c>
    </row>
    <row r="46" spans="1:3" ht="12.6" customHeight="1" thickBot="1" x14ac:dyDescent="0.25">
      <c r="A46" s="3"/>
    </row>
    <row r="47" spans="1:3" ht="13.35" customHeight="1" thickBot="1" x14ac:dyDescent="0.25">
      <c r="A47" s="105" t="s">
        <v>71</v>
      </c>
    </row>
    <row r="48" spans="1:3" ht="11.45" customHeight="1" x14ac:dyDescent="0.2">
      <c r="A48" s="96" t="s">
        <v>157</v>
      </c>
    </row>
    <row r="49" spans="1:1" ht="12.75" thickBot="1" x14ac:dyDescent="0.25">
      <c r="A49" s="3"/>
    </row>
    <row r="50" spans="1:1" ht="12.75" thickBot="1" x14ac:dyDescent="0.25">
      <c r="A50" s="107" t="s">
        <v>70</v>
      </c>
    </row>
    <row r="51" spans="1:1" ht="48" x14ac:dyDescent="0.2">
      <c r="A51" s="70" t="s">
        <v>92</v>
      </c>
    </row>
    <row r="52" spans="1:1" ht="12.75" x14ac:dyDescent="0.2">
      <c r="A52"/>
    </row>
  </sheetData>
  <mergeCells count="1">
    <mergeCell ref="A1:A2"/>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52"/>
  <sheetViews>
    <sheetView topLeftCell="A19" workbookViewId="0">
      <pane xSplit="1" topLeftCell="B1" activePane="topRight" state="frozen"/>
      <selection pane="topRight" activeCell="B21" sqref="B21"/>
    </sheetView>
  </sheetViews>
  <sheetFormatPr defaultColWidth="9" defaultRowHeight="12" x14ac:dyDescent="0.2"/>
  <cols>
    <col min="1" max="1" width="84.5703125" style="48" customWidth="1"/>
    <col min="2" max="16384" width="9" style="48"/>
  </cols>
  <sheetData>
    <row r="1" spans="1:20" s="51" customFormat="1" ht="12" customHeight="1" x14ac:dyDescent="0.2">
      <c r="A1" s="230" t="s">
        <v>82</v>
      </c>
    </row>
    <row r="2" spans="1:20" s="51" customFormat="1" ht="12" customHeight="1" x14ac:dyDescent="0.2">
      <c r="A2" s="230"/>
    </row>
    <row r="3" spans="1:20" s="51" customFormat="1" ht="11.1" customHeight="1" x14ac:dyDescent="0.2">
      <c r="A3" s="97" t="s">
        <v>101</v>
      </c>
    </row>
    <row r="4" spans="1:20" s="52" customFormat="1" ht="32.1" customHeight="1" x14ac:dyDescent="0.2">
      <c r="A4" s="98" t="s">
        <v>64</v>
      </c>
      <c r="B4" s="136" t="e">
        <f>'C завтраками| Bed and breakfast'!#REF!</f>
        <v>#REF!</v>
      </c>
      <c r="C4" s="136" t="e">
        <f>'C завтраками| Bed and breakfast'!#REF!</f>
        <v>#REF!</v>
      </c>
      <c r="D4" s="136" t="e">
        <f>'C завтраками| Bed and breakfast'!#REF!</f>
        <v>#REF!</v>
      </c>
      <c r="E4" s="136" t="e">
        <f>'C завтраками| Bed and breakfast'!#REF!</f>
        <v>#REF!</v>
      </c>
      <c r="F4" s="136" t="e">
        <f>'C завтраками| Bed and breakfast'!#REF!</f>
        <v>#REF!</v>
      </c>
      <c r="G4" s="136" t="e">
        <f>'C завтраками| Bed and breakfast'!#REF!</f>
        <v>#REF!</v>
      </c>
      <c r="H4" s="136" t="e">
        <f>'C завтраками| Bed and breakfast'!#REF!</f>
        <v>#REF!</v>
      </c>
      <c r="I4" s="136" t="e">
        <f>'C завтраками| Bed and breakfast'!#REF!</f>
        <v>#REF!</v>
      </c>
      <c r="J4" s="136" t="e">
        <f>'C завтраками| Bed and breakfast'!#REF!</f>
        <v>#REF!</v>
      </c>
      <c r="K4" s="136" t="e">
        <f>'C завтраками| Bed and breakfast'!#REF!</f>
        <v>#REF!</v>
      </c>
      <c r="L4" s="136" t="e">
        <f>'C завтраками| Bed and breakfast'!#REF!</f>
        <v>#REF!</v>
      </c>
      <c r="M4" s="136" t="e">
        <f>'C завтраками| Bed and breakfast'!#REF!</f>
        <v>#REF!</v>
      </c>
      <c r="N4" s="136" t="e">
        <f>'C завтраками| Bed and breakfast'!#REF!</f>
        <v>#REF!</v>
      </c>
      <c r="O4" s="136" t="e">
        <f>'C завтраками| Bed and breakfast'!#REF!</f>
        <v>#REF!</v>
      </c>
      <c r="P4" s="136" t="e">
        <f>'C завтраками| Bed and breakfast'!#REF!</f>
        <v>#REF!</v>
      </c>
      <c r="Q4" s="136" t="e">
        <f>'C завтраками| Bed and breakfast'!#REF!</f>
        <v>#REF!</v>
      </c>
      <c r="R4" s="136" t="e">
        <f>'C завтраками| Bed and breakfast'!#REF!</f>
        <v>#REF!</v>
      </c>
      <c r="S4" s="136" t="e">
        <f>'C завтраками| Bed and breakfast'!#REF!</f>
        <v>#REF!</v>
      </c>
      <c r="T4" s="136" t="e">
        <f>'C завтраками| Bed and breakfast'!#REF!</f>
        <v>#REF!</v>
      </c>
    </row>
    <row r="5" spans="1:20" s="53" customFormat="1" ht="21.95" customHeight="1" x14ac:dyDescent="0.2">
      <c r="A5" s="98"/>
      <c r="B5" s="136" t="e">
        <f>'C завтраками| Bed and breakfast'!#REF!</f>
        <v>#REF!</v>
      </c>
      <c r="C5" s="136" t="e">
        <f>'C завтраками| Bed and breakfast'!#REF!</f>
        <v>#REF!</v>
      </c>
      <c r="D5" s="136" t="e">
        <f>'C завтраками| Bed and breakfast'!#REF!</f>
        <v>#REF!</v>
      </c>
      <c r="E5" s="136" t="e">
        <f>'C завтраками| Bed and breakfast'!#REF!</f>
        <v>#REF!</v>
      </c>
      <c r="F5" s="136" t="e">
        <f>'C завтраками| Bed and breakfast'!#REF!</f>
        <v>#REF!</v>
      </c>
      <c r="G5" s="136" t="e">
        <f>'C завтраками| Bed and breakfast'!#REF!</f>
        <v>#REF!</v>
      </c>
      <c r="H5" s="136" t="e">
        <f>'C завтраками| Bed and breakfast'!#REF!</f>
        <v>#REF!</v>
      </c>
      <c r="I5" s="136" t="e">
        <f>'C завтраками| Bed and breakfast'!#REF!</f>
        <v>#REF!</v>
      </c>
      <c r="J5" s="136" t="e">
        <f>'C завтраками| Bed and breakfast'!#REF!</f>
        <v>#REF!</v>
      </c>
      <c r="K5" s="136" t="e">
        <f>'C завтраками| Bed and breakfast'!#REF!</f>
        <v>#REF!</v>
      </c>
      <c r="L5" s="136" t="e">
        <f>'C завтраками| Bed and breakfast'!#REF!</f>
        <v>#REF!</v>
      </c>
      <c r="M5" s="136" t="e">
        <f>'C завтраками| Bed and breakfast'!#REF!</f>
        <v>#REF!</v>
      </c>
      <c r="N5" s="136" t="e">
        <f>'C завтраками| Bed and breakfast'!#REF!</f>
        <v>#REF!</v>
      </c>
      <c r="O5" s="136" t="e">
        <f>'C завтраками| Bed and breakfast'!#REF!</f>
        <v>#REF!</v>
      </c>
      <c r="P5" s="136" t="e">
        <f>'C завтраками| Bed and breakfast'!#REF!</f>
        <v>#REF!</v>
      </c>
      <c r="Q5" s="136" t="e">
        <f>'C завтраками| Bed and breakfast'!#REF!</f>
        <v>#REF!</v>
      </c>
      <c r="R5" s="136" t="e">
        <f>'C завтраками| Bed and breakfast'!#REF!</f>
        <v>#REF!</v>
      </c>
      <c r="S5" s="136" t="e">
        <f>'C завтраками| Bed and breakfast'!#REF!</f>
        <v>#REF!</v>
      </c>
      <c r="T5" s="136" t="e">
        <f>'C завтраками| Bed and breakfast'!#REF!</f>
        <v>#REF!</v>
      </c>
    </row>
    <row r="6" spans="1:20" s="53" customFormat="1" x14ac:dyDescent="0.2">
      <c r="A6" s="42" t="s">
        <v>83</v>
      </c>
      <c r="B6" s="87"/>
      <c r="C6" s="87"/>
      <c r="D6" s="87"/>
      <c r="E6" s="87"/>
      <c r="F6" s="87"/>
      <c r="G6" s="87"/>
      <c r="H6" s="87"/>
      <c r="I6" s="87"/>
      <c r="J6" s="87"/>
      <c r="K6" s="87"/>
      <c r="L6" s="87"/>
      <c r="M6" s="87"/>
      <c r="N6" s="87"/>
      <c r="O6" s="87"/>
      <c r="P6" s="87"/>
      <c r="Q6" s="87"/>
      <c r="R6" s="87"/>
      <c r="S6" s="87"/>
      <c r="T6" s="87"/>
    </row>
    <row r="7" spans="1:20" s="53" customFormat="1" x14ac:dyDescent="0.2">
      <c r="A7" s="88">
        <v>1</v>
      </c>
      <c r="B7" s="42" t="e">
        <f>'C завтраками| Bed and breakfast'!#REF!*0.85</f>
        <v>#REF!</v>
      </c>
      <c r="C7" s="42" t="e">
        <f>'C завтраками| Bed and breakfast'!#REF!*0.85</f>
        <v>#REF!</v>
      </c>
      <c r="D7" s="42" t="e">
        <f>'C завтраками| Bed and breakfast'!#REF!*0.85</f>
        <v>#REF!</v>
      </c>
      <c r="E7" s="42" t="e">
        <f>'C завтраками| Bed and breakfast'!#REF!*0.85</f>
        <v>#REF!</v>
      </c>
      <c r="F7" s="42" t="e">
        <f>'C завтраками| Bed and breakfast'!#REF!*0.85</f>
        <v>#REF!</v>
      </c>
      <c r="G7" s="42" t="e">
        <f>'C завтраками| Bed and breakfast'!#REF!*0.85</f>
        <v>#REF!</v>
      </c>
      <c r="H7" s="42" t="e">
        <f>'C завтраками| Bed and breakfast'!#REF!*0.85</f>
        <v>#REF!</v>
      </c>
      <c r="I7" s="42" t="e">
        <f>'C завтраками| Bed and breakfast'!#REF!*0.85</f>
        <v>#REF!</v>
      </c>
      <c r="J7" s="42" t="e">
        <f>'C завтраками| Bed and breakfast'!#REF!*0.85</f>
        <v>#REF!</v>
      </c>
      <c r="K7" s="42" t="e">
        <f>'C завтраками| Bed and breakfast'!#REF!*0.85</f>
        <v>#REF!</v>
      </c>
      <c r="L7" s="42" t="e">
        <f>'C завтраками| Bed and breakfast'!#REF!*0.85</f>
        <v>#REF!</v>
      </c>
      <c r="M7" s="42" t="e">
        <f>'C завтраками| Bed and breakfast'!#REF!*0.85</f>
        <v>#REF!</v>
      </c>
      <c r="N7" s="42" t="e">
        <f>'C завтраками| Bed and breakfast'!#REF!*0.85</f>
        <v>#REF!</v>
      </c>
      <c r="O7" s="42" t="e">
        <f>'C завтраками| Bed and breakfast'!#REF!*0.85</f>
        <v>#REF!</v>
      </c>
      <c r="P7" s="42" t="e">
        <f>'C завтраками| Bed and breakfast'!#REF!*0.85</f>
        <v>#REF!</v>
      </c>
      <c r="Q7" s="42" t="e">
        <f>'C завтраками| Bed and breakfast'!#REF!*0.85</f>
        <v>#REF!</v>
      </c>
      <c r="R7" s="42" t="e">
        <f>'C завтраками| Bed and breakfast'!#REF!*0.85</f>
        <v>#REF!</v>
      </c>
      <c r="S7" s="42" t="e">
        <f>'C завтраками| Bed and breakfast'!#REF!*0.85</f>
        <v>#REF!</v>
      </c>
      <c r="T7" s="42" t="e">
        <f>'C завтраками| Bed and breakfast'!#REF!*0.85</f>
        <v>#REF!</v>
      </c>
    </row>
    <row r="8" spans="1:20" s="53" customFormat="1" x14ac:dyDescent="0.2">
      <c r="A8" s="88">
        <v>2</v>
      </c>
      <c r="B8" s="42" t="e">
        <f>'C завтраками| Bed and breakfast'!#REF!*0.85</f>
        <v>#REF!</v>
      </c>
      <c r="C8" s="42" t="e">
        <f>'C завтраками| Bed and breakfast'!#REF!*0.85</f>
        <v>#REF!</v>
      </c>
      <c r="D8" s="42" t="e">
        <f>'C завтраками| Bed and breakfast'!#REF!*0.85</f>
        <v>#REF!</v>
      </c>
      <c r="E8" s="42" t="e">
        <f>'C завтраками| Bed and breakfast'!#REF!*0.85</f>
        <v>#REF!</v>
      </c>
      <c r="F8" s="42" t="e">
        <f>'C завтраками| Bed and breakfast'!#REF!*0.85</f>
        <v>#REF!</v>
      </c>
      <c r="G8" s="42" t="e">
        <f>'C завтраками| Bed and breakfast'!#REF!*0.85</f>
        <v>#REF!</v>
      </c>
      <c r="H8" s="42" t="e">
        <f>'C завтраками| Bed and breakfast'!#REF!*0.85</f>
        <v>#REF!</v>
      </c>
      <c r="I8" s="42" t="e">
        <f>'C завтраками| Bed and breakfast'!#REF!*0.85</f>
        <v>#REF!</v>
      </c>
      <c r="J8" s="42" t="e">
        <f>'C завтраками| Bed and breakfast'!#REF!*0.85</f>
        <v>#REF!</v>
      </c>
      <c r="K8" s="42" t="e">
        <f>'C завтраками| Bed and breakfast'!#REF!*0.85</f>
        <v>#REF!</v>
      </c>
      <c r="L8" s="42" t="e">
        <f>'C завтраками| Bed and breakfast'!#REF!*0.85</f>
        <v>#REF!</v>
      </c>
      <c r="M8" s="42" t="e">
        <f>'C завтраками| Bed and breakfast'!#REF!*0.85</f>
        <v>#REF!</v>
      </c>
      <c r="N8" s="42" t="e">
        <f>'C завтраками| Bed and breakfast'!#REF!*0.85</f>
        <v>#REF!</v>
      </c>
      <c r="O8" s="42" t="e">
        <f>'C завтраками| Bed and breakfast'!#REF!*0.85</f>
        <v>#REF!</v>
      </c>
      <c r="P8" s="42" t="e">
        <f>'C завтраками| Bed and breakfast'!#REF!*0.85</f>
        <v>#REF!</v>
      </c>
      <c r="Q8" s="42" t="e">
        <f>'C завтраками| Bed and breakfast'!#REF!*0.85</f>
        <v>#REF!</v>
      </c>
      <c r="R8" s="42" t="e">
        <f>'C завтраками| Bed and breakfast'!#REF!*0.85</f>
        <v>#REF!</v>
      </c>
      <c r="S8" s="42" t="e">
        <f>'C завтраками| Bed and breakfast'!#REF!*0.85</f>
        <v>#REF!</v>
      </c>
      <c r="T8" s="42" t="e">
        <f>'C завтраками| Bed and breakfast'!#REF!*0.85</f>
        <v>#REF!</v>
      </c>
    </row>
    <row r="9" spans="1:20" s="53" customFormat="1" x14ac:dyDescent="0.2">
      <c r="A9" s="42" t="s">
        <v>84</v>
      </c>
      <c r="B9" s="42"/>
      <c r="C9" s="42"/>
      <c r="D9" s="42"/>
      <c r="E9" s="42"/>
      <c r="F9" s="42"/>
      <c r="G9" s="42"/>
      <c r="H9" s="42"/>
      <c r="I9" s="42"/>
      <c r="J9" s="42"/>
      <c r="K9" s="42"/>
      <c r="L9" s="42"/>
      <c r="M9" s="42"/>
      <c r="N9" s="42"/>
      <c r="O9" s="42"/>
      <c r="P9" s="42"/>
      <c r="Q9" s="42"/>
      <c r="R9" s="42"/>
      <c r="S9" s="42"/>
      <c r="T9" s="42"/>
    </row>
    <row r="10" spans="1:20" s="53" customFormat="1" x14ac:dyDescent="0.2">
      <c r="A10" s="88">
        <f>A7</f>
        <v>1</v>
      </c>
      <c r="B10" s="42" t="e">
        <f>'C завтраками| Bed and breakfast'!#REF!*0.85</f>
        <v>#REF!</v>
      </c>
      <c r="C10" s="42" t="e">
        <f>'C завтраками| Bed and breakfast'!#REF!*0.85</f>
        <v>#REF!</v>
      </c>
      <c r="D10" s="42" t="e">
        <f>'C завтраками| Bed and breakfast'!#REF!*0.85</f>
        <v>#REF!</v>
      </c>
      <c r="E10" s="42" t="e">
        <f>'C завтраками| Bed and breakfast'!#REF!*0.85</f>
        <v>#REF!</v>
      </c>
      <c r="F10" s="42" t="e">
        <f>'C завтраками| Bed and breakfast'!#REF!*0.85</f>
        <v>#REF!</v>
      </c>
      <c r="G10" s="42" t="e">
        <f>'C завтраками| Bed and breakfast'!#REF!*0.85</f>
        <v>#REF!</v>
      </c>
      <c r="H10" s="42" t="e">
        <f>'C завтраками| Bed and breakfast'!#REF!*0.85</f>
        <v>#REF!</v>
      </c>
      <c r="I10" s="42" t="e">
        <f>'C завтраками| Bed and breakfast'!#REF!*0.85</f>
        <v>#REF!</v>
      </c>
      <c r="J10" s="42" t="e">
        <f>'C завтраками| Bed and breakfast'!#REF!*0.85</f>
        <v>#REF!</v>
      </c>
      <c r="K10" s="42" t="e">
        <f>'C завтраками| Bed and breakfast'!#REF!*0.85</f>
        <v>#REF!</v>
      </c>
      <c r="L10" s="42" t="e">
        <f>'C завтраками| Bed and breakfast'!#REF!*0.85</f>
        <v>#REF!</v>
      </c>
      <c r="M10" s="42" t="e">
        <f>'C завтраками| Bed and breakfast'!#REF!*0.85</f>
        <v>#REF!</v>
      </c>
      <c r="N10" s="42" t="e">
        <f>'C завтраками| Bed and breakfast'!#REF!*0.85</f>
        <v>#REF!</v>
      </c>
      <c r="O10" s="42" t="e">
        <f>'C завтраками| Bed and breakfast'!#REF!*0.85</f>
        <v>#REF!</v>
      </c>
      <c r="P10" s="42" t="e">
        <f>'C завтраками| Bed and breakfast'!#REF!*0.85</f>
        <v>#REF!</v>
      </c>
      <c r="Q10" s="42" t="e">
        <f>'C завтраками| Bed and breakfast'!#REF!*0.85</f>
        <v>#REF!</v>
      </c>
      <c r="R10" s="42" t="e">
        <f>'C завтраками| Bed and breakfast'!#REF!*0.85</f>
        <v>#REF!</v>
      </c>
      <c r="S10" s="42" t="e">
        <f>'C завтраками| Bed and breakfast'!#REF!*0.85</f>
        <v>#REF!</v>
      </c>
      <c r="T10" s="42" t="e">
        <f>'C завтраками| Bed and breakfast'!#REF!*0.85</f>
        <v>#REF!</v>
      </c>
    </row>
    <row r="11" spans="1:20" s="53" customFormat="1" x14ac:dyDescent="0.2">
      <c r="A11" s="88">
        <f>A8</f>
        <v>2</v>
      </c>
      <c r="B11" s="42" t="e">
        <f>'C завтраками| Bed and breakfast'!#REF!*0.85</f>
        <v>#REF!</v>
      </c>
      <c r="C11" s="42" t="e">
        <f>'C завтраками| Bed and breakfast'!#REF!*0.85</f>
        <v>#REF!</v>
      </c>
      <c r="D11" s="42" t="e">
        <f>'C завтраками| Bed and breakfast'!#REF!*0.85</f>
        <v>#REF!</v>
      </c>
      <c r="E11" s="42" t="e">
        <f>'C завтраками| Bed and breakfast'!#REF!*0.85</f>
        <v>#REF!</v>
      </c>
      <c r="F11" s="42" t="e">
        <f>'C завтраками| Bed and breakfast'!#REF!*0.85</f>
        <v>#REF!</v>
      </c>
      <c r="G11" s="42" t="e">
        <f>'C завтраками| Bed and breakfast'!#REF!*0.85</f>
        <v>#REF!</v>
      </c>
      <c r="H11" s="42" t="e">
        <f>'C завтраками| Bed and breakfast'!#REF!*0.85</f>
        <v>#REF!</v>
      </c>
      <c r="I11" s="42" t="e">
        <f>'C завтраками| Bed and breakfast'!#REF!*0.85</f>
        <v>#REF!</v>
      </c>
      <c r="J11" s="42" t="e">
        <f>'C завтраками| Bed and breakfast'!#REF!*0.85</f>
        <v>#REF!</v>
      </c>
      <c r="K11" s="42" t="e">
        <f>'C завтраками| Bed and breakfast'!#REF!*0.85</f>
        <v>#REF!</v>
      </c>
      <c r="L11" s="42" t="e">
        <f>'C завтраками| Bed and breakfast'!#REF!*0.85</f>
        <v>#REF!</v>
      </c>
      <c r="M11" s="42" t="e">
        <f>'C завтраками| Bed and breakfast'!#REF!*0.85</f>
        <v>#REF!</v>
      </c>
      <c r="N11" s="42" t="e">
        <f>'C завтраками| Bed and breakfast'!#REF!*0.85</f>
        <v>#REF!</v>
      </c>
      <c r="O11" s="42" t="e">
        <f>'C завтраками| Bed and breakfast'!#REF!*0.85</f>
        <v>#REF!</v>
      </c>
      <c r="P11" s="42" t="e">
        <f>'C завтраками| Bed and breakfast'!#REF!*0.85</f>
        <v>#REF!</v>
      </c>
      <c r="Q11" s="42" t="e">
        <f>'C завтраками| Bed and breakfast'!#REF!*0.85</f>
        <v>#REF!</v>
      </c>
      <c r="R11" s="42" t="e">
        <f>'C завтраками| Bed and breakfast'!#REF!*0.85</f>
        <v>#REF!</v>
      </c>
      <c r="S11" s="42" t="e">
        <f>'C завтраками| Bed and breakfast'!#REF!*0.85</f>
        <v>#REF!</v>
      </c>
      <c r="T11" s="42" t="e">
        <f>'C завтраками| Bed and breakfast'!#REF!*0.85</f>
        <v>#REF!</v>
      </c>
    </row>
    <row r="12" spans="1:20" s="53" customFormat="1" x14ac:dyDescent="0.2">
      <c r="A12" s="42" t="s">
        <v>85</v>
      </c>
      <c r="B12" s="42"/>
      <c r="C12" s="42"/>
      <c r="D12" s="42"/>
      <c r="E12" s="42"/>
      <c r="F12" s="42"/>
      <c r="G12" s="42"/>
      <c r="H12" s="42"/>
      <c r="I12" s="42"/>
      <c r="J12" s="42"/>
      <c r="K12" s="42"/>
      <c r="L12" s="42"/>
      <c r="M12" s="42"/>
      <c r="N12" s="42"/>
      <c r="O12" s="42"/>
      <c r="P12" s="42"/>
      <c r="Q12" s="42"/>
      <c r="R12" s="42"/>
      <c r="S12" s="42"/>
      <c r="T12" s="42"/>
    </row>
    <row r="13" spans="1:20" s="53" customFormat="1" x14ac:dyDescent="0.2">
      <c r="A13" s="88">
        <f>A7</f>
        <v>1</v>
      </c>
      <c r="B13" s="42" t="e">
        <f>'C завтраками| Bed and breakfast'!#REF!*0.85</f>
        <v>#REF!</v>
      </c>
      <c r="C13" s="42" t="e">
        <f>'C завтраками| Bed and breakfast'!#REF!*0.85</f>
        <v>#REF!</v>
      </c>
      <c r="D13" s="42" t="e">
        <f>'C завтраками| Bed and breakfast'!#REF!*0.85</f>
        <v>#REF!</v>
      </c>
      <c r="E13" s="42" t="e">
        <f>'C завтраками| Bed and breakfast'!#REF!*0.85</f>
        <v>#REF!</v>
      </c>
      <c r="F13" s="42" t="e">
        <f>'C завтраками| Bed and breakfast'!#REF!*0.85</f>
        <v>#REF!</v>
      </c>
      <c r="G13" s="42" t="e">
        <f>'C завтраками| Bed and breakfast'!#REF!*0.85</f>
        <v>#REF!</v>
      </c>
      <c r="H13" s="42" t="e">
        <f>'C завтраками| Bed and breakfast'!#REF!*0.85</f>
        <v>#REF!</v>
      </c>
      <c r="I13" s="42" t="e">
        <f>'C завтраками| Bed and breakfast'!#REF!*0.85</f>
        <v>#REF!</v>
      </c>
      <c r="J13" s="42" t="e">
        <f>'C завтраками| Bed and breakfast'!#REF!*0.85</f>
        <v>#REF!</v>
      </c>
      <c r="K13" s="42" t="e">
        <f>'C завтраками| Bed and breakfast'!#REF!*0.85</f>
        <v>#REF!</v>
      </c>
      <c r="L13" s="42" t="e">
        <f>'C завтраками| Bed and breakfast'!#REF!*0.85</f>
        <v>#REF!</v>
      </c>
      <c r="M13" s="42" t="e">
        <f>'C завтраками| Bed and breakfast'!#REF!*0.85</f>
        <v>#REF!</v>
      </c>
      <c r="N13" s="42" t="e">
        <f>'C завтраками| Bed and breakfast'!#REF!*0.85</f>
        <v>#REF!</v>
      </c>
      <c r="O13" s="42" t="e">
        <f>'C завтраками| Bed and breakfast'!#REF!*0.85</f>
        <v>#REF!</v>
      </c>
      <c r="P13" s="42" t="e">
        <f>'C завтраками| Bed and breakfast'!#REF!*0.85</f>
        <v>#REF!</v>
      </c>
      <c r="Q13" s="42" t="e">
        <f>'C завтраками| Bed and breakfast'!#REF!*0.85</f>
        <v>#REF!</v>
      </c>
      <c r="R13" s="42" t="e">
        <f>'C завтраками| Bed and breakfast'!#REF!*0.85</f>
        <v>#REF!</v>
      </c>
      <c r="S13" s="42" t="e">
        <f>'C завтраками| Bed and breakfast'!#REF!*0.85</f>
        <v>#REF!</v>
      </c>
      <c r="T13" s="42" t="e">
        <f>'C завтраками| Bed and breakfast'!#REF!*0.85</f>
        <v>#REF!</v>
      </c>
    </row>
    <row r="14" spans="1:20" s="53" customFormat="1" x14ac:dyDescent="0.2">
      <c r="A14" s="88">
        <f>A8</f>
        <v>2</v>
      </c>
      <c r="B14" s="42" t="e">
        <f>'C завтраками| Bed and breakfast'!#REF!*0.85</f>
        <v>#REF!</v>
      </c>
      <c r="C14" s="42" t="e">
        <f>'C завтраками| Bed and breakfast'!#REF!*0.85</f>
        <v>#REF!</v>
      </c>
      <c r="D14" s="42" t="e">
        <f>'C завтраками| Bed and breakfast'!#REF!*0.85</f>
        <v>#REF!</v>
      </c>
      <c r="E14" s="42" t="e">
        <f>'C завтраками| Bed and breakfast'!#REF!*0.85</f>
        <v>#REF!</v>
      </c>
      <c r="F14" s="42" t="e">
        <f>'C завтраками| Bed and breakfast'!#REF!*0.85</f>
        <v>#REF!</v>
      </c>
      <c r="G14" s="42" t="e">
        <f>'C завтраками| Bed and breakfast'!#REF!*0.85</f>
        <v>#REF!</v>
      </c>
      <c r="H14" s="42" t="e">
        <f>'C завтраками| Bed and breakfast'!#REF!*0.85</f>
        <v>#REF!</v>
      </c>
      <c r="I14" s="42" t="e">
        <f>'C завтраками| Bed and breakfast'!#REF!*0.85</f>
        <v>#REF!</v>
      </c>
      <c r="J14" s="42" t="e">
        <f>'C завтраками| Bed and breakfast'!#REF!*0.85</f>
        <v>#REF!</v>
      </c>
      <c r="K14" s="42" t="e">
        <f>'C завтраками| Bed and breakfast'!#REF!*0.85</f>
        <v>#REF!</v>
      </c>
      <c r="L14" s="42" t="e">
        <f>'C завтраками| Bed and breakfast'!#REF!*0.85</f>
        <v>#REF!</v>
      </c>
      <c r="M14" s="42" t="e">
        <f>'C завтраками| Bed and breakfast'!#REF!*0.85</f>
        <v>#REF!</v>
      </c>
      <c r="N14" s="42" t="e">
        <f>'C завтраками| Bed and breakfast'!#REF!*0.85</f>
        <v>#REF!</v>
      </c>
      <c r="O14" s="42" t="e">
        <f>'C завтраками| Bed and breakfast'!#REF!*0.85</f>
        <v>#REF!</v>
      </c>
      <c r="P14" s="42" t="e">
        <f>'C завтраками| Bed and breakfast'!#REF!*0.85</f>
        <v>#REF!</v>
      </c>
      <c r="Q14" s="42" t="e">
        <f>'C завтраками| Bed and breakfast'!#REF!*0.85</f>
        <v>#REF!</v>
      </c>
      <c r="R14" s="42" t="e">
        <f>'C завтраками| Bed and breakfast'!#REF!*0.85</f>
        <v>#REF!</v>
      </c>
      <c r="S14" s="42" t="e">
        <f>'C завтраками| Bed and breakfast'!#REF!*0.85</f>
        <v>#REF!</v>
      </c>
      <c r="T14" s="42" t="e">
        <f>'C завтраками| Bed and breakfast'!#REF!*0.85</f>
        <v>#REF!</v>
      </c>
    </row>
    <row r="15" spans="1:20" s="53" customFormat="1" x14ac:dyDescent="0.2">
      <c r="A15" s="42" t="s">
        <v>86</v>
      </c>
      <c r="B15" s="42"/>
      <c r="C15" s="42"/>
      <c r="D15" s="42"/>
      <c r="E15" s="42"/>
      <c r="F15" s="42"/>
      <c r="G15" s="42"/>
      <c r="H15" s="42"/>
      <c r="I15" s="42"/>
      <c r="J15" s="42"/>
      <c r="K15" s="42"/>
      <c r="L15" s="42"/>
      <c r="M15" s="42"/>
      <c r="N15" s="42"/>
      <c r="O15" s="42"/>
      <c r="P15" s="42"/>
      <c r="Q15" s="42"/>
      <c r="R15" s="42"/>
      <c r="S15" s="42"/>
      <c r="T15" s="42"/>
    </row>
    <row r="16" spans="1:20" s="53" customFormat="1" x14ac:dyDescent="0.2">
      <c r="A16" s="88">
        <f>A7</f>
        <v>1</v>
      </c>
      <c r="B16" s="42" t="e">
        <f>'C завтраками| Bed and breakfast'!#REF!*0.85</f>
        <v>#REF!</v>
      </c>
      <c r="C16" s="42" t="e">
        <f>'C завтраками| Bed and breakfast'!#REF!*0.85</f>
        <v>#REF!</v>
      </c>
      <c r="D16" s="42" t="e">
        <f>'C завтраками| Bed and breakfast'!#REF!*0.85</f>
        <v>#REF!</v>
      </c>
      <c r="E16" s="42" t="e">
        <f>'C завтраками| Bed and breakfast'!#REF!*0.85</f>
        <v>#REF!</v>
      </c>
      <c r="F16" s="42" t="e">
        <f>'C завтраками| Bed and breakfast'!#REF!*0.85</f>
        <v>#REF!</v>
      </c>
      <c r="G16" s="42" t="e">
        <f>'C завтраками| Bed and breakfast'!#REF!*0.85</f>
        <v>#REF!</v>
      </c>
      <c r="H16" s="42" t="e">
        <f>'C завтраками| Bed and breakfast'!#REF!*0.85</f>
        <v>#REF!</v>
      </c>
      <c r="I16" s="42" t="e">
        <f>'C завтраками| Bed and breakfast'!#REF!*0.85</f>
        <v>#REF!</v>
      </c>
      <c r="J16" s="42" t="e">
        <f>'C завтраками| Bed and breakfast'!#REF!*0.85</f>
        <v>#REF!</v>
      </c>
      <c r="K16" s="42" t="e">
        <f>'C завтраками| Bed and breakfast'!#REF!*0.85</f>
        <v>#REF!</v>
      </c>
      <c r="L16" s="42" t="e">
        <f>'C завтраками| Bed and breakfast'!#REF!*0.85</f>
        <v>#REF!</v>
      </c>
      <c r="M16" s="42" t="e">
        <f>'C завтраками| Bed and breakfast'!#REF!*0.85</f>
        <v>#REF!</v>
      </c>
      <c r="N16" s="42" t="e">
        <f>'C завтраками| Bed and breakfast'!#REF!*0.85</f>
        <v>#REF!</v>
      </c>
      <c r="O16" s="42" t="e">
        <f>'C завтраками| Bed and breakfast'!#REF!*0.85</f>
        <v>#REF!</v>
      </c>
      <c r="P16" s="42" t="e">
        <f>'C завтраками| Bed and breakfast'!#REF!*0.85</f>
        <v>#REF!</v>
      </c>
      <c r="Q16" s="42" t="e">
        <f>'C завтраками| Bed and breakfast'!#REF!*0.85</f>
        <v>#REF!</v>
      </c>
      <c r="R16" s="42" t="e">
        <f>'C завтраками| Bed and breakfast'!#REF!*0.85</f>
        <v>#REF!</v>
      </c>
      <c r="S16" s="42" t="e">
        <f>'C завтраками| Bed and breakfast'!#REF!*0.85</f>
        <v>#REF!</v>
      </c>
      <c r="T16" s="42" t="e">
        <f>'C завтраками| Bed and breakfast'!#REF!*0.85</f>
        <v>#REF!</v>
      </c>
    </row>
    <row r="17" spans="1:20" s="53" customFormat="1" x14ac:dyDescent="0.2">
      <c r="A17" s="88">
        <f>A8</f>
        <v>2</v>
      </c>
      <c r="B17" s="42" t="e">
        <f>'C завтраками| Bed and breakfast'!#REF!*0.85</f>
        <v>#REF!</v>
      </c>
      <c r="C17" s="42" t="e">
        <f>'C завтраками| Bed and breakfast'!#REF!*0.85</f>
        <v>#REF!</v>
      </c>
      <c r="D17" s="42" t="e">
        <f>'C завтраками| Bed and breakfast'!#REF!*0.85</f>
        <v>#REF!</v>
      </c>
      <c r="E17" s="42" t="e">
        <f>'C завтраками| Bed and breakfast'!#REF!*0.85</f>
        <v>#REF!</v>
      </c>
      <c r="F17" s="42" t="e">
        <f>'C завтраками| Bed and breakfast'!#REF!*0.85</f>
        <v>#REF!</v>
      </c>
      <c r="G17" s="42" t="e">
        <f>'C завтраками| Bed and breakfast'!#REF!*0.85</f>
        <v>#REF!</v>
      </c>
      <c r="H17" s="42" t="e">
        <f>'C завтраками| Bed and breakfast'!#REF!*0.85</f>
        <v>#REF!</v>
      </c>
      <c r="I17" s="42" t="e">
        <f>'C завтраками| Bed and breakfast'!#REF!*0.85</f>
        <v>#REF!</v>
      </c>
      <c r="J17" s="42" t="e">
        <f>'C завтраками| Bed and breakfast'!#REF!*0.85</f>
        <v>#REF!</v>
      </c>
      <c r="K17" s="42" t="e">
        <f>'C завтраками| Bed and breakfast'!#REF!*0.85</f>
        <v>#REF!</v>
      </c>
      <c r="L17" s="42" t="e">
        <f>'C завтраками| Bed and breakfast'!#REF!*0.85</f>
        <v>#REF!</v>
      </c>
      <c r="M17" s="42" t="e">
        <f>'C завтраками| Bed and breakfast'!#REF!*0.85</f>
        <v>#REF!</v>
      </c>
      <c r="N17" s="42" t="e">
        <f>'C завтраками| Bed and breakfast'!#REF!*0.85</f>
        <v>#REF!</v>
      </c>
      <c r="O17" s="42" t="e">
        <f>'C завтраками| Bed and breakfast'!#REF!*0.85</f>
        <v>#REF!</v>
      </c>
      <c r="P17" s="42" t="e">
        <f>'C завтраками| Bed and breakfast'!#REF!*0.85</f>
        <v>#REF!</v>
      </c>
      <c r="Q17" s="42" t="e">
        <f>'C завтраками| Bed and breakfast'!#REF!*0.85</f>
        <v>#REF!</v>
      </c>
      <c r="R17" s="42" t="e">
        <f>'C завтраками| Bed and breakfast'!#REF!*0.85</f>
        <v>#REF!</v>
      </c>
      <c r="S17" s="42" t="e">
        <f>'C завтраками| Bed and breakfast'!#REF!*0.85</f>
        <v>#REF!</v>
      </c>
      <c r="T17" s="42" t="e">
        <f>'C завтраками| Bed and breakfast'!#REF!*0.85</f>
        <v>#REF!</v>
      </c>
    </row>
    <row r="18" spans="1:20" s="53" customFormat="1" x14ac:dyDescent="0.2">
      <c r="A18" s="42" t="s">
        <v>87</v>
      </c>
      <c r="B18" s="42"/>
      <c r="C18" s="42"/>
      <c r="D18" s="42"/>
      <c r="E18" s="42"/>
      <c r="F18" s="42"/>
      <c r="G18" s="42"/>
      <c r="H18" s="42"/>
      <c r="I18" s="42"/>
      <c r="J18" s="42"/>
      <c r="K18" s="42"/>
      <c r="L18" s="42"/>
      <c r="M18" s="42"/>
      <c r="N18" s="42"/>
      <c r="O18" s="42"/>
      <c r="P18" s="42"/>
      <c r="Q18" s="42"/>
      <c r="R18" s="42"/>
      <c r="S18" s="42"/>
      <c r="T18" s="42"/>
    </row>
    <row r="19" spans="1:20" s="53" customFormat="1" x14ac:dyDescent="0.2">
      <c r="A19" s="88" t="s">
        <v>88</v>
      </c>
      <c r="B19" s="42" t="e">
        <f>'C завтраками| Bed and breakfast'!#REF!*0.85</f>
        <v>#REF!</v>
      </c>
      <c r="C19" s="42" t="e">
        <f>'C завтраками| Bed and breakfast'!#REF!*0.85</f>
        <v>#REF!</v>
      </c>
      <c r="D19" s="42" t="e">
        <f>'C завтраками| Bed and breakfast'!#REF!*0.85</f>
        <v>#REF!</v>
      </c>
      <c r="E19" s="42" t="e">
        <f>'C завтраками| Bed and breakfast'!#REF!*0.85</f>
        <v>#REF!</v>
      </c>
      <c r="F19" s="42" t="e">
        <f>'C завтраками| Bed and breakfast'!#REF!*0.85</f>
        <v>#REF!</v>
      </c>
      <c r="G19" s="42" t="e">
        <f>'C завтраками| Bed and breakfast'!#REF!*0.85</f>
        <v>#REF!</v>
      </c>
      <c r="H19" s="42" t="e">
        <f>'C завтраками| Bed and breakfast'!#REF!*0.85</f>
        <v>#REF!</v>
      </c>
      <c r="I19" s="42" t="e">
        <f>'C завтраками| Bed and breakfast'!#REF!*0.85</f>
        <v>#REF!</v>
      </c>
      <c r="J19" s="42" t="e">
        <f>'C завтраками| Bed and breakfast'!#REF!*0.85</f>
        <v>#REF!</v>
      </c>
      <c r="K19" s="42" t="e">
        <f>'C завтраками| Bed and breakfast'!#REF!*0.85</f>
        <v>#REF!</v>
      </c>
      <c r="L19" s="42" t="e">
        <f>'C завтраками| Bed and breakfast'!#REF!*0.85</f>
        <v>#REF!</v>
      </c>
      <c r="M19" s="42" t="e">
        <f>'C завтраками| Bed and breakfast'!#REF!*0.85</f>
        <v>#REF!</v>
      </c>
      <c r="N19" s="42" t="e">
        <f>'C завтраками| Bed and breakfast'!#REF!*0.85</f>
        <v>#REF!</v>
      </c>
      <c r="O19" s="42" t="e">
        <f>'C завтраками| Bed and breakfast'!#REF!*0.85</f>
        <v>#REF!</v>
      </c>
      <c r="P19" s="42" t="e">
        <f>'C завтраками| Bed and breakfast'!#REF!*0.85</f>
        <v>#REF!</v>
      </c>
      <c r="Q19" s="42" t="e">
        <f>'C завтраками| Bed and breakfast'!#REF!*0.85</f>
        <v>#REF!</v>
      </c>
      <c r="R19" s="42" t="e">
        <f>'C завтраками| Bed and breakfast'!#REF!*0.85</f>
        <v>#REF!</v>
      </c>
      <c r="S19" s="42" t="e">
        <f>'C завтраками| Bed and breakfast'!#REF!*0.85</f>
        <v>#REF!</v>
      </c>
      <c r="T19" s="42" t="e">
        <f>'C завтраками| Bed and breakfast'!#REF!*0.85</f>
        <v>#REF!</v>
      </c>
    </row>
    <row r="20" spans="1:20" s="53" customFormat="1" x14ac:dyDescent="0.2">
      <c r="A20" s="89"/>
      <c r="B20" s="89"/>
      <c r="C20" s="89"/>
      <c r="D20" s="89"/>
      <c r="E20" s="89"/>
      <c r="F20" s="89"/>
      <c r="G20" s="89"/>
      <c r="H20" s="89"/>
      <c r="I20" s="89"/>
      <c r="J20" s="89"/>
      <c r="K20" s="89"/>
      <c r="L20" s="89"/>
      <c r="M20" s="89"/>
      <c r="N20" s="89"/>
      <c r="O20" s="89"/>
      <c r="P20" s="89"/>
      <c r="Q20" s="89"/>
      <c r="R20" s="89"/>
      <c r="S20" s="89"/>
      <c r="T20" s="89"/>
    </row>
    <row r="21" spans="1:20" ht="18" customHeight="1" x14ac:dyDescent="0.2">
      <c r="A21" s="111" t="s">
        <v>100</v>
      </c>
      <c r="B21" s="137" t="e">
        <f t="shared" ref="B21:T21" si="0">B4</f>
        <v>#REF!</v>
      </c>
      <c r="C21" s="137" t="e">
        <f t="shared" si="0"/>
        <v>#REF!</v>
      </c>
      <c r="D21" s="137" t="e">
        <f t="shared" si="0"/>
        <v>#REF!</v>
      </c>
      <c r="E21" s="137" t="e">
        <f t="shared" si="0"/>
        <v>#REF!</v>
      </c>
      <c r="F21" s="137" t="e">
        <f t="shared" si="0"/>
        <v>#REF!</v>
      </c>
      <c r="G21" s="137" t="e">
        <f t="shared" si="0"/>
        <v>#REF!</v>
      </c>
      <c r="H21" s="137" t="e">
        <f t="shared" si="0"/>
        <v>#REF!</v>
      </c>
      <c r="I21" s="137" t="e">
        <f t="shared" si="0"/>
        <v>#REF!</v>
      </c>
      <c r="J21" s="137" t="e">
        <f t="shared" si="0"/>
        <v>#REF!</v>
      </c>
      <c r="K21" s="137" t="e">
        <f t="shared" si="0"/>
        <v>#REF!</v>
      </c>
      <c r="L21" s="137" t="e">
        <f t="shared" si="0"/>
        <v>#REF!</v>
      </c>
      <c r="M21" s="137" t="e">
        <f t="shared" si="0"/>
        <v>#REF!</v>
      </c>
      <c r="N21" s="137" t="e">
        <f t="shared" si="0"/>
        <v>#REF!</v>
      </c>
      <c r="O21" s="137" t="e">
        <f t="shared" si="0"/>
        <v>#REF!</v>
      </c>
      <c r="P21" s="137" t="e">
        <f t="shared" si="0"/>
        <v>#REF!</v>
      </c>
      <c r="Q21" s="137" t="e">
        <f t="shared" si="0"/>
        <v>#REF!</v>
      </c>
      <c r="R21" s="137" t="e">
        <f t="shared" si="0"/>
        <v>#REF!</v>
      </c>
      <c r="S21" s="137" t="e">
        <f t="shared" si="0"/>
        <v>#REF!</v>
      </c>
      <c r="T21" s="137" t="e">
        <f t="shared" si="0"/>
        <v>#REF!</v>
      </c>
    </row>
    <row r="22" spans="1:20" ht="20.25" customHeight="1" x14ac:dyDescent="0.2">
      <c r="A22" s="90" t="s">
        <v>64</v>
      </c>
      <c r="B22" s="137" t="e">
        <f t="shared" ref="B22:T22" si="1">B5</f>
        <v>#REF!</v>
      </c>
      <c r="C22" s="137" t="e">
        <f t="shared" si="1"/>
        <v>#REF!</v>
      </c>
      <c r="D22" s="137" t="e">
        <f t="shared" si="1"/>
        <v>#REF!</v>
      </c>
      <c r="E22" s="137" t="e">
        <f t="shared" si="1"/>
        <v>#REF!</v>
      </c>
      <c r="F22" s="137" t="e">
        <f t="shared" si="1"/>
        <v>#REF!</v>
      </c>
      <c r="G22" s="137" t="e">
        <f t="shared" si="1"/>
        <v>#REF!</v>
      </c>
      <c r="H22" s="137" t="e">
        <f t="shared" si="1"/>
        <v>#REF!</v>
      </c>
      <c r="I22" s="137" t="e">
        <f t="shared" si="1"/>
        <v>#REF!</v>
      </c>
      <c r="J22" s="137" t="e">
        <f t="shared" si="1"/>
        <v>#REF!</v>
      </c>
      <c r="K22" s="137" t="e">
        <f t="shared" si="1"/>
        <v>#REF!</v>
      </c>
      <c r="L22" s="137" t="e">
        <f t="shared" si="1"/>
        <v>#REF!</v>
      </c>
      <c r="M22" s="137" t="e">
        <f t="shared" si="1"/>
        <v>#REF!</v>
      </c>
      <c r="N22" s="137" t="e">
        <f t="shared" si="1"/>
        <v>#REF!</v>
      </c>
      <c r="O22" s="137" t="e">
        <f t="shared" si="1"/>
        <v>#REF!</v>
      </c>
      <c r="P22" s="137" t="e">
        <f t="shared" si="1"/>
        <v>#REF!</v>
      </c>
      <c r="Q22" s="137" t="e">
        <f t="shared" si="1"/>
        <v>#REF!</v>
      </c>
      <c r="R22" s="137" t="e">
        <f t="shared" si="1"/>
        <v>#REF!</v>
      </c>
      <c r="S22" s="137" t="e">
        <f t="shared" si="1"/>
        <v>#REF!</v>
      </c>
      <c r="T22" s="137" t="e">
        <f t="shared" si="1"/>
        <v>#REF!</v>
      </c>
    </row>
    <row r="23" spans="1:20" s="44" customFormat="1" x14ac:dyDescent="0.2">
      <c r="A23" s="42" t="s">
        <v>83</v>
      </c>
      <c r="B23" s="87"/>
      <c r="C23" s="87"/>
      <c r="D23" s="87"/>
      <c r="E23" s="87"/>
      <c r="F23" s="87"/>
      <c r="G23" s="87"/>
      <c r="H23" s="87"/>
      <c r="I23" s="87"/>
      <c r="J23" s="87"/>
      <c r="K23" s="87"/>
      <c r="L23" s="87"/>
      <c r="M23" s="87"/>
      <c r="N23" s="87"/>
      <c r="O23" s="87"/>
      <c r="P23" s="87"/>
      <c r="Q23" s="87"/>
      <c r="R23" s="87"/>
      <c r="S23" s="87"/>
      <c r="T23" s="87"/>
    </row>
    <row r="24" spans="1:20" s="50" customFormat="1" x14ac:dyDescent="0.2">
      <c r="A24" s="88">
        <v>1</v>
      </c>
      <c r="B24" s="94" t="e">
        <f t="shared" ref="B24:T24" si="2">ROUND(B7*0.87,)+25</f>
        <v>#REF!</v>
      </c>
      <c r="C24" s="94" t="e">
        <f t="shared" si="2"/>
        <v>#REF!</v>
      </c>
      <c r="D24" s="94" t="e">
        <f t="shared" si="2"/>
        <v>#REF!</v>
      </c>
      <c r="E24" s="94" t="e">
        <f t="shared" si="2"/>
        <v>#REF!</v>
      </c>
      <c r="F24" s="94" t="e">
        <f t="shared" si="2"/>
        <v>#REF!</v>
      </c>
      <c r="G24" s="94" t="e">
        <f t="shared" si="2"/>
        <v>#REF!</v>
      </c>
      <c r="H24" s="94" t="e">
        <f t="shared" si="2"/>
        <v>#REF!</v>
      </c>
      <c r="I24" s="94" t="e">
        <f t="shared" si="2"/>
        <v>#REF!</v>
      </c>
      <c r="J24" s="94" t="e">
        <f t="shared" si="2"/>
        <v>#REF!</v>
      </c>
      <c r="K24" s="94" t="e">
        <f t="shared" si="2"/>
        <v>#REF!</v>
      </c>
      <c r="L24" s="94" t="e">
        <f t="shared" si="2"/>
        <v>#REF!</v>
      </c>
      <c r="M24" s="94" t="e">
        <f t="shared" si="2"/>
        <v>#REF!</v>
      </c>
      <c r="N24" s="94" t="e">
        <f t="shared" si="2"/>
        <v>#REF!</v>
      </c>
      <c r="O24" s="94" t="e">
        <f t="shared" si="2"/>
        <v>#REF!</v>
      </c>
      <c r="P24" s="94" t="e">
        <f t="shared" si="2"/>
        <v>#REF!</v>
      </c>
      <c r="Q24" s="94" t="e">
        <f t="shared" si="2"/>
        <v>#REF!</v>
      </c>
      <c r="R24" s="94" t="e">
        <f t="shared" si="2"/>
        <v>#REF!</v>
      </c>
      <c r="S24" s="94" t="e">
        <f t="shared" si="2"/>
        <v>#REF!</v>
      </c>
      <c r="T24" s="94" t="e">
        <f t="shared" si="2"/>
        <v>#REF!</v>
      </c>
    </row>
    <row r="25" spans="1:20" s="50" customFormat="1" x14ac:dyDescent="0.2">
      <c r="A25" s="88">
        <v>2</v>
      </c>
      <c r="B25" s="94" t="e">
        <f t="shared" ref="B25:T25" si="3">ROUND(B8*0.87,)+25</f>
        <v>#REF!</v>
      </c>
      <c r="C25" s="94" t="e">
        <f t="shared" si="3"/>
        <v>#REF!</v>
      </c>
      <c r="D25" s="94" t="e">
        <f t="shared" si="3"/>
        <v>#REF!</v>
      </c>
      <c r="E25" s="94" t="e">
        <f t="shared" si="3"/>
        <v>#REF!</v>
      </c>
      <c r="F25" s="94" t="e">
        <f t="shared" si="3"/>
        <v>#REF!</v>
      </c>
      <c r="G25" s="94" t="e">
        <f t="shared" si="3"/>
        <v>#REF!</v>
      </c>
      <c r="H25" s="94" t="e">
        <f t="shared" si="3"/>
        <v>#REF!</v>
      </c>
      <c r="I25" s="94" t="e">
        <f t="shared" si="3"/>
        <v>#REF!</v>
      </c>
      <c r="J25" s="94" t="e">
        <f t="shared" si="3"/>
        <v>#REF!</v>
      </c>
      <c r="K25" s="94" t="e">
        <f t="shared" si="3"/>
        <v>#REF!</v>
      </c>
      <c r="L25" s="94" t="e">
        <f t="shared" si="3"/>
        <v>#REF!</v>
      </c>
      <c r="M25" s="94" t="e">
        <f t="shared" si="3"/>
        <v>#REF!</v>
      </c>
      <c r="N25" s="94" t="e">
        <f t="shared" si="3"/>
        <v>#REF!</v>
      </c>
      <c r="O25" s="94" t="e">
        <f t="shared" si="3"/>
        <v>#REF!</v>
      </c>
      <c r="P25" s="94" t="e">
        <f t="shared" si="3"/>
        <v>#REF!</v>
      </c>
      <c r="Q25" s="94" t="e">
        <f t="shared" si="3"/>
        <v>#REF!</v>
      </c>
      <c r="R25" s="94" t="e">
        <f t="shared" si="3"/>
        <v>#REF!</v>
      </c>
      <c r="S25" s="94" t="e">
        <f t="shared" si="3"/>
        <v>#REF!</v>
      </c>
      <c r="T25" s="94" t="e">
        <f t="shared" si="3"/>
        <v>#REF!</v>
      </c>
    </row>
    <row r="26" spans="1:20" s="50" customFormat="1" x14ac:dyDescent="0.2">
      <c r="A26" s="42" t="s">
        <v>84</v>
      </c>
      <c r="B26" s="94"/>
      <c r="C26" s="94"/>
      <c r="D26" s="94"/>
      <c r="E26" s="94"/>
      <c r="F26" s="94"/>
      <c r="G26" s="94"/>
      <c r="H26" s="94"/>
      <c r="I26" s="94"/>
      <c r="J26" s="94"/>
      <c r="K26" s="94"/>
      <c r="L26" s="94"/>
      <c r="M26" s="94"/>
      <c r="N26" s="94"/>
      <c r="O26" s="94"/>
      <c r="P26" s="94"/>
      <c r="Q26" s="94"/>
      <c r="R26" s="94"/>
      <c r="S26" s="94"/>
      <c r="T26" s="94"/>
    </row>
    <row r="27" spans="1:20" s="50" customFormat="1" x14ac:dyDescent="0.2">
      <c r="A27" s="88">
        <f>A24</f>
        <v>1</v>
      </c>
      <c r="B27" s="94" t="e">
        <f t="shared" ref="B27:T27" si="4">ROUND(B10*0.87,)+25</f>
        <v>#REF!</v>
      </c>
      <c r="C27" s="94" t="e">
        <f t="shared" si="4"/>
        <v>#REF!</v>
      </c>
      <c r="D27" s="94" t="e">
        <f t="shared" si="4"/>
        <v>#REF!</v>
      </c>
      <c r="E27" s="94" t="e">
        <f t="shared" si="4"/>
        <v>#REF!</v>
      </c>
      <c r="F27" s="94" t="e">
        <f t="shared" si="4"/>
        <v>#REF!</v>
      </c>
      <c r="G27" s="94" t="e">
        <f t="shared" si="4"/>
        <v>#REF!</v>
      </c>
      <c r="H27" s="94" t="e">
        <f t="shared" si="4"/>
        <v>#REF!</v>
      </c>
      <c r="I27" s="94" t="e">
        <f t="shared" si="4"/>
        <v>#REF!</v>
      </c>
      <c r="J27" s="94" t="e">
        <f t="shared" si="4"/>
        <v>#REF!</v>
      </c>
      <c r="K27" s="94" t="e">
        <f t="shared" si="4"/>
        <v>#REF!</v>
      </c>
      <c r="L27" s="94" t="e">
        <f t="shared" si="4"/>
        <v>#REF!</v>
      </c>
      <c r="M27" s="94" t="e">
        <f t="shared" si="4"/>
        <v>#REF!</v>
      </c>
      <c r="N27" s="94" t="e">
        <f t="shared" si="4"/>
        <v>#REF!</v>
      </c>
      <c r="O27" s="94" t="e">
        <f t="shared" si="4"/>
        <v>#REF!</v>
      </c>
      <c r="P27" s="94" t="e">
        <f t="shared" si="4"/>
        <v>#REF!</v>
      </c>
      <c r="Q27" s="94" t="e">
        <f t="shared" si="4"/>
        <v>#REF!</v>
      </c>
      <c r="R27" s="94" t="e">
        <f t="shared" si="4"/>
        <v>#REF!</v>
      </c>
      <c r="S27" s="94" t="e">
        <f t="shared" si="4"/>
        <v>#REF!</v>
      </c>
      <c r="T27" s="94" t="e">
        <f t="shared" si="4"/>
        <v>#REF!</v>
      </c>
    </row>
    <row r="28" spans="1:20" s="50" customFormat="1" x14ac:dyDescent="0.2">
      <c r="A28" s="88">
        <f>A25</f>
        <v>2</v>
      </c>
      <c r="B28" s="94" t="e">
        <f t="shared" ref="B28:T28" si="5">ROUND(B11*0.87,)+25</f>
        <v>#REF!</v>
      </c>
      <c r="C28" s="94" t="e">
        <f t="shared" si="5"/>
        <v>#REF!</v>
      </c>
      <c r="D28" s="94" t="e">
        <f t="shared" si="5"/>
        <v>#REF!</v>
      </c>
      <c r="E28" s="94" t="e">
        <f t="shared" si="5"/>
        <v>#REF!</v>
      </c>
      <c r="F28" s="94" t="e">
        <f t="shared" si="5"/>
        <v>#REF!</v>
      </c>
      <c r="G28" s="94" t="e">
        <f t="shared" si="5"/>
        <v>#REF!</v>
      </c>
      <c r="H28" s="94" t="e">
        <f t="shared" si="5"/>
        <v>#REF!</v>
      </c>
      <c r="I28" s="94" t="e">
        <f t="shared" si="5"/>
        <v>#REF!</v>
      </c>
      <c r="J28" s="94" t="e">
        <f t="shared" si="5"/>
        <v>#REF!</v>
      </c>
      <c r="K28" s="94" t="e">
        <f t="shared" si="5"/>
        <v>#REF!</v>
      </c>
      <c r="L28" s="94" t="e">
        <f t="shared" si="5"/>
        <v>#REF!</v>
      </c>
      <c r="M28" s="94" t="e">
        <f t="shared" si="5"/>
        <v>#REF!</v>
      </c>
      <c r="N28" s="94" t="e">
        <f t="shared" si="5"/>
        <v>#REF!</v>
      </c>
      <c r="O28" s="94" t="e">
        <f t="shared" si="5"/>
        <v>#REF!</v>
      </c>
      <c r="P28" s="94" t="e">
        <f t="shared" si="5"/>
        <v>#REF!</v>
      </c>
      <c r="Q28" s="94" t="e">
        <f t="shared" si="5"/>
        <v>#REF!</v>
      </c>
      <c r="R28" s="94" t="e">
        <f t="shared" si="5"/>
        <v>#REF!</v>
      </c>
      <c r="S28" s="94" t="e">
        <f t="shared" si="5"/>
        <v>#REF!</v>
      </c>
      <c r="T28" s="94" t="e">
        <f t="shared" si="5"/>
        <v>#REF!</v>
      </c>
    </row>
    <row r="29" spans="1:20" s="50" customFormat="1" x14ac:dyDescent="0.2">
      <c r="A29" s="42" t="s">
        <v>85</v>
      </c>
      <c r="B29" s="94"/>
      <c r="C29" s="94"/>
      <c r="D29" s="94"/>
      <c r="E29" s="94"/>
      <c r="F29" s="94"/>
      <c r="G29" s="94"/>
      <c r="H29" s="94"/>
      <c r="I29" s="94"/>
      <c r="J29" s="94"/>
      <c r="K29" s="94"/>
      <c r="L29" s="94"/>
      <c r="M29" s="94"/>
      <c r="N29" s="94"/>
      <c r="O29" s="94"/>
      <c r="P29" s="94"/>
      <c r="Q29" s="94"/>
      <c r="R29" s="94"/>
      <c r="S29" s="94"/>
      <c r="T29" s="94"/>
    </row>
    <row r="30" spans="1:20" s="50" customFormat="1" x14ac:dyDescent="0.2">
      <c r="A30" s="88">
        <f>A24</f>
        <v>1</v>
      </c>
      <c r="B30" s="94" t="e">
        <f t="shared" ref="B30:T30" si="6">ROUND(B13*0.87,)+25</f>
        <v>#REF!</v>
      </c>
      <c r="C30" s="94" t="e">
        <f t="shared" si="6"/>
        <v>#REF!</v>
      </c>
      <c r="D30" s="94" t="e">
        <f t="shared" si="6"/>
        <v>#REF!</v>
      </c>
      <c r="E30" s="94" t="e">
        <f t="shared" si="6"/>
        <v>#REF!</v>
      </c>
      <c r="F30" s="94" t="e">
        <f t="shared" si="6"/>
        <v>#REF!</v>
      </c>
      <c r="G30" s="94" t="e">
        <f t="shared" si="6"/>
        <v>#REF!</v>
      </c>
      <c r="H30" s="94" t="e">
        <f t="shared" si="6"/>
        <v>#REF!</v>
      </c>
      <c r="I30" s="94" t="e">
        <f t="shared" si="6"/>
        <v>#REF!</v>
      </c>
      <c r="J30" s="94" t="e">
        <f t="shared" si="6"/>
        <v>#REF!</v>
      </c>
      <c r="K30" s="94" t="e">
        <f t="shared" si="6"/>
        <v>#REF!</v>
      </c>
      <c r="L30" s="94" t="e">
        <f t="shared" si="6"/>
        <v>#REF!</v>
      </c>
      <c r="M30" s="94" t="e">
        <f t="shared" si="6"/>
        <v>#REF!</v>
      </c>
      <c r="N30" s="94" t="e">
        <f t="shared" si="6"/>
        <v>#REF!</v>
      </c>
      <c r="O30" s="94" t="e">
        <f t="shared" si="6"/>
        <v>#REF!</v>
      </c>
      <c r="P30" s="94" t="e">
        <f t="shared" si="6"/>
        <v>#REF!</v>
      </c>
      <c r="Q30" s="94" t="e">
        <f t="shared" si="6"/>
        <v>#REF!</v>
      </c>
      <c r="R30" s="94" t="e">
        <f t="shared" si="6"/>
        <v>#REF!</v>
      </c>
      <c r="S30" s="94" t="e">
        <f t="shared" si="6"/>
        <v>#REF!</v>
      </c>
      <c r="T30" s="94" t="e">
        <f t="shared" si="6"/>
        <v>#REF!</v>
      </c>
    </row>
    <row r="31" spans="1:20" s="50" customFormat="1" x14ac:dyDescent="0.2">
      <c r="A31" s="88">
        <f>A25</f>
        <v>2</v>
      </c>
      <c r="B31" s="94" t="e">
        <f t="shared" ref="B31:T31" si="7">ROUND(B14*0.87,)+25</f>
        <v>#REF!</v>
      </c>
      <c r="C31" s="94" t="e">
        <f t="shared" si="7"/>
        <v>#REF!</v>
      </c>
      <c r="D31" s="94" t="e">
        <f t="shared" si="7"/>
        <v>#REF!</v>
      </c>
      <c r="E31" s="94" t="e">
        <f t="shared" si="7"/>
        <v>#REF!</v>
      </c>
      <c r="F31" s="94" t="e">
        <f t="shared" si="7"/>
        <v>#REF!</v>
      </c>
      <c r="G31" s="94" t="e">
        <f t="shared" si="7"/>
        <v>#REF!</v>
      </c>
      <c r="H31" s="94" t="e">
        <f t="shared" si="7"/>
        <v>#REF!</v>
      </c>
      <c r="I31" s="94" t="e">
        <f t="shared" si="7"/>
        <v>#REF!</v>
      </c>
      <c r="J31" s="94" t="e">
        <f t="shared" si="7"/>
        <v>#REF!</v>
      </c>
      <c r="K31" s="94" t="e">
        <f t="shared" si="7"/>
        <v>#REF!</v>
      </c>
      <c r="L31" s="94" t="e">
        <f t="shared" si="7"/>
        <v>#REF!</v>
      </c>
      <c r="M31" s="94" t="e">
        <f t="shared" si="7"/>
        <v>#REF!</v>
      </c>
      <c r="N31" s="94" t="e">
        <f t="shared" si="7"/>
        <v>#REF!</v>
      </c>
      <c r="O31" s="94" t="e">
        <f t="shared" si="7"/>
        <v>#REF!</v>
      </c>
      <c r="P31" s="94" t="e">
        <f t="shared" si="7"/>
        <v>#REF!</v>
      </c>
      <c r="Q31" s="94" t="e">
        <f t="shared" si="7"/>
        <v>#REF!</v>
      </c>
      <c r="R31" s="94" t="e">
        <f t="shared" si="7"/>
        <v>#REF!</v>
      </c>
      <c r="S31" s="94" t="e">
        <f t="shared" si="7"/>
        <v>#REF!</v>
      </c>
      <c r="T31" s="94" t="e">
        <f t="shared" si="7"/>
        <v>#REF!</v>
      </c>
    </row>
    <row r="32" spans="1:20" s="50" customFormat="1" x14ac:dyDescent="0.2">
      <c r="A32" s="42" t="s">
        <v>86</v>
      </c>
      <c r="B32" s="94"/>
      <c r="C32" s="94"/>
      <c r="D32" s="94"/>
      <c r="E32" s="94"/>
      <c r="F32" s="94"/>
      <c r="G32" s="94"/>
      <c r="H32" s="94"/>
      <c r="I32" s="94"/>
      <c r="J32" s="94"/>
      <c r="K32" s="94"/>
      <c r="L32" s="94"/>
      <c r="M32" s="94"/>
      <c r="N32" s="94"/>
      <c r="O32" s="94"/>
      <c r="P32" s="94"/>
      <c r="Q32" s="94"/>
      <c r="R32" s="94"/>
      <c r="S32" s="94"/>
      <c r="T32" s="94"/>
    </row>
    <row r="33" spans="1:20" s="50" customFormat="1" x14ac:dyDescent="0.2">
      <c r="A33" s="88">
        <f>A24</f>
        <v>1</v>
      </c>
      <c r="B33" s="94" t="e">
        <f t="shared" ref="B33:T33" si="8">ROUND(B16*0.87,)+25</f>
        <v>#REF!</v>
      </c>
      <c r="C33" s="94" t="e">
        <f t="shared" si="8"/>
        <v>#REF!</v>
      </c>
      <c r="D33" s="94" t="e">
        <f t="shared" si="8"/>
        <v>#REF!</v>
      </c>
      <c r="E33" s="94" t="e">
        <f t="shared" si="8"/>
        <v>#REF!</v>
      </c>
      <c r="F33" s="94" t="e">
        <f t="shared" si="8"/>
        <v>#REF!</v>
      </c>
      <c r="G33" s="94" t="e">
        <f t="shared" si="8"/>
        <v>#REF!</v>
      </c>
      <c r="H33" s="94" t="e">
        <f t="shared" si="8"/>
        <v>#REF!</v>
      </c>
      <c r="I33" s="94" t="e">
        <f t="shared" si="8"/>
        <v>#REF!</v>
      </c>
      <c r="J33" s="94" t="e">
        <f t="shared" si="8"/>
        <v>#REF!</v>
      </c>
      <c r="K33" s="94" t="e">
        <f t="shared" si="8"/>
        <v>#REF!</v>
      </c>
      <c r="L33" s="94" t="e">
        <f t="shared" si="8"/>
        <v>#REF!</v>
      </c>
      <c r="M33" s="94" t="e">
        <f t="shared" si="8"/>
        <v>#REF!</v>
      </c>
      <c r="N33" s="94" t="e">
        <f t="shared" si="8"/>
        <v>#REF!</v>
      </c>
      <c r="O33" s="94" t="e">
        <f t="shared" si="8"/>
        <v>#REF!</v>
      </c>
      <c r="P33" s="94" t="e">
        <f t="shared" si="8"/>
        <v>#REF!</v>
      </c>
      <c r="Q33" s="94" t="e">
        <f t="shared" si="8"/>
        <v>#REF!</v>
      </c>
      <c r="R33" s="94" t="e">
        <f t="shared" si="8"/>
        <v>#REF!</v>
      </c>
      <c r="S33" s="94" t="e">
        <f t="shared" si="8"/>
        <v>#REF!</v>
      </c>
      <c r="T33" s="94" t="e">
        <f t="shared" si="8"/>
        <v>#REF!</v>
      </c>
    </row>
    <row r="34" spans="1:20" s="50" customFormat="1" x14ac:dyDescent="0.2">
      <c r="A34" s="88">
        <f>A25</f>
        <v>2</v>
      </c>
      <c r="B34" s="94" t="e">
        <f t="shared" ref="B34:T34" si="9">ROUND(B17*0.87,)+25</f>
        <v>#REF!</v>
      </c>
      <c r="C34" s="94" t="e">
        <f t="shared" si="9"/>
        <v>#REF!</v>
      </c>
      <c r="D34" s="94" t="e">
        <f t="shared" si="9"/>
        <v>#REF!</v>
      </c>
      <c r="E34" s="94" t="e">
        <f t="shared" si="9"/>
        <v>#REF!</v>
      </c>
      <c r="F34" s="94" t="e">
        <f t="shared" si="9"/>
        <v>#REF!</v>
      </c>
      <c r="G34" s="94" t="e">
        <f t="shared" si="9"/>
        <v>#REF!</v>
      </c>
      <c r="H34" s="94" t="e">
        <f t="shared" si="9"/>
        <v>#REF!</v>
      </c>
      <c r="I34" s="94" t="e">
        <f t="shared" si="9"/>
        <v>#REF!</v>
      </c>
      <c r="J34" s="94" t="e">
        <f t="shared" si="9"/>
        <v>#REF!</v>
      </c>
      <c r="K34" s="94" t="e">
        <f t="shared" si="9"/>
        <v>#REF!</v>
      </c>
      <c r="L34" s="94" t="e">
        <f t="shared" si="9"/>
        <v>#REF!</v>
      </c>
      <c r="M34" s="94" t="e">
        <f t="shared" si="9"/>
        <v>#REF!</v>
      </c>
      <c r="N34" s="94" t="e">
        <f t="shared" si="9"/>
        <v>#REF!</v>
      </c>
      <c r="O34" s="94" t="e">
        <f t="shared" si="9"/>
        <v>#REF!</v>
      </c>
      <c r="P34" s="94" t="e">
        <f t="shared" si="9"/>
        <v>#REF!</v>
      </c>
      <c r="Q34" s="94" t="e">
        <f t="shared" si="9"/>
        <v>#REF!</v>
      </c>
      <c r="R34" s="94" t="e">
        <f t="shared" si="9"/>
        <v>#REF!</v>
      </c>
      <c r="S34" s="94" t="e">
        <f t="shared" si="9"/>
        <v>#REF!</v>
      </c>
      <c r="T34" s="94" t="e">
        <f t="shared" si="9"/>
        <v>#REF!</v>
      </c>
    </row>
    <row r="35" spans="1:20" s="50" customFormat="1" x14ac:dyDescent="0.2">
      <c r="A35" s="42" t="s">
        <v>87</v>
      </c>
      <c r="B35" s="94"/>
      <c r="C35" s="94"/>
      <c r="D35" s="94"/>
      <c r="E35" s="94"/>
      <c r="F35" s="94"/>
      <c r="G35" s="94"/>
      <c r="H35" s="94"/>
      <c r="I35" s="94"/>
      <c r="J35" s="94"/>
      <c r="K35" s="94"/>
      <c r="L35" s="94"/>
      <c r="M35" s="94"/>
      <c r="N35" s="94"/>
      <c r="O35" s="94"/>
      <c r="P35" s="94"/>
      <c r="Q35" s="94"/>
      <c r="R35" s="94"/>
      <c r="S35" s="94"/>
      <c r="T35" s="94"/>
    </row>
    <row r="36" spans="1:20" s="50" customFormat="1" x14ac:dyDescent="0.2">
      <c r="A36" s="88" t="s">
        <v>88</v>
      </c>
      <c r="B36" s="94" t="e">
        <f t="shared" ref="B36:T36" si="10">ROUND(B19*0.87,)+25</f>
        <v>#REF!</v>
      </c>
      <c r="C36" s="94" t="e">
        <f t="shared" si="10"/>
        <v>#REF!</v>
      </c>
      <c r="D36" s="94" t="e">
        <f t="shared" si="10"/>
        <v>#REF!</v>
      </c>
      <c r="E36" s="94" t="e">
        <f t="shared" si="10"/>
        <v>#REF!</v>
      </c>
      <c r="F36" s="94" t="e">
        <f t="shared" si="10"/>
        <v>#REF!</v>
      </c>
      <c r="G36" s="94" t="e">
        <f t="shared" si="10"/>
        <v>#REF!</v>
      </c>
      <c r="H36" s="94" t="e">
        <f t="shared" si="10"/>
        <v>#REF!</v>
      </c>
      <c r="I36" s="94" t="e">
        <f t="shared" si="10"/>
        <v>#REF!</v>
      </c>
      <c r="J36" s="94" t="e">
        <f t="shared" si="10"/>
        <v>#REF!</v>
      </c>
      <c r="K36" s="94" t="e">
        <f t="shared" si="10"/>
        <v>#REF!</v>
      </c>
      <c r="L36" s="94" t="e">
        <f t="shared" si="10"/>
        <v>#REF!</v>
      </c>
      <c r="M36" s="94" t="e">
        <f t="shared" si="10"/>
        <v>#REF!</v>
      </c>
      <c r="N36" s="94" t="e">
        <f t="shared" si="10"/>
        <v>#REF!</v>
      </c>
      <c r="O36" s="94" t="e">
        <f t="shared" si="10"/>
        <v>#REF!</v>
      </c>
      <c r="P36" s="94" t="e">
        <f t="shared" si="10"/>
        <v>#REF!</v>
      </c>
      <c r="Q36" s="94" t="e">
        <f t="shared" si="10"/>
        <v>#REF!</v>
      </c>
      <c r="R36" s="94" t="e">
        <f t="shared" si="10"/>
        <v>#REF!</v>
      </c>
      <c r="S36" s="94" t="e">
        <f t="shared" si="10"/>
        <v>#REF!</v>
      </c>
      <c r="T36" s="94" t="e">
        <f t="shared" si="10"/>
        <v>#REF!</v>
      </c>
    </row>
    <row r="37" spans="1:20" s="50" customFormat="1" x14ac:dyDescent="0.2">
      <c r="A37" s="100"/>
    </row>
    <row r="38" spans="1:20" s="50" customFormat="1" ht="12.75" thickBot="1" x14ac:dyDescent="0.25">
      <c r="A38" s="100"/>
    </row>
    <row r="39" spans="1:20" s="50" customFormat="1" ht="12.75" thickBot="1" x14ac:dyDescent="0.25">
      <c r="A39" s="104" t="s">
        <v>66</v>
      </c>
    </row>
    <row r="40" spans="1:20" x14ac:dyDescent="0.2">
      <c r="A40" s="63" t="s">
        <v>78</v>
      </c>
    </row>
    <row r="41" spans="1:20" ht="9" hidden="1" customHeight="1" x14ac:dyDescent="0.2">
      <c r="A41" s="43" t="s">
        <v>67</v>
      </c>
    </row>
    <row r="42" spans="1:20" ht="10.7" customHeight="1" x14ac:dyDescent="0.2">
      <c r="A42" s="43" t="s">
        <v>89</v>
      </c>
    </row>
    <row r="43" spans="1:20" x14ac:dyDescent="0.2">
      <c r="A43" s="43" t="s">
        <v>68</v>
      </c>
    </row>
    <row r="44" spans="1:20" ht="13.35" customHeight="1" x14ac:dyDescent="0.2">
      <c r="A44" s="43" t="s">
        <v>69</v>
      </c>
    </row>
    <row r="45" spans="1:20" ht="13.35" customHeight="1" x14ac:dyDescent="0.2">
      <c r="A45" s="152" t="s">
        <v>158</v>
      </c>
    </row>
    <row r="46" spans="1:20" ht="12.6" customHeight="1" thickBot="1" x14ac:dyDescent="0.25">
      <c r="A46" s="3"/>
    </row>
    <row r="47" spans="1:20" ht="13.35" customHeight="1" thickBot="1" x14ac:dyDescent="0.25">
      <c r="A47" s="105" t="s">
        <v>71</v>
      </c>
    </row>
    <row r="48" spans="1:20" ht="11.45" customHeight="1" x14ac:dyDescent="0.2">
      <c r="A48" s="96" t="s">
        <v>157</v>
      </c>
    </row>
    <row r="49" spans="1:1" ht="12.75" thickBot="1" x14ac:dyDescent="0.25">
      <c r="A49" s="3"/>
    </row>
    <row r="50" spans="1:1" ht="12.75" thickBot="1" x14ac:dyDescent="0.25">
      <c r="A50" s="107" t="s">
        <v>70</v>
      </c>
    </row>
    <row r="51" spans="1:1" ht="48" x14ac:dyDescent="0.2">
      <c r="A51" s="70" t="s">
        <v>92</v>
      </c>
    </row>
    <row r="52" spans="1:1" ht="12.75" x14ac:dyDescent="0.2">
      <c r="A52"/>
    </row>
  </sheetData>
  <mergeCells count="1">
    <mergeCell ref="A1:A2"/>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34"/>
  <sheetViews>
    <sheetView workbookViewId="0">
      <pane xSplit="1" topLeftCell="B1" activePane="topRight" state="frozen"/>
      <selection pane="topRight" activeCell="B1" sqref="B1:F1048576"/>
    </sheetView>
  </sheetViews>
  <sheetFormatPr defaultColWidth="9" defaultRowHeight="12" x14ac:dyDescent="0.2"/>
  <cols>
    <col min="1" max="1" width="84.5703125" style="48" customWidth="1"/>
    <col min="2" max="16384" width="9" style="48"/>
  </cols>
  <sheetData>
    <row r="1" spans="1:3" s="51" customFormat="1" ht="12" customHeight="1" x14ac:dyDescent="0.2">
      <c r="A1" s="230" t="s">
        <v>82</v>
      </c>
    </row>
    <row r="2" spans="1:3" s="51" customFormat="1" ht="12" customHeight="1" x14ac:dyDescent="0.2">
      <c r="A2" s="230"/>
    </row>
    <row r="3" spans="1:3" s="51" customFormat="1" ht="11.1" customHeight="1" x14ac:dyDescent="0.2">
      <c r="A3" s="97" t="s">
        <v>101</v>
      </c>
    </row>
    <row r="4" spans="1:3" s="52" customFormat="1" ht="19.899999999999999" customHeight="1" x14ac:dyDescent="0.2">
      <c r="A4" s="98" t="s">
        <v>64</v>
      </c>
      <c r="B4" s="136" t="e">
        <f>'C завтраками| Bed and breakfast'!#REF!</f>
        <v>#REF!</v>
      </c>
      <c r="C4" s="136" t="e">
        <f>'C завтраками| Bed and breakfast'!#REF!</f>
        <v>#REF!</v>
      </c>
    </row>
    <row r="5" spans="1:3" s="53" customFormat="1" ht="21.95" customHeight="1" x14ac:dyDescent="0.2">
      <c r="A5" s="98"/>
      <c r="B5" s="136" t="e">
        <f>'C завтраками| Bed and breakfast'!#REF!</f>
        <v>#REF!</v>
      </c>
      <c r="C5" s="136" t="e">
        <f>'C завтраками| Bed and breakfast'!#REF!</f>
        <v>#REF!</v>
      </c>
    </row>
    <row r="6" spans="1:3" s="53" customFormat="1" x14ac:dyDescent="0.2">
      <c r="A6" s="42" t="s">
        <v>83</v>
      </c>
      <c r="B6" s="87"/>
      <c r="C6" s="87"/>
    </row>
    <row r="7" spans="1:3" s="53" customFormat="1" x14ac:dyDescent="0.2">
      <c r="A7" s="88">
        <v>1</v>
      </c>
      <c r="B7" s="42" t="e">
        <f>'C завтраками| Bed and breakfast'!#REF!*0.85</f>
        <v>#REF!</v>
      </c>
      <c r="C7" s="42" t="e">
        <f>'C завтраками| Bed and breakfast'!#REF!*0.85</f>
        <v>#REF!</v>
      </c>
    </row>
    <row r="8" spans="1:3" s="53" customFormat="1" x14ac:dyDescent="0.2">
      <c r="A8" s="88">
        <v>2</v>
      </c>
      <c r="B8" s="42" t="e">
        <f>'C завтраками| Bed and breakfast'!#REF!*0.85</f>
        <v>#REF!</v>
      </c>
      <c r="C8" s="42" t="e">
        <f>'C завтраками| Bed and breakfast'!#REF!*0.85</f>
        <v>#REF!</v>
      </c>
    </row>
    <row r="9" spans="1:3" s="53" customFormat="1" x14ac:dyDescent="0.2">
      <c r="A9" s="42" t="s">
        <v>84</v>
      </c>
      <c r="B9" s="42"/>
      <c r="C9" s="42"/>
    </row>
    <row r="10" spans="1:3" s="53" customFormat="1" x14ac:dyDescent="0.2">
      <c r="A10" s="88">
        <f>A7</f>
        <v>1</v>
      </c>
      <c r="B10" s="42" t="e">
        <f>'C завтраками| Bed and breakfast'!#REF!*0.85</f>
        <v>#REF!</v>
      </c>
      <c r="C10" s="42" t="e">
        <f>'C завтраками| Bed and breakfast'!#REF!*0.85</f>
        <v>#REF!</v>
      </c>
    </row>
    <row r="11" spans="1:3" s="53" customFormat="1" x14ac:dyDescent="0.2">
      <c r="A11" s="88">
        <f>A8</f>
        <v>2</v>
      </c>
      <c r="B11" s="42" t="e">
        <f>'C завтраками| Bed and breakfast'!#REF!*0.85</f>
        <v>#REF!</v>
      </c>
      <c r="C11" s="42" t="e">
        <f>'C завтраками| Bed and breakfast'!#REF!*0.85</f>
        <v>#REF!</v>
      </c>
    </row>
    <row r="12" spans="1:3" s="53" customFormat="1" x14ac:dyDescent="0.2">
      <c r="A12" s="42" t="s">
        <v>85</v>
      </c>
      <c r="B12" s="42"/>
      <c r="C12" s="42"/>
    </row>
    <row r="13" spans="1:3" s="53" customFormat="1" x14ac:dyDescent="0.2">
      <c r="A13" s="88">
        <f>A7</f>
        <v>1</v>
      </c>
      <c r="B13" s="42" t="e">
        <f>'C завтраками| Bed and breakfast'!#REF!*0.85</f>
        <v>#REF!</v>
      </c>
      <c r="C13" s="42" t="e">
        <f>'C завтраками| Bed and breakfast'!#REF!*0.85</f>
        <v>#REF!</v>
      </c>
    </row>
    <row r="14" spans="1:3" s="53" customFormat="1" x14ac:dyDescent="0.2">
      <c r="A14" s="88">
        <f>A8</f>
        <v>2</v>
      </c>
      <c r="B14" s="42" t="e">
        <f>'C завтраками| Bed and breakfast'!#REF!*0.85</f>
        <v>#REF!</v>
      </c>
      <c r="C14" s="42" t="e">
        <f>'C завтраками| Bed and breakfast'!#REF!*0.85</f>
        <v>#REF!</v>
      </c>
    </row>
    <row r="15" spans="1:3" s="53" customFormat="1" x14ac:dyDescent="0.2">
      <c r="A15" s="42" t="s">
        <v>86</v>
      </c>
      <c r="B15" s="42"/>
      <c r="C15" s="42"/>
    </row>
    <row r="16" spans="1:3" s="53" customFormat="1" x14ac:dyDescent="0.2">
      <c r="A16" s="88">
        <f>A7</f>
        <v>1</v>
      </c>
      <c r="B16" s="42" t="e">
        <f>'C завтраками| Bed and breakfast'!#REF!*0.85</f>
        <v>#REF!</v>
      </c>
      <c r="C16" s="42" t="e">
        <f>'C завтраками| Bed and breakfast'!#REF!*0.85</f>
        <v>#REF!</v>
      </c>
    </row>
    <row r="17" spans="1:3" s="53" customFormat="1" x14ac:dyDescent="0.2">
      <c r="A17" s="88">
        <f>A8</f>
        <v>2</v>
      </c>
      <c r="B17" s="42" t="e">
        <f>'C завтраками| Bed and breakfast'!#REF!*0.85</f>
        <v>#REF!</v>
      </c>
      <c r="C17" s="42" t="e">
        <f>'C завтраками| Bed and breakfast'!#REF!*0.85</f>
        <v>#REF!</v>
      </c>
    </row>
    <row r="18" spans="1:3" s="53" customFormat="1" x14ac:dyDescent="0.2">
      <c r="A18" s="42" t="s">
        <v>87</v>
      </c>
      <c r="B18" s="42"/>
      <c r="C18" s="42"/>
    </row>
    <row r="19" spans="1:3" s="53" customFormat="1" x14ac:dyDescent="0.2">
      <c r="A19" s="88" t="s">
        <v>88</v>
      </c>
      <c r="B19" s="42" t="e">
        <f>'C завтраками| Bed and breakfast'!#REF!*0.85</f>
        <v>#REF!</v>
      </c>
      <c r="C19" s="42" t="e">
        <f>'C завтраками| Bed and breakfast'!#REF!*0.85</f>
        <v>#REF!</v>
      </c>
    </row>
    <row r="20" spans="1:3" s="53" customFormat="1" ht="12.75" thickBot="1" x14ac:dyDescent="0.25">
      <c r="A20" s="116"/>
    </row>
    <row r="21" spans="1:3" s="50" customFormat="1" ht="12.75" thickBot="1" x14ac:dyDescent="0.25">
      <c r="A21" s="104" t="s">
        <v>66</v>
      </c>
    </row>
    <row r="22" spans="1:3" x14ac:dyDescent="0.2">
      <c r="A22" s="63" t="s">
        <v>78</v>
      </c>
    </row>
    <row r="23" spans="1:3" ht="9" hidden="1" customHeight="1" x14ac:dyDescent="0.2">
      <c r="A23" s="43" t="s">
        <v>67</v>
      </c>
    </row>
    <row r="24" spans="1:3" ht="10.7" customHeight="1" x14ac:dyDescent="0.2">
      <c r="A24" s="43" t="s">
        <v>89</v>
      </c>
    </row>
    <row r="25" spans="1:3" x14ac:dyDescent="0.2">
      <c r="A25" s="43" t="s">
        <v>68</v>
      </c>
    </row>
    <row r="26" spans="1:3" ht="13.35" customHeight="1" x14ac:dyDescent="0.2">
      <c r="A26" s="43" t="s">
        <v>69</v>
      </c>
    </row>
    <row r="27" spans="1:3" ht="13.35" customHeight="1" x14ac:dyDescent="0.2">
      <c r="A27" s="159" t="s">
        <v>162</v>
      </c>
    </row>
    <row r="28" spans="1:3" ht="12.6" customHeight="1" thickBot="1" x14ac:dyDescent="0.25">
      <c r="A28" s="3"/>
    </row>
    <row r="29" spans="1:3" ht="13.35" customHeight="1" thickBot="1" x14ac:dyDescent="0.25">
      <c r="A29" s="105" t="s">
        <v>71</v>
      </c>
    </row>
    <row r="30" spans="1:3" ht="11.45" customHeight="1" x14ac:dyDescent="0.2">
      <c r="A30" s="96" t="s">
        <v>157</v>
      </c>
    </row>
    <row r="31" spans="1:3" ht="12.75" thickBot="1" x14ac:dyDescent="0.25">
      <c r="A31" s="3"/>
    </row>
    <row r="32" spans="1:3" ht="12.75" thickBot="1" x14ac:dyDescent="0.25">
      <c r="A32" s="107" t="s">
        <v>70</v>
      </c>
    </row>
    <row r="33" spans="1:1" ht="48" x14ac:dyDescent="0.2">
      <c r="A33" s="70" t="s">
        <v>92</v>
      </c>
    </row>
    <row r="34" spans="1:1" ht="12.75" x14ac:dyDescent="0.2">
      <c r="A34"/>
    </row>
  </sheetData>
  <mergeCells count="1">
    <mergeCell ref="A1:A2"/>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74"/>
  <sheetViews>
    <sheetView topLeftCell="A7" zoomScaleNormal="100" workbookViewId="0">
      <selection activeCell="B25" sqref="B25"/>
    </sheetView>
  </sheetViews>
  <sheetFormatPr defaultColWidth="8.7109375" defaultRowHeight="12.75" x14ac:dyDescent="0.2"/>
  <cols>
    <col min="1" max="1" width="82.5703125" style="55" customWidth="1"/>
    <col min="2" max="16384" width="8.7109375" style="55"/>
  </cols>
  <sheetData>
    <row r="1" spans="1:18" x14ac:dyDescent="0.2">
      <c r="A1" s="230" t="s">
        <v>82</v>
      </c>
    </row>
    <row r="2" spans="1:18" x14ac:dyDescent="0.2">
      <c r="A2" s="230"/>
    </row>
    <row r="3" spans="1:18" x14ac:dyDescent="0.2">
      <c r="A3" s="230"/>
    </row>
    <row r="4" spans="1:18" ht="18.75" customHeight="1" x14ac:dyDescent="0.2">
      <c r="A4" s="147" t="s">
        <v>94</v>
      </c>
    </row>
    <row r="5" spans="1:18" s="52" customFormat="1" ht="32.1" customHeight="1" x14ac:dyDescent="0.2">
      <c r="A5" s="98" t="s">
        <v>64</v>
      </c>
      <c r="B5" s="86">
        <v>44743</v>
      </c>
      <c r="C5" s="86">
        <v>44753</v>
      </c>
      <c r="D5" s="86">
        <v>44757</v>
      </c>
      <c r="E5" s="86">
        <v>44759</v>
      </c>
      <c r="F5" s="86">
        <v>44764</v>
      </c>
      <c r="G5" s="86">
        <v>44766</v>
      </c>
      <c r="H5" s="86">
        <v>44771</v>
      </c>
      <c r="I5" s="86">
        <v>44774</v>
      </c>
      <c r="J5" s="86">
        <v>44778</v>
      </c>
      <c r="K5" s="86">
        <v>44780</v>
      </c>
      <c r="L5" s="86">
        <v>44785</v>
      </c>
      <c r="M5" s="86">
        <v>44787</v>
      </c>
      <c r="N5" s="86">
        <v>44792</v>
      </c>
      <c r="O5" s="86">
        <v>44794</v>
      </c>
      <c r="P5" s="86">
        <v>44799</v>
      </c>
      <c r="Q5" s="86">
        <v>44801</v>
      </c>
      <c r="R5" s="86">
        <v>44805</v>
      </c>
    </row>
    <row r="6" spans="1:18" s="53" customFormat="1" ht="21.95" customHeight="1" x14ac:dyDescent="0.2">
      <c r="A6" s="98"/>
      <c r="B6" s="86">
        <v>44752</v>
      </c>
      <c r="C6" s="86">
        <v>44756</v>
      </c>
      <c r="D6" s="86">
        <v>44758</v>
      </c>
      <c r="E6" s="86">
        <v>44763</v>
      </c>
      <c r="F6" s="86">
        <v>44765</v>
      </c>
      <c r="G6" s="86">
        <v>44770</v>
      </c>
      <c r="H6" s="86">
        <v>44773</v>
      </c>
      <c r="I6" s="86">
        <v>44777</v>
      </c>
      <c r="J6" s="86">
        <v>44779</v>
      </c>
      <c r="K6" s="86">
        <v>44784</v>
      </c>
      <c r="L6" s="86">
        <v>44786</v>
      </c>
      <c r="M6" s="86">
        <v>44791</v>
      </c>
      <c r="N6" s="86">
        <v>44793</v>
      </c>
      <c r="O6" s="86">
        <v>44798</v>
      </c>
      <c r="P6" s="86">
        <v>44800</v>
      </c>
      <c r="Q6" s="86">
        <v>44804</v>
      </c>
      <c r="R6" s="86">
        <v>44834</v>
      </c>
    </row>
    <row r="7" spans="1:18" s="53" customFormat="1" ht="12" x14ac:dyDescent="0.2">
      <c r="A7" s="42" t="s">
        <v>83</v>
      </c>
      <c r="B7" s="87"/>
      <c r="C7" s="87"/>
      <c r="D7" s="87"/>
      <c r="E7" s="87"/>
      <c r="F7" s="87"/>
      <c r="G7" s="87"/>
      <c r="H7" s="87"/>
      <c r="I7" s="87"/>
      <c r="J7" s="87"/>
      <c r="K7" s="87"/>
      <c r="L7" s="87"/>
      <c r="M7" s="87"/>
      <c r="N7" s="87"/>
      <c r="O7" s="87"/>
      <c r="P7" s="87"/>
      <c r="Q7" s="87"/>
      <c r="R7" s="87"/>
    </row>
    <row r="8" spans="1:18" s="53" customFormat="1" ht="12" x14ac:dyDescent="0.2">
      <c r="A8" s="88">
        <v>1</v>
      </c>
      <c r="B8" s="42">
        <v>11610</v>
      </c>
      <c r="C8" s="42">
        <v>8550</v>
      </c>
      <c r="D8" s="42">
        <v>8550</v>
      </c>
      <c r="E8" s="42">
        <v>8550</v>
      </c>
      <c r="F8" s="42">
        <v>8550</v>
      </c>
      <c r="G8" s="42">
        <v>8550</v>
      </c>
      <c r="H8" s="42">
        <v>8550</v>
      </c>
      <c r="I8" s="42">
        <v>8550</v>
      </c>
      <c r="J8" s="42">
        <v>8550</v>
      </c>
      <c r="K8" s="42">
        <v>8550</v>
      </c>
      <c r="L8" s="42">
        <v>8550</v>
      </c>
      <c r="M8" s="42">
        <v>8550</v>
      </c>
      <c r="N8" s="42">
        <v>8550</v>
      </c>
      <c r="O8" s="42">
        <v>8550</v>
      </c>
      <c r="P8" s="42">
        <v>8550</v>
      </c>
      <c r="Q8" s="42">
        <v>8550</v>
      </c>
      <c r="R8" s="42">
        <v>6300</v>
      </c>
    </row>
    <row r="9" spans="1:18" s="53" customFormat="1" ht="12" x14ac:dyDescent="0.2">
      <c r="A9" s="88">
        <v>2</v>
      </c>
      <c r="B9" s="42">
        <v>12510</v>
      </c>
      <c r="C9" s="42">
        <v>9450</v>
      </c>
      <c r="D9" s="42">
        <v>9450</v>
      </c>
      <c r="E9" s="42">
        <v>9450</v>
      </c>
      <c r="F9" s="42">
        <v>9450</v>
      </c>
      <c r="G9" s="42">
        <v>9450</v>
      </c>
      <c r="H9" s="42">
        <v>9450</v>
      </c>
      <c r="I9" s="42">
        <v>9450</v>
      </c>
      <c r="J9" s="42">
        <v>9450</v>
      </c>
      <c r="K9" s="42">
        <v>9450</v>
      </c>
      <c r="L9" s="42">
        <v>9450</v>
      </c>
      <c r="M9" s="42">
        <v>9450</v>
      </c>
      <c r="N9" s="42">
        <v>9450</v>
      </c>
      <c r="O9" s="42">
        <v>9450</v>
      </c>
      <c r="P9" s="42">
        <v>9450</v>
      </c>
      <c r="Q9" s="42">
        <v>9450</v>
      </c>
      <c r="R9" s="42">
        <v>7200</v>
      </c>
    </row>
    <row r="10" spans="1:18" s="53" customFormat="1" ht="12" x14ac:dyDescent="0.2">
      <c r="A10" s="42" t="s">
        <v>84</v>
      </c>
      <c r="B10" s="42"/>
      <c r="C10" s="42"/>
      <c r="D10" s="42"/>
      <c r="E10" s="42"/>
      <c r="F10" s="42"/>
      <c r="G10" s="42"/>
      <c r="H10" s="42"/>
      <c r="I10" s="42"/>
      <c r="J10" s="42"/>
      <c r="K10" s="42"/>
      <c r="L10" s="42"/>
      <c r="M10" s="42"/>
      <c r="N10" s="42"/>
      <c r="O10" s="42"/>
      <c r="P10" s="42"/>
      <c r="Q10" s="42"/>
      <c r="R10" s="42"/>
    </row>
    <row r="11" spans="1:18" s="53" customFormat="1" ht="12" x14ac:dyDescent="0.2">
      <c r="A11" s="88">
        <f>A8</f>
        <v>1</v>
      </c>
      <c r="B11" s="42">
        <v>13410</v>
      </c>
      <c r="C11" s="42">
        <v>10350</v>
      </c>
      <c r="D11" s="42">
        <v>10350</v>
      </c>
      <c r="E11" s="42">
        <v>10350</v>
      </c>
      <c r="F11" s="42">
        <v>10350</v>
      </c>
      <c r="G11" s="42">
        <v>10350</v>
      </c>
      <c r="H11" s="42">
        <v>10350</v>
      </c>
      <c r="I11" s="42">
        <v>10350</v>
      </c>
      <c r="J11" s="42">
        <v>10350</v>
      </c>
      <c r="K11" s="42">
        <v>10350</v>
      </c>
      <c r="L11" s="42">
        <v>10350</v>
      </c>
      <c r="M11" s="42">
        <v>10350</v>
      </c>
      <c r="N11" s="42">
        <v>10350</v>
      </c>
      <c r="O11" s="42">
        <v>10350</v>
      </c>
      <c r="P11" s="42">
        <v>10350</v>
      </c>
      <c r="Q11" s="42">
        <v>10350</v>
      </c>
      <c r="R11" s="42">
        <v>8100</v>
      </c>
    </row>
    <row r="12" spans="1:18" s="53" customFormat="1" ht="12" x14ac:dyDescent="0.2">
      <c r="A12" s="88">
        <f>A9</f>
        <v>2</v>
      </c>
      <c r="B12" s="42">
        <v>14310</v>
      </c>
      <c r="C12" s="42">
        <v>11250</v>
      </c>
      <c r="D12" s="42">
        <v>11250</v>
      </c>
      <c r="E12" s="42">
        <v>11250</v>
      </c>
      <c r="F12" s="42">
        <v>11250</v>
      </c>
      <c r="G12" s="42">
        <v>11250</v>
      </c>
      <c r="H12" s="42">
        <v>11250</v>
      </c>
      <c r="I12" s="42">
        <v>11250</v>
      </c>
      <c r="J12" s="42">
        <v>11250</v>
      </c>
      <c r="K12" s="42">
        <v>11250</v>
      </c>
      <c r="L12" s="42">
        <v>11250</v>
      </c>
      <c r="M12" s="42">
        <v>11250</v>
      </c>
      <c r="N12" s="42">
        <v>11250</v>
      </c>
      <c r="O12" s="42">
        <v>11250</v>
      </c>
      <c r="P12" s="42">
        <v>11250</v>
      </c>
      <c r="Q12" s="42">
        <v>11250</v>
      </c>
      <c r="R12" s="42">
        <v>9000</v>
      </c>
    </row>
    <row r="13" spans="1:18" s="53" customFormat="1" ht="12" x14ac:dyDescent="0.2">
      <c r="A13" s="42" t="s">
        <v>85</v>
      </c>
      <c r="B13" s="42"/>
      <c r="C13" s="42"/>
      <c r="D13" s="42"/>
      <c r="E13" s="42"/>
      <c r="F13" s="42"/>
      <c r="G13" s="42"/>
      <c r="H13" s="42"/>
      <c r="I13" s="42"/>
      <c r="J13" s="42"/>
      <c r="K13" s="42"/>
      <c r="L13" s="42"/>
      <c r="M13" s="42"/>
      <c r="N13" s="42"/>
      <c r="O13" s="42"/>
      <c r="P13" s="42"/>
      <c r="Q13" s="42"/>
      <c r="R13" s="42"/>
    </row>
    <row r="14" spans="1:18" s="53" customFormat="1" ht="12" x14ac:dyDescent="0.2">
      <c r="A14" s="88">
        <f>A8</f>
        <v>1</v>
      </c>
      <c r="B14" s="42">
        <v>14310</v>
      </c>
      <c r="C14" s="42">
        <v>11250</v>
      </c>
      <c r="D14" s="42">
        <v>11250</v>
      </c>
      <c r="E14" s="42">
        <v>11250</v>
      </c>
      <c r="F14" s="42">
        <v>11250</v>
      </c>
      <c r="G14" s="42">
        <v>11250</v>
      </c>
      <c r="H14" s="42">
        <v>11250</v>
      </c>
      <c r="I14" s="42">
        <v>11250</v>
      </c>
      <c r="J14" s="42">
        <v>11250</v>
      </c>
      <c r="K14" s="42">
        <v>11250</v>
      </c>
      <c r="L14" s="42">
        <v>11250</v>
      </c>
      <c r="M14" s="42">
        <v>11250</v>
      </c>
      <c r="N14" s="42">
        <v>11250</v>
      </c>
      <c r="O14" s="42">
        <v>11250</v>
      </c>
      <c r="P14" s="42">
        <v>11250</v>
      </c>
      <c r="Q14" s="42">
        <v>11250</v>
      </c>
      <c r="R14" s="42">
        <v>9000</v>
      </c>
    </row>
    <row r="15" spans="1:18" s="53" customFormat="1" ht="13.15" customHeight="1" x14ac:dyDescent="0.2">
      <c r="A15" s="88">
        <f>A9</f>
        <v>2</v>
      </c>
      <c r="B15" s="42">
        <v>15210</v>
      </c>
      <c r="C15" s="42">
        <v>12150</v>
      </c>
      <c r="D15" s="42">
        <v>12150</v>
      </c>
      <c r="E15" s="42">
        <v>12150</v>
      </c>
      <c r="F15" s="42">
        <v>12150</v>
      </c>
      <c r="G15" s="42">
        <v>12150</v>
      </c>
      <c r="H15" s="42">
        <v>12150</v>
      </c>
      <c r="I15" s="42">
        <v>12150</v>
      </c>
      <c r="J15" s="42">
        <v>12150</v>
      </c>
      <c r="K15" s="42">
        <v>12150</v>
      </c>
      <c r="L15" s="42">
        <v>12150</v>
      </c>
      <c r="M15" s="42">
        <v>12150</v>
      </c>
      <c r="N15" s="42">
        <v>12150</v>
      </c>
      <c r="O15" s="42">
        <v>12150</v>
      </c>
      <c r="P15" s="42">
        <v>12150</v>
      </c>
      <c r="Q15" s="42">
        <v>12150</v>
      </c>
      <c r="R15" s="42">
        <v>9900</v>
      </c>
    </row>
    <row r="16" spans="1:18" s="53" customFormat="1" ht="13.15" customHeight="1" x14ac:dyDescent="0.2">
      <c r="A16" s="42" t="s">
        <v>86</v>
      </c>
      <c r="B16" s="42"/>
      <c r="C16" s="42"/>
      <c r="D16" s="42"/>
      <c r="E16" s="42"/>
      <c r="F16" s="42"/>
      <c r="G16" s="42"/>
      <c r="H16" s="42"/>
      <c r="I16" s="42"/>
      <c r="J16" s="42"/>
      <c r="K16" s="42"/>
      <c r="L16" s="42"/>
      <c r="M16" s="42"/>
      <c r="N16" s="42"/>
      <c r="O16" s="42"/>
      <c r="P16" s="42"/>
      <c r="Q16" s="42"/>
      <c r="R16" s="42"/>
    </row>
    <row r="17" spans="1:18" s="53" customFormat="1" ht="13.15" customHeight="1" x14ac:dyDescent="0.2">
      <c r="A17" s="88">
        <f>A8</f>
        <v>1</v>
      </c>
      <c r="B17" s="42">
        <v>29610</v>
      </c>
      <c r="C17" s="42">
        <v>26550</v>
      </c>
      <c r="D17" s="42">
        <v>26550</v>
      </c>
      <c r="E17" s="42">
        <v>26550</v>
      </c>
      <c r="F17" s="42">
        <v>26550</v>
      </c>
      <c r="G17" s="42">
        <v>26550</v>
      </c>
      <c r="H17" s="42">
        <v>26550</v>
      </c>
      <c r="I17" s="42">
        <v>26550</v>
      </c>
      <c r="J17" s="42">
        <v>26550</v>
      </c>
      <c r="K17" s="42">
        <v>26550</v>
      </c>
      <c r="L17" s="42">
        <v>26550</v>
      </c>
      <c r="M17" s="42">
        <v>26550</v>
      </c>
      <c r="N17" s="42">
        <v>26550</v>
      </c>
      <c r="O17" s="42">
        <v>26550</v>
      </c>
      <c r="P17" s="42">
        <v>26550</v>
      </c>
      <c r="Q17" s="42">
        <v>26550</v>
      </c>
      <c r="R17" s="42">
        <v>24300</v>
      </c>
    </row>
    <row r="18" spans="1:18" s="53" customFormat="1" ht="13.15" customHeight="1" x14ac:dyDescent="0.2">
      <c r="A18" s="88">
        <f>A9</f>
        <v>2</v>
      </c>
      <c r="B18" s="42">
        <v>30510</v>
      </c>
      <c r="C18" s="42">
        <v>27450</v>
      </c>
      <c r="D18" s="42">
        <v>27450</v>
      </c>
      <c r="E18" s="42">
        <v>27450</v>
      </c>
      <c r="F18" s="42">
        <v>27450</v>
      </c>
      <c r="G18" s="42">
        <v>27450</v>
      </c>
      <c r="H18" s="42">
        <v>27450</v>
      </c>
      <c r="I18" s="42">
        <v>27450</v>
      </c>
      <c r="J18" s="42">
        <v>27450</v>
      </c>
      <c r="K18" s="42">
        <v>27450</v>
      </c>
      <c r="L18" s="42">
        <v>27450</v>
      </c>
      <c r="M18" s="42">
        <v>27450</v>
      </c>
      <c r="N18" s="42">
        <v>27450</v>
      </c>
      <c r="O18" s="42">
        <v>27450</v>
      </c>
      <c r="P18" s="42">
        <v>27450</v>
      </c>
      <c r="Q18" s="42">
        <v>27450</v>
      </c>
      <c r="R18" s="42">
        <v>25200</v>
      </c>
    </row>
    <row r="19" spans="1:18" s="53" customFormat="1" ht="13.15" customHeight="1" x14ac:dyDescent="0.2">
      <c r="A19" s="42" t="s">
        <v>87</v>
      </c>
      <c r="B19" s="42"/>
      <c r="C19" s="42"/>
      <c r="D19" s="42"/>
      <c r="E19" s="42"/>
      <c r="F19" s="42"/>
      <c r="G19" s="42"/>
      <c r="H19" s="42"/>
      <c r="I19" s="42"/>
      <c r="J19" s="42"/>
      <c r="K19" s="42"/>
      <c r="L19" s="42"/>
      <c r="M19" s="42"/>
      <c r="N19" s="42"/>
      <c r="O19" s="42"/>
      <c r="P19" s="42"/>
      <c r="Q19" s="42"/>
      <c r="R19" s="42"/>
    </row>
    <row r="20" spans="1:18" s="53" customFormat="1" ht="13.15" customHeight="1" x14ac:dyDescent="0.2">
      <c r="A20" s="88" t="s">
        <v>88</v>
      </c>
      <c r="B20" s="42">
        <v>66510</v>
      </c>
      <c r="C20" s="42">
        <v>63450</v>
      </c>
      <c r="D20" s="42">
        <v>63450</v>
      </c>
      <c r="E20" s="42">
        <v>63450</v>
      </c>
      <c r="F20" s="42">
        <v>63450</v>
      </c>
      <c r="G20" s="42">
        <v>63450</v>
      </c>
      <c r="H20" s="42">
        <v>63450</v>
      </c>
      <c r="I20" s="42">
        <v>63450</v>
      </c>
      <c r="J20" s="42">
        <v>63450</v>
      </c>
      <c r="K20" s="42">
        <v>63450</v>
      </c>
      <c r="L20" s="42">
        <v>63450</v>
      </c>
      <c r="M20" s="42">
        <v>63450</v>
      </c>
      <c r="N20" s="42">
        <v>63450</v>
      </c>
      <c r="O20" s="42">
        <v>63450</v>
      </c>
      <c r="P20" s="42">
        <v>63450</v>
      </c>
      <c r="Q20" s="42">
        <v>63450</v>
      </c>
      <c r="R20" s="42">
        <v>61200</v>
      </c>
    </row>
    <row r="21" spans="1:18" s="53" customFormat="1" ht="12" x14ac:dyDescent="0.2">
      <c r="A21" s="89"/>
      <c r="B21" s="89"/>
      <c r="C21" s="89"/>
      <c r="D21" s="89"/>
      <c r="E21" s="89"/>
      <c r="F21" s="89"/>
      <c r="G21" s="89"/>
      <c r="H21" s="89"/>
      <c r="I21" s="89"/>
      <c r="J21" s="89"/>
      <c r="K21" s="89"/>
      <c r="L21" s="89"/>
      <c r="M21" s="89"/>
      <c r="N21" s="89"/>
      <c r="O21" s="89"/>
      <c r="P21" s="89"/>
      <c r="Q21" s="89"/>
      <c r="R21" s="89"/>
    </row>
    <row r="22" spans="1:18" s="48" customFormat="1" ht="24" customHeight="1" x14ac:dyDescent="0.2">
      <c r="A22" s="146" t="s">
        <v>100</v>
      </c>
      <c r="B22" s="136">
        <f t="shared" ref="B22:R22" si="0">B5</f>
        <v>44743</v>
      </c>
      <c r="C22" s="136">
        <f t="shared" si="0"/>
        <v>44753</v>
      </c>
      <c r="D22" s="136">
        <f t="shared" si="0"/>
        <v>44757</v>
      </c>
      <c r="E22" s="136">
        <f t="shared" si="0"/>
        <v>44759</v>
      </c>
      <c r="F22" s="136">
        <f t="shared" si="0"/>
        <v>44764</v>
      </c>
      <c r="G22" s="136">
        <f t="shared" si="0"/>
        <v>44766</v>
      </c>
      <c r="H22" s="136">
        <f t="shared" si="0"/>
        <v>44771</v>
      </c>
      <c r="I22" s="136">
        <f t="shared" si="0"/>
        <v>44774</v>
      </c>
      <c r="J22" s="136">
        <f t="shared" si="0"/>
        <v>44778</v>
      </c>
      <c r="K22" s="136">
        <f t="shared" si="0"/>
        <v>44780</v>
      </c>
      <c r="L22" s="136">
        <f t="shared" si="0"/>
        <v>44785</v>
      </c>
      <c r="M22" s="136">
        <f t="shared" si="0"/>
        <v>44787</v>
      </c>
      <c r="N22" s="136">
        <f t="shared" si="0"/>
        <v>44792</v>
      </c>
      <c r="O22" s="136">
        <f t="shared" si="0"/>
        <v>44794</v>
      </c>
      <c r="P22" s="136">
        <f t="shared" si="0"/>
        <v>44799</v>
      </c>
      <c r="Q22" s="136">
        <f t="shared" si="0"/>
        <v>44801</v>
      </c>
      <c r="R22" s="136">
        <f t="shared" si="0"/>
        <v>44805</v>
      </c>
    </row>
    <row r="23" spans="1:18" s="48" customFormat="1" ht="21.75" customHeight="1" x14ac:dyDescent="0.2">
      <c r="A23" s="90" t="s">
        <v>64</v>
      </c>
      <c r="B23" s="136">
        <f t="shared" ref="B23:R23" si="1">B6</f>
        <v>44752</v>
      </c>
      <c r="C23" s="136">
        <f t="shared" si="1"/>
        <v>44756</v>
      </c>
      <c r="D23" s="136">
        <f t="shared" si="1"/>
        <v>44758</v>
      </c>
      <c r="E23" s="136">
        <f t="shared" si="1"/>
        <v>44763</v>
      </c>
      <c r="F23" s="136">
        <f t="shared" si="1"/>
        <v>44765</v>
      </c>
      <c r="G23" s="136">
        <f t="shared" si="1"/>
        <v>44770</v>
      </c>
      <c r="H23" s="136">
        <f t="shared" si="1"/>
        <v>44773</v>
      </c>
      <c r="I23" s="136">
        <f t="shared" si="1"/>
        <v>44777</v>
      </c>
      <c r="J23" s="136">
        <f t="shared" si="1"/>
        <v>44779</v>
      </c>
      <c r="K23" s="136">
        <f t="shared" si="1"/>
        <v>44784</v>
      </c>
      <c r="L23" s="136">
        <f t="shared" si="1"/>
        <v>44786</v>
      </c>
      <c r="M23" s="136">
        <f t="shared" si="1"/>
        <v>44791</v>
      </c>
      <c r="N23" s="136">
        <f t="shared" si="1"/>
        <v>44793</v>
      </c>
      <c r="O23" s="136">
        <f t="shared" si="1"/>
        <v>44798</v>
      </c>
      <c r="P23" s="136">
        <f t="shared" si="1"/>
        <v>44800</v>
      </c>
      <c r="Q23" s="136">
        <f t="shared" si="1"/>
        <v>44804</v>
      </c>
      <c r="R23" s="136">
        <f t="shared" si="1"/>
        <v>44834</v>
      </c>
    </row>
    <row r="24" spans="1:18" s="44" customFormat="1" ht="12" x14ac:dyDescent="0.2">
      <c r="A24" s="42" t="s">
        <v>83</v>
      </c>
      <c r="B24" s="87"/>
      <c r="C24" s="87"/>
      <c r="D24" s="87"/>
      <c r="E24" s="87"/>
      <c r="F24" s="87"/>
      <c r="G24" s="87"/>
      <c r="H24" s="87"/>
      <c r="I24" s="87"/>
      <c r="J24" s="87"/>
      <c r="K24" s="87"/>
      <c r="L24" s="87"/>
      <c r="M24" s="87"/>
      <c r="N24" s="87"/>
      <c r="O24" s="87"/>
      <c r="P24" s="87"/>
      <c r="Q24" s="87"/>
      <c r="R24" s="87"/>
    </row>
    <row r="25" spans="1:18" s="50" customFormat="1" ht="12" x14ac:dyDescent="0.2">
      <c r="A25" s="88">
        <v>1</v>
      </c>
      <c r="B25" s="94">
        <f t="shared" ref="B25:R25" si="2">ROUND(B8*0.87,)+25</f>
        <v>10126</v>
      </c>
      <c r="C25" s="94">
        <f t="shared" si="2"/>
        <v>7464</v>
      </c>
      <c r="D25" s="94">
        <f t="shared" si="2"/>
        <v>7464</v>
      </c>
      <c r="E25" s="94">
        <f t="shared" si="2"/>
        <v>7464</v>
      </c>
      <c r="F25" s="94">
        <f t="shared" si="2"/>
        <v>7464</v>
      </c>
      <c r="G25" s="94">
        <f t="shared" si="2"/>
        <v>7464</v>
      </c>
      <c r="H25" s="94">
        <f t="shared" si="2"/>
        <v>7464</v>
      </c>
      <c r="I25" s="94">
        <f t="shared" si="2"/>
        <v>7464</v>
      </c>
      <c r="J25" s="94">
        <f t="shared" si="2"/>
        <v>7464</v>
      </c>
      <c r="K25" s="94">
        <f t="shared" si="2"/>
        <v>7464</v>
      </c>
      <c r="L25" s="94">
        <f t="shared" si="2"/>
        <v>7464</v>
      </c>
      <c r="M25" s="94">
        <f t="shared" si="2"/>
        <v>7464</v>
      </c>
      <c r="N25" s="94">
        <f t="shared" si="2"/>
        <v>7464</v>
      </c>
      <c r="O25" s="94">
        <f t="shared" si="2"/>
        <v>7464</v>
      </c>
      <c r="P25" s="94">
        <f t="shared" si="2"/>
        <v>7464</v>
      </c>
      <c r="Q25" s="94">
        <f t="shared" si="2"/>
        <v>7464</v>
      </c>
      <c r="R25" s="94">
        <f t="shared" si="2"/>
        <v>5506</v>
      </c>
    </row>
    <row r="26" spans="1:18" s="50" customFormat="1" ht="12" x14ac:dyDescent="0.2">
      <c r="A26" s="88">
        <v>2</v>
      </c>
      <c r="B26" s="94">
        <f t="shared" ref="B26:R26" si="3">ROUND(B9*0.87,)+25</f>
        <v>10909</v>
      </c>
      <c r="C26" s="94">
        <f t="shared" si="3"/>
        <v>8247</v>
      </c>
      <c r="D26" s="94">
        <f t="shared" si="3"/>
        <v>8247</v>
      </c>
      <c r="E26" s="94">
        <f t="shared" si="3"/>
        <v>8247</v>
      </c>
      <c r="F26" s="94">
        <f t="shared" si="3"/>
        <v>8247</v>
      </c>
      <c r="G26" s="94">
        <f t="shared" si="3"/>
        <v>8247</v>
      </c>
      <c r="H26" s="94">
        <f t="shared" si="3"/>
        <v>8247</v>
      </c>
      <c r="I26" s="94">
        <f t="shared" si="3"/>
        <v>8247</v>
      </c>
      <c r="J26" s="94">
        <f t="shared" si="3"/>
        <v>8247</v>
      </c>
      <c r="K26" s="94">
        <f t="shared" si="3"/>
        <v>8247</v>
      </c>
      <c r="L26" s="94">
        <f t="shared" si="3"/>
        <v>8247</v>
      </c>
      <c r="M26" s="94">
        <f t="shared" si="3"/>
        <v>8247</v>
      </c>
      <c r="N26" s="94">
        <f t="shared" si="3"/>
        <v>8247</v>
      </c>
      <c r="O26" s="94">
        <f t="shared" si="3"/>
        <v>8247</v>
      </c>
      <c r="P26" s="94">
        <f t="shared" si="3"/>
        <v>8247</v>
      </c>
      <c r="Q26" s="94">
        <f t="shared" si="3"/>
        <v>8247</v>
      </c>
      <c r="R26" s="94">
        <f t="shared" si="3"/>
        <v>6289</v>
      </c>
    </row>
    <row r="27" spans="1:18" s="50" customFormat="1" ht="12" x14ac:dyDescent="0.2">
      <c r="A27" s="42" t="s">
        <v>84</v>
      </c>
      <c r="B27" s="94"/>
      <c r="C27" s="94"/>
      <c r="D27" s="94"/>
      <c r="E27" s="94"/>
      <c r="F27" s="94"/>
      <c r="G27" s="94"/>
      <c r="H27" s="94"/>
      <c r="I27" s="94"/>
      <c r="J27" s="94"/>
      <c r="K27" s="94"/>
      <c r="L27" s="94"/>
      <c r="M27" s="94"/>
      <c r="N27" s="94"/>
      <c r="O27" s="94"/>
      <c r="P27" s="94"/>
      <c r="Q27" s="94"/>
      <c r="R27" s="94"/>
    </row>
    <row r="28" spans="1:18" s="50" customFormat="1" ht="12" x14ac:dyDescent="0.2">
      <c r="A28" s="88">
        <f>A25</f>
        <v>1</v>
      </c>
      <c r="B28" s="94">
        <f t="shared" ref="B28:R28" si="4">ROUND(B11*0.87,)+25</f>
        <v>11692</v>
      </c>
      <c r="C28" s="94">
        <f t="shared" si="4"/>
        <v>9030</v>
      </c>
      <c r="D28" s="94">
        <f t="shared" si="4"/>
        <v>9030</v>
      </c>
      <c r="E28" s="94">
        <f t="shared" si="4"/>
        <v>9030</v>
      </c>
      <c r="F28" s="94">
        <f t="shared" si="4"/>
        <v>9030</v>
      </c>
      <c r="G28" s="94">
        <f t="shared" si="4"/>
        <v>9030</v>
      </c>
      <c r="H28" s="94">
        <f t="shared" si="4"/>
        <v>9030</v>
      </c>
      <c r="I28" s="94">
        <f t="shared" si="4"/>
        <v>9030</v>
      </c>
      <c r="J28" s="94">
        <f t="shared" si="4"/>
        <v>9030</v>
      </c>
      <c r="K28" s="94">
        <f t="shared" si="4"/>
        <v>9030</v>
      </c>
      <c r="L28" s="94">
        <f t="shared" si="4"/>
        <v>9030</v>
      </c>
      <c r="M28" s="94">
        <f t="shared" si="4"/>
        <v>9030</v>
      </c>
      <c r="N28" s="94">
        <f t="shared" si="4"/>
        <v>9030</v>
      </c>
      <c r="O28" s="94">
        <f t="shared" si="4"/>
        <v>9030</v>
      </c>
      <c r="P28" s="94">
        <f t="shared" si="4"/>
        <v>9030</v>
      </c>
      <c r="Q28" s="94">
        <f t="shared" si="4"/>
        <v>9030</v>
      </c>
      <c r="R28" s="94">
        <f t="shared" si="4"/>
        <v>7072</v>
      </c>
    </row>
    <row r="29" spans="1:18" s="50" customFormat="1" ht="12" x14ac:dyDescent="0.2">
      <c r="A29" s="88">
        <f>A26</f>
        <v>2</v>
      </c>
      <c r="B29" s="94">
        <f t="shared" ref="B29:R29" si="5">ROUND(B12*0.87,)+25</f>
        <v>12475</v>
      </c>
      <c r="C29" s="94">
        <f t="shared" si="5"/>
        <v>9813</v>
      </c>
      <c r="D29" s="94">
        <f t="shared" si="5"/>
        <v>9813</v>
      </c>
      <c r="E29" s="94">
        <f t="shared" si="5"/>
        <v>9813</v>
      </c>
      <c r="F29" s="94">
        <f t="shared" si="5"/>
        <v>9813</v>
      </c>
      <c r="G29" s="94">
        <f t="shared" si="5"/>
        <v>9813</v>
      </c>
      <c r="H29" s="94">
        <f t="shared" si="5"/>
        <v>9813</v>
      </c>
      <c r="I29" s="94">
        <f t="shared" si="5"/>
        <v>9813</v>
      </c>
      <c r="J29" s="94">
        <f t="shared" si="5"/>
        <v>9813</v>
      </c>
      <c r="K29" s="94">
        <f t="shared" si="5"/>
        <v>9813</v>
      </c>
      <c r="L29" s="94">
        <f t="shared" si="5"/>
        <v>9813</v>
      </c>
      <c r="M29" s="94">
        <f t="shared" si="5"/>
        <v>9813</v>
      </c>
      <c r="N29" s="94">
        <f t="shared" si="5"/>
        <v>9813</v>
      </c>
      <c r="O29" s="94">
        <f t="shared" si="5"/>
        <v>9813</v>
      </c>
      <c r="P29" s="94">
        <f t="shared" si="5"/>
        <v>9813</v>
      </c>
      <c r="Q29" s="94">
        <f t="shared" si="5"/>
        <v>9813</v>
      </c>
      <c r="R29" s="94">
        <f t="shared" si="5"/>
        <v>7855</v>
      </c>
    </row>
    <row r="30" spans="1:18" s="50" customFormat="1" ht="12" x14ac:dyDescent="0.2">
      <c r="A30" s="42" t="s">
        <v>85</v>
      </c>
      <c r="B30" s="94"/>
      <c r="C30" s="94"/>
      <c r="D30" s="94"/>
      <c r="E30" s="94"/>
      <c r="F30" s="94"/>
      <c r="G30" s="94"/>
      <c r="H30" s="94"/>
      <c r="I30" s="94"/>
      <c r="J30" s="94"/>
      <c r="K30" s="94"/>
      <c r="L30" s="94"/>
      <c r="M30" s="94"/>
      <c r="N30" s="94"/>
      <c r="O30" s="94"/>
      <c r="P30" s="94"/>
      <c r="Q30" s="94"/>
      <c r="R30" s="94"/>
    </row>
    <row r="31" spans="1:18" s="50" customFormat="1" ht="12" x14ac:dyDescent="0.2">
      <c r="A31" s="88">
        <f>A25</f>
        <v>1</v>
      </c>
      <c r="B31" s="94">
        <f t="shared" ref="B31:R31" si="6">ROUND(B14*0.87,)+25</f>
        <v>12475</v>
      </c>
      <c r="C31" s="94">
        <f t="shared" si="6"/>
        <v>9813</v>
      </c>
      <c r="D31" s="94">
        <f t="shared" si="6"/>
        <v>9813</v>
      </c>
      <c r="E31" s="94">
        <f t="shared" si="6"/>
        <v>9813</v>
      </c>
      <c r="F31" s="94">
        <f t="shared" si="6"/>
        <v>9813</v>
      </c>
      <c r="G31" s="94">
        <f t="shared" si="6"/>
        <v>9813</v>
      </c>
      <c r="H31" s="94">
        <f t="shared" si="6"/>
        <v>9813</v>
      </c>
      <c r="I31" s="94">
        <f t="shared" si="6"/>
        <v>9813</v>
      </c>
      <c r="J31" s="94">
        <f t="shared" si="6"/>
        <v>9813</v>
      </c>
      <c r="K31" s="94">
        <f t="shared" si="6"/>
        <v>9813</v>
      </c>
      <c r="L31" s="94">
        <f t="shared" si="6"/>
        <v>9813</v>
      </c>
      <c r="M31" s="94">
        <f t="shared" si="6"/>
        <v>9813</v>
      </c>
      <c r="N31" s="94">
        <f t="shared" si="6"/>
        <v>9813</v>
      </c>
      <c r="O31" s="94">
        <f t="shared" si="6"/>
        <v>9813</v>
      </c>
      <c r="P31" s="94">
        <f t="shared" si="6"/>
        <v>9813</v>
      </c>
      <c r="Q31" s="94">
        <f t="shared" si="6"/>
        <v>9813</v>
      </c>
      <c r="R31" s="94">
        <f t="shared" si="6"/>
        <v>7855</v>
      </c>
    </row>
    <row r="32" spans="1:18" s="50" customFormat="1" ht="13.15" customHeight="1" x14ac:dyDescent="0.2">
      <c r="A32" s="88">
        <f>A26</f>
        <v>2</v>
      </c>
      <c r="B32" s="94">
        <f t="shared" ref="B32:R32" si="7">ROUND(B15*0.87,)+25</f>
        <v>13258</v>
      </c>
      <c r="C32" s="94">
        <f t="shared" si="7"/>
        <v>10596</v>
      </c>
      <c r="D32" s="94">
        <f t="shared" si="7"/>
        <v>10596</v>
      </c>
      <c r="E32" s="94">
        <f t="shared" si="7"/>
        <v>10596</v>
      </c>
      <c r="F32" s="94">
        <f t="shared" si="7"/>
        <v>10596</v>
      </c>
      <c r="G32" s="94">
        <f t="shared" si="7"/>
        <v>10596</v>
      </c>
      <c r="H32" s="94">
        <f t="shared" si="7"/>
        <v>10596</v>
      </c>
      <c r="I32" s="94">
        <f t="shared" si="7"/>
        <v>10596</v>
      </c>
      <c r="J32" s="94">
        <f t="shared" si="7"/>
        <v>10596</v>
      </c>
      <c r="K32" s="94">
        <f t="shared" si="7"/>
        <v>10596</v>
      </c>
      <c r="L32" s="94">
        <f t="shared" si="7"/>
        <v>10596</v>
      </c>
      <c r="M32" s="94">
        <f t="shared" si="7"/>
        <v>10596</v>
      </c>
      <c r="N32" s="94">
        <f t="shared" si="7"/>
        <v>10596</v>
      </c>
      <c r="O32" s="94">
        <f t="shared" si="7"/>
        <v>10596</v>
      </c>
      <c r="P32" s="94">
        <f t="shared" si="7"/>
        <v>10596</v>
      </c>
      <c r="Q32" s="94">
        <f t="shared" si="7"/>
        <v>10596</v>
      </c>
      <c r="R32" s="94">
        <f t="shared" si="7"/>
        <v>8638</v>
      </c>
    </row>
    <row r="33" spans="1:18" s="50" customFormat="1" ht="13.15" customHeight="1" x14ac:dyDescent="0.2">
      <c r="A33" s="42" t="s">
        <v>86</v>
      </c>
      <c r="B33" s="94"/>
      <c r="C33" s="94"/>
      <c r="D33" s="94"/>
      <c r="E33" s="94"/>
      <c r="F33" s="94"/>
      <c r="G33" s="94"/>
      <c r="H33" s="94"/>
      <c r="I33" s="94"/>
      <c r="J33" s="94"/>
      <c r="K33" s="94"/>
      <c r="L33" s="94"/>
      <c r="M33" s="94"/>
      <c r="N33" s="94"/>
      <c r="O33" s="94"/>
      <c r="P33" s="94"/>
      <c r="Q33" s="94"/>
      <c r="R33" s="94"/>
    </row>
    <row r="34" spans="1:18" s="50" customFormat="1" ht="12" x14ac:dyDescent="0.2">
      <c r="A34" s="88">
        <f>A25</f>
        <v>1</v>
      </c>
      <c r="B34" s="94">
        <f t="shared" ref="B34:R34" si="8">ROUND(B17*0.87,)+25</f>
        <v>25786</v>
      </c>
      <c r="C34" s="94">
        <f t="shared" si="8"/>
        <v>23124</v>
      </c>
      <c r="D34" s="94">
        <f t="shared" si="8"/>
        <v>23124</v>
      </c>
      <c r="E34" s="94">
        <f t="shared" si="8"/>
        <v>23124</v>
      </c>
      <c r="F34" s="94">
        <f t="shared" si="8"/>
        <v>23124</v>
      </c>
      <c r="G34" s="94">
        <f t="shared" si="8"/>
        <v>23124</v>
      </c>
      <c r="H34" s="94">
        <f t="shared" si="8"/>
        <v>23124</v>
      </c>
      <c r="I34" s="94">
        <f t="shared" si="8"/>
        <v>23124</v>
      </c>
      <c r="J34" s="94">
        <f t="shared" si="8"/>
        <v>23124</v>
      </c>
      <c r="K34" s="94">
        <f t="shared" si="8"/>
        <v>23124</v>
      </c>
      <c r="L34" s="94">
        <f t="shared" si="8"/>
        <v>23124</v>
      </c>
      <c r="M34" s="94">
        <f t="shared" si="8"/>
        <v>23124</v>
      </c>
      <c r="N34" s="94">
        <f t="shared" si="8"/>
        <v>23124</v>
      </c>
      <c r="O34" s="94">
        <f t="shared" si="8"/>
        <v>23124</v>
      </c>
      <c r="P34" s="94">
        <f t="shared" si="8"/>
        <v>23124</v>
      </c>
      <c r="Q34" s="94">
        <f t="shared" si="8"/>
        <v>23124</v>
      </c>
      <c r="R34" s="94">
        <f t="shared" si="8"/>
        <v>21166</v>
      </c>
    </row>
    <row r="35" spans="1:18" s="50" customFormat="1" ht="12" x14ac:dyDescent="0.2">
      <c r="A35" s="88">
        <f>A26</f>
        <v>2</v>
      </c>
      <c r="B35" s="94">
        <f t="shared" ref="B35:R35" si="9">ROUND(B18*0.87,)+25</f>
        <v>26569</v>
      </c>
      <c r="C35" s="94">
        <f t="shared" si="9"/>
        <v>23907</v>
      </c>
      <c r="D35" s="94">
        <f t="shared" si="9"/>
        <v>23907</v>
      </c>
      <c r="E35" s="94">
        <f t="shared" si="9"/>
        <v>23907</v>
      </c>
      <c r="F35" s="94">
        <f t="shared" si="9"/>
        <v>23907</v>
      </c>
      <c r="G35" s="94">
        <f t="shared" si="9"/>
        <v>23907</v>
      </c>
      <c r="H35" s="94">
        <f t="shared" si="9"/>
        <v>23907</v>
      </c>
      <c r="I35" s="94">
        <f t="shared" si="9"/>
        <v>23907</v>
      </c>
      <c r="J35" s="94">
        <f t="shared" si="9"/>
        <v>23907</v>
      </c>
      <c r="K35" s="94">
        <f t="shared" si="9"/>
        <v>23907</v>
      </c>
      <c r="L35" s="94">
        <f t="shared" si="9"/>
        <v>23907</v>
      </c>
      <c r="M35" s="94">
        <f t="shared" si="9"/>
        <v>23907</v>
      </c>
      <c r="N35" s="94">
        <f t="shared" si="9"/>
        <v>23907</v>
      </c>
      <c r="O35" s="94">
        <f t="shared" si="9"/>
        <v>23907</v>
      </c>
      <c r="P35" s="94">
        <f t="shared" si="9"/>
        <v>23907</v>
      </c>
      <c r="Q35" s="94">
        <f t="shared" si="9"/>
        <v>23907</v>
      </c>
      <c r="R35" s="94">
        <f t="shared" si="9"/>
        <v>21949</v>
      </c>
    </row>
    <row r="36" spans="1:18" s="50" customFormat="1" ht="12" x14ac:dyDescent="0.2">
      <c r="A36" s="42" t="s">
        <v>87</v>
      </c>
      <c r="B36" s="94"/>
      <c r="C36" s="94"/>
      <c r="D36" s="94"/>
      <c r="E36" s="94"/>
      <c r="F36" s="94"/>
      <c r="G36" s="94"/>
      <c r="H36" s="94"/>
      <c r="I36" s="94"/>
      <c r="J36" s="94"/>
      <c r="K36" s="94"/>
      <c r="L36" s="94"/>
      <c r="M36" s="94"/>
      <c r="N36" s="94"/>
      <c r="O36" s="94"/>
      <c r="P36" s="94"/>
      <c r="Q36" s="94"/>
      <c r="R36" s="94"/>
    </row>
    <row r="37" spans="1:18" s="50" customFormat="1" ht="12" x14ac:dyDescent="0.2">
      <c r="A37" s="88" t="s">
        <v>88</v>
      </c>
      <c r="B37" s="94">
        <f t="shared" ref="B37:R37" si="10">ROUND(B20*0.87,)+25</f>
        <v>57889</v>
      </c>
      <c r="C37" s="94">
        <f t="shared" si="10"/>
        <v>55227</v>
      </c>
      <c r="D37" s="94">
        <f t="shared" si="10"/>
        <v>55227</v>
      </c>
      <c r="E37" s="94">
        <f t="shared" si="10"/>
        <v>55227</v>
      </c>
      <c r="F37" s="94">
        <f t="shared" si="10"/>
        <v>55227</v>
      </c>
      <c r="G37" s="94">
        <f t="shared" si="10"/>
        <v>55227</v>
      </c>
      <c r="H37" s="94">
        <f t="shared" si="10"/>
        <v>55227</v>
      </c>
      <c r="I37" s="94">
        <f t="shared" si="10"/>
        <v>55227</v>
      </c>
      <c r="J37" s="94">
        <f t="shared" si="10"/>
        <v>55227</v>
      </c>
      <c r="K37" s="94">
        <f t="shared" si="10"/>
        <v>55227</v>
      </c>
      <c r="L37" s="94">
        <f t="shared" si="10"/>
        <v>55227</v>
      </c>
      <c r="M37" s="94">
        <f t="shared" si="10"/>
        <v>55227</v>
      </c>
      <c r="N37" s="94">
        <f t="shared" si="10"/>
        <v>55227</v>
      </c>
      <c r="O37" s="94">
        <f t="shared" si="10"/>
        <v>55227</v>
      </c>
      <c r="P37" s="94">
        <f t="shared" si="10"/>
        <v>55227</v>
      </c>
      <c r="Q37" s="94">
        <f t="shared" si="10"/>
        <v>55227</v>
      </c>
      <c r="R37" s="94">
        <f t="shared" si="10"/>
        <v>53269</v>
      </c>
    </row>
    <row r="38" spans="1:18" s="50" customFormat="1" ht="12" x14ac:dyDescent="0.2">
      <c r="A38" s="88"/>
    </row>
    <row r="39" spans="1:18" ht="120" x14ac:dyDescent="0.2">
      <c r="A39" s="154" t="s">
        <v>161</v>
      </c>
      <c r="B39" s="143"/>
    </row>
    <row r="40" spans="1:18" x14ac:dyDescent="0.2">
      <c r="A40" s="144" t="s">
        <v>71</v>
      </c>
    </row>
    <row r="41" spans="1:18" x14ac:dyDescent="0.2">
      <c r="A41" s="57" t="s">
        <v>142</v>
      </c>
    </row>
    <row r="42" spans="1:18" x14ac:dyDescent="0.2">
      <c r="A42" s="57" t="s">
        <v>143</v>
      </c>
    </row>
    <row r="43" spans="1:18" x14ac:dyDescent="0.2">
      <c r="A43" s="93"/>
    </row>
    <row r="44" spans="1:18" x14ac:dyDescent="0.2">
      <c r="A44" s="49" t="s">
        <v>66</v>
      </c>
    </row>
    <row r="46" spans="1:18" x14ac:dyDescent="0.2">
      <c r="A46" s="56" t="s">
        <v>72</v>
      </c>
    </row>
    <row r="47" spans="1:18" x14ac:dyDescent="0.2">
      <c r="A47" s="56" t="s">
        <v>73</v>
      </c>
    </row>
    <row r="48" spans="1:18" x14ac:dyDescent="0.2">
      <c r="A48" s="56" t="s">
        <v>74</v>
      </c>
    </row>
    <row r="49" spans="1:1" x14ac:dyDescent="0.2">
      <c r="A49" s="56" t="s">
        <v>75</v>
      </c>
    </row>
    <row r="50" spans="1:1" x14ac:dyDescent="0.2">
      <c r="A50" s="43" t="s">
        <v>89</v>
      </c>
    </row>
    <row r="51" spans="1:1" x14ac:dyDescent="0.2">
      <c r="A51" s="58" t="s">
        <v>154</v>
      </c>
    </row>
    <row r="52" spans="1:1" x14ac:dyDescent="0.2">
      <c r="A52" s="148" t="s">
        <v>155</v>
      </c>
    </row>
    <row r="53" spans="1:1" x14ac:dyDescent="0.2">
      <c r="A53" s="152" t="s">
        <v>158</v>
      </c>
    </row>
    <row r="54" spans="1:1" ht="21" x14ac:dyDescent="0.2">
      <c r="A54" s="145" t="s">
        <v>104</v>
      </c>
    </row>
    <row r="55" spans="1:1" ht="30" customHeight="1" x14ac:dyDescent="0.2">
      <c r="A55" s="115" t="s">
        <v>144</v>
      </c>
    </row>
    <row r="56" spans="1:1" ht="30" customHeight="1" x14ac:dyDescent="0.2">
      <c r="A56" s="115" t="s">
        <v>153</v>
      </c>
    </row>
    <row r="57" spans="1:1" ht="42" x14ac:dyDescent="0.2">
      <c r="A57" s="115" t="s">
        <v>145</v>
      </c>
    </row>
    <row r="58" spans="1:1" ht="42" x14ac:dyDescent="0.2">
      <c r="A58" s="115" t="s">
        <v>146</v>
      </c>
    </row>
    <row r="59" spans="1:1" ht="30" customHeight="1" x14ac:dyDescent="0.2">
      <c r="A59" s="115" t="s">
        <v>147</v>
      </c>
    </row>
    <row r="60" spans="1:1" ht="30" customHeight="1" x14ac:dyDescent="0.2">
      <c r="A60" s="115" t="s">
        <v>148</v>
      </c>
    </row>
    <row r="61" spans="1:1" ht="30" customHeight="1" x14ac:dyDescent="0.2">
      <c r="A61" s="115" t="s">
        <v>149</v>
      </c>
    </row>
    <row r="62" spans="1:1" ht="30" customHeight="1" x14ac:dyDescent="0.2">
      <c r="A62" s="115" t="s">
        <v>150</v>
      </c>
    </row>
    <row r="63" spans="1:1" ht="30" customHeight="1" x14ac:dyDescent="0.2">
      <c r="A63" s="115" t="s">
        <v>151</v>
      </c>
    </row>
    <row r="64" spans="1:1" ht="30" customHeight="1" x14ac:dyDescent="0.2">
      <c r="A64" s="115" t="s">
        <v>152</v>
      </c>
    </row>
    <row r="65" spans="1:1" ht="31.5" x14ac:dyDescent="0.2">
      <c r="A65" s="153" t="s">
        <v>160</v>
      </c>
    </row>
    <row r="66" spans="1:1" ht="30" customHeight="1" x14ac:dyDescent="0.2">
      <c r="A66" s="113" t="s">
        <v>99</v>
      </c>
    </row>
    <row r="67" spans="1:1" ht="63" x14ac:dyDescent="0.2">
      <c r="A67" s="149" t="s">
        <v>156</v>
      </c>
    </row>
    <row r="68" spans="1:1" ht="21" x14ac:dyDescent="0.2">
      <c r="A68" s="140" t="s">
        <v>95</v>
      </c>
    </row>
    <row r="69" spans="1:1" ht="42.75" x14ac:dyDescent="0.2">
      <c r="A69" s="108" t="s">
        <v>96</v>
      </c>
    </row>
    <row r="70" spans="1:1" ht="21" x14ac:dyDescent="0.2">
      <c r="A70" s="66" t="s">
        <v>97</v>
      </c>
    </row>
    <row r="71" spans="1:1" x14ac:dyDescent="0.2">
      <c r="A71" s="68"/>
    </row>
    <row r="72" spans="1:1" x14ac:dyDescent="0.2">
      <c r="A72" s="69" t="s">
        <v>70</v>
      </c>
    </row>
    <row r="73" spans="1:1" ht="24" x14ac:dyDescent="0.2">
      <c r="A73" s="70" t="s">
        <v>76</v>
      </c>
    </row>
    <row r="74" spans="1:1" ht="24" x14ac:dyDescent="0.2">
      <c r="A74" s="70" t="s">
        <v>77</v>
      </c>
    </row>
  </sheetData>
  <mergeCells count="1">
    <mergeCell ref="A1:A3"/>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Лист35"/>
  <dimension ref="A1:C72"/>
  <sheetViews>
    <sheetView topLeftCell="A52" zoomScale="90" zoomScaleNormal="90" workbookViewId="0">
      <selection activeCell="B1" sqref="B1:B1048576"/>
    </sheetView>
  </sheetViews>
  <sheetFormatPr defaultColWidth="8.7109375" defaultRowHeight="12.75" x14ac:dyDescent="0.2"/>
  <cols>
    <col min="1" max="1" width="82.5703125" style="55" customWidth="1"/>
    <col min="2" max="2" width="0" style="55" hidden="1" customWidth="1"/>
    <col min="3" max="16384" width="8.7109375" style="55"/>
  </cols>
  <sheetData>
    <row r="1" spans="1:3" x14ac:dyDescent="0.2">
      <c r="A1" s="122" t="s">
        <v>112</v>
      </c>
    </row>
    <row r="2" spans="1:3" x14ac:dyDescent="0.2">
      <c r="A2" s="98" t="s">
        <v>64</v>
      </c>
    </row>
    <row r="3" spans="1:3" x14ac:dyDescent="0.2">
      <c r="A3" s="98"/>
      <c r="B3" s="86" t="e">
        <f>'Осенние Каникулы|FIT15'!#REF!</f>
        <v>#REF!</v>
      </c>
      <c r="C3" s="86" t="e">
        <f>'Осенние Каникулы|FIT15'!#REF!</f>
        <v>#REF!</v>
      </c>
    </row>
    <row r="4" spans="1:3" x14ac:dyDescent="0.2">
      <c r="A4" s="42" t="s">
        <v>83</v>
      </c>
      <c r="B4" s="86" t="e">
        <f>'Осенние Каникулы|FIT15'!#REF!</f>
        <v>#REF!</v>
      </c>
      <c r="C4" s="86" t="e">
        <f>'Осенние Каникулы|FIT15'!#REF!</f>
        <v>#REF!</v>
      </c>
    </row>
    <row r="5" spans="1:3" s="52" customFormat="1" ht="12" x14ac:dyDescent="0.2">
      <c r="A5" s="88">
        <v>1</v>
      </c>
      <c r="B5" s="47" t="e">
        <f>'Осенние Каникулы|FIT15'!#REF!</f>
        <v>#REF!</v>
      </c>
      <c r="C5" s="47" t="e">
        <f>'Осенние Каникулы|FIT15'!#REF!</f>
        <v>#REF!</v>
      </c>
    </row>
    <row r="6" spans="1:3" s="53" customFormat="1" ht="12" x14ac:dyDescent="0.2">
      <c r="A6" s="88">
        <v>2</v>
      </c>
      <c r="B6" s="47" t="e">
        <f>'Осенние Каникулы|FIT15'!#REF!</f>
        <v>#REF!</v>
      </c>
      <c r="C6" s="47" t="e">
        <f>'Осенние Каникулы|FIT15'!#REF!</f>
        <v>#REF!</v>
      </c>
    </row>
    <row r="7" spans="1:3" s="53" customFormat="1" ht="12" x14ac:dyDescent="0.2">
      <c r="A7" s="42" t="s">
        <v>84</v>
      </c>
      <c r="B7" s="47"/>
      <c r="C7" s="47"/>
    </row>
    <row r="8" spans="1:3" s="53" customFormat="1" ht="12" x14ac:dyDescent="0.2">
      <c r="A8" s="88">
        <f>A5</f>
        <v>1</v>
      </c>
      <c r="B8" s="47" t="e">
        <f>'Осенние Каникулы|FIT15'!#REF!</f>
        <v>#REF!</v>
      </c>
      <c r="C8" s="47" t="e">
        <f>'Осенние Каникулы|FIT15'!#REF!</f>
        <v>#REF!</v>
      </c>
    </row>
    <row r="9" spans="1:3" s="53" customFormat="1" ht="12" x14ac:dyDescent="0.2">
      <c r="A9" s="88">
        <f>A6</f>
        <v>2</v>
      </c>
      <c r="B9" s="47" t="e">
        <f>'Осенние Каникулы|FIT15'!#REF!</f>
        <v>#REF!</v>
      </c>
      <c r="C9" s="47" t="e">
        <f>'Осенние Каникулы|FIT15'!#REF!</f>
        <v>#REF!</v>
      </c>
    </row>
    <row r="10" spans="1:3" s="53" customFormat="1" ht="12" x14ac:dyDescent="0.2">
      <c r="A10" s="42" t="s">
        <v>85</v>
      </c>
      <c r="B10" s="47"/>
      <c r="C10" s="47"/>
    </row>
    <row r="11" spans="1:3" s="53" customFormat="1" ht="12" x14ac:dyDescent="0.2">
      <c r="A11" s="88">
        <f>A5</f>
        <v>1</v>
      </c>
      <c r="B11" s="47" t="e">
        <f>'Осенние Каникулы|FIT15'!#REF!</f>
        <v>#REF!</v>
      </c>
      <c r="C11" s="47" t="e">
        <f>'Осенние Каникулы|FIT15'!#REF!</f>
        <v>#REF!</v>
      </c>
    </row>
    <row r="12" spans="1:3" s="53" customFormat="1" ht="12" x14ac:dyDescent="0.2">
      <c r="A12" s="88">
        <f>A6</f>
        <v>2</v>
      </c>
      <c r="B12" s="47" t="e">
        <f>'Осенние Каникулы|FIT15'!#REF!</f>
        <v>#REF!</v>
      </c>
      <c r="C12" s="47" t="e">
        <f>'Осенние Каникулы|FIT15'!#REF!</f>
        <v>#REF!</v>
      </c>
    </row>
    <row r="13" spans="1:3" s="53" customFormat="1" ht="12" x14ac:dyDescent="0.2">
      <c r="A13" s="42" t="s">
        <v>86</v>
      </c>
      <c r="B13" s="47"/>
      <c r="C13" s="47"/>
    </row>
    <row r="14" spans="1:3" s="53" customFormat="1" ht="12" x14ac:dyDescent="0.2">
      <c r="A14" s="88">
        <f>A5</f>
        <v>1</v>
      </c>
      <c r="B14" s="47" t="e">
        <f>'Осенние Каникулы|FIT15'!#REF!</f>
        <v>#REF!</v>
      </c>
      <c r="C14" s="47" t="e">
        <f>'Осенние Каникулы|FIT15'!#REF!</f>
        <v>#REF!</v>
      </c>
    </row>
    <row r="15" spans="1:3" s="53" customFormat="1" ht="12" x14ac:dyDescent="0.2">
      <c r="A15" s="88">
        <f>A6</f>
        <v>2</v>
      </c>
      <c r="B15" s="47" t="e">
        <f>'Осенние Каникулы|FIT15'!#REF!</f>
        <v>#REF!</v>
      </c>
      <c r="C15" s="47" t="e">
        <f>'Осенние Каникулы|FIT15'!#REF!</f>
        <v>#REF!</v>
      </c>
    </row>
    <row r="16" spans="1:3" s="53" customFormat="1" ht="12" x14ac:dyDescent="0.2">
      <c r="A16" s="42" t="s">
        <v>87</v>
      </c>
      <c r="B16" s="47"/>
      <c r="C16" s="47"/>
    </row>
    <row r="17" spans="1:3" s="48" customFormat="1" ht="22.5" customHeight="1" x14ac:dyDescent="0.2">
      <c r="A17" s="88" t="s">
        <v>88</v>
      </c>
      <c r="B17" s="47" t="e">
        <f>'Осенние Каникулы|FIT15'!#REF!</f>
        <v>#REF!</v>
      </c>
      <c r="C17" s="47" t="e">
        <f>'Осенние Каникулы|FIT15'!#REF!</f>
        <v>#REF!</v>
      </c>
    </row>
    <row r="18" spans="1:3" s="44" customFormat="1" ht="12" x14ac:dyDescent="0.2">
      <c r="A18" s="89"/>
    </row>
    <row r="19" spans="1:3" s="50" customFormat="1" ht="12" x14ac:dyDescent="0.2">
      <c r="A19" s="111" t="s">
        <v>100</v>
      </c>
      <c r="B19" s="101" t="e">
        <f t="shared" ref="B19:C19" si="0">B3</f>
        <v>#REF!</v>
      </c>
      <c r="C19" s="101" t="e">
        <f t="shared" si="0"/>
        <v>#REF!</v>
      </c>
    </row>
    <row r="20" spans="1:3" s="50" customFormat="1" ht="12" x14ac:dyDescent="0.2">
      <c r="A20" s="90" t="s">
        <v>64</v>
      </c>
      <c r="B20" s="102" t="e">
        <f t="shared" ref="B20:C20" si="1">B4</f>
        <v>#REF!</v>
      </c>
      <c r="C20" s="102" t="e">
        <f t="shared" si="1"/>
        <v>#REF!</v>
      </c>
    </row>
    <row r="21" spans="1:3" s="50" customFormat="1" ht="12" x14ac:dyDescent="0.2">
      <c r="A21" s="42" t="s">
        <v>83</v>
      </c>
      <c r="B21" s="87"/>
      <c r="C21" s="87"/>
    </row>
    <row r="22" spans="1:3" s="50" customFormat="1" ht="12" x14ac:dyDescent="0.2">
      <c r="A22" s="88">
        <v>1</v>
      </c>
      <c r="B22" s="94" t="e">
        <f t="shared" ref="B22:C22" si="2">ROUNDUP(B5*0.87,)</f>
        <v>#REF!</v>
      </c>
      <c r="C22" s="94" t="e">
        <f t="shared" si="2"/>
        <v>#REF!</v>
      </c>
    </row>
    <row r="23" spans="1:3" s="50" customFormat="1" ht="12" x14ac:dyDescent="0.2">
      <c r="A23" s="88">
        <v>2</v>
      </c>
      <c r="B23" s="94" t="e">
        <f t="shared" ref="B23:C23" si="3">ROUNDUP(B6*0.87,)</f>
        <v>#REF!</v>
      </c>
      <c r="C23" s="94" t="e">
        <f t="shared" si="3"/>
        <v>#REF!</v>
      </c>
    </row>
    <row r="24" spans="1:3" s="50" customFormat="1" ht="12" x14ac:dyDescent="0.2">
      <c r="A24" s="42" t="s">
        <v>84</v>
      </c>
      <c r="B24" s="94"/>
      <c r="C24" s="94"/>
    </row>
    <row r="25" spans="1:3" s="50" customFormat="1" ht="12" x14ac:dyDescent="0.2">
      <c r="A25" s="88">
        <f>A22</f>
        <v>1</v>
      </c>
      <c r="B25" s="94" t="e">
        <f t="shared" ref="B25:C25" si="4">ROUNDUP(B8*0.87,)</f>
        <v>#REF!</v>
      </c>
      <c r="C25" s="94" t="e">
        <f t="shared" si="4"/>
        <v>#REF!</v>
      </c>
    </row>
    <row r="26" spans="1:3" s="50" customFormat="1" ht="12" x14ac:dyDescent="0.2">
      <c r="A26" s="88">
        <f>A23</f>
        <v>2</v>
      </c>
      <c r="B26" s="94" t="e">
        <f t="shared" ref="B26:C26" si="5">ROUNDUP(B9*0.87,)</f>
        <v>#REF!</v>
      </c>
      <c r="C26" s="94" t="e">
        <f t="shared" si="5"/>
        <v>#REF!</v>
      </c>
    </row>
    <row r="27" spans="1:3" s="50" customFormat="1" ht="10.35" customHeight="1" x14ac:dyDescent="0.2">
      <c r="A27" s="42" t="s">
        <v>85</v>
      </c>
      <c r="B27" s="94"/>
      <c r="C27" s="94"/>
    </row>
    <row r="28" spans="1:3" x14ac:dyDescent="0.2">
      <c r="A28" s="88">
        <f>A22</f>
        <v>1</v>
      </c>
      <c r="B28" s="94" t="e">
        <f t="shared" ref="B28:C28" si="6">ROUNDUP(B11*0.87,)</f>
        <v>#REF!</v>
      </c>
      <c r="C28" s="94" t="e">
        <f t="shared" si="6"/>
        <v>#REF!</v>
      </c>
    </row>
    <row r="29" spans="1:3" x14ac:dyDescent="0.2">
      <c r="A29" s="88">
        <f>A23</f>
        <v>2</v>
      </c>
      <c r="B29" s="94" t="e">
        <f t="shared" ref="B29:C29" si="7">ROUNDUP(B12*0.87,)</f>
        <v>#REF!</v>
      </c>
      <c r="C29" s="94" t="e">
        <f t="shared" si="7"/>
        <v>#REF!</v>
      </c>
    </row>
    <row r="30" spans="1:3" x14ac:dyDescent="0.2">
      <c r="A30" s="42" t="s">
        <v>86</v>
      </c>
      <c r="B30" s="94"/>
      <c r="C30" s="94"/>
    </row>
    <row r="31" spans="1:3" x14ac:dyDescent="0.2">
      <c r="A31" s="88">
        <f>A22</f>
        <v>1</v>
      </c>
      <c r="B31" s="94" t="e">
        <f t="shared" ref="B31:C31" si="8">ROUNDUP(B14*0.87,)</f>
        <v>#REF!</v>
      </c>
      <c r="C31" s="94" t="e">
        <f t="shared" si="8"/>
        <v>#REF!</v>
      </c>
    </row>
    <row r="32" spans="1:3" x14ac:dyDescent="0.2">
      <c r="A32" s="88">
        <f>A23</f>
        <v>2</v>
      </c>
      <c r="B32" s="94" t="e">
        <f t="shared" ref="B32:C32" si="9">ROUNDUP(B15*0.87,)</f>
        <v>#REF!</v>
      </c>
      <c r="C32" s="94" t="e">
        <f t="shared" si="9"/>
        <v>#REF!</v>
      </c>
    </row>
    <row r="33" spans="1:3" x14ac:dyDescent="0.2">
      <c r="A33" s="42" t="s">
        <v>87</v>
      </c>
      <c r="B33" s="94"/>
      <c r="C33" s="94"/>
    </row>
    <row r="34" spans="1:3" x14ac:dyDescent="0.2">
      <c r="A34" s="88" t="s">
        <v>88</v>
      </c>
      <c r="B34" s="94" t="e">
        <f t="shared" ref="B34:C34" si="10">ROUNDUP(B17*0.87,)</f>
        <v>#REF!</v>
      </c>
      <c r="C34" s="94" t="e">
        <f t="shared" si="10"/>
        <v>#REF!</v>
      </c>
    </row>
    <row r="35" spans="1:3" x14ac:dyDescent="0.2">
      <c r="A35" s="116"/>
    </row>
    <row r="36" spans="1:3" x14ac:dyDescent="0.2">
      <c r="A36" s="116"/>
    </row>
    <row r="37" spans="1:3" x14ac:dyDescent="0.2">
      <c r="A37" s="116"/>
    </row>
    <row r="38" spans="1:3" ht="140.44999999999999" customHeight="1" x14ac:dyDescent="0.2">
      <c r="A38" s="156" t="s">
        <v>170</v>
      </c>
    </row>
    <row r="39" spans="1:3" x14ac:dyDescent="0.2">
      <c r="A39" s="144" t="s">
        <v>71</v>
      </c>
    </row>
    <row r="40" spans="1:3" x14ac:dyDescent="0.2">
      <c r="A40" s="61" t="s">
        <v>169</v>
      </c>
    </row>
    <row r="41" spans="1:3" x14ac:dyDescent="0.2">
      <c r="A41" s="61" t="s">
        <v>163</v>
      </c>
    </row>
    <row r="42" spans="1:3" x14ac:dyDescent="0.2">
      <c r="A42" s="62"/>
    </row>
    <row r="43" spans="1:3" x14ac:dyDescent="0.2">
      <c r="A43" s="144" t="s">
        <v>66</v>
      </c>
    </row>
    <row r="45" spans="1:3" x14ac:dyDescent="0.2">
      <c r="A45" s="63" t="s">
        <v>78</v>
      </c>
    </row>
    <row r="46" spans="1:3" x14ac:dyDescent="0.2">
      <c r="A46" s="43" t="s">
        <v>67</v>
      </c>
    </row>
    <row r="47" spans="1:3" x14ac:dyDescent="0.2">
      <c r="A47" s="43" t="s">
        <v>89</v>
      </c>
    </row>
    <row r="48" spans="1:3" x14ac:dyDescent="0.2">
      <c r="A48" s="43" t="s">
        <v>68</v>
      </c>
    </row>
    <row r="49" spans="1:1" ht="27.6" customHeight="1" x14ac:dyDescent="0.2">
      <c r="A49" s="46" t="s">
        <v>69</v>
      </c>
    </row>
    <row r="50" spans="1:1" x14ac:dyDescent="0.2">
      <c r="A50" s="159" t="s">
        <v>162</v>
      </c>
    </row>
    <row r="51" spans="1:1" ht="24" x14ac:dyDescent="0.2">
      <c r="A51" s="46" t="s">
        <v>116</v>
      </c>
    </row>
    <row r="52" spans="1:1" x14ac:dyDescent="0.2">
      <c r="A52" s="59"/>
    </row>
    <row r="53" spans="1:1" ht="25.5" x14ac:dyDescent="0.2">
      <c r="A53" s="157" t="s">
        <v>168</v>
      </c>
    </row>
    <row r="54" spans="1:1" ht="31.5" x14ac:dyDescent="0.2">
      <c r="A54" s="121" t="s">
        <v>165</v>
      </c>
    </row>
    <row r="55" spans="1:1" ht="36.6" customHeight="1" x14ac:dyDescent="0.2">
      <c r="A55" s="121" t="s">
        <v>164</v>
      </c>
    </row>
    <row r="56" spans="1:1" ht="42" x14ac:dyDescent="0.2">
      <c r="A56" s="121" t="s">
        <v>166</v>
      </c>
    </row>
    <row r="57" spans="1:1" ht="31.5" x14ac:dyDescent="0.2">
      <c r="A57" s="121" t="s">
        <v>167</v>
      </c>
    </row>
    <row r="58" spans="1:1" x14ac:dyDescent="0.2">
      <c r="A58" s="134" t="s">
        <v>174</v>
      </c>
    </row>
    <row r="59" spans="1:1" ht="21" x14ac:dyDescent="0.2">
      <c r="A59" s="134" t="s">
        <v>175</v>
      </c>
    </row>
    <row r="60" spans="1:1" ht="31.5" x14ac:dyDescent="0.2">
      <c r="A60" s="121" t="s">
        <v>176</v>
      </c>
    </row>
    <row r="61" spans="1:1" ht="31.5" x14ac:dyDescent="0.2">
      <c r="A61" s="121" t="s">
        <v>177</v>
      </c>
    </row>
    <row r="62" spans="1:1" ht="42" x14ac:dyDescent="0.2">
      <c r="A62" s="121" t="s">
        <v>178</v>
      </c>
    </row>
    <row r="63" spans="1:1" ht="42" x14ac:dyDescent="0.2">
      <c r="A63" s="121" t="s">
        <v>179</v>
      </c>
    </row>
    <row r="64" spans="1:1" ht="42" x14ac:dyDescent="0.2">
      <c r="A64" s="113" t="s">
        <v>99</v>
      </c>
    </row>
    <row r="65" spans="1:1" ht="21" x14ac:dyDescent="0.2">
      <c r="A65" s="140" t="s">
        <v>95</v>
      </c>
    </row>
    <row r="66" spans="1:1" ht="42.75" x14ac:dyDescent="0.2">
      <c r="A66" s="108" t="s">
        <v>96</v>
      </c>
    </row>
    <row r="67" spans="1:1" ht="21" x14ac:dyDescent="0.2">
      <c r="A67" s="66" t="s">
        <v>97</v>
      </c>
    </row>
    <row r="68" spans="1:1" x14ac:dyDescent="0.2">
      <c r="A68" s="68"/>
    </row>
    <row r="69" spans="1:1" x14ac:dyDescent="0.2">
      <c r="A69" s="69" t="s">
        <v>70</v>
      </c>
    </row>
    <row r="70" spans="1:1" ht="24" x14ac:dyDescent="0.2">
      <c r="A70" s="70" t="s">
        <v>76</v>
      </c>
    </row>
    <row r="71" spans="1:1" ht="24" x14ac:dyDescent="0.2">
      <c r="A71" s="70" t="s">
        <v>77</v>
      </c>
    </row>
    <row r="72" spans="1:1" x14ac:dyDescent="0.2">
      <c r="A72" s="67"/>
    </row>
  </sheetData>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J54"/>
  <sheetViews>
    <sheetView zoomScaleNormal="100" workbookViewId="0">
      <pane xSplit="1" topLeftCell="B1" activePane="topRight" state="frozen"/>
      <selection pane="topRight" activeCell="B1" sqref="B1:C1048576"/>
    </sheetView>
  </sheetViews>
  <sheetFormatPr defaultColWidth="9" defaultRowHeight="12" x14ac:dyDescent="0.2"/>
  <cols>
    <col min="1" max="1" width="84.5703125" style="48" customWidth="1"/>
    <col min="2" max="16384" width="9" style="48"/>
  </cols>
  <sheetData>
    <row r="1" spans="1:10" s="51" customFormat="1" ht="12" customHeight="1" x14ac:dyDescent="0.2">
      <c r="A1" s="230" t="s">
        <v>82</v>
      </c>
    </row>
    <row r="2" spans="1:10" s="51" customFormat="1" ht="12" customHeight="1" x14ac:dyDescent="0.2">
      <c r="A2" s="230"/>
    </row>
    <row r="3" spans="1:10" s="51" customFormat="1" ht="11.1" customHeight="1" x14ac:dyDescent="0.2">
      <c r="A3" s="170" t="s">
        <v>237</v>
      </c>
    </row>
    <row r="4" spans="1:10" s="52" customFormat="1" ht="32.1" customHeight="1" x14ac:dyDescent="0.2">
      <c r="A4" s="98" t="s">
        <v>64</v>
      </c>
      <c r="B4" s="197" t="e">
        <f>'C завтраками| Bed and breakfast'!#REF!</f>
        <v>#REF!</v>
      </c>
      <c r="C4" s="197" t="e">
        <f>'C завтраками| Bed and breakfast'!#REF!</f>
        <v>#REF!</v>
      </c>
      <c r="D4" s="197" t="e">
        <f>'C завтраками| Bed and breakfast'!#REF!</f>
        <v>#REF!</v>
      </c>
      <c r="E4" s="197" t="e">
        <f>'C завтраками| Bed and breakfast'!#REF!</f>
        <v>#REF!</v>
      </c>
      <c r="F4" s="197" t="e">
        <f>'C завтраками| Bed and breakfast'!#REF!</f>
        <v>#REF!</v>
      </c>
      <c r="G4" s="197" t="e">
        <f>'C завтраками| Bed and breakfast'!#REF!</f>
        <v>#REF!</v>
      </c>
      <c r="H4" s="197" t="e">
        <f>'C завтраками| Bed and breakfast'!#REF!</f>
        <v>#REF!</v>
      </c>
      <c r="I4" s="197" t="e">
        <f>'C завтраками| Bed and breakfast'!#REF!</f>
        <v>#REF!</v>
      </c>
      <c r="J4" s="197" t="e">
        <f>'C завтраками| Bed and breakfast'!#REF!</f>
        <v>#REF!</v>
      </c>
    </row>
    <row r="5" spans="1:10" s="53" customFormat="1" ht="21.95" customHeight="1" x14ac:dyDescent="0.2">
      <c r="A5" s="98"/>
      <c r="B5" s="197" t="e">
        <f>'C завтраками| Bed and breakfast'!#REF!</f>
        <v>#REF!</v>
      </c>
      <c r="C5" s="197" t="e">
        <f>'C завтраками| Bed and breakfast'!#REF!</f>
        <v>#REF!</v>
      </c>
      <c r="D5" s="197" t="e">
        <f>'C завтраками| Bed and breakfast'!#REF!</f>
        <v>#REF!</v>
      </c>
      <c r="E5" s="197" t="e">
        <f>'C завтраками| Bed and breakfast'!#REF!</f>
        <v>#REF!</v>
      </c>
      <c r="F5" s="197" t="e">
        <f>'C завтраками| Bed and breakfast'!#REF!</f>
        <v>#REF!</v>
      </c>
      <c r="G5" s="197" t="e">
        <f>'C завтраками| Bed and breakfast'!#REF!</f>
        <v>#REF!</v>
      </c>
      <c r="H5" s="197" t="e">
        <f>'C завтраками| Bed and breakfast'!#REF!</f>
        <v>#REF!</v>
      </c>
      <c r="I5" s="197" t="e">
        <f>'C завтраками| Bed and breakfast'!#REF!</f>
        <v>#REF!</v>
      </c>
      <c r="J5" s="197" t="e">
        <f>'C завтраками| Bed and breakfast'!#REF!</f>
        <v>#REF!</v>
      </c>
    </row>
    <row r="6" spans="1:10" s="53" customFormat="1" x14ac:dyDescent="0.2">
      <c r="A6" s="42" t="s">
        <v>83</v>
      </c>
      <c r="B6" s="189"/>
      <c r="C6" s="189"/>
      <c r="D6" s="189"/>
      <c r="E6" s="189"/>
      <c r="F6" s="189"/>
      <c r="G6" s="189"/>
      <c r="H6" s="189"/>
      <c r="I6" s="189"/>
      <c r="J6" s="189"/>
    </row>
    <row r="7" spans="1:10" s="53" customFormat="1" x14ac:dyDescent="0.2">
      <c r="A7" s="88">
        <v>1</v>
      </c>
      <c r="B7" s="8" t="e">
        <f>'C завтраками| Bed and breakfast'!#REF!*0.9</f>
        <v>#REF!</v>
      </c>
      <c r="C7" s="8" t="e">
        <f>'C завтраками| Bed and breakfast'!#REF!*0.9</f>
        <v>#REF!</v>
      </c>
      <c r="D7" s="8" t="e">
        <f>'C завтраками| Bed and breakfast'!#REF!*0.9</f>
        <v>#REF!</v>
      </c>
      <c r="E7" s="8" t="e">
        <f>'C завтраками| Bed and breakfast'!#REF!*0.9</f>
        <v>#REF!</v>
      </c>
      <c r="F7" s="8" t="e">
        <f>'C завтраками| Bed and breakfast'!#REF!*0.9</f>
        <v>#REF!</v>
      </c>
      <c r="G7" s="8" t="e">
        <f>'C завтраками| Bed and breakfast'!#REF!*0.9</f>
        <v>#REF!</v>
      </c>
      <c r="H7" s="8" t="e">
        <f>'C завтраками| Bed and breakfast'!#REF!*0.9</f>
        <v>#REF!</v>
      </c>
      <c r="I7" s="8" t="e">
        <f>'C завтраками| Bed and breakfast'!#REF!*0.9</f>
        <v>#REF!</v>
      </c>
      <c r="J7" s="8" t="e">
        <f>'C завтраками| Bed and breakfast'!#REF!*0.9</f>
        <v>#REF!</v>
      </c>
    </row>
    <row r="8" spans="1:10" s="53" customFormat="1" x14ac:dyDescent="0.2">
      <c r="A8" s="88">
        <v>2</v>
      </c>
      <c r="B8" s="8" t="e">
        <f>'C завтраками| Bed and breakfast'!#REF!*0.9</f>
        <v>#REF!</v>
      </c>
      <c r="C8" s="8" t="e">
        <f>'C завтраками| Bed and breakfast'!#REF!*0.9</f>
        <v>#REF!</v>
      </c>
      <c r="D8" s="8" t="e">
        <f>'C завтраками| Bed and breakfast'!#REF!*0.9</f>
        <v>#REF!</v>
      </c>
      <c r="E8" s="8" t="e">
        <f>'C завтраками| Bed and breakfast'!#REF!*0.9</f>
        <v>#REF!</v>
      </c>
      <c r="F8" s="8" t="e">
        <f>'C завтраками| Bed and breakfast'!#REF!*0.9</f>
        <v>#REF!</v>
      </c>
      <c r="G8" s="8" t="e">
        <f>'C завтраками| Bed and breakfast'!#REF!*0.9</f>
        <v>#REF!</v>
      </c>
      <c r="H8" s="8" t="e">
        <f>'C завтраками| Bed and breakfast'!#REF!*0.9</f>
        <v>#REF!</v>
      </c>
      <c r="I8" s="8" t="e">
        <f>'C завтраками| Bed and breakfast'!#REF!*0.9</f>
        <v>#REF!</v>
      </c>
      <c r="J8" s="8" t="e">
        <f>'C завтраками| Bed and breakfast'!#REF!*0.9</f>
        <v>#REF!</v>
      </c>
    </row>
    <row r="9" spans="1:10" s="53" customFormat="1" x14ac:dyDescent="0.2">
      <c r="A9" s="42" t="s">
        <v>234</v>
      </c>
      <c r="B9" s="8"/>
      <c r="C9" s="8"/>
      <c r="D9" s="8"/>
      <c r="E9" s="8"/>
      <c r="F9" s="8"/>
      <c r="G9" s="8"/>
      <c r="H9" s="8"/>
      <c r="I9" s="8"/>
      <c r="J9" s="8"/>
    </row>
    <row r="10" spans="1:10" s="53" customFormat="1" x14ac:dyDescent="0.2">
      <c r="A10" s="180">
        <v>1</v>
      </c>
      <c r="B10" s="8" t="e">
        <f>'C завтраками| Bed and breakfast'!#REF!*0.9</f>
        <v>#REF!</v>
      </c>
      <c r="C10" s="8" t="e">
        <f>'C завтраками| Bed and breakfast'!#REF!*0.9</f>
        <v>#REF!</v>
      </c>
      <c r="D10" s="8" t="e">
        <f>'C завтраками| Bed and breakfast'!#REF!*0.9</f>
        <v>#REF!</v>
      </c>
      <c r="E10" s="8" t="e">
        <f>'C завтраками| Bed and breakfast'!#REF!*0.9</f>
        <v>#REF!</v>
      </c>
      <c r="F10" s="8" t="e">
        <f>'C завтраками| Bed and breakfast'!#REF!*0.9</f>
        <v>#REF!</v>
      </c>
      <c r="G10" s="8" t="e">
        <f>'C завтраками| Bed and breakfast'!#REF!*0.9</f>
        <v>#REF!</v>
      </c>
      <c r="H10" s="8" t="e">
        <f>'C завтраками| Bed and breakfast'!#REF!*0.9</f>
        <v>#REF!</v>
      </c>
      <c r="I10" s="8" t="e">
        <f>'C завтраками| Bed and breakfast'!#REF!*0.9</f>
        <v>#REF!</v>
      </c>
      <c r="J10" s="8" t="e">
        <f>'C завтраками| Bed and breakfast'!#REF!*0.9</f>
        <v>#REF!</v>
      </c>
    </row>
    <row r="11" spans="1:10" s="53" customFormat="1" x14ac:dyDescent="0.2">
      <c r="A11" s="180">
        <v>2</v>
      </c>
      <c r="B11" s="8" t="e">
        <f>'C завтраками| Bed and breakfast'!#REF!*0.9</f>
        <v>#REF!</v>
      </c>
      <c r="C11" s="8" t="e">
        <f>'C завтраками| Bed and breakfast'!#REF!*0.9</f>
        <v>#REF!</v>
      </c>
      <c r="D11" s="8" t="e">
        <f>'C завтраками| Bed and breakfast'!#REF!*0.9</f>
        <v>#REF!</v>
      </c>
      <c r="E11" s="8" t="e">
        <f>'C завтраками| Bed and breakfast'!#REF!*0.9</f>
        <v>#REF!</v>
      </c>
      <c r="F11" s="8" t="e">
        <f>'C завтраками| Bed and breakfast'!#REF!*0.9</f>
        <v>#REF!</v>
      </c>
      <c r="G11" s="8" t="e">
        <f>'C завтраками| Bed and breakfast'!#REF!*0.9</f>
        <v>#REF!</v>
      </c>
      <c r="H11" s="8" t="e">
        <f>'C завтраками| Bed and breakfast'!#REF!*0.9</f>
        <v>#REF!</v>
      </c>
      <c r="I11" s="8" t="e">
        <f>'C завтраками| Bed and breakfast'!#REF!*0.9</f>
        <v>#REF!</v>
      </c>
      <c r="J11" s="8" t="e">
        <f>'C завтраками| Bed and breakfast'!#REF!*0.9</f>
        <v>#REF!</v>
      </c>
    </row>
    <row r="12" spans="1:10" s="53" customFormat="1" x14ac:dyDescent="0.2">
      <c r="A12" s="42" t="s">
        <v>84</v>
      </c>
      <c r="B12" s="8"/>
      <c r="C12" s="8"/>
      <c r="D12" s="8"/>
      <c r="E12" s="8"/>
      <c r="F12" s="8"/>
      <c r="G12" s="8"/>
      <c r="H12" s="8"/>
      <c r="I12" s="8"/>
      <c r="J12" s="8"/>
    </row>
    <row r="13" spans="1:10" s="53" customFormat="1" x14ac:dyDescent="0.2">
      <c r="A13" s="88">
        <f>A7</f>
        <v>1</v>
      </c>
      <c r="B13" s="8" t="e">
        <f>'C завтраками| Bed and breakfast'!#REF!*0.9</f>
        <v>#REF!</v>
      </c>
      <c r="C13" s="8" t="e">
        <f>'C завтраками| Bed and breakfast'!#REF!*0.9</f>
        <v>#REF!</v>
      </c>
      <c r="D13" s="8" t="e">
        <f>'C завтраками| Bed and breakfast'!#REF!*0.9</f>
        <v>#REF!</v>
      </c>
      <c r="E13" s="8" t="e">
        <f>'C завтраками| Bed and breakfast'!#REF!*0.9</f>
        <v>#REF!</v>
      </c>
      <c r="F13" s="8" t="e">
        <f>'C завтраками| Bed and breakfast'!#REF!*0.9</f>
        <v>#REF!</v>
      </c>
      <c r="G13" s="8" t="e">
        <f>'C завтраками| Bed and breakfast'!#REF!*0.9</f>
        <v>#REF!</v>
      </c>
      <c r="H13" s="8" t="e">
        <f>'C завтраками| Bed and breakfast'!#REF!*0.9</f>
        <v>#REF!</v>
      </c>
      <c r="I13" s="8" t="e">
        <f>'C завтраками| Bed and breakfast'!#REF!*0.9</f>
        <v>#REF!</v>
      </c>
      <c r="J13" s="8" t="e">
        <f>'C завтраками| Bed and breakfast'!#REF!*0.9</f>
        <v>#REF!</v>
      </c>
    </row>
    <row r="14" spans="1:10" s="53" customFormat="1" x14ac:dyDescent="0.2">
      <c r="A14" s="88">
        <f>A8</f>
        <v>2</v>
      </c>
      <c r="B14" s="8" t="e">
        <f>'C завтраками| Bed and breakfast'!#REF!*0.9</f>
        <v>#REF!</v>
      </c>
      <c r="C14" s="8" t="e">
        <f>'C завтраками| Bed and breakfast'!#REF!*0.9</f>
        <v>#REF!</v>
      </c>
      <c r="D14" s="8" t="e">
        <f>'C завтраками| Bed and breakfast'!#REF!*0.9</f>
        <v>#REF!</v>
      </c>
      <c r="E14" s="8" t="e">
        <f>'C завтраками| Bed and breakfast'!#REF!*0.9</f>
        <v>#REF!</v>
      </c>
      <c r="F14" s="8" t="e">
        <f>'C завтраками| Bed and breakfast'!#REF!*0.9</f>
        <v>#REF!</v>
      </c>
      <c r="G14" s="8" t="e">
        <f>'C завтраками| Bed and breakfast'!#REF!*0.9</f>
        <v>#REF!</v>
      </c>
      <c r="H14" s="8" t="e">
        <f>'C завтраками| Bed and breakfast'!#REF!*0.9</f>
        <v>#REF!</v>
      </c>
      <c r="I14" s="8" t="e">
        <f>'C завтраками| Bed and breakfast'!#REF!*0.9</f>
        <v>#REF!</v>
      </c>
      <c r="J14" s="8" t="e">
        <f>'C завтраками| Bed and breakfast'!#REF!*0.9</f>
        <v>#REF!</v>
      </c>
    </row>
    <row r="15" spans="1:10" s="53" customFormat="1" x14ac:dyDescent="0.2">
      <c r="A15" s="42" t="s">
        <v>85</v>
      </c>
      <c r="B15" s="8"/>
      <c r="C15" s="8"/>
      <c r="D15" s="8"/>
      <c r="E15" s="8"/>
      <c r="F15" s="8"/>
      <c r="G15" s="8"/>
      <c r="H15" s="8"/>
      <c r="I15" s="8"/>
      <c r="J15" s="8"/>
    </row>
    <row r="16" spans="1:10" s="53" customFormat="1" x14ac:dyDescent="0.2">
      <c r="A16" s="88">
        <f>A7</f>
        <v>1</v>
      </c>
      <c r="B16" s="8" t="e">
        <f>'C завтраками| Bed and breakfast'!#REF!*0.9</f>
        <v>#REF!</v>
      </c>
      <c r="C16" s="8" t="e">
        <f>'C завтраками| Bed and breakfast'!#REF!*0.9</f>
        <v>#REF!</v>
      </c>
      <c r="D16" s="8" t="e">
        <f>'C завтраками| Bed and breakfast'!#REF!*0.9</f>
        <v>#REF!</v>
      </c>
      <c r="E16" s="8" t="e">
        <f>'C завтраками| Bed and breakfast'!#REF!*0.9</f>
        <v>#REF!</v>
      </c>
      <c r="F16" s="8" t="e">
        <f>'C завтраками| Bed and breakfast'!#REF!*0.9</f>
        <v>#REF!</v>
      </c>
      <c r="G16" s="8" t="e">
        <f>'C завтраками| Bed and breakfast'!#REF!*0.9</f>
        <v>#REF!</v>
      </c>
      <c r="H16" s="8" t="e">
        <f>'C завтраками| Bed and breakfast'!#REF!*0.9</f>
        <v>#REF!</v>
      </c>
      <c r="I16" s="8" t="e">
        <f>'C завтраками| Bed and breakfast'!#REF!*0.9</f>
        <v>#REF!</v>
      </c>
      <c r="J16" s="8" t="e">
        <f>'C завтраками| Bed and breakfast'!#REF!*0.9</f>
        <v>#REF!</v>
      </c>
    </row>
    <row r="17" spans="1:10" s="53" customFormat="1" x14ac:dyDescent="0.2">
      <c r="A17" s="88">
        <f>A8</f>
        <v>2</v>
      </c>
      <c r="B17" s="8" t="e">
        <f>'C завтраками| Bed and breakfast'!#REF!*0.9</f>
        <v>#REF!</v>
      </c>
      <c r="C17" s="8" t="e">
        <f>'C завтраками| Bed and breakfast'!#REF!*0.9</f>
        <v>#REF!</v>
      </c>
      <c r="D17" s="8" t="e">
        <f>'C завтраками| Bed and breakfast'!#REF!*0.9</f>
        <v>#REF!</v>
      </c>
      <c r="E17" s="8" t="e">
        <f>'C завтраками| Bed and breakfast'!#REF!*0.9</f>
        <v>#REF!</v>
      </c>
      <c r="F17" s="8" t="e">
        <f>'C завтраками| Bed and breakfast'!#REF!*0.9</f>
        <v>#REF!</v>
      </c>
      <c r="G17" s="8" t="e">
        <f>'C завтраками| Bed and breakfast'!#REF!*0.9</f>
        <v>#REF!</v>
      </c>
      <c r="H17" s="8" t="e">
        <f>'C завтраками| Bed and breakfast'!#REF!*0.9</f>
        <v>#REF!</v>
      </c>
      <c r="I17" s="8" t="e">
        <f>'C завтраками| Bed and breakfast'!#REF!*0.9</f>
        <v>#REF!</v>
      </c>
      <c r="J17" s="8" t="e">
        <f>'C завтраками| Bed and breakfast'!#REF!*0.9</f>
        <v>#REF!</v>
      </c>
    </row>
    <row r="18" spans="1:10" s="53" customFormat="1" x14ac:dyDescent="0.2">
      <c r="A18" s="42" t="s">
        <v>86</v>
      </c>
      <c r="B18" s="8"/>
      <c r="C18" s="8"/>
      <c r="D18" s="8"/>
      <c r="E18" s="8"/>
      <c r="F18" s="8"/>
      <c r="G18" s="8"/>
      <c r="H18" s="8"/>
      <c r="I18" s="8"/>
      <c r="J18" s="8"/>
    </row>
    <row r="19" spans="1:10" s="53" customFormat="1" x14ac:dyDescent="0.2">
      <c r="A19" s="88">
        <f>A7</f>
        <v>1</v>
      </c>
      <c r="B19" s="8" t="e">
        <f>'C завтраками| Bed and breakfast'!#REF!*0.9</f>
        <v>#REF!</v>
      </c>
      <c r="C19" s="8" t="e">
        <f>'C завтраками| Bed and breakfast'!#REF!*0.9</f>
        <v>#REF!</v>
      </c>
      <c r="D19" s="8" t="e">
        <f>'C завтраками| Bed and breakfast'!#REF!*0.9</f>
        <v>#REF!</v>
      </c>
      <c r="E19" s="8" t="e">
        <f>'C завтраками| Bed and breakfast'!#REF!*0.9</f>
        <v>#REF!</v>
      </c>
      <c r="F19" s="8" t="e">
        <f>'C завтраками| Bed and breakfast'!#REF!*0.9</f>
        <v>#REF!</v>
      </c>
      <c r="G19" s="8" t="e">
        <f>'C завтраками| Bed and breakfast'!#REF!*0.9</f>
        <v>#REF!</v>
      </c>
      <c r="H19" s="8" t="e">
        <f>'C завтраками| Bed and breakfast'!#REF!*0.9</f>
        <v>#REF!</v>
      </c>
      <c r="I19" s="8" t="e">
        <f>'C завтраками| Bed and breakfast'!#REF!*0.9</f>
        <v>#REF!</v>
      </c>
      <c r="J19" s="8" t="e">
        <f>'C завтраками| Bed and breakfast'!#REF!*0.9</f>
        <v>#REF!</v>
      </c>
    </row>
    <row r="20" spans="1:10" s="53" customFormat="1" x14ac:dyDescent="0.2">
      <c r="A20" s="88">
        <f>A8</f>
        <v>2</v>
      </c>
      <c r="B20" s="8" t="e">
        <f>'C завтраками| Bed and breakfast'!#REF!*0.9</f>
        <v>#REF!</v>
      </c>
      <c r="C20" s="8" t="e">
        <f>'C завтраками| Bed and breakfast'!#REF!*0.9</f>
        <v>#REF!</v>
      </c>
      <c r="D20" s="8" t="e">
        <f>'C завтраками| Bed and breakfast'!#REF!*0.9</f>
        <v>#REF!</v>
      </c>
      <c r="E20" s="8" t="e">
        <f>'C завтраками| Bed and breakfast'!#REF!*0.9</f>
        <v>#REF!</v>
      </c>
      <c r="F20" s="8" t="e">
        <f>'C завтраками| Bed and breakfast'!#REF!*0.9</f>
        <v>#REF!</v>
      </c>
      <c r="G20" s="8" t="e">
        <f>'C завтраками| Bed and breakfast'!#REF!*0.9</f>
        <v>#REF!</v>
      </c>
      <c r="H20" s="8" t="e">
        <f>'C завтраками| Bed and breakfast'!#REF!*0.9</f>
        <v>#REF!</v>
      </c>
      <c r="I20" s="8" t="e">
        <f>'C завтраками| Bed and breakfast'!#REF!*0.9</f>
        <v>#REF!</v>
      </c>
      <c r="J20" s="8" t="e">
        <f>'C завтраками| Bed and breakfast'!#REF!*0.9</f>
        <v>#REF!</v>
      </c>
    </row>
    <row r="21" spans="1:10" s="53" customFormat="1" x14ac:dyDescent="0.2">
      <c r="A21" s="42" t="s">
        <v>87</v>
      </c>
      <c r="B21" s="8"/>
      <c r="C21" s="8"/>
      <c r="D21" s="8"/>
      <c r="E21" s="8"/>
      <c r="F21" s="8"/>
      <c r="G21" s="8"/>
      <c r="H21" s="8"/>
      <c r="I21" s="8"/>
      <c r="J21" s="8"/>
    </row>
    <row r="22" spans="1:10" s="53" customFormat="1" x14ac:dyDescent="0.2">
      <c r="A22" s="88" t="s">
        <v>88</v>
      </c>
      <c r="B22" s="8" t="e">
        <f>'C завтраками| Bed and breakfast'!#REF!*0.9</f>
        <v>#REF!</v>
      </c>
      <c r="C22" s="8" t="e">
        <f>'C завтраками| Bed and breakfast'!#REF!*0.9</f>
        <v>#REF!</v>
      </c>
      <c r="D22" s="8" t="e">
        <f>'C завтраками| Bed and breakfast'!#REF!*0.9</f>
        <v>#REF!</v>
      </c>
      <c r="E22" s="8" t="e">
        <f>'C завтраками| Bed and breakfast'!#REF!*0.9</f>
        <v>#REF!</v>
      </c>
      <c r="F22" s="8" t="e">
        <f>'C завтраками| Bed and breakfast'!#REF!*0.9</f>
        <v>#REF!</v>
      </c>
      <c r="G22" s="8" t="e">
        <f>'C завтраками| Bed and breakfast'!#REF!*0.9</f>
        <v>#REF!</v>
      </c>
      <c r="H22" s="8" t="e">
        <f>'C завтраками| Bed and breakfast'!#REF!*0.9</f>
        <v>#REF!</v>
      </c>
      <c r="I22" s="8" t="e">
        <f>'C завтраками| Bed and breakfast'!#REF!*0.9</f>
        <v>#REF!</v>
      </c>
      <c r="J22" s="8" t="e">
        <f>'C завтраками| Bed and breakfast'!#REF!*0.9</f>
        <v>#REF!</v>
      </c>
    </row>
    <row r="23" spans="1:10" s="53" customFormat="1" ht="22.15" customHeight="1" x14ac:dyDescent="0.2">
      <c r="A23" s="89"/>
    </row>
    <row r="24" spans="1:10" s="50" customFormat="1" ht="120" x14ac:dyDescent="0.2">
      <c r="A24" s="156" t="s">
        <v>239</v>
      </c>
    </row>
    <row r="25" spans="1:10" s="50" customFormat="1" x14ac:dyDescent="0.2">
      <c r="A25" s="169" t="s">
        <v>71</v>
      </c>
    </row>
    <row r="26" spans="1:10" s="50" customFormat="1" x14ac:dyDescent="0.2">
      <c r="A26" s="144" t="s">
        <v>71</v>
      </c>
    </row>
    <row r="27" spans="1:10" x14ac:dyDescent="0.2">
      <c r="A27" s="57" t="s">
        <v>283</v>
      </c>
    </row>
    <row r="28" spans="1:10" x14ac:dyDescent="0.2">
      <c r="A28" s="57" t="s">
        <v>284</v>
      </c>
    </row>
    <row r="29" spans="1:10" ht="10.7" customHeight="1" x14ac:dyDescent="0.2">
      <c r="A29" s="144" t="s">
        <v>66</v>
      </c>
    </row>
    <row r="30" spans="1:10" ht="13.35" customHeight="1" x14ac:dyDescent="0.2">
      <c r="A30" s="207" t="s">
        <v>78</v>
      </c>
    </row>
    <row r="31" spans="1:10" x14ac:dyDescent="0.2">
      <c r="A31" s="208" t="s">
        <v>67</v>
      </c>
    </row>
    <row r="32" spans="1:10" x14ac:dyDescent="0.2">
      <c r="A32" s="208" t="s">
        <v>68</v>
      </c>
    </row>
    <row r="33" spans="1:1" ht="24" x14ac:dyDescent="0.2">
      <c r="A33" s="209" t="s">
        <v>69</v>
      </c>
    </row>
    <row r="34" spans="1:1" ht="11.45" customHeight="1" x14ac:dyDescent="0.2">
      <c r="A34" s="210" t="s">
        <v>162</v>
      </c>
    </row>
    <row r="35" spans="1:1" ht="24" x14ac:dyDescent="0.2">
      <c r="A35" s="211" t="s">
        <v>116</v>
      </c>
    </row>
    <row r="36" spans="1:1" ht="24" x14ac:dyDescent="0.2">
      <c r="A36" s="54" t="s">
        <v>282</v>
      </c>
    </row>
    <row r="37" spans="1:1" x14ac:dyDescent="0.2">
      <c r="A37" s="59"/>
    </row>
    <row r="38" spans="1:1" ht="25.5" x14ac:dyDescent="0.2">
      <c r="A38" s="157" t="s">
        <v>285</v>
      </c>
    </row>
    <row r="39" spans="1:1" ht="45" x14ac:dyDescent="0.2">
      <c r="A39" s="201" t="s">
        <v>226</v>
      </c>
    </row>
    <row r="40" spans="1:1" ht="22.5" x14ac:dyDescent="0.2">
      <c r="A40" s="201" t="s">
        <v>277</v>
      </c>
    </row>
    <row r="41" spans="1:1" ht="22.5" x14ac:dyDescent="0.2">
      <c r="A41" s="201" t="s">
        <v>278</v>
      </c>
    </row>
    <row r="42" spans="1:1" ht="33.75" x14ac:dyDescent="0.2">
      <c r="A42" s="201" t="s">
        <v>279</v>
      </c>
    </row>
    <row r="43" spans="1:1" ht="22.5" x14ac:dyDescent="0.2">
      <c r="A43" s="201" t="s">
        <v>280</v>
      </c>
    </row>
    <row r="44" spans="1:1" ht="22.5" x14ac:dyDescent="0.2">
      <c r="A44" s="201" t="s">
        <v>281</v>
      </c>
    </row>
    <row r="45" spans="1:1" ht="56.25" x14ac:dyDescent="0.2">
      <c r="A45" s="212" t="s">
        <v>286</v>
      </c>
    </row>
    <row r="46" spans="1:1" ht="78.75" x14ac:dyDescent="0.2">
      <c r="A46" s="212" t="s">
        <v>287</v>
      </c>
    </row>
    <row r="47" spans="1:1" ht="31.5" x14ac:dyDescent="0.2">
      <c r="A47" s="113" t="s">
        <v>99</v>
      </c>
    </row>
    <row r="48" spans="1:1" ht="42.75" x14ac:dyDescent="0.2">
      <c r="A48" s="108" t="s">
        <v>96</v>
      </c>
    </row>
    <row r="49" spans="1:1" ht="21" x14ac:dyDescent="0.2">
      <c r="A49" s="66" t="s">
        <v>97</v>
      </c>
    </row>
    <row r="50" spans="1:1" x14ac:dyDescent="0.2">
      <c r="A50" s="68"/>
    </row>
    <row r="51" spans="1:1" x14ac:dyDescent="0.2">
      <c r="A51" s="69" t="s">
        <v>70</v>
      </c>
    </row>
    <row r="52" spans="1:1" ht="24" x14ac:dyDescent="0.2">
      <c r="A52" s="70" t="s">
        <v>76</v>
      </c>
    </row>
    <row r="53" spans="1:1" ht="24" x14ac:dyDescent="0.2">
      <c r="A53" s="70" t="s">
        <v>77</v>
      </c>
    </row>
    <row r="54" spans="1:1" x14ac:dyDescent="0.2">
      <c r="A54" s="68"/>
    </row>
  </sheetData>
  <mergeCells count="1">
    <mergeCell ref="A1:A2"/>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Лист36"/>
  <dimension ref="A1:C53"/>
  <sheetViews>
    <sheetView zoomScale="90" zoomScaleNormal="90" workbookViewId="0">
      <selection activeCell="B1" sqref="B1:B1048576"/>
    </sheetView>
  </sheetViews>
  <sheetFormatPr defaultColWidth="8.7109375" defaultRowHeight="12.75" x14ac:dyDescent="0.2"/>
  <cols>
    <col min="1" max="1" width="82.5703125" style="55" customWidth="1"/>
    <col min="2" max="2" width="0" style="55" hidden="1" customWidth="1"/>
    <col min="3" max="16384" width="8.7109375" style="55"/>
  </cols>
  <sheetData>
    <row r="1" spans="1:3" x14ac:dyDescent="0.2">
      <c r="A1" s="122" t="s">
        <v>112</v>
      </c>
    </row>
    <row r="2" spans="1:3" x14ac:dyDescent="0.2">
      <c r="A2" s="98" t="s">
        <v>64</v>
      </c>
      <c r="B2" s="101" t="e">
        <f>'Осенние Каникулы|FIT15'!#REF!</f>
        <v>#REF!</v>
      </c>
      <c r="C2" s="101" t="e">
        <f>'Осенние Каникулы|FIT15'!#REF!</f>
        <v>#REF!</v>
      </c>
    </row>
    <row r="3" spans="1:3" x14ac:dyDescent="0.2">
      <c r="A3" s="98"/>
      <c r="B3" s="101" t="e">
        <f>'Осенние Каникулы|FIT15'!#REF!</f>
        <v>#REF!</v>
      </c>
      <c r="C3" s="101" t="e">
        <f>'Осенние Каникулы|FIT15'!#REF!</f>
        <v>#REF!</v>
      </c>
    </row>
    <row r="4" spans="1:3" x14ac:dyDescent="0.2">
      <c r="A4" s="42" t="s">
        <v>83</v>
      </c>
    </row>
    <row r="5" spans="1:3" s="52" customFormat="1" ht="12" x14ac:dyDescent="0.2">
      <c r="A5" s="88">
        <v>1</v>
      </c>
      <c r="B5" s="42" t="e">
        <f>'Осенние Каникулы|FIT15'!#REF!</f>
        <v>#REF!</v>
      </c>
      <c r="C5" s="42" t="e">
        <f>'Осенние Каникулы|FIT15'!#REF!</f>
        <v>#REF!</v>
      </c>
    </row>
    <row r="6" spans="1:3" s="53" customFormat="1" ht="12" x14ac:dyDescent="0.2">
      <c r="A6" s="88">
        <v>2</v>
      </c>
      <c r="B6" s="42" t="e">
        <f>'Осенние Каникулы|FIT15'!#REF!</f>
        <v>#REF!</v>
      </c>
      <c r="C6" s="42" t="e">
        <f>'Осенние Каникулы|FIT15'!#REF!</f>
        <v>#REF!</v>
      </c>
    </row>
    <row r="7" spans="1:3" s="53" customFormat="1" ht="12" x14ac:dyDescent="0.2">
      <c r="A7" s="42" t="s">
        <v>84</v>
      </c>
      <c r="B7" s="42"/>
      <c r="C7" s="42"/>
    </row>
    <row r="8" spans="1:3" s="53" customFormat="1" ht="12" x14ac:dyDescent="0.2">
      <c r="A8" s="88">
        <f>A5</f>
        <v>1</v>
      </c>
      <c r="B8" s="42" t="e">
        <f>'Осенние Каникулы|FIT15'!#REF!</f>
        <v>#REF!</v>
      </c>
      <c r="C8" s="42" t="e">
        <f>'Осенние Каникулы|FIT15'!#REF!</f>
        <v>#REF!</v>
      </c>
    </row>
    <row r="9" spans="1:3" s="53" customFormat="1" ht="12" x14ac:dyDescent="0.2">
      <c r="A9" s="88">
        <f>A6</f>
        <v>2</v>
      </c>
      <c r="B9" s="42" t="e">
        <f>'Осенние Каникулы|FIT15'!#REF!</f>
        <v>#REF!</v>
      </c>
      <c r="C9" s="42" t="e">
        <f>'Осенние Каникулы|FIT15'!#REF!</f>
        <v>#REF!</v>
      </c>
    </row>
    <row r="10" spans="1:3" s="53" customFormat="1" ht="12" x14ac:dyDescent="0.2">
      <c r="A10" s="42" t="s">
        <v>85</v>
      </c>
      <c r="B10" s="42"/>
      <c r="C10" s="42"/>
    </row>
    <row r="11" spans="1:3" s="53" customFormat="1" ht="12" x14ac:dyDescent="0.2">
      <c r="A11" s="88">
        <f>A5</f>
        <v>1</v>
      </c>
      <c r="B11" s="42" t="e">
        <f>'Осенние Каникулы|FIT15'!#REF!</f>
        <v>#REF!</v>
      </c>
      <c r="C11" s="42" t="e">
        <f>'Осенние Каникулы|FIT15'!#REF!</f>
        <v>#REF!</v>
      </c>
    </row>
    <row r="12" spans="1:3" s="53" customFormat="1" ht="12" x14ac:dyDescent="0.2">
      <c r="A12" s="88">
        <f>A6</f>
        <v>2</v>
      </c>
      <c r="B12" s="42" t="e">
        <f>'Осенние Каникулы|FIT15'!#REF!</f>
        <v>#REF!</v>
      </c>
      <c r="C12" s="42" t="e">
        <f>'Осенние Каникулы|FIT15'!#REF!</f>
        <v>#REF!</v>
      </c>
    </row>
    <row r="13" spans="1:3" s="53" customFormat="1" ht="12" x14ac:dyDescent="0.2">
      <c r="A13" s="42" t="s">
        <v>86</v>
      </c>
      <c r="B13" s="42"/>
      <c r="C13" s="42"/>
    </row>
    <row r="14" spans="1:3" s="53" customFormat="1" ht="12" x14ac:dyDescent="0.2">
      <c r="A14" s="88">
        <f>A5</f>
        <v>1</v>
      </c>
      <c r="B14" s="42" t="e">
        <f>'Осенние Каникулы|FIT15'!#REF!</f>
        <v>#REF!</v>
      </c>
      <c r="C14" s="42" t="e">
        <f>'Осенние Каникулы|FIT15'!#REF!</f>
        <v>#REF!</v>
      </c>
    </row>
    <row r="15" spans="1:3" s="53" customFormat="1" ht="12" x14ac:dyDescent="0.2">
      <c r="A15" s="88">
        <f>A6</f>
        <v>2</v>
      </c>
      <c r="B15" s="42" t="e">
        <f>'Осенние Каникулы|FIT15'!#REF!</f>
        <v>#REF!</v>
      </c>
      <c r="C15" s="42" t="e">
        <f>'Осенние Каникулы|FIT15'!#REF!</f>
        <v>#REF!</v>
      </c>
    </row>
    <row r="16" spans="1:3" s="53" customFormat="1" ht="12" x14ac:dyDescent="0.2">
      <c r="A16" s="42" t="s">
        <v>87</v>
      </c>
      <c r="B16" s="42"/>
      <c r="C16" s="42"/>
    </row>
    <row r="17" spans="1:3" s="50" customFormat="1" ht="12" x14ac:dyDescent="0.2">
      <c r="A17" s="88" t="s">
        <v>88</v>
      </c>
      <c r="B17" s="42" t="e">
        <f>'Осенние Каникулы|FIT15'!#REF!</f>
        <v>#REF!</v>
      </c>
      <c r="C17" s="42" t="e">
        <f>'Осенние Каникулы|FIT15'!#REF!</f>
        <v>#REF!</v>
      </c>
    </row>
    <row r="18" spans="1:3" s="50" customFormat="1" ht="10.35" customHeight="1" x14ac:dyDescent="0.2">
      <c r="A18" s="116"/>
    </row>
    <row r="19" spans="1:3" ht="150" customHeight="1" x14ac:dyDescent="0.2">
      <c r="A19" s="156" t="s">
        <v>170</v>
      </c>
    </row>
    <row r="20" spans="1:3" x14ac:dyDescent="0.2">
      <c r="A20" s="144" t="s">
        <v>71</v>
      </c>
    </row>
    <row r="21" spans="1:3" x14ac:dyDescent="0.2">
      <c r="A21" s="61" t="s">
        <v>169</v>
      </c>
    </row>
    <row r="22" spans="1:3" x14ac:dyDescent="0.2">
      <c r="A22" s="61" t="s">
        <v>163</v>
      </c>
    </row>
    <row r="23" spans="1:3" x14ac:dyDescent="0.2">
      <c r="A23" s="62"/>
    </row>
    <row r="24" spans="1:3" x14ac:dyDescent="0.2">
      <c r="A24" s="144" t="s">
        <v>66</v>
      </c>
    </row>
    <row r="26" spans="1:3" x14ac:dyDescent="0.2">
      <c r="A26" s="63" t="s">
        <v>78</v>
      </c>
    </row>
    <row r="27" spans="1:3" x14ac:dyDescent="0.2">
      <c r="A27" s="43" t="s">
        <v>67</v>
      </c>
    </row>
    <row r="28" spans="1:3" x14ac:dyDescent="0.2">
      <c r="A28" s="43" t="s">
        <v>89</v>
      </c>
    </row>
    <row r="29" spans="1:3" x14ac:dyDescent="0.2">
      <c r="A29" s="43" t="s">
        <v>68</v>
      </c>
    </row>
    <row r="30" spans="1:3" ht="24.6" customHeight="1" x14ac:dyDescent="0.2">
      <c r="A30" s="46" t="s">
        <v>69</v>
      </c>
    </row>
    <row r="31" spans="1:3" x14ac:dyDescent="0.2">
      <c r="A31" s="159" t="s">
        <v>162</v>
      </c>
    </row>
    <row r="32" spans="1:3" ht="24" x14ac:dyDescent="0.2">
      <c r="A32" s="46" t="s">
        <v>116</v>
      </c>
    </row>
    <row r="33" spans="1:1" x14ac:dyDescent="0.2">
      <c r="A33" s="59"/>
    </row>
    <row r="34" spans="1:1" ht="25.5" x14ac:dyDescent="0.2">
      <c r="A34" s="157" t="s">
        <v>168</v>
      </c>
    </row>
    <row r="35" spans="1:1" ht="31.5" x14ac:dyDescent="0.2">
      <c r="A35" s="121" t="s">
        <v>165</v>
      </c>
    </row>
    <row r="36" spans="1:1" ht="33" customHeight="1" x14ac:dyDescent="0.2">
      <c r="A36" s="121" t="s">
        <v>164</v>
      </c>
    </row>
    <row r="37" spans="1:1" ht="42" x14ac:dyDescent="0.2">
      <c r="A37" s="121" t="s">
        <v>166</v>
      </c>
    </row>
    <row r="38" spans="1:1" ht="31.5" x14ac:dyDescent="0.2">
      <c r="A38" s="121" t="s">
        <v>167</v>
      </c>
    </row>
    <row r="39" spans="1:1" x14ac:dyDescent="0.2">
      <c r="A39" s="134" t="s">
        <v>174</v>
      </c>
    </row>
    <row r="40" spans="1:1" ht="21" x14ac:dyDescent="0.2">
      <c r="A40" s="134" t="s">
        <v>175</v>
      </c>
    </row>
    <row r="41" spans="1:1" ht="31.5" x14ac:dyDescent="0.2">
      <c r="A41" s="121" t="s">
        <v>176</v>
      </c>
    </row>
    <row r="42" spans="1:1" ht="31.5" x14ac:dyDescent="0.2">
      <c r="A42" s="121" t="s">
        <v>177</v>
      </c>
    </row>
    <row r="43" spans="1:1" ht="42" x14ac:dyDescent="0.2">
      <c r="A43" s="121" t="s">
        <v>178</v>
      </c>
    </row>
    <row r="44" spans="1:1" ht="42" x14ac:dyDescent="0.2">
      <c r="A44" s="121" t="s">
        <v>179</v>
      </c>
    </row>
    <row r="45" spans="1:1" ht="42" x14ac:dyDescent="0.2">
      <c r="A45" s="113" t="s">
        <v>99</v>
      </c>
    </row>
    <row r="46" spans="1:1" ht="21" x14ac:dyDescent="0.2">
      <c r="A46" s="140" t="s">
        <v>95</v>
      </c>
    </row>
    <row r="47" spans="1:1" ht="42.75" x14ac:dyDescent="0.2">
      <c r="A47" s="108" t="s">
        <v>96</v>
      </c>
    </row>
    <row r="48" spans="1:1" ht="21" x14ac:dyDescent="0.2">
      <c r="A48" s="66" t="s">
        <v>97</v>
      </c>
    </row>
    <row r="49" spans="1:1" x14ac:dyDescent="0.2">
      <c r="A49" s="68"/>
    </row>
    <row r="50" spans="1:1" x14ac:dyDescent="0.2">
      <c r="A50" s="69" t="s">
        <v>70</v>
      </c>
    </row>
    <row r="51" spans="1:1" ht="24" x14ac:dyDescent="0.2">
      <c r="A51" s="70" t="s">
        <v>76</v>
      </c>
    </row>
    <row r="52" spans="1:1" ht="24" x14ac:dyDescent="0.2">
      <c r="A52" s="70" t="s">
        <v>77</v>
      </c>
    </row>
    <row r="53" spans="1:1" x14ac:dyDescent="0.2">
      <c r="A53" s="67"/>
    </row>
  </sheetData>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D46"/>
  <sheetViews>
    <sheetView topLeftCell="J1" workbookViewId="0">
      <selection activeCell="V26" sqref="V26"/>
    </sheetView>
  </sheetViews>
  <sheetFormatPr defaultColWidth="9" defaultRowHeight="12" x14ac:dyDescent="0.2"/>
  <cols>
    <col min="1" max="1" width="84.5703125" style="48" customWidth="1"/>
    <col min="2" max="28" width="9" style="48" customWidth="1"/>
    <col min="29" max="16384" width="9" style="48"/>
  </cols>
  <sheetData>
    <row r="1" spans="1:30" s="51" customFormat="1" ht="12" customHeight="1" x14ac:dyDescent="0.2">
      <c r="A1" s="230" t="s">
        <v>82</v>
      </c>
    </row>
    <row r="2" spans="1:30" s="51" customFormat="1" ht="12" customHeight="1" x14ac:dyDescent="0.2">
      <c r="A2" s="230"/>
    </row>
    <row r="3" spans="1:30" s="51" customFormat="1" ht="11.1" customHeight="1" x14ac:dyDescent="0.2">
      <c r="A3" s="97" t="s">
        <v>109</v>
      </c>
    </row>
    <row r="4" spans="1:30" s="52" customFormat="1" ht="32.1" customHeight="1" x14ac:dyDescent="0.2">
      <c r="A4" s="98" t="s">
        <v>64</v>
      </c>
      <c r="B4" s="92" t="e">
        <f>'C завтраками| Bed and breakfast'!#REF!</f>
        <v>#REF!</v>
      </c>
      <c r="C4" s="92" t="e">
        <f>'C завтраками| Bed and breakfast'!#REF!</f>
        <v>#REF!</v>
      </c>
      <c r="D4" s="92" t="e">
        <f>'C завтраками| Bed and breakfast'!#REF!</f>
        <v>#REF!</v>
      </c>
      <c r="E4" s="92" t="e">
        <f>'C завтраками| Bed and breakfast'!#REF!</f>
        <v>#REF!</v>
      </c>
      <c r="F4" s="92" t="e">
        <f>'C завтраками| Bed and breakfast'!#REF!</f>
        <v>#REF!</v>
      </c>
      <c r="G4" s="92" t="e">
        <f>'C завтраками| Bed and breakfast'!#REF!</f>
        <v>#REF!</v>
      </c>
      <c r="H4" s="92" t="e">
        <f>'C завтраками| Bed and breakfast'!#REF!</f>
        <v>#REF!</v>
      </c>
      <c r="I4" s="92" t="e">
        <f>'C завтраками| Bed and breakfast'!#REF!</f>
        <v>#REF!</v>
      </c>
      <c r="J4" s="92" t="e">
        <f>'C завтраками| Bed and breakfast'!#REF!</f>
        <v>#REF!</v>
      </c>
      <c r="K4" s="92" t="e">
        <f>'C завтраками| Bed and breakfast'!#REF!</f>
        <v>#REF!</v>
      </c>
      <c r="L4" s="92" t="e">
        <f>'C завтраками| Bed and breakfast'!#REF!</f>
        <v>#REF!</v>
      </c>
      <c r="M4" s="92" t="e">
        <f>'C завтраками| Bed and breakfast'!#REF!</f>
        <v>#REF!</v>
      </c>
      <c r="N4" s="92" t="e">
        <f>'C завтраками| Bed and breakfast'!#REF!</f>
        <v>#REF!</v>
      </c>
      <c r="O4" s="92" t="e">
        <f>'C завтраками| Bed and breakfast'!#REF!</f>
        <v>#REF!</v>
      </c>
      <c r="P4" s="92" t="e">
        <f>'C завтраками| Bed and breakfast'!#REF!</f>
        <v>#REF!</v>
      </c>
      <c r="Q4" s="92" t="e">
        <f>'C завтраками| Bed and breakfast'!#REF!</f>
        <v>#REF!</v>
      </c>
      <c r="R4" s="92" t="e">
        <f>'C завтраками| Bed and breakfast'!#REF!</f>
        <v>#REF!</v>
      </c>
      <c r="S4" s="92" t="e">
        <f>'C завтраками| Bed and breakfast'!#REF!</f>
        <v>#REF!</v>
      </c>
      <c r="T4" s="92" t="e">
        <f>'C завтраками| Bed and breakfast'!#REF!</f>
        <v>#REF!</v>
      </c>
      <c r="U4" s="92" t="e">
        <f>'C завтраками| Bed and breakfast'!#REF!</f>
        <v>#REF!</v>
      </c>
      <c r="V4" s="92" t="e">
        <f>'C завтраками| Bed and breakfast'!#REF!</f>
        <v>#REF!</v>
      </c>
      <c r="W4" s="92" t="e">
        <f>'C завтраками| Bed and breakfast'!#REF!</f>
        <v>#REF!</v>
      </c>
      <c r="X4" s="92" t="e">
        <f>'C завтраками| Bed and breakfast'!#REF!</f>
        <v>#REF!</v>
      </c>
      <c r="Y4" s="92" t="e">
        <f>'C завтраками| Bed and breakfast'!#REF!</f>
        <v>#REF!</v>
      </c>
      <c r="Z4" s="92" t="e">
        <f>'C завтраками| Bed and breakfast'!#REF!</f>
        <v>#REF!</v>
      </c>
      <c r="AA4" s="92" t="e">
        <f>'C завтраками| Bed and breakfast'!#REF!</f>
        <v>#REF!</v>
      </c>
      <c r="AB4" s="92" t="e">
        <f>'C завтраками| Bed and breakfast'!#REF!</f>
        <v>#REF!</v>
      </c>
      <c r="AC4" s="92" t="e">
        <f>'C завтраками| Bed and breakfast'!#REF!</f>
        <v>#REF!</v>
      </c>
      <c r="AD4" s="92" t="e">
        <f>'C завтраками| Bed and breakfast'!#REF!</f>
        <v>#REF!</v>
      </c>
    </row>
    <row r="5" spans="1:30" s="53" customFormat="1" ht="21.95" customHeight="1" x14ac:dyDescent="0.2">
      <c r="A5" s="98"/>
      <c r="B5" s="92" t="e">
        <f>'C завтраками| Bed and breakfast'!#REF!</f>
        <v>#REF!</v>
      </c>
      <c r="C5" s="92" t="e">
        <f>'C завтраками| Bed and breakfast'!#REF!</f>
        <v>#REF!</v>
      </c>
      <c r="D5" s="92" t="e">
        <f>'C завтраками| Bed and breakfast'!#REF!</f>
        <v>#REF!</v>
      </c>
      <c r="E5" s="92" t="e">
        <f>'C завтраками| Bed and breakfast'!#REF!</f>
        <v>#REF!</v>
      </c>
      <c r="F5" s="92" t="e">
        <f>'C завтраками| Bed and breakfast'!#REF!</f>
        <v>#REF!</v>
      </c>
      <c r="G5" s="92" t="e">
        <f>'C завтраками| Bed and breakfast'!#REF!</f>
        <v>#REF!</v>
      </c>
      <c r="H5" s="92" t="e">
        <f>'C завтраками| Bed and breakfast'!#REF!</f>
        <v>#REF!</v>
      </c>
      <c r="I5" s="92" t="e">
        <f>'C завтраками| Bed and breakfast'!#REF!</f>
        <v>#REF!</v>
      </c>
      <c r="J5" s="92" t="e">
        <f>'C завтраками| Bed and breakfast'!#REF!</f>
        <v>#REF!</v>
      </c>
      <c r="K5" s="92" t="e">
        <f>'C завтраками| Bed and breakfast'!#REF!</f>
        <v>#REF!</v>
      </c>
      <c r="L5" s="92" t="e">
        <f>'C завтраками| Bed and breakfast'!#REF!</f>
        <v>#REF!</v>
      </c>
      <c r="M5" s="92" t="e">
        <f>'C завтраками| Bed and breakfast'!#REF!</f>
        <v>#REF!</v>
      </c>
      <c r="N5" s="92" t="e">
        <f>'C завтраками| Bed and breakfast'!#REF!</f>
        <v>#REF!</v>
      </c>
      <c r="O5" s="92" t="e">
        <f>'C завтраками| Bed and breakfast'!#REF!</f>
        <v>#REF!</v>
      </c>
      <c r="P5" s="92" t="e">
        <f>'C завтраками| Bed and breakfast'!#REF!</f>
        <v>#REF!</v>
      </c>
      <c r="Q5" s="92" t="e">
        <f>'C завтраками| Bed and breakfast'!#REF!</f>
        <v>#REF!</v>
      </c>
      <c r="R5" s="92" t="e">
        <f>'C завтраками| Bed and breakfast'!#REF!</f>
        <v>#REF!</v>
      </c>
      <c r="S5" s="92" t="e">
        <f>'C завтраками| Bed and breakfast'!#REF!</f>
        <v>#REF!</v>
      </c>
      <c r="T5" s="92" t="e">
        <f>'C завтраками| Bed and breakfast'!#REF!</f>
        <v>#REF!</v>
      </c>
      <c r="U5" s="92" t="e">
        <f>'C завтраками| Bed and breakfast'!#REF!</f>
        <v>#REF!</v>
      </c>
      <c r="V5" s="92" t="e">
        <f>'C завтраками| Bed and breakfast'!#REF!</f>
        <v>#REF!</v>
      </c>
      <c r="W5" s="92" t="e">
        <f>'C завтраками| Bed and breakfast'!#REF!</f>
        <v>#REF!</v>
      </c>
      <c r="X5" s="92" t="e">
        <f>'C завтраками| Bed and breakfast'!#REF!</f>
        <v>#REF!</v>
      </c>
      <c r="Y5" s="92" t="e">
        <f>'C завтраками| Bed and breakfast'!#REF!</f>
        <v>#REF!</v>
      </c>
      <c r="Z5" s="92" t="e">
        <f>'C завтраками| Bed and breakfast'!#REF!</f>
        <v>#REF!</v>
      </c>
      <c r="AA5" s="92" t="e">
        <f>'C завтраками| Bed and breakfast'!#REF!</f>
        <v>#REF!</v>
      </c>
      <c r="AB5" s="92" t="e">
        <f>'C завтраками| Bed and breakfast'!#REF!</f>
        <v>#REF!</v>
      </c>
      <c r="AC5" s="92" t="e">
        <f>'C завтраками| Bed and breakfast'!#REF!</f>
        <v>#REF!</v>
      </c>
      <c r="AD5" s="92" t="e">
        <f>'C завтраками| Bed and breakfast'!#REF!</f>
        <v>#REF!</v>
      </c>
    </row>
    <row r="6" spans="1:30" s="53" customFormat="1" x14ac:dyDescent="0.2">
      <c r="A6" s="42" t="s">
        <v>83</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1:30" s="53" customFormat="1" x14ac:dyDescent="0.2">
      <c r="A7" s="88">
        <v>1</v>
      </c>
      <c r="B7" s="42" t="e">
        <f>'C завтраками| Bed and breakfast'!#REF!*0.9</f>
        <v>#REF!</v>
      </c>
      <c r="C7" s="42" t="e">
        <f>'C завтраками| Bed and breakfast'!#REF!*0.9</f>
        <v>#REF!</v>
      </c>
      <c r="D7" s="42" t="e">
        <f>'C завтраками| Bed and breakfast'!#REF!*0.9</f>
        <v>#REF!</v>
      </c>
      <c r="E7" s="42" t="e">
        <f>'C завтраками| Bed and breakfast'!#REF!*0.9</f>
        <v>#REF!</v>
      </c>
      <c r="F7" s="42" t="e">
        <f>'C завтраками| Bed and breakfast'!#REF!*0.9</f>
        <v>#REF!</v>
      </c>
      <c r="G7" s="42" t="e">
        <f>'C завтраками| Bed and breakfast'!#REF!*0.9</f>
        <v>#REF!</v>
      </c>
      <c r="H7" s="42" t="e">
        <f>'C завтраками| Bed and breakfast'!#REF!*0.9</f>
        <v>#REF!</v>
      </c>
      <c r="I7" s="42" t="e">
        <f>'C завтраками| Bed and breakfast'!#REF!*0.9</f>
        <v>#REF!</v>
      </c>
      <c r="J7" s="42" t="e">
        <f>'C завтраками| Bed and breakfast'!#REF!*0.9</f>
        <v>#REF!</v>
      </c>
      <c r="K7" s="42" t="e">
        <f>'C завтраками| Bed and breakfast'!#REF!*0.9</f>
        <v>#REF!</v>
      </c>
      <c r="L7" s="42" t="e">
        <f>'C завтраками| Bed and breakfast'!#REF!*0.9</f>
        <v>#REF!</v>
      </c>
      <c r="M7" s="42" t="e">
        <f>'C завтраками| Bed and breakfast'!#REF!*0.9</f>
        <v>#REF!</v>
      </c>
      <c r="N7" s="42" t="e">
        <f>'C завтраками| Bed and breakfast'!#REF!*0.9</f>
        <v>#REF!</v>
      </c>
      <c r="O7" s="42" t="e">
        <f>'C завтраками| Bed and breakfast'!#REF!*0.9</f>
        <v>#REF!</v>
      </c>
      <c r="P7" s="42" t="e">
        <f>'C завтраками| Bed and breakfast'!#REF!*0.9</f>
        <v>#REF!</v>
      </c>
      <c r="Q7" s="42" t="e">
        <f>'C завтраками| Bed and breakfast'!#REF!*0.9</f>
        <v>#REF!</v>
      </c>
      <c r="R7" s="42" t="e">
        <f>'C завтраками| Bed and breakfast'!#REF!*0.9</f>
        <v>#REF!</v>
      </c>
      <c r="S7" s="42" t="e">
        <f>'C завтраками| Bed and breakfast'!#REF!*0.9</f>
        <v>#REF!</v>
      </c>
      <c r="T7" s="42" t="e">
        <f>'C завтраками| Bed and breakfast'!#REF!*0.9</f>
        <v>#REF!</v>
      </c>
      <c r="U7" s="42" t="e">
        <f>'C завтраками| Bed and breakfast'!#REF!*0.9</f>
        <v>#REF!</v>
      </c>
      <c r="V7" s="42" t="e">
        <f>'C завтраками| Bed and breakfast'!#REF!*0.9</f>
        <v>#REF!</v>
      </c>
      <c r="W7" s="42" t="e">
        <f>'C завтраками| Bed and breakfast'!#REF!*0.9</f>
        <v>#REF!</v>
      </c>
      <c r="X7" s="42" t="e">
        <f>'C завтраками| Bed and breakfast'!#REF!*0.9</f>
        <v>#REF!</v>
      </c>
      <c r="Y7" s="42" t="e">
        <f>'C завтраками| Bed and breakfast'!#REF!*0.9</f>
        <v>#REF!</v>
      </c>
      <c r="Z7" s="42" t="e">
        <f>'C завтраками| Bed and breakfast'!#REF!*0.9</f>
        <v>#REF!</v>
      </c>
      <c r="AA7" s="42" t="e">
        <f>'C завтраками| Bed and breakfast'!#REF!*0.9</f>
        <v>#REF!</v>
      </c>
      <c r="AB7" s="42" t="e">
        <f>'C завтраками| Bed and breakfast'!#REF!*0.9</f>
        <v>#REF!</v>
      </c>
      <c r="AC7" s="42" t="e">
        <f>'C завтраками| Bed and breakfast'!#REF!*0.9</f>
        <v>#REF!</v>
      </c>
      <c r="AD7" s="42" t="e">
        <f>'C завтраками| Bed and breakfast'!#REF!*0.9</f>
        <v>#REF!</v>
      </c>
    </row>
    <row r="8" spans="1:30" s="53" customFormat="1" x14ac:dyDescent="0.2">
      <c r="A8" s="88">
        <v>2</v>
      </c>
      <c r="B8" s="42" t="e">
        <f>'C завтраками| Bed and breakfast'!#REF!*0.9</f>
        <v>#REF!</v>
      </c>
      <c r="C8" s="42" t="e">
        <f>'C завтраками| Bed and breakfast'!#REF!*0.9</f>
        <v>#REF!</v>
      </c>
      <c r="D8" s="42" t="e">
        <f>'C завтраками| Bed and breakfast'!#REF!*0.9</f>
        <v>#REF!</v>
      </c>
      <c r="E8" s="42" t="e">
        <f>'C завтраками| Bed and breakfast'!#REF!*0.9</f>
        <v>#REF!</v>
      </c>
      <c r="F8" s="42" t="e">
        <f>'C завтраками| Bed and breakfast'!#REF!*0.9</f>
        <v>#REF!</v>
      </c>
      <c r="G8" s="42" t="e">
        <f>'C завтраками| Bed and breakfast'!#REF!*0.9</f>
        <v>#REF!</v>
      </c>
      <c r="H8" s="42" t="e">
        <f>'C завтраками| Bed and breakfast'!#REF!*0.9</f>
        <v>#REF!</v>
      </c>
      <c r="I8" s="42" t="e">
        <f>'C завтраками| Bed and breakfast'!#REF!*0.9</f>
        <v>#REF!</v>
      </c>
      <c r="J8" s="42" t="e">
        <f>'C завтраками| Bed and breakfast'!#REF!*0.9</f>
        <v>#REF!</v>
      </c>
      <c r="K8" s="42" t="e">
        <f>'C завтраками| Bed and breakfast'!#REF!*0.9</f>
        <v>#REF!</v>
      </c>
      <c r="L8" s="42" t="e">
        <f>'C завтраками| Bed and breakfast'!#REF!*0.9</f>
        <v>#REF!</v>
      </c>
      <c r="M8" s="42" t="e">
        <f>'C завтраками| Bed and breakfast'!#REF!*0.9</f>
        <v>#REF!</v>
      </c>
      <c r="N8" s="42" t="e">
        <f>'C завтраками| Bed and breakfast'!#REF!*0.9</f>
        <v>#REF!</v>
      </c>
      <c r="O8" s="42" t="e">
        <f>'C завтраками| Bed and breakfast'!#REF!*0.9</f>
        <v>#REF!</v>
      </c>
      <c r="P8" s="42" t="e">
        <f>'C завтраками| Bed and breakfast'!#REF!*0.9</f>
        <v>#REF!</v>
      </c>
      <c r="Q8" s="42" t="e">
        <f>'C завтраками| Bed and breakfast'!#REF!*0.9</f>
        <v>#REF!</v>
      </c>
      <c r="R8" s="42" t="e">
        <f>'C завтраками| Bed and breakfast'!#REF!*0.9</f>
        <v>#REF!</v>
      </c>
      <c r="S8" s="42" t="e">
        <f>'C завтраками| Bed and breakfast'!#REF!*0.9</f>
        <v>#REF!</v>
      </c>
      <c r="T8" s="42" t="e">
        <f>'C завтраками| Bed and breakfast'!#REF!*0.9</f>
        <v>#REF!</v>
      </c>
      <c r="U8" s="42" t="e">
        <f>'C завтраками| Bed and breakfast'!#REF!*0.9</f>
        <v>#REF!</v>
      </c>
      <c r="V8" s="42" t="e">
        <f>'C завтраками| Bed and breakfast'!#REF!*0.9</f>
        <v>#REF!</v>
      </c>
      <c r="W8" s="42" t="e">
        <f>'C завтраками| Bed and breakfast'!#REF!*0.9</f>
        <v>#REF!</v>
      </c>
      <c r="X8" s="42" t="e">
        <f>'C завтраками| Bed and breakfast'!#REF!*0.9</f>
        <v>#REF!</v>
      </c>
      <c r="Y8" s="42" t="e">
        <f>'C завтраками| Bed and breakfast'!#REF!*0.9</f>
        <v>#REF!</v>
      </c>
      <c r="Z8" s="42" t="e">
        <f>'C завтраками| Bed and breakfast'!#REF!*0.9</f>
        <v>#REF!</v>
      </c>
      <c r="AA8" s="42" t="e">
        <f>'C завтраками| Bed and breakfast'!#REF!*0.9</f>
        <v>#REF!</v>
      </c>
      <c r="AB8" s="42" t="e">
        <f>'C завтраками| Bed and breakfast'!#REF!*0.9</f>
        <v>#REF!</v>
      </c>
      <c r="AC8" s="42" t="e">
        <f>'C завтраками| Bed and breakfast'!#REF!*0.9</f>
        <v>#REF!</v>
      </c>
      <c r="AD8" s="42" t="e">
        <f>'C завтраками| Bed and breakfast'!#REF!*0.9</f>
        <v>#REF!</v>
      </c>
    </row>
    <row r="9" spans="1:30" s="53" customFormat="1" x14ac:dyDescent="0.2">
      <c r="A9" s="42" t="s">
        <v>84</v>
      </c>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row>
    <row r="10" spans="1:30" s="53" customFormat="1" x14ac:dyDescent="0.2">
      <c r="A10" s="88">
        <f>A7</f>
        <v>1</v>
      </c>
      <c r="B10" s="42" t="e">
        <f>'C завтраками| Bed and breakfast'!#REF!*0.9</f>
        <v>#REF!</v>
      </c>
      <c r="C10" s="42" t="e">
        <f>'C завтраками| Bed and breakfast'!#REF!*0.9</f>
        <v>#REF!</v>
      </c>
      <c r="D10" s="42" t="e">
        <f>'C завтраками| Bed and breakfast'!#REF!*0.9</f>
        <v>#REF!</v>
      </c>
      <c r="E10" s="42" t="e">
        <f>'C завтраками| Bed and breakfast'!#REF!*0.9</f>
        <v>#REF!</v>
      </c>
      <c r="F10" s="42" t="e">
        <f>'C завтраками| Bed and breakfast'!#REF!*0.9</f>
        <v>#REF!</v>
      </c>
      <c r="G10" s="42" t="e">
        <f>'C завтраками| Bed and breakfast'!#REF!*0.9</f>
        <v>#REF!</v>
      </c>
      <c r="H10" s="42" t="e">
        <f>'C завтраками| Bed and breakfast'!#REF!*0.9</f>
        <v>#REF!</v>
      </c>
      <c r="I10" s="42" t="e">
        <f>'C завтраками| Bed and breakfast'!#REF!*0.9</f>
        <v>#REF!</v>
      </c>
      <c r="J10" s="42" t="e">
        <f>'C завтраками| Bed and breakfast'!#REF!*0.9</f>
        <v>#REF!</v>
      </c>
      <c r="K10" s="42" t="e">
        <f>'C завтраками| Bed and breakfast'!#REF!*0.9</f>
        <v>#REF!</v>
      </c>
      <c r="L10" s="42" t="e">
        <f>'C завтраками| Bed and breakfast'!#REF!*0.9</f>
        <v>#REF!</v>
      </c>
      <c r="M10" s="42" t="e">
        <f>'C завтраками| Bed and breakfast'!#REF!*0.9</f>
        <v>#REF!</v>
      </c>
      <c r="N10" s="42" t="e">
        <f>'C завтраками| Bed and breakfast'!#REF!*0.9</f>
        <v>#REF!</v>
      </c>
      <c r="O10" s="42" t="e">
        <f>'C завтраками| Bed and breakfast'!#REF!*0.9</f>
        <v>#REF!</v>
      </c>
      <c r="P10" s="42" t="e">
        <f>'C завтраками| Bed and breakfast'!#REF!*0.9</f>
        <v>#REF!</v>
      </c>
      <c r="Q10" s="42" t="e">
        <f>'C завтраками| Bed and breakfast'!#REF!*0.9</f>
        <v>#REF!</v>
      </c>
      <c r="R10" s="42" t="e">
        <f>'C завтраками| Bed and breakfast'!#REF!*0.9</f>
        <v>#REF!</v>
      </c>
      <c r="S10" s="42" t="e">
        <f>'C завтраками| Bed and breakfast'!#REF!*0.9</f>
        <v>#REF!</v>
      </c>
      <c r="T10" s="42" t="e">
        <f>'C завтраками| Bed and breakfast'!#REF!*0.9</f>
        <v>#REF!</v>
      </c>
      <c r="U10" s="42" t="e">
        <f>'C завтраками| Bed and breakfast'!#REF!*0.9</f>
        <v>#REF!</v>
      </c>
      <c r="V10" s="42" t="e">
        <f>'C завтраками| Bed and breakfast'!#REF!*0.9</f>
        <v>#REF!</v>
      </c>
      <c r="W10" s="42" t="e">
        <f>'C завтраками| Bed and breakfast'!#REF!*0.9</f>
        <v>#REF!</v>
      </c>
      <c r="X10" s="42" t="e">
        <f>'C завтраками| Bed and breakfast'!#REF!*0.9</f>
        <v>#REF!</v>
      </c>
      <c r="Y10" s="42" t="e">
        <f>'C завтраками| Bed and breakfast'!#REF!*0.9</f>
        <v>#REF!</v>
      </c>
      <c r="Z10" s="42" t="e">
        <f>'C завтраками| Bed and breakfast'!#REF!*0.9</f>
        <v>#REF!</v>
      </c>
      <c r="AA10" s="42" t="e">
        <f>'C завтраками| Bed and breakfast'!#REF!*0.9</f>
        <v>#REF!</v>
      </c>
      <c r="AB10" s="42" t="e">
        <f>'C завтраками| Bed and breakfast'!#REF!*0.9</f>
        <v>#REF!</v>
      </c>
      <c r="AC10" s="42" t="e">
        <f>'C завтраками| Bed and breakfast'!#REF!*0.9</f>
        <v>#REF!</v>
      </c>
      <c r="AD10" s="42" t="e">
        <f>'C завтраками| Bed and breakfast'!#REF!*0.9</f>
        <v>#REF!</v>
      </c>
    </row>
    <row r="11" spans="1:30" s="53" customFormat="1" x14ac:dyDescent="0.2">
      <c r="A11" s="88">
        <f>A8</f>
        <v>2</v>
      </c>
      <c r="B11" s="42" t="e">
        <f>'C завтраками| Bed and breakfast'!#REF!*0.9</f>
        <v>#REF!</v>
      </c>
      <c r="C11" s="42" t="e">
        <f>'C завтраками| Bed and breakfast'!#REF!*0.9</f>
        <v>#REF!</v>
      </c>
      <c r="D11" s="42" t="e">
        <f>'C завтраками| Bed and breakfast'!#REF!*0.9</f>
        <v>#REF!</v>
      </c>
      <c r="E11" s="42" t="e">
        <f>'C завтраками| Bed and breakfast'!#REF!*0.9</f>
        <v>#REF!</v>
      </c>
      <c r="F11" s="42" t="e">
        <f>'C завтраками| Bed and breakfast'!#REF!*0.9</f>
        <v>#REF!</v>
      </c>
      <c r="G11" s="42" t="e">
        <f>'C завтраками| Bed and breakfast'!#REF!*0.9</f>
        <v>#REF!</v>
      </c>
      <c r="H11" s="42" t="e">
        <f>'C завтраками| Bed and breakfast'!#REF!*0.9</f>
        <v>#REF!</v>
      </c>
      <c r="I11" s="42" t="e">
        <f>'C завтраками| Bed and breakfast'!#REF!*0.9</f>
        <v>#REF!</v>
      </c>
      <c r="J11" s="42" t="e">
        <f>'C завтраками| Bed and breakfast'!#REF!*0.9</f>
        <v>#REF!</v>
      </c>
      <c r="K11" s="42" t="e">
        <f>'C завтраками| Bed and breakfast'!#REF!*0.9</f>
        <v>#REF!</v>
      </c>
      <c r="L11" s="42" t="e">
        <f>'C завтраками| Bed and breakfast'!#REF!*0.9</f>
        <v>#REF!</v>
      </c>
      <c r="M11" s="42" t="e">
        <f>'C завтраками| Bed and breakfast'!#REF!*0.9</f>
        <v>#REF!</v>
      </c>
      <c r="N11" s="42" t="e">
        <f>'C завтраками| Bed and breakfast'!#REF!*0.9</f>
        <v>#REF!</v>
      </c>
      <c r="O11" s="42" t="e">
        <f>'C завтраками| Bed and breakfast'!#REF!*0.9</f>
        <v>#REF!</v>
      </c>
      <c r="P11" s="42" t="e">
        <f>'C завтраками| Bed and breakfast'!#REF!*0.9</f>
        <v>#REF!</v>
      </c>
      <c r="Q11" s="42" t="e">
        <f>'C завтраками| Bed and breakfast'!#REF!*0.9</f>
        <v>#REF!</v>
      </c>
      <c r="R11" s="42" t="e">
        <f>'C завтраками| Bed and breakfast'!#REF!*0.9</f>
        <v>#REF!</v>
      </c>
      <c r="S11" s="42" t="e">
        <f>'C завтраками| Bed and breakfast'!#REF!*0.9</f>
        <v>#REF!</v>
      </c>
      <c r="T11" s="42" t="e">
        <f>'C завтраками| Bed and breakfast'!#REF!*0.9</f>
        <v>#REF!</v>
      </c>
      <c r="U11" s="42" t="e">
        <f>'C завтраками| Bed and breakfast'!#REF!*0.9</f>
        <v>#REF!</v>
      </c>
      <c r="V11" s="42" t="e">
        <f>'C завтраками| Bed and breakfast'!#REF!*0.9</f>
        <v>#REF!</v>
      </c>
      <c r="W11" s="42" t="e">
        <f>'C завтраками| Bed and breakfast'!#REF!*0.9</f>
        <v>#REF!</v>
      </c>
      <c r="X11" s="42" t="e">
        <f>'C завтраками| Bed and breakfast'!#REF!*0.9</f>
        <v>#REF!</v>
      </c>
      <c r="Y11" s="42" t="e">
        <f>'C завтраками| Bed and breakfast'!#REF!*0.9</f>
        <v>#REF!</v>
      </c>
      <c r="Z11" s="42" t="e">
        <f>'C завтраками| Bed and breakfast'!#REF!*0.9</f>
        <v>#REF!</v>
      </c>
      <c r="AA11" s="42" t="e">
        <f>'C завтраками| Bed and breakfast'!#REF!*0.9</f>
        <v>#REF!</v>
      </c>
      <c r="AB11" s="42" t="e">
        <f>'C завтраками| Bed and breakfast'!#REF!*0.9</f>
        <v>#REF!</v>
      </c>
      <c r="AC11" s="42" t="e">
        <f>'C завтраками| Bed and breakfast'!#REF!*0.9</f>
        <v>#REF!</v>
      </c>
      <c r="AD11" s="42" t="e">
        <f>'C завтраками| Bed and breakfast'!#REF!*0.9</f>
        <v>#REF!</v>
      </c>
    </row>
    <row r="12" spans="1:30" s="53" customFormat="1" x14ac:dyDescent="0.2">
      <c r="A12" s="42" t="s">
        <v>85</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row>
    <row r="13" spans="1:30" s="53" customFormat="1" x14ac:dyDescent="0.2">
      <c r="A13" s="88">
        <f>A7</f>
        <v>1</v>
      </c>
      <c r="B13" s="42" t="e">
        <f>'C завтраками| Bed and breakfast'!#REF!*0.9</f>
        <v>#REF!</v>
      </c>
      <c r="C13" s="42" t="e">
        <f>'C завтраками| Bed and breakfast'!#REF!*0.9</f>
        <v>#REF!</v>
      </c>
      <c r="D13" s="42" t="e">
        <f>'C завтраками| Bed and breakfast'!#REF!*0.9</f>
        <v>#REF!</v>
      </c>
      <c r="E13" s="42" t="e">
        <f>'C завтраками| Bed and breakfast'!#REF!*0.9</f>
        <v>#REF!</v>
      </c>
      <c r="F13" s="42" t="e">
        <f>'C завтраками| Bed and breakfast'!#REF!*0.9</f>
        <v>#REF!</v>
      </c>
      <c r="G13" s="42" t="e">
        <f>'C завтраками| Bed and breakfast'!#REF!*0.9</f>
        <v>#REF!</v>
      </c>
      <c r="H13" s="42" t="e">
        <f>'C завтраками| Bed and breakfast'!#REF!*0.9</f>
        <v>#REF!</v>
      </c>
      <c r="I13" s="42" t="e">
        <f>'C завтраками| Bed and breakfast'!#REF!*0.9</f>
        <v>#REF!</v>
      </c>
      <c r="J13" s="42" t="e">
        <f>'C завтраками| Bed and breakfast'!#REF!*0.9</f>
        <v>#REF!</v>
      </c>
      <c r="K13" s="42" t="e">
        <f>'C завтраками| Bed and breakfast'!#REF!*0.9</f>
        <v>#REF!</v>
      </c>
      <c r="L13" s="42" t="e">
        <f>'C завтраками| Bed and breakfast'!#REF!*0.9</f>
        <v>#REF!</v>
      </c>
      <c r="M13" s="42" t="e">
        <f>'C завтраками| Bed and breakfast'!#REF!*0.9</f>
        <v>#REF!</v>
      </c>
      <c r="N13" s="42" t="e">
        <f>'C завтраками| Bed and breakfast'!#REF!*0.9</f>
        <v>#REF!</v>
      </c>
      <c r="O13" s="42" t="e">
        <f>'C завтраками| Bed and breakfast'!#REF!*0.9</f>
        <v>#REF!</v>
      </c>
      <c r="P13" s="42" t="e">
        <f>'C завтраками| Bed and breakfast'!#REF!*0.9</f>
        <v>#REF!</v>
      </c>
      <c r="Q13" s="42" t="e">
        <f>'C завтраками| Bed and breakfast'!#REF!*0.9</f>
        <v>#REF!</v>
      </c>
      <c r="R13" s="42" t="e">
        <f>'C завтраками| Bed and breakfast'!#REF!*0.9</f>
        <v>#REF!</v>
      </c>
      <c r="S13" s="42" t="e">
        <f>'C завтраками| Bed and breakfast'!#REF!*0.9</f>
        <v>#REF!</v>
      </c>
      <c r="T13" s="42" t="e">
        <f>'C завтраками| Bed and breakfast'!#REF!*0.9</f>
        <v>#REF!</v>
      </c>
      <c r="U13" s="42" t="e">
        <f>'C завтраками| Bed and breakfast'!#REF!*0.9</f>
        <v>#REF!</v>
      </c>
      <c r="V13" s="42" t="e">
        <f>'C завтраками| Bed and breakfast'!#REF!*0.9</f>
        <v>#REF!</v>
      </c>
      <c r="W13" s="42" t="e">
        <f>'C завтраками| Bed and breakfast'!#REF!*0.9</f>
        <v>#REF!</v>
      </c>
      <c r="X13" s="42" t="e">
        <f>'C завтраками| Bed and breakfast'!#REF!*0.9</f>
        <v>#REF!</v>
      </c>
      <c r="Y13" s="42" t="e">
        <f>'C завтраками| Bed and breakfast'!#REF!*0.9</f>
        <v>#REF!</v>
      </c>
      <c r="Z13" s="42" t="e">
        <f>'C завтраками| Bed and breakfast'!#REF!*0.9</f>
        <v>#REF!</v>
      </c>
      <c r="AA13" s="42" t="e">
        <f>'C завтраками| Bed and breakfast'!#REF!*0.9</f>
        <v>#REF!</v>
      </c>
      <c r="AB13" s="42" t="e">
        <f>'C завтраками| Bed and breakfast'!#REF!*0.9</f>
        <v>#REF!</v>
      </c>
      <c r="AC13" s="42" t="e">
        <f>'C завтраками| Bed and breakfast'!#REF!*0.9</f>
        <v>#REF!</v>
      </c>
      <c r="AD13" s="42" t="e">
        <f>'C завтраками| Bed and breakfast'!#REF!*0.9</f>
        <v>#REF!</v>
      </c>
    </row>
    <row r="14" spans="1:30" s="53" customFormat="1" x14ac:dyDescent="0.2">
      <c r="A14" s="88">
        <f>A8</f>
        <v>2</v>
      </c>
      <c r="B14" s="42" t="e">
        <f>'C завтраками| Bed and breakfast'!#REF!*0.9</f>
        <v>#REF!</v>
      </c>
      <c r="C14" s="42" t="e">
        <f>'C завтраками| Bed and breakfast'!#REF!*0.9</f>
        <v>#REF!</v>
      </c>
      <c r="D14" s="42" t="e">
        <f>'C завтраками| Bed and breakfast'!#REF!*0.9</f>
        <v>#REF!</v>
      </c>
      <c r="E14" s="42" t="e">
        <f>'C завтраками| Bed and breakfast'!#REF!*0.9</f>
        <v>#REF!</v>
      </c>
      <c r="F14" s="42" t="e">
        <f>'C завтраками| Bed and breakfast'!#REF!*0.9</f>
        <v>#REF!</v>
      </c>
      <c r="G14" s="42" t="e">
        <f>'C завтраками| Bed and breakfast'!#REF!*0.9</f>
        <v>#REF!</v>
      </c>
      <c r="H14" s="42" t="e">
        <f>'C завтраками| Bed and breakfast'!#REF!*0.9</f>
        <v>#REF!</v>
      </c>
      <c r="I14" s="42" t="e">
        <f>'C завтраками| Bed and breakfast'!#REF!*0.9</f>
        <v>#REF!</v>
      </c>
      <c r="J14" s="42" t="e">
        <f>'C завтраками| Bed and breakfast'!#REF!*0.9</f>
        <v>#REF!</v>
      </c>
      <c r="K14" s="42" t="e">
        <f>'C завтраками| Bed and breakfast'!#REF!*0.9</f>
        <v>#REF!</v>
      </c>
      <c r="L14" s="42" t="e">
        <f>'C завтраками| Bed and breakfast'!#REF!*0.9</f>
        <v>#REF!</v>
      </c>
      <c r="M14" s="42" t="e">
        <f>'C завтраками| Bed and breakfast'!#REF!*0.9</f>
        <v>#REF!</v>
      </c>
      <c r="N14" s="42" t="e">
        <f>'C завтраками| Bed and breakfast'!#REF!*0.9</f>
        <v>#REF!</v>
      </c>
      <c r="O14" s="42" t="e">
        <f>'C завтраками| Bed and breakfast'!#REF!*0.9</f>
        <v>#REF!</v>
      </c>
      <c r="P14" s="42" t="e">
        <f>'C завтраками| Bed and breakfast'!#REF!*0.9</f>
        <v>#REF!</v>
      </c>
      <c r="Q14" s="42" t="e">
        <f>'C завтраками| Bed and breakfast'!#REF!*0.9</f>
        <v>#REF!</v>
      </c>
      <c r="R14" s="42" t="e">
        <f>'C завтраками| Bed and breakfast'!#REF!*0.9</f>
        <v>#REF!</v>
      </c>
      <c r="S14" s="42" t="e">
        <f>'C завтраками| Bed and breakfast'!#REF!*0.9</f>
        <v>#REF!</v>
      </c>
      <c r="T14" s="42" t="e">
        <f>'C завтраками| Bed and breakfast'!#REF!*0.9</f>
        <v>#REF!</v>
      </c>
      <c r="U14" s="42" t="e">
        <f>'C завтраками| Bed and breakfast'!#REF!*0.9</f>
        <v>#REF!</v>
      </c>
      <c r="V14" s="42" t="e">
        <f>'C завтраками| Bed and breakfast'!#REF!*0.9</f>
        <v>#REF!</v>
      </c>
      <c r="W14" s="42" t="e">
        <f>'C завтраками| Bed and breakfast'!#REF!*0.9</f>
        <v>#REF!</v>
      </c>
      <c r="X14" s="42" t="e">
        <f>'C завтраками| Bed and breakfast'!#REF!*0.9</f>
        <v>#REF!</v>
      </c>
      <c r="Y14" s="42" t="e">
        <f>'C завтраками| Bed and breakfast'!#REF!*0.9</f>
        <v>#REF!</v>
      </c>
      <c r="Z14" s="42" t="e">
        <f>'C завтраками| Bed and breakfast'!#REF!*0.9</f>
        <v>#REF!</v>
      </c>
      <c r="AA14" s="42" t="e">
        <f>'C завтраками| Bed and breakfast'!#REF!*0.9</f>
        <v>#REF!</v>
      </c>
      <c r="AB14" s="42" t="e">
        <f>'C завтраками| Bed and breakfast'!#REF!*0.9</f>
        <v>#REF!</v>
      </c>
      <c r="AC14" s="42" t="e">
        <f>'C завтраками| Bed and breakfast'!#REF!*0.9</f>
        <v>#REF!</v>
      </c>
      <c r="AD14" s="42" t="e">
        <f>'C завтраками| Bed and breakfast'!#REF!*0.9</f>
        <v>#REF!</v>
      </c>
    </row>
    <row r="15" spans="1:30" s="53" customFormat="1" x14ac:dyDescent="0.2">
      <c r="A15" s="116"/>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row>
    <row r="16" spans="1:30" s="53" customFormat="1" x14ac:dyDescent="0.2">
      <c r="A16" s="116"/>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row>
    <row r="17" spans="1:30" s="53" customFormat="1" ht="15.75" x14ac:dyDescent="0.2">
      <c r="A17" s="117" t="s">
        <v>110</v>
      </c>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row>
    <row r="18" spans="1:30" s="53" customFormat="1" x14ac:dyDescent="0.2">
      <c r="A18" s="98" t="s">
        <v>64</v>
      </c>
      <c r="B18" s="92" t="e">
        <f>B4</f>
        <v>#REF!</v>
      </c>
      <c r="C18" s="92" t="e">
        <f>C4</f>
        <v>#REF!</v>
      </c>
      <c r="D18" s="92" t="e">
        <f t="shared" ref="D18:L18" si="0">D4</f>
        <v>#REF!</v>
      </c>
      <c r="E18" s="92" t="e">
        <f t="shared" ref="E18:I18" si="1">E4</f>
        <v>#REF!</v>
      </c>
      <c r="F18" s="92" t="e">
        <f t="shared" si="1"/>
        <v>#REF!</v>
      </c>
      <c r="G18" s="92" t="e">
        <f t="shared" si="1"/>
        <v>#REF!</v>
      </c>
      <c r="H18" s="92" t="e">
        <f t="shared" si="1"/>
        <v>#REF!</v>
      </c>
      <c r="I18" s="92" t="e">
        <f t="shared" si="1"/>
        <v>#REF!</v>
      </c>
      <c r="J18" s="92" t="e">
        <f t="shared" ref="J18:K18" si="2">J4</f>
        <v>#REF!</v>
      </c>
      <c r="K18" s="92" t="e">
        <f t="shared" si="2"/>
        <v>#REF!</v>
      </c>
      <c r="L18" s="92" t="e">
        <f t="shared" si="0"/>
        <v>#REF!</v>
      </c>
      <c r="M18" s="92" t="e">
        <f t="shared" ref="M18:S18" si="3">M4</f>
        <v>#REF!</v>
      </c>
      <c r="N18" s="92" t="e">
        <f t="shared" si="3"/>
        <v>#REF!</v>
      </c>
      <c r="O18" s="92" t="e">
        <f t="shared" si="3"/>
        <v>#REF!</v>
      </c>
      <c r="P18" s="92" t="e">
        <f t="shared" si="3"/>
        <v>#REF!</v>
      </c>
      <c r="Q18" s="92" t="e">
        <f t="shared" si="3"/>
        <v>#REF!</v>
      </c>
      <c r="R18" s="92" t="e">
        <f t="shared" si="3"/>
        <v>#REF!</v>
      </c>
      <c r="S18" s="92" t="e">
        <f t="shared" si="3"/>
        <v>#REF!</v>
      </c>
      <c r="T18" s="92" t="e">
        <f t="shared" ref="T18:AD18" si="4">T4</f>
        <v>#REF!</v>
      </c>
      <c r="U18" s="92" t="e">
        <f t="shared" si="4"/>
        <v>#REF!</v>
      </c>
      <c r="V18" s="92" t="e">
        <f t="shared" si="4"/>
        <v>#REF!</v>
      </c>
      <c r="W18" s="92" t="e">
        <f t="shared" si="4"/>
        <v>#REF!</v>
      </c>
      <c r="X18" s="92" t="e">
        <f t="shared" si="4"/>
        <v>#REF!</v>
      </c>
      <c r="Y18" s="92" t="e">
        <f t="shared" si="4"/>
        <v>#REF!</v>
      </c>
      <c r="Z18" s="92" t="e">
        <f t="shared" si="4"/>
        <v>#REF!</v>
      </c>
      <c r="AA18" s="92" t="e">
        <f t="shared" si="4"/>
        <v>#REF!</v>
      </c>
      <c r="AB18" s="92" t="e">
        <f t="shared" si="4"/>
        <v>#REF!</v>
      </c>
      <c r="AC18" s="92" t="e">
        <f t="shared" si="4"/>
        <v>#REF!</v>
      </c>
      <c r="AD18" s="92" t="e">
        <f t="shared" si="4"/>
        <v>#REF!</v>
      </c>
    </row>
    <row r="19" spans="1:30" s="53" customFormat="1" x14ac:dyDescent="0.2">
      <c r="A19" s="98"/>
      <c r="B19" s="92" t="e">
        <f>B5</f>
        <v>#REF!</v>
      </c>
      <c r="C19" s="92" t="e">
        <f>C5</f>
        <v>#REF!</v>
      </c>
      <c r="D19" s="92" t="e">
        <f t="shared" ref="D19:L19" si="5">D5</f>
        <v>#REF!</v>
      </c>
      <c r="E19" s="92" t="e">
        <f t="shared" ref="E19:I19" si="6">E5</f>
        <v>#REF!</v>
      </c>
      <c r="F19" s="92" t="e">
        <f t="shared" si="6"/>
        <v>#REF!</v>
      </c>
      <c r="G19" s="92" t="e">
        <f t="shared" si="6"/>
        <v>#REF!</v>
      </c>
      <c r="H19" s="92" t="e">
        <f t="shared" si="6"/>
        <v>#REF!</v>
      </c>
      <c r="I19" s="92" t="e">
        <f t="shared" si="6"/>
        <v>#REF!</v>
      </c>
      <c r="J19" s="92" t="e">
        <f t="shared" ref="J19:K19" si="7">J5</f>
        <v>#REF!</v>
      </c>
      <c r="K19" s="92" t="e">
        <f t="shared" si="7"/>
        <v>#REF!</v>
      </c>
      <c r="L19" s="92" t="e">
        <f t="shared" si="5"/>
        <v>#REF!</v>
      </c>
      <c r="M19" s="92" t="e">
        <f t="shared" ref="M19:S19" si="8">M5</f>
        <v>#REF!</v>
      </c>
      <c r="N19" s="92" t="e">
        <f t="shared" si="8"/>
        <v>#REF!</v>
      </c>
      <c r="O19" s="92" t="e">
        <f t="shared" si="8"/>
        <v>#REF!</v>
      </c>
      <c r="P19" s="92" t="e">
        <f t="shared" si="8"/>
        <v>#REF!</v>
      </c>
      <c r="Q19" s="92" t="e">
        <f t="shared" si="8"/>
        <v>#REF!</v>
      </c>
      <c r="R19" s="92" t="e">
        <f t="shared" si="8"/>
        <v>#REF!</v>
      </c>
      <c r="S19" s="92" t="e">
        <f t="shared" si="8"/>
        <v>#REF!</v>
      </c>
      <c r="T19" s="92" t="e">
        <f t="shared" ref="T19:AD19" si="9">T5</f>
        <v>#REF!</v>
      </c>
      <c r="U19" s="92" t="e">
        <f t="shared" si="9"/>
        <v>#REF!</v>
      </c>
      <c r="V19" s="92" t="e">
        <f t="shared" si="9"/>
        <v>#REF!</v>
      </c>
      <c r="W19" s="92" t="e">
        <f t="shared" si="9"/>
        <v>#REF!</v>
      </c>
      <c r="X19" s="92" t="e">
        <f t="shared" si="9"/>
        <v>#REF!</v>
      </c>
      <c r="Y19" s="92" t="e">
        <f t="shared" si="9"/>
        <v>#REF!</v>
      </c>
      <c r="Z19" s="92" t="e">
        <f t="shared" si="9"/>
        <v>#REF!</v>
      </c>
      <c r="AA19" s="92" t="e">
        <f t="shared" si="9"/>
        <v>#REF!</v>
      </c>
      <c r="AB19" s="92" t="e">
        <f t="shared" si="9"/>
        <v>#REF!</v>
      </c>
      <c r="AC19" s="92" t="e">
        <f t="shared" si="9"/>
        <v>#REF!</v>
      </c>
      <c r="AD19" s="92" t="e">
        <f t="shared" si="9"/>
        <v>#REF!</v>
      </c>
    </row>
    <row r="20" spans="1:30" s="53" customFormat="1" x14ac:dyDescent="0.2">
      <c r="A20" s="42" t="s">
        <v>83</v>
      </c>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row>
    <row r="21" spans="1:30" s="53" customFormat="1" x14ac:dyDescent="0.2">
      <c r="A21" s="88">
        <v>1</v>
      </c>
      <c r="B21" s="120" t="e">
        <f>B7+B30</f>
        <v>#REF!</v>
      </c>
      <c r="C21" s="120" t="e">
        <f t="shared" ref="C21:D22" si="10">C7+C30</f>
        <v>#REF!</v>
      </c>
      <c r="D21" s="139" t="e">
        <f t="shared" si="10"/>
        <v>#REF!</v>
      </c>
      <c r="E21" s="139" t="e">
        <f t="shared" ref="E21:I21" si="11">E7+E30</f>
        <v>#REF!</v>
      </c>
      <c r="F21" s="139" t="e">
        <f t="shared" si="11"/>
        <v>#REF!</v>
      </c>
      <c r="G21" s="139" t="e">
        <f t="shared" si="11"/>
        <v>#REF!</v>
      </c>
      <c r="H21" s="129" t="e">
        <f t="shared" si="11"/>
        <v>#REF!</v>
      </c>
      <c r="I21" s="129" t="e">
        <f t="shared" si="11"/>
        <v>#REF!</v>
      </c>
      <c r="J21" s="129" t="e">
        <f t="shared" ref="J21:K21" si="12">J7+J30</f>
        <v>#REF!</v>
      </c>
      <c r="K21" s="129" t="e">
        <f t="shared" si="12"/>
        <v>#REF!</v>
      </c>
      <c r="L21" s="129" t="e">
        <f t="shared" ref="L21" si="13">L7+L30</f>
        <v>#REF!</v>
      </c>
      <c r="M21" s="129" t="e">
        <f t="shared" ref="M21:S21" si="14">M7+M30</f>
        <v>#REF!</v>
      </c>
      <c r="N21" s="129" t="e">
        <f t="shared" si="14"/>
        <v>#REF!</v>
      </c>
      <c r="O21" s="129" t="e">
        <f t="shared" si="14"/>
        <v>#REF!</v>
      </c>
      <c r="P21" s="129" t="e">
        <f t="shared" si="14"/>
        <v>#REF!</v>
      </c>
      <c r="Q21" s="129" t="e">
        <f t="shared" si="14"/>
        <v>#REF!</v>
      </c>
      <c r="R21" s="129" t="e">
        <f t="shared" si="14"/>
        <v>#REF!</v>
      </c>
      <c r="S21" s="129" t="e">
        <f t="shared" si="14"/>
        <v>#REF!</v>
      </c>
      <c r="T21" s="129" t="e">
        <f t="shared" ref="T21:AD21" si="15">T7+T30</f>
        <v>#REF!</v>
      </c>
      <c r="U21" s="129" t="e">
        <f t="shared" si="15"/>
        <v>#REF!</v>
      </c>
      <c r="V21" s="129" t="e">
        <f t="shared" si="15"/>
        <v>#REF!</v>
      </c>
      <c r="W21" s="129" t="e">
        <f t="shared" si="15"/>
        <v>#REF!</v>
      </c>
      <c r="X21" s="129" t="e">
        <f t="shared" si="15"/>
        <v>#REF!</v>
      </c>
      <c r="Y21" s="129" t="e">
        <f t="shared" si="15"/>
        <v>#REF!</v>
      </c>
      <c r="Z21" s="129" t="e">
        <f t="shared" si="15"/>
        <v>#REF!</v>
      </c>
      <c r="AA21" s="129" t="e">
        <f t="shared" si="15"/>
        <v>#REF!</v>
      </c>
      <c r="AB21" s="129" t="e">
        <f t="shared" si="15"/>
        <v>#REF!</v>
      </c>
      <c r="AC21" s="129" t="e">
        <f t="shared" si="15"/>
        <v>#REF!</v>
      </c>
      <c r="AD21" s="129" t="e">
        <f t="shared" si="15"/>
        <v>#REF!</v>
      </c>
    </row>
    <row r="22" spans="1:30" s="53" customFormat="1" x14ac:dyDescent="0.2">
      <c r="A22" s="88">
        <v>2</v>
      </c>
      <c r="B22" s="120" t="e">
        <f>B8+B31</f>
        <v>#REF!</v>
      </c>
      <c r="C22" s="120" t="e">
        <f t="shared" si="10"/>
        <v>#REF!</v>
      </c>
      <c r="D22" s="139" t="e">
        <f t="shared" si="10"/>
        <v>#REF!</v>
      </c>
      <c r="E22" s="139" t="e">
        <f t="shared" ref="E22:I22" si="16">E8+E31</f>
        <v>#REF!</v>
      </c>
      <c r="F22" s="139" t="e">
        <f t="shared" si="16"/>
        <v>#REF!</v>
      </c>
      <c r="G22" s="139" t="e">
        <f t="shared" si="16"/>
        <v>#REF!</v>
      </c>
      <c r="H22" s="129" t="e">
        <f t="shared" si="16"/>
        <v>#REF!</v>
      </c>
      <c r="I22" s="129" t="e">
        <f t="shared" si="16"/>
        <v>#REF!</v>
      </c>
      <c r="J22" s="129" t="e">
        <f t="shared" ref="J22:K22" si="17">J8+J31</f>
        <v>#REF!</v>
      </c>
      <c r="K22" s="129" t="e">
        <f t="shared" si="17"/>
        <v>#REF!</v>
      </c>
      <c r="L22" s="129" t="e">
        <f t="shared" ref="L22" si="18">L8+L31</f>
        <v>#REF!</v>
      </c>
      <c r="M22" s="129" t="e">
        <f t="shared" ref="M22:S22" si="19">M8+M31</f>
        <v>#REF!</v>
      </c>
      <c r="N22" s="129" t="e">
        <f t="shared" si="19"/>
        <v>#REF!</v>
      </c>
      <c r="O22" s="129" t="e">
        <f t="shared" si="19"/>
        <v>#REF!</v>
      </c>
      <c r="P22" s="129" t="e">
        <f t="shared" si="19"/>
        <v>#REF!</v>
      </c>
      <c r="Q22" s="129" t="e">
        <f t="shared" si="19"/>
        <v>#REF!</v>
      </c>
      <c r="R22" s="129" t="e">
        <f t="shared" si="19"/>
        <v>#REF!</v>
      </c>
      <c r="S22" s="129" t="e">
        <f t="shared" si="19"/>
        <v>#REF!</v>
      </c>
      <c r="T22" s="129" t="e">
        <f t="shared" ref="T22:AD22" si="20">T8+T31</f>
        <v>#REF!</v>
      </c>
      <c r="U22" s="129" t="e">
        <f t="shared" si="20"/>
        <v>#REF!</v>
      </c>
      <c r="V22" s="129" t="e">
        <f t="shared" si="20"/>
        <v>#REF!</v>
      </c>
      <c r="W22" s="129" t="e">
        <f t="shared" si="20"/>
        <v>#REF!</v>
      </c>
      <c r="X22" s="129" t="e">
        <f t="shared" si="20"/>
        <v>#REF!</v>
      </c>
      <c r="Y22" s="129" t="e">
        <f t="shared" si="20"/>
        <v>#REF!</v>
      </c>
      <c r="Z22" s="129" t="e">
        <f t="shared" si="20"/>
        <v>#REF!</v>
      </c>
      <c r="AA22" s="129" t="e">
        <f t="shared" si="20"/>
        <v>#REF!</v>
      </c>
      <c r="AB22" s="129" t="e">
        <f t="shared" si="20"/>
        <v>#REF!</v>
      </c>
      <c r="AC22" s="129" t="e">
        <f t="shared" si="20"/>
        <v>#REF!</v>
      </c>
      <c r="AD22" s="129" t="e">
        <f t="shared" si="20"/>
        <v>#REF!</v>
      </c>
    </row>
    <row r="23" spans="1:30" s="53" customFormat="1" x14ac:dyDescent="0.2">
      <c r="A23" s="42" t="s">
        <v>84</v>
      </c>
      <c r="B23" s="120"/>
      <c r="C23" s="120"/>
      <c r="D23" s="139"/>
      <c r="E23" s="139"/>
      <c r="F23" s="139"/>
      <c r="G23" s="13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row>
    <row r="24" spans="1:30" s="53" customFormat="1" x14ac:dyDescent="0.2">
      <c r="A24" s="88">
        <f>A21</f>
        <v>1</v>
      </c>
      <c r="B24" s="120" t="e">
        <f>B10+B30</f>
        <v>#REF!</v>
      </c>
      <c r="C24" s="120" t="e">
        <f t="shared" ref="C24:D25" si="21">C10+C30</f>
        <v>#REF!</v>
      </c>
      <c r="D24" s="139" t="e">
        <f t="shared" si="21"/>
        <v>#REF!</v>
      </c>
      <c r="E24" s="139" t="e">
        <f t="shared" ref="E24:I24" si="22">E10+E30</f>
        <v>#REF!</v>
      </c>
      <c r="F24" s="139" t="e">
        <f t="shared" si="22"/>
        <v>#REF!</v>
      </c>
      <c r="G24" s="139" t="e">
        <f t="shared" si="22"/>
        <v>#REF!</v>
      </c>
      <c r="H24" s="129" t="e">
        <f t="shared" si="22"/>
        <v>#REF!</v>
      </c>
      <c r="I24" s="129" t="e">
        <f t="shared" si="22"/>
        <v>#REF!</v>
      </c>
      <c r="J24" s="129" t="e">
        <f t="shared" ref="J24:K24" si="23">J10+J30</f>
        <v>#REF!</v>
      </c>
      <c r="K24" s="129" t="e">
        <f t="shared" si="23"/>
        <v>#REF!</v>
      </c>
      <c r="L24" s="129" t="e">
        <f t="shared" ref="L24" si="24">L10+L30</f>
        <v>#REF!</v>
      </c>
      <c r="M24" s="129" t="e">
        <f t="shared" ref="M24:S24" si="25">M10+M30</f>
        <v>#REF!</v>
      </c>
      <c r="N24" s="129" t="e">
        <f t="shared" si="25"/>
        <v>#REF!</v>
      </c>
      <c r="O24" s="129" t="e">
        <f t="shared" si="25"/>
        <v>#REF!</v>
      </c>
      <c r="P24" s="129" t="e">
        <f t="shared" si="25"/>
        <v>#REF!</v>
      </c>
      <c r="Q24" s="129" t="e">
        <f t="shared" si="25"/>
        <v>#REF!</v>
      </c>
      <c r="R24" s="129" t="e">
        <f t="shared" si="25"/>
        <v>#REF!</v>
      </c>
      <c r="S24" s="129" t="e">
        <f t="shared" si="25"/>
        <v>#REF!</v>
      </c>
      <c r="T24" s="129" t="e">
        <f t="shared" ref="T24:AD24" si="26">T10+T30</f>
        <v>#REF!</v>
      </c>
      <c r="U24" s="129" t="e">
        <f t="shared" si="26"/>
        <v>#REF!</v>
      </c>
      <c r="V24" s="129" t="e">
        <f t="shared" si="26"/>
        <v>#REF!</v>
      </c>
      <c r="W24" s="129" t="e">
        <f t="shared" si="26"/>
        <v>#REF!</v>
      </c>
      <c r="X24" s="129" t="e">
        <f t="shared" si="26"/>
        <v>#REF!</v>
      </c>
      <c r="Y24" s="129" t="e">
        <f t="shared" si="26"/>
        <v>#REF!</v>
      </c>
      <c r="Z24" s="129" t="e">
        <f t="shared" si="26"/>
        <v>#REF!</v>
      </c>
      <c r="AA24" s="129" t="e">
        <f t="shared" si="26"/>
        <v>#REF!</v>
      </c>
      <c r="AB24" s="129" t="e">
        <f t="shared" si="26"/>
        <v>#REF!</v>
      </c>
      <c r="AC24" s="129" t="e">
        <f t="shared" si="26"/>
        <v>#REF!</v>
      </c>
      <c r="AD24" s="129" t="e">
        <f t="shared" si="26"/>
        <v>#REF!</v>
      </c>
    </row>
    <row r="25" spans="1:30" s="53" customFormat="1" x14ac:dyDescent="0.2">
      <c r="A25" s="88">
        <f>A22</f>
        <v>2</v>
      </c>
      <c r="B25" s="120" t="e">
        <f>B11+B31</f>
        <v>#REF!</v>
      </c>
      <c r="C25" s="120" t="e">
        <f t="shared" si="21"/>
        <v>#REF!</v>
      </c>
      <c r="D25" s="139" t="e">
        <f t="shared" si="21"/>
        <v>#REF!</v>
      </c>
      <c r="E25" s="139" t="e">
        <f t="shared" ref="E25:I25" si="27">E11+E31</f>
        <v>#REF!</v>
      </c>
      <c r="F25" s="139" t="e">
        <f t="shared" si="27"/>
        <v>#REF!</v>
      </c>
      <c r="G25" s="139" t="e">
        <f t="shared" si="27"/>
        <v>#REF!</v>
      </c>
      <c r="H25" s="129" t="e">
        <f t="shared" si="27"/>
        <v>#REF!</v>
      </c>
      <c r="I25" s="129" t="e">
        <f t="shared" si="27"/>
        <v>#REF!</v>
      </c>
      <c r="J25" s="129" t="e">
        <f t="shared" ref="J25:K25" si="28">J11+J31</f>
        <v>#REF!</v>
      </c>
      <c r="K25" s="129" t="e">
        <f t="shared" si="28"/>
        <v>#REF!</v>
      </c>
      <c r="L25" s="129" t="e">
        <f t="shared" ref="L25" si="29">L11+L31</f>
        <v>#REF!</v>
      </c>
      <c r="M25" s="129" t="e">
        <f t="shared" ref="M25:S25" si="30">M11+M31</f>
        <v>#REF!</v>
      </c>
      <c r="N25" s="129" t="e">
        <f t="shared" si="30"/>
        <v>#REF!</v>
      </c>
      <c r="O25" s="129" t="e">
        <f t="shared" si="30"/>
        <v>#REF!</v>
      </c>
      <c r="P25" s="129" t="e">
        <f t="shared" si="30"/>
        <v>#REF!</v>
      </c>
      <c r="Q25" s="129" t="e">
        <f t="shared" si="30"/>
        <v>#REF!</v>
      </c>
      <c r="R25" s="129" t="e">
        <f t="shared" si="30"/>
        <v>#REF!</v>
      </c>
      <c r="S25" s="129" t="e">
        <f t="shared" si="30"/>
        <v>#REF!</v>
      </c>
      <c r="T25" s="129" t="e">
        <f t="shared" ref="T25:AD25" si="31">T11+T31</f>
        <v>#REF!</v>
      </c>
      <c r="U25" s="129" t="e">
        <f t="shared" si="31"/>
        <v>#REF!</v>
      </c>
      <c r="V25" s="129" t="e">
        <f t="shared" si="31"/>
        <v>#REF!</v>
      </c>
      <c r="W25" s="129" t="e">
        <f t="shared" si="31"/>
        <v>#REF!</v>
      </c>
      <c r="X25" s="129" t="e">
        <f t="shared" si="31"/>
        <v>#REF!</v>
      </c>
      <c r="Y25" s="129" t="e">
        <f t="shared" si="31"/>
        <v>#REF!</v>
      </c>
      <c r="Z25" s="129" t="e">
        <f t="shared" si="31"/>
        <v>#REF!</v>
      </c>
      <c r="AA25" s="129" t="e">
        <f t="shared" si="31"/>
        <v>#REF!</v>
      </c>
      <c r="AB25" s="129" t="e">
        <f t="shared" si="31"/>
        <v>#REF!</v>
      </c>
      <c r="AC25" s="129" t="e">
        <f t="shared" si="31"/>
        <v>#REF!</v>
      </c>
      <c r="AD25" s="129" t="e">
        <f t="shared" si="31"/>
        <v>#REF!</v>
      </c>
    </row>
    <row r="26" spans="1:30" s="53" customFormat="1" x14ac:dyDescent="0.2">
      <c r="A26" s="42" t="s">
        <v>85</v>
      </c>
      <c r="B26" s="120"/>
      <c r="C26" s="120"/>
      <c r="D26" s="139"/>
      <c r="E26" s="139"/>
      <c r="F26" s="139"/>
      <c r="G26" s="13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row>
    <row r="27" spans="1:30" s="53" customFormat="1" x14ac:dyDescent="0.2">
      <c r="A27" s="88">
        <f>A21</f>
        <v>1</v>
      </c>
      <c r="B27" s="120" t="e">
        <f>B13+B30</f>
        <v>#REF!</v>
      </c>
      <c r="C27" s="120" t="e">
        <f t="shared" ref="C27:D28" si="32">C13+C30</f>
        <v>#REF!</v>
      </c>
      <c r="D27" s="139" t="e">
        <f t="shared" si="32"/>
        <v>#REF!</v>
      </c>
      <c r="E27" s="139" t="e">
        <f t="shared" ref="E27:I27" si="33">E13+E30</f>
        <v>#REF!</v>
      </c>
      <c r="F27" s="139" t="e">
        <f t="shared" si="33"/>
        <v>#REF!</v>
      </c>
      <c r="G27" s="139" t="e">
        <f t="shared" si="33"/>
        <v>#REF!</v>
      </c>
      <c r="H27" s="129" t="e">
        <f t="shared" si="33"/>
        <v>#REF!</v>
      </c>
      <c r="I27" s="129" t="e">
        <f t="shared" si="33"/>
        <v>#REF!</v>
      </c>
      <c r="J27" s="129" t="e">
        <f t="shared" ref="J27:K27" si="34">J13+J30</f>
        <v>#REF!</v>
      </c>
      <c r="K27" s="129" t="e">
        <f t="shared" si="34"/>
        <v>#REF!</v>
      </c>
      <c r="L27" s="129" t="e">
        <f t="shared" ref="L27" si="35">L13+L30</f>
        <v>#REF!</v>
      </c>
      <c r="M27" s="129" t="e">
        <f t="shared" ref="M27:S27" si="36">M13+M30</f>
        <v>#REF!</v>
      </c>
      <c r="N27" s="129" t="e">
        <f t="shared" si="36"/>
        <v>#REF!</v>
      </c>
      <c r="O27" s="129" t="e">
        <f t="shared" si="36"/>
        <v>#REF!</v>
      </c>
      <c r="P27" s="129" t="e">
        <f t="shared" si="36"/>
        <v>#REF!</v>
      </c>
      <c r="Q27" s="129" t="e">
        <f t="shared" si="36"/>
        <v>#REF!</v>
      </c>
      <c r="R27" s="129" t="e">
        <f t="shared" si="36"/>
        <v>#REF!</v>
      </c>
      <c r="S27" s="129" t="e">
        <f t="shared" si="36"/>
        <v>#REF!</v>
      </c>
      <c r="T27" s="129" t="e">
        <f t="shared" ref="T27:AD27" si="37">T13+T30</f>
        <v>#REF!</v>
      </c>
      <c r="U27" s="129" t="e">
        <f t="shared" si="37"/>
        <v>#REF!</v>
      </c>
      <c r="V27" s="129" t="e">
        <f t="shared" si="37"/>
        <v>#REF!</v>
      </c>
      <c r="W27" s="129" t="e">
        <f t="shared" si="37"/>
        <v>#REF!</v>
      </c>
      <c r="X27" s="129" t="e">
        <f t="shared" si="37"/>
        <v>#REF!</v>
      </c>
      <c r="Y27" s="129" t="e">
        <f t="shared" si="37"/>
        <v>#REF!</v>
      </c>
      <c r="Z27" s="129" t="e">
        <f t="shared" si="37"/>
        <v>#REF!</v>
      </c>
      <c r="AA27" s="129" t="e">
        <f t="shared" si="37"/>
        <v>#REF!</v>
      </c>
      <c r="AB27" s="129" t="e">
        <f t="shared" si="37"/>
        <v>#REF!</v>
      </c>
      <c r="AC27" s="129" t="e">
        <f t="shared" si="37"/>
        <v>#REF!</v>
      </c>
      <c r="AD27" s="129" t="e">
        <f t="shared" si="37"/>
        <v>#REF!</v>
      </c>
    </row>
    <row r="28" spans="1:30" s="53" customFormat="1" x14ac:dyDescent="0.2">
      <c r="A28" s="88">
        <f>A22</f>
        <v>2</v>
      </c>
      <c r="B28" s="120" t="e">
        <f>B14+B31</f>
        <v>#REF!</v>
      </c>
      <c r="C28" s="120" t="e">
        <f t="shared" si="32"/>
        <v>#REF!</v>
      </c>
      <c r="D28" s="139" t="e">
        <f t="shared" si="32"/>
        <v>#REF!</v>
      </c>
      <c r="E28" s="139" t="e">
        <f t="shared" ref="E28:I28" si="38">E14+E31</f>
        <v>#REF!</v>
      </c>
      <c r="F28" s="139" t="e">
        <f t="shared" si="38"/>
        <v>#REF!</v>
      </c>
      <c r="G28" s="139" t="e">
        <f t="shared" si="38"/>
        <v>#REF!</v>
      </c>
      <c r="H28" s="129" t="e">
        <f t="shared" si="38"/>
        <v>#REF!</v>
      </c>
      <c r="I28" s="129" t="e">
        <f t="shared" si="38"/>
        <v>#REF!</v>
      </c>
      <c r="J28" s="129" t="e">
        <f t="shared" ref="J28:K28" si="39">J14+J31</f>
        <v>#REF!</v>
      </c>
      <c r="K28" s="129" t="e">
        <f t="shared" si="39"/>
        <v>#REF!</v>
      </c>
      <c r="L28" s="129" t="e">
        <f t="shared" ref="L28" si="40">L14+L31</f>
        <v>#REF!</v>
      </c>
      <c r="M28" s="129" t="e">
        <f t="shared" ref="M28:S28" si="41">M14+M31</f>
        <v>#REF!</v>
      </c>
      <c r="N28" s="129" t="e">
        <f t="shared" si="41"/>
        <v>#REF!</v>
      </c>
      <c r="O28" s="129" t="e">
        <f t="shared" si="41"/>
        <v>#REF!</v>
      </c>
      <c r="P28" s="129" t="e">
        <f t="shared" si="41"/>
        <v>#REF!</v>
      </c>
      <c r="Q28" s="129" t="e">
        <f t="shared" si="41"/>
        <v>#REF!</v>
      </c>
      <c r="R28" s="129" t="e">
        <f t="shared" si="41"/>
        <v>#REF!</v>
      </c>
      <c r="S28" s="129" t="e">
        <f t="shared" si="41"/>
        <v>#REF!</v>
      </c>
      <c r="T28" s="129" t="e">
        <f t="shared" ref="T28:AD28" si="42">T14+T31</f>
        <v>#REF!</v>
      </c>
      <c r="U28" s="129" t="e">
        <f t="shared" si="42"/>
        <v>#REF!</v>
      </c>
      <c r="V28" s="129" t="e">
        <f t="shared" si="42"/>
        <v>#REF!</v>
      </c>
      <c r="W28" s="129" t="e">
        <f t="shared" si="42"/>
        <v>#REF!</v>
      </c>
      <c r="X28" s="129" t="e">
        <f t="shared" si="42"/>
        <v>#REF!</v>
      </c>
      <c r="Y28" s="129" t="e">
        <f t="shared" si="42"/>
        <v>#REF!</v>
      </c>
      <c r="Z28" s="129" t="e">
        <f t="shared" si="42"/>
        <v>#REF!</v>
      </c>
      <c r="AA28" s="129" t="e">
        <f t="shared" si="42"/>
        <v>#REF!</v>
      </c>
      <c r="AB28" s="129" t="e">
        <f t="shared" si="42"/>
        <v>#REF!</v>
      </c>
      <c r="AC28" s="129" t="e">
        <f t="shared" si="42"/>
        <v>#REF!</v>
      </c>
      <c r="AD28" s="129" t="e">
        <f t="shared" si="42"/>
        <v>#REF!</v>
      </c>
    </row>
    <row r="29" spans="1:30" s="53" customFormat="1" x14ac:dyDescent="0.2">
      <c r="A29" s="116"/>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3" customFormat="1" x14ac:dyDescent="0.2">
      <c r="A30" s="116"/>
      <c r="B30" s="118">
        <v>1750</v>
      </c>
      <c r="C30" s="118">
        <v>1750</v>
      </c>
      <c r="D30" s="119">
        <v>2400</v>
      </c>
      <c r="E30" s="119">
        <v>2400</v>
      </c>
      <c r="F30" s="119">
        <v>2400</v>
      </c>
      <c r="G30" s="119">
        <v>2400</v>
      </c>
      <c r="H30" s="130">
        <v>2000</v>
      </c>
      <c r="I30" s="130">
        <v>2000</v>
      </c>
      <c r="J30" s="130">
        <v>2000</v>
      </c>
      <c r="K30" s="130">
        <v>2000</v>
      </c>
      <c r="L30" s="130">
        <v>2000</v>
      </c>
      <c r="M30" s="130">
        <v>2000</v>
      </c>
      <c r="N30" s="130">
        <v>2000</v>
      </c>
      <c r="O30" s="130">
        <v>2000</v>
      </c>
      <c r="P30" s="130">
        <v>2000</v>
      </c>
      <c r="Q30" s="130">
        <v>2000</v>
      </c>
      <c r="R30" s="130">
        <v>2000</v>
      </c>
      <c r="S30" s="130">
        <v>2000</v>
      </c>
      <c r="T30" s="130">
        <v>2000</v>
      </c>
      <c r="U30" s="130">
        <v>2000</v>
      </c>
      <c r="V30" s="130">
        <v>2000</v>
      </c>
      <c r="W30" s="130">
        <v>2000</v>
      </c>
      <c r="X30" s="130">
        <v>2000</v>
      </c>
      <c r="Y30" s="130">
        <v>2000</v>
      </c>
      <c r="Z30" s="130">
        <v>2000</v>
      </c>
      <c r="AA30" s="130">
        <v>2000</v>
      </c>
      <c r="AB30" s="130">
        <v>2000</v>
      </c>
      <c r="AC30" s="130">
        <v>2000</v>
      </c>
      <c r="AD30" s="130">
        <v>2000</v>
      </c>
    </row>
    <row r="31" spans="1:30" s="53" customFormat="1" x14ac:dyDescent="0.2">
      <c r="A31" s="116"/>
      <c r="B31" s="118">
        <f>B30*2</f>
        <v>3500</v>
      </c>
      <c r="C31" s="118">
        <f>C30*2</f>
        <v>3500</v>
      </c>
      <c r="D31" s="119">
        <f>D30*2</f>
        <v>4800</v>
      </c>
      <c r="E31" s="119">
        <f t="shared" ref="E31:G31" si="43">E30*2</f>
        <v>4800</v>
      </c>
      <c r="F31" s="119">
        <f t="shared" si="43"/>
        <v>4800</v>
      </c>
      <c r="G31" s="119">
        <f t="shared" si="43"/>
        <v>4800</v>
      </c>
      <c r="H31" s="130">
        <f>H30*2</f>
        <v>4000</v>
      </c>
      <c r="I31" s="130">
        <f t="shared" ref="I31:S31" si="44">I30*2</f>
        <v>4000</v>
      </c>
      <c r="J31" s="130">
        <f t="shared" si="44"/>
        <v>4000</v>
      </c>
      <c r="K31" s="130">
        <f t="shared" si="44"/>
        <v>4000</v>
      </c>
      <c r="L31" s="130">
        <f t="shared" si="44"/>
        <v>4000</v>
      </c>
      <c r="M31" s="130">
        <f t="shared" si="44"/>
        <v>4000</v>
      </c>
      <c r="N31" s="130">
        <f t="shared" si="44"/>
        <v>4000</v>
      </c>
      <c r="O31" s="130">
        <f t="shared" si="44"/>
        <v>4000</v>
      </c>
      <c r="P31" s="130">
        <f t="shared" si="44"/>
        <v>4000</v>
      </c>
      <c r="Q31" s="130">
        <f t="shared" si="44"/>
        <v>4000</v>
      </c>
      <c r="R31" s="130">
        <f t="shared" si="44"/>
        <v>4000</v>
      </c>
      <c r="S31" s="130">
        <f t="shared" si="44"/>
        <v>4000</v>
      </c>
      <c r="T31" s="130">
        <f t="shared" ref="T31:AD31" si="45">T30*2</f>
        <v>4000</v>
      </c>
      <c r="U31" s="130">
        <f t="shared" si="45"/>
        <v>4000</v>
      </c>
      <c r="V31" s="130">
        <f t="shared" si="45"/>
        <v>4000</v>
      </c>
      <c r="W31" s="130">
        <f t="shared" si="45"/>
        <v>4000</v>
      </c>
      <c r="X31" s="130">
        <f t="shared" si="45"/>
        <v>4000</v>
      </c>
      <c r="Y31" s="130">
        <f t="shared" si="45"/>
        <v>4000</v>
      </c>
      <c r="Z31" s="130">
        <f t="shared" si="45"/>
        <v>4000</v>
      </c>
      <c r="AA31" s="130">
        <f t="shared" si="45"/>
        <v>4000</v>
      </c>
      <c r="AB31" s="130">
        <f t="shared" si="45"/>
        <v>4000</v>
      </c>
      <c r="AC31" s="130">
        <f t="shared" si="45"/>
        <v>4000</v>
      </c>
      <c r="AD31" s="130">
        <f t="shared" si="45"/>
        <v>4000</v>
      </c>
    </row>
    <row r="32" spans="1:30" s="50" customFormat="1" ht="12.75" thickBot="1" x14ac:dyDescent="0.25">
      <c r="A32" s="100"/>
    </row>
    <row r="33" spans="1:1" s="50" customFormat="1" ht="12.75" thickBot="1" x14ac:dyDescent="0.25">
      <c r="A33" s="104" t="s">
        <v>66</v>
      </c>
    </row>
    <row r="34" spans="1:1" x14ac:dyDescent="0.2">
      <c r="A34" s="63" t="s">
        <v>78</v>
      </c>
    </row>
    <row r="35" spans="1:1" ht="9" hidden="1" customHeight="1" x14ac:dyDescent="0.2">
      <c r="A35" s="43" t="s">
        <v>67</v>
      </c>
    </row>
    <row r="36" spans="1:1" ht="10.7" customHeight="1" x14ac:dyDescent="0.2">
      <c r="A36" s="43" t="s">
        <v>89</v>
      </c>
    </row>
    <row r="37" spans="1:1" x14ac:dyDescent="0.2">
      <c r="A37" s="43" t="s">
        <v>68</v>
      </c>
    </row>
    <row r="38" spans="1:1" ht="13.35" customHeight="1" x14ac:dyDescent="0.2">
      <c r="A38" s="43" t="s">
        <v>69</v>
      </c>
    </row>
    <row r="39" spans="1:1" ht="13.35" customHeight="1" x14ac:dyDescent="0.2">
      <c r="A39" s="43" t="s">
        <v>90</v>
      </c>
    </row>
    <row r="40" spans="1:1" ht="12.6" customHeight="1" thickBot="1" x14ac:dyDescent="0.25">
      <c r="A40" s="3"/>
    </row>
    <row r="41" spans="1:1" ht="13.35" customHeight="1" thickBot="1" x14ac:dyDescent="0.25">
      <c r="A41" s="105" t="s">
        <v>71</v>
      </c>
    </row>
    <row r="42" spans="1:1" ht="11.45" customHeight="1" x14ac:dyDescent="0.2">
      <c r="A42" s="106" t="s">
        <v>93</v>
      </c>
    </row>
    <row r="43" spans="1:1" ht="12.75" thickBot="1" x14ac:dyDescent="0.25">
      <c r="A43" s="3"/>
    </row>
    <row r="44" spans="1:1" ht="12.75" thickBot="1" x14ac:dyDescent="0.25">
      <c r="A44" s="107" t="s">
        <v>70</v>
      </c>
    </row>
    <row r="45" spans="1:1" ht="48" x14ac:dyDescent="0.2">
      <c r="A45" s="70" t="s">
        <v>92</v>
      </c>
    </row>
    <row r="46" spans="1:1" ht="12.75" x14ac:dyDescent="0.2">
      <c r="A46"/>
    </row>
  </sheetData>
  <mergeCells count="1">
    <mergeCell ref="A1:A2"/>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75"/>
  <sheetViews>
    <sheetView zoomScale="90" zoomScaleNormal="90" workbookViewId="0">
      <selection activeCell="B1" sqref="B1:I1048576"/>
    </sheetView>
  </sheetViews>
  <sheetFormatPr defaultColWidth="8.7109375" defaultRowHeight="12.75" x14ac:dyDescent="0.2"/>
  <cols>
    <col min="1" max="1" width="82.28515625" style="55" customWidth="1"/>
    <col min="2" max="16384" width="8.7109375" style="55"/>
  </cols>
  <sheetData>
    <row r="1" spans="1:2" x14ac:dyDescent="0.2">
      <c r="A1" s="232" t="s">
        <v>82</v>
      </c>
    </row>
    <row r="2" spans="1:2" x14ac:dyDescent="0.2">
      <c r="A2" s="232"/>
    </row>
    <row r="3" spans="1:2" x14ac:dyDescent="0.2">
      <c r="A3" s="232"/>
    </row>
    <row r="4" spans="1:2" ht="21.75" customHeight="1" x14ac:dyDescent="0.2">
      <c r="A4" s="170" t="s">
        <v>141</v>
      </c>
    </row>
    <row r="5" spans="1:2" s="52" customFormat="1" ht="32.1" customHeight="1" x14ac:dyDescent="0.2">
      <c r="A5" s="98" t="s">
        <v>64</v>
      </c>
      <c r="B5" s="101" t="e">
        <f>'C завтраками| Bed and breakfast'!#REF!</f>
        <v>#REF!</v>
      </c>
    </row>
    <row r="6" spans="1:2" s="53" customFormat="1" ht="21.95" customHeight="1" x14ac:dyDescent="0.2">
      <c r="A6" s="98"/>
      <c r="B6" s="101" t="e">
        <f>'C завтраками| Bed and breakfast'!#REF!</f>
        <v>#REF!</v>
      </c>
    </row>
    <row r="7" spans="1:2" s="53" customFormat="1" ht="12" x14ac:dyDescent="0.2">
      <c r="A7" s="42" t="s">
        <v>83</v>
      </c>
      <c r="B7" s="87"/>
    </row>
    <row r="8" spans="1:2" s="53" customFormat="1" ht="12" x14ac:dyDescent="0.2">
      <c r="A8" s="88">
        <v>1</v>
      </c>
      <c r="B8" s="42" t="e">
        <f>'C завтраками| Bed and breakfast'!#REF!*0.9</f>
        <v>#REF!</v>
      </c>
    </row>
    <row r="9" spans="1:2" s="53" customFormat="1" ht="12" x14ac:dyDescent="0.2">
      <c r="A9" s="88">
        <v>2</v>
      </c>
      <c r="B9" s="42" t="e">
        <f>'C завтраками| Bed and breakfast'!#REF!*0.9</f>
        <v>#REF!</v>
      </c>
    </row>
    <row r="10" spans="1:2" s="53" customFormat="1" ht="12" x14ac:dyDescent="0.2">
      <c r="A10" s="42" t="s">
        <v>84</v>
      </c>
      <c r="B10" s="42"/>
    </row>
    <row r="11" spans="1:2" s="53" customFormat="1" ht="12" x14ac:dyDescent="0.2">
      <c r="A11" s="88">
        <f>A8</f>
        <v>1</v>
      </c>
      <c r="B11" s="42" t="e">
        <f>'C завтраками| Bed and breakfast'!#REF!*0.9</f>
        <v>#REF!</v>
      </c>
    </row>
    <row r="12" spans="1:2" s="53" customFormat="1" ht="12" x14ac:dyDescent="0.2">
      <c r="A12" s="88">
        <f>A9</f>
        <v>2</v>
      </c>
      <c r="B12" s="42" t="e">
        <f>'C завтраками| Bed and breakfast'!#REF!*0.9</f>
        <v>#REF!</v>
      </c>
    </row>
    <row r="13" spans="1:2" s="53" customFormat="1" ht="12" x14ac:dyDescent="0.2">
      <c r="A13" s="42" t="s">
        <v>85</v>
      </c>
      <c r="B13" s="42"/>
    </row>
    <row r="14" spans="1:2" s="53" customFormat="1" ht="12" x14ac:dyDescent="0.2">
      <c r="A14" s="88">
        <f>A8</f>
        <v>1</v>
      </c>
      <c r="B14" s="42" t="e">
        <f>'C завтраками| Bed and breakfast'!#REF!*0.9</f>
        <v>#REF!</v>
      </c>
    </row>
    <row r="15" spans="1:2" s="53" customFormat="1" ht="12" x14ac:dyDescent="0.2">
      <c r="A15" s="88">
        <f>A9</f>
        <v>2</v>
      </c>
      <c r="B15" s="42" t="e">
        <f>'C завтраками| Bed and breakfast'!#REF!*0.9</f>
        <v>#REF!</v>
      </c>
    </row>
    <row r="16" spans="1:2" s="53" customFormat="1" ht="12" x14ac:dyDescent="0.2">
      <c r="A16" s="42" t="s">
        <v>86</v>
      </c>
      <c r="B16" s="42"/>
    </row>
    <row r="17" spans="1:2" s="53" customFormat="1" ht="12" x14ac:dyDescent="0.2">
      <c r="A17" s="88">
        <f>A8</f>
        <v>1</v>
      </c>
      <c r="B17" s="42" t="e">
        <f>'C завтраками| Bed and breakfast'!#REF!*0.9</f>
        <v>#REF!</v>
      </c>
    </row>
    <row r="18" spans="1:2" s="53" customFormat="1" ht="12" x14ac:dyDescent="0.2">
      <c r="A18" s="88">
        <f>A9</f>
        <v>2</v>
      </c>
      <c r="B18" s="42" t="e">
        <f>'C завтраками| Bed and breakfast'!#REF!*0.9</f>
        <v>#REF!</v>
      </c>
    </row>
    <row r="19" spans="1:2" s="53" customFormat="1" ht="12" x14ac:dyDescent="0.2">
      <c r="A19" s="42" t="s">
        <v>87</v>
      </c>
      <c r="B19" s="42"/>
    </row>
    <row r="20" spans="1:2" s="53" customFormat="1" ht="12" x14ac:dyDescent="0.2">
      <c r="A20" s="88" t="s">
        <v>88</v>
      </c>
      <c r="B20" s="42" t="e">
        <f>'C завтраками| Bed and breakfast'!#REF!*0.9</f>
        <v>#REF!</v>
      </c>
    </row>
    <row r="21" spans="1:2" s="53" customFormat="1" ht="12" x14ac:dyDescent="0.2">
      <c r="A21" s="116"/>
      <c r="B21" s="4"/>
    </row>
    <row r="22" spans="1:2" s="53" customFormat="1" ht="12" x14ac:dyDescent="0.2">
      <c r="A22" s="116"/>
      <c r="B22" s="4"/>
    </row>
    <row r="23" spans="1:2" s="53" customFormat="1" ht="12" x14ac:dyDescent="0.2">
      <c r="A23" s="89"/>
      <c r="B23" s="89"/>
    </row>
    <row r="24" spans="1:2" s="48" customFormat="1" ht="22.5" customHeight="1" x14ac:dyDescent="0.2">
      <c r="A24" s="111" t="s">
        <v>100</v>
      </c>
      <c r="B24" s="92" t="e">
        <f t="shared" ref="B24" si="0">B5</f>
        <v>#REF!</v>
      </c>
    </row>
    <row r="25" spans="1:2" s="48" customFormat="1" ht="25.5" customHeight="1" x14ac:dyDescent="0.2">
      <c r="A25" s="90" t="s">
        <v>64</v>
      </c>
      <c r="B25" s="101" t="e">
        <f t="shared" ref="B25" si="1">B6</f>
        <v>#REF!</v>
      </c>
    </row>
    <row r="26" spans="1:2" s="44" customFormat="1" ht="12" x14ac:dyDescent="0.2">
      <c r="A26" s="42" t="s">
        <v>83</v>
      </c>
      <c r="B26" s="87"/>
    </row>
    <row r="27" spans="1:2" s="50" customFormat="1" ht="12" x14ac:dyDescent="0.2">
      <c r="A27" s="88">
        <v>1</v>
      </c>
      <c r="B27" s="94" t="e">
        <f t="shared" ref="B27" si="2">ROUNDUP(B8*0.9,)</f>
        <v>#REF!</v>
      </c>
    </row>
    <row r="28" spans="1:2" s="50" customFormat="1" ht="12" x14ac:dyDescent="0.2">
      <c r="A28" s="88">
        <v>2</v>
      </c>
      <c r="B28" s="94" t="e">
        <f t="shared" ref="B28" si="3">ROUNDUP(B9*0.9,)</f>
        <v>#REF!</v>
      </c>
    </row>
    <row r="29" spans="1:2" s="50" customFormat="1" ht="12" x14ac:dyDescent="0.2">
      <c r="A29" s="42" t="s">
        <v>84</v>
      </c>
      <c r="B29" s="94"/>
    </row>
    <row r="30" spans="1:2" s="50" customFormat="1" ht="12" x14ac:dyDescent="0.2">
      <c r="A30" s="88">
        <f>A27</f>
        <v>1</v>
      </c>
      <c r="B30" s="94" t="e">
        <f t="shared" ref="B30" si="4">ROUNDUP(B11*0.9,)</f>
        <v>#REF!</v>
      </c>
    </row>
    <row r="31" spans="1:2" s="50" customFormat="1" ht="12" x14ac:dyDescent="0.2">
      <c r="A31" s="88">
        <f>A28</f>
        <v>2</v>
      </c>
      <c r="B31" s="94" t="e">
        <f t="shared" ref="B31" si="5">ROUNDUP(B12*0.9,)</f>
        <v>#REF!</v>
      </c>
    </row>
    <row r="32" spans="1:2" s="50" customFormat="1" ht="12" x14ac:dyDescent="0.2">
      <c r="A32" s="42" t="s">
        <v>85</v>
      </c>
      <c r="B32" s="94"/>
    </row>
    <row r="33" spans="1:2" s="50" customFormat="1" ht="12" x14ac:dyDescent="0.2">
      <c r="A33" s="88">
        <f>A27</f>
        <v>1</v>
      </c>
      <c r="B33" s="94" t="e">
        <f t="shared" ref="B33" si="6">ROUNDUP(B14*0.9,)</f>
        <v>#REF!</v>
      </c>
    </row>
    <row r="34" spans="1:2" s="50" customFormat="1" ht="15.6" customHeight="1" x14ac:dyDescent="0.2">
      <c r="A34" s="88">
        <f>A28</f>
        <v>2</v>
      </c>
      <c r="B34" s="94" t="e">
        <f t="shared" ref="B34" si="7">ROUNDUP(B15*0.9,)</f>
        <v>#REF!</v>
      </c>
    </row>
    <row r="35" spans="1:2" s="50" customFormat="1" ht="15.6" customHeight="1" x14ac:dyDescent="0.2">
      <c r="A35" s="42" t="s">
        <v>86</v>
      </c>
      <c r="B35" s="94"/>
    </row>
    <row r="36" spans="1:2" s="50" customFormat="1" ht="15.6" customHeight="1" x14ac:dyDescent="0.2">
      <c r="A36" s="88">
        <f>A27</f>
        <v>1</v>
      </c>
      <c r="B36" s="94" t="e">
        <f t="shared" ref="B36" si="8">ROUNDUP(B17*0.9,)</f>
        <v>#REF!</v>
      </c>
    </row>
    <row r="37" spans="1:2" s="50" customFormat="1" ht="15.6" customHeight="1" x14ac:dyDescent="0.2">
      <c r="A37" s="88">
        <f>A28</f>
        <v>2</v>
      </c>
      <c r="B37" s="94" t="e">
        <f t="shared" ref="B37" si="9">ROUNDUP(B18*0.9,)</f>
        <v>#REF!</v>
      </c>
    </row>
    <row r="38" spans="1:2" s="50" customFormat="1" ht="15.6" customHeight="1" x14ac:dyDescent="0.2">
      <c r="A38" s="42" t="s">
        <v>87</v>
      </c>
      <c r="B38" s="94"/>
    </row>
    <row r="39" spans="1:2" s="50" customFormat="1" ht="21" customHeight="1" x14ac:dyDescent="0.2">
      <c r="A39" s="88" t="s">
        <v>88</v>
      </c>
      <c r="B39" s="94" t="e">
        <f t="shared" ref="B39" si="10">ROUNDUP(B20*0.9,)</f>
        <v>#REF!</v>
      </c>
    </row>
    <row r="40" spans="1:2" ht="156" customHeight="1" x14ac:dyDescent="0.2">
      <c r="A40" s="174" t="s">
        <v>197</v>
      </c>
    </row>
    <row r="41" spans="1:2" ht="13.5" thickBot="1" x14ac:dyDescent="0.25">
      <c r="A41" s="169" t="s">
        <v>71</v>
      </c>
    </row>
    <row r="42" spans="1:2" ht="13.5" thickBot="1" x14ac:dyDescent="0.25">
      <c r="A42" s="176" t="s">
        <v>215</v>
      </c>
    </row>
    <row r="43" spans="1:2" x14ac:dyDescent="0.2">
      <c r="A43" s="177" t="s">
        <v>216</v>
      </c>
    </row>
    <row r="44" spans="1:2" x14ac:dyDescent="0.2">
      <c r="A44" s="62"/>
    </row>
    <row r="45" spans="1:2" x14ac:dyDescent="0.2">
      <c r="A45" s="169" t="s">
        <v>66</v>
      </c>
    </row>
    <row r="47" spans="1:2" x14ac:dyDescent="0.2">
      <c r="A47" s="63" t="s">
        <v>78</v>
      </c>
    </row>
    <row r="48" spans="1:2" x14ac:dyDescent="0.2">
      <c r="A48" s="43" t="s">
        <v>67</v>
      </c>
    </row>
    <row r="49" spans="1:1" x14ac:dyDescent="0.2">
      <c r="A49" s="43" t="s">
        <v>89</v>
      </c>
    </row>
    <row r="50" spans="1:1" x14ac:dyDescent="0.2">
      <c r="A50" s="43" t="s">
        <v>68</v>
      </c>
    </row>
    <row r="51" spans="1:1" ht="24" x14ac:dyDescent="0.2">
      <c r="A51" s="46" t="s">
        <v>69</v>
      </c>
    </row>
    <row r="52" spans="1:1" x14ac:dyDescent="0.2">
      <c r="A52" s="159" t="s">
        <v>162</v>
      </c>
    </row>
    <row r="53" spans="1:1" ht="24" x14ac:dyDescent="0.2">
      <c r="A53" s="54" t="s">
        <v>116</v>
      </c>
    </row>
    <row r="54" spans="1:1" x14ac:dyDescent="0.2">
      <c r="A54" s="59"/>
    </row>
    <row r="55" spans="1:1" ht="27" customHeight="1" x14ac:dyDescent="0.2">
      <c r="A55" s="141" t="s">
        <v>140</v>
      </c>
    </row>
    <row r="56" spans="1:1" ht="31.5" x14ac:dyDescent="0.2">
      <c r="A56" s="121" t="s">
        <v>187</v>
      </c>
    </row>
    <row r="57" spans="1:1" ht="42" x14ac:dyDescent="0.2">
      <c r="A57" s="121" t="s">
        <v>188</v>
      </c>
    </row>
    <row r="58" spans="1:1" ht="57.6" customHeight="1" x14ac:dyDescent="0.2">
      <c r="A58" s="121" t="s">
        <v>189</v>
      </c>
    </row>
    <row r="59" spans="1:1" ht="31.5" x14ac:dyDescent="0.2">
      <c r="A59" s="121" t="s">
        <v>190</v>
      </c>
    </row>
    <row r="60" spans="1:1" ht="21" x14ac:dyDescent="0.2">
      <c r="A60" s="121" t="s">
        <v>191</v>
      </c>
    </row>
    <row r="61" spans="1:1" ht="40.9" customHeight="1" x14ac:dyDescent="0.2">
      <c r="A61" s="121" t="s">
        <v>192</v>
      </c>
    </row>
    <row r="62" spans="1:1" ht="21" x14ac:dyDescent="0.2">
      <c r="A62" s="121" t="s">
        <v>193</v>
      </c>
    </row>
    <row r="63" spans="1:1" ht="39" customHeight="1" x14ac:dyDescent="0.2">
      <c r="A63" s="121" t="s">
        <v>194</v>
      </c>
    </row>
    <row r="64" spans="1:1" ht="31.5" x14ac:dyDescent="0.2">
      <c r="A64" s="121" t="s">
        <v>195</v>
      </c>
    </row>
    <row r="65" spans="1:1" ht="21" x14ac:dyDescent="0.2">
      <c r="A65" s="121" t="s">
        <v>196</v>
      </c>
    </row>
    <row r="66" spans="1:1" x14ac:dyDescent="0.2">
      <c r="A66" s="83"/>
    </row>
    <row r="67" spans="1:1" ht="42" x14ac:dyDescent="0.2">
      <c r="A67" s="113" t="s">
        <v>99</v>
      </c>
    </row>
    <row r="68" spans="1:1" ht="21" x14ac:dyDescent="0.2">
      <c r="A68" s="140" t="s">
        <v>95</v>
      </c>
    </row>
    <row r="69" spans="1:1" ht="42.75" x14ac:dyDescent="0.2">
      <c r="A69" s="108" t="s">
        <v>96</v>
      </c>
    </row>
    <row r="70" spans="1:1" ht="21" x14ac:dyDescent="0.2">
      <c r="A70" s="66" t="s">
        <v>97</v>
      </c>
    </row>
    <row r="71" spans="1:1" x14ac:dyDescent="0.2">
      <c r="A71" s="68"/>
    </row>
    <row r="72" spans="1:1" x14ac:dyDescent="0.2">
      <c r="A72" s="69" t="s">
        <v>70</v>
      </c>
    </row>
    <row r="73" spans="1:1" ht="24" x14ac:dyDescent="0.2">
      <c r="A73" s="70" t="s">
        <v>76</v>
      </c>
    </row>
    <row r="74" spans="1:1" ht="24" x14ac:dyDescent="0.2">
      <c r="A74" s="70" t="s">
        <v>77</v>
      </c>
    </row>
    <row r="75" spans="1:1" x14ac:dyDescent="0.2">
      <c r="A75" s="67"/>
    </row>
  </sheetData>
  <mergeCells count="1">
    <mergeCell ref="A1:A3"/>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75"/>
  <sheetViews>
    <sheetView topLeftCell="A4" zoomScale="90" zoomScaleNormal="90" workbookViewId="0">
      <selection activeCell="B4" sqref="B1:I1048576"/>
    </sheetView>
  </sheetViews>
  <sheetFormatPr defaultColWidth="8.7109375" defaultRowHeight="12.75" x14ac:dyDescent="0.2"/>
  <cols>
    <col min="1" max="1" width="82.5703125" style="55" customWidth="1"/>
    <col min="2" max="16384" width="8.7109375" style="55"/>
  </cols>
  <sheetData>
    <row r="1" spans="1:2" x14ac:dyDescent="0.2">
      <c r="A1" s="232" t="s">
        <v>82</v>
      </c>
    </row>
    <row r="2" spans="1:2" x14ac:dyDescent="0.2">
      <c r="A2" s="232"/>
    </row>
    <row r="3" spans="1:2" x14ac:dyDescent="0.2">
      <c r="A3" s="232"/>
    </row>
    <row r="4" spans="1:2" ht="21.75" customHeight="1" x14ac:dyDescent="0.2">
      <c r="A4" s="170" t="s">
        <v>141</v>
      </c>
    </row>
    <row r="5" spans="1:2" s="52" customFormat="1" ht="32.1" customHeight="1" x14ac:dyDescent="0.2">
      <c r="A5" s="98" t="s">
        <v>64</v>
      </c>
      <c r="B5" s="101" t="e">
        <f>'C завтраками| Bed and breakfast'!#REF!</f>
        <v>#REF!</v>
      </c>
    </row>
    <row r="6" spans="1:2" s="53" customFormat="1" ht="21.95" customHeight="1" x14ac:dyDescent="0.2">
      <c r="A6" s="98"/>
      <c r="B6" s="101" t="e">
        <f>'C завтраками| Bed and breakfast'!#REF!</f>
        <v>#REF!</v>
      </c>
    </row>
    <row r="7" spans="1:2" s="53" customFormat="1" ht="12" x14ac:dyDescent="0.2">
      <c r="A7" s="42" t="s">
        <v>83</v>
      </c>
      <c r="B7" s="87"/>
    </row>
    <row r="8" spans="1:2" s="53" customFormat="1" ht="12" x14ac:dyDescent="0.2">
      <c r="A8" s="88">
        <v>1</v>
      </c>
      <c r="B8" s="42" t="e">
        <f>'C завтраками| Bed and breakfast'!#REF!*0.9</f>
        <v>#REF!</v>
      </c>
    </row>
    <row r="9" spans="1:2" s="53" customFormat="1" ht="12" x14ac:dyDescent="0.2">
      <c r="A9" s="88">
        <v>2</v>
      </c>
      <c r="B9" s="42" t="e">
        <f>'C завтраками| Bed and breakfast'!#REF!*0.9</f>
        <v>#REF!</v>
      </c>
    </row>
    <row r="10" spans="1:2" s="53" customFormat="1" ht="12" x14ac:dyDescent="0.2">
      <c r="A10" s="42" t="s">
        <v>84</v>
      </c>
      <c r="B10" s="42"/>
    </row>
    <row r="11" spans="1:2" s="53" customFormat="1" ht="12" x14ac:dyDescent="0.2">
      <c r="A11" s="88">
        <f>A8</f>
        <v>1</v>
      </c>
      <c r="B11" s="42" t="e">
        <f>'C завтраками| Bed and breakfast'!#REF!*0.9</f>
        <v>#REF!</v>
      </c>
    </row>
    <row r="12" spans="1:2" s="53" customFormat="1" ht="12" x14ac:dyDescent="0.2">
      <c r="A12" s="88">
        <f>A9</f>
        <v>2</v>
      </c>
      <c r="B12" s="42" t="e">
        <f>'C завтраками| Bed and breakfast'!#REF!*0.9</f>
        <v>#REF!</v>
      </c>
    </row>
    <row r="13" spans="1:2" s="53" customFormat="1" ht="12" x14ac:dyDescent="0.2">
      <c r="A13" s="42" t="s">
        <v>85</v>
      </c>
      <c r="B13" s="42"/>
    </row>
    <row r="14" spans="1:2" s="53" customFormat="1" ht="12" x14ac:dyDescent="0.2">
      <c r="A14" s="88">
        <f>A8</f>
        <v>1</v>
      </c>
      <c r="B14" s="42" t="e">
        <f>'C завтраками| Bed and breakfast'!#REF!*0.9</f>
        <v>#REF!</v>
      </c>
    </row>
    <row r="15" spans="1:2" s="53" customFormat="1" ht="12" x14ac:dyDescent="0.2">
      <c r="A15" s="88">
        <f>A9</f>
        <v>2</v>
      </c>
      <c r="B15" s="42" t="e">
        <f>'C завтраками| Bed and breakfast'!#REF!*0.9</f>
        <v>#REF!</v>
      </c>
    </row>
    <row r="16" spans="1:2" s="53" customFormat="1" ht="12" x14ac:dyDescent="0.2">
      <c r="A16" s="42" t="s">
        <v>86</v>
      </c>
      <c r="B16" s="42"/>
    </row>
    <row r="17" spans="1:2" s="53" customFormat="1" ht="12" x14ac:dyDescent="0.2">
      <c r="A17" s="88">
        <f>A8</f>
        <v>1</v>
      </c>
      <c r="B17" s="42" t="e">
        <f>'C завтраками| Bed and breakfast'!#REF!*0.9</f>
        <v>#REF!</v>
      </c>
    </row>
    <row r="18" spans="1:2" s="53" customFormat="1" ht="12" x14ac:dyDescent="0.2">
      <c r="A18" s="88">
        <f>A9</f>
        <v>2</v>
      </c>
      <c r="B18" s="42" t="e">
        <f>'C завтраками| Bed and breakfast'!#REF!*0.9</f>
        <v>#REF!</v>
      </c>
    </row>
    <row r="19" spans="1:2" s="53" customFormat="1" ht="12" x14ac:dyDescent="0.2">
      <c r="A19" s="42" t="s">
        <v>87</v>
      </c>
      <c r="B19" s="42"/>
    </row>
    <row r="20" spans="1:2" s="53" customFormat="1" ht="12" x14ac:dyDescent="0.2">
      <c r="A20" s="88" t="s">
        <v>88</v>
      </c>
      <c r="B20" s="42" t="e">
        <f>'C завтраками| Bed and breakfast'!#REF!*0.9</f>
        <v>#REF!</v>
      </c>
    </row>
    <row r="21" spans="1:2" s="53" customFormat="1" ht="12" x14ac:dyDescent="0.2">
      <c r="A21" s="116"/>
      <c r="B21" s="4"/>
    </row>
    <row r="22" spans="1:2" s="53" customFormat="1" ht="12" x14ac:dyDescent="0.2">
      <c r="A22" s="116"/>
      <c r="B22" s="4"/>
    </row>
    <row r="23" spans="1:2" s="53" customFormat="1" ht="12" x14ac:dyDescent="0.2">
      <c r="A23" s="89"/>
      <c r="B23" s="89"/>
    </row>
    <row r="24" spans="1:2" s="48" customFormat="1" ht="22.5" customHeight="1" x14ac:dyDescent="0.2">
      <c r="A24" s="111" t="s">
        <v>100</v>
      </c>
      <c r="B24" s="92" t="e">
        <f t="shared" ref="B24" si="0">B5</f>
        <v>#REF!</v>
      </c>
    </row>
    <row r="25" spans="1:2" s="48" customFormat="1" ht="25.5" customHeight="1" x14ac:dyDescent="0.2">
      <c r="A25" s="90" t="s">
        <v>64</v>
      </c>
      <c r="B25" s="101" t="e">
        <f t="shared" ref="B25" si="1">B6</f>
        <v>#REF!</v>
      </c>
    </row>
    <row r="26" spans="1:2" s="44" customFormat="1" ht="12" x14ac:dyDescent="0.2">
      <c r="A26" s="42" t="s">
        <v>83</v>
      </c>
      <c r="B26" s="87"/>
    </row>
    <row r="27" spans="1:2" s="50" customFormat="1" ht="12" x14ac:dyDescent="0.2">
      <c r="A27" s="88">
        <v>1</v>
      </c>
      <c r="B27" s="94" t="e">
        <f t="shared" ref="B27" si="2">ROUNDUP(B8*0.87,)</f>
        <v>#REF!</v>
      </c>
    </row>
    <row r="28" spans="1:2" s="50" customFormat="1" ht="12" x14ac:dyDescent="0.2">
      <c r="A28" s="88">
        <v>2</v>
      </c>
      <c r="B28" s="94" t="e">
        <f t="shared" ref="B28" si="3">ROUNDUP(B9*0.87,)</f>
        <v>#REF!</v>
      </c>
    </row>
    <row r="29" spans="1:2" s="50" customFormat="1" ht="12" x14ac:dyDescent="0.2">
      <c r="A29" s="42" t="s">
        <v>84</v>
      </c>
      <c r="B29" s="94"/>
    </row>
    <row r="30" spans="1:2" s="50" customFormat="1" ht="12" x14ac:dyDescent="0.2">
      <c r="A30" s="88">
        <f>A27</f>
        <v>1</v>
      </c>
      <c r="B30" s="94" t="e">
        <f t="shared" ref="B30" si="4">ROUNDUP(B11*0.87,)</f>
        <v>#REF!</v>
      </c>
    </row>
    <row r="31" spans="1:2" s="50" customFormat="1" ht="12" x14ac:dyDescent="0.2">
      <c r="A31" s="88">
        <f>A28</f>
        <v>2</v>
      </c>
      <c r="B31" s="94" t="e">
        <f t="shared" ref="B31" si="5">ROUNDUP(B12*0.87,)</f>
        <v>#REF!</v>
      </c>
    </row>
    <row r="32" spans="1:2" s="50" customFormat="1" ht="12" x14ac:dyDescent="0.2">
      <c r="A32" s="42" t="s">
        <v>85</v>
      </c>
      <c r="B32" s="94"/>
    </row>
    <row r="33" spans="1:2" s="50" customFormat="1" ht="12" x14ac:dyDescent="0.2">
      <c r="A33" s="88">
        <f>A27</f>
        <v>1</v>
      </c>
      <c r="B33" s="94" t="e">
        <f t="shared" ref="B33" si="6">ROUNDUP(B14*0.87,)</f>
        <v>#REF!</v>
      </c>
    </row>
    <row r="34" spans="1:2" s="50" customFormat="1" ht="15.6" customHeight="1" x14ac:dyDescent="0.2">
      <c r="A34" s="88">
        <f>A28</f>
        <v>2</v>
      </c>
      <c r="B34" s="94" t="e">
        <f t="shared" ref="B34" si="7">ROUNDUP(B15*0.87,)</f>
        <v>#REF!</v>
      </c>
    </row>
    <row r="35" spans="1:2" s="50" customFormat="1" ht="15.6" customHeight="1" x14ac:dyDescent="0.2">
      <c r="A35" s="42" t="s">
        <v>86</v>
      </c>
      <c r="B35" s="94"/>
    </row>
    <row r="36" spans="1:2" s="50" customFormat="1" ht="15.6" customHeight="1" x14ac:dyDescent="0.2">
      <c r="A36" s="88">
        <f>A27</f>
        <v>1</v>
      </c>
      <c r="B36" s="94" t="e">
        <f t="shared" ref="B36" si="8">ROUNDUP(B17*0.87,)</f>
        <v>#REF!</v>
      </c>
    </row>
    <row r="37" spans="1:2" s="50" customFormat="1" ht="15.6" customHeight="1" x14ac:dyDescent="0.2">
      <c r="A37" s="88">
        <f>A28</f>
        <v>2</v>
      </c>
      <c r="B37" s="94" t="e">
        <f t="shared" ref="B37" si="9">ROUNDUP(B18*0.87,)</f>
        <v>#REF!</v>
      </c>
    </row>
    <row r="38" spans="1:2" s="50" customFormat="1" ht="15.6" customHeight="1" x14ac:dyDescent="0.2">
      <c r="A38" s="42" t="s">
        <v>87</v>
      </c>
      <c r="B38" s="94"/>
    </row>
    <row r="39" spans="1:2" s="50" customFormat="1" ht="12" x14ac:dyDescent="0.2">
      <c r="A39" s="88" t="s">
        <v>88</v>
      </c>
      <c r="B39" s="94" t="e">
        <f t="shared" ref="B39" si="10">ROUNDUP(B20*0.87,)</f>
        <v>#REF!</v>
      </c>
    </row>
    <row r="40" spans="1:2" ht="156" customHeight="1" x14ac:dyDescent="0.2">
      <c r="A40" s="174" t="s">
        <v>197</v>
      </c>
    </row>
    <row r="41" spans="1:2" ht="13.5" thickBot="1" x14ac:dyDescent="0.25">
      <c r="A41" s="169" t="s">
        <v>71</v>
      </c>
    </row>
    <row r="42" spans="1:2" ht="13.5" thickBot="1" x14ac:dyDescent="0.25">
      <c r="A42" s="176" t="s">
        <v>215</v>
      </c>
    </row>
    <row r="43" spans="1:2" x14ac:dyDescent="0.2">
      <c r="A43" s="177" t="s">
        <v>216</v>
      </c>
    </row>
    <row r="44" spans="1:2" x14ac:dyDescent="0.2">
      <c r="A44" s="62"/>
    </row>
    <row r="45" spans="1:2" x14ac:dyDescent="0.2">
      <c r="A45" s="169" t="s">
        <v>66</v>
      </c>
    </row>
    <row r="47" spans="1:2" x14ac:dyDescent="0.2">
      <c r="A47" s="63" t="s">
        <v>78</v>
      </c>
    </row>
    <row r="48" spans="1:2" x14ac:dyDescent="0.2">
      <c r="A48" s="43" t="s">
        <v>67</v>
      </c>
    </row>
    <row r="49" spans="1:1" x14ac:dyDescent="0.2">
      <c r="A49" s="43" t="s">
        <v>89</v>
      </c>
    </row>
    <row r="50" spans="1:1" x14ac:dyDescent="0.2">
      <c r="A50" s="43" t="s">
        <v>68</v>
      </c>
    </row>
    <row r="51" spans="1:1" ht="24" x14ac:dyDescent="0.2">
      <c r="A51" s="46" t="s">
        <v>69</v>
      </c>
    </row>
    <row r="52" spans="1:1" x14ac:dyDescent="0.2">
      <c r="A52" s="159" t="s">
        <v>162</v>
      </c>
    </row>
    <row r="53" spans="1:1" ht="24" x14ac:dyDescent="0.2">
      <c r="A53" s="54" t="s">
        <v>116</v>
      </c>
    </row>
    <row r="54" spans="1:1" x14ac:dyDescent="0.2">
      <c r="A54" s="59"/>
    </row>
    <row r="55" spans="1:1" ht="27" customHeight="1" x14ac:dyDescent="0.2">
      <c r="A55" s="141" t="s">
        <v>140</v>
      </c>
    </row>
    <row r="56" spans="1:1" ht="31.5" x14ac:dyDescent="0.2">
      <c r="A56" s="121" t="s">
        <v>187</v>
      </c>
    </row>
    <row r="57" spans="1:1" ht="42" x14ac:dyDescent="0.2">
      <c r="A57" s="121" t="s">
        <v>188</v>
      </c>
    </row>
    <row r="58" spans="1:1" ht="57.6" customHeight="1" x14ac:dyDescent="0.2">
      <c r="A58" s="121" t="s">
        <v>189</v>
      </c>
    </row>
    <row r="59" spans="1:1" ht="31.5" x14ac:dyDescent="0.2">
      <c r="A59" s="121" t="s">
        <v>190</v>
      </c>
    </row>
    <row r="60" spans="1:1" ht="21" x14ac:dyDescent="0.2">
      <c r="A60" s="121" t="s">
        <v>191</v>
      </c>
    </row>
    <row r="61" spans="1:1" ht="40.9" customHeight="1" x14ac:dyDescent="0.2">
      <c r="A61" s="121" t="s">
        <v>192</v>
      </c>
    </row>
    <row r="62" spans="1:1" ht="21" x14ac:dyDescent="0.2">
      <c r="A62" s="121" t="s">
        <v>193</v>
      </c>
    </row>
    <row r="63" spans="1:1" ht="39" customHeight="1" x14ac:dyDescent="0.2">
      <c r="A63" s="121" t="s">
        <v>194</v>
      </c>
    </row>
    <row r="64" spans="1:1" ht="31.5" x14ac:dyDescent="0.2">
      <c r="A64" s="121" t="s">
        <v>195</v>
      </c>
    </row>
    <row r="65" spans="1:1" ht="21" x14ac:dyDescent="0.2">
      <c r="A65" s="121" t="s">
        <v>196</v>
      </c>
    </row>
    <row r="66" spans="1:1" x14ac:dyDescent="0.2">
      <c r="A66" s="83"/>
    </row>
    <row r="67" spans="1:1" ht="42" x14ac:dyDescent="0.2">
      <c r="A67" s="113" t="s">
        <v>99</v>
      </c>
    </row>
    <row r="68" spans="1:1" ht="21" x14ac:dyDescent="0.2">
      <c r="A68" s="140" t="s">
        <v>95</v>
      </c>
    </row>
    <row r="69" spans="1:1" ht="42.75" x14ac:dyDescent="0.2">
      <c r="A69" s="108" t="s">
        <v>96</v>
      </c>
    </row>
    <row r="70" spans="1:1" ht="21" x14ac:dyDescent="0.2">
      <c r="A70" s="66" t="s">
        <v>97</v>
      </c>
    </row>
    <row r="71" spans="1:1" x14ac:dyDescent="0.2">
      <c r="A71" s="68"/>
    </row>
    <row r="72" spans="1:1" x14ac:dyDescent="0.2">
      <c r="A72" s="69" t="s">
        <v>70</v>
      </c>
    </row>
    <row r="73" spans="1:1" ht="24" x14ac:dyDescent="0.2">
      <c r="A73" s="70" t="s">
        <v>76</v>
      </c>
    </row>
    <row r="74" spans="1:1" ht="24" x14ac:dyDescent="0.2">
      <c r="A74" s="70" t="s">
        <v>77</v>
      </c>
    </row>
    <row r="75" spans="1:1" x14ac:dyDescent="0.2">
      <c r="A75" s="67"/>
    </row>
  </sheetData>
  <mergeCells count="1">
    <mergeCell ref="A1:A3"/>
  </mergeCells>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V35"/>
  <sheetViews>
    <sheetView zoomScale="90" zoomScaleNormal="90" workbookViewId="0">
      <selection activeCell="B4" sqref="B4:V19"/>
    </sheetView>
  </sheetViews>
  <sheetFormatPr defaultColWidth="9" defaultRowHeight="12" x14ac:dyDescent="0.2"/>
  <cols>
    <col min="1" max="1" width="84.5703125" style="48" customWidth="1"/>
    <col min="2" max="16384" width="9" style="48"/>
  </cols>
  <sheetData>
    <row r="1" spans="1:22" s="51" customFormat="1" ht="12" customHeight="1" x14ac:dyDescent="0.2">
      <c r="A1" s="230" t="s">
        <v>82</v>
      </c>
    </row>
    <row r="2" spans="1:22" s="51" customFormat="1" ht="12" customHeight="1" x14ac:dyDescent="0.2">
      <c r="A2" s="230"/>
    </row>
    <row r="3" spans="1:22" s="53" customFormat="1" x14ac:dyDescent="0.2">
      <c r="A3" s="89"/>
    </row>
    <row r="4" spans="1:22" ht="18" customHeight="1" x14ac:dyDescent="0.2">
      <c r="A4" s="111" t="s">
        <v>180</v>
      </c>
      <c r="B4" s="92" t="e">
        <f>'AVIA 25'!#REF!</f>
        <v>#REF!</v>
      </c>
      <c r="C4" s="92" t="e">
        <f>'AVIA 25'!#REF!</f>
        <v>#REF!</v>
      </c>
      <c r="D4" s="92" t="e">
        <f>'AVIA 25'!#REF!</f>
        <v>#REF!</v>
      </c>
      <c r="E4" s="92" t="e">
        <f>'AVIA 25'!#REF!</f>
        <v>#REF!</v>
      </c>
      <c r="F4" s="92" t="e">
        <f>'AVIA 25'!#REF!</f>
        <v>#REF!</v>
      </c>
      <c r="G4" s="92" t="e">
        <f>'AVIA 25'!#REF!</f>
        <v>#REF!</v>
      </c>
      <c r="H4" s="92" t="e">
        <f>'AVIA 25'!#REF!</f>
        <v>#REF!</v>
      </c>
      <c r="I4" s="92" t="e">
        <f>'AVIA 25'!#REF!</f>
        <v>#REF!</v>
      </c>
      <c r="J4" s="92" t="e">
        <f>'AVIA 25'!#REF!</f>
        <v>#REF!</v>
      </c>
      <c r="K4" s="92" t="e">
        <f>'AVIA 25'!#REF!</f>
        <v>#REF!</v>
      </c>
      <c r="L4" s="92" t="e">
        <f>'AVIA 25'!#REF!</f>
        <v>#REF!</v>
      </c>
      <c r="M4" s="92" t="e">
        <f>'AVIA 25'!#REF!</f>
        <v>#REF!</v>
      </c>
      <c r="N4" s="92" t="e">
        <f>'AVIA 25'!#REF!</f>
        <v>#REF!</v>
      </c>
      <c r="O4" s="92" t="e">
        <f>'AVIA 25'!#REF!</f>
        <v>#REF!</v>
      </c>
      <c r="P4" s="92" t="e">
        <f>'AVIA 25'!#REF!</f>
        <v>#REF!</v>
      </c>
      <c r="Q4" s="92" t="e">
        <f>'AVIA 25'!#REF!</f>
        <v>#REF!</v>
      </c>
      <c r="R4" s="92" t="e">
        <f>'AVIA 25'!#REF!</f>
        <v>#REF!</v>
      </c>
      <c r="S4" s="92" t="e">
        <f>'AVIA 25'!#REF!</f>
        <v>#REF!</v>
      </c>
      <c r="T4" s="92" t="e">
        <f>'AVIA 25'!#REF!</f>
        <v>#REF!</v>
      </c>
      <c r="U4" s="92" t="e">
        <f>'AVIA 25'!#REF!</f>
        <v>#REF!</v>
      </c>
      <c r="V4" s="92" t="e">
        <f>'AVIA 25'!#REF!</f>
        <v>#REF!</v>
      </c>
    </row>
    <row r="5" spans="1:22" ht="20.25" customHeight="1" x14ac:dyDescent="0.2">
      <c r="A5" s="90" t="s">
        <v>64</v>
      </c>
      <c r="B5" s="92" t="e">
        <f>'AVIA 25'!#REF!</f>
        <v>#REF!</v>
      </c>
      <c r="C5" s="92" t="e">
        <f>'AVIA 25'!#REF!</f>
        <v>#REF!</v>
      </c>
      <c r="D5" s="92" t="e">
        <f>'AVIA 25'!#REF!</f>
        <v>#REF!</v>
      </c>
      <c r="E5" s="92" t="e">
        <f>'AVIA 25'!#REF!</f>
        <v>#REF!</v>
      </c>
      <c r="F5" s="92" t="e">
        <f>'AVIA 25'!#REF!</f>
        <v>#REF!</v>
      </c>
      <c r="G5" s="92" t="e">
        <f>'AVIA 25'!#REF!</f>
        <v>#REF!</v>
      </c>
      <c r="H5" s="92" t="e">
        <f>'AVIA 25'!#REF!</f>
        <v>#REF!</v>
      </c>
      <c r="I5" s="92" t="e">
        <f>'AVIA 25'!#REF!</f>
        <v>#REF!</v>
      </c>
      <c r="J5" s="92" t="e">
        <f>'AVIA 25'!#REF!</f>
        <v>#REF!</v>
      </c>
      <c r="K5" s="92" t="e">
        <f>'AVIA 25'!#REF!</f>
        <v>#REF!</v>
      </c>
      <c r="L5" s="92" t="e">
        <f>'AVIA 25'!#REF!</f>
        <v>#REF!</v>
      </c>
      <c r="M5" s="92" t="e">
        <f>'AVIA 25'!#REF!</f>
        <v>#REF!</v>
      </c>
      <c r="N5" s="92" t="e">
        <f>'AVIA 25'!#REF!</f>
        <v>#REF!</v>
      </c>
      <c r="O5" s="92" t="e">
        <f>'AVIA 25'!#REF!</f>
        <v>#REF!</v>
      </c>
      <c r="P5" s="92" t="e">
        <f>'AVIA 25'!#REF!</f>
        <v>#REF!</v>
      </c>
      <c r="Q5" s="92" t="e">
        <f>'AVIA 25'!#REF!</f>
        <v>#REF!</v>
      </c>
      <c r="R5" s="92" t="e">
        <f>'AVIA 25'!#REF!</f>
        <v>#REF!</v>
      </c>
      <c r="S5" s="92" t="e">
        <f>'AVIA 25'!#REF!</f>
        <v>#REF!</v>
      </c>
      <c r="T5" s="92" t="e">
        <f>'AVIA 25'!#REF!</f>
        <v>#REF!</v>
      </c>
      <c r="U5" s="92" t="e">
        <f>'AVIA 25'!#REF!</f>
        <v>#REF!</v>
      </c>
      <c r="V5" s="92" t="e">
        <f>'AVIA 25'!#REF!</f>
        <v>#REF!</v>
      </c>
    </row>
    <row r="6" spans="1:22" s="44" customFormat="1" x14ac:dyDescent="0.2">
      <c r="A6" s="42" t="s">
        <v>83</v>
      </c>
      <c r="B6" s="87"/>
      <c r="C6" s="87"/>
      <c r="D6" s="87"/>
      <c r="E6" s="87"/>
      <c r="F6" s="87"/>
      <c r="G6" s="87"/>
      <c r="H6" s="87"/>
      <c r="I6" s="87"/>
      <c r="J6" s="87"/>
      <c r="K6" s="87"/>
      <c r="L6" s="87"/>
      <c r="M6" s="87"/>
      <c r="N6" s="87"/>
      <c r="O6" s="87"/>
      <c r="P6" s="87"/>
      <c r="Q6" s="87"/>
      <c r="R6" s="87"/>
      <c r="S6" s="87"/>
      <c r="T6" s="87"/>
      <c r="U6" s="87"/>
      <c r="V6" s="87"/>
    </row>
    <row r="7" spans="1:22" s="50" customFormat="1" x14ac:dyDescent="0.2">
      <c r="A7" s="88">
        <v>1</v>
      </c>
      <c r="B7" s="94" t="e">
        <f>'C завтраками| Bed and breakfast'!#REF!*0.88</f>
        <v>#REF!</v>
      </c>
      <c r="C7" s="94" t="e">
        <f>'C завтраками| Bed and breakfast'!#REF!*0.88</f>
        <v>#REF!</v>
      </c>
      <c r="D7" s="94" t="e">
        <f>'C завтраками| Bed and breakfast'!#REF!*0.88</f>
        <v>#REF!</v>
      </c>
      <c r="E7" s="94" t="e">
        <f>'C завтраками| Bed and breakfast'!#REF!*0.88</f>
        <v>#REF!</v>
      </c>
      <c r="F7" s="94" t="e">
        <f>'C завтраками| Bed and breakfast'!#REF!*0.88</f>
        <v>#REF!</v>
      </c>
      <c r="G7" s="94" t="e">
        <f>'C завтраками| Bed and breakfast'!#REF!*0.88</f>
        <v>#REF!</v>
      </c>
      <c r="H7" s="94" t="e">
        <f>'C завтраками| Bed and breakfast'!#REF!*0.88</f>
        <v>#REF!</v>
      </c>
      <c r="I7" s="94" t="e">
        <f>'C завтраками| Bed and breakfast'!#REF!*0.88</f>
        <v>#REF!</v>
      </c>
      <c r="J7" s="94" t="e">
        <f>'C завтраками| Bed and breakfast'!#REF!*0.88</f>
        <v>#REF!</v>
      </c>
      <c r="K7" s="94" t="e">
        <f>'C завтраками| Bed and breakfast'!#REF!*0.88</f>
        <v>#REF!</v>
      </c>
      <c r="L7" s="94" t="e">
        <f>'C завтраками| Bed and breakfast'!#REF!*0.88</f>
        <v>#REF!</v>
      </c>
      <c r="M7" s="94" t="e">
        <f>'C завтраками| Bed and breakfast'!#REF!*0.88</f>
        <v>#REF!</v>
      </c>
      <c r="N7" s="94" t="e">
        <f>'C завтраками| Bed and breakfast'!#REF!*0.88</f>
        <v>#REF!</v>
      </c>
      <c r="O7" s="94" t="e">
        <f>'C завтраками| Bed and breakfast'!#REF!*0.88</f>
        <v>#REF!</v>
      </c>
      <c r="P7" s="94" t="e">
        <f>'C завтраками| Bed and breakfast'!#REF!*0.88</f>
        <v>#REF!</v>
      </c>
      <c r="Q7" s="94" t="e">
        <f>'C завтраками| Bed and breakfast'!#REF!*0.88</f>
        <v>#REF!</v>
      </c>
      <c r="R7" s="94" t="e">
        <f>'C завтраками| Bed and breakfast'!#REF!*0.88</f>
        <v>#REF!</v>
      </c>
      <c r="S7" s="94" t="e">
        <f>'C завтраками| Bed and breakfast'!#REF!*0.88</f>
        <v>#REF!</v>
      </c>
      <c r="T7" s="94" t="e">
        <f>'C завтраками| Bed and breakfast'!#REF!*0.88</f>
        <v>#REF!</v>
      </c>
      <c r="U7" s="94" t="e">
        <f>'C завтраками| Bed and breakfast'!#REF!*0.88</f>
        <v>#REF!</v>
      </c>
      <c r="V7" s="94" t="e">
        <f>'C завтраками| Bed and breakfast'!#REF!*0.88</f>
        <v>#REF!</v>
      </c>
    </row>
    <row r="8" spans="1:22" s="50" customFormat="1" x14ac:dyDescent="0.2">
      <c r="A8" s="88">
        <v>2</v>
      </c>
      <c r="B8" s="94" t="e">
        <f>'C завтраками| Bed and breakfast'!#REF!*0.88</f>
        <v>#REF!</v>
      </c>
      <c r="C8" s="94" t="e">
        <f>'C завтраками| Bed and breakfast'!#REF!*0.88</f>
        <v>#REF!</v>
      </c>
      <c r="D8" s="94" t="e">
        <f>'C завтраками| Bed and breakfast'!#REF!*0.88</f>
        <v>#REF!</v>
      </c>
      <c r="E8" s="94" t="e">
        <f>'C завтраками| Bed and breakfast'!#REF!*0.88</f>
        <v>#REF!</v>
      </c>
      <c r="F8" s="94" t="e">
        <f>'C завтраками| Bed and breakfast'!#REF!*0.88</f>
        <v>#REF!</v>
      </c>
      <c r="G8" s="94" t="e">
        <f>'C завтраками| Bed and breakfast'!#REF!*0.88</f>
        <v>#REF!</v>
      </c>
      <c r="H8" s="94" t="e">
        <f>'C завтраками| Bed and breakfast'!#REF!*0.88</f>
        <v>#REF!</v>
      </c>
      <c r="I8" s="94" t="e">
        <f>'C завтраками| Bed and breakfast'!#REF!*0.88</f>
        <v>#REF!</v>
      </c>
      <c r="J8" s="94" t="e">
        <f>'C завтраками| Bed and breakfast'!#REF!*0.88</f>
        <v>#REF!</v>
      </c>
      <c r="K8" s="94" t="e">
        <f>'C завтраками| Bed and breakfast'!#REF!*0.88</f>
        <v>#REF!</v>
      </c>
      <c r="L8" s="94" t="e">
        <f>'C завтраками| Bed and breakfast'!#REF!*0.88</f>
        <v>#REF!</v>
      </c>
      <c r="M8" s="94" t="e">
        <f>'C завтраками| Bed and breakfast'!#REF!*0.88</f>
        <v>#REF!</v>
      </c>
      <c r="N8" s="94" t="e">
        <f>'C завтраками| Bed and breakfast'!#REF!*0.88</f>
        <v>#REF!</v>
      </c>
      <c r="O8" s="94" t="e">
        <f>'C завтраками| Bed and breakfast'!#REF!*0.88</f>
        <v>#REF!</v>
      </c>
      <c r="P8" s="94" t="e">
        <f>'C завтраками| Bed and breakfast'!#REF!*0.88</f>
        <v>#REF!</v>
      </c>
      <c r="Q8" s="94" t="e">
        <f>'C завтраками| Bed and breakfast'!#REF!*0.88</f>
        <v>#REF!</v>
      </c>
      <c r="R8" s="94" t="e">
        <f>'C завтраками| Bed and breakfast'!#REF!*0.88</f>
        <v>#REF!</v>
      </c>
      <c r="S8" s="94" t="e">
        <f>'C завтраками| Bed and breakfast'!#REF!*0.88</f>
        <v>#REF!</v>
      </c>
      <c r="T8" s="94" t="e">
        <f>'C завтраками| Bed and breakfast'!#REF!*0.88</f>
        <v>#REF!</v>
      </c>
      <c r="U8" s="94" t="e">
        <f>'C завтраками| Bed and breakfast'!#REF!*0.88</f>
        <v>#REF!</v>
      </c>
      <c r="V8" s="94" t="e">
        <f>'C завтраками| Bed and breakfast'!#REF!*0.88</f>
        <v>#REF!</v>
      </c>
    </row>
    <row r="9" spans="1:22" s="50" customFormat="1" x14ac:dyDescent="0.2">
      <c r="A9" s="42" t="s">
        <v>84</v>
      </c>
      <c r="B9" s="94"/>
      <c r="C9" s="94"/>
      <c r="D9" s="94"/>
      <c r="E9" s="94"/>
      <c r="F9" s="94"/>
      <c r="G9" s="94"/>
      <c r="H9" s="94"/>
      <c r="I9" s="94"/>
      <c r="J9" s="94"/>
      <c r="K9" s="94"/>
      <c r="L9" s="94"/>
      <c r="M9" s="94"/>
      <c r="N9" s="94"/>
      <c r="O9" s="94"/>
      <c r="P9" s="94"/>
      <c r="Q9" s="94"/>
      <c r="R9" s="94"/>
      <c r="S9" s="94"/>
      <c r="T9" s="94"/>
      <c r="U9" s="94"/>
      <c r="V9" s="94"/>
    </row>
    <row r="10" spans="1:22" s="50" customFormat="1" x14ac:dyDescent="0.2">
      <c r="A10" s="88">
        <f>A7</f>
        <v>1</v>
      </c>
      <c r="B10" s="94" t="e">
        <f>'C завтраками| Bed and breakfast'!#REF!*0.88</f>
        <v>#REF!</v>
      </c>
      <c r="C10" s="94" t="e">
        <f>'C завтраками| Bed and breakfast'!#REF!*0.88</f>
        <v>#REF!</v>
      </c>
      <c r="D10" s="94" t="e">
        <f>'C завтраками| Bed and breakfast'!#REF!*0.88</f>
        <v>#REF!</v>
      </c>
      <c r="E10" s="94" t="e">
        <f>'C завтраками| Bed and breakfast'!#REF!*0.88</f>
        <v>#REF!</v>
      </c>
      <c r="F10" s="94" t="e">
        <f>'C завтраками| Bed and breakfast'!#REF!*0.88</f>
        <v>#REF!</v>
      </c>
      <c r="G10" s="94" t="e">
        <f>'C завтраками| Bed and breakfast'!#REF!*0.88</f>
        <v>#REF!</v>
      </c>
      <c r="H10" s="94" t="e">
        <f>'C завтраками| Bed and breakfast'!#REF!*0.88</f>
        <v>#REF!</v>
      </c>
      <c r="I10" s="94" t="e">
        <f>'C завтраками| Bed and breakfast'!#REF!*0.88</f>
        <v>#REF!</v>
      </c>
      <c r="J10" s="94" t="e">
        <f>'C завтраками| Bed and breakfast'!#REF!*0.88</f>
        <v>#REF!</v>
      </c>
      <c r="K10" s="94" t="e">
        <f>'C завтраками| Bed and breakfast'!#REF!*0.88</f>
        <v>#REF!</v>
      </c>
      <c r="L10" s="94" t="e">
        <f>'C завтраками| Bed and breakfast'!#REF!*0.88</f>
        <v>#REF!</v>
      </c>
      <c r="M10" s="94" t="e">
        <f>'C завтраками| Bed and breakfast'!#REF!*0.88</f>
        <v>#REF!</v>
      </c>
      <c r="N10" s="94" t="e">
        <f>'C завтраками| Bed and breakfast'!#REF!*0.88</f>
        <v>#REF!</v>
      </c>
      <c r="O10" s="94" t="e">
        <f>'C завтраками| Bed and breakfast'!#REF!*0.88</f>
        <v>#REF!</v>
      </c>
      <c r="P10" s="94" t="e">
        <f>'C завтраками| Bed and breakfast'!#REF!*0.88</f>
        <v>#REF!</v>
      </c>
      <c r="Q10" s="94" t="e">
        <f>'C завтраками| Bed and breakfast'!#REF!*0.88</f>
        <v>#REF!</v>
      </c>
      <c r="R10" s="94" t="e">
        <f>'C завтраками| Bed and breakfast'!#REF!*0.88</f>
        <v>#REF!</v>
      </c>
      <c r="S10" s="94" t="e">
        <f>'C завтраками| Bed and breakfast'!#REF!*0.88</f>
        <v>#REF!</v>
      </c>
      <c r="T10" s="94" t="e">
        <f>'C завтраками| Bed and breakfast'!#REF!*0.88</f>
        <v>#REF!</v>
      </c>
      <c r="U10" s="94" t="e">
        <f>'C завтраками| Bed and breakfast'!#REF!*0.88</f>
        <v>#REF!</v>
      </c>
      <c r="V10" s="94" t="e">
        <f>'C завтраками| Bed and breakfast'!#REF!*0.88</f>
        <v>#REF!</v>
      </c>
    </row>
    <row r="11" spans="1:22" s="50" customFormat="1" x14ac:dyDescent="0.2">
      <c r="A11" s="88">
        <f>A8</f>
        <v>2</v>
      </c>
      <c r="B11" s="94" t="e">
        <f>'C завтраками| Bed and breakfast'!#REF!*0.88</f>
        <v>#REF!</v>
      </c>
      <c r="C11" s="94" t="e">
        <f>'C завтраками| Bed and breakfast'!#REF!*0.88</f>
        <v>#REF!</v>
      </c>
      <c r="D11" s="94" t="e">
        <f>'C завтраками| Bed and breakfast'!#REF!*0.88</f>
        <v>#REF!</v>
      </c>
      <c r="E11" s="94" t="e">
        <f>'C завтраками| Bed and breakfast'!#REF!*0.88</f>
        <v>#REF!</v>
      </c>
      <c r="F11" s="94" t="e">
        <f>'C завтраками| Bed and breakfast'!#REF!*0.88</f>
        <v>#REF!</v>
      </c>
      <c r="G11" s="94" t="e">
        <f>'C завтраками| Bed and breakfast'!#REF!*0.88</f>
        <v>#REF!</v>
      </c>
      <c r="H11" s="94" t="e">
        <f>'C завтраками| Bed and breakfast'!#REF!*0.88</f>
        <v>#REF!</v>
      </c>
      <c r="I11" s="94" t="e">
        <f>'C завтраками| Bed and breakfast'!#REF!*0.88</f>
        <v>#REF!</v>
      </c>
      <c r="J11" s="94" t="e">
        <f>'C завтраками| Bed and breakfast'!#REF!*0.88</f>
        <v>#REF!</v>
      </c>
      <c r="K11" s="94" t="e">
        <f>'C завтраками| Bed and breakfast'!#REF!*0.88</f>
        <v>#REF!</v>
      </c>
      <c r="L11" s="94" t="e">
        <f>'C завтраками| Bed and breakfast'!#REF!*0.88</f>
        <v>#REF!</v>
      </c>
      <c r="M11" s="94" t="e">
        <f>'C завтраками| Bed and breakfast'!#REF!*0.88</f>
        <v>#REF!</v>
      </c>
      <c r="N11" s="94" t="e">
        <f>'C завтраками| Bed and breakfast'!#REF!*0.88</f>
        <v>#REF!</v>
      </c>
      <c r="O11" s="94" t="e">
        <f>'C завтраками| Bed and breakfast'!#REF!*0.88</f>
        <v>#REF!</v>
      </c>
      <c r="P11" s="94" t="e">
        <f>'C завтраками| Bed and breakfast'!#REF!*0.88</f>
        <v>#REF!</v>
      </c>
      <c r="Q11" s="94" t="e">
        <f>'C завтраками| Bed and breakfast'!#REF!*0.88</f>
        <v>#REF!</v>
      </c>
      <c r="R11" s="94" t="e">
        <f>'C завтраками| Bed and breakfast'!#REF!*0.88</f>
        <v>#REF!</v>
      </c>
      <c r="S11" s="94" t="e">
        <f>'C завтраками| Bed and breakfast'!#REF!*0.88</f>
        <v>#REF!</v>
      </c>
      <c r="T11" s="94" t="e">
        <f>'C завтраками| Bed and breakfast'!#REF!*0.88</f>
        <v>#REF!</v>
      </c>
      <c r="U11" s="94" t="e">
        <f>'C завтраками| Bed and breakfast'!#REF!*0.88</f>
        <v>#REF!</v>
      </c>
      <c r="V11" s="94" t="e">
        <f>'C завтраками| Bed and breakfast'!#REF!*0.88</f>
        <v>#REF!</v>
      </c>
    </row>
    <row r="12" spans="1:22" s="50" customFormat="1" x14ac:dyDescent="0.2">
      <c r="A12" s="42" t="s">
        <v>85</v>
      </c>
      <c r="B12" s="94"/>
      <c r="C12" s="94"/>
      <c r="D12" s="94"/>
      <c r="E12" s="94"/>
      <c r="F12" s="94"/>
      <c r="G12" s="94"/>
      <c r="H12" s="94"/>
      <c r="I12" s="94"/>
      <c r="J12" s="94"/>
      <c r="K12" s="94"/>
      <c r="L12" s="94"/>
      <c r="M12" s="94"/>
      <c r="N12" s="94"/>
      <c r="O12" s="94"/>
      <c r="P12" s="94"/>
      <c r="Q12" s="94"/>
      <c r="R12" s="94"/>
      <c r="S12" s="94"/>
      <c r="T12" s="94"/>
      <c r="U12" s="94"/>
      <c r="V12" s="94"/>
    </row>
    <row r="13" spans="1:22" s="50" customFormat="1" x14ac:dyDescent="0.2">
      <c r="A13" s="88">
        <f>A7</f>
        <v>1</v>
      </c>
      <c r="B13" s="94" t="e">
        <f>'C завтраками| Bed and breakfast'!#REF!*0.88</f>
        <v>#REF!</v>
      </c>
      <c r="C13" s="94" t="e">
        <f>'C завтраками| Bed and breakfast'!#REF!*0.88</f>
        <v>#REF!</v>
      </c>
      <c r="D13" s="94" t="e">
        <f>'C завтраками| Bed and breakfast'!#REF!*0.88</f>
        <v>#REF!</v>
      </c>
      <c r="E13" s="94" t="e">
        <f>'C завтраками| Bed and breakfast'!#REF!*0.88</f>
        <v>#REF!</v>
      </c>
      <c r="F13" s="94" t="e">
        <f>'C завтраками| Bed and breakfast'!#REF!*0.88</f>
        <v>#REF!</v>
      </c>
      <c r="G13" s="94" t="e">
        <f>'C завтраками| Bed and breakfast'!#REF!*0.88</f>
        <v>#REF!</v>
      </c>
      <c r="H13" s="94" t="e">
        <f>'C завтраками| Bed and breakfast'!#REF!*0.88</f>
        <v>#REF!</v>
      </c>
      <c r="I13" s="94" t="e">
        <f>'C завтраками| Bed and breakfast'!#REF!*0.88</f>
        <v>#REF!</v>
      </c>
      <c r="J13" s="94" t="e">
        <f>'C завтраками| Bed and breakfast'!#REF!*0.88</f>
        <v>#REF!</v>
      </c>
      <c r="K13" s="94" t="e">
        <f>'C завтраками| Bed and breakfast'!#REF!*0.88</f>
        <v>#REF!</v>
      </c>
      <c r="L13" s="94" t="e">
        <f>'C завтраками| Bed and breakfast'!#REF!*0.88</f>
        <v>#REF!</v>
      </c>
      <c r="M13" s="94" t="e">
        <f>'C завтраками| Bed and breakfast'!#REF!*0.88</f>
        <v>#REF!</v>
      </c>
      <c r="N13" s="94" t="e">
        <f>'C завтраками| Bed and breakfast'!#REF!*0.88</f>
        <v>#REF!</v>
      </c>
      <c r="O13" s="94" t="e">
        <f>'C завтраками| Bed and breakfast'!#REF!*0.88</f>
        <v>#REF!</v>
      </c>
      <c r="P13" s="94" t="e">
        <f>'C завтраками| Bed and breakfast'!#REF!*0.88</f>
        <v>#REF!</v>
      </c>
      <c r="Q13" s="94" t="e">
        <f>'C завтраками| Bed and breakfast'!#REF!*0.88</f>
        <v>#REF!</v>
      </c>
      <c r="R13" s="94" t="e">
        <f>'C завтраками| Bed and breakfast'!#REF!*0.88</f>
        <v>#REF!</v>
      </c>
      <c r="S13" s="94" t="e">
        <f>'C завтраками| Bed and breakfast'!#REF!*0.88</f>
        <v>#REF!</v>
      </c>
      <c r="T13" s="94" t="e">
        <f>'C завтраками| Bed and breakfast'!#REF!*0.88</f>
        <v>#REF!</v>
      </c>
      <c r="U13" s="94" t="e">
        <f>'C завтраками| Bed and breakfast'!#REF!*0.88</f>
        <v>#REF!</v>
      </c>
      <c r="V13" s="94" t="e">
        <f>'C завтраками| Bed and breakfast'!#REF!*0.88</f>
        <v>#REF!</v>
      </c>
    </row>
    <row r="14" spans="1:22" s="50" customFormat="1" x14ac:dyDescent="0.2">
      <c r="A14" s="88">
        <f>A8</f>
        <v>2</v>
      </c>
      <c r="B14" s="94" t="e">
        <f>'C завтраками| Bed and breakfast'!#REF!*0.88</f>
        <v>#REF!</v>
      </c>
      <c r="C14" s="94" t="e">
        <f>'C завтраками| Bed and breakfast'!#REF!*0.88</f>
        <v>#REF!</v>
      </c>
      <c r="D14" s="94" t="e">
        <f>'C завтраками| Bed and breakfast'!#REF!*0.88</f>
        <v>#REF!</v>
      </c>
      <c r="E14" s="94" t="e">
        <f>'C завтраками| Bed and breakfast'!#REF!*0.88</f>
        <v>#REF!</v>
      </c>
      <c r="F14" s="94" t="e">
        <f>'C завтраками| Bed and breakfast'!#REF!*0.88</f>
        <v>#REF!</v>
      </c>
      <c r="G14" s="94" t="e">
        <f>'C завтраками| Bed and breakfast'!#REF!*0.88</f>
        <v>#REF!</v>
      </c>
      <c r="H14" s="94" t="e">
        <f>'C завтраками| Bed and breakfast'!#REF!*0.88</f>
        <v>#REF!</v>
      </c>
      <c r="I14" s="94" t="e">
        <f>'C завтраками| Bed and breakfast'!#REF!*0.88</f>
        <v>#REF!</v>
      </c>
      <c r="J14" s="94" t="e">
        <f>'C завтраками| Bed and breakfast'!#REF!*0.88</f>
        <v>#REF!</v>
      </c>
      <c r="K14" s="94" t="e">
        <f>'C завтраками| Bed and breakfast'!#REF!*0.88</f>
        <v>#REF!</v>
      </c>
      <c r="L14" s="94" t="e">
        <f>'C завтраками| Bed and breakfast'!#REF!*0.88</f>
        <v>#REF!</v>
      </c>
      <c r="M14" s="94" t="e">
        <f>'C завтраками| Bed and breakfast'!#REF!*0.88</f>
        <v>#REF!</v>
      </c>
      <c r="N14" s="94" t="e">
        <f>'C завтраками| Bed and breakfast'!#REF!*0.88</f>
        <v>#REF!</v>
      </c>
      <c r="O14" s="94" t="e">
        <f>'C завтраками| Bed and breakfast'!#REF!*0.88</f>
        <v>#REF!</v>
      </c>
      <c r="P14" s="94" t="e">
        <f>'C завтраками| Bed and breakfast'!#REF!*0.88</f>
        <v>#REF!</v>
      </c>
      <c r="Q14" s="94" t="e">
        <f>'C завтраками| Bed and breakfast'!#REF!*0.88</f>
        <v>#REF!</v>
      </c>
      <c r="R14" s="94" t="e">
        <f>'C завтраками| Bed and breakfast'!#REF!*0.88</f>
        <v>#REF!</v>
      </c>
      <c r="S14" s="94" t="e">
        <f>'C завтраками| Bed and breakfast'!#REF!*0.88</f>
        <v>#REF!</v>
      </c>
      <c r="T14" s="94" t="e">
        <f>'C завтраками| Bed and breakfast'!#REF!*0.88</f>
        <v>#REF!</v>
      </c>
      <c r="U14" s="94" t="e">
        <f>'C завтраками| Bed and breakfast'!#REF!*0.88</f>
        <v>#REF!</v>
      </c>
      <c r="V14" s="94" t="e">
        <f>'C завтраками| Bed and breakfast'!#REF!*0.88</f>
        <v>#REF!</v>
      </c>
    </row>
    <row r="15" spans="1:22" s="50" customFormat="1" x14ac:dyDescent="0.2">
      <c r="A15" s="42" t="s">
        <v>86</v>
      </c>
      <c r="B15" s="94"/>
      <c r="C15" s="94"/>
      <c r="D15" s="94"/>
      <c r="E15" s="94"/>
      <c r="F15" s="94"/>
      <c r="G15" s="94"/>
      <c r="H15" s="94"/>
      <c r="I15" s="94"/>
      <c r="J15" s="94"/>
      <c r="K15" s="94"/>
      <c r="L15" s="94"/>
      <c r="M15" s="94"/>
      <c r="N15" s="94"/>
      <c r="O15" s="94"/>
      <c r="P15" s="94"/>
      <c r="Q15" s="94"/>
      <c r="R15" s="94"/>
      <c r="S15" s="94"/>
      <c r="T15" s="94"/>
      <c r="U15" s="94"/>
      <c r="V15" s="94"/>
    </row>
    <row r="16" spans="1:22" s="50" customFormat="1" x14ac:dyDescent="0.2">
      <c r="A16" s="88">
        <f>A7</f>
        <v>1</v>
      </c>
      <c r="B16" s="94" t="e">
        <f>'C завтраками| Bed and breakfast'!#REF!*0.88</f>
        <v>#REF!</v>
      </c>
      <c r="C16" s="94" t="e">
        <f>'C завтраками| Bed and breakfast'!#REF!*0.88</f>
        <v>#REF!</v>
      </c>
      <c r="D16" s="94" t="e">
        <f>'C завтраками| Bed and breakfast'!#REF!*0.88</f>
        <v>#REF!</v>
      </c>
      <c r="E16" s="94" t="e">
        <f>'C завтраками| Bed and breakfast'!#REF!*0.88</f>
        <v>#REF!</v>
      </c>
      <c r="F16" s="94" t="e">
        <f>'C завтраками| Bed and breakfast'!#REF!*0.88</f>
        <v>#REF!</v>
      </c>
      <c r="G16" s="94" t="e">
        <f>'C завтраками| Bed and breakfast'!#REF!*0.88</f>
        <v>#REF!</v>
      </c>
      <c r="H16" s="94" t="e">
        <f>'C завтраками| Bed and breakfast'!#REF!*0.88</f>
        <v>#REF!</v>
      </c>
      <c r="I16" s="94" t="e">
        <f>'C завтраками| Bed and breakfast'!#REF!*0.88</f>
        <v>#REF!</v>
      </c>
      <c r="J16" s="94" t="e">
        <f>'C завтраками| Bed and breakfast'!#REF!*0.88</f>
        <v>#REF!</v>
      </c>
      <c r="K16" s="94" t="e">
        <f>'C завтраками| Bed and breakfast'!#REF!*0.88</f>
        <v>#REF!</v>
      </c>
      <c r="L16" s="94" t="e">
        <f>'C завтраками| Bed and breakfast'!#REF!*0.88</f>
        <v>#REF!</v>
      </c>
      <c r="M16" s="94" t="e">
        <f>'C завтраками| Bed and breakfast'!#REF!*0.88</f>
        <v>#REF!</v>
      </c>
      <c r="N16" s="94" t="e">
        <f>'C завтраками| Bed and breakfast'!#REF!*0.88</f>
        <v>#REF!</v>
      </c>
      <c r="O16" s="94" t="e">
        <f>'C завтраками| Bed and breakfast'!#REF!*0.88</f>
        <v>#REF!</v>
      </c>
      <c r="P16" s="94" t="e">
        <f>'C завтраками| Bed and breakfast'!#REF!*0.88</f>
        <v>#REF!</v>
      </c>
      <c r="Q16" s="94" t="e">
        <f>'C завтраками| Bed and breakfast'!#REF!*0.88</f>
        <v>#REF!</v>
      </c>
      <c r="R16" s="94" t="e">
        <f>'C завтраками| Bed and breakfast'!#REF!*0.88</f>
        <v>#REF!</v>
      </c>
      <c r="S16" s="94" t="e">
        <f>'C завтраками| Bed and breakfast'!#REF!*0.88</f>
        <v>#REF!</v>
      </c>
      <c r="T16" s="94" t="e">
        <f>'C завтраками| Bed and breakfast'!#REF!*0.88</f>
        <v>#REF!</v>
      </c>
      <c r="U16" s="94" t="e">
        <f>'C завтраками| Bed and breakfast'!#REF!*0.88</f>
        <v>#REF!</v>
      </c>
      <c r="V16" s="94" t="e">
        <f>'C завтраками| Bed and breakfast'!#REF!*0.88</f>
        <v>#REF!</v>
      </c>
    </row>
    <row r="17" spans="1:22" s="50" customFormat="1" x14ac:dyDescent="0.2">
      <c r="A17" s="88">
        <f>A8</f>
        <v>2</v>
      </c>
      <c r="B17" s="94" t="e">
        <f>'C завтраками| Bed and breakfast'!#REF!*0.88</f>
        <v>#REF!</v>
      </c>
      <c r="C17" s="94" t="e">
        <f>'C завтраками| Bed and breakfast'!#REF!*0.88</f>
        <v>#REF!</v>
      </c>
      <c r="D17" s="94" t="e">
        <f>'C завтраками| Bed and breakfast'!#REF!*0.88</f>
        <v>#REF!</v>
      </c>
      <c r="E17" s="94" t="e">
        <f>'C завтраками| Bed and breakfast'!#REF!*0.88</f>
        <v>#REF!</v>
      </c>
      <c r="F17" s="94" t="e">
        <f>'C завтраками| Bed and breakfast'!#REF!*0.88</f>
        <v>#REF!</v>
      </c>
      <c r="G17" s="94" t="e">
        <f>'C завтраками| Bed and breakfast'!#REF!*0.88</f>
        <v>#REF!</v>
      </c>
      <c r="H17" s="94" t="e">
        <f>'C завтраками| Bed and breakfast'!#REF!*0.88</f>
        <v>#REF!</v>
      </c>
      <c r="I17" s="94" t="e">
        <f>'C завтраками| Bed and breakfast'!#REF!*0.88</f>
        <v>#REF!</v>
      </c>
      <c r="J17" s="94" t="e">
        <f>'C завтраками| Bed and breakfast'!#REF!*0.88</f>
        <v>#REF!</v>
      </c>
      <c r="K17" s="94" t="e">
        <f>'C завтраками| Bed and breakfast'!#REF!*0.88</f>
        <v>#REF!</v>
      </c>
      <c r="L17" s="94" t="e">
        <f>'C завтраками| Bed and breakfast'!#REF!*0.88</f>
        <v>#REF!</v>
      </c>
      <c r="M17" s="94" t="e">
        <f>'C завтраками| Bed and breakfast'!#REF!*0.88</f>
        <v>#REF!</v>
      </c>
      <c r="N17" s="94" t="e">
        <f>'C завтраками| Bed and breakfast'!#REF!*0.88</f>
        <v>#REF!</v>
      </c>
      <c r="O17" s="94" t="e">
        <f>'C завтраками| Bed and breakfast'!#REF!*0.88</f>
        <v>#REF!</v>
      </c>
      <c r="P17" s="94" t="e">
        <f>'C завтраками| Bed and breakfast'!#REF!*0.88</f>
        <v>#REF!</v>
      </c>
      <c r="Q17" s="94" t="e">
        <f>'C завтраками| Bed and breakfast'!#REF!*0.88</f>
        <v>#REF!</v>
      </c>
      <c r="R17" s="94" t="e">
        <f>'C завтраками| Bed and breakfast'!#REF!*0.88</f>
        <v>#REF!</v>
      </c>
      <c r="S17" s="94" t="e">
        <f>'C завтраками| Bed and breakfast'!#REF!*0.88</f>
        <v>#REF!</v>
      </c>
      <c r="T17" s="94" t="e">
        <f>'C завтраками| Bed and breakfast'!#REF!*0.88</f>
        <v>#REF!</v>
      </c>
      <c r="U17" s="94" t="e">
        <f>'C завтраками| Bed and breakfast'!#REF!*0.88</f>
        <v>#REF!</v>
      </c>
      <c r="V17" s="94" t="e">
        <f>'C завтраками| Bed and breakfast'!#REF!*0.88</f>
        <v>#REF!</v>
      </c>
    </row>
    <row r="18" spans="1:22" s="50" customFormat="1" x14ac:dyDescent="0.2">
      <c r="A18" s="42" t="s">
        <v>87</v>
      </c>
      <c r="B18" s="94"/>
      <c r="C18" s="94"/>
      <c r="D18" s="94"/>
      <c r="E18" s="94"/>
      <c r="F18" s="94"/>
      <c r="G18" s="94"/>
      <c r="H18" s="94"/>
      <c r="I18" s="94"/>
      <c r="J18" s="94"/>
      <c r="K18" s="94"/>
      <c r="L18" s="94"/>
      <c r="M18" s="94"/>
      <c r="N18" s="94"/>
      <c r="O18" s="94"/>
      <c r="P18" s="94"/>
      <c r="Q18" s="94"/>
      <c r="R18" s="94"/>
      <c r="S18" s="94"/>
      <c r="T18" s="94"/>
      <c r="U18" s="94"/>
      <c r="V18" s="94"/>
    </row>
    <row r="19" spans="1:22" s="50" customFormat="1" x14ac:dyDescent="0.2">
      <c r="A19" s="88" t="s">
        <v>88</v>
      </c>
      <c r="B19" s="94" t="e">
        <f>'C завтраками| Bed and breakfast'!#REF!*0.88</f>
        <v>#REF!</v>
      </c>
      <c r="C19" s="94" t="e">
        <f>'C завтраками| Bed and breakfast'!#REF!*0.88</f>
        <v>#REF!</v>
      </c>
      <c r="D19" s="94" t="e">
        <f>'C завтраками| Bed and breakfast'!#REF!*0.88</f>
        <v>#REF!</v>
      </c>
      <c r="E19" s="94" t="e">
        <f>'C завтраками| Bed and breakfast'!#REF!*0.88</f>
        <v>#REF!</v>
      </c>
      <c r="F19" s="94" t="e">
        <f>'C завтраками| Bed and breakfast'!#REF!*0.88</f>
        <v>#REF!</v>
      </c>
      <c r="G19" s="94" t="e">
        <f>'C завтраками| Bed and breakfast'!#REF!*0.88</f>
        <v>#REF!</v>
      </c>
      <c r="H19" s="94" t="e">
        <f>'C завтраками| Bed and breakfast'!#REF!*0.88</f>
        <v>#REF!</v>
      </c>
      <c r="I19" s="94" t="e">
        <f>'C завтраками| Bed and breakfast'!#REF!*0.88</f>
        <v>#REF!</v>
      </c>
      <c r="J19" s="94" t="e">
        <f>'C завтраками| Bed and breakfast'!#REF!*0.88</f>
        <v>#REF!</v>
      </c>
      <c r="K19" s="94" t="e">
        <f>'C завтраками| Bed and breakfast'!#REF!*0.88</f>
        <v>#REF!</v>
      </c>
      <c r="L19" s="94" t="e">
        <f>'C завтраками| Bed and breakfast'!#REF!*0.88</f>
        <v>#REF!</v>
      </c>
      <c r="M19" s="94" t="e">
        <f>'C завтраками| Bed and breakfast'!#REF!*0.88</f>
        <v>#REF!</v>
      </c>
      <c r="N19" s="94" t="e">
        <f>'C завтраками| Bed and breakfast'!#REF!*0.88</f>
        <v>#REF!</v>
      </c>
      <c r="O19" s="94" t="e">
        <f>'C завтраками| Bed and breakfast'!#REF!*0.88</f>
        <v>#REF!</v>
      </c>
      <c r="P19" s="94" t="e">
        <f>'C завтраками| Bed and breakfast'!#REF!*0.88</f>
        <v>#REF!</v>
      </c>
      <c r="Q19" s="94" t="e">
        <f>'C завтраками| Bed and breakfast'!#REF!*0.88</f>
        <v>#REF!</v>
      </c>
      <c r="R19" s="94" t="e">
        <f>'C завтраками| Bed and breakfast'!#REF!*0.88</f>
        <v>#REF!</v>
      </c>
      <c r="S19" s="94" t="e">
        <f>'C завтраками| Bed and breakfast'!#REF!*0.88</f>
        <v>#REF!</v>
      </c>
      <c r="T19" s="94" t="e">
        <f>'C завтраками| Bed and breakfast'!#REF!*0.88</f>
        <v>#REF!</v>
      </c>
      <c r="U19" s="94" t="e">
        <f>'C завтраками| Bed and breakfast'!#REF!*0.88</f>
        <v>#REF!</v>
      </c>
      <c r="V19" s="94" t="e">
        <f>'C завтраками| Bed and breakfast'!#REF!*0.88</f>
        <v>#REF!</v>
      </c>
    </row>
    <row r="20" spans="1:22" s="50" customFormat="1" x14ac:dyDescent="0.2">
      <c r="A20" s="100"/>
    </row>
    <row r="21" spans="1:22" s="50" customFormat="1" x14ac:dyDescent="0.2">
      <c r="A21" s="100"/>
    </row>
    <row r="22" spans="1:22" s="50" customFormat="1" x14ac:dyDescent="0.2">
      <c r="A22" s="71" t="s">
        <v>66</v>
      </c>
    </row>
    <row r="23" spans="1:22" x14ac:dyDescent="0.2">
      <c r="A23" s="63" t="s">
        <v>78</v>
      </c>
    </row>
    <row r="24" spans="1:22" ht="9" hidden="1" customHeight="1" x14ac:dyDescent="0.2">
      <c r="A24" s="43" t="s">
        <v>67</v>
      </c>
    </row>
    <row r="25" spans="1:22" ht="10.7" customHeight="1" x14ac:dyDescent="0.2">
      <c r="A25" s="43" t="s">
        <v>89</v>
      </c>
    </row>
    <row r="26" spans="1:22" x14ac:dyDescent="0.2">
      <c r="A26" s="43" t="s">
        <v>68</v>
      </c>
    </row>
    <row r="27" spans="1:22" ht="13.35" customHeight="1" x14ac:dyDescent="0.2">
      <c r="A27" s="43" t="s">
        <v>69</v>
      </c>
    </row>
    <row r="28" spans="1:22" ht="13.35" customHeight="1" x14ac:dyDescent="0.2">
      <c r="A28" s="159" t="s">
        <v>162</v>
      </c>
    </row>
    <row r="29" spans="1:22" ht="13.35" customHeight="1" thickBot="1" x14ac:dyDescent="0.25">
      <c r="A29" s="43"/>
    </row>
    <row r="30" spans="1:22" ht="13.35" customHeight="1" thickBot="1" x14ac:dyDescent="0.25">
      <c r="A30" s="107" t="s">
        <v>139</v>
      </c>
    </row>
    <row r="31" spans="1:22" ht="13.35" customHeight="1" thickBot="1" x14ac:dyDescent="0.25">
      <c r="A31" s="176" t="s">
        <v>219</v>
      </c>
    </row>
    <row r="32" spans="1:22" ht="12.75" thickBot="1" x14ac:dyDescent="0.25">
      <c r="A32" s="177" t="s">
        <v>220</v>
      </c>
    </row>
    <row r="33" spans="1:1" ht="12.75" hidden="1" thickBot="1" x14ac:dyDescent="0.25">
      <c r="A33" s="166" t="s">
        <v>218</v>
      </c>
    </row>
    <row r="34" spans="1:1" ht="12.75" thickBot="1" x14ac:dyDescent="0.25">
      <c r="A34" s="107" t="s">
        <v>70</v>
      </c>
    </row>
    <row r="35" spans="1:1" ht="72" x14ac:dyDescent="0.2">
      <c r="A35" s="112" t="s">
        <v>103</v>
      </c>
    </row>
  </sheetData>
  <mergeCells count="1">
    <mergeCell ref="A1:A2"/>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55"/>
  <sheetViews>
    <sheetView topLeftCell="A10" workbookViewId="0">
      <pane xSplit="1" topLeftCell="B1" activePane="topRight" state="frozen"/>
      <selection pane="topRight" activeCell="B24" sqref="B24"/>
    </sheetView>
  </sheetViews>
  <sheetFormatPr defaultColWidth="9" defaultRowHeight="12" x14ac:dyDescent="0.2"/>
  <cols>
    <col min="1" max="1" width="84.5703125" style="48" customWidth="1"/>
    <col min="2" max="8" width="9" style="48"/>
    <col min="9" max="13" width="0" style="48" hidden="1" customWidth="1"/>
    <col min="14" max="16384" width="9" style="48"/>
  </cols>
  <sheetData>
    <row r="1" spans="1:22" s="51" customFormat="1" ht="12" customHeight="1" x14ac:dyDescent="0.2">
      <c r="A1" s="230" t="s">
        <v>82</v>
      </c>
    </row>
    <row r="2" spans="1:22" s="51" customFormat="1" ht="12" customHeight="1" x14ac:dyDescent="0.2">
      <c r="A2" s="230"/>
    </row>
    <row r="3" spans="1:22" s="51" customFormat="1" ht="11.1" customHeight="1" x14ac:dyDescent="0.2">
      <c r="A3" s="97" t="s">
        <v>102</v>
      </c>
    </row>
    <row r="4" spans="1:22" s="52" customFormat="1" ht="32.1" customHeight="1" x14ac:dyDescent="0.2">
      <c r="A4" s="98" t="s">
        <v>64</v>
      </c>
      <c r="B4" s="101" t="e">
        <f>#REF!</f>
        <v>#REF!</v>
      </c>
      <c r="C4" s="101" t="e">
        <f>#REF!</f>
        <v>#REF!</v>
      </c>
      <c r="D4" s="101" t="e">
        <f>#REF!</f>
        <v>#REF!</v>
      </c>
      <c r="E4" s="101" t="e">
        <f>#REF!</f>
        <v>#REF!</v>
      </c>
      <c r="F4" s="101" t="e">
        <f>#REF!</f>
        <v>#REF!</v>
      </c>
      <c r="G4" s="101" t="e">
        <f>#REF!</f>
        <v>#REF!</v>
      </c>
      <c r="H4" s="101" t="e">
        <f>#REF!</f>
        <v>#REF!</v>
      </c>
      <c r="I4" s="101" t="e">
        <f>#REF!</f>
        <v>#REF!</v>
      </c>
      <c r="J4" s="101" t="e">
        <f>#REF!</f>
        <v>#REF!</v>
      </c>
      <c r="K4" s="101" t="e">
        <f>#REF!</f>
        <v>#REF!</v>
      </c>
      <c r="L4" s="101" t="e">
        <f>#REF!</f>
        <v>#REF!</v>
      </c>
      <c r="M4" s="101" t="e">
        <f>#REF!</f>
        <v>#REF!</v>
      </c>
      <c r="N4" s="101" t="e">
        <f>#REF!</f>
        <v>#REF!</v>
      </c>
      <c r="O4" s="101" t="e">
        <f>#REF!</f>
        <v>#REF!</v>
      </c>
      <c r="P4" s="101" t="e">
        <f>#REF!</f>
        <v>#REF!</v>
      </c>
      <c r="Q4" s="101" t="e">
        <f>#REF!</f>
        <v>#REF!</v>
      </c>
      <c r="R4" s="101" t="e">
        <f>#REF!</f>
        <v>#REF!</v>
      </c>
      <c r="S4" s="101" t="e">
        <f>#REF!</f>
        <v>#REF!</v>
      </c>
      <c r="T4" s="101" t="e">
        <f>#REF!</f>
        <v>#REF!</v>
      </c>
      <c r="U4" s="101" t="e">
        <f>#REF!</f>
        <v>#REF!</v>
      </c>
      <c r="V4" s="101" t="e">
        <f>#REF!</f>
        <v>#REF!</v>
      </c>
    </row>
    <row r="5" spans="1:22" s="53" customFormat="1" ht="21.95" customHeight="1" x14ac:dyDescent="0.2">
      <c r="A5" s="98"/>
      <c r="B5" s="101" t="e">
        <f>#REF!</f>
        <v>#REF!</v>
      </c>
      <c r="C5" s="101" t="e">
        <f>#REF!</f>
        <v>#REF!</v>
      </c>
      <c r="D5" s="101" t="e">
        <f>#REF!</f>
        <v>#REF!</v>
      </c>
      <c r="E5" s="101" t="e">
        <f>#REF!</f>
        <v>#REF!</v>
      </c>
      <c r="F5" s="101" t="e">
        <f>#REF!</f>
        <v>#REF!</v>
      </c>
      <c r="G5" s="101" t="e">
        <f>#REF!</f>
        <v>#REF!</v>
      </c>
      <c r="H5" s="101" t="e">
        <f>#REF!</f>
        <v>#REF!</v>
      </c>
      <c r="I5" s="101" t="e">
        <f>#REF!</f>
        <v>#REF!</v>
      </c>
      <c r="J5" s="101" t="e">
        <f>#REF!</f>
        <v>#REF!</v>
      </c>
      <c r="K5" s="101" t="e">
        <f>#REF!</f>
        <v>#REF!</v>
      </c>
      <c r="L5" s="101" t="e">
        <f>#REF!</f>
        <v>#REF!</v>
      </c>
      <c r="M5" s="101" t="e">
        <f>#REF!</f>
        <v>#REF!</v>
      </c>
      <c r="N5" s="101" t="e">
        <f>#REF!</f>
        <v>#REF!</v>
      </c>
      <c r="O5" s="101" t="e">
        <f>#REF!</f>
        <v>#REF!</v>
      </c>
      <c r="P5" s="101" t="e">
        <f>#REF!</f>
        <v>#REF!</v>
      </c>
      <c r="Q5" s="101" t="e">
        <f>#REF!</f>
        <v>#REF!</v>
      </c>
      <c r="R5" s="101" t="e">
        <f>#REF!</f>
        <v>#REF!</v>
      </c>
      <c r="S5" s="101" t="e">
        <f>#REF!</f>
        <v>#REF!</v>
      </c>
      <c r="T5" s="101" t="e">
        <f>#REF!</f>
        <v>#REF!</v>
      </c>
      <c r="U5" s="101" t="e">
        <f>#REF!</f>
        <v>#REF!</v>
      </c>
      <c r="V5" s="101" t="e">
        <f>#REF!</f>
        <v>#REF!</v>
      </c>
    </row>
    <row r="6" spans="1:22" s="53" customFormat="1" x14ac:dyDescent="0.2">
      <c r="A6" s="42" t="s">
        <v>83</v>
      </c>
    </row>
    <row r="7" spans="1:22" s="53" customFormat="1" x14ac:dyDescent="0.2">
      <c r="A7" s="88">
        <v>1</v>
      </c>
      <c r="B7" s="42" t="e">
        <f>#REF!</f>
        <v>#REF!</v>
      </c>
      <c r="C7" s="42" t="e">
        <f>#REF!</f>
        <v>#REF!</v>
      </c>
      <c r="D7" s="42" t="e">
        <f>#REF!</f>
        <v>#REF!</v>
      </c>
      <c r="E7" s="42" t="e">
        <f>#REF!</f>
        <v>#REF!</v>
      </c>
      <c r="F7" s="42" t="e">
        <f>#REF!</f>
        <v>#REF!</v>
      </c>
      <c r="G7" s="42" t="e">
        <f>#REF!</f>
        <v>#REF!</v>
      </c>
      <c r="H7" s="42" t="e">
        <f>#REF!</f>
        <v>#REF!</v>
      </c>
      <c r="I7" s="42" t="e">
        <f>#REF!</f>
        <v>#REF!</v>
      </c>
      <c r="J7" s="42" t="e">
        <f>#REF!</f>
        <v>#REF!</v>
      </c>
      <c r="K7" s="42" t="e">
        <f>#REF!</f>
        <v>#REF!</v>
      </c>
      <c r="L7" s="42" t="e">
        <f>#REF!</f>
        <v>#REF!</v>
      </c>
      <c r="M7" s="42" t="e">
        <f>#REF!</f>
        <v>#REF!</v>
      </c>
      <c r="N7" s="42" t="e">
        <f>#REF!</f>
        <v>#REF!</v>
      </c>
      <c r="O7" s="42" t="e">
        <f>#REF!</f>
        <v>#REF!</v>
      </c>
      <c r="P7" s="42" t="e">
        <f>#REF!</f>
        <v>#REF!</v>
      </c>
      <c r="Q7" s="42" t="e">
        <f>#REF!</f>
        <v>#REF!</v>
      </c>
      <c r="R7" s="42" t="e">
        <f>#REF!</f>
        <v>#REF!</v>
      </c>
      <c r="S7" s="42" t="e">
        <f>#REF!</f>
        <v>#REF!</v>
      </c>
      <c r="T7" s="42" t="e">
        <f>#REF!</f>
        <v>#REF!</v>
      </c>
      <c r="U7" s="42" t="e">
        <f>#REF!</f>
        <v>#REF!</v>
      </c>
      <c r="V7" s="42" t="e">
        <f>#REF!</f>
        <v>#REF!</v>
      </c>
    </row>
    <row r="8" spans="1:22" s="53" customFormat="1" x14ac:dyDescent="0.2">
      <c r="A8" s="88">
        <v>2</v>
      </c>
      <c r="B8" s="42" t="e">
        <f>#REF!</f>
        <v>#REF!</v>
      </c>
      <c r="C8" s="42" t="e">
        <f>#REF!</f>
        <v>#REF!</v>
      </c>
      <c r="D8" s="42" t="e">
        <f>#REF!</f>
        <v>#REF!</v>
      </c>
      <c r="E8" s="42" t="e">
        <f>#REF!</f>
        <v>#REF!</v>
      </c>
      <c r="F8" s="42" t="e">
        <f>#REF!</f>
        <v>#REF!</v>
      </c>
      <c r="G8" s="42" t="e">
        <f>#REF!</f>
        <v>#REF!</v>
      </c>
      <c r="H8" s="42" t="e">
        <f>#REF!</f>
        <v>#REF!</v>
      </c>
      <c r="I8" s="42" t="e">
        <f>#REF!</f>
        <v>#REF!</v>
      </c>
      <c r="J8" s="42" t="e">
        <f>#REF!</f>
        <v>#REF!</v>
      </c>
      <c r="K8" s="42" t="e">
        <f>#REF!</f>
        <v>#REF!</v>
      </c>
      <c r="L8" s="42" t="e">
        <f>#REF!</f>
        <v>#REF!</v>
      </c>
      <c r="M8" s="42" t="e">
        <f>#REF!</f>
        <v>#REF!</v>
      </c>
      <c r="N8" s="42" t="e">
        <f>#REF!</f>
        <v>#REF!</v>
      </c>
      <c r="O8" s="42" t="e">
        <f>#REF!</f>
        <v>#REF!</v>
      </c>
      <c r="P8" s="42" t="e">
        <f>#REF!</f>
        <v>#REF!</v>
      </c>
      <c r="Q8" s="42" t="e">
        <f>#REF!</f>
        <v>#REF!</v>
      </c>
      <c r="R8" s="42" t="e">
        <f>#REF!</f>
        <v>#REF!</v>
      </c>
      <c r="S8" s="42" t="e">
        <f>#REF!</f>
        <v>#REF!</v>
      </c>
      <c r="T8" s="42" t="e">
        <f>#REF!</f>
        <v>#REF!</v>
      </c>
      <c r="U8" s="42" t="e">
        <f>#REF!</f>
        <v>#REF!</v>
      </c>
      <c r="V8" s="42" t="e">
        <f>#REF!</f>
        <v>#REF!</v>
      </c>
    </row>
    <row r="9" spans="1:22" s="53" customFormat="1" x14ac:dyDescent="0.2">
      <c r="A9" s="42" t="s">
        <v>84</v>
      </c>
      <c r="B9" s="42"/>
      <c r="C9" s="42"/>
      <c r="D9" s="42"/>
      <c r="E9" s="42"/>
      <c r="F9" s="42"/>
      <c r="G9" s="42"/>
      <c r="H9" s="42"/>
      <c r="I9" s="42"/>
      <c r="J9" s="42"/>
      <c r="K9" s="42"/>
      <c r="L9" s="42"/>
      <c r="M9" s="42"/>
      <c r="N9" s="42"/>
      <c r="O9" s="42"/>
      <c r="P9" s="42"/>
      <c r="Q9" s="42"/>
      <c r="R9" s="42"/>
      <c r="S9" s="42"/>
      <c r="T9" s="42"/>
      <c r="U9" s="42"/>
      <c r="V9" s="42"/>
    </row>
    <row r="10" spans="1:22" s="53" customFormat="1" x14ac:dyDescent="0.2">
      <c r="A10" s="88">
        <f>A7</f>
        <v>1</v>
      </c>
      <c r="B10" s="42" t="e">
        <f>#REF!</f>
        <v>#REF!</v>
      </c>
      <c r="C10" s="42" t="e">
        <f>#REF!</f>
        <v>#REF!</v>
      </c>
      <c r="D10" s="42" t="e">
        <f>#REF!</f>
        <v>#REF!</v>
      </c>
      <c r="E10" s="42" t="e">
        <f>#REF!</f>
        <v>#REF!</v>
      </c>
      <c r="F10" s="42" t="e">
        <f>#REF!</f>
        <v>#REF!</v>
      </c>
      <c r="G10" s="42" t="e">
        <f>#REF!</f>
        <v>#REF!</v>
      </c>
      <c r="H10" s="42" t="e">
        <f>#REF!</f>
        <v>#REF!</v>
      </c>
      <c r="I10" s="42" t="e">
        <f>#REF!</f>
        <v>#REF!</v>
      </c>
      <c r="J10" s="42" t="e">
        <f>#REF!</f>
        <v>#REF!</v>
      </c>
      <c r="K10" s="42" t="e">
        <f>#REF!</f>
        <v>#REF!</v>
      </c>
      <c r="L10" s="42" t="e">
        <f>#REF!</f>
        <v>#REF!</v>
      </c>
      <c r="M10" s="42" t="e">
        <f>#REF!</f>
        <v>#REF!</v>
      </c>
      <c r="N10" s="42" t="e">
        <f>#REF!</f>
        <v>#REF!</v>
      </c>
      <c r="O10" s="42" t="e">
        <f>#REF!</f>
        <v>#REF!</v>
      </c>
      <c r="P10" s="42" t="e">
        <f>#REF!</f>
        <v>#REF!</v>
      </c>
      <c r="Q10" s="42" t="e">
        <f>#REF!</f>
        <v>#REF!</v>
      </c>
      <c r="R10" s="42" t="e">
        <f>#REF!</f>
        <v>#REF!</v>
      </c>
      <c r="S10" s="42" t="e">
        <f>#REF!</f>
        <v>#REF!</v>
      </c>
      <c r="T10" s="42" t="e">
        <f>#REF!</f>
        <v>#REF!</v>
      </c>
      <c r="U10" s="42" t="e">
        <f>#REF!</f>
        <v>#REF!</v>
      </c>
      <c r="V10" s="42" t="e">
        <f>#REF!</f>
        <v>#REF!</v>
      </c>
    </row>
    <row r="11" spans="1:22" s="53" customFormat="1" x14ac:dyDescent="0.2">
      <c r="A11" s="88">
        <f>A8</f>
        <v>2</v>
      </c>
      <c r="B11" s="42" t="e">
        <f>#REF!</f>
        <v>#REF!</v>
      </c>
      <c r="C11" s="42" t="e">
        <f>#REF!</f>
        <v>#REF!</v>
      </c>
      <c r="D11" s="42" t="e">
        <f>#REF!</f>
        <v>#REF!</v>
      </c>
      <c r="E11" s="42" t="e">
        <f>#REF!</f>
        <v>#REF!</v>
      </c>
      <c r="F11" s="42" t="e">
        <f>#REF!</f>
        <v>#REF!</v>
      </c>
      <c r="G11" s="42" t="e">
        <f>#REF!</f>
        <v>#REF!</v>
      </c>
      <c r="H11" s="42" t="e">
        <f>#REF!</f>
        <v>#REF!</v>
      </c>
      <c r="I11" s="42" t="e">
        <f>#REF!</f>
        <v>#REF!</v>
      </c>
      <c r="J11" s="42" t="e">
        <f>#REF!</f>
        <v>#REF!</v>
      </c>
      <c r="K11" s="42" t="e">
        <f>#REF!</f>
        <v>#REF!</v>
      </c>
      <c r="L11" s="42" t="e">
        <f>#REF!</f>
        <v>#REF!</v>
      </c>
      <c r="M11" s="42" t="e">
        <f>#REF!</f>
        <v>#REF!</v>
      </c>
      <c r="N11" s="42" t="e">
        <f>#REF!</f>
        <v>#REF!</v>
      </c>
      <c r="O11" s="42" t="e">
        <f>#REF!</f>
        <v>#REF!</v>
      </c>
      <c r="P11" s="42" t="e">
        <f>#REF!</f>
        <v>#REF!</v>
      </c>
      <c r="Q11" s="42" t="e">
        <f>#REF!</f>
        <v>#REF!</v>
      </c>
      <c r="R11" s="42" t="e">
        <f>#REF!</f>
        <v>#REF!</v>
      </c>
      <c r="S11" s="42" t="e">
        <f>#REF!</f>
        <v>#REF!</v>
      </c>
      <c r="T11" s="42" t="e">
        <f>#REF!</f>
        <v>#REF!</v>
      </c>
      <c r="U11" s="42" t="e">
        <f>#REF!</f>
        <v>#REF!</v>
      </c>
      <c r="V11" s="42" t="e">
        <f>#REF!</f>
        <v>#REF!</v>
      </c>
    </row>
    <row r="12" spans="1:22" s="53" customFormat="1" x14ac:dyDescent="0.2">
      <c r="A12" s="42" t="s">
        <v>85</v>
      </c>
      <c r="B12" s="42"/>
      <c r="C12" s="42"/>
      <c r="D12" s="42"/>
      <c r="E12" s="42"/>
      <c r="F12" s="42"/>
      <c r="G12" s="42"/>
      <c r="H12" s="42"/>
      <c r="I12" s="42"/>
      <c r="J12" s="42"/>
      <c r="K12" s="42"/>
      <c r="L12" s="42"/>
      <c r="M12" s="42"/>
      <c r="N12" s="42"/>
      <c r="O12" s="42"/>
      <c r="P12" s="42"/>
      <c r="Q12" s="42"/>
      <c r="R12" s="42"/>
      <c r="S12" s="42"/>
      <c r="T12" s="42"/>
      <c r="U12" s="42"/>
      <c r="V12" s="42"/>
    </row>
    <row r="13" spans="1:22" s="53" customFormat="1" x14ac:dyDescent="0.2">
      <c r="A13" s="88">
        <f>A7</f>
        <v>1</v>
      </c>
      <c r="B13" s="42" t="e">
        <f>#REF!</f>
        <v>#REF!</v>
      </c>
      <c r="C13" s="42" t="e">
        <f>#REF!</f>
        <v>#REF!</v>
      </c>
      <c r="D13" s="42" t="e">
        <f>#REF!</f>
        <v>#REF!</v>
      </c>
      <c r="E13" s="42" t="e">
        <f>#REF!</f>
        <v>#REF!</v>
      </c>
      <c r="F13" s="42" t="e">
        <f>#REF!</f>
        <v>#REF!</v>
      </c>
      <c r="G13" s="42" t="e">
        <f>#REF!</f>
        <v>#REF!</v>
      </c>
      <c r="H13" s="42" t="e">
        <f>#REF!</f>
        <v>#REF!</v>
      </c>
      <c r="I13" s="42" t="e">
        <f>#REF!</f>
        <v>#REF!</v>
      </c>
      <c r="J13" s="42" t="e">
        <f>#REF!</f>
        <v>#REF!</v>
      </c>
      <c r="K13" s="42" t="e">
        <f>#REF!</f>
        <v>#REF!</v>
      </c>
      <c r="L13" s="42" t="e">
        <f>#REF!</f>
        <v>#REF!</v>
      </c>
      <c r="M13" s="42" t="e">
        <f>#REF!</f>
        <v>#REF!</v>
      </c>
      <c r="N13" s="42" t="e">
        <f>#REF!</f>
        <v>#REF!</v>
      </c>
      <c r="O13" s="42" t="e">
        <f>#REF!</f>
        <v>#REF!</v>
      </c>
      <c r="P13" s="42" t="e">
        <f>#REF!</f>
        <v>#REF!</v>
      </c>
      <c r="Q13" s="42" t="e">
        <f>#REF!</f>
        <v>#REF!</v>
      </c>
      <c r="R13" s="42" t="e">
        <f>#REF!</f>
        <v>#REF!</v>
      </c>
      <c r="S13" s="42" t="e">
        <f>#REF!</f>
        <v>#REF!</v>
      </c>
      <c r="T13" s="42" t="e">
        <f>#REF!</f>
        <v>#REF!</v>
      </c>
      <c r="U13" s="42" t="e">
        <f>#REF!</f>
        <v>#REF!</v>
      </c>
      <c r="V13" s="42" t="e">
        <f>#REF!</f>
        <v>#REF!</v>
      </c>
    </row>
    <row r="14" spans="1:22" s="53" customFormat="1" x14ac:dyDescent="0.2">
      <c r="A14" s="88">
        <f>A8</f>
        <v>2</v>
      </c>
      <c r="B14" s="42" t="e">
        <f>#REF!</f>
        <v>#REF!</v>
      </c>
      <c r="C14" s="42" t="e">
        <f>#REF!</f>
        <v>#REF!</v>
      </c>
      <c r="D14" s="42" t="e">
        <f>#REF!</f>
        <v>#REF!</v>
      </c>
      <c r="E14" s="42" t="e">
        <f>#REF!</f>
        <v>#REF!</v>
      </c>
      <c r="F14" s="42" t="e">
        <f>#REF!</f>
        <v>#REF!</v>
      </c>
      <c r="G14" s="42" t="e">
        <f>#REF!</f>
        <v>#REF!</v>
      </c>
      <c r="H14" s="42" t="e">
        <f>#REF!</f>
        <v>#REF!</v>
      </c>
      <c r="I14" s="42" t="e">
        <f>#REF!</f>
        <v>#REF!</v>
      </c>
      <c r="J14" s="42" t="e">
        <f>#REF!</f>
        <v>#REF!</v>
      </c>
      <c r="K14" s="42" t="e">
        <f>#REF!</f>
        <v>#REF!</v>
      </c>
      <c r="L14" s="42" t="e">
        <f>#REF!</f>
        <v>#REF!</v>
      </c>
      <c r="M14" s="42" t="e">
        <f>#REF!</f>
        <v>#REF!</v>
      </c>
      <c r="N14" s="42" t="e">
        <f>#REF!</f>
        <v>#REF!</v>
      </c>
      <c r="O14" s="42" t="e">
        <f>#REF!</f>
        <v>#REF!</v>
      </c>
      <c r="P14" s="42" t="e">
        <f>#REF!</f>
        <v>#REF!</v>
      </c>
      <c r="Q14" s="42" t="e">
        <f>#REF!</f>
        <v>#REF!</v>
      </c>
      <c r="R14" s="42" t="e">
        <f>#REF!</f>
        <v>#REF!</v>
      </c>
      <c r="S14" s="42" t="e">
        <f>#REF!</f>
        <v>#REF!</v>
      </c>
      <c r="T14" s="42" t="e">
        <f>#REF!</f>
        <v>#REF!</v>
      </c>
      <c r="U14" s="42" t="e">
        <f>#REF!</f>
        <v>#REF!</v>
      </c>
      <c r="V14" s="42" t="e">
        <f>#REF!</f>
        <v>#REF!</v>
      </c>
    </row>
    <row r="15" spans="1:22" s="53" customFormat="1" x14ac:dyDescent="0.2">
      <c r="A15" s="42" t="s">
        <v>86</v>
      </c>
      <c r="B15" s="42"/>
      <c r="C15" s="42"/>
      <c r="D15" s="42"/>
      <c r="E15" s="42"/>
      <c r="F15" s="42"/>
      <c r="G15" s="42"/>
      <c r="H15" s="42"/>
      <c r="I15" s="42"/>
      <c r="J15" s="42"/>
      <c r="K15" s="42"/>
      <c r="L15" s="42"/>
      <c r="M15" s="42"/>
      <c r="N15" s="42"/>
      <c r="O15" s="42"/>
      <c r="P15" s="42"/>
      <c r="Q15" s="42"/>
      <c r="R15" s="42"/>
      <c r="S15" s="42"/>
      <c r="T15" s="42"/>
      <c r="U15" s="42"/>
      <c r="V15" s="42"/>
    </row>
    <row r="16" spans="1:22" s="53" customFormat="1" x14ac:dyDescent="0.2">
      <c r="A16" s="88">
        <f>A7</f>
        <v>1</v>
      </c>
      <c r="B16" s="42" t="e">
        <f>#REF!</f>
        <v>#REF!</v>
      </c>
      <c r="C16" s="42" t="e">
        <f>#REF!</f>
        <v>#REF!</v>
      </c>
      <c r="D16" s="42" t="e">
        <f>#REF!</f>
        <v>#REF!</v>
      </c>
      <c r="E16" s="42" t="e">
        <f>#REF!</f>
        <v>#REF!</v>
      </c>
      <c r="F16" s="42" t="e">
        <f>#REF!</f>
        <v>#REF!</v>
      </c>
      <c r="G16" s="42" t="e">
        <f>#REF!</f>
        <v>#REF!</v>
      </c>
      <c r="H16" s="42" t="e">
        <f>#REF!</f>
        <v>#REF!</v>
      </c>
      <c r="I16" s="42" t="e">
        <f>#REF!</f>
        <v>#REF!</v>
      </c>
      <c r="J16" s="42" t="e">
        <f>#REF!</f>
        <v>#REF!</v>
      </c>
      <c r="K16" s="42" t="e">
        <f>#REF!</f>
        <v>#REF!</v>
      </c>
      <c r="L16" s="42" t="e">
        <f>#REF!</f>
        <v>#REF!</v>
      </c>
      <c r="M16" s="42" t="e">
        <f>#REF!</f>
        <v>#REF!</v>
      </c>
      <c r="N16" s="42" t="e">
        <f>#REF!</f>
        <v>#REF!</v>
      </c>
      <c r="O16" s="42" t="e">
        <f>#REF!</f>
        <v>#REF!</v>
      </c>
      <c r="P16" s="42" t="e">
        <f>#REF!</f>
        <v>#REF!</v>
      </c>
      <c r="Q16" s="42" t="e">
        <f>#REF!</f>
        <v>#REF!</v>
      </c>
      <c r="R16" s="42" t="e">
        <f>#REF!</f>
        <v>#REF!</v>
      </c>
      <c r="S16" s="42" t="e">
        <f>#REF!</f>
        <v>#REF!</v>
      </c>
      <c r="T16" s="42" t="e">
        <f>#REF!</f>
        <v>#REF!</v>
      </c>
      <c r="U16" s="42" t="e">
        <f>#REF!</f>
        <v>#REF!</v>
      </c>
      <c r="V16" s="42" t="e">
        <f>#REF!</f>
        <v>#REF!</v>
      </c>
    </row>
    <row r="17" spans="1:22" s="53" customFormat="1" x14ac:dyDescent="0.2">
      <c r="A17" s="88">
        <f>A8</f>
        <v>2</v>
      </c>
      <c r="B17" s="42" t="e">
        <f>#REF!</f>
        <v>#REF!</v>
      </c>
      <c r="C17" s="42" t="e">
        <f>#REF!</f>
        <v>#REF!</v>
      </c>
      <c r="D17" s="42" t="e">
        <f>#REF!</f>
        <v>#REF!</v>
      </c>
      <c r="E17" s="42" t="e">
        <f>#REF!</f>
        <v>#REF!</v>
      </c>
      <c r="F17" s="42" t="e">
        <f>#REF!</f>
        <v>#REF!</v>
      </c>
      <c r="G17" s="42" t="e">
        <f>#REF!</f>
        <v>#REF!</v>
      </c>
      <c r="H17" s="42" t="e">
        <f>#REF!</f>
        <v>#REF!</v>
      </c>
      <c r="I17" s="42" t="e">
        <f>#REF!</f>
        <v>#REF!</v>
      </c>
      <c r="J17" s="42" t="e">
        <f>#REF!</f>
        <v>#REF!</v>
      </c>
      <c r="K17" s="42" t="e">
        <f>#REF!</f>
        <v>#REF!</v>
      </c>
      <c r="L17" s="42" t="e">
        <f>#REF!</f>
        <v>#REF!</v>
      </c>
      <c r="M17" s="42" t="e">
        <f>#REF!</f>
        <v>#REF!</v>
      </c>
      <c r="N17" s="42" t="e">
        <f>#REF!</f>
        <v>#REF!</v>
      </c>
      <c r="O17" s="42" t="e">
        <f>#REF!</f>
        <v>#REF!</v>
      </c>
      <c r="P17" s="42" t="e">
        <f>#REF!</f>
        <v>#REF!</v>
      </c>
      <c r="Q17" s="42" t="e">
        <f>#REF!</f>
        <v>#REF!</v>
      </c>
      <c r="R17" s="42" t="e">
        <f>#REF!</f>
        <v>#REF!</v>
      </c>
      <c r="S17" s="42" t="e">
        <f>#REF!</f>
        <v>#REF!</v>
      </c>
      <c r="T17" s="42" t="e">
        <f>#REF!</f>
        <v>#REF!</v>
      </c>
      <c r="U17" s="42" t="e">
        <f>#REF!</f>
        <v>#REF!</v>
      </c>
      <c r="V17" s="42" t="e">
        <f>#REF!</f>
        <v>#REF!</v>
      </c>
    </row>
    <row r="18" spans="1:22" s="53" customFormat="1" x14ac:dyDescent="0.2">
      <c r="A18" s="42" t="s">
        <v>87</v>
      </c>
      <c r="B18" s="42"/>
      <c r="C18" s="42"/>
      <c r="D18" s="42"/>
      <c r="E18" s="42"/>
      <c r="F18" s="42"/>
      <c r="G18" s="42"/>
      <c r="H18" s="42"/>
      <c r="I18" s="42"/>
      <c r="J18" s="42"/>
      <c r="K18" s="42"/>
      <c r="L18" s="42"/>
      <c r="M18" s="42"/>
      <c r="N18" s="42"/>
      <c r="O18" s="42"/>
      <c r="P18" s="42"/>
      <c r="Q18" s="42"/>
      <c r="R18" s="42"/>
      <c r="S18" s="42"/>
      <c r="T18" s="42"/>
      <c r="U18" s="42"/>
      <c r="V18" s="42"/>
    </row>
    <row r="19" spans="1:22" s="53" customFormat="1" x14ac:dyDescent="0.2">
      <c r="A19" s="88" t="s">
        <v>88</v>
      </c>
      <c r="B19" s="42" t="e">
        <f>#REF!</f>
        <v>#REF!</v>
      </c>
      <c r="C19" s="42" t="e">
        <f>#REF!</f>
        <v>#REF!</v>
      </c>
      <c r="D19" s="42" t="e">
        <f>#REF!</f>
        <v>#REF!</v>
      </c>
      <c r="E19" s="42" t="e">
        <f>#REF!</f>
        <v>#REF!</v>
      </c>
      <c r="F19" s="42" t="e">
        <f>#REF!</f>
        <v>#REF!</v>
      </c>
      <c r="G19" s="42" t="e">
        <f>#REF!</f>
        <v>#REF!</v>
      </c>
      <c r="H19" s="42" t="e">
        <f>#REF!</f>
        <v>#REF!</v>
      </c>
      <c r="I19" s="42" t="e">
        <f>#REF!</f>
        <v>#REF!</v>
      </c>
      <c r="J19" s="42" t="e">
        <f>#REF!</f>
        <v>#REF!</v>
      </c>
      <c r="K19" s="42" t="e">
        <f>#REF!</f>
        <v>#REF!</v>
      </c>
      <c r="L19" s="42" t="e">
        <f>#REF!</f>
        <v>#REF!</v>
      </c>
      <c r="M19" s="42" t="e">
        <f>#REF!</f>
        <v>#REF!</v>
      </c>
      <c r="N19" s="42" t="e">
        <f>#REF!</f>
        <v>#REF!</v>
      </c>
      <c r="O19" s="42" t="e">
        <f>#REF!</f>
        <v>#REF!</v>
      </c>
      <c r="P19" s="42" t="e">
        <f>#REF!</f>
        <v>#REF!</v>
      </c>
      <c r="Q19" s="42" t="e">
        <f>#REF!</f>
        <v>#REF!</v>
      </c>
      <c r="R19" s="42" t="e">
        <f>#REF!</f>
        <v>#REF!</v>
      </c>
      <c r="S19" s="42" t="e">
        <f>#REF!</f>
        <v>#REF!</v>
      </c>
      <c r="T19" s="42" t="e">
        <f>#REF!</f>
        <v>#REF!</v>
      </c>
      <c r="U19" s="42" t="e">
        <f>#REF!</f>
        <v>#REF!</v>
      </c>
      <c r="V19" s="42" t="e">
        <f>#REF!</f>
        <v>#REF!</v>
      </c>
    </row>
    <row r="20" spans="1:22" s="53" customFormat="1" x14ac:dyDescent="0.2">
      <c r="A20" s="89"/>
    </row>
    <row r="21" spans="1:22" ht="18" customHeight="1" x14ac:dyDescent="0.2">
      <c r="A21" s="111" t="s">
        <v>100</v>
      </c>
      <c r="B21" s="92" t="e">
        <f t="shared" ref="B21" si="0">B4</f>
        <v>#REF!</v>
      </c>
      <c r="C21" s="92" t="e">
        <f t="shared" ref="C21:V21" si="1">C4</f>
        <v>#REF!</v>
      </c>
      <c r="D21" s="92" t="e">
        <f t="shared" si="1"/>
        <v>#REF!</v>
      </c>
      <c r="E21" s="92" t="e">
        <f t="shared" si="1"/>
        <v>#REF!</v>
      </c>
      <c r="F21" s="92" t="e">
        <f t="shared" si="1"/>
        <v>#REF!</v>
      </c>
      <c r="G21" s="92" t="e">
        <f t="shared" si="1"/>
        <v>#REF!</v>
      </c>
      <c r="H21" s="92" t="e">
        <f t="shared" si="1"/>
        <v>#REF!</v>
      </c>
      <c r="I21" s="92" t="e">
        <f t="shared" si="1"/>
        <v>#REF!</v>
      </c>
      <c r="J21" s="92" t="e">
        <f t="shared" si="1"/>
        <v>#REF!</v>
      </c>
      <c r="K21" s="92" t="e">
        <f t="shared" si="1"/>
        <v>#REF!</v>
      </c>
      <c r="L21" s="92" t="e">
        <f t="shared" si="1"/>
        <v>#REF!</v>
      </c>
      <c r="M21" s="92" t="e">
        <f t="shared" si="1"/>
        <v>#REF!</v>
      </c>
      <c r="N21" s="92" t="e">
        <f t="shared" si="1"/>
        <v>#REF!</v>
      </c>
      <c r="O21" s="92" t="e">
        <f t="shared" si="1"/>
        <v>#REF!</v>
      </c>
      <c r="P21" s="92" t="e">
        <f t="shared" si="1"/>
        <v>#REF!</v>
      </c>
      <c r="Q21" s="92" t="e">
        <f t="shared" si="1"/>
        <v>#REF!</v>
      </c>
      <c r="R21" s="92" t="e">
        <f t="shared" si="1"/>
        <v>#REF!</v>
      </c>
      <c r="S21" s="92" t="e">
        <f t="shared" si="1"/>
        <v>#REF!</v>
      </c>
      <c r="T21" s="92" t="e">
        <f t="shared" si="1"/>
        <v>#REF!</v>
      </c>
      <c r="U21" s="92" t="e">
        <f t="shared" si="1"/>
        <v>#REF!</v>
      </c>
      <c r="V21" s="92" t="e">
        <f t="shared" si="1"/>
        <v>#REF!</v>
      </c>
    </row>
    <row r="22" spans="1:22" ht="20.25" customHeight="1" x14ac:dyDescent="0.2">
      <c r="A22" s="90" t="s">
        <v>64</v>
      </c>
      <c r="B22" s="92" t="e">
        <f t="shared" ref="B22" si="2">B5</f>
        <v>#REF!</v>
      </c>
      <c r="C22" s="92" t="e">
        <f t="shared" ref="C22:V22" si="3">C5</f>
        <v>#REF!</v>
      </c>
      <c r="D22" s="92" t="e">
        <f t="shared" si="3"/>
        <v>#REF!</v>
      </c>
      <c r="E22" s="92" t="e">
        <f t="shared" si="3"/>
        <v>#REF!</v>
      </c>
      <c r="F22" s="92" t="e">
        <f t="shared" si="3"/>
        <v>#REF!</v>
      </c>
      <c r="G22" s="92" t="e">
        <f t="shared" si="3"/>
        <v>#REF!</v>
      </c>
      <c r="H22" s="92" t="e">
        <f t="shared" si="3"/>
        <v>#REF!</v>
      </c>
      <c r="I22" s="92" t="e">
        <f t="shared" si="3"/>
        <v>#REF!</v>
      </c>
      <c r="J22" s="92" t="e">
        <f t="shared" si="3"/>
        <v>#REF!</v>
      </c>
      <c r="K22" s="92" t="e">
        <f t="shared" si="3"/>
        <v>#REF!</v>
      </c>
      <c r="L22" s="92" t="e">
        <f t="shared" si="3"/>
        <v>#REF!</v>
      </c>
      <c r="M22" s="92" t="e">
        <f t="shared" si="3"/>
        <v>#REF!</v>
      </c>
      <c r="N22" s="92" t="e">
        <f t="shared" si="3"/>
        <v>#REF!</v>
      </c>
      <c r="O22" s="92" t="e">
        <f t="shared" si="3"/>
        <v>#REF!</v>
      </c>
      <c r="P22" s="92" t="e">
        <f t="shared" si="3"/>
        <v>#REF!</v>
      </c>
      <c r="Q22" s="92" t="e">
        <f t="shared" si="3"/>
        <v>#REF!</v>
      </c>
      <c r="R22" s="92" t="e">
        <f t="shared" si="3"/>
        <v>#REF!</v>
      </c>
      <c r="S22" s="92" t="e">
        <f t="shared" si="3"/>
        <v>#REF!</v>
      </c>
      <c r="T22" s="92" t="e">
        <f t="shared" si="3"/>
        <v>#REF!</v>
      </c>
      <c r="U22" s="92" t="e">
        <f t="shared" si="3"/>
        <v>#REF!</v>
      </c>
      <c r="V22" s="92" t="e">
        <f t="shared" si="3"/>
        <v>#REF!</v>
      </c>
    </row>
    <row r="23" spans="1:22" s="44" customFormat="1" x14ac:dyDescent="0.2">
      <c r="A23" s="42" t="s">
        <v>83</v>
      </c>
    </row>
    <row r="24" spans="1:22" s="50" customFormat="1" x14ac:dyDescent="0.2">
      <c r="A24" s="88">
        <v>1</v>
      </c>
      <c r="B24" s="94" t="e">
        <f t="shared" ref="B24" si="4">ROUNDUP(B7*0.87,)</f>
        <v>#REF!</v>
      </c>
      <c r="C24" s="94" t="e">
        <f t="shared" ref="C24:V24" si="5">ROUNDUP(C7*0.87,)</f>
        <v>#REF!</v>
      </c>
      <c r="D24" s="94" t="e">
        <f t="shared" si="5"/>
        <v>#REF!</v>
      </c>
      <c r="E24" s="94" t="e">
        <f t="shared" si="5"/>
        <v>#REF!</v>
      </c>
      <c r="F24" s="94" t="e">
        <f t="shared" si="5"/>
        <v>#REF!</v>
      </c>
      <c r="G24" s="94" t="e">
        <f t="shared" si="5"/>
        <v>#REF!</v>
      </c>
      <c r="H24" s="94" t="e">
        <f t="shared" si="5"/>
        <v>#REF!</v>
      </c>
      <c r="I24" s="94" t="e">
        <f t="shared" si="5"/>
        <v>#REF!</v>
      </c>
      <c r="J24" s="94" t="e">
        <f t="shared" si="5"/>
        <v>#REF!</v>
      </c>
      <c r="K24" s="94" t="e">
        <f t="shared" si="5"/>
        <v>#REF!</v>
      </c>
      <c r="L24" s="94" t="e">
        <f t="shared" si="5"/>
        <v>#REF!</v>
      </c>
      <c r="M24" s="94" t="e">
        <f t="shared" si="5"/>
        <v>#REF!</v>
      </c>
      <c r="N24" s="94" t="e">
        <f t="shared" si="5"/>
        <v>#REF!</v>
      </c>
      <c r="O24" s="94" t="e">
        <f t="shared" si="5"/>
        <v>#REF!</v>
      </c>
      <c r="P24" s="94" t="e">
        <f t="shared" si="5"/>
        <v>#REF!</v>
      </c>
      <c r="Q24" s="94" t="e">
        <f t="shared" si="5"/>
        <v>#REF!</v>
      </c>
      <c r="R24" s="94" t="e">
        <f t="shared" si="5"/>
        <v>#REF!</v>
      </c>
      <c r="S24" s="94" t="e">
        <f t="shared" si="5"/>
        <v>#REF!</v>
      </c>
      <c r="T24" s="94" t="e">
        <f t="shared" si="5"/>
        <v>#REF!</v>
      </c>
      <c r="U24" s="94" t="e">
        <f t="shared" si="5"/>
        <v>#REF!</v>
      </c>
      <c r="V24" s="94" t="e">
        <f t="shared" si="5"/>
        <v>#REF!</v>
      </c>
    </row>
    <row r="25" spans="1:22" s="50" customFormat="1" x14ac:dyDescent="0.2">
      <c r="A25" s="88">
        <v>2</v>
      </c>
      <c r="B25" s="94" t="e">
        <f t="shared" ref="B25" si="6">ROUNDUP(B8*0.87,)</f>
        <v>#REF!</v>
      </c>
      <c r="C25" s="94" t="e">
        <f t="shared" ref="C25:V25" si="7">ROUNDUP(C8*0.87,)</f>
        <v>#REF!</v>
      </c>
      <c r="D25" s="94" t="e">
        <f t="shared" si="7"/>
        <v>#REF!</v>
      </c>
      <c r="E25" s="94" t="e">
        <f t="shared" si="7"/>
        <v>#REF!</v>
      </c>
      <c r="F25" s="94" t="e">
        <f t="shared" si="7"/>
        <v>#REF!</v>
      </c>
      <c r="G25" s="94" t="e">
        <f t="shared" si="7"/>
        <v>#REF!</v>
      </c>
      <c r="H25" s="94" t="e">
        <f t="shared" si="7"/>
        <v>#REF!</v>
      </c>
      <c r="I25" s="94" t="e">
        <f t="shared" si="7"/>
        <v>#REF!</v>
      </c>
      <c r="J25" s="94" t="e">
        <f t="shared" si="7"/>
        <v>#REF!</v>
      </c>
      <c r="K25" s="94" t="e">
        <f t="shared" si="7"/>
        <v>#REF!</v>
      </c>
      <c r="L25" s="94" t="e">
        <f t="shared" si="7"/>
        <v>#REF!</v>
      </c>
      <c r="M25" s="94" t="e">
        <f t="shared" si="7"/>
        <v>#REF!</v>
      </c>
      <c r="N25" s="94" t="e">
        <f t="shared" si="7"/>
        <v>#REF!</v>
      </c>
      <c r="O25" s="94" t="e">
        <f t="shared" si="7"/>
        <v>#REF!</v>
      </c>
      <c r="P25" s="94" t="e">
        <f t="shared" si="7"/>
        <v>#REF!</v>
      </c>
      <c r="Q25" s="94" t="e">
        <f t="shared" si="7"/>
        <v>#REF!</v>
      </c>
      <c r="R25" s="94" t="e">
        <f t="shared" si="7"/>
        <v>#REF!</v>
      </c>
      <c r="S25" s="94" t="e">
        <f t="shared" si="7"/>
        <v>#REF!</v>
      </c>
      <c r="T25" s="94" t="e">
        <f t="shared" si="7"/>
        <v>#REF!</v>
      </c>
      <c r="U25" s="94" t="e">
        <f t="shared" si="7"/>
        <v>#REF!</v>
      </c>
      <c r="V25" s="94" t="e">
        <f t="shared" si="7"/>
        <v>#REF!</v>
      </c>
    </row>
    <row r="26" spans="1:22" s="50" customFormat="1" x14ac:dyDescent="0.2">
      <c r="A26" s="42" t="s">
        <v>84</v>
      </c>
      <c r="B26" s="94"/>
      <c r="C26" s="94"/>
      <c r="D26" s="94"/>
      <c r="E26" s="94"/>
      <c r="F26" s="94"/>
      <c r="G26" s="94"/>
      <c r="H26" s="94"/>
      <c r="I26" s="94"/>
      <c r="J26" s="94"/>
      <c r="K26" s="94"/>
      <c r="L26" s="94"/>
      <c r="M26" s="94"/>
      <c r="N26" s="94"/>
      <c r="O26" s="94"/>
      <c r="P26" s="94"/>
      <c r="Q26" s="94"/>
      <c r="R26" s="94"/>
      <c r="S26" s="94"/>
      <c r="T26" s="94"/>
      <c r="U26" s="94"/>
      <c r="V26" s="94"/>
    </row>
    <row r="27" spans="1:22" s="50" customFormat="1" x14ac:dyDescent="0.2">
      <c r="A27" s="88">
        <f>A24</f>
        <v>1</v>
      </c>
      <c r="B27" s="94" t="e">
        <f t="shared" ref="B27" si="8">ROUNDUP(B10*0.87,)</f>
        <v>#REF!</v>
      </c>
      <c r="C27" s="94" t="e">
        <f t="shared" ref="C27:V27" si="9">ROUNDUP(C10*0.87,)</f>
        <v>#REF!</v>
      </c>
      <c r="D27" s="94" t="e">
        <f t="shared" si="9"/>
        <v>#REF!</v>
      </c>
      <c r="E27" s="94" t="e">
        <f t="shared" si="9"/>
        <v>#REF!</v>
      </c>
      <c r="F27" s="94" t="e">
        <f t="shared" si="9"/>
        <v>#REF!</v>
      </c>
      <c r="G27" s="94" t="e">
        <f t="shared" si="9"/>
        <v>#REF!</v>
      </c>
      <c r="H27" s="94" t="e">
        <f t="shared" si="9"/>
        <v>#REF!</v>
      </c>
      <c r="I27" s="94" t="e">
        <f t="shared" si="9"/>
        <v>#REF!</v>
      </c>
      <c r="J27" s="94" t="e">
        <f t="shared" si="9"/>
        <v>#REF!</v>
      </c>
      <c r="K27" s="94" t="e">
        <f t="shared" si="9"/>
        <v>#REF!</v>
      </c>
      <c r="L27" s="94" t="e">
        <f t="shared" si="9"/>
        <v>#REF!</v>
      </c>
      <c r="M27" s="94" t="e">
        <f t="shared" si="9"/>
        <v>#REF!</v>
      </c>
      <c r="N27" s="94" t="e">
        <f t="shared" si="9"/>
        <v>#REF!</v>
      </c>
      <c r="O27" s="94" t="e">
        <f t="shared" si="9"/>
        <v>#REF!</v>
      </c>
      <c r="P27" s="94" t="e">
        <f t="shared" si="9"/>
        <v>#REF!</v>
      </c>
      <c r="Q27" s="94" t="e">
        <f t="shared" si="9"/>
        <v>#REF!</v>
      </c>
      <c r="R27" s="94" t="e">
        <f t="shared" si="9"/>
        <v>#REF!</v>
      </c>
      <c r="S27" s="94" t="e">
        <f t="shared" si="9"/>
        <v>#REF!</v>
      </c>
      <c r="T27" s="94" t="e">
        <f t="shared" si="9"/>
        <v>#REF!</v>
      </c>
      <c r="U27" s="94" t="e">
        <f t="shared" si="9"/>
        <v>#REF!</v>
      </c>
      <c r="V27" s="94" t="e">
        <f t="shared" si="9"/>
        <v>#REF!</v>
      </c>
    </row>
    <row r="28" spans="1:22" s="50" customFormat="1" x14ac:dyDescent="0.2">
      <c r="A28" s="88">
        <f>A25</f>
        <v>2</v>
      </c>
      <c r="B28" s="94" t="e">
        <f t="shared" ref="B28" si="10">ROUNDUP(B11*0.87,)</f>
        <v>#REF!</v>
      </c>
      <c r="C28" s="94" t="e">
        <f t="shared" ref="C28:V28" si="11">ROUNDUP(C11*0.87,)</f>
        <v>#REF!</v>
      </c>
      <c r="D28" s="94" t="e">
        <f t="shared" si="11"/>
        <v>#REF!</v>
      </c>
      <c r="E28" s="94" t="e">
        <f t="shared" si="11"/>
        <v>#REF!</v>
      </c>
      <c r="F28" s="94" t="e">
        <f t="shared" si="11"/>
        <v>#REF!</v>
      </c>
      <c r="G28" s="94" t="e">
        <f t="shared" si="11"/>
        <v>#REF!</v>
      </c>
      <c r="H28" s="94" t="e">
        <f t="shared" si="11"/>
        <v>#REF!</v>
      </c>
      <c r="I28" s="94" t="e">
        <f t="shared" si="11"/>
        <v>#REF!</v>
      </c>
      <c r="J28" s="94" t="e">
        <f t="shared" si="11"/>
        <v>#REF!</v>
      </c>
      <c r="K28" s="94" t="e">
        <f t="shared" si="11"/>
        <v>#REF!</v>
      </c>
      <c r="L28" s="94" t="e">
        <f t="shared" si="11"/>
        <v>#REF!</v>
      </c>
      <c r="M28" s="94" t="e">
        <f t="shared" si="11"/>
        <v>#REF!</v>
      </c>
      <c r="N28" s="94" t="e">
        <f t="shared" si="11"/>
        <v>#REF!</v>
      </c>
      <c r="O28" s="94" t="e">
        <f t="shared" si="11"/>
        <v>#REF!</v>
      </c>
      <c r="P28" s="94" t="e">
        <f t="shared" si="11"/>
        <v>#REF!</v>
      </c>
      <c r="Q28" s="94" t="e">
        <f t="shared" si="11"/>
        <v>#REF!</v>
      </c>
      <c r="R28" s="94" t="e">
        <f t="shared" si="11"/>
        <v>#REF!</v>
      </c>
      <c r="S28" s="94" t="e">
        <f t="shared" si="11"/>
        <v>#REF!</v>
      </c>
      <c r="T28" s="94" t="e">
        <f t="shared" si="11"/>
        <v>#REF!</v>
      </c>
      <c r="U28" s="94" t="e">
        <f t="shared" si="11"/>
        <v>#REF!</v>
      </c>
      <c r="V28" s="94" t="e">
        <f t="shared" si="11"/>
        <v>#REF!</v>
      </c>
    </row>
    <row r="29" spans="1:22" s="50" customFormat="1" x14ac:dyDescent="0.2">
      <c r="A29" s="42" t="s">
        <v>85</v>
      </c>
      <c r="B29" s="94"/>
      <c r="C29" s="94"/>
      <c r="D29" s="94"/>
      <c r="E29" s="94"/>
      <c r="F29" s="94"/>
      <c r="G29" s="94"/>
      <c r="H29" s="94"/>
      <c r="I29" s="94"/>
      <c r="J29" s="94"/>
      <c r="K29" s="94"/>
      <c r="L29" s="94"/>
      <c r="M29" s="94"/>
      <c r="N29" s="94"/>
      <c r="O29" s="94"/>
      <c r="P29" s="94"/>
      <c r="Q29" s="94"/>
      <c r="R29" s="94"/>
      <c r="S29" s="94"/>
      <c r="T29" s="94"/>
      <c r="U29" s="94"/>
      <c r="V29" s="94"/>
    </row>
    <row r="30" spans="1:22" s="50" customFormat="1" x14ac:dyDescent="0.2">
      <c r="A30" s="88">
        <f>A24</f>
        <v>1</v>
      </c>
      <c r="B30" s="94" t="e">
        <f t="shared" ref="B30" si="12">ROUNDUP(B13*0.87,)</f>
        <v>#REF!</v>
      </c>
      <c r="C30" s="94" t="e">
        <f t="shared" ref="C30:V30" si="13">ROUNDUP(C13*0.87,)</f>
        <v>#REF!</v>
      </c>
      <c r="D30" s="94" t="e">
        <f t="shared" si="13"/>
        <v>#REF!</v>
      </c>
      <c r="E30" s="94" t="e">
        <f t="shared" si="13"/>
        <v>#REF!</v>
      </c>
      <c r="F30" s="94" t="e">
        <f t="shared" si="13"/>
        <v>#REF!</v>
      </c>
      <c r="G30" s="94" t="e">
        <f t="shared" si="13"/>
        <v>#REF!</v>
      </c>
      <c r="H30" s="94" t="e">
        <f t="shared" si="13"/>
        <v>#REF!</v>
      </c>
      <c r="I30" s="94" t="e">
        <f t="shared" si="13"/>
        <v>#REF!</v>
      </c>
      <c r="J30" s="94" t="e">
        <f t="shared" si="13"/>
        <v>#REF!</v>
      </c>
      <c r="K30" s="94" t="e">
        <f t="shared" si="13"/>
        <v>#REF!</v>
      </c>
      <c r="L30" s="94" t="e">
        <f t="shared" si="13"/>
        <v>#REF!</v>
      </c>
      <c r="M30" s="94" t="e">
        <f t="shared" si="13"/>
        <v>#REF!</v>
      </c>
      <c r="N30" s="94" t="e">
        <f t="shared" si="13"/>
        <v>#REF!</v>
      </c>
      <c r="O30" s="94" t="e">
        <f t="shared" si="13"/>
        <v>#REF!</v>
      </c>
      <c r="P30" s="94" t="e">
        <f t="shared" si="13"/>
        <v>#REF!</v>
      </c>
      <c r="Q30" s="94" t="e">
        <f t="shared" si="13"/>
        <v>#REF!</v>
      </c>
      <c r="R30" s="94" t="e">
        <f t="shared" si="13"/>
        <v>#REF!</v>
      </c>
      <c r="S30" s="94" t="e">
        <f t="shared" si="13"/>
        <v>#REF!</v>
      </c>
      <c r="T30" s="94" t="e">
        <f t="shared" si="13"/>
        <v>#REF!</v>
      </c>
      <c r="U30" s="94" t="e">
        <f t="shared" si="13"/>
        <v>#REF!</v>
      </c>
      <c r="V30" s="94" t="e">
        <f t="shared" si="13"/>
        <v>#REF!</v>
      </c>
    </row>
    <row r="31" spans="1:22" s="50" customFormat="1" x14ac:dyDescent="0.2">
      <c r="A31" s="88">
        <f>A25</f>
        <v>2</v>
      </c>
      <c r="B31" s="94" t="e">
        <f t="shared" ref="B31" si="14">ROUNDUP(B14*0.87,)</f>
        <v>#REF!</v>
      </c>
      <c r="C31" s="94" t="e">
        <f t="shared" ref="C31:V31" si="15">ROUNDUP(C14*0.87,)</f>
        <v>#REF!</v>
      </c>
      <c r="D31" s="94" t="e">
        <f t="shared" si="15"/>
        <v>#REF!</v>
      </c>
      <c r="E31" s="94" t="e">
        <f t="shared" si="15"/>
        <v>#REF!</v>
      </c>
      <c r="F31" s="94" t="e">
        <f t="shared" si="15"/>
        <v>#REF!</v>
      </c>
      <c r="G31" s="94" t="e">
        <f t="shared" si="15"/>
        <v>#REF!</v>
      </c>
      <c r="H31" s="94" t="e">
        <f t="shared" si="15"/>
        <v>#REF!</v>
      </c>
      <c r="I31" s="94" t="e">
        <f t="shared" si="15"/>
        <v>#REF!</v>
      </c>
      <c r="J31" s="94" t="e">
        <f t="shared" si="15"/>
        <v>#REF!</v>
      </c>
      <c r="K31" s="94" t="e">
        <f t="shared" si="15"/>
        <v>#REF!</v>
      </c>
      <c r="L31" s="94" t="e">
        <f t="shared" si="15"/>
        <v>#REF!</v>
      </c>
      <c r="M31" s="94" t="e">
        <f t="shared" si="15"/>
        <v>#REF!</v>
      </c>
      <c r="N31" s="94" t="e">
        <f t="shared" si="15"/>
        <v>#REF!</v>
      </c>
      <c r="O31" s="94" t="e">
        <f t="shared" si="15"/>
        <v>#REF!</v>
      </c>
      <c r="P31" s="94" t="e">
        <f t="shared" si="15"/>
        <v>#REF!</v>
      </c>
      <c r="Q31" s="94" t="e">
        <f t="shared" si="15"/>
        <v>#REF!</v>
      </c>
      <c r="R31" s="94" t="e">
        <f t="shared" si="15"/>
        <v>#REF!</v>
      </c>
      <c r="S31" s="94" t="e">
        <f t="shared" si="15"/>
        <v>#REF!</v>
      </c>
      <c r="T31" s="94" t="e">
        <f t="shared" si="15"/>
        <v>#REF!</v>
      </c>
      <c r="U31" s="94" t="e">
        <f t="shared" si="15"/>
        <v>#REF!</v>
      </c>
      <c r="V31" s="94" t="e">
        <f t="shared" si="15"/>
        <v>#REF!</v>
      </c>
    </row>
    <row r="32" spans="1:22" s="50" customFormat="1" x14ac:dyDescent="0.2">
      <c r="A32" s="42" t="s">
        <v>86</v>
      </c>
      <c r="B32" s="94"/>
      <c r="C32" s="94"/>
      <c r="D32" s="94"/>
      <c r="E32" s="94"/>
      <c r="F32" s="94"/>
      <c r="G32" s="94"/>
      <c r="H32" s="94"/>
      <c r="I32" s="94"/>
      <c r="J32" s="94"/>
      <c r="K32" s="94"/>
      <c r="L32" s="94"/>
      <c r="M32" s="94"/>
      <c r="N32" s="94"/>
      <c r="O32" s="94"/>
      <c r="P32" s="94"/>
      <c r="Q32" s="94"/>
      <c r="R32" s="94"/>
      <c r="S32" s="94"/>
      <c r="T32" s="94"/>
      <c r="U32" s="94"/>
      <c r="V32" s="94"/>
    </row>
    <row r="33" spans="1:22" s="50" customFormat="1" x14ac:dyDescent="0.2">
      <c r="A33" s="88">
        <f>A24</f>
        <v>1</v>
      </c>
      <c r="B33" s="94" t="e">
        <f t="shared" ref="B33" si="16">ROUNDUP(B16*0.87,)</f>
        <v>#REF!</v>
      </c>
      <c r="C33" s="94" t="e">
        <f t="shared" ref="C33:V33" si="17">ROUNDUP(C16*0.87,)</f>
        <v>#REF!</v>
      </c>
      <c r="D33" s="94" t="e">
        <f t="shared" si="17"/>
        <v>#REF!</v>
      </c>
      <c r="E33" s="94" t="e">
        <f t="shared" si="17"/>
        <v>#REF!</v>
      </c>
      <c r="F33" s="94" t="e">
        <f t="shared" si="17"/>
        <v>#REF!</v>
      </c>
      <c r="G33" s="94" t="e">
        <f t="shared" si="17"/>
        <v>#REF!</v>
      </c>
      <c r="H33" s="94" t="e">
        <f t="shared" si="17"/>
        <v>#REF!</v>
      </c>
      <c r="I33" s="94" t="e">
        <f t="shared" si="17"/>
        <v>#REF!</v>
      </c>
      <c r="J33" s="94" t="e">
        <f t="shared" si="17"/>
        <v>#REF!</v>
      </c>
      <c r="K33" s="94" t="e">
        <f t="shared" si="17"/>
        <v>#REF!</v>
      </c>
      <c r="L33" s="94" t="e">
        <f t="shared" si="17"/>
        <v>#REF!</v>
      </c>
      <c r="M33" s="94" t="e">
        <f t="shared" si="17"/>
        <v>#REF!</v>
      </c>
      <c r="N33" s="94" t="e">
        <f t="shared" si="17"/>
        <v>#REF!</v>
      </c>
      <c r="O33" s="94" t="e">
        <f t="shared" si="17"/>
        <v>#REF!</v>
      </c>
      <c r="P33" s="94" t="e">
        <f t="shared" si="17"/>
        <v>#REF!</v>
      </c>
      <c r="Q33" s="94" t="e">
        <f t="shared" si="17"/>
        <v>#REF!</v>
      </c>
      <c r="R33" s="94" t="e">
        <f t="shared" si="17"/>
        <v>#REF!</v>
      </c>
      <c r="S33" s="94" t="e">
        <f t="shared" si="17"/>
        <v>#REF!</v>
      </c>
      <c r="T33" s="94" t="e">
        <f t="shared" si="17"/>
        <v>#REF!</v>
      </c>
      <c r="U33" s="94" t="e">
        <f t="shared" si="17"/>
        <v>#REF!</v>
      </c>
      <c r="V33" s="94" t="e">
        <f t="shared" si="17"/>
        <v>#REF!</v>
      </c>
    </row>
    <row r="34" spans="1:22" s="50" customFormat="1" x14ac:dyDescent="0.2">
      <c r="A34" s="88">
        <f>A25</f>
        <v>2</v>
      </c>
      <c r="B34" s="94" t="e">
        <f t="shared" ref="B34" si="18">ROUNDUP(B17*0.87,)</f>
        <v>#REF!</v>
      </c>
      <c r="C34" s="94" t="e">
        <f t="shared" ref="C34:V34" si="19">ROUNDUP(C17*0.87,)</f>
        <v>#REF!</v>
      </c>
      <c r="D34" s="94" t="e">
        <f t="shared" si="19"/>
        <v>#REF!</v>
      </c>
      <c r="E34" s="94" t="e">
        <f t="shared" si="19"/>
        <v>#REF!</v>
      </c>
      <c r="F34" s="94" t="e">
        <f t="shared" si="19"/>
        <v>#REF!</v>
      </c>
      <c r="G34" s="94" t="e">
        <f t="shared" si="19"/>
        <v>#REF!</v>
      </c>
      <c r="H34" s="94" t="e">
        <f t="shared" si="19"/>
        <v>#REF!</v>
      </c>
      <c r="I34" s="94" t="e">
        <f t="shared" si="19"/>
        <v>#REF!</v>
      </c>
      <c r="J34" s="94" t="e">
        <f t="shared" si="19"/>
        <v>#REF!</v>
      </c>
      <c r="K34" s="94" t="e">
        <f t="shared" si="19"/>
        <v>#REF!</v>
      </c>
      <c r="L34" s="94" t="e">
        <f t="shared" si="19"/>
        <v>#REF!</v>
      </c>
      <c r="M34" s="94" t="e">
        <f t="shared" si="19"/>
        <v>#REF!</v>
      </c>
      <c r="N34" s="94" t="e">
        <f t="shared" si="19"/>
        <v>#REF!</v>
      </c>
      <c r="O34" s="94" t="e">
        <f t="shared" si="19"/>
        <v>#REF!</v>
      </c>
      <c r="P34" s="94" t="e">
        <f t="shared" si="19"/>
        <v>#REF!</v>
      </c>
      <c r="Q34" s="94" t="e">
        <f t="shared" si="19"/>
        <v>#REF!</v>
      </c>
      <c r="R34" s="94" t="e">
        <f t="shared" si="19"/>
        <v>#REF!</v>
      </c>
      <c r="S34" s="94" t="e">
        <f t="shared" si="19"/>
        <v>#REF!</v>
      </c>
      <c r="T34" s="94" t="e">
        <f t="shared" si="19"/>
        <v>#REF!</v>
      </c>
      <c r="U34" s="94" t="e">
        <f t="shared" si="19"/>
        <v>#REF!</v>
      </c>
      <c r="V34" s="94" t="e">
        <f t="shared" si="19"/>
        <v>#REF!</v>
      </c>
    </row>
    <row r="35" spans="1:22" s="50" customFormat="1" x14ac:dyDescent="0.2">
      <c r="A35" s="42" t="s">
        <v>87</v>
      </c>
      <c r="B35" s="94"/>
      <c r="C35" s="94"/>
      <c r="D35" s="94"/>
      <c r="E35" s="94"/>
      <c r="F35" s="94"/>
      <c r="G35" s="94"/>
      <c r="H35" s="94"/>
      <c r="I35" s="94"/>
      <c r="J35" s="94"/>
      <c r="K35" s="94"/>
      <c r="L35" s="94"/>
      <c r="M35" s="94"/>
      <c r="N35" s="94"/>
      <c r="O35" s="94"/>
      <c r="P35" s="94"/>
      <c r="Q35" s="94"/>
      <c r="R35" s="94"/>
      <c r="S35" s="94"/>
      <c r="T35" s="94"/>
      <c r="U35" s="94"/>
      <c r="V35" s="94"/>
    </row>
    <row r="36" spans="1:22" s="50" customFormat="1" x14ac:dyDescent="0.2">
      <c r="A36" s="88" t="s">
        <v>88</v>
      </c>
      <c r="B36" s="94" t="e">
        <f t="shared" ref="B36" si="20">ROUNDUP(B19*0.87,)</f>
        <v>#REF!</v>
      </c>
      <c r="C36" s="94" t="e">
        <f t="shared" ref="C36:V36" si="21">ROUNDUP(C19*0.87,)</f>
        <v>#REF!</v>
      </c>
      <c r="D36" s="94" t="e">
        <f t="shared" si="21"/>
        <v>#REF!</v>
      </c>
      <c r="E36" s="94" t="e">
        <f t="shared" si="21"/>
        <v>#REF!</v>
      </c>
      <c r="F36" s="94" t="e">
        <f t="shared" si="21"/>
        <v>#REF!</v>
      </c>
      <c r="G36" s="94" t="e">
        <f t="shared" si="21"/>
        <v>#REF!</v>
      </c>
      <c r="H36" s="94" t="e">
        <f t="shared" si="21"/>
        <v>#REF!</v>
      </c>
      <c r="I36" s="94" t="e">
        <f t="shared" si="21"/>
        <v>#REF!</v>
      </c>
      <c r="J36" s="94" t="e">
        <f t="shared" si="21"/>
        <v>#REF!</v>
      </c>
      <c r="K36" s="94" t="e">
        <f t="shared" si="21"/>
        <v>#REF!</v>
      </c>
      <c r="L36" s="94" t="e">
        <f t="shared" si="21"/>
        <v>#REF!</v>
      </c>
      <c r="M36" s="94" t="e">
        <f t="shared" si="21"/>
        <v>#REF!</v>
      </c>
      <c r="N36" s="94" t="e">
        <f t="shared" si="21"/>
        <v>#REF!</v>
      </c>
      <c r="O36" s="94" t="e">
        <f t="shared" si="21"/>
        <v>#REF!</v>
      </c>
      <c r="P36" s="94" t="e">
        <f t="shared" si="21"/>
        <v>#REF!</v>
      </c>
      <c r="Q36" s="94" t="e">
        <f t="shared" si="21"/>
        <v>#REF!</v>
      </c>
      <c r="R36" s="94" t="e">
        <f t="shared" si="21"/>
        <v>#REF!</v>
      </c>
      <c r="S36" s="94" t="e">
        <f t="shared" si="21"/>
        <v>#REF!</v>
      </c>
      <c r="T36" s="94" t="e">
        <f t="shared" si="21"/>
        <v>#REF!</v>
      </c>
      <c r="U36" s="94" t="e">
        <f t="shared" si="21"/>
        <v>#REF!</v>
      </c>
      <c r="V36" s="94" t="e">
        <f t="shared" si="21"/>
        <v>#REF!</v>
      </c>
    </row>
    <row r="37" spans="1:22" s="50" customFormat="1" x14ac:dyDescent="0.2">
      <c r="A37" s="100"/>
    </row>
    <row r="38" spans="1:22" s="50" customFormat="1" x14ac:dyDescent="0.2">
      <c r="A38" s="100"/>
    </row>
    <row r="39" spans="1:22" s="50" customFormat="1" x14ac:dyDescent="0.2">
      <c r="A39" s="71" t="s">
        <v>66</v>
      </c>
    </row>
    <row r="40" spans="1:22" x14ac:dyDescent="0.2">
      <c r="A40" s="63" t="s">
        <v>78</v>
      </c>
    </row>
    <row r="41" spans="1:22" ht="9" hidden="1" customHeight="1" x14ac:dyDescent="0.2">
      <c r="A41" s="43" t="s">
        <v>67</v>
      </c>
    </row>
    <row r="42" spans="1:22" ht="10.7" customHeight="1" x14ac:dyDescent="0.2">
      <c r="A42" s="43" t="s">
        <v>89</v>
      </c>
    </row>
    <row r="43" spans="1:22" x14ac:dyDescent="0.2">
      <c r="A43" s="43" t="s">
        <v>68</v>
      </c>
    </row>
    <row r="44" spans="1:22" ht="13.35" customHeight="1" x14ac:dyDescent="0.2">
      <c r="A44" s="43" t="s">
        <v>69</v>
      </c>
    </row>
    <row r="45" spans="1:22" ht="13.35" customHeight="1" x14ac:dyDescent="0.2">
      <c r="A45" s="159" t="s">
        <v>162</v>
      </c>
    </row>
    <row r="46" spans="1:22" ht="13.35" customHeight="1" thickBot="1" x14ac:dyDescent="0.25">
      <c r="A46" s="43"/>
    </row>
    <row r="47" spans="1:22" x14ac:dyDescent="0.2">
      <c r="A47" s="168" t="s">
        <v>70</v>
      </c>
    </row>
    <row r="48" spans="1:22" ht="72.75" thickBot="1" x14ac:dyDescent="0.25">
      <c r="A48" s="112" t="s">
        <v>103</v>
      </c>
    </row>
    <row r="49" spans="1:1" ht="12.75" thickBot="1" x14ac:dyDescent="0.25">
      <c r="A49" s="107" t="s">
        <v>139</v>
      </c>
    </row>
    <row r="50" spans="1:1" ht="12.75" thickBot="1" x14ac:dyDescent="0.25">
      <c r="A50" s="176" t="s">
        <v>221</v>
      </c>
    </row>
    <row r="51" spans="1:1" x14ac:dyDescent="0.2">
      <c r="A51" s="177" t="s">
        <v>220</v>
      </c>
    </row>
    <row r="52" spans="1:1" ht="12.75" thickBot="1" x14ac:dyDescent="0.25">
      <c r="A52" s="166" t="s">
        <v>222</v>
      </c>
    </row>
    <row r="53" spans="1:1" ht="12.75" thickBot="1" x14ac:dyDescent="0.25">
      <c r="A53" s="107" t="s">
        <v>171</v>
      </c>
    </row>
    <row r="54" spans="1:1" x14ac:dyDescent="0.2">
      <c r="A54" s="158" t="s">
        <v>172</v>
      </c>
    </row>
    <row r="55" spans="1:1" x14ac:dyDescent="0.2">
      <c r="A55" s="158" t="s">
        <v>173</v>
      </c>
    </row>
  </sheetData>
  <mergeCells count="1">
    <mergeCell ref="A1:A2"/>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V39"/>
  <sheetViews>
    <sheetView workbookViewId="0">
      <pane xSplit="1" topLeftCell="B1" activePane="topRight" state="frozen"/>
      <selection pane="topRight" activeCell="D8" sqref="D8"/>
    </sheetView>
  </sheetViews>
  <sheetFormatPr defaultColWidth="9" defaultRowHeight="12" x14ac:dyDescent="0.2"/>
  <cols>
    <col min="1" max="1" width="84.5703125" style="48" customWidth="1"/>
    <col min="2" max="8" width="9" style="48"/>
    <col min="9" max="13" width="0" style="48" hidden="1" customWidth="1"/>
    <col min="14" max="16384" width="9" style="48"/>
  </cols>
  <sheetData>
    <row r="1" spans="1:22" s="51" customFormat="1" ht="12" customHeight="1" x14ac:dyDescent="0.2">
      <c r="A1" s="230" t="s">
        <v>82</v>
      </c>
    </row>
    <row r="2" spans="1:22" s="51" customFormat="1" ht="12" customHeight="1" x14ac:dyDescent="0.2">
      <c r="A2" s="230"/>
    </row>
    <row r="3" spans="1:22" s="51" customFormat="1" ht="11.1" customHeight="1" x14ac:dyDescent="0.2">
      <c r="A3" s="97" t="s">
        <v>102</v>
      </c>
    </row>
    <row r="4" spans="1:22" s="52" customFormat="1" ht="32.1" customHeight="1" x14ac:dyDescent="0.2">
      <c r="A4" s="98" t="s">
        <v>64</v>
      </c>
      <c r="B4" s="92" t="e">
        <f>#REF!</f>
        <v>#REF!</v>
      </c>
      <c r="C4" s="92" t="e">
        <f>#REF!</f>
        <v>#REF!</v>
      </c>
      <c r="D4" s="92" t="e">
        <f>#REF!</f>
        <v>#REF!</v>
      </c>
      <c r="E4" s="92" t="e">
        <f>#REF!</f>
        <v>#REF!</v>
      </c>
      <c r="F4" s="92" t="e">
        <f>#REF!</f>
        <v>#REF!</v>
      </c>
      <c r="G4" s="92" t="e">
        <f>#REF!</f>
        <v>#REF!</v>
      </c>
      <c r="H4" s="92" t="e">
        <f>#REF!</f>
        <v>#REF!</v>
      </c>
      <c r="I4" s="92" t="e">
        <f>#REF!</f>
        <v>#REF!</v>
      </c>
      <c r="J4" s="92" t="e">
        <f>#REF!</f>
        <v>#REF!</v>
      </c>
      <c r="K4" s="92" t="e">
        <f>#REF!</f>
        <v>#REF!</v>
      </c>
      <c r="L4" s="92" t="e">
        <f>#REF!</f>
        <v>#REF!</v>
      </c>
      <c r="M4" s="92" t="e">
        <f>#REF!</f>
        <v>#REF!</v>
      </c>
      <c r="N4" s="92" t="e">
        <f>#REF!</f>
        <v>#REF!</v>
      </c>
      <c r="O4" s="92" t="e">
        <f>#REF!</f>
        <v>#REF!</v>
      </c>
      <c r="P4" s="92" t="e">
        <f>#REF!</f>
        <v>#REF!</v>
      </c>
      <c r="Q4" s="92" t="e">
        <f>#REF!</f>
        <v>#REF!</v>
      </c>
      <c r="R4" s="92" t="e">
        <f>#REF!</f>
        <v>#REF!</v>
      </c>
      <c r="S4" s="92" t="e">
        <f>#REF!</f>
        <v>#REF!</v>
      </c>
      <c r="T4" s="92" t="e">
        <f>#REF!</f>
        <v>#REF!</v>
      </c>
      <c r="U4" s="92" t="e">
        <f>#REF!</f>
        <v>#REF!</v>
      </c>
      <c r="V4" s="92" t="e">
        <f>#REF!</f>
        <v>#REF!</v>
      </c>
    </row>
    <row r="5" spans="1:22" s="53" customFormat="1" ht="21.95" customHeight="1" x14ac:dyDescent="0.2">
      <c r="A5" s="98"/>
      <c r="B5" s="92" t="e">
        <f>#REF!</f>
        <v>#REF!</v>
      </c>
      <c r="C5" s="92" t="e">
        <f>#REF!</f>
        <v>#REF!</v>
      </c>
      <c r="D5" s="92" t="e">
        <f>#REF!</f>
        <v>#REF!</v>
      </c>
      <c r="E5" s="92" t="e">
        <f>#REF!</f>
        <v>#REF!</v>
      </c>
      <c r="F5" s="92" t="e">
        <f>#REF!</f>
        <v>#REF!</v>
      </c>
      <c r="G5" s="92" t="e">
        <f>#REF!</f>
        <v>#REF!</v>
      </c>
      <c r="H5" s="92" t="e">
        <f>#REF!</f>
        <v>#REF!</v>
      </c>
      <c r="I5" s="92" t="e">
        <f>#REF!</f>
        <v>#REF!</v>
      </c>
      <c r="J5" s="92" t="e">
        <f>#REF!</f>
        <v>#REF!</v>
      </c>
      <c r="K5" s="92" t="e">
        <f>#REF!</f>
        <v>#REF!</v>
      </c>
      <c r="L5" s="92" t="e">
        <f>#REF!</f>
        <v>#REF!</v>
      </c>
      <c r="M5" s="92" t="e">
        <f>#REF!</f>
        <v>#REF!</v>
      </c>
      <c r="N5" s="92" t="e">
        <f>#REF!</f>
        <v>#REF!</v>
      </c>
      <c r="O5" s="92" t="e">
        <f>#REF!</f>
        <v>#REF!</v>
      </c>
      <c r="P5" s="92" t="e">
        <f>#REF!</f>
        <v>#REF!</v>
      </c>
      <c r="Q5" s="92" t="e">
        <f>#REF!</f>
        <v>#REF!</v>
      </c>
      <c r="R5" s="92" t="e">
        <f>#REF!</f>
        <v>#REF!</v>
      </c>
      <c r="S5" s="92" t="e">
        <f>#REF!</f>
        <v>#REF!</v>
      </c>
      <c r="T5" s="92" t="e">
        <f>#REF!</f>
        <v>#REF!</v>
      </c>
      <c r="U5" s="92" t="e">
        <f>#REF!</f>
        <v>#REF!</v>
      </c>
      <c r="V5" s="92" t="e">
        <f>#REF!</f>
        <v>#REF!</v>
      </c>
    </row>
    <row r="6" spans="1:22" s="53" customFormat="1" x14ac:dyDescent="0.2">
      <c r="A6" s="42" t="s">
        <v>83</v>
      </c>
    </row>
    <row r="7" spans="1:22" s="53" customFormat="1" x14ac:dyDescent="0.2">
      <c r="A7" s="88">
        <v>1</v>
      </c>
      <c r="B7" s="42" t="e">
        <f>#REF!</f>
        <v>#REF!</v>
      </c>
      <c r="C7" s="42" t="e">
        <f>#REF!</f>
        <v>#REF!</v>
      </c>
      <c r="D7" s="42" t="e">
        <f>#REF!</f>
        <v>#REF!</v>
      </c>
      <c r="E7" s="42" t="e">
        <f>#REF!</f>
        <v>#REF!</v>
      </c>
      <c r="F7" s="42" t="e">
        <f>#REF!</f>
        <v>#REF!</v>
      </c>
      <c r="G7" s="42" t="e">
        <f>#REF!</f>
        <v>#REF!</v>
      </c>
      <c r="H7" s="42" t="e">
        <f>#REF!</f>
        <v>#REF!</v>
      </c>
      <c r="I7" s="42" t="e">
        <f>#REF!</f>
        <v>#REF!</v>
      </c>
      <c r="J7" s="42" t="e">
        <f>#REF!</f>
        <v>#REF!</v>
      </c>
      <c r="K7" s="42" t="e">
        <f>#REF!</f>
        <v>#REF!</v>
      </c>
      <c r="L7" s="42" t="e">
        <f>#REF!</f>
        <v>#REF!</v>
      </c>
      <c r="M7" s="42" t="e">
        <f>#REF!</f>
        <v>#REF!</v>
      </c>
      <c r="N7" s="42" t="e">
        <f>#REF!</f>
        <v>#REF!</v>
      </c>
      <c r="O7" s="42" t="e">
        <f>#REF!</f>
        <v>#REF!</v>
      </c>
      <c r="P7" s="42" t="e">
        <f>#REF!</f>
        <v>#REF!</v>
      </c>
      <c r="Q7" s="42" t="e">
        <f>#REF!</f>
        <v>#REF!</v>
      </c>
      <c r="R7" s="42" t="e">
        <f>#REF!</f>
        <v>#REF!</v>
      </c>
      <c r="S7" s="42" t="e">
        <f>#REF!</f>
        <v>#REF!</v>
      </c>
      <c r="T7" s="42" t="e">
        <f>#REF!</f>
        <v>#REF!</v>
      </c>
      <c r="U7" s="42" t="e">
        <f>#REF!</f>
        <v>#REF!</v>
      </c>
      <c r="V7" s="42" t="e">
        <f>#REF!</f>
        <v>#REF!</v>
      </c>
    </row>
    <row r="8" spans="1:22" s="53" customFormat="1" x14ac:dyDescent="0.2">
      <c r="A8" s="88">
        <v>2</v>
      </c>
      <c r="B8" s="42" t="e">
        <f>#REF!</f>
        <v>#REF!</v>
      </c>
      <c r="C8" s="42" t="e">
        <f>#REF!</f>
        <v>#REF!</v>
      </c>
      <c r="D8" s="42" t="e">
        <f>#REF!</f>
        <v>#REF!</v>
      </c>
      <c r="E8" s="42" t="e">
        <f>#REF!</f>
        <v>#REF!</v>
      </c>
      <c r="F8" s="42" t="e">
        <f>#REF!</f>
        <v>#REF!</v>
      </c>
      <c r="G8" s="42" t="e">
        <f>#REF!</f>
        <v>#REF!</v>
      </c>
      <c r="H8" s="42" t="e">
        <f>#REF!</f>
        <v>#REF!</v>
      </c>
      <c r="I8" s="42" t="e">
        <f>#REF!</f>
        <v>#REF!</v>
      </c>
      <c r="J8" s="42" t="e">
        <f>#REF!</f>
        <v>#REF!</v>
      </c>
      <c r="K8" s="42" t="e">
        <f>#REF!</f>
        <v>#REF!</v>
      </c>
      <c r="L8" s="42" t="e">
        <f>#REF!</f>
        <v>#REF!</v>
      </c>
      <c r="M8" s="42" t="e">
        <f>#REF!</f>
        <v>#REF!</v>
      </c>
      <c r="N8" s="42" t="e">
        <f>#REF!</f>
        <v>#REF!</v>
      </c>
      <c r="O8" s="42" t="e">
        <f>#REF!</f>
        <v>#REF!</v>
      </c>
      <c r="P8" s="42" t="e">
        <f>#REF!</f>
        <v>#REF!</v>
      </c>
      <c r="Q8" s="42" t="e">
        <f>#REF!</f>
        <v>#REF!</v>
      </c>
      <c r="R8" s="42" t="e">
        <f>#REF!</f>
        <v>#REF!</v>
      </c>
      <c r="S8" s="42" t="e">
        <f>#REF!</f>
        <v>#REF!</v>
      </c>
      <c r="T8" s="42" t="e">
        <f>#REF!</f>
        <v>#REF!</v>
      </c>
      <c r="U8" s="42" t="e">
        <f>#REF!</f>
        <v>#REF!</v>
      </c>
      <c r="V8" s="42" t="e">
        <f>#REF!</f>
        <v>#REF!</v>
      </c>
    </row>
    <row r="9" spans="1:22" s="53" customFormat="1" x14ac:dyDescent="0.2">
      <c r="A9" s="42" t="s">
        <v>84</v>
      </c>
      <c r="B9" s="42"/>
      <c r="C9" s="42"/>
      <c r="D9" s="42"/>
      <c r="E9" s="42"/>
      <c r="F9" s="42"/>
      <c r="G9" s="42"/>
      <c r="H9" s="42"/>
      <c r="I9" s="42"/>
      <c r="J9" s="42"/>
      <c r="K9" s="42"/>
      <c r="L9" s="42"/>
      <c r="M9" s="42"/>
      <c r="N9" s="42"/>
      <c r="O9" s="42"/>
      <c r="P9" s="42"/>
      <c r="Q9" s="42"/>
      <c r="R9" s="42"/>
      <c r="S9" s="42"/>
      <c r="T9" s="42"/>
      <c r="U9" s="42"/>
      <c r="V9" s="42"/>
    </row>
    <row r="10" spans="1:22" s="53" customFormat="1" x14ac:dyDescent="0.2">
      <c r="A10" s="88">
        <f>A7</f>
        <v>1</v>
      </c>
      <c r="B10" s="42" t="e">
        <f>#REF!</f>
        <v>#REF!</v>
      </c>
      <c r="C10" s="42" t="e">
        <f>#REF!</f>
        <v>#REF!</v>
      </c>
      <c r="D10" s="42" t="e">
        <f>#REF!</f>
        <v>#REF!</v>
      </c>
      <c r="E10" s="42" t="e">
        <f>#REF!</f>
        <v>#REF!</v>
      </c>
      <c r="F10" s="42" t="e">
        <f>#REF!</f>
        <v>#REF!</v>
      </c>
      <c r="G10" s="42" t="e">
        <f>#REF!</f>
        <v>#REF!</v>
      </c>
      <c r="H10" s="42" t="e">
        <f>#REF!</f>
        <v>#REF!</v>
      </c>
      <c r="I10" s="42" t="e">
        <f>#REF!</f>
        <v>#REF!</v>
      </c>
      <c r="J10" s="42" t="e">
        <f>#REF!</f>
        <v>#REF!</v>
      </c>
      <c r="K10" s="42" t="e">
        <f>#REF!</f>
        <v>#REF!</v>
      </c>
      <c r="L10" s="42" t="e">
        <f>#REF!</f>
        <v>#REF!</v>
      </c>
      <c r="M10" s="42" t="e">
        <f>#REF!</f>
        <v>#REF!</v>
      </c>
      <c r="N10" s="42" t="e">
        <f>#REF!</f>
        <v>#REF!</v>
      </c>
      <c r="O10" s="42" t="e">
        <f>#REF!</f>
        <v>#REF!</v>
      </c>
      <c r="P10" s="42" t="e">
        <f>#REF!</f>
        <v>#REF!</v>
      </c>
      <c r="Q10" s="42" t="e">
        <f>#REF!</f>
        <v>#REF!</v>
      </c>
      <c r="R10" s="42" t="e">
        <f>#REF!</f>
        <v>#REF!</v>
      </c>
      <c r="S10" s="42" t="e">
        <f>#REF!</f>
        <v>#REF!</v>
      </c>
      <c r="T10" s="42" t="e">
        <f>#REF!</f>
        <v>#REF!</v>
      </c>
      <c r="U10" s="42" t="e">
        <f>#REF!</f>
        <v>#REF!</v>
      </c>
      <c r="V10" s="42" t="e">
        <f>#REF!</f>
        <v>#REF!</v>
      </c>
    </row>
    <row r="11" spans="1:22" s="53" customFormat="1" x14ac:dyDescent="0.2">
      <c r="A11" s="88">
        <f>A8</f>
        <v>2</v>
      </c>
      <c r="B11" s="42" t="e">
        <f>#REF!</f>
        <v>#REF!</v>
      </c>
      <c r="C11" s="42" t="e">
        <f>#REF!</f>
        <v>#REF!</v>
      </c>
      <c r="D11" s="42" t="e">
        <f>#REF!</f>
        <v>#REF!</v>
      </c>
      <c r="E11" s="42" t="e">
        <f>#REF!</f>
        <v>#REF!</v>
      </c>
      <c r="F11" s="42" t="e">
        <f>#REF!</f>
        <v>#REF!</v>
      </c>
      <c r="G11" s="42" t="e">
        <f>#REF!</f>
        <v>#REF!</v>
      </c>
      <c r="H11" s="42" t="e">
        <f>#REF!</f>
        <v>#REF!</v>
      </c>
      <c r="I11" s="42" t="e">
        <f>#REF!</f>
        <v>#REF!</v>
      </c>
      <c r="J11" s="42" t="e">
        <f>#REF!</f>
        <v>#REF!</v>
      </c>
      <c r="K11" s="42" t="e">
        <f>#REF!</f>
        <v>#REF!</v>
      </c>
      <c r="L11" s="42" t="e">
        <f>#REF!</f>
        <v>#REF!</v>
      </c>
      <c r="M11" s="42" t="e">
        <f>#REF!</f>
        <v>#REF!</v>
      </c>
      <c r="N11" s="42" t="e">
        <f>#REF!</f>
        <v>#REF!</v>
      </c>
      <c r="O11" s="42" t="e">
        <f>#REF!</f>
        <v>#REF!</v>
      </c>
      <c r="P11" s="42" t="e">
        <f>#REF!</f>
        <v>#REF!</v>
      </c>
      <c r="Q11" s="42" t="e">
        <f>#REF!</f>
        <v>#REF!</v>
      </c>
      <c r="R11" s="42" t="e">
        <f>#REF!</f>
        <v>#REF!</v>
      </c>
      <c r="S11" s="42" t="e">
        <f>#REF!</f>
        <v>#REF!</v>
      </c>
      <c r="T11" s="42" t="e">
        <f>#REF!</f>
        <v>#REF!</v>
      </c>
      <c r="U11" s="42" t="e">
        <f>#REF!</f>
        <v>#REF!</v>
      </c>
      <c r="V11" s="42" t="e">
        <f>#REF!</f>
        <v>#REF!</v>
      </c>
    </row>
    <row r="12" spans="1:22" s="53" customFormat="1" x14ac:dyDescent="0.2">
      <c r="A12" s="42" t="s">
        <v>85</v>
      </c>
      <c r="B12" s="42"/>
      <c r="C12" s="42"/>
      <c r="D12" s="42"/>
      <c r="E12" s="42"/>
      <c r="F12" s="42"/>
      <c r="G12" s="42"/>
      <c r="H12" s="42"/>
      <c r="I12" s="42"/>
      <c r="J12" s="42"/>
      <c r="K12" s="42"/>
      <c r="L12" s="42"/>
      <c r="M12" s="42"/>
      <c r="N12" s="42"/>
      <c r="O12" s="42"/>
      <c r="P12" s="42"/>
      <c r="Q12" s="42"/>
      <c r="R12" s="42"/>
      <c r="S12" s="42"/>
      <c r="T12" s="42"/>
      <c r="U12" s="42"/>
      <c r="V12" s="42"/>
    </row>
    <row r="13" spans="1:22" s="53" customFormat="1" x14ac:dyDescent="0.2">
      <c r="A13" s="88">
        <f>A7</f>
        <v>1</v>
      </c>
      <c r="B13" s="42" t="e">
        <f>#REF!</f>
        <v>#REF!</v>
      </c>
      <c r="C13" s="42" t="e">
        <f>#REF!</f>
        <v>#REF!</v>
      </c>
      <c r="D13" s="42" t="e">
        <f>#REF!</f>
        <v>#REF!</v>
      </c>
      <c r="E13" s="42" t="e">
        <f>#REF!</f>
        <v>#REF!</v>
      </c>
      <c r="F13" s="42" t="e">
        <f>#REF!</f>
        <v>#REF!</v>
      </c>
      <c r="G13" s="42" t="e">
        <f>#REF!</f>
        <v>#REF!</v>
      </c>
      <c r="H13" s="42" t="e">
        <f>#REF!</f>
        <v>#REF!</v>
      </c>
      <c r="I13" s="42" t="e">
        <f>#REF!</f>
        <v>#REF!</v>
      </c>
      <c r="J13" s="42" t="e">
        <f>#REF!</f>
        <v>#REF!</v>
      </c>
      <c r="K13" s="42" t="e">
        <f>#REF!</f>
        <v>#REF!</v>
      </c>
      <c r="L13" s="42" t="e">
        <f>#REF!</f>
        <v>#REF!</v>
      </c>
      <c r="M13" s="42" t="e">
        <f>#REF!</f>
        <v>#REF!</v>
      </c>
      <c r="N13" s="42" t="e">
        <f>#REF!</f>
        <v>#REF!</v>
      </c>
      <c r="O13" s="42" t="e">
        <f>#REF!</f>
        <v>#REF!</v>
      </c>
      <c r="P13" s="42" t="e">
        <f>#REF!</f>
        <v>#REF!</v>
      </c>
      <c r="Q13" s="42" t="e">
        <f>#REF!</f>
        <v>#REF!</v>
      </c>
      <c r="R13" s="42" t="e">
        <f>#REF!</f>
        <v>#REF!</v>
      </c>
      <c r="S13" s="42" t="e">
        <f>#REF!</f>
        <v>#REF!</v>
      </c>
      <c r="T13" s="42" t="e">
        <f>#REF!</f>
        <v>#REF!</v>
      </c>
      <c r="U13" s="42" t="e">
        <f>#REF!</f>
        <v>#REF!</v>
      </c>
      <c r="V13" s="42" t="e">
        <f>#REF!</f>
        <v>#REF!</v>
      </c>
    </row>
    <row r="14" spans="1:22" s="53" customFormat="1" x14ac:dyDescent="0.2">
      <c r="A14" s="88">
        <f>A8</f>
        <v>2</v>
      </c>
      <c r="B14" s="42" t="e">
        <f>#REF!</f>
        <v>#REF!</v>
      </c>
      <c r="C14" s="42" t="e">
        <f>#REF!</f>
        <v>#REF!</v>
      </c>
      <c r="D14" s="42" t="e">
        <f>#REF!</f>
        <v>#REF!</v>
      </c>
      <c r="E14" s="42" t="e">
        <f>#REF!</f>
        <v>#REF!</v>
      </c>
      <c r="F14" s="42" t="e">
        <f>#REF!</f>
        <v>#REF!</v>
      </c>
      <c r="G14" s="42" t="e">
        <f>#REF!</f>
        <v>#REF!</v>
      </c>
      <c r="H14" s="42" t="e">
        <f>#REF!</f>
        <v>#REF!</v>
      </c>
      <c r="I14" s="42" t="e">
        <f>#REF!</f>
        <v>#REF!</v>
      </c>
      <c r="J14" s="42" t="e">
        <f>#REF!</f>
        <v>#REF!</v>
      </c>
      <c r="K14" s="42" t="e">
        <f>#REF!</f>
        <v>#REF!</v>
      </c>
      <c r="L14" s="42" t="e">
        <f>#REF!</f>
        <v>#REF!</v>
      </c>
      <c r="M14" s="42" t="e">
        <f>#REF!</f>
        <v>#REF!</v>
      </c>
      <c r="N14" s="42" t="e">
        <f>#REF!</f>
        <v>#REF!</v>
      </c>
      <c r="O14" s="42" t="e">
        <f>#REF!</f>
        <v>#REF!</v>
      </c>
      <c r="P14" s="42" t="e">
        <f>#REF!</f>
        <v>#REF!</v>
      </c>
      <c r="Q14" s="42" t="e">
        <f>#REF!</f>
        <v>#REF!</v>
      </c>
      <c r="R14" s="42" t="e">
        <f>#REF!</f>
        <v>#REF!</v>
      </c>
      <c r="S14" s="42" t="e">
        <f>#REF!</f>
        <v>#REF!</v>
      </c>
      <c r="T14" s="42" t="e">
        <f>#REF!</f>
        <v>#REF!</v>
      </c>
      <c r="U14" s="42" t="e">
        <f>#REF!</f>
        <v>#REF!</v>
      </c>
      <c r="V14" s="42" t="e">
        <f>#REF!</f>
        <v>#REF!</v>
      </c>
    </row>
    <row r="15" spans="1:22" s="53" customFormat="1" x14ac:dyDescent="0.2">
      <c r="A15" s="42" t="s">
        <v>86</v>
      </c>
      <c r="B15" s="42"/>
      <c r="C15" s="42"/>
      <c r="D15" s="42"/>
      <c r="E15" s="42"/>
      <c r="F15" s="42"/>
      <c r="G15" s="42"/>
      <c r="H15" s="42"/>
      <c r="I15" s="42"/>
      <c r="J15" s="42"/>
      <c r="K15" s="42"/>
      <c r="L15" s="42"/>
      <c r="M15" s="42"/>
      <c r="N15" s="42"/>
      <c r="O15" s="42"/>
      <c r="P15" s="42"/>
      <c r="Q15" s="42"/>
      <c r="R15" s="42"/>
      <c r="S15" s="42"/>
      <c r="T15" s="42"/>
      <c r="U15" s="42"/>
      <c r="V15" s="42"/>
    </row>
    <row r="16" spans="1:22" s="53" customFormat="1" x14ac:dyDescent="0.2">
      <c r="A16" s="88">
        <f>A7</f>
        <v>1</v>
      </c>
      <c r="B16" s="42" t="e">
        <f>#REF!</f>
        <v>#REF!</v>
      </c>
      <c r="C16" s="42" t="e">
        <f>#REF!</f>
        <v>#REF!</v>
      </c>
      <c r="D16" s="42" t="e">
        <f>#REF!</f>
        <v>#REF!</v>
      </c>
      <c r="E16" s="42" t="e">
        <f>#REF!</f>
        <v>#REF!</v>
      </c>
      <c r="F16" s="42" t="e">
        <f>#REF!</f>
        <v>#REF!</v>
      </c>
      <c r="G16" s="42" t="e">
        <f>#REF!</f>
        <v>#REF!</v>
      </c>
      <c r="H16" s="42" t="e">
        <f>#REF!</f>
        <v>#REF!</v>
      </c>
      <c r="I16" s="42" t="e">
        <f>#REF!</f>
        <v>#REF!</v>
      </c>
      <c r="J16" s="42" t="e">
        <f>#REF!</f>
        <v>#REF!</v>
      </c>
      <c r="K16" s="42" t="e">
        <f>#REF!</f>
        <v>#REF!</v>
      </c>
      <c r="L16" s="42" t="e">
        <f>#REF!</f>
        <v>#REF!</v>
      </c>
      <c r="M16" s="42" t="e">
        <f>#REF!</f>
        <v>#REF!</v>
      </c>
      <c r="N16" s="42" t="e">
        <f>#REF!</f>
        <v>#REF!</v>
      </c>
      <c r="O16" s="42" t="e">
        <f>#REF!</f>
        <v>#REF!</v>
      </c>
      <c r="P16" s="42" t="e">
        <f>#REF!</f>
        <v>#REF!</v>
      </c>
      <c r="Q16" s="42" t="e">
        <f>#REF!</f>
        <v>#REF!</v>
      </c>
      <c r="R16" s="42" t="e">
        <f>#REF!</f>
        <v>#REF!</v>
      </c>
      <c r="S16" s="42" t="e">
        <f>#REF!</f>
        <v>#REF!</v>
      </c>
      <c r="T16" s="42" t="e">
        <f>#REF!</f>
        <v>#REF!</v>
      </c>
      <c r="U16" s="42" t="e">
        <f>#REF!</f>
        <v>#REF!</v>
      </c>
      <c r="V16" s="42" t="e">
        <f>#REF!</f>
        <v>#REF!</v>
      </c>
    </row>
    <row r="17" spans="1:22" s="53" customFormat="1" x14ac:dyDescent="0.2">
      <c r="A17" s="88">
        <f>A8</f>
        <v>2</v>
      </c>
      <c r="B17" s="42" t="e">
        <f>#REF!</f>
        <v>#REF!</v>
      </c>
      <c r="C17" s="42" t="e">
        <f>#REF!</f>
        <v>#REF!</v>
      </c>
      <c r="D17" s="42" t="e">
        <f>#REF!</f>
        <v>#REF!</v>
      </c>
      <c r="E17" s="42" t="e">
        <f>#REF!</f>
        <v>#REF!</v>
      </c>
      <c r="F17" s="42" t="e">
        <f>#REF!</f>
        <v>#REF!</v>
      </c>
      <c r="G17" s="42" t="e">
        <f>#REF!</f>
        <v>#REF!</v>
      </c>
      <c r="H17" s="42" t="e">
        <f>#REF!</f>
        <v>#REF!</v>
      </c>
      <c r="I17" s="42" t="e">
        <f>#REF!</f>
        <v>#REF!</v>
      </c>
      <c r="J17" s="42" t="e">
        <f>#REF!</f>
        <v>#REF!</v>
      </c>
      <c r="K17" s="42" t="e">
        <f>#REF!</f>
        <v>#REF!</v>
      </c>
      <c r="L17" s="42" t="e">
        <f>#REF!</f>
        <v>#REF!</v>
      </c>
      <c r="M17" s="42" t="e">
        <f>#REF!</f>
        <v>#REF!</v>
      </c>
      <c r="N17" s="42" t="e">
        <f>#REF!</f>
        <v>#REF!</v>
      </c>
      <c r="O17" s="42" t="e">
        <f>#REF!</f>
        <v>#REF!</v>
      </c>
      <c r="P17" s="42" t="e">
        <f>#REF!</f>
        <v>#REF!</v>
      </c>
      <c r="Q17" s="42" t="e">
        <f>#REF!</f>
        <v>#REF!</v>
      </c>
      <c r="R17" s="42" t="e">
        <f>#REF!</f>
        <v>#REF!</v>
      </c>
      <c r="S17" s="42" t="e">
        <f>#REF!</f>
        <v>#REF!</v>
      </c>
      <c r="T17" s="42" t="e">
        <f>#REF!</f>
        <v>#REF!</v>
      </c>
      <c r="U17" s="42" t="e">
        <f>#REF!</f>
        <v>#REF!</v>
      </c>
      <c r="V17" s="42" t="e">
        <f>#REF!</f>
        <v>#REF!</v>
      </c>
    </row>
    <row r="18" spans="1:22" s="53" customFormat="1" x14ac:dyDescent="0.2">
      <c r="A18" s="42" t="s">
        <v>87</v>
      </c>
      <c r="B18" s="42"/>
      <c r="C18" s="42"/>
      <c r="D18" s="42"/>
      <c r="E18" s="42"/>
      <c r="F18" s="42"/>
      <c r="G18" s="42"/>
      <c r="H18" s="42"/>
      <c r="I18" s="42"/>
      <c r="J18" s="42"/>
      <c r="K18" s="42"/>
      <c r="L18" s="42"/>
      <c r="M18" s="42"/>
      <c r="N18" s="42"/>
      <c r="O18" s="42"/>
      <c r="P18" s="42"/>
      <c r="Q18" s="42"/>
      <c r="R18" s="42"/>
      <c r="S18" s="42"/>
      <c r="T18" s="42"/>
      <c r="U18" s="42"/>
      <c r="V18" s="42"/>
    </row>
    <row r="19" spans="1:22" s="53" customFormat="1" x14ac:dyDescent="0.2">
      <c r="A19" s="88" t="s">
        <v>88</v>
      </c>
      <c r="B19" s="42" t="e">
        <f>#REF!</f>
        <v>#REF!</v>
      </c>
      <c r="C19" s="42" t="e">
        <f>#REF!</f>
        <v>#REF!</v>
      </c>
      <c r="D19" s="42" t="e">
        <f>#REF!</f>
        <v>#REF!</v>
      </c>
      <c r="E19" s="42" t="e">
        <f>#REF!</f>
        <v>#REF!</v>
      </c>
      <c r="F19" s="42" t="e">
        <f>#REF!</f>
        <v>#REF!</v>
      </c>
      <c r="G19" s="42" t="e">
        <f>#REF!</f>
        <v>#REF!</v>
      </c>
      <c r="H19" s="42" t="e">
        <f>#REF!</f>
        <v>#REF!</v>
      </c>
      <c r="I19" s="42" t="e">
        <f>#REF!</f>
        <v>#REF!</v>
      </c>
      <c r="J19" s="42" t="e">
        <f>#REF!</f>
        <v>#REF!</v>
      </c>
      <c r="K19" s="42" t="e">
        <f>#REF!</f>
        <v>#REF!</v>
      </c>
      <c r="L19" s="42" t="e">
        <f>#REF!</f>
        <v>#REF!</v>
      </c>
      <c r="M19" s="42" t="e">
        <f>#REF!</f>
        <v>#REF!</v>
      </c>
      <c r="N19" s="42" t="e">
        <f>#REF!</f>
        <v>#REF!</v>
      </c>
      <c r="O19" s="42" t="e">
        <f>#REF!</f>
        <v>#REF!</v>
      </c>
      <c r="P19" s="42" t="e">
        <f>#REF!</f>
        <v>#REF!</v>
      </c>
      <c r="Q19" s="42" t="e">
        <f>#REF!</f>
        <v>#REF!</v>
      </c>
      <c r="R19" s="42" t="e">
        <f>#REF!</f>
        <v>#REF!</v>
      </c>
      <c r="S19" s="42" t="e">
        <f>#REF!</f>
        <v>#REF!</v>
      </c>
      <c r="T19" s="42" t="e">
        <f>#REF!</f>
        <v>#REF!</v>
      </c>
      <c r="U19" s="42" t="e">
        <f>#REF!</f>
        <v>#REF!</v>
      </c>
      <c r="V19" s="42" t="e">
        <f>#REF!</f>
        <v>#REF!</v>
      </c>
    </row>
    <row r="20" spans="1:22" s="53" customFormat="1" x14ac:dyDescent="0.2">
      <c r="A20" s="89"/>
    </row>
    <row r="21" spans="1:22" s="50" customFormat="1" x14ac:dyDescent="0.2">
      <c r="A21" s="100"/>
    </row>
    <row r="22" spans="1:22" s="50" customFormat="1" x14ac:dyDescent="0.2">
      <c r="A22" s="100"/>
    </row>
    <row r="23" spans="1:22" s="50" customFormat="1" x14ac:dyDescent="0.2">
      <c r="A23" s="71" t="s">
        <v>66</v>
      </c>
    </row>
    <row r="24" spans="1:22" x14ac:dyDescent="0.2">
      <c r="A24" s="63" t="s">
        <v>78</v>
      </c>
    </row>
    <row r="25" spans="1:22" ht="9" hidden="1" customHeight="1" x14ac:dyDescent="0.2">
      <c r="A25" s="43" t="s">
        <v>67</v>
      </c>
    </row>
    <row r="26" spans="1:22" ht="10.7" customHeight="1" x14ac:dyDescent="0.2">
      <c r="A26" s="43" t="s">
        <v>89</v>
      </c>
    </row>
    <row r="27" spans="1:22" x14ac:dyDescent="0.2">
      <c r="A27" s="43" t="s">
        <v>68</v>
      </c>
    </row>
    <row r="28" spans="1:22" ht="13.35" customHeight="1" x14ac:dyDescent="0.2">
      <c r="A28" s="43" t="s">
        <v>69</v>
      </c>
    </row>
    <row r="29" spans="1:22" ht="13.35" customHeight="1" x14ac:dyDescent="0.2">
      <c r="A29" s="159" t="s">
        <v>162</v>
      </c>
    </row>
    <row r="30" spans="1:22" ht="13.35" customHeight="1" thickBot="1" x14ac:dyDescent="0.25">
      <c r="A30" s="43"/>
    </row>
    <row r="31" spans="1:22" x14ac:dyDescent="0.2">
      <c r="A31" s="168" t="s">
        <v>70</v>
      </c>
    </row>
    <row r="32" spans="1:22" ht="72.75" thickBot="1" x14ac:dyDescent="0.25">
      <c r="A32" s="112" t="s">
        <v>103</v>
      </c>
    </row>
    <row r="33" spans="1:1" ht="12.75" thickBot="1" x14ac:dyDescent="0.25">
      <c r="A33" s="107" t="s">
        <v>139</v>
      </c>
    </row>
    <row r="34" spans="1:1" ht="12.75" thickBot="1" x14ac:dyDescent="0.25">
      <c r="A34" s="176" t="s">
        <v>221</v>
      </c>
    </row>
    <row r="35" spans="1:1" x14ac:dyDescent="0.2">
      <c r="A35" s="177" t="s">
        <v>220</v>
      </c>
    </row>
    <row r="36" spans="1:1" ht="12.75" thickBot="1" x14ac:dyDescent="0.25">
      <c r="A36" s="166" t="s">
        <v>222</v>
      </c>
    </row>
    <row r="37" spans="1:1" ht="12.75" thickBot="1" x14ac:dyDescent="0.25">
      <c r="A37" s="107" t="s">
        <v>171</v>
      </c>
    </row>
    <row r="38" spans="1:1" x14ac:dyDescent="0.2">
      <c r="A38" s="158" t="s">
        <v>172</v>
      </c>
    </row>
    <row r="39" spans="1:1" x14ac:dyDescent="0.2">
      <c r="A39" s="158" t="s">
        <v>173</v>
      </c>
    </row>
  </sheetData>
  <mergeCells count="1">
    <mergeCell ref="A1:A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Лист24"/>
  <dimension ref="A1:B79"/>
  <sheetViews>
    <sheetView zoomScale="90" zoomScaleNormal="90" workbookViewId="0">
      <selection activeCell="B1" sqref="B1:C1048576"/>
    </sheetView>
  </sheetViews>
  <sheetFormatPr defaultColWidth="8.7109375" defaultRowHeight="12.75" x14ac:dyDescent="0.2"/>
  <cols>
    <col min="1" max="1" width="80.28515625" style="55" customWidth="1"/>
    <col min="2" max="16384" width="8.7109375" style="55"/>
  </cols>
  <sheetData>
    <row r="1" spans="1:2" x14ac:dyDescent="0.2">
      <c r="A1" s="230" t="s">
        <v>82</v>
      </c>
    </row>
    <row r="2" spans="1:2" x14ac:dyDescent="0.2">
      <c r="A2" s="230"/>
    </row>
    <row r="3" spans="1:2" x14ac:dyDescent="0.2">
      <c r="A3" s="230"/>
    </row>
    <row r="4" spans="1:2" ht="18.75" customHeight="1" x14ac:dyDescent="0.2">
      <c r="A4" s="147" t="s">
        <v>94</v>
      </c>
    </row>
    <row r="5" spans="1:2" s="52" customFormat="1" ht="32.1" customHeight="1" x14ac:dyDescent="0.2">
      <c r="A5" s="98" t="s">
        <v>64</v>
      </c>
      <c r="B5" s="86" t="e">
        <f>'C завтраками| Bed and breakfast'!#REF!</f>
        <v>#REF!</v>
      </c>
    </row>
    <row r="6" spans="1:2" s="53" customFormat="1" ht="21.95" customHeight="1" x14ac:dyDescent="0.2">
      <c r="A6" s="98"/>
      <c r="B6" s="86" t="e">
        <f>'C завтраками| Bed and breakfast'!#REF!</f>
        <v>#REF!</v>
      </c>
    </row>
    <row r="7" spans="1:2" s="53" customFormat="1" ht="12" x14ac:dyDescent="0.2">
      <c r="A7" s="42" t="s">
        <v>83</v>
      </c>
      <c r="B7" s="87"/>
    </row>
    <row r="8" spans="1:2" s="53" customFormat="1" ht="12" x14ac:dyDescent="0.2">
      <c r="A8" s="88">
        <v>1</v>
      </c>
      <c r="B8" s="42" t="e">
        <f>'C завтраками| Bed and breakfast'!#REF!*0.9</f>
        <v>#REF!</v>
      </c>
    </row>
    <row r="9" spans="1:2" s="53" customFormat="1" ht="12" x14ac:dyDescent="0.2">
      <c r="A9" s="88">
        <v>2</v>
      </c>
      <c r="B9" s="42" t="e">
        <f>'C завтраками| Bed and breakfast'!#REF!*0.9</f>
        <v>#REF!</v>
      </c>
    </row>
    <row r="10" spans="1:2" s="53" customFormat="1" ht="12" x14ac:dyDescent="0.2">
      <c r="A10" s="42" t="s">
        <v>234</v>
      </c>
      <c r="B10" s="42"/>
    </row>
    <row r="11" spans="1:2" s="53" customFormat="1" ht="12" x14ac:dyDescent="0.2">
      <c r="A11" s="180">
        <v>1</v>
      </c>
      <c r="B11" s="42" t="e">
        <f>'C завтраками| Bed and breakfast'!#REF!*0.9</f>
        <v>#REF!</v>
      </c>
    </row>
    <row r="12" spans="1:2" s="53" customFormat="1" ht="12" x14ac:dyDescent="0.2">
      <c r="A12" s="180">
        <v>2</v>
      </c>
      <c r="B12" s="42" t="e">
        <f>'C завтраками| Bed and breakfast'!#REF!*0.9</f>
        <v>#REF!</v>
      </c>
    </row>
    <row r="13" spans="1:2" s="53" customFormat="1" ht="12" x14ac:dyDescent="0.2">
      <c r="A13" s="42" t="s">
        <v>84</v>
      </c>
      <c r="B13" s="42"/>
    </row>
    <row r="14" spans="1:2" s="53" customFormat="1" ht="12" x14ac:dyDescent="0.2">
      <c r="A14" s="88">
        <f>A8</f>
        <v>1</v>
      </c>
      <c r="B14" s="42" t="e">
        <f>'C завтраками| Bed and breakfast'!#REF!*0.9</f>
        <v>#REF!</v>
      </c>
    </row>
    <row r="15" spans="1:2" s="53" customFormat="1" ht="12" x14ac:dyDescent="0.2">
      <c r="A15" s="88">
        <f>A9</f>
        <v>2</v>
      </c>
      <c r="B15" s="42" t="e">
        <f>'C завтраками| Bed and breakfast'!#REF!*0.9</f>
        <v>#REF!</v>
      </c>
    </row>
    <row r="16" spans="1:2" s="53" customFormat="1" ht="12" x14ac:dyDescent="0.2">
      <c r="A16" s="42" t="s">
        <v>85</v>
      </c>
      <c r="B16" s="42"/>
    </row>
    <row r="17" spans="1:2" s="53" customFormat="1" ht="12" x14ac:dyDescent="0.2">
      <c r="A17" s="88">
        <f>A8</f>
        <v>1</v>
      </c>
      <c r="B17" s="42" t="e">
        <f>'C завтраками| Bed and breakfast'!#REF!*0.9</f>
        <v>#REF!</v>
      </c>
    </row>
    <row r="18" spans="1:2" s="53" customFormat="1" ht="12" x14ac:dyDescent="0.2">
      <c r="A18" s="88">
        <f>A9</f>
        <v>2</v>
      </c>
      <c r="B18" s="42" t="e">
        <f>'C завтраками| Bed and breakfast'!#REF!*0.9</f>
        <v>#REF!</v>
      </c>
    </row>
    <row r="19" spans="1:2" s="53" customFormat="1" ht="12" x14ac:dyDescent="0.2">
      <c r="A19" s="42" t="s">
        <v>86</v>
      </c>
      <c r="B19" s="42"/>
    </row>
    <row r="20" spans="1:2" s="53" customFormat="1" ht="12" x14ac:dyDescent="0.2">
      <c r="A20" s="88">
        <f>A8</f>
        <v>1</v>
      </c>
      <c r="B20" s="42" t="e">
        <f>'C завтраками| Bed and breakfast'!#REF!*0.9</f>
        <v>#REF!</v>
      </c>
    </row>
    <row r="21" spans="1:2" s="53" customFormat="1" ht="12" x14ac:dyDescent="0.2">
      <c r="A21" s="88">
        <f>A9</f>
        <v>2</v>
      </c>
      <c r="B21" s="42" t="e">
        <f>'C завтраками| Bed and breakfast'!#REF!*0.9</f>
        <v>#REF!</v>
      </c>
    </row>
    <row r="22" spans="1:2" s="53" customFormat="1" ht="12" x14ac:dyDescent="0.2">
      <c r="A22" s="42" t="s">
        <v>87</v>
      </c>
      <c r="B22" s="42"/>
    </row>
    <row r="23" spans="1:2" s="53" customFormat="1" ht="12" x14ac:dyDescent="0.2">
      <c r="A23" s="88" t="s">
        <v>88</v>
      </c>
      <c r="B23" s="42" t="e">
        <f>'C завтраками| Bed and breakfast'!#REF!*0.9</f>
        <v>#REF!</v>
      </c>
    </row>
    <row r="24" spans="1:2" s="53" customFormat="1" ht="12" x14ac:dyDescent="0.2">
      <c r="A24" s="89"/>
      <c r="B24" s="89"/>
    </row>
    <row r="25" spans="1:2" s="48" customFormat="1" ht="24.75" customHeight="1" x14ac:dyDescent="0.2">
      <c r="A25" s="146" t="s">
        <v>100</v>
      </c>
      <c r="B25" s="135" t="e">
        <f t="shared" ref="B25" si="0">B5</f>
        <v>#REF!</v>
      </c>
    </row>
    <row r="26" spans="1:2" s="48" customFormat="1" ht="26.25" customHeight="1" x14ac:dyDescent="0.2">
      <c r="A26" s="90" t="s">
        <v>64</v>
      </c>
      <c r="B26" s="135" t="e">
        <f t="shared" ref="B26" si="1">B6</f>
        <v>#REF!</v>
      </c>
    </row>
    <row r="27" spans="1:2" s="44" customFormat="1" ht="12" x14ac:dyDescent="0.2">
      <c r="A27" s="42" t="s">
        <v>83</v>
      </c>
      <c r="B27" s="87"/>
    </row>
    <row r="28" spans="1:2" s="50" customFormat="1" ht="12" x14ac:dyDescent="0.2">
      <c r="A28" s="88">
        <v>1</v>
      </c>
      <c r="B28" s="94" t="e">
        <f t="shared" ref="B28" si="2">ROUNDUP(B8*0.9,)</f>
        <v>#REF!</v>
      </c>
    </row>
    <row r="29" spans="1:2" s="50" customFormat="1" ht="12" x14ac:dyDescent="0.2">
      <c r="A29" s="88">
        <v>2</v>
      </c>
      <c r="B29" s="94" t="e">
        <f t="shared" ref="B29" si="3">ROUNDUP(B9*0.9,)</f>
        <v>#REF!</v>
      </c>
    </row>
    <row r="30" spans="1:2" s="50" customFormat="1" ht="12" x14ac:dyDescent="0.2">
      <c r="A30" s="42" t="s">
        <v>234</v>
      </c>
      <c r="B30" s="94"/>
    </row>
    <row r="31" spans="1:2" s="50" customFormat="1" ht="12" x14ac:dyDescent="0.2">
      <c r="A31" s="180">
        <v>1</v>
      </c>
      <c r="B31" s="94" t="e">
        <f t="shared" ref="B31" si="4">ROUNDUP(B11*0.9,)</f>
        <v>#REF!</v>
      </c>
    </row>
    <row r="32" spans="1:2" s="50" customFormat="1" ht="12" x14ac:dyDescent="0.2">
      <c r="A32" s="180">
        <v>2</v>
      </c>
      <c r="B32" s="94" t="e">
        <f t="shared" ref="B32" si="5">ROUNDUP(B12*0.9,)</f>
        <v>#REF!</v>
      </c>
    </row>
    <row r="33" spans="1:2" s="50" customFormat="1" ht="12" x14ac:dyDescent="0.2">
      <c r="A33" s="42" t="s">
        <v>84</v>
      </c>
      <c r="B33" s="94"/>
    </row>
    <row r="34" spans="1:2" s="50" customFormat="1" ht="12" x14ac:dyDescent="0.2">
      <c r="A34" s="88">
        <f>A28</f>
        <v>1</v>
      </c>
      <c r="B34" s="94" t="e">
        <f t="shared" ref="B34" si="6">ROUNDUP(B14*0.9,)</f>
        <v>#REF!</v>
      </c>
    </row>
    <row r="35" spans="1:2" s="50" customFormat="1" ht="12" x14ac:dyDescent="0.2">
      <c r="A35" s="88">
        <f>A29</f>
        <v>2</v>
      </c>
      <c r="B35" s="94" t="e">
        <f t="shared" ref="B35" si="7">ROUNDUP(B15*0.9,)</f>
        <v>#REF!</v>
      </c>
    </row>
    <row r="36" spans="1:2" s="50" customFormat="1" ht="12" x14ac:dyDescent="0.2">
      <c r="A36" s="42" t="s">
        <v>85</v>
      </c>
      <c r="B36" s="94"/>
    </row>
    <row r="37" spans="1:2" s="50" customFormat="1" ht="12" x14ac:dyDescent="0.2">
      <c r="A37" s="88">
        <f>A28</f>
        <v>1</v>
      </c>
      <c r="B37" s="94" t="e">
        <f t="shared" ref="B37" si="8">ROUNDUP(B17*0.9,)</f>
        <v>#REF!</v>
      </c>
    </row>
    <row r="38" spans="1:2" s="50" customFormat="1" ht="12" x14ac:dyDescent="0.2">
      <c r="A38" s="88">
        <f>A29</f>
        <v>2</v>
      </c>
      <c r="B38" s="94" t="e">
        <f t="shared" ref="B38" si="9">ROUNDUP(B18*0.9,)</f>
        <v>#REF!</v>
      </c>
    </row>
    <row r="39" spans="1:2" s="50" customFormat="1" ht="12" x14ac:dyDescent="0.2">
      <c r="A39" s="42" t="s">
        <v>86</v>
      </c>
      <c r="B39" s="94"/>
    </row>
    <row r="40" spans="1:2" s="50" customFormat="1" ht="12" x14ac:dyDescent="0.2">
      <c r="A40" s="88">
        <f>A28</f>
        <v>1</v>
      </c>
      <c r="B40" s="94" t="e">
        <f t="shared" ref="B40" si="10">ROUNDUP(B20*0.9,)</f>
        <v>#REF!</v>
      </c>
    </row>
    <row r="41" spans="1:2" s="50" customFormat="1" ht="12" x14ac:dyDescent="0.2">
      <c r="A41" s="88">
        <f>A29</f>
        <v>2</v>
      </c>
      <c r="B41" s="94" t="e">
        <f t="shared" ref="B41" si="11">ROUNDUP(B21*0.9,)</f>
        <v>#REF!</v>
      </c>
    </row>
    <row r="42" spans="1:2" s="50" customFormat="1" ht="12" x14ac:dyDescent="0.2">
      <c r="A42" s="42" t="s">
        <v>87</v>
      </c>
      <c r="B42" s="94"/>
    </row>
    <row r="43" spans="1:2" s="50" customFormat="1" ht="12" x14ac:dyDescent="0.2">
      <c r="A43" s="88" t="s">
        <v>88</v>
      </c>
      <c r="B43" s="94" t="e">
        <f t="shared" ref="B43" si="12">ROUNDUP(B23*0.9,)</f>
        <v>#REF!</v>
      </c>
    </row>
    <row r="44" spans="1:2" s="50" customFormat="1" ht="12" x14ac:dyDescent="0.2">
      <c r="A44" s="88"/>
    </row>
    <row r="45" spans="1:2" ht="144" customHeight="1" x14ac:dyDescent="0.2">
      <c r="A45" s="156" t="s">
        <v>200</v>
      </c>
    </row>
    <row r="46" spans="1:2" x14ac:dyDescent="0.2">
      <c r="A46" s="144" t="s">
        <v>71</v>
      </c>
    </row>
    <row r="47" spans="1:2" x14ac:dyDescent="0.2">
      <c r="A47" s="57" t="s">
        <v>201</v>
      </c>
    </row>
    <row r="48" spans="1:2" x14ac:dyDescent="0.2">
      <c r="A48" s="57" t="s">
        <v>202</v>
      </c>
    </row>
    <row r="49" spans="1:1" x14ac:dyDescent="0.2">
      <c r="A49" s="93"/>
    </row>
    <row r="50" spans="1:1" x14ac:dyDescent="0.2">
      <c r="A50" s="144" t="s">
        <v>66</v>
      </c>
    </row>
    <row r="52" spans="1:1" x14ac:dyDescent="0.2">
      <c r="A52" s="56" t="s">
        <v>72</v>
      </c>
    </row>
    <row r="53" spans="1:1" x14ac:dyDescent="0.2">
      <c r="A53" s="56" t="s">
        <v>73</v>
      </c>
    </row>
    <row r="54" spans="1:1" x14ac:dyDescent="0.2">
      <c r="A54" s="56" t="s">
        <v>74</v>
      </c>
    </row>
    <row r="55" spans="1:1" x14ac:dyDescent="0.2">
      <c r="A55" s="56" t="s">
        <v>75</v>
      </c>
    </row>
    <row r="56" spans="1:1" x14ac:dyDescent="0.2">
      <c r="A56" s="43" t="s">
        <v>89</v>
      </c>
    </row>
    <row r="57" spans="1:1" x14ac:dyDescent="0.2">
      <c r="A57" s="58" t="s">
        <v>214</v>
      </c>
    </row>
    <row r="58" spans="1:1" x14ac:dyDescent="0.2">
      <c r="A58" s="58" t="s">
        <v>203</v>
      </c>
    </row>
    <row r="59" spans="1:1" x14ac:dyDescent="0.2">
      <c r="A59" s="159" t="s">
        <v>162</v>
      </c>
    </row>
    <row r="60" spans="1:1" ht="29.25" customHeight="1" x14ac:dyDescent="0.2">
      <c r="A60" s="145" t="s">
        <v>104</v>
      </c>
    </row>
    <row r="61" spans="1:1" ht="46.9" customHeight="1" x14ac:dyDescent="0.2">
      <c r="A61" s="175" t="s">
        <v>204</v>
      </c>
    </row>
    <row r="62" spans="1:1" ht="21" x14ac:dyDescent="0.2">
      <c r="A62" s="175" t="s">
        <v>205</v>
      </c>
    </row>
    <row r="63" spans="1:1" ht="31.5" x14ac:dyDescent="0.2">
      <c r="A63" s="175" t="s">
        <v>207</v>
      </c>
    </row>
    <row r="64" spans="1:1" ht="31.5" x14ac:dyDescent="0.2">
      <c r="A64" s="175" t="s">
        <v>208</v>
      </c>
    </row>
    <row r="65" spans="1:1" ht="42" x14ac:dyDescent="0.2">
      <c r="A65" s="175" t="s">
        <v>206</v>
      </c>
    </row>
    <row r="66" spans="1:1" ht="21" x14ac:dyDescent="0.2">
      <c r="A66" s="175" t="s">
        <v>209</v>
      </c>
    </row>
    <row r="67" spans="1:1" ht="34.5" x14ac:dyDescent="0.2">
      <c r="A67" s="175" t="s">
        <v>210</v>
      </c>
    </row>
    <row r="68" spans="1:1" ht="23.25" x14ac:dyDescent="0.2">
      <c r="A68" s="175" t="s">
        <v>211</v>
      </c>
    </row>
    <row r="69" spans="1:1" ht="31.5" x14ac:dyDescent="0.2">
      <c r="A69" s="175" t="s">
        <v>212</v>
      </c>
    </row>
    <row r="70" spans="1:1" ht="31.5" x14ac:dyDescent="0.2">
      <c r="A70" s="175" t="s">
        <v>213</v>
      </c>
    </row>
    <row r="71" spans="1:1" ht="30" customHeight="1" x14ac:dyDescent="0.2">
      <c r="A71" s="113" t="s">
        <v>99</v>
      </c>
    </row>
    <row r="72" spans="1:1" ht="63" hidden="1" x14ac:dyDescent="0.2">
      <c r="A72" s="149" t="s">
        <v>156</v>
      </c>
    </row>
    <row r="73" spans="1:1" ht="30" customHeight="1" x14ac:dyDescent="0.2">
      <c r="A73" s="140" t="s">
        <v>95</v>
      </c>
    </row>
    <row r="74" spans="1:1" ht="42.75" x14ac:dyDescent="0.2">
      <c r="A74" s="108" t="s">
        <v>96</v>
      </c>
    </row>
    <row r="75" spans="1:1" ht="21" x14ac:dyDescent="0.2">
      <c r="A75" s="66" t="s">
        <v>97</v>
      </c>
    </row>
    <row r="76" spans="1:1" x14ac:dyDescent="0.2">
      <c r="A76" s="68"/>
    </row>
    <row r="77" spans="1:1" x14ac:dyDescent="0.2">
      <c r="A77" s="69" t="s">
        <v>70</v>
      </c>
    </row>
    <row r="78" spans="1:1" ht="24" x14ac:dyDescent="0.2">
      <c r="A78" s="70" t="s">
        <v>76</v>
      </c>
    </row>
    <row r="79" spans="1:1" ht="24" x14ac:dyDescent="0.2">
      <c r="A79" s="70" t="s">
        <v>77</v>
      </c>
    </row>
  </sheetData>
  <mergeCells count="1">
    <mergeCell ref="A1:A3"/>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79"/>
  <sheetViews>
    <sheetView zoomScale="90" zoomScaleNormal="90" workbookViewId="0">
      <selection activeCell="B1" sqref="B1:C1048576"/>
    </sheetView>
  </sheetViews>
  <sheetFormatPr defaultColWidth="8.7109375" defaultRowHeight="12.75" x14ac:dyDescent="0.2"/>
  <cols>
    <col min="1" max="1" width="80.28515625" style="55" customWidth="1"/>
    <col min="2" max="16384" width="8.7109375" style="55"/>
  </cols>
  <sheetData>
    <row r="1" spans="1:2" x14ac:dyDescent="0.2">
      <c r="A1" s="230" t="s">
        <v>82</v>
      </c>
    </row>
    <row r="2" spans="1:2" x14ac:dyDescent="0.2">
      <c r="A2" s="230"/>
    </row>
    <row r="3" spans="1:2" x14ac:dyDescent="0.2">
      <c r="A3" s="230"/>
    </row>
    <row r="4" spans="1:2" ht="18.75" customHeight="1" x14ac:dyDescent="0.2">
      <c r="A4" s="147" t="s">
        <v>94</v>
      </c>
    </row>
    <row r="5" spans="1:2" s="52" customFormat="1" ht="32.1" customHeight="1" x14ac:dyDescent="0.2">
      <c r="A5" s="98" t="s">
        <v>64</v>
      </c>
      <c r="B5" s="86" t="e">
        <f>'C завтраками| Bed and breakfast'!#REF!</f>
        <v>#REF!</v>
      </c>
    </row>
    <row r="6" spans="1:2" s="53" customFormat="1" ht="21.95" customHeight="1" x14ac:dyDescent="0.2">
      <c r="A6" s="98"/>
      <c r="B6" s="86" t="e">
        <f>'C завтраками| Bed and breakfast'!#REF!</f>
        <v>#REF!</v>
      </c>
    </row>
    <row r="7" spans="1:2" s="53" customFormat="1" ht="12" x14ac:dyDescent="0.2">
      <c r="A7" s="42" t="s">
        <v>83</v>
      </c>
      <c r="B7" s="87"/>
    </row>
    <row r="8" spans="1:2" s="53" customFormat="1" ht="12" x14ac:dyDescent="0.2">
      <c r="A8" s="88">
        <v>1</v>
      </c>
      <c r="B8" s="42" t="e">
        <f>'C завтраками| Bed and breakfast'!#REF!*0.9</f>
        <v>#REF!</v>
      </c>
    </row>
    <row r="9" spans="1:2" s="53" customFormat="1" ht="12" x14ac:dyDescent="0.2">
      <c r="A9" s="88">
        <v>2</v>
      </c>
      <c r="B9" s="42" t="e">
        <f>'C завтраками| Bed and breakfast'!#REF!*0.9</f>
        <v>#REF!</v>
      </c>
    </row>
    <row r="10" spans="1:2" s="53" customFormat="1" ht="12" x14ac:dyDescent="0.2">
      <c r="A10" s="42" t="s">
        <v>234</v>
      </c>
      <c r="B10" s="42"/>
    </row>
    <row r="11" spans="1:2" s="53" customFormat="1" ht="12" x14ac:dyDescent="0.2">
      <c r="A11" s="180">
        <v>1</v>
      </c>
      <c r="B11" s="42" t="e">
        <f>'C завтраками| Bed and breakfast'!#REF!*0.9</f>
        <v>#REF!</v>
      </c>
    </row>
    <row r="12" spans="1:2" s="53" customFormat="1" ht="12" x14ac:dyDescent="0.2">
      <c r="A12" s="180">
        <v>2</v>
      </c>
      <c r="B12" s="42" t="e">
        <f>'C завтраками| Bed and breakfast'!#REF!*0.9</f>
        <v>#REF!</v>
      </c>
    </row>
    <row r="13" spans="1:2" s="53" customFormat="1" ht="12" x14ac:dyDescent="0.2">
      <c r="A13" s="42" t="s">
        <v>84</v>
      </c>
      <c r="B13" s="42"/>
    </row>
    <row r="14" spans="1:2" s="53" customFormat="1" ht="12" x14ac:dyDescent="0.2">
      <c r="A14" s="88">
        <f>A8</f>
        <v>1</v>
      </c>
      <c r="B14" s="42" t="e">
        <f>'C завтраками| Bed and breakfast'!#REF!*0.9</f>
        <v>#REF!</v>
      </c>
    </row>
    <row r="15" spans="1:2" s="53" customFormat="1" ht="12" x14ac:dyDescent="0.2">
      <c r="A15" s="88">
        <f>A9</f>
        <v>2</v>
      </c>
      <c r="B15" s="42" t="e">
        <f>'C завтраками| Bed and breakfast'!#REF!*0.9</f>
        <v>#REF!</v>
      </c>
    </row>
    <row r="16" spans="1:2" s="53" customFormat="1" ht="12" x14ac:dyDescent="0.2">
      <c r="A16" s="42" t="s">
        <v>85</v>
      </c>
      <c r="B16" s="42"/>
    </row>
    <row r="17" spans="1:2" s="53" customFormat="1" ht="12" x14ac:dyDescent="0.2">
      <c r="A17" s="88">
        <f>A8</f>
        <v>1</v>
      </c>
      <c r="B17" s="42" t="e">
        <f>'C завтраками| Bed and breakfast'!#REF!*0.9</f>
        <v>#REF!</v>
      </c>
    </row>
    <row r="18" spans="1:2" s="53" customFormat="1" ht="12" x14ac:dyDescent="0.2">
      <c r="A18" s="88">
        <f>A9</f>
        <v>2</v>
      </c>
      <c r="B18" s="42" t="e">
        <f>'C завтраками| Bed and breakfast'!#REF!*0.9</f>
        <v>#REF!</v>
      </c>
    </row>
    <row r="19" spans="1:2" s="53" customFormat="1" ht="12" x14ac:dyDescent="0.2">
      <c r="A19" s="42" t="s">
        <v>86</v>
      </c>
      <c r="B19" s="42"/>
    </row>
    <row r="20" spans="1:2" s="53" customFormat="1" ht="12" x14ac:dyDescent="0.2">
      <c r="A20" s="88">
        <f>A8</f>
        <v>1</v>
      </c>
      <c r="B20" s="42" t="e">
        <f>'C завтраками| Bed and breakfast'!#REF!*0.9</f>
        <v>#REF!</v>
      </c>
    </row>
    <row r="21" spans="1:2" s="53" customFormat="1" ht="12" x14ac:dyDescent="0.2">
      <c r="A21" s="88">
        <f>A9</f>
        <v>2</v>
      </c>
      <c r="B21" s="42" t="e">
        <f>'C завтраками| Bed and breakfast'!#REF!*0.9</f>
        <v>#REF!</v>
      </c>
    </row>
    <row r="22" spans="1:2" s="53" customFormat="1" ht="12" x14ac:dyDescent="0.2">
      <c r="A22" s="42" t="s">
        <v>87</v>
      </c>
      <c r="B22" s="42"/>
    </row>
    <row r="23" spans="1:2" s="53" customFormat="1" ht="12" x14ac:dyDescent="0.2">
      <c r="A23" s="88" t="s">
        <v>88</v>
      </c>
      <c r="B23" s="42" t="e">
        <f>'C завтраками| Bed and breakfast'!#REF!*0.9</f>
        <v>#REF!</v>
      </c>
    </row>
    <row r="24" spans="1:2" s="53" customFormat="1" ht="12" x14ac:dyDescent="0.2">
      <c r="A24" s="89"/>
      <c r="B24" s="89"/>
    </row>
    <row r="25" spans="1:2" s="48" customFormat="1" ht="24.75" customHeight="1" x14ac:dyDescent="0.2">
      <c r="A25" s="146" t="s">
        <v>100</v>
      </c>
      <c r="B25" s="135" t="e">
        <f t="shared" ref="B25" si="0">B5</f>
        <v>#REF!</v>
      </c>
    </row>
    <row r="26" spans="1:2" s="48" customFormat="1" ht="26.25" customHeight="1" x14ac:dyDescent="0.2">
      <c r="A26" s="90" t="s">
        <v>64</v>
      </c>
      <c r="B26" s="135" t="e">
        <f t="shared" ref="B26" si="1">B6</f>
        <v>#REF!</v>
      </c>
    </row>
    <row r="27" spans="1:2" s="44" customFormat="1" ht="12" x14ac:dyDescent="0.2">
      <c r="A27" s="42" t="s">
        <v>83</v>
      </c>
      <c r="B27" s="87"/>
    </row>
    <row r="28" spans="1:2" s="50" customFormat="1" ht="12" x14ac:dyDescent="0.2">
      <c r="A28" s="88">
        <v>1</v>
      </c>
      <c r="B28" s="94" t="e">
        <f t="shared" ref="B28" si="2">ROUNDUP(B8*0.87,)</f>
        <v>#REF!</v>
      </c>
    </row>
    <row r="29" spans="1:2" s="50" customFormat="1" ht="12" x14ac:dyDescent="0.2">
      <c r="A29" s="88">
        <v>2</v>
      </c>
      <c r="B29" s="94" t="e">
        <f t="shared" ref="B29" si="3">ROUNDUP(B9*0.87,)</f>
        <v>#REF!</v>
      </c>
    </row>
    <row r="30" spans="1:2" s="50" customFormat="1" ht="12" x14ac:dyDescent="0.2">
      <c r="A30" s="42" t="s">
        <v>234</v>
      </c>
      <c r="B30" s="94"/>
    </row>
    <row r="31" spans="1:2" s="50" customFormat="1" ht="12" x14ac:dyDescent="0.2">
      <c r="A31" s="180">
        <v>1</v>
      </c>
      <c r="B31" s="94" t="e">
        <f t="shared" ref="B31" si="4">ROUNDUP(B11*0.87,)</f>
        <v>#REF!</v>
      </c>
    </row>
    <row r="32" spans="1:2" s="50" customFormat="1" ht="12" x14ac:dyDescent="0.2">
      <c r="A32" s="180">
        <v>2</v>
      </c>
      <c r="B32" s="94" t="e">
        <f t="shared" ref="B32" si="5">ROUNDUP(B12*0.87,)</f>
        <v>#REF!</v>
      </c>
    </row>
    <row r="33" spans="1:2" s="50" customFormat="1" ht="12" x14ac:dyDescent="0.2">
      <c r="A33" s="42" t="s">
        <v>84</v>
      </c>
      <c r="B33" s="94"/>
    </row>
    <row r="34" spans="1:2" s="50" customFormat="1" ht="12" x14ac:dyDescent="0.2">
      <c r="A34" s="88">
        <f>A28</f>
        <v>1</v>
      </c>
      <c r="B34" s="94" t="e">
        <f t="shared" ref="B34" si="6">ROUNDUP(B14*0.87,)</f>
        <v>#REF!</v>
      </c>
    </row>
    <row r="35" spans="1:2" s="50" customFormat="1" ht="12" x14ac:dyDescent="0.2">
      <c r="A35" s="88">
        <f>A29</f>
        <v>2</v>
      </c>
      <c r="B35" s="94" t="e">
        <f t="shared" ref="B35" si="7">ROUNDUP(B15*0.87,)</f>
        <v>#REF!</v>
      </c>
    </row>
    <row r="36" spans="1:2" s="50" customFormat="1" ht="12" x14ac:dyDescent="0.2">
      <c r="A36" s="42" t="s">
        <v>85</v>
      </c>
      <c r="B36" s="94"/>
    </row>
    <row r="37" spans="1:2" s="50" customFormat="1" ht="12" x14ac:dyDescent="0.2">
      <c r="A37" s="88">
        <f>A28</f>
        <v>1</v>
      </c>
      <c r="B37" s="94" t="e">
        <f t="shared" ref="B37" si="8">ROUNDUP(B17*0.87,)</f>
        <v>#REF!</v>
      </c>
    </row>
    <row r="38" spans="1:2" s="50" customFormat="1" ht="12" x14ac:dyDescent="0.2">
      <c r="A38" s="88">
        <f>A29</f>
        <v>2</v>
      </c>
      <c r="B38" s="94" t="e">
        <f t="shared" ref="B38" si="9">ROUNDUP(B18*0.87,)</f>
        <v>#REF!</v>
      </c>
    </row>
    <row r="39" spans="1:2" s="50" customFormat="1" ht="12" x14ac:dyDescent="0.2">
      <c r="A39" s="42" t="s">
        <v>86</v>
      </c>
      <c r="B39" s="94"/>
    </row>
    <row r="40" spans="1:2" s="50" customFormat="1" ht="12" x14ac:dyDescent="0.2">
      <c r="A40" s="88">
        <f>A28</f>
        <v>1</v>
      </c>
      <c r="B40" s="94" t="e">
        <f t="shared" ref="B40" si="10">ROUNDUP(B20*0.87,)</f>
        <v>#REF!</v>
      </c>
    </row>
    <row r="41" spans="1:2" s="50" customFormat="1" ht="12" x14ac:dyDescent="0.2">
      <c r="A41" s="88">
        <f>A29</f>
        <v>2</v>
      </c>
      <c r="B41" s="94" t="e">
        <f t="shared" ref="B41" si="11">ROUNDUP(B21*0.87,)</f>
        <v>#REF!</v>
      </c>
    </row>
    <row r="42" spans="1:2" s="50" customFormat="1" ht="12" x14ac:dyDescent="0.2">
      <c r="A42" s="42" t="s">
        <v>87</v>
      </c>
      <c r="B42" s="94"/>
    </row>
    <row r="43" spans="1:2" s="50" customFormat="1" ht="12" x14ac:dyDescent="0.2">
      <c r="A43" s="88" t="s">
        <v>88</v>
      </c>
      <c r="B43" s="94" t="e">
        <f t="shared" ref="B43" si="12">ROUNDUP(B23*0.87,)</f>
        <v>#REF!</v>
      </c>
    </row>
    <row r="44" spans="1:2" s="50" customFormat="1" ht="12" x14ac:dyDescent="0.2">
      <c r="A44" s="88"/>
    </row>
    <row r="45" spans="1:2" ht="144" customHeight="1" x14ac:dyDescent="0.2">
      <c r="A45" s="156" t="s">
        <v>200</v>
      </c>
    </row>
    <row r="46" spans="1:2" x14ac:dyDescent="0.2">
      <c r="A46" s="144" t="s">
        <v>71</v>
      </c>
    </row>
    <row r="47" spans="1:2" x14ac:dyDescent="0.2">
      <c r="A47" s="57" t="s">
        <v>201</v>
      </c>
    </row>
    <row r="48" spans="1:2" x14ac:dyDescent="0.2">
      <c r="A48" s="57" t="s">
        <v>202</v>
      </c>
    </row>
    <row r="49" spans="1:1" x14ac:dyDescent="0.2">
      <c r="A49" s="93"/>
    </row>
    <row r="50" spans="1:1" x14ac:dyDescent="0.2">
      <c r="A50" s="144" t="s">
        <v>66</v>
      </c>
    </row>
    <row r="52" spans="1:1" x14ac:dyDescent="0.2">
      <c r="A52" s="56" t="s">
        <v>72</v>
      </c>
    </row>
    <row r="53" spans="1:1" x14ac:dyDescent="0.2">
      <c r="A53" s="56" t="s">
        <v>73</v>
      </c>
    </row>
    <row r="54" spans="1:1" x14ac:dyDescent="0.2">
      <c r="A54" s="56" t="s">
        <v>74</v>
      </c>
    </row>
    <row r="55" spans="1:1" x14ac:dyDescent="0.2">
      <c r="A55" s="56" t="s">
        <v>75</v>
      </c>
    </row>
    <row r="56" spans="1:1" x14ac:dyDescent="0.2">
      <c r="A56" s="43" t="s">
        <v>89</v>
      </c>
    </row>
    <row r="57" spans="1:1" x14ac:dyDescent="0.2">
      <c r="A57" s="58" t="s">
        <v>214</v>
      </c>
    </row>
    <row r="58" spans="1:1" x14ac:dyDescent="0.2">
      <c r="A58" s="58" t="s">
        <v>203</v>
      </c>
    </row>
    <row r="59" spans="1:1" x14ac:dyDescent="0.2">
      <c r="A59" s="159" t="s">
        <v>162</v>
      </c>
    </row>
    <row r="60" spans="1:1" ht="29.25" customHeight="1" x14ac:dyDescent="0.2">
      <c r="A60" s="145" t="s">
        <v>104</v>
      </c>
    </row>
    <row r="61" spans="1:1" ht="46.9" customHeight="1" x14ac:dyDescent="0.2">
      <c r="A61" s="175" t="s">
        <v>204</v>
      </c>
    </row>
    <row r="62" spans="1:1" ht="21" x14ac:dyDescent="0.2">
      <c r="A62" s="175" t="s">
        <v>205</v>
      </c>
    </row>
    <row r="63" spans="1:1" ht="31.5" x14ac:dyDescent="0.2">
      <c r="A63" s="175" t="s">
        <v>207</v>
      </c>
    </row>
    <row r="64" spans="1:1" ht="31.5" x14ac:dyDescent="0.2">
      <c r="A64" s="175" t="s">
        <v>208</v>
      </c>
    </row>
    <row r="65" spans="1:1" ht="42" x14ac:dyDescent="0.2">
      <c r="A65" s="175" t="s">
        <v>206</v>
      </c>
    </row>
    <row r="66" spans="1:1" ht="21" x14ac:dyDescent="0.2">
      <c r="A66" s="175" t="s">
        <v>209</v>
      </c>
    </row>
    <row r="67" spans="1:1" ht="34.5" x14ac:dyDescent="0.2">
      <c r="A67" s="175" t="s">
        <v>210</v>
      </c>
    </row>
    <row r="68" spans="1:1" ht="23.25" x14ac:dyDescent="0.2">
      <c r="A68" s="175" t="s">
        <v>211</v>
      </c>
    </row>
    <row r="69" spans="1:1" ht="31.5" x14ac:dyDescent="0.2">
      <c r="A69" s="175" t="s">
        <v>212</v>
      </c>
    </row>
    <row r="70" spans="1:1" ht="31.5" x14ac:dyDescent="0.2">
      <c r="A70" s="175" t="s">
        <v>213</v>
      </c>
    </row>
    <row r="71" spans="1:1" ht="30" customHeight="1" x14ac:dyDescent="0.2">
      <c r="A71" s="113" t="s">
        <v>99</v>
      </c>
    </row>
    <row r="72" spans="1:1" ht="63" hidden="1" x14ac:dyDescent="0.2">
      <c r="A72" s="149" t="s">
        <v>156</v>
      </c>
    </row>
    <row r="73" spans="1:1" ht="30" customHeight="1" x14ac:dyDescent="0.2">
      <c r="A73" s="140" t="s">
        <v>95</v>
      </c>
    </row>
    <row r="74" spans="1:1" ht="42.75" x14ac:dyDescent="0.2">
      <c r="A74" s="108" t="s">
        <v>96</v>
      </c>
    </row>
    <row r="75" spans="1:1" ht="21" x14ac:dyDescent="0.2">
      <c r="A75" s="66" t="s">
        <v>97</v>
      </c>
    </row>
    <row r="76" spans="1:1" x14ac:dyDescent="0.2">
      <c r="A76" s="68"/>
    </row>
    <row r="77" spans="1:1" x14ac:dyDescent="0.2">
      <c r="A77" s="69" t="s">
        <v>70</v>
      </c>
    </row>
    <row r="78" spans="1:1" ht="24" x14ac:dyDescent="0.2">
      <c r="A78" s="70" t="s">
        <v>76</v>
      </c>
    </row>
    <row r="79" spans="1:1" ht="24" x14ac:dyDescent="0.2">
      <c r="A79" s="70" t="s">
        <v>77</v>
      </c>
    </row>
  </sheetData>
  <mergeCells count="1">
    <mergeCell ref="A1:A3"/>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59"/>
  <sheetViews>
    <sheetView zoomScale="90" zoomScaleNormal="90" workbookViewId="0">
      <selection activeCell="B1" sqref="B1:C1048576"/>
    </sheetView>
  </sheetViews>
  <sheetFormatPr defaultColWidth="8.7109375" defaultRowHeight="12.75" x14ac:dyDescent="0.2"/>
  <cols>
    <col min="1" max="1" width="80.28515625" style="55" customWidth="1"/>
    <col min="2" max="16384" width="8.7109375" style="55"/>
  </cols>
  <sheetData>
    <row r="1" spans="1:2" x14ac:dyDescent="0.2">
      <c r="A1" s="230" t="s">
        <v>82</v>
      </c>
    </row>
    <row r="2" spans="1:2" x14ac:dyDescent="0.2">
      <c r="A2" s="230"/>
    </row>
    <row r="3" spans="1:2" x14ac:dyDescent="0.2">
      <c r="A3" s="230"/>
    </row>
    <row r="4" spans="1:2" ht="18.75" customHeight="1" x14ac:dyDescent="0.2">
      <c r="A4" s="147" t="s">
        <v>94</v>
      </c>
    </row>
    <row r="5" spans="1:2" s="52" customFormat="1" ht="32.1" customHeight="1" x14ac:dyDescent="0.2">
      <c r="A5" s="98" t="s">
        <v>64</v>
      </c>
      <c r="B5" s="86" t="e">
        <f>'C завтраками| Bed and breakfast'!#REF!</f>
        <v>#REF!</v>
      </c>
    </row>
    <row r="6" spans="1:2" s="53" customFormat="1" ht="21.95" customHeight="1" x14ac:dyDescent="0.2">
      <c r="A6" s="98"/>
      <c r="B6" s="86" t="e">
        <f>'C завтраками| Bed and breakfast'!#REF!</f>
        <v>#REF!</v>
      </c>
    </row>
    <row r="7" spans="1:2" s="53" customFormat="1" ht="12" x14ac:dyDescent="0.2">
      <c r="A7" s="42" t="s">
        <v>83</v>
      </c>
      <c r="B7" s="87"/>
    </row>
    <row r="8" spans="1:2" s="53" customFormat="1" ht="12" x14ac:dyDescent="0.2">
      <c r="A8" s="88">
        <v>1</v>
      </c>
      <c r="B8" s="42" t="e">
        <f>'C завтраками| Bed and breakfast'!#REF!*0.9</f>
        <v>#REF!</v>
      </c>
    </row>
    <row r="9" spans="1:2" s="53" customFormat="1" ht="12" x14ac:dyDescent="0.2">
      <c r="A9" s="88">
        <v>2</v>
      </c>
      <c r="B9" s="42" t="e">
        <f>'C завтраками| Bed and breakfast'!#REF!*0.9</f>
        <v>#REF!</v>
      </c>
    </row>
    <row r="10" spans="1:2" s="53" customFormat="1" ht="12" x14ac:dyDescent="0.2">
      <c r="A10" s="42" t="s">
        <v>234</v>
      </c>
      <c r="B10" s="42"/>
    </row>
    <row r="11" spans="1:2" s="53" customFormat="1" ht="12" x14ac:dyDescent="0.2">
      <c r="A11" s="180">
        <v>1</v>
      </c>
      <c r="B11" s="42" t="e">
        <f>'C завтраками| Bed and breakfast'!#REF!*0.9</f>
        <v>#REF!</v>
      </c>
    </row>
    <row r="12" spans="1:2" s="53" customFormat="1" ht="12" x14ac:dyDescent="0.2">
      <c r="A12" s="180">
        <v>2</v>
      </c>
      <c r="B12" s="42" t="e">
        <f>'C завтраками| Bed and breakfast'!#REF!*0.9</f>
        <v>#REF!</v>
      </c>
    </row>
    <row r="13" spans="1:2" s="53" customFormat="1" ht="12" x14ac:dyDescent="0.2">
      <c r="A13" s="42" t="s">
        <v>84</v>
      </c>
      <c r="B13" s="42"/>
    </row>
    <row r="14" spans="1:2" s="53" customFormat="1" ht="12" x14ac:dyDescent="0.2">
      <c r="A14" s="88">
        <f>A8</f>
        <v>1</v>
      </c>
      <c r="B14" s="42" t="e">
        <f>'C завтраками| Bed and breakfast'!#REF!*0.9</f>
        <v>#REF!</v>
      </c>
    </row>
    <row r="15" spans="1:2" s="53" customFormat="1" ht="12" x14ac:dyDescent="0.2">
      <c r="A15" s="88">
        <f>A9</f>
        <v>2</v>
      </c>
      <c r="B15" s="42" t="e">
        <f>'C завтраками| Bed and breakfast'!#REF!*0.9</f>
        <v>#REF!</v>
      </c>
    </row>
    <row r="16" spans="1:2" s="53" customFormat="1" ht="12" x14ac:dyDescent="0.2">
      <c r="A16" s="42" t="s">
        <v>85</v>
      </c>
      <c r="B16" s="42"/>
    </row>
    <row r="17" spans="1:2" s="53" customFormat="1" ht="12" x14ac:dyDescent="0.2">
      <c r="A17" s="88">
        <f>A8</f>
        <v>1</v>
      </c>
      <c r="B17" s="42" t="e">
        <f>'C завтраками| Bed and breakfast'!#REF!*0.9</f>
        <v>#REF!</v>
      </c>
    </row>
    <row r="18" spans="1:2" s="53" customFormat="1" ht="12" x14ac:dyDescent="0.2">
      <c r="A18" s="88">
        <f>A9</f>
        <v>2</v>
      </c>
      <c r="B18" s="42" t="e">
        <f>'C завтраками| Bed and breakfast'!#REF!*0.9</f>
        <v>#REF!</v>
      </c>
    </row>
    <row r="19" spans="1:2" s="53" customFormat="1" ht="12" x14ac:dyDescent="0.2">
      <c r="A19" s="42" t="s">
        <v>86</v>
      </c>
      <c r="B19" s="42"/>
    </row>
    <row r="20" spans="1:2" s="53" customFormat="1" ht="12" x14ac:dyDescent="0.2">
      <c r="A20" s="88">
        <f>A8</f>
        <v>1</v>
      </c>
      <c r="B20" s="42" t="e">
        <f>'C завтраками| Bed and breakfast'!#REF!*0.9</f>
        <v>#REF!</v>
      </c>
    </row>
    <row r="21" spans="1:2" s="53" customFormat="1" ht="12" x14ac:dyDescent="0.2">
      <c r="A21" s="88">
        <f>A9</f>
        <v>2</v>
      </c>
      <c r="B21" s="42" t="e">
        <f>'C завтраками| Bed and breakfast'!#REF!*0.9</f>
        <v>#REF!</v>
      </c>
    </row>
    <row r="22" spans="1:2" s="53" customFormat="1" ht="12" x14ac:dyDescent="0.2">
      <c r="A22" s="42" t="s">
        <v>87</v>
      </c>
      <c r="B22" s="42"/>
    </row>
    <row r="23" spans="1:2" s="53" customFormat="1" ht="12" x14ac:dyDescent="0.2">
      <c r="A23" s="88" t="s">
        <v>88</v>
      </c>
      <c r="B23" s="42" t="e">
        <f>'C завтраками| Bed and breakfast'!#REF!*0.9</f>
        <v>#REF!</v>
      </c>
    </row>
    <row r="24" spans="1:2" s="53" customFormat="1" ht="12" x14ac:dyDescent="0.2">
      <c r="A24" s="89"/>
      <c r="B24" s="89"/>
    </row>
    <row r="25" spans="1:2" ht="144" customHeight="1" x14ac:dyDescent="0.2">
      <c r="A25" s="156" t="s">
        <v>200</v>
      </c>
    </row>
    <row r="26" spans="1:2" x14ac:dyDescent="0.2">
      <c r="A26" s="144" t="s">
        <v>71</v>
      </c>
    </row>
    <row r="27" spans="1:2" x14ac:dyDescent="0.2">
      <c r="A27" s="57" t="s">
        <v>201</v>
      </c>
    </row>
    <row r="28" spans="1:2" x14ac:dyDescent="0.2">
      <c r="A28" s="57" t="s">
        <v>202</v>
      </c>
    </row>
    <row r="29" spans="1:2" x14ac:dyDescent="0.2">
      <c r="A29" s="93"/>
    </row>
    <row r="30" spans="1:2" x14ac:dyDescent="0.2">
      <c r="A30" s="144" t="s">
        <v>66</v>
      </c>
    </row>
    <row r="32" spans="1:2" x14ac:dyDescent="0.2">
      <c r="A32" s="56" t="s">
        <v>72</v>
      </c>
    </row>
    <row r="33" spans="1:1" x14ac:dyDescent="0.2">
      <c r="A33" s="56" t="s">
        <v>73</v>
      </c>
    </row>
    <row r="34" spans="1:1" x14ac:dyDescent="0.2">
      <c r="A34" s="56" t="s">
        <v>74</v>
      </c>
    </row>
    <row r="35" spans="1:1" x14ac:dyDescent="0.2">
      <c r="A35" s="56" t="s">
        <v>75</v>
      </c>
    </row>
    <row r="36" spans="1:1" x14ac:dyDescent="0.2">
      <c r="A36" s="43" t="s">
        <v>89</v>
      </c>
    </row>
    <row r="37" spans="1:1" x14ac:dyDescent="0.2">
      <c r="A37" s="58" t="s">
        <v>214</v>
      </c>
    </row>
    <row r="38" spans="1:1" x14ac:dyDescent="0.2">
      <c r="A38" s="58" t="s">
        <v>203</v>
      </c>
    </row>
    <row r="39" spans="1:1" x14ac:dyDescent="0.2">
      <c r="A39" s="159" t="s">
        <v>162</v>
      </c>
    </row>
    <row r="40" spans="1:1" ht="29.25" customHeight="1" x14ac:dyDescent="0.2">
      <c r="A40" s="145" t="s">
        <v>104</v>
      </c>
    </row>
    <row r="41" spans="1:1" ht="46.9" customHeight="1" x14ac:dyDescent="0.2">
      <c r="A41" s="175" t="s">
        <v>204</v>
      </c>
    </row>
    <row r="42" spans="1:1" ht="21" x14ac:dyDescent="0.2">
      <c r="A42" s="175" t="s">
        <v>205</v>
      </c>
    </row>
    <row r="43" spans="1:1" ht="31.5" x14ac:dyDescent="0.2">
      <c r="A43" s="175" t="s">
        <v>207</v>
      </c>
    </row>
    <row r="44" spans="1:1" ht="31.5" x14ac:dyDescent="0.2">
      <c r="A44" s="175" t="s">
        <v>208</v>
      </c>
    </row>
    <row r="45" spans="1:1" ht="42" x14ac:dyDescent="0.2">
      <c r="A45" s="175" t="s">
        <v>206</v>
      </c>
    </row>
    <row r="46" spans="1:1" ht="21" x14ac:dyDescent="0.2">
      <c r="A46" s="175" t="s">
        <v>209</v>
      </c>
    </row>
    <row r="47" spans="1:1" ht="34.5" x14ac:dyDescent="0.2">
      <c r="A47" s="175" t="s">
        <v>210</v>
      </c>
    </row>
    <row r="48" spans="1:1" ht="23.25" x14ac:dyDescent="0.2">
      <c r="A48" s="175" t="s">
        <v>211</v>
      </c>
    </row>
    <row r="49" spans="1:1" ht="31.5" x14ac:dyDescent="0.2">
      <c r="A49" s="175" t="s">
        <v>212</v>
      </c>
    </row>
    <row r="50" spans="1:1" ht="31.5" x14ac:dyDescent="0.2">
      <c r="A50" s="175" t="s">
        <v>213</v>
      </c>
    </row>
    <row r="51" spans="1:1" ht="30" customHeight="1" x14ac:dyDescent="0.2">
      <c r="A51" s="113" t="s">
        <v>99</v>
      </c>
    </row>
    <row r="52" spans="1:1" ht="63" hidden="1" x14ac:dyDescent="0.2">
      <c r="A52" s="149" t="s">
        <v>156</v>
      </c>
    </row>
    <row r="53" spans="1:1" ht="30" customHeight="1" x14ac:dyDescent="0.2">
      <c r="A53" s="140" t="s">
        <v>95</v>
      </c>
    </row>
    <row r="54" spans="1:1" ht="42.75" x14ac:dyDescent="0.2">
      <c r="A54" s="108" t="s">
        <v>96</v>
      </c>
    </row>
    <row r="55" spans="1:1" ht="21" x14ac:dyDescent="0.2">
      <c r="A55" s="66" t="s">
        <v>97</v>
      </c>
    </row>
    <row r="56" spans="1:1" x14ac:dyDescent="0.2">
      <c r="A56" s="68"/>
    </row>
    <row r="57" spans="1:1" x14ac:dyDescent="0.2">
      <c r="A57" s="69" t="s">
        <v>70</v>
      </c>
    </row>
    <row r="58" spans="1:1" ht="24" x14ac:dyDescent="0.2">
      <c r="A58" s="70" t="s">
        <v>76</v>
      </c>
    </row>
    <row r="59" spans="1:1" ht="24" x14ac:dyDescent="0.2">
      <c r="A59" s="70" t="s">
        <v>77</v>
      </c>
    </row>
  </sheetData>
  <mergeCells count="1">
    <mergeCell ref="A1:A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J73"/>
  <sheetViews>
    <sheetView zoomScaleNormal="100" workbookViewId="0">
      <pane xSplit="1" topLeftCell="B1" activePane="topRight" state="frozen"/>
      <selection pane="topRight" activeCell="B1" sqref="B1:C1048576"/>
    </sheetView>
  </sheetViews>
  <sheetFormatPr defaultColWidth="9" defaultRowHeight="12" x14ac:dyDescent="0.2"/>
  <cols>
    <col min="1" max="1" width="84.5703125" style="48" customWidth="1"/>
    <col min="2" max="16384" width="9" style="48"/>
  </cols>
  <sheetData>
    <row r="1" spans="1:10" s="51" customFormat="1" ht="12" customHeight="1" x14ac:dyDescent="0.2">
      <c r="A1" s="230" t="s">
        <v>82</v>
      </c>
    </row>
    <row r="2" spans="1:10" s="51" customFormat="1" ht="12" customHeight="1" x14ac:dyDescent="0.2">
      <c r="A2" s="230"/>
    </row>
    <row r="3" spans="1:10" s="51" customFormat="1" ht="11.1" customHeight="1" x14ac:dyDescent="0.2">
      <c r="A3" s="170" t="s">
        <v>237</v>
      </c>
    </row>
    <row r="4" spans="1:10" s="52" customFormat="1" ht="32.1" customHeight="1" x14ac:dyDescent="0.2">
      <c r="A4" s="98" t="s">
        <v>64</v>
      </c>
      <c r="B4" s="197" t="e">
        <f>'Каникулы в горах | COMMISSION'!B4</f>
        <v>#REF!</v>
      </c>
      <c r="C4" s="197" t="e">
        <f>'Каникулы в горах | COMMISSION'!C4</f>
        <v>#REF!</v>
      </c>
      <c r="D4" s="197" t="e">
        <f>'Каникулы в горах | COMMISSION'!D4</f>
        <v>#REF!</v>
      </c>
      <c r="E4" s="197" t="e">
        <f>'Каникулы в горах | COMMISSION'!E4</f>
        <v>#REF!</v>
      </c>
      <c r="F4" s="197" t="e">
        <f>'Каникулы в горах | COMMISSION'!F4</f>
        <v>#REF!</v>
      </c>
      <c r="G4" s="197" t="e">
        <f>'Каникулы в горах | COMMISSION'!G4</f>
        <v>#REF!</v>
      </c>
      <c r="H4" s="197" t="e">
        <f>'Каникулы в горах | COMMISSION'!H4</f>
        <v>#REF!</v>
      </c>
      <c r="I4" s="197" t="e">
        <f>'Каникулы в горах | COMMISSION'!I4</f>
        <v>#REF!</v>
      </c>
      <c r="J4" s="197" t="e">
        <f>'Каникулы в горах | COMMISSION'!J4</f>
        <v>#REF!</v>
      </c>
    </row>
    <row r="5" spans="1:10" s="53" customFormat="1" ht="21.95" customHeight="1" x14ac:dyDescent="0.2">
      <c r="A5" s="98"/>
      <c r="B5" s="197" t="e">
        <f>'Каникулы в горах | COMMISSION'!B5</f>
        <v>#REF!</v>
      </c>
      <c r="C5" s="197" t="e">
        <f>'Каникулы в горах | COMMISSION'!C5</f>
        <v>#REF!</v>
      </c>
      <c r="D5" s="197" t="e">
        <f>'Каникулы в горах | COMMISSION'!D5</f>
        <v>#REF!</v>
      </c>
      <c r="E5" s="197" t="e">
        <f>'Каникулы в горах | COMMISSION'!E5</f>
        <v>#REF!</v>
      </c>
      <c r="F5" s="197" t="e">
        <f>'Каникулы в горах | COMMISSION'!F5</f>
        <v>#REF!</v>
      </c>
      <c r="G5" s="197" t="e">
        <f>'Каникулы в горах | COMMISSION'!G5</f>
        <v>#REF!</v>
      </c>
      <c r="H5" s="197" t="e">
        <f>'Каникулы в горах | COMMISSION'!H5</f>
        <v>#REF!</v>
      </c>
      <c r="I5" s="197" t="e">
        <f>'Каникулы в горах | COMMISSION'!I5</f>
        <v>#REF!</v>
      </c>
      <c r="J5" s="197" t="e">
        <f>'Каникулы в горах | COMMISSION'!J5</f>
        <v>#REF!</v>
      </c>
    </row>
    <row r="6" spans="1:10" s="53" customFormat="1" x14ac:dyDescent="0.2">
      <c r="A6" s="42" t="s">
        <v>83</v>
      </c>
      <c r="B6" s="189"/>
      <c r="C6" s="189"/>
      <c r="D6" s="189"/>
      <c r="E6" s="189"/>
      <c r="F6" s="189"/>
      <c r="G6" s="189"/>
      <c r="H6" s="189"/>
      <c r="I6" s="189"/>
      <c r="J6" s="189"/>
    </row>
    <row r="7" spans="1:10" s="53" customFormat="1" x14ac:dyDescent="0.2">
      <c r="A7" s="88">
        <v>1</v>
      </c>
      <c r="B7" s="8" t="e">
        <f>'Каникулы в горах | COMMISSION'!B7</f>
        <v>#REF!</v>
      </c>
      <c r="C7" s="8" t="e">
        <f>'Каникулы в горах | COMMISSION'!C7</f>
        <v>#REF!</v>
      </c>
      <c r="D7" s="8" t="e">
        <f>'Каникулы в горах | COMMISSION'!D7</f>
        <v>#REF!</v>
      </c>
      <c r="E7" s="8" t="e">
        <f>'Каникулы в горах | COMMISSION'!E7</f>
        <v>#REF!</v>
      </c>
      <c r="F7" s="8" t="e">
        <f>'Каникулы в горах | COMMISSION'!F7</f>
        <v>#REF!</v>
      </c>
      <c r="G7" s="8" t="e">
        <f>'Каникулы в горах | COMMISSION'!G7</f>
        <v>#REF!</v>
      </c>
      <c r="H7" s="8" t="e">
        <f>'Каникулы в горах | COMMISSION'!H7</f>
        <v>#REF!</v>
      </c>
      <c r="I7" s="8" t="e">
        <f>'Каникулы в горах | COMMISSION'!I7</f>
        <v>#REF!</v>
      </c>
      <c r="J7" s="8" t="e">
        <f>'Каникулы в горах | COMMISSION'!J7</f>
        <v>#REF!</v>
      </c>
    </row>
    <row r="8" spans="1:10" s="53" customFormat="1" x14ac:dyDescent="0.2">
      <c r="A8" s="88">
        <v>2</v>
      </c>
      <c r="B8" s="8" t="e">
        <f>'Каникулы в горах | COMMISSION'!B8</f>
        <v>#REF!</v>
      </c>
      <c r="C8" s="8" t="e">
        <f>'Каникулы в горах | COMMISSION'!C8</f>
        <v>#REF!</v>
      </c>
      <c r="D8" s="8" t="e">
        <f>'Каникулы в горах | COMMISSION'!D8</f>
        <v>#REF!</v>
      </c>
      <c r="E8" s="8" t="e">
        <f>'Каникулы в горах | COMMISSION'!E8</f>
        <v>#REF!</v>
      </c>
      <c r="F8" s="8" t="e">
        <f>'Каникулы в горах | COMMISSION'!F8</f>
        <v>#REF!</v>
      </c>
      <c r="G8" s="8" t="e">
        <f>'Каникулы в горах | COMMISSION'!G8</f>
        <v>#REF!</v>
      </c>
      <c r="H8" s="8" t="e">
        <f>'Каникулы в горах | COMMISSION'!H8</f>
        <v>#REF!</v>
      </c>
      <c r="I8" s="8" t="e">
        <f>'Каникулы в горах | COMMISSION'!I8</f>
        <v>#REF!</v>
      </c>
      <c r="J8" s="8" t="e">
        <f>'Каникулы в горах | COMMISSION'!J8</f>
        <v>#REF!</v>
      </c>
    </row>
    <row r="9" spans="1:10" s="53" customFormat="1" x14ac:dyDescent="0.2">
      <c r="A9" s="42" t="s">
        <v>234</v>
      </c>
      <c r="B9" s="8"/>
      <c r="C9" s="8"/>
      <c r="D9" s="8"/>
      <c r="E9" s="8"/>
      <c r="F9" s="8"/>
      <c r="G9" s="8"/>
      <c r="H9" s="8"/>
      <c r="I9" s="8"/>
      <c r="J9" s="8"/>
    </row>
    <row r="10" spans="1:10" s="53" customFormat="1" x14ac:dyDescent="0.2">
      <c r="A10" s="180">
        <v>1</v>
      </c>
      <c r="B10" s="8" t="e">
        <f>'Каникулы в горах | COMMISSION'!B10</f>
        <v>#REF!</v>
      </c>
      <c r="C10" s="8" t="e">
        <f>'Каникулы в горах | COMMISSION'!C10</f>
        <v>#REF!</v>
      </c>
      <c r="D10" s="8" t="e">
        <f>'Каникулы в горах | COMMISSION'!D10</f>
        <v>#REF!</v>
      </c>
      <c r="E10" s="8" t="e">
        <f>'Каникулы в горах | COMMISSION'!E10</f>
        <v>#REF!</v>
      </c>
      <c r="F10" s="8" t="e">
        <f>'Каникулы в горах | COMMISSION'!F10</f>
        <v>#REF!</v>
      </c>
      <c r="G10" s="8" t="e">
        <f>'Каникулы в горах | COMMISSION'!G10</f>
        <v>#REF!</v>
      </c>
      <c r="H10" s="8" t="e">
        <f>'Каникулы в горах | COMMISSION'!H10</f>
        <v>#REF!</v>
      </c>
      <c r="I10" s="8" t="e">
        <f>'Каникулы в горах | COMMISSION'!I10</f>
        <v>#REF!</v>
      </c>
      <c r="J10" s="8" t="e">
        <f>'Каникулы в горах | COMMISSION'!J10</f>
        <v>#REF!</v>
      </c>
    </row>
    <row r="11" spans="1:10" s="53" customFormat="1" x14ac:dyDescent="0.2">
      <c r="A11" s="180">
        <v>2</v>
      </c>
      <c r="B11" s="8" t="e">
        <f>'Каникулы в горах | COMMISSION'!B11</f>
        <v>#REF!</v>
      </c>
      <c r="C11" s="8" t="e">
        <f>'Каникулы в горах | COMMISSION'!C11</f>
        <v>#REF!</v>
      </c>
      <c r="D11" s="8" t="e">
        <f>'Каникулы в горах | COMMISSION'!D11</f>
        <v>#REF!</v>
      </c>
      <c r="E11" s="8" t="e">
        <f>'Каникулы в горах | COMMISSION'!E11</f>
        <v>#REF!</v>
      </c>
      <c r="F11" s="8" t="e">
        <f>'Каникулы в горах | COMMISSION'!F11</f>
        <v>#REF!</v>
      </c>
      <c r="G11" s="8" t="e">
        <f>'Каникулы в горах | COMMISSION'!G11</f>
        <v>#REF!</v>
      </c>
      <c r="H11" s="8" t="e">
        <f>'Каникулы в горах | COMMISSION'!H11</f>
        <v>#REF!</v>
      </c>
      <c r="I11" s="8" t="e">
        <f>'Каникулы в горах | COMMISSION'!I11</f>
        <v>#REF!</v>
      </c>
      <c r="J11" s="8" t="e">
        <f>'Каникулы в горах | COMMISSION'!J11</f>
        <v>#REF!</v>
      </c>
    </row>
    <row r="12" spans="1:10" s="53" customFormat="1" x14ac:dyDescent="0.2">
      <c r="A12" s="42" t="s">
        <v>84</v>
      </c>
      <c r="B12" s="8"/>
      <c r="C12" s="8"/>
      <c r="D12" s="8"/>
      <c r="E12" s="8"/>
      <c r="F12" s="8"/>
      <c r="G12" s="8"/>
      <c r="H12" s="8"/>
      <c r="I12" s="8"/>
      <c r="J12" s="8"/>
    </row>
    <row r="13" spans="1:10" s="53" customFormat="1" x14ac:dyDescent="0.2">
      <c r="A13" s="88">
        <f>A7</f>
        <v>1</v>
      </c>
      <c r="B13" s="8" t="e">
        <f>'Каникулы в горах | COMMISSION'!B13</f>
        <v>#REF!</v>
      </c>
      <c r="C13" s="8" t="e">
        <f>'Каникулы в горах | COMMISSION'!C13</f>
        <v>#REF!</v>
      </c>
      <c r="D13" s="8" t="e">
        <f>'Каникулы в горах | COMMISSION'!D13</f>
        <v>#REF!</v>
      </c>
      <c r="E13" s="8" t="e">
        <f>'Каникулы в горах | COMMISSION'!E13</f>
        <v>#REF!</v>
      </c>
      <c r="F13" s="8" t="e">
        <f>'Каникулы в горах | COMMISSION'!F13</f>
        <v>#REF!</v>
      </c>
      <c r="G13" s="8" t="e">
        <f>'Каникулы в горах | COMMISSION'!G13</f>
        <v>#REF!</v>
      </c>
      <c r="H13" s="8" t="e">
        <f>'Каникулы в горах | COMMISSION'!H13</f>
        <v>#REF!</v>
      </c>
      <c r="I13" s="8" t="e">
        <f>'Каникулы в горах | COMMISSION'!I13</f>
        <v>#REF!</v>
      </c>
      <c r="J13" s="8" t="e">
        <f>'Каникулы в горах | COMMISSION'!J13</f>
        <v>#REF!</v>
      </c>
    </row>
    <row r="14" spans="1:10" s="53" customFormat="1" x14ac:dyDescent="0.2">
      <c r="A14" s="88">
        <f>A8</f>
        <v>2</v>
      </c>
      <c r="B14" s="8" t="e">
        <f>'Каникулы в горах | COMMISSION'!B14</f>
        <v>#REF!</v>
      </c>
      <c r="C14" s="8" t="e">
        <f>'Каникулы в горах | COMMISSION'!C14</f>
        <v>#REF!</v>
      </c>
      <c r="D14" s="8" t="e">
        <f>'Каникулы в горах | COMMISSION'!D14</f>
        <v>#REF!</v>
      </c>
      <c r="E14" s="8" t="e">
        <f>'Каникулы в горах | COMMISSION'!E14</f>
        <v>#REF!</v>
      </c>
      <c r="F14" s="8" t="e">
        <f>'Каникулы в горах | COMMISSION'!F14</f>
        <v>#REF!</v>
      </c>
      <c r="G14" s="8" t="e">
        <f>'Каникулы в горах | COMMISSION'!G14</f>
        <v>#REF!</v>
      </c>
      <c r="H14" s="8" t="e">
        <f>'Каникулы в горах | COMMISSION'!H14</f>
        <v>#REF!</v>
      </c>
      <c r="I14" s="8" t="e">
        <f>'Каникулы в горах | COMMISSION'!I14</f>
        <v>#REF!</v>
      </c>
      <c r="J14" s="8" t="e">
        <f>'Каникулы в горах | COMMISSION'!J14</f>
        <v>#REF!</v>
      </c>
    </row>
    <row r="15" spans="1:10" s="53" customFormat="1" x14ac:dyDescent="0.2">
      <c r="A15" s="42" t="s">
        <v>85</v>
      </c>
      <c r="B15" s="8"/>
      <c r="C15" s="8"/>
      <c r="D15" s="8"/>
      <c r="E15" s="8"/>
      <c r="F15" s="8"/>
      <c r="G15" s="8"/>
      <c r="H15" s="8"/>
      <c r="I15" s="8"/>
      <c r="J15" s="8"/>
    </row>
    <row r="16" spans="1:10" s="53" customFormat="1" x14ac:dyDescent="0.2">
      <c r="A16" s="88">
        <f>A7</f>
        <v>1</v>
      </c>
      <c r="B16" s="8" t="e">
        <f>'Каникулы в горах | COMMISSION'!B16</f>
        <v>#REF!</v>
      </c>
      <c r="C16" s="8" t="e">
        <f>'Каникулы в горах | COMMISSION'!C16</f>
        <v>#REF!</v>
      </c>
      <c r="D16" s="8" t="e">
        <f>'Каникулы в горах | COMMISSION'!D16</f>
        <v>#REF!</v>
      </c>
      <c r="E16" s="8" t="e">
        <f>'Каникулы в горах | COMMISSION'!E16</f>
        <v>#REF!</v>
      </c>
      <c r="F16" s="8" t="e">
        <f>'Каникулы в горах | COMMISSION'!F16</f>
        <v>#REF!</v>
      </c>
      <c r="G16" s="8" t="e">
        <f>'Каникулы в горах | COMMISSION'!G16</f>
        <v>#REF!</v>
      </c>
      <c r="H16" s="8" t="e">
        <f>'Каникулы в горах | COMMISSION'!H16</f>
        <v>#REF!</v>
      </c>
      <c r="I16" s="8" t="e">
        <f>'Каникулы в горах | COMMISSION'!I16</f>
        <v>#REF!</v>
      </c>
      <c r="J16" s="8" t="e">
        <f>'Каникулы в горах | COMMISSION'!J16</f>
        <v>#REF!</v>
      </c>
    </row>
    <row r="17" spans="1:10" s="53" customFormat="1" x14ac:dyDescent="0.2">
      <c r="A17" s="88">
        <f>A8</f>
        <v>2</v>
      </c>
      <c r="B17" s="8" t="e">
        <f>'Каникулы в горах | COMMISSION'!B17</f>
        <v>#REF!</v>
      </c>
      <c r="C17" s="8" t="e">
        <f>'Каникулы в горах | COMMISSION'!C17</f>
        <v>#REF!</v>
      </c>
      <c r="D17" s="8" t="e">
        <f>'Каникулы в горах | COMMISSION'!D17</f>
        <v>#REF!</v>
      </c>
      <c r="E17" s="8" t="e">
        <f>'Каникулы в горах | COMMISSION'!E17</f>
        <v>#REF!</v>
      </c>
      <c r="F17" s="8" t="e">
        <f>'Каникулы в горах | COMMISSION'!F17</f>
        <v>#REF!</v>
      </c>
      <c r="G17" s="8" t="e">
        <f>'Каникулы в горах | COMMISSION'!G17</f>
        <v>#REF!</v>
      </c>
      <c r="H17" s="8" t="e">
        <f>'Каникулы в горах | COMMISSION'!H17</f>
        <v>#REF!</v>
      </c>
      <c r="I17" s="8" t="e">
        <f>'Каникулы в горах | COMMISSION'!I17</f>
        <v>#REF!</v>
      </c>
      <c r="J17" s="8" t="e">
        <f>'Каникулы в горах | COMMISSION'!J17</f>
        <v>#REF!</v>
      </c>
    </row>
    <row r="18" spans="1:10" s="53" customFormat="1" x14ac:dyDescent="0.2">
      <c r="A18" s="42" t="s">
        <v>86</v>
      </c>
      <c r="B18" s="8"/>
      <c r="C18" s="8"/>
      <c r="D18" s="8"/>
      <c r="E18" s="8"/>
      <c r="F18" s="8"/>
      <c r="G18" s="8"/>
      <c r="H18" s="8"/>
      <c r="I18" s="8"/>
      <c r="J18" s="8"/>
    </row>
    <row r="19" spans="1:10" s="53" customFormat="1" x14ac:dyDescent="0.2">
      <c r="A19" s="88">
        <f>A7</f>
        <v>1</v>
      </c>
      <c r="B19" s="8" t="e">
        <f>'Каникулы в горах | COMMISSION'!B19</f>
        <v>#REF!</v>
      </c>
      <c r="C19" s="8" t="e">
        <f>'Каникулы в горах | COMMISSION'!C19</f>
        <v>#REF!</v>
      </c>
      <c r="D19" s="8" t="e">
        <f>'Каникулы в горах | COMMISSION'!D19</f>
        <v>#REF!</v>
      </c>
      <c r="E19" s="8" t="e">
        <f>'Каникулы в горах | COMMISSION'!E19</f>
        <v>#REF!</v>
      </c>
      <c r="F19" s="8" t="e">
        <f>'Каникулы в горах | COMMISSION'!F19</f>
        <v>#REF!</v>
      </c>
      <c r="G19" s="8" t="e">
        <f>'Каникулы в горах | COMMISSION'!G19</f>
        <v>#REF!</v>
      </c>
      <c r="H19" s="8" t="e">
        <f>'Каникулы в горах | COMMISSION'!H19</f>
        <v>#REF!</v>
      </c>
      <c r="I19" s="8" t="e">
        <f>'Каникулы в горах | COMMISSION'!I19</f>
        <v>#REF!</v>
      </c>
      <c r="J19" s="8" t="e">
        <f>'Каникулы в горах | COMMISSION'!J19</f>
        <v>#REF!</v>
      </c>
    </row>
    <row r="20" spans="1:10" s="53" customFormat="1" x14ac:dyDescent="0.2">
      <c r="A20" s="88">
        <f>A8</f>
        <v>2</v>
      </c>
      <c r="B20" s="8" t="e">
        <f>'Каникулы в горах | COMMISSION'!B20</f>
        <v>#REF!</v>
      </c>
      <c r="C20" s="8" t="e">
        <f>'Каникулы в горах | COMMISSION'!C20</f>
        <v>#REF!</v>
      </c>
      <c r="D20" s="8" t="e">
        <f>'Каникулы в горах | COMMISSION'!D20</f>
        <v>#REF!</v>
      </c>
      <c r="E20" s="8" t="e">
        <f>'Каникулы в горах | COMMISSION'!E20</f>
        <v>#REF!</v>
      </c>
      <c r="F20" s="8" t="e">
        <f>'Каникулы в горах | COMMISSION'!F20</f>
        <v>#REF!</v>
      </c>
      <c r="G20" s="8" t="e">
        <f>'Каникулы в горах | COMMISSION'!G20</f>
        <v>#REF!</v>
      </c>
      <c r="H20" s="8" t="e">
        <f>'Каникулы в горах | COMMISSION'!H20</f>
        <v>#REF!</v>
      </c>
      <c r="I20" s="8" t="e">
        <f>'Каникулы в горах | COMMISSION'!I20</f>
        <v>#REF!</v>
      </c>
      <c r="J20" s="8" t="e">
        <f>'Каникулы в горах | COMMISSION'!J20</f>
        <v>#REF!</v>
      </c>
    </row>
    <row r="21" spans="1:10" s="53" customFormat="1" x14ac:dyDescent="0.2">
      <c r="A21" s="42" t="s">
        <v>87</v>
      </c>
      <c r="B21" s="8"/>
      <c r="C21" s="8"/>
      <c r="D21" s="8"/>
      <c r="E21" s="8"/>
      <c r="F21" s="8"/>
      <c r="G21" s="8"/>
      <c r="H21" s="8"/>
      <c r="I21" s="8"/>
      <c r="J21" s="8"/>
    </row>
    <row r="22" spans="1:10" s="53" customFormat="1" x14ac:dyDescent="0.2">
      <c r="A22" s="88" t="s">
        <v>88</v>
      </c>
      <c r="B22" s="8" t="e">
        <f>'Каникулы в горах | COMMISSION'!B22</f>
        <v>#REF!</v>
      </c>
      <c r="C22" s="8" t="e">
        <f>'Каникулы в горах | COMMISSION'!C22</f>
        <v>#REF!</v>
      </c>
      <c r="D22" s="8" t="e">
        <f>'Каникулы в горах | COMMISSION'!D22</f>
        <v>#REF!</v>
      </c>
      <c r="E22" s="8" t="e">
        <f>'Каникулы в горах | COMMISSION'!E22</f>
        <v>#REF!</v>
      </c>
      <c r="F22" s="8" t="e">
        <f>'Каникулы в горах | COMMISSION'!F22</f>
        <v>#REF!</v>
      </c>
      <c r="G22" s="8" t="e">
        <f>'Каникулы в горах | COMMISSION'!G22</f>
        <v>#REF!</v>
      </c>
      <c r="H22" s="8" t="e">
        <f>'Каникулы в горах | COMMISSION'!H22</f>
        <v>#REF!</v>
      </c>
      <c r="I22" s="8" t="e">
        <f>'Каникулы в горах | COMMISSION'!I22</f>
        <v>#REF!</v>
      </c>
      <c r="J22" s="8" t="e">
        <f>'Каникулы в горах | COMMISSION'!J22</f>
        <v>#REF!</v>
      </c>
    </row>
    <row r="23" spans="1:10" s="53" customFormat="1" x14ac:dyDescent="0.2">
      <c r="A23" s="89"/>
      <c r="B23" s="190"/>
      <c r="C23" s="190"/>
      <c r="D23" s="190"/>
      <c r="E23" s="190"/>
      <c r="F23" s="190"/>
      <c r="G23" s="190"/>
      <c r="H23" s="190"/>
      <c r="I23" s="190"/>
      <c r="J23" s="190"/>
    </row>
    <row r="24" spans="1:10" ht="18" customHeight="1" x14ac:dyDescent="0.2">
      <c r="A24" s="111" t="s">
        <v>100</v>
      </c>
      <c r="B24" s="197" t="e">
        <f t="shared" ref="B24:E24" si="0">B4</f>
        <v>#REF!</v>
      </c>
      <c r="C24" s="197" t="e">
        <f t="shared" si="0"/>
        <v>#REF!</v>
      </c>
      <c r="D24" s="197" t="e">
        <f t="shared" si="0"/>
        <v>#REF!</v>
      </c>
      <c r="E24" s="197" t="e">
        <f t="shared" si="0"/>
        <v>#REF!</v>
      </c>
      <c r="F24" s="197" t="e">
        <f t="shared" ref="F24:J24" si="1">F4</f>
        <v>#REF!</v>
      </c>
      <c r="G24" s="197" t="e">
        <f t="shared" si="1"/>
        <v>#REF!</v>
      </c>
      <c r="H24" s="197" t="e">
        <f t="shared" si="1"/>
        <v>#REF!</v>
      </c>
      <c r="I24" s="197" t="e">
        <f t="shared" si="1"/>
        <v>#REF!</v>
      </c>
      <c r="J24" s="197" t="e">
        <f t="shared" si="1"/>
        <v>#REF!</v>
      </c>
    </row>
    <row r="25" spans="1:10" ht="20.25" customHeight="1" x14ac:dyDescent="0.2">
      <c r="A25" s="90" t="s">
        <v>64</v>
      </c>
      <c r="B25" s="197" t="e">
        <f t="shared" ref="B25:E25" si="2">B5</f>
        <v>#REF!</v>
      </c>
      <c r="C25" s="197" t="e">
        <f t="shared" si="2"/>
        <v>#REF!</v>
      </c>
      <c r="D25" s="197" t="e">
        <f t="shared" si="2"/>
        <v>#REF!</v>
      </c>
      <c r="E25" s="197" t="e">
        <f t="shared" si="2"/>
        <v>#REF!</v>
      </c>
      <c r="F25" s="197" t="e">
        <f t="shared" ref="F25:J25" si="3">F5</f>
        <v>#REF!</v>
      </c>
      <c r="G25" s="197" t="e">
        <f t="shared" si="3"/>
        <v>#REF!</v>
      </c>
      <c r="H25" s="197" t="e">
        <f t="shared" si="3"/>
        <v>#REF!</v>
      </c>
      <c r="I25" s="197" t="e">
        <f t="shared" si="3"/>
        <v>#REF!</v>
      </c>
      <c r="J25" s="197" t="e">
        <f t="shared" si="3"/>
        <v>#REF!</v>
      </c>
    </row>
    <row r="26" spans="1:10" s="44" customFormat="1" x14ac:dyDescent="0.2">
      <c r="A26" s="42" t="s">
        <v>83</v>
      </c>
      <c r="B26" s="189"/>
      <c r="C26" s="189"/>
      <c r="D26" s="189"/>
      <c r="E26" s="189"/>
      <c r="F26" s="189"/>
      <c r="G26" s="189"/>
      <c r="H26" s="189"/>
      <c r="I26" s="189"/>
      <c r="J26" s="189"/>
    </row>
    <row r="27" spans="1:10" s="50" customFormat="1" x14ac:dyDescent="0.2">
      <c r="A27" s="88">
        <v>1</v>
      </c>
      <c r="B27" s="192" t="e">
        <f t="shared" ref="B27:E27" si="4">ROUNDUP(B7*0.87,)</f>
        <v>#REF!</v>
      </c>
      <c r="C27" s="192" t="e">
        <f t="shared" si="4"/>
        <v>#REF!</v>
      </c>
      <c r="D27" s="192" t="e">
        <f t="shared" si="4"/>
        <v>#REF!</v>
      </c>
      <c r="E27" s="192" t="e">
        <f t="shared" si="4"/>
        <v>#REF!</v>
      </c>
      <c r="F27" s="192" t="e">
        <f t="shared" ref="F27:J27" si="5">ROUNDUP(F7*0.87,)</f>
        <v>#REF!</v>
      </c>
      <c r="G27" s="192" t="e">
        <f t="shared" si="5"/>
        <v>#REF!</v>
      </c>
      <c r="H27" s="192" t="e">
        <f t="shared" si="5"/>
        <v>#REF!</v>
      </c>
      <c r="I27" s="192" t="e">
        <f t="shared" si="5"/>
        <v>#REF!</v>
      </c>
      <c r="J27" s="192" t="e">
        <f t="shared" si="5"/>
        <v>#REF!</v>
      </c>
    </row>
    <row r="28" spans="1:10" s="50" customFormat="1" x14ac:dyDescent="0.2">
      <c r="A28" s="88">
        <v>2</v>
      </c>
      <c r="B28" s="192" t="e">
        <f t="shared" ref="B28:E28" si="6">ROUNDUP(B8*0.87,)</f>
        <v>#REF!</v>
      </c>
      <c r="C28" s="192" t="e">
        <f t="shared" si="6"/>
        <v>#REF!</v>
      </c>
      <c r="D28" s="192" t="e">
        <f t="shared" si="6"/>
        <v>#REF!</v>
      </c>
      <c r="E28" s="192" t="e">
        <f t="shared" si="6"/>
        <v>#REF!</v>
      </c>
      <c r="F28" s="192" t="e">
        <f t="shared" ref="F28:J28" si="7">ROUNDUP(F8*0.87,)</f>
        <v>#REF!</v>
      </c>
      <c r="G28" s="192" t="e">
        <f t="shared" si="7"/>
        <v>#REF!</v>
      </c>
      <c r="H28" s="192" t="e">
        <f t="shared" si="7"/>
        <v>#REF!</v>
      </c>
      <c r="I28" s="192" t="e">
        <f t="shared" si="7"/>
        <v>#REF!</v>
      </c>
      <c r="J28" s="192" t="e">
        <f t="shared" si="7"/>
        <v>#REF!</v>
      </c>
    </row>
    <row r="29" spans="1:10" s="50" customFormat="1" x14ac:dyDescent="0.2">
      <c r="A29" s="42" t="s">
        <v>234</v>
      </c>
      <c r="B29" s="192"/>
      <c r="C29" s="192"/>
      <c r="D29" s="192"/>
      <c r="E29" s="192"/>
      <c r="F29" s="192"/>
      <c r="G29" s="192"/>
      <c r="H29" s="192"/>
      <c r="I29" s="192"/>
      <c r="J29" s="192"/>
    </row>
    <row r="30" spans="1:10" s="50" customFormat="1" x14ac:dyDescent="0.2">
      <c r="A30" s="180">
        <v>1</v>
      </c>
      <c r="B30" s="192" t="e">
        <f t="shared" ref="B30:E30" si="8">ROUNDUP(B10*0.87,)</f>
        <v>#REF!</v>
      </c>
      <c r="C30" s="192" t="e">
        <f t="shared" si="8"/>
        <v>#REF!</v>
      </c>
      <c r="D30" s="192" t="e">
        <f t="shared" si="8"/>
        <v>#REF!</v>
      </c>
      <c r="E30" s="192" t="e">
        <f t="shared" si="8"/>
        <v>#REF!</v>
      </c>
      <c r="F30" s="192" t="e">
        <f t="shared" ref="F30:J30" si="9">ROUNDUP(F10*0.87,)</f>
        <v>#REF!</v>
      </c>
      <c r="G30" s="192" t="e">
        <f t="shared" si="9"/>
        <v>#REF!</v>
      </c>
      <c r="H30" s="192" t="e">
        <f t="shared" si="9"/>
        <v>#REF!</v>
      </c>
      <c r="I30" s="192" t="e">
        <f t="shared" si="9"/>
        <v>#REF!</v>
      </c>
      <c r="J30" s="192" t="e">
        <f t="shared" si="9"/>
        <v>#REF!</v>
      </c>
    </row>
    <row r="31" spans="1:10" s="50" customFormat="1" x14ac:dyDescent="0.2">
      <c r="A31" s="180">
        <v>2</v>
      </c>
      <c r="B31" s="192" t="e">
        <f t="shared" ref="B31:E31" si="10">ROUNDUP(B11*0.87,)</f>
        <v>#REF!</v>
      </c>
      <c r="C31" s="192" t="e">
        <f t="shared" si="10"/>
        <v>#REF!</v>
      </c>
      <c r="D31" s="192" t="e">
        <f t="shared" si="10"/>
        <v>#REF!</v>
      </c>
      <c r="E31" s="192" t="e">
        <f t="shared" si="10"/>
        <v>#REF!</v>
      </c>
      <c r="F31" s="192" t="e">
        <f t="shared" ref="F31:J31" si="11">ROUNDUP(F11*0.87,)</f>
        <v>#REF!</v>
      </c>
      <c r="G31" s="192" t="e">
        <f t="shared" si="11"/>
        <v>#REF!</v>
      </c>
      <c r="H31" s="192" t="e">
        <f t="shared" si="11"/>
        <v>#REF!</v>
      </c>
      <c r="I31" s="192" t="e">
        <f t="shared" si="11"/>
        <v>#REF!</v>
      </c>
      <c r="J31" s="192" t="e">
        <f t="shared" si="11"/>
        <v>#REF!</v>
      </c>
    </row>
    <row r="32" spans="1:10" s="50" customFormat="1" x14ac:dyDescent="0.2">
      <c r="A32" s="42" t="s">
        <v>84</v>
      </c>
      <c r="B32" s="192"/>
      <c r="C32" s="192"/>
      <c r="D32" s="192"/>
      <c r="E32" s="192"/>
      <c r="F32" s="192"/>
      <c r="G32" s="192"/>
      <c r="H32" s="192"/>
      <c r="I32" s="192"/>
      <c r="J32" s="192"/>
    </row>
    <row r="33" spans="1:10" s="50" customFormat="1" x14ac:dyDescent="0.2">
      <c r="A33" s="88">
        <f>A27</f>
        <v>1</v>
      </c>
      <c r="B33" s="192" t="e">
        <f t="shared" ref="B33:E33" si="12">ROUNDUP(B13*0.87,)</f>
        <v>#REF!</v>
      </c>
      <c r="C33" s="192" t="e">
        <f t="shared" si="12"/>
        <v>#REF!</v>
      </c>
      <c r="D33" s="192" t="e">
        <f t="shared" si="12"/>
        <v>#REF!</v>
      </c>
      <c r="E33" s="192" t="e">
        <f t="shared" si="12"/>
        <v>#REF!</v>
      </c>
      <c r="F33" s="192" t="e">
        <f t="shared" ref="F33:J33" si="13">ROUNDUP(F13*0.87,)</f>
        <v>#REF!</v>
      </c>
      <c r="G33" s="192" t="e">
        <f t="shared" si="13"/>
        <v>#REF!</v>
      </c>
      <c r="H33" s="192" t="e">
        <f t="shared" si="13"/>
        <v>#REF!</v>
      </c>
      <c r="I33" s="192" t="e">
        <f t="shared" si="13"/>
        <v>#REF!</v>
      </c>
      <c r="J33" s="192" t="e">
        <f t="shared" si="13"/>
        <v>#REF!</v>
      </c>
    </row>
    <row r="34" spans="1:10" s="50" customFormat="1" x14ac:dyDescent="0.2">
      <c r="A34" s="88">
        <f>A28</f>
        <v>2</v>
      </c>
      <c r="B34" s="192" t="e">
        <f t="shared" ref="B34:E34" si="14">ROUNDUP(B14*0.87,)</f>
        <v>#REF!</v>
      </c>
      <c r="C34" s="192" t="e">
        <f t="shared" si="14"/>
        <v>#REF!</v>
      </c>
      <c r="D34" s="192" t="e">
        <f t="shared" si="14"/>
        <v>#REF!</v>
      </c>
      <c r="E34" s="192" t="e">
        <f t="shared" si="14"/>
        <v>#REF!</v>
      </c>
      <c r="F34" s="192" t="e">
        <f t="shared" ref="F34:J34" si="15">ROUNDUP(F14*0.87,)</f>
        <v>#REF!</v>
      </c>
      <c r="G34" s="192" t="e">
        <f t="shared" si="15"/>
        <v>#REF!</v>
      </c>
      <c r="H34" s="192" t="e">
        <f t="shared" si="15"/>
        <v>#REF!</v>
      </c>
      <c r="I34" s="192" t="e">
        <f t="shared" si="15"/>
        <v>#REF!</v>
      </c>
      <c r="J34" s="192" t="e">
        <f t="shared" si="15"/>
        <v>#REF!</v>
      </c>
    </row>
    <row r="35" spans="1:10" s="50" customFormat="1" x14ac:dyDescent="0.2">
      <c r="A35" s="42" t="s">
        <v>85</v>
      </c>
      <c r="B35" s="192"/>
      <c r="C35" s="192"/>
      <c r="D35" s="192"/>
      <c r="E35" s="192"/>
      <c r="F35" s="192"/>
      <c r="G35" s="192"/>
      <c r="H35" s="192"/>
      <c r="I35" s="192"/>
      <c r="J35" s="192"/>
    </row>
    <row r="36" spans="1:10" s="50" customFormat="1" x14ac:dyDescent="0.2">
      <c r="A36" s="88">
        <f>A27</f>
        <v>1</v>
      </c>
      <c r="B36" s="192" t="e">
        <f t="shared" ref="B36:E36" si="16">ROUNDUP(B16*0.87,)</f>
        <v>#REF!</v>
      </c>
      <c r="C36" s="192" t="e">
        <f t="shared" si="16"/>
        <v>#REF!</v>
      </c>
      <c r="D36" s="192" t="e">
        <f t="shared" si="16"/>
        <v>#REF!</v>
      </c>
      <c r="E36" s="192" t="e">
        <f t="shared" si="16"/>
        <v>#REF!</v>
      </c>
      <c r="F36" s="192" t="e">
        <f t="shared" ref="F36:J36" si="17">ROUNDUP(F16*0.87,)</f>
        <v>#REF!</v>
      </c>
      <c r="G36" s="192" t="e">
        <f t="shared" si="17"/>
        <v>#REF!</v>
      </c>
      <c r="H36" s="192" t="e">
        <f t="shared" si="17"/>
        <v>#REF!</v>
      </c>
      <c r="I36" s="192" t="e">
        <f t="shared" si="17"/>
        <v>#REF!</v>
      </c>
      <c r="J36" s="192" t="e">
        <f t="shared" si="17"/>
        <v>#REF!</v>
      </c>
    </row>
    <row r="37" spans="1:10" s="50" customFormat="1" x14ac:dyDescent="0.2">
      <c r="A37" s="88">
        <f>A28</f>
        <v>2</v>
      </c>
      <c r="B37" s="192" t="e">
        <f t="shared" ref="B37:E37" si="18">ROUNDUP(B17*0.87,)</f>
        <v>#REF!</v>
      </c>
      <c r="C37" s="192" t="e">
        <f t="shared" si="18"/>
        <v>#REF!</v>
      </c>
      <c r="D37" s="192" t="e">
        <f t="shared" si="18"/>
        <v>#REF!</v>
      </c>
      <c r="E37" s="192" t="e">
        <f t="shared" si="18"/>
        <v>#REF!</v>
      </c>
      <c r="F37" s="192" t="e">
        <f t="shared" ref="F37:J37" si="19">ROUNDUP(F17*0.87,)</f>
        <v>#REF!</v>
      </c>
      <c r="G37" s="192" t="e">
        <f t="shared" si="19"/>
        <v>#REF!</v>
      </c>
      <c r="H37" s="192" t="e">
        <f t="shared" si="19"/>
        <v>#REF!</v>
      </c>
      <c r="I37" s="192" t="e">
        <f t="shared" si="19"/>
        <v>#REF!</v>
      </c>
      <c r="J37" s="192" t="e">
        <f t="shared" si="19"/>
        <v>#REF!</v>
      </c>
    </row>
    <row r="38" spans="1:10" s="50" customFormat="1" x14ac:dyDescent="0.2">
      <c r="A38" s="42" t="s">
        <v>86</v>
      </c>
      <c r="B38" s="192"/>
      <c r="C38" s="192"/>
      <c r="D38" s="192"/>
      <c r="E38" s="192"/>
      <c r="F38" s="192"/>
      <c r="G38" s="192"/>
      <c r="H38" s="192"/>
      <c r="I38" s="192"/>
      <c r="J38" s="192"/>
    </row>
    <row r="39" spans="1:10" s="50" customFormat="1" x14ac:dyDescent="0.2">
      <c r="A39" s="88">
        <f>A27</f>
        <v>1</v>
      </c>
      <c r="B39" s="192" t="e">
        <f t="shared" ref="B39:E39" si="20">ROUNDUP(B19*0.87,)</f>
        <v>#REF!</v>
      </c>
      <c r="C39" s="192" t="e">
        <f t="shared" si="20"/>
        <v>#REF!</v>
      </c>
      <c r="D39" s="192" t="e">
        <f t="shared" si="20"/>
        <v>#REF!</v>
      </c>
      <c r="E39" s="192" t="e">
        <f t="shared" si="20"/>
        <v>#REF!</v>
      </c>
      <c r="F39" s="192" t="e">
        <f t="shared" ref="F39:J39" si="21">ROUNDUP(F19*0.87,)</f>
        <v>#REF!</v>
      </c>
      <c r="G39" s="192" t="e">
        <f t="shared" si="21"/>
        <v>#REF!</v>
      </c>
      <c r="H39" s="192" t="e">
        <f t="shared" si="21"/>
        <v>#REF!</v>
      </c>
      <c r="I39" s="192" t="e">
        <f t="shared" si="21"/>
        <v>#REF!</v>
      </c>
      <c r="J39" s="192" t="e">
        <f t="shared" si="21"/>
        <v>#REF!</v>
      </c>
    </row>
    <row r="40" spans="1:10" s="50" customFormat="1" x14ac:dyDescent="0.2">
      <c r="A40" s="88">
        <f>A28</f>
        <v>2</v>
      </c>
      <c r="B40" s="192" t="e">
        <f t="shared" ref="B40:E40" si="22">ROUNDUP(B20*0.87,)</f>
        <v>#REF!</v>
      </c>
      <c r="C40" s="192" t="e">
        <f t="shared" si="22"/>
        <v>#REF!</v>
      </c>
      <c r="D40" s="192" t="e">
        <f t="shared" si="22"/>
        <v>#REF!</v>
      </c>
      <c r="E40" s="192" t="e">
        <f t="shared" si="22"/>
        <v>#REF!</v>
      </c>
      <c r="F40" s="192" t="e">
        <f t="shared" ref="F40:J40" si="23">ROUNDUP(F20*0.87,)</f>
        <v>#REF!</v>
      </c>
      <c r="G40" s="192" t="e">
        <f t="shared" si="23"/>
        <v>#REF!</v>
      </c>
      <c r="H40" s="192" t="e">
        <f t="shared" si="23"/>
        <v>#REF!</v>
      </c>
      <c r="I40" s="192" t="e">
        <f t="shared" si="23"/>
        <v>#REF!</v>
      </c>
      <c r="J40" s="192" t="e">
        <f t="shared" si="23"/>
        <v>#REF!</v>
      </c>
    </row>
    <row r="41" spans="1:10" s="50" customFormat="1" x14ac:dyDescent="0.2">
      <c r="A41" s="42" t="s">
        <v>87</v>
      </c>
      <c r="B41" s="192"/>
      <c r="C41" s="192"/>
      <c r="D41" s="192"/>
      <c r="E41" s="192"/>
      <c r="F41" s="192"/>
      <c r="G41" s="192"/>
      <c r="H41" s="192"/>
      <c r="I41" s="192"/>
      <c r="J41" s="192"/>
    </row>
    <row r="42" spans="1:10" s="50" customFormat="1" x14ac:dyDescent="0.2">
      <c r="A42" s="88" t="s">
        <v>88</v>
      </c>
      <c r="B42" s="192" t="e">
        <f t="shared" ref="B42:E42" si="24">ROUNDUP(B22*0.87,)</f>
        <v>#REF!</v>
      </c>
      <c r="C42" s="192" t="e">
        <f t="shared" si="24"/>
        <v>#REF!</v>
      </c>
      <c r="D42" s="192" t="e">
        <f t="shared" si="24"/>
        <v>#REF!</v>
      </c>
      <c r="E42" s="192" t="e">
        <f t="shared" si="24"/>
        <v>#REF!</v>
      </c>
      <c r="F42" s="192" t="e">
        <f t="shared" ref="F42:J42" si="25">ROUNDUP(F22*0.87,)</f>
        <v>#REF!</v>
      </c>
      <c r="G42" s="192" t="e">
        <f t="shared" si="25"/>
        <v>#REF!</v>
      </c>
      <c r="H42" s="192" t="e">
        <f t="shared" si="25"/>
        <v>#REF!</v>
      </c>
      <c r="I42" s="192" t="e">
        <f t="shared" si="25"/>
        <v>#REF!</v>
      </c>
      <c r="J42" s="192" t="e">
        <f t="shared" si="25"/>
        <v>#REF!</v>
      </c>
    </row>
    <row r="43" spans="1:10" s="50" customFormat="1" ht="120" x14ac:dyDescent="0.2">
      <c r="A43" s="156" t="s">
        <v>239</v>
      </c>
    </row>
    <row r="44" spans="1:10" s="50" customFormat="1" x14ac:dyDescent="0.2">
      <c r="A44" s="169" t="s">
        <v>71</v>
      </c>
    </row>
    <row r="45" spans="1:10" s="50" customFormat="1" x14ac:dyDescent="0.2">
      <c r="A45" s="144" t="s">
        <v>71</v>
      </c>
    </row>
    <row r="46" spans="1:10" x14ac:dyDescent="0.2">
      <c r="A46" s="57" t="s">
        <v>283</v>
      </c>
    </row>
    <row r="47" spans="1:10" ht="9" customHeight="1" x14ac:dyDescent="0.2">
      <c r="A47" s="57" t="s">
        <v>284</v>
      </c>
    </row>
    <row r="48" spans="1:10" ht="10.7" customHeight="1" x14ac:dyDescent="0.2">
      <c r="A48" s="144" t="s">
        <v>66</v>
      </c>
    </row>
    <row r="49" spans="1:1" ht="13.35" customHeight="1" x14ac:dyDescent="0.2">
      <c r="A49" s="207" t="s">
        <v>78</v>
      </c>
    </row>
    <row r="50" spans="1:1" ht="13.35" customHeight="1" x14ac:dyDescent="0.2">
      <c r="A50" s="208" t="s">
        <v>67</v>
      </c>
    </row>
    <row r="51" spans="1:1" ht="12.6" customHeight="1" x14ac:dyDescent="0.2">
      <c r="A51" s="208" t="s">
        <v>68</v>
      </c>
    </row>
    <row r="52" spans="1:1" ht="13.35" customHeight="1" x14ac:dyDescent="0.2">
      <c r="A52" s="209" t="s">
        <v>69</v>
      </c>
    </row>
    <row r="53" spans="1:1" ht="11.45" customHeight="1" x14ac:dyDescent="0.2">
      <c r="A53" s="210" t="s">
        <v>162</v>
      </c>
    </row>
    <row r="54" spans="1:1" ht="24" x14ac:dyDescent="0.2">
      <c r="A54" s="211" t="s">
        <v>116</v>
      </c>
    </row>
    <row r="55" spans="1:1" ht="24" x14ac:dyDescent="0.2">
      <c r="A55" s="54" t="s">
        <v>282</v>
      </c>
    </row>
    <row r="56" spans="1:1" x14ac:dyDescent="0.2">
      <c r="A56" s="59"/>
    </row>
    <row r="57" spans="1:1" ht="25.5" x14ac:dyDescent="0.2">
      <c r="A57" s="157" t="s">
        <v>285</v>
      </c>
    </row>
    <row r="58" spans="1:1" ht="45" x14ac:dyDescent="0.2">
      <c r="A58" s="201" t="s">
        <v>226</v>
      </c>
    </row>
    <row r="59" spans="1:1" ht="22.5" x14ac:dyDescent="0.2">
      <c r="A59" s="201" t="s">
        <v>277</v>
      </c>
    </row>
    <row r="60" spans="1:1" ht="22.5" x14ac:dyDescent="0.2">
      <c r="A60" s="201" t="s">
        <v>278</v>
      </c>
    </row>
    <row r="61" spans="1:1" ht="33.75" x14ac:dyDescent="0.2">
      <c r="A61" s="201" t="s">
        <v>279</v>
      </c>
    </row>
    <row r="62" spans="1:1" ht="22.5" x14ac:dyDescent="0.2">
      <c r="A62" s="201" t="s">
        <v>280</v>
      </c>
    </row>
    <row r="63" spans="1:1" ht="22.5" x14ac:dyDescent="0.2">
      <c r="A63" s="201" t="s">
        <v>281</v>
      </c>
    </row>
    <row r="64" spans="1:1" ht="56.25" x14ac:dyDescent="0.2">
      <c r="A64" s="212" t="s">
        <v>286</v>
      </c>
    </row>
    <row r="65" spans="1:1" ht="78.75" x14ac:dyDescent="0.2">
      <c r="A65" s="212" t="s">
        <v>287</v>
      </c>
    </row>
    <row r="66" spans="1:1" ht="21" x14ac:dyDescent="0.2">
      <c r="A66" s="140" t="s">
        <v>95</v>
      </c>
    </row>
    <row r="67" spans="1:1" ht="42.75" x14ac:dyDescent="0.2">
      <c r="A67" s="108" t="s">
        <v>96</v>
      </c>
    </row>
    <row r="68" spans="1:1" ht="21" x14ac:dyDescent="0.2">
      <c r="A68" s="66" t="s">
        <v>97</v>
      </c>
    </row>
    <row r="69" spans="1:1" x14ac:dyDescent="0.2">
      <c r="A69" s="68"/>
    </row>
    <row r="70" spans="1:1" x14ac:dyDescent="0.2">
      <c r="A70" s="69" t="s">
        <v>70</v>
      </c>
    </row>
    <row r="71" spans="1:1" ht="24" x14ac:dyDescent="0.2">
      <c r="A71" s="70" t="s">
        <v>76</v>
      </c>
    </row>
    <row r="72" spans="1:1" ht="24" x14ac:dyDescent="0.2">
      <c r="A72" s="70" t="s">
        <v>77</v>
      </c>
    </row>
    <row r="73" spans="1:1" x14ac:dyDescent="0.2">
      <c r="A73" s="68"/>
    </row>
  </sheetData>
  <mergeCells count="1">
    <mergeCell ref="A1:A2"/>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Лист25"/>
  <dimension ref="A1:B77"/>
  <sheetViews>
    <sheetView zoomScale="90" zoomScaleNormal="90" workbookViewId="0">
      <selection activeCell="B1" sqref="B1:B1048576"/>
    </sheetView>
  </sheetViews>
  <sheetFormatPr defaultColWidth="8.7109375" defaultRowHeight="12.75" x14ac:dyDescent="0.2"/>
  <cols>
    <col min="1" max="1" width="82.5703125" style="55" customWidth="1"/>
    <col min="2" max="2" width="9.7109375" style="55" bestFit="1" customWidth="1"/>
    <col min="3" max="16384" width="8.7109375" style="55"/>
  </cols>
  <sheetData>
    <row r="1" spans="1:2" x14ac:dyDescent="0.2">
      <c r="A1" s="230" t="s">
        <v>82</v>
      </c>
    </row>
    <row r="2" spans="1:2" x14ac:dyDescent="0.2">
      <c r="A2" s="230"/>
    </row>
    <row r="3" spans="1:2" x14ac:dyDescent="0.2">
      <c r="A3" s="230"/>
    </row>
    <row r="4" spans="1:2" ht="21.75" customHeight="1" x14ac:dyDescent="0.2">
      <c r="A4" s="122" t="s">
        <v>112</v>
      </c>
    </row>
    <row r="5" spans="1:2" s="52" customFormat="1" ht="32.1" customHeight="1" x14ac:dyDescent="0.2">
      <c r="A5" s="98" t="s">
        <v>64</v>
      </c>
      <c r="B5" s="101" t="e">
        <f>'C завтраками| Bed and breakfast'!#REF!</f>
        <v>#REF!</v>
      </c>
    </row>
    <row r="6" spans="1:2" s="53" customFormat="1" ht="21.95" customHeight="1" x14ac:dyDescent="0.2">
      <c r="A6" s="98"/>
      <c r="B6" s="101" t="e">
        <f>'C завтраками| Bed and breakfast'!#REF!</f>
        <v>#REF!</v>
      </c>
    </row>
    <row r="7" spans="1:2" s="53" customFormat="1" ht="12" x14ac:dyDescent="0.2">
      <c r="A7" s="42" t="s">
        <v>83</v>
      </c>
      <c r="B7" s="87"/>
    </row>
    <row r="8" spans="1:2" s="53" customFormat="1" ht="12" x14ac:dyDescent="0.2">
      <c r="A8" s="88">
        <v>1</v>
      </c>
      <c r="B8" s="42" t="e">
        <f>'C завтраками| Bed and breakfast'!#REF!*0.9</f>
        <v>#REF!</v>
      </c>
    </row>
    <row r="9" spans="1:2" s="53" customFormat="1" ht="12" x14ac:dyDescent="0.2">
      <c r="A9" s="88">
        <v>2</v>
      </c>
      <c r="B9" s="42" t="e">
        <f>'C завтраками| Bed and breakfast'!#REF!*0.9</f>
        <v>#REF!</v>
      </c>
    </row>
    <row r="10" spans="1:2" s="53" customFormat="1" ht="12" x14ac:dyDescent="0.2">
      <c r="A10" s="42" t="s">
        <v>234</v>
      </c>
      <c r="B10" s="42"/>
    </row>
    <row r="11" spans="1:2" s="53" customFormat="1" ht="12" x14ac:dyDescent="0.2">
      <c r="A11" s="180">
        <v>1</v>
      </c>
      <c r="B11" s="42" t="e">
        <f>'C завтраками| Bed and breakfast'!#REF!*0.9</f>
        <v>#REF!</v>
      </c>
    </row>
    <row r="12" spans="1:2" s="53" customFormat="1" ht="12" x14ac:dyDescent="0.2">
      <c r="A12" s="180">
        <v>2</v>
      </c>
      <c r="B12" s="42" t="e">
        <f>'C завтраками| Bed and breakfast'!#REF!*0.9</f>
        <v>#REF!</v>
      </c>
    </row>
    <row r="13" spans="1:2" s="53" customFormat="1" ht="12" x14ac:dyDescent="0.2">
      <c r="A13" s="42" t="s">
        <v>84</v>
      </c>
      <c r="B13" s="42"/>
    </row>
    <row r="14" spans="1:2" s="53" customFormat="1" ht="12" x14ac:dyDescent="0.2">
      <c r="A14" s="88">
        <f>A8</f>
        <v>1</v>
      </c>
      <c r="B14" s="42" t="e">
        <f>'C завтраками| Bed and breakfast'!#REF!*0.9</f>
        <v>#REF!</v>
      </c>
    </row>
    <row r="15" spans="1:2" s="53" customFormat="1" ht="12" x14ac:dyDescent="0.2">
      <c r="A15" s="88">
        <f>A9</f>
        <v>2</v>
      </c>
      <c r="B15" s="42" t="e">
        <f>'C завтраками| Bed and breakfast'!#REF!*0.9</f>
        <v>#REF!</v>
      </c>
    </row>
    <row r="16" spans="1:2" s="53" customFormat="1" ht="12" x14ac:dyDescent="0.2">
      <c r="A16" s="42" t="s">
        <v>85</v>
      </c>
      <c r="B16" s="42"/>
    </row>
    <row r="17" spans="1:2" s="53" customFormat="1" ht="12" x14ac:dyDescent="0.2">
      <c r="A17" s="88">
        <f>A8</f>
        <v>1</v>
      </c>
      <c r="B17" s="42" t="e">
        <f>'C завтраками| Bed and breakfast'!#REF!*0.9</f>
        <v>#REF!</v>
      </c>
    </row>
    <row r="18" spans="1:2" s="53" customFormat="1" ht="12" x14ac:dyDescent="0.2">
      <c r="A18" s="88">
        <f>A9</f>
        <v>2</v>
      </c>
      <c r="B18" s="42" t="e">
        <f>'C завтраками| Bed and breakfast'!#REF!*0.9</f>
        <v>#REF!</v>
      </c>
    </row>
    <row r="19" spans="1:2" s="53" customFormat="1" ht="12" x14ac:dyDescent="0.2">
      <c r="A19" s="42" t="s">
        <v>86</v>
      </c>
      <c r="B19" s="42"/>
    </row>
    <row r="20" spans="1:2" s="53" customFormat="1" ht="12" x14ac:dyDescent="0.2">
      <c r="A20" s="88">
        <f>A8</f>
        <v>1</v>
      </c>
      <c r="B20" s="42" t="e">
        <f>'C завтраками| Bed and breakfast'!#REF!*0.9</f>
        <v>#REF!</v>
      </c>
    </row>
    <row r="21" spans="1:2" s="53" customFormat="1" ht="12" x14ac:dyDescent="0.2">
      <c r="A21" s="88">
        <f>A9</f>
        <v>2</v>
      </c>
      <c r="B21" s="42" t="e">
        <f>'C завтраками| Bed and breakfast'!#REF!*0.9</f>
        <v>#REF!</v>
      </c>
    </row>
    <row r="22" spans="1:2" s="53" customFormat="1" ht="12" x14ac:dyDescent="0.2">
      <c r="A22" s="42" t="s">
        <v>87</v>
      </c>
      <c r="B22" s="42"/>
    </row>
    <row r="23" spans="1:2" s="53" customFormat="1" ht="12" x14ac:dyDescent="0.2">
      <c r="A23" s="88" t="s">
        <v>88</v>
      </c>
      <c r="B23" s="42" t="e">
        <f>'C завтраками| Bed and breakfast'!#REF!*0.9</f>
        <v>#REF!</v>
      </c>
    </row>
    <row r="24" spans="1:2" s="53" customFormat="1" ht="12" x14ac:dyDescent="0.2">
      <c r="A24" s="116"/>
      <c r="B24" s="4"/>
    </row>
    <row r="25" spans="1:2" s="53" customFormat="1" ht="12" x14ac:dyDescent="0.2">
      <c r="A25" s="89"/>
      <c r="B25" s="89"/>
    </row>
    <row r="26" spans="1:2" s="48" customFormat="1" ht="22.5" customHeight="1" x14ac:dyDescent="0.2">
      <c r="A26" s="111" t="s">
        <v>100</v>
      </c>
      <c r="B26" s="101" t="e">
        <f t="shared" ref="B26" si="0">B5</f>
        <v>#REF!</v>
      </c>
    </row>
    <row r="27" spans="1:2" s="48" customFormat="1" ht="25.5" customHeight="1" x14ac:dyDescent="0.2">
      <c r="A27" s="90" t="s">
        <v>64</v>
      </c>
      <c r="B27" s="102" t="e">
        <f t="shared" ref="B27" si="1">B6</f>
        <v>#REF!</v>
      </c>
    </row>
    <row r="28" spans="1:2" s="44" customFormat="1" ht="12" x14ac:dyDescent="0.2">
      <c r="A28" s="42" t="s">
        <v>83</v>
      </c>
      <c r="B28" s="87"/>
    </row>
    <row r="29" spans="1:2" s="50" customFormat="1" ht="12" x14ac:dyDescent="0.2">
      <c r="A29" s="88">
        <v>1</v>
      </c>
      <c r="B29" s="94" t="e">
        <f t="shared" ref="B29" si="2">ROUNDUP(B8*0.9,)</f>
        <v>#REF!</v>
      </c>
    </row>
    <row r="30" spans="1:2" s="50" customFormat="1" ht="12" x14ac:dyDescent="0.2">
      <c r="A30" s="88">
        <v>2</v>
      </c>
      <c r="B30" s="94" t="e">
        <f t="shared" ref="B30" si="3">ROUNDUP(B9*0.9,)</f>
        <v>#REF!</v>
      </c>
    </row>
    <row r="31" spans="1:2" s="50" customFormat="1" ht="12" x14ac:dyDescent="0.2">
      <c r="A31" s="42" t="s">
        <v>234</v>
      </c>
      <c r="B31" s="94"/>
    </row>
    <row r="32" spans="1:2" s="50" customFormat="1" ht="12" x14ac:dyDescent="0.2">
      <c r="A32" s="180">
        <v>1</v>
      </c>
      <c r="B32" s="94" t="e">
        <f t="shared" ref="B32" si="4">ROUNDUP(B11*0.9,)</f>
        <v>#REF!</v>
      </c>
    </row>
    <row r="33" spans="1:2" s="50" customFormat="1" ht="12" x14ac:dyDescent="0.2">
      <c r="A33" s="180">
        <v>2</v>
      </c>
      <c r="B33" s="94" t="e">
        <f t="shared" ref="B33" si="5">ROUNDUP(B12*0.9,)</f>
        <v>#REF!</v>
      </c>
    </row>
    <row r="34" spans="1:2" s="50" customFormat="1" ht="12" x14ac:dyDescent="0.2">
      <c r="A34" s="42" t="s">
        <v>84</v>
      </c>
      <c r="B34" s="94"/>
    </row>
    <row r="35" spans="1:2" s="50" customFormat="1" ht="12" x14ac:dyDescent="0.2">
      <c r="A35" s="88">
        <f>A29</f>
        <v>1</v>
      </c>
      <c r="B35" s="94" t="e">
        <f t="shared" ref="B35" si="6">ROUNDUP(B14*0.9,)</f>
        <v>#REF!</v>
      </c>
    </row>
    <row r="36" spans="1:2" s="50" customFormat="1" ht="12" x14ac:dyDescent="0.2">
      <c r="A36" s="88">
        <f>A30</f>
        <v>2</v>
      </c>
      <c r="B36" s="94" t="e">
        <f t="shared" ref="B36" si="7">ROUNDUP(B15*0.9,)</f>
        <v>#REF!</v>
      </c>
    </row>
    <row r="37" spans="1:2" s="50" customFormat="1" ht="12" x14ac:dyDescent="0.2">
      <c r="A37" s="42" t="s">
        <v>85</v>
      </c>
      <c r="B37" s="94"/>
    </row>
    <row r="38" spans="1:2" s="50" customFormat="1" ht="12" x14ac:dyDescent="0.2">
      <c r="A38" s="88">
        <f>A29</f>
        <v>1</v>
      </c>
      <c r="B38" s="94" t="e">
        <f t="shared" ref="B38" si="8">ROUNDUP(B17*0.9,)</f>
        <v>#REF!</v>
      </c>
    </row>
    <row r="39" spans="1:2" s="50" customFormat="1" ht="12" x14ac:dyDescent="0.2">
      <c r="A39" s="88">
        <f>A30</f>
        <v>2</v>
      </c>
      <c r="B39" s="94" t="e">
        <f t="shared" ref="B39" si="9">ROUNDUP(B18*0.9,)</f>
        <v>#REF!</v>
      </c>
    </row>
    <row r="40" spans="1:2" s="50" customFormat="1" ht="12" x14ac:dyDescent="0.2">
      <c r="A40" s="42" t="s">
        <v>86</v>
      </c>
      <c r="B40" s="94"/>
    </row>
    <row r="41" spans="1:2" s="50" customFormat="1" ht="12" x14ac:dyDescent="0.2">
      <c r="A41" s="88">
        <f>A29</f>
        <v>1</v>
      </c>
      <c r="B41" s="94" t="e">
        <f t="shared" ref="B41" si="10">ROUNDUP(B20*0.9,)</f>
        <v>#REF!</v>
      </c>
    </row>
    <row r="42" spans="1:2" s="50" customFormat="1" ht="12" x14ac:dyDescent="0.2">
      <c r="A42" s="88">
        <f>A30</f>
        <v>2</v>
      </c>
      <c r="B42" s="94" t="e">
        <f t="shared" ref="B42" si="11">ROUNDUP(B21*0.9,)</f>
        <v>#REF!</v>
      </c>
    </row>
    <row r="43" spans="1:2" s="50" customFormat="1" ht="12" x14ac:dyDescent="0.2">
      <c r="A43" s="42" t="s">
        <v>87</v>
      </c>
      <c r="B43" s="94"/>
    </row>
    <row r="44" spans="1:2" s="50" customFormat="1" ht="12" x14ac:dyDescent="0.2">
      <c r="A44" s="88" t="s">
        <v>88</v>
      </c>
      <c r="B44" s="94" t="e">
        <f t="shared" ref="B44" si="12">ROUNDUP(B23*0.9,)</f>
        <v>#REF!</v>
      </c>
    </row>
    <row r="45" spans="1:2" s="50" customFormat="1" ht="10.35" customHeight="1" x14ac:dyDescent="0.2">
      <c r="A45" s="116"/>
    </row>
    <row r="46" spans="1:2" ht="155.44999999999999" customHeight="1" x14ac:dyDescent="0.2">
      <c r="A46" s="156" t="s">
        <v>228</v>
      </c>
    </row>
    <row r="47" spans="1:2" x14ac:dyDescent="0.2">
      <c r="A47" s="144" t="s">
        <v>71</v>
      </c>
    </row>
    <row r="48" spans="1:2" x14ac:dyDescent="0.2">
      <c r="A48" s="61" t="s">
        <v>224</v>
      </c>
    </row>
    <row r="49" spans="1:1" x14ac:dyDescent="0.2">
      <c r="A49" s="61" t="s">
        <v>225</v>
      </c>
    </row>
    <row r="50" spans="1:1" x14ac:dyDescent="0.2">
      <c r="A50" s="62"/>
    </row>
    <row r="51" spans="1:1" x14ac:dyDescent="0.2">
      <c r="A51" s="144" t="s">
        <v>66</v>
      </c>
    </row>
    <row r="53" spans="1:1" x14ac:dyDescent="0.2">
      <c r="A53" s="63" t="s">
        <v>78</v>
      </c>
    </row>
    <row r="54" spans="1:1" x14ac:dyDescent="0.2">
      <c r="A54" s="43" t="s">
        <v>67</v>
      </c>
    </row>
    <row r="55" spans="1:1" x14ac:dyDescent="0.2">
      <c r="A55" s="43" t="s">
        <v>89</v>
      </c>
    </row>
    <row r="56" spans="1:1" x14ac:dyDescent="0.2">
      <c r="A56" s="43" t="s">
        <v>68</v>
      </c>
    </row>
    <row r="57" spans="1:1" ht="25.9" customHeight="1" x14ac:dyDescent="0.2">
      <c r="A57" s="46" t="s">
        <v>69</v>
      </c>
    </row>
    <row r="58" spans="1:1" x14ac:dyDescent="0.2">
      <c r="A58" s="159" t="s">
        <v>162</v>
      </c>
    </row>
    <row r="59" spans="1:1" ht="24" x14ac:dyDescent="0.2">
      <c r="A59" s="46" t="s">
        <v>116</v>
      </c>
    </row>
    <row r="60" spans="1:1" x14ac:dyDescent="0.2">
      <c r="A60" s="59"/>
    </row>
    <row r="61" spans="1:1" ht="25.5" x14ac:dyDescent="0.2">
      <c r="A61" s="157" t="s">
        <v>168</v>
      </c>
    </row>
    <row r="62" spans="1:1" ht="45" x14ac:dyDescent="0.2">
      <c r="A62" s="179" t="s">
        <v>226</v>
      </c>
    </row>
    <row r="63" spans="1:1" ht="32.450000000000003" customHeight="1" x14ac:dyDescent="0.2">
      <c r="A63" s="179" t="s">
        <v>227</v>
      </c>
    </row>
    <row r="64" spans="1:1" ht="22.5" x14ac:dyDescent="0.2">
      <c r="A64" s="179" t="s">
        <v>229</v>
      </c>
    </row>
    <row r="65" spans="1:1" ht="22.5" x14ac:dyDescent="0.2">
      <c r="A65" s="179" t="s">
        <v>230</v>
      </c>
    </row>
    <row r="66" spans="1:1" ht="22.5" x14ac:dyDescent="0.2">
      <c r="A66" s="179" t="s">
        <v>231</v>
      </c>
    </row>
    <row r="67" spans="1:1" ht="33.75" x14ac:dyDescent="0.2">
      <c r="A67" s="179" t="s">
        <v>232</v>
      </c>
    </row>
    <row r="68" spans="1:1" ht="33.75" x14ac:dyDescent="0.2">
      <c r="A68" s="179" t="s">
        <v>233</v>
      </c>
    </row>
    <row r="69" spans="1:1" ht="42" x14ac:dyDescent="0.2">
      <c r="A69" s="113" t="s">
        <v>99</v>
      </c>
    </row>
    <row r="70" spans="1:1" ht="21" x14ac:dyDescent="0.2">
      <c r="A70" s="140" t="s">
        <v>95</v>
      </c>
    </row>
    <row r="71" spans="1:1" ht="42.75" x14ac:dyDescent="0.2">
      <c r="A71" s="108" t="s">
        <v>96</v>
      </c>
    </row>
    <row r="72" spans="1:1" ht="21" x14ac:dyDescent="0.2">
      <c r="A72" s="66" t="s">
        <v>97</v>
      </c>
    </row>
    <row r="73" spans="1:1" x14ac:dyDescent="0.2">
      <c r="A73" s="68"/>
    </row>
    <row r="74" spans="1:1" x14ac:dyDescent="0.2">
      <c r="A74" s="69" t="s">
        <v>70</v>
      </c>
    </row>
    <row r="75" spans="1:1" ht="24" x14ac:dyDescent="0.2">
      <c r="A75" s="70" t="s">
        <v>76</v>
      </c>
    </row>
    <row r="76" spans="1:1" ht="24" x14ac:dyDescent="0.2">
      <c r="A76" s="70" t="s">
        <v>77</v>
      </c>
    </row>
    <row r="77" spans="1:1" x14ac:dyDescent="0.2">
      <c r="A77" s="67"/>
    </row>
  </sheetData>
  <mergeCells count="1">
    <mergeCell ref="A1:A3"/>
  </mergeCells>
  <pageMargins left="0.7" right="0.7" top="0.75" bottom="0.75" header="0.3" footer="0.3"/>
  <pageSetup paperSize="9"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78"/>
  <sheetViews>
    <sheetView zoomScale="90" zoomScaleNormal="90" workbookViewId="0">
      <selection activeCell="B1" sqref="B1:B1048576"/>
    </sheetView>
  </sheetViews>
  <sheetFormatPr defaultColWidth="8.7109375" defaultRowHeight="12.75" x14ac:dyDescent="0.2"/>
  <cols>
    <col min="1" max="1" width="82.5703125" style="55" customWidth="1"/>
    <col min="2" max="2" width="9.7109375" style="55" bestFit="1" customWidth="1"/>
    <col min="3" max="16384" width="8.7109375" style="55"/>
  </cols>
  <sheetData>
    <row r="1" spans="1:2" x14ac:dyDescent="0.2">
      <c r="A1" s="230" t="s">
        <v>82</v>
      </c>
    </row>
    <row r="2" spans="1:2" x14ac:dyDescent="0.2">
      <c r="A2" s="230"/>
    </row>
    <row r="3" spans="1:2" x14ac:dyDescent="0.2">
      <c r="A3" s="230"/>
    </row>
    <row r="4" spans="1:2" ht="21.75" customHeight="1" x14ac:dyDescent="0.2">
      <c r="A4" s="122" t="s">
        <v>112</v>
      </c>
    </row>
    <row r="5" spans="1:2" s="52" customFormat="1" ht="32.1" customHeight="1" x14ac:dyDescent="0.2">
      <c r="A5" s="98" t="s">
        <v>64</v>
      </c>
      <c r="B5" s="101" t="e">
        <f>'C завтраками| Bed and breakfast'!#REF!</f>
        <v>#REF!</v>
      </c>
    </row>
    <row r="6" spans="1:2" s="53" customFormat="1" ht="21.95" customHeight="1" x14ac:dyDescent="0.2">
      <c r="A6" s="98"/>
      <c r="B6" s="101" t="e">
        <f>'C завтраками| Bed and breakfast'!#REF!</f>
        <v>#REF!</v>
      </c>
    </row>
    <row r="7" spans="1:2" s="53" customFormat="1" ht="12" x14ac:dyDescent="0.2">
      <c r="A7" s="42" t="s">
        <v>83</v>
      </c>
      <c r="B7" s="87"/>
    </row>
    <row r="8" spans="1:2" s="53" customFormat="1" ht="12" x14ac:dyDescent="0.2">
      <c r="A8" s="88">
        <v>1</v>
      </c>
      <c r="B8" s="42" t="e">
        <f>'C завтраками| Bed and breakfast'!#REF!*0.9</f>
        <v>#REF!</v>
      </c>
    </row>
    <row r="9" spans="1:2" s="53" customFormat="1" ht="12" x14ac:dyDescent="0.2">
      <c r="A9" s="88">
        <v>2</v>
      </c>
      <c r="B9" s="42" t="e">
        <f>'C завтраками| Bed and breakfast'!#REF!*0.9</f>
        <v>#REF!</v>
      </c>
    </row>
    <row r="10" spans="1:2" s="53" customFormat="1" ht="12" x14ac:dyDescent="0.2">
      <c r="A10" s="42" t="s">
        <v>234</v>
      </c>
      <c r="B10" s="42"/>
    </row>
    <row r="11" spans="1:2" s="53" customFormat="1" ht="12" x14ac:dyDescent="0.2">
      <c r="A11" s="180">
        <v>1</v>
      </c>
      <c r="B11" s="42" t="e">
        <f>'C завтраками| Bed and breakfast'!#REF!*0.9</f>
        <v>#REF!</v>
      </c>
    </row>
    <row r="12" spans="1:2" s="53" customFormat="1" ht="12" x14ac:dyDescent="0.2">
      <c r="A12" s="180">
        <v>2</v>
      </c>
      <c r="B12" s="42" t="e">
        <f>'C завтраками| Bed and breakfast'!#REF!*0.9</f>
        <v>#REF!</v>
      </c>
    </row>
    <row r="13" spans="1:2" s="53" customFormat="1" ht="12" x14ac:dyDescent="0.2">
      <c r="A13" s="42" t="s">
        <v>84</v>
      </c>
      <c r="B13" s="42"/>
    </row>
    <row r="14" spans="1:2" s="53" customFormat="1" ht="12" x14ac:dyDescent="0.2">
      <c r="A14" s="88">
        <f>A8</f>
        <v>1</v>
      </c>
      <c r="B14" s="42" t="e">
        <f>'C завтраками| Bed and breakfast'!#REF!*0.9</f>
        <v>#REF!</v>
      </c>
    </row>
    <row r="15" spans="1:2" s="53" customFormat="1" ht="12" x14ac:dyDescent="0.2">
      <c r="A15" s="88">
        <f>A9</f>
        <v>2</v>
      </c>
      <c r="B15" s="42" t="e">
        <f>'C завтраками| Bed and breakfast'!#REF!*0.9</f>
        <v>#REF!</v>
      </c>
    </row>
    <row r="16" spans="1:2" s="53" customFormat="1" ht="12" x14ac:dyDescent="0.2">
      <c r="A16" s="42" t="s">
        <v>85</v>
      </c>
      <c r="B16" s="42"/>
    </row>
    <row r="17" spans="1:2" s="53" customFormat="1" ht="12" x14ac:dyDescent="0.2">
      <c r="A17" s="88">
        <f>A8</f>
        <v>1</v>
      </c>
      <c r="B17" s="42" t="e">
        <f>'C завтраками| Bed and breakfast'!#REF!*0.9</f>
        <v>#REF!</v>
      </c>
    </row>
    <row r="18" spans="1:2" s="53" customFormat="1" ht="12" x14ac:dyDescent="0.2">
      <c r="A18" s="88">
        <f>A9</f>
        <v>2</v>
      </c>
      <c r="B18" s="42" t="e">
        <f>'C завтраками| Bed and breakfast'!#REF!*0.9</f>
        <v>#REF!</v>
      </c>
    </row>
    <row r="19" spans="1:2" s="53" customFormat="1" ht="12" x14ac:dyDescent="0.2">
      <c r="A19" s="42" t="s">
        <v>86</v>
      </c>
      <c r="B19" s="42"/>
    </row>
    <row r="20" spans="1:2" s="53" customFormat="1" ht="12" x14ac:dyDescent="0.2">
      <c r="A20" s="88">
        <f>A8</f>
        <v>1</v>
      </c>
      <c r="B20" s="42" t="e">
        <f>'C завтраками| Bed and breakfast'!#REF!*0.9</f>
        <v>#REF!</v>
      </c>
    </row>
    <row r="21" spans="1:2" s="53" customFormat="1" ht="12" x14ac:dyDescent="0.2">
      <c r="A21" s="88">
        <f>A9</f>
        <v>2</v>
      </c>
      <c r="B21" s="42" t="e">
        <f>'C завтраками| Bed and breakfast'!#REF!*0.9</f>
        <v>#REF!</v>
      </c>
    </row>
    <row r="22" spans="1:2" s="53" customFormat="1" ht="12" x14ac:dyDescent="0.2">
      <c r="A22" s="42" t="s">
        <v>87</v>
      </c>
      <c r="B22" s="42"/>
    </row>
    <row r="23" spans="1:2" s="53" customFormat="1" ht="12" x14ac:dyDescent="0.2">
      <c r="A23" s="88" t="s">
        <v>88</v>
      </c>
      <c r="B23" s="42" t="e">
        <f>'C завтраками| Bed and breakfast'!#REF!*0.9</f>
        <v>#REF!</v>
      </c>
    </row>
    <row r="24" spans="1:2" s="53" customFormat="1" ht="12" x14ac:dyDescent="0.2">
      <c r="A24" s="116"/>
      <c r="B24" s="4"/>
    </row>
    <row r="25" spans="1:2" s="53" customFormat="1" ht="12" x14ac:dyDescent="0.2">
      <c r="A25" s="89"/>
      <c r="B25" s="89"/>
    </row>
    <row r="26" spans="1:2" s="48" customFormat="1" ht="22.5" customHeight="1" x14ac:dyDescent="0.2">
      <c r="A26" s="111" t="s">
        <v>100</v>
      </c>
      <c r="B26" s="101" t="e">
        <f t="shared" ref="B26" si="0">B5</f>
        <v>#REF!</v>
      </c>
    </row>
    <row r="27" spans="1:2" s="48" customFormat="1" ht="25.5" customHeight="1" x14ac:dyDescent="0.2">
      <c r="A27" s="90" t="s">
        <v>64</v>
      </c>
      <c r="B27" s="102" t="e">
        <f t="shared" ref="B27" si="1">B6</f>
        <v>#REF!</v>
      </c>
    </row>
    <row r="28" spans="1:2" s="44" customFormat="1" ht="12" x14ac:dyDescent="0.2">
      <c r="A28" s="42" t="s">
        <v>83</v>
      </c>
      <c r="B28" s="87"/>
    </row>
    <row r="29" spans="1:2" s="50" customFormat="1" ht="12" x14ac:dyDescent="0.2">
      <c r="A29" s="88">
        <v>1</v>
      </c>
      <c r="B29" s="94" t="e">
        <f t="shared" ref="B29" si="2">ROUNDUP(B8*0.87,)</f>
        <v>#REF!</v>
      </c>
    </row>
    <row r="30" spans="1:2" s="50" customFormat="1" ht="12" x14ac:dyDescent="0.2">
      <c r="A30" s="88">
        <v>2</v>
      </c>
      <c r="B30" s="94" t="e">
        <f t="shared" ref="B30" si="3">ROUNDUP(B9*0.87,)</f>
        <v>#REF!</v>
      </c>
    </row>
    <row r="31" spans="1:2" s="50" customFormat="1" ht="12" x14ac:dyDescent="0.2">
      <c r="A31" s="42" t="s">
        <v>234</v>
      </c>
      <c r="B31" s="94"/>
    </row>
    <row r="32" spans="1:2" s="50" customFormat="1" ht="12" x14ac:dyDescent="0.2">
      <c r="A32" s="180">
        <v>1</v>
      </c>
      <c r="B32" s="94" t="e">
        <f t="shared" ref="B32" si="4">ROUNDUP(B11*0.87,)</f>
        <v>#REF!</v>
      </c>
    </row>
    <row r="33" spans="1:2" s="50" customFormat="1" ht="12" x14ac:dyDescent="0.2">
      <c r="A33" s="180">
        <v>2</v>
      </c>
      <c r="B33" s="94" t="e">
        <f t="shared" ref="B33" si="5">ROUNDUP(B12*0.87,)</f>
        <v>#REF!</v>
      </c>
    </row>
    <row r="34" spans="1:2" s="50" customFormat="1" ht="12" x14ac:dyDescent="0.2">
      <c r="A34" s="42" t="s">
        <v>84</v>
      </c>
      <c r="B34" s="94"/>
    </row>
    <row r="35" spans="1:2" s="50" customFormat="1" ht="12" x14ac:dyDescent="0.2">
      <c r="A35" s="88">
        <f>A29</f>
        <v>1</v>
      </c>
      <c r="B35" s="94" t="e">
        <f t="shared" ref="B35" si="6">ROUNDUP(B14*0.87,)</f>
        <v>#REF!</v>
      </c>
    </row>
    <row r="36" spans="1:2" s="50" customFormat="1" ht="12" x14ac:dyDescent="0.2">
      <c r="A36" s="88">
        <f>A30</f>
        <v>2</v>
      </c>
      <c r="B36" s="94" t="e">
        <f t="shared" ref="B36" si="7">ROUNDUP(B15*0.87,)</f>
        <v>#REF!</v>
      </c>
    </row>
    <row r="37" spans="1:2" s="50" customFormat="1" ht="12" x14ac:dyDescent="0.2">
      <c r="A37" s="42" t="s">
        <v>85</v>
      </c>
      <c r="B37" s="94"/>
    </row>
    <row r="38" spans="1:2" s="50" customFormat="1" ht="12" x14ac:dyDescent="0.2">
      <c r="A38" s="88">
        <f>A29</f>
        <v>1</v>
      </c>
      <c r="B38" s="94" t="e">
        <f t="shared" ref="B38" si="8">ROUNDUP(B17*0.87,)</f>
        <v>#REF!</v>
      </c>
    </row>
    <row r="39" spans="1:2" s="50" customFormat="1" ht="12" x14ac:dyDescent="0.2">
      <c r="A39" s="88">
        <f>A30</f>
        <v>2</v>
      </c>
      <c r="B39" s="94" t="e">
        <f t="shared" ref="B39" si="9">ROUNDUP(B18*0.87,)</f>
        <v>#REF!</v>
      </c>
    </row>
    <row r="40" spans="1:2" s="50" customFormat="1" ht="12" x14ac:dyDescent="0.2">
      <c r="A40" s="42" t="s">
        <v>86</v>
      </c>
      <c r="B40" s="94"/>
    </row>
    <row r="41" spans="1:2" s="50" customFormat="1" ht="12" x14ac:dyDescent="0.2">
      <c r="A41" s="88">
        <f>A29</f>
        <v>1</v>
      </c>
      <c r="B41" s="94" t="e">
        <f t="shared" ref="B41" si="10">ROUNDUP(B20*0.87,)</f>
        <v>#REF!</v>
      </c>
    </row>
    <row r="42" spans="1:2" s="50" customFormat="1" ht="12" x14ac:dyDescent="0.2">
      <c r="A42" s="88">
        <f>A30</f>
        <v>2</v>
      </c>
      <c r="B42" s="94" t="e">
        <f t="shared" ref="B42" si="11">ROUNDUP(B21*0.87,)</f>
        <v>#REF!</v>
      </c>
    </row>
    <row r="43" spans="1:2" s="50" customFormat="1" ht="12" x14ac:dyDescent="0.2">
      <c r="A43" s="42" t="s">
        <v>87</v>
      </c>
      <c r="B43" s="94"/>
    </row>
    <row r="44" spans="1:2" s="50" customFormat="1" ht="10.35" customHeight="1" x14ac:dyDescent="0.2">
      <c r="A44" s="88" t="s">
        <v>88</v>
      </c>
      <c r="B44" s="94" t="e">
        <f t="shared" ref="B44" si="12">ROUNDUP(B23*0.87,)</f>
        <v>#REF!</v>
      </c>
    </row>
    <row r="45" spans="1:2" s="50" customFormat="1" ht="10.35" customHeight="1" x14ac:dyDescent="0.2">
      <c r="A45" s="116"/>
    </row>
    <row r="46" spans="1:2" ht="155.44999999999999" customHeight="1" x14ac:dyDescent="0.2">
      <c r="A46" s="156" t="s">
        <v>228</v>
      </c>
    </row>
    <row r="47" spans="1:2" x14ac:dyDescent="0.2">
      <c r="A47" s="144" t="s">
        <v>71</v>
      </c>
    </row>
    <row r="48" spans="1:2" x14ac:dyDescent="0.2">
      <c r="A48" s="61" t="s">
        <v>224</v>
      </c>
    </row>
    <row r="49" spans="1:1" x14ac:dyDescent="0.2">
      <c r="A49" s="61" t="s">
        <v>225</v>
      </c>
    </row>
    <row r="50" spans="1:1" x14ac:dyDescent="0.2">
      <c r="A50" s="62"/>
    </row>
    <row r="51" spans="1:1" x14ac:dyDescent="0.2">
      <c r="A51" s="144" t="s">
        <v>66</v>
      </c>
    </row>
    <row r="53" spans="1:1" x14ac:dyDescent="0.2">
      <c r="A53" s="63" t="s">
        <v>78</v>
      </c>
    </row>
    <row r="54" spans="1:1" x14ac:dyDescent="0.2">
      <c r="A54" s="43" t="s">
        <v>67</v>
      </c>
    </row>
    <row r="55" spans="1:1" x14ac:dyDescent="0.2">
      <c r="A55" s="43" t="s">
        <v>89</v>
      </c>
    </row>
    <row r="56" spans="1:1" x14ac:dyDescent="0.2">
      <c r="A56" s="43" t="s">
        <v>68</v>
      </c>
    </row>
    <row r="57" spans="1:1" ht="25.9" customHeight="1" x14ac:dyDescent="0.2">
      <c r="A57" s="46" t="s">
        <v>69</v>
      </c>
    </row>
    <row r="58" spans="1:1" x14ac:dyDescent="0.2">
      <c r="A58" s="159" t="s">
        <v>162</v>
      </c>
    </row>
    <row r="59" spans="1:1" ht="24" x14ac:dyDescent="0.2">
      <c r="A59" s="46" t="s">
        <v>116</v>
      </c>
    </row>
    <row r="60" spans="1:1" x14ac:dyDescent="0.2">
      <c r="A60" s="59"/>
    </row>
    <row r="61" spans="1:1" ht="25.5" x14ac:dyDescent="0.2">
      <c r="A61" s="157" t="s">
        <v>168</v>
      </c>
    </row>
    <row r="62" spans="1:1" ht="45" x14ac:dyDescent="0.2">
      <c r="A62" s="179" t="s">
        <v>226</v>
      </c>
    </row>
    <row r="63" spans="1:1" ht="32.450000000000003" customHeight="1" x14ac:dyDescent="0.2">
      <c r="A63" s="179" t="s">
        <v>227</v>
      </c>
    </row>
    <row r="64" spans="1:1" ht="22.5" x14ac:dyDescent="0.2">
      <c r="A64" s="179" t="s">
        <v>229</v>
      </c>
    </row>
    <row r="65" spans="1:1" ht="22.5" x14ac:dyDescent="0.2">
      <c r="A65" s="179" t="s">
        <v>230</v>
      </c>
    </row>
    <row r="66" spans="1:1" ht="22.5" x14ac:dyDescent="0.2">
      <c r="A66" s="179" t="s">
        <v>231</v>
      </c>
    </row>
    <row r="67" spans="1:1" ht="33.75" x14ac:dyDescent="0.2">
      <c r="A67" s="179" t="s">
        <v>232</v>
      </c>
    </row>
    <row r="68" spans="1:1" ht="33.75" x14ac:dyDescent="0.2">
      <c r="A68" s="179" t="s">
        <v>233</v>
      </c>
    </row>
    <row r="69" spans="1:1" ht="42" x14ac:dyDescent="0.2">
      <c r="A69" s="113" t="s">
        <v>99</v>
      </c>
    </row>
    <row r="70" spans="1:1" ht="21" x14ac:dyDescent="0.2">
      <c r="A70" s="140" t="s">
        <v>95</v>
      </c>
    </row>
    <row r="71" spans="1:1" ht="42.75" x14ac:dyDescent="0.2">
      <c r="A71" s="108" t="s">
        <v>96</v>
      </c>
    </row>
    <row r="72" spans="1:1" ht="21" x14ac:dyDescent="0.2">
      <c r="A72" s="66" t="s">
        <v>97</v>
      </c>
    </row>
    <row r="73" spans="1:1" x14ac:dyDescent="0.2">
      <c r="A73" s="68"/>
    </row>
    <row r="74" spans="1:1" x14ac:dyDescent="0.2">
      <c r="A74" s="69" t="s">
        <v>70</v>
      </c>
    </row>
    <row r="75" spans="1:1" ht="24" x14ac:dyDescent="0.2">
      <c r="A75" s="70" t="s">
        <v>76</v>
      </c>
    </row>
    <row r="76" spans="1:1" ht="24" x14ac:dyDescent="0.2">
      <c r="A76" s="70" t="s">
        <v>77</v>
      </c>
    </row>
    <row r="77" spans="1:1" x14ac:dyDescent="0.2">
      <c r="A77" s="70"/>
    </row>
    <row r="78" spans="1:1" x14ac:dyDescent="0.2">
      <c r="A78" s="67"/>
    </row>
  </sheetData>
  <mergeCells count="1">
    <mergeCell ref="A1:A3"/>
  </mergeCells>
  <pageMargins left="0.7" right="0.7" top="0.75" bottom="0.75" header="0.3" footer="0.3"/>
  <pageSetup paperSize="9"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58"/>
  <sheetViews>
    <sheetView zoomScale="90" zoomScaleNormal="90" workbookViewId="0">
      <selection activeCell="B1" sqref="B1:B1048576"/>
    </sheetView>
  </sheetViews>
  <sheetFormatPr defaultColWidth="8.7109375" defaultRowHeight="12.75" x14ac:dyDescent="0.2"/>
  <cols>
    <col min="1" max="1" width="82.5703125" style="55" customWidth="1"/>
    <col min="2" max="2" width="9.7109375" style="55" bestFit="1" customWidth="1"/>
    <col min="3" max="16384" width="8.7109375" style="55"/>
  </cols>
  <sheetData>
    <row r="1" spans="1:2" x14ac:dyDescent="0.2">
      <c r="A1" s="230" t="s">
        <v>82</v>
      </c>
    </row>
    <row r="2" spans="1:2" x14ac:dyDescent="0.2">
      <c r="A2" s="230"/>
    </row>
    <row r="3" spans="1:2" x14ac:dyDescent="0.2">
      <c r="A3" s="230"/>
    </row>
    <row r="4" spans="1:2" ht="21.75" customHeight="1" x14ac:dyDescent="0.2">
      <c r="A4" s="122" t="s">
        <v>112</v>
      </c>
    </row>
    <row r="5" spans="1:2" s="52" customFormat="1" ht="32.1" customHeight="1" x14ac:dyDescent="0.2">
      <c r="A5" s="98" t="s">
        <v>64</v>
      </c>
      <c r="B5" s="101" t="e">
        <f>'C завтраками| Bed and breakfast'!#REF!</f>
        <v>#REF!</v>
      </c>
    </row>
    <row r="6" spans="1:2" s="53" customFormat="1" ht="21.95" customHeight="1" x14ac:dyDescent="0.2">
      <c r="A6" s="98"/>
      <c r="B6" s="101" t="e">
        <f>'C завтраками| Bed and breakfast'!#REF!</f>
        <v>#REF!</v>
      </c>
    </row>
    <row r="7" spans="1:2" s="53" customFormat="1" ht="12" x14ac:dyDescent="0.2">
      <c r="A7" s="42" t="s">
        <v>83</v>
      </c>
      <c r="B7" s="87"/>
    </row>
    <row r="8" spans="1:2" s="53" customFormat="1" ht="12" x14ac:dyDescent="0.2">
      <c r="A8" s="88">
        <v>1</v>
      </c>
      <c r="B8" s="42" t="e">
        <f>'C завтраками| Bed and breakfast'!#REF!*0.9</f>
        <v>#REF!</v>
      </c>
    </row>
    <row r="9" spans="1:2" s="53" customFormat="1" ht="12" x14ac:dyDescent="0.2">
      <c r="A9" s="88">
        <v>2</v>
      </c>
      <c r="B9" s="42" t="e">
        <f>'C завтраками| Bed and breakfast'!#REF!*0.9</f>
        <v>#REF!</v>
      </c>
    </row>
    <row r="10" spans="1:2" s="53" customFormat="1" ht="12" x14ac:dyDescent="0.2">
      <c r="A10" s="42" t="s">
        <v>234</v>
      </c>
      <c r="B10" s="42"/>
    </row>
    <row r="11" spans="1:2" s="53" customFormat="1" ht="12" x14ac:dyDescent="0.2">
      <c r="A11" s="180">
        <v>1</v>
      </c>
      <c r="B11" s="42" t="e">
        <f>'C завтраками| Bed and breakfast'!#REF!*0.9</f>
        <v>#REF!</v>
      </c>
    </row>
    <row r="12" spans="1:2" s="53" customFormat="1" ht="12" x14ac:dyDescent="0.2">
      <c r="A12" s="180">
        <v>2</v>
      </c>
      <c r="B12" s="42" t="e">
        <f>'C завтраками| Bed and breakfast'!#REF!*0.9</f>
        <v>#REF!</v>
      </c>
    </row>
    <row r="13" spans="1:2" s="53" customFormat="1" ht="12" x14ac:dyDescent="0.2">
      <c r="A13" s="42" t="s">
        <v>84</v>
      </c>
      <c r="B13" s="42"/>
    </row>
    <row r="14" spans="1:2" s="53" customFormat="1" ht="12" x14ac:dyDescent="0.2">
      <c r="A14" s="88">
        <f>A8</f>
        <v>1</v>
      </c>
      <c r="B14" s="42" t="e">
        <f>'C завтраками| Bed and breakfast'!#REF!*0.9</f>
        <v>#REF!</v>
      </c>
    </row>
    <row r="15" spans="1:2" s="53" customFormat="1" ht="12" x14ac:dyDescent="0.2">
      <c r="A15" s="88">
        <f>A9</f>
        <v>2</v>
      </c>
      <c r="B15" s="42" t="e">
        <f>'C завтраками| Bed and breakfast'!#REF!*0.9</f>
        <v>#REF!</v>
      </c>
    </row>
    <row r="16" spans="1:2" s="53" customFormat="1" ht="12" x14ac:dyDescent="0.2">
      <c r="A16" s="42" t="s">
        <v>85</v>
      </c>
      <c r="B16" s="42"/>
    </row>
    <row r="17" spans="1:2" s="53" customFormat="1" ht="12" x14ac:dyDescent="0.2">
      <c r="A17" s="88">
        <f>A8</f>
        <v>1</v>
      </c>
      <c r="B17" s="42" t="e">
        <f>'C завтраками| Bed and breakfast'!#REF!*0.9</f>
        <v>#REF!</v>
      </c>
    </row>
    <row r="18" spans="1:2" s="53" customFormat="1" ht="12" x14ac:dyDescent="0.2">
      <c r="A18" s="88">
        <f>A9</f>
        <v>2</v>
      </c>
      <c r="B18" s="42" t="e">
        <f>'C завтраками| Bed and breakfast'!#REF!*0.9</f>
        <v>#REF!</v>
      </c>
    </row>
    <row r="19" spans="1:2" s="53" customFormat="1" ht="12" x14ac:dyDescent="0.2">
      <c r="A19" s="42" t="s">
        <v>86</v>
      </c>
      <c r="B19" s="42"/>
    </row>
    <row r="20" spans="1:2" s="53" customFormat="1" ht="12" x14ac:dyDescent="0.2">
      <c r="A20" s="88">
        <f>A8</f>
        <v>1</v>
      </c>
      <c r="B20" s="42" t="e">
        <f>'C завтраками| Bed and breakfast'!#REF!*0.9</f>
        <v>#REF!</v>
      </c>
    </row>
    <row r="21" spans="1:2" s="53" customFormat="1" ht="12" x14ac:dyDescent="0.2">
      <c r="A21" s="88">
        <f>A9</f>
        <v>2</v>
      </c>
      <c r="B21" s="42" t="e">
        <f>'C завтраками| Bed and breakfast'!#REF!*0.9</f>
        <v>#REF!</v>
      </c>
    </row>
    <row r="22" spans="1:2" s="53" customFormat="1" ht="12" x14ac:dyDescent="0.2">
      <c r="A22" s="42" t="s">
        <v>87</v>
      </c>
      <c r="B22" s="42"/>
    </row>
    <row r="23" spans="1:2" s="53" customFormat="1" ht="12" x14ac:dyDescent="0.2">
      <c r="A23" s="88" t="s">
        <v>88</v>
      </c>
      <c r="B23" s="42" t="e">
        <f>'C завтраками| Bed and breakfast'!#REF!*0.9</f>
        <v>#REF!</v>
      </c>
    </row>
    <row r="24" spans="1:2" s="53" customFormat="1" ht="12" x14ac:dyDescent="0.2">
      <c r="A24" s="116"/>
    </row>
    <row r="25" spans="1:2" s="53" customFormat="1" ht="12" x14ac:dyDescent="0.2">
      <c r="A25" s="89"/>
    </row>
    <row r="26" spans="1:2" ht="155.44999999999999" customHeight="1" x14ac:dyDescent="0.2">
      <c r="A26" s="156" t="s">
        <v>228</v>
      </c>
    </row>
    <row r="27" spans="1:2" x14ac:dyDescent="0.2">
      <c r="A27" s="144" t="s">
        <v>71</v>
      </c>
    </row>
    <row r="28" spans="1:2" x14ac:dyDescent="0.2">
      <c r="A28" s="61" t="s">
        <v>224</v>
      </c>
    </row>
    <row r="29" spans="1:2" x14ac:dyDescent="0.2">
      <c r="A29" s="61" t="s">
        <v>225</v>
      </c>
    </row>
    <row r="30" spans="1:2" x14ac:dyDescent="0.2">
      <c r="A30" s="62"/>
    </row>
    <row r="31" spans="1:2" x14ac:dyDescent="0.2">
      <c r="A31" s="144" t="s">
        <v>66</v>
      </c>
    </row>
    <row r="33" spans="1:1" x14ac:dyDescent="0.2">
      <c r="A33" s="63" t="s">
        <v>78</v>
      </c>
    </row>
    <row r="34" spans="1:1" x14ac:dyDescent="0.2">
      <c r="A34" s="43" t="s">
        <v>67</v>
      </c>
    </row>
    <row r="35" spans="1:1" x14ac:dyDescent="0.2">
      <c r="A35" s="43" t="s">
        <v>89</v>
      </c>
    </row>
    <row r="36" spans="1:1" x14ac:dyDescent="0.2">
      <c r="A36" s="43" t="s">
        <v>68</v>
      </c>
    </row>
    <row r="37" spans="1:1" ht="25.9" customHeight="1" x14ac:dyDescent="0.2">
      <c r="A37" s="46" t="s">
        <v>69</v>
      </c>
    </row>
    <row r="38" spans="1:1" x14ac:dyDescent="0.2">
      <c r="A38" s="159" t="s">
        <v>162</v>
      </c>
    </row>
    <row r="39" spans="1:1" ht="24" x14ac:dyDescent="0.2">
      <c r="A39" s="46" t="s">
        <v>116</v>
      </c>
    </row>
    <row r="40" spans="1:1" x14ac:dyDescent="0.2">
      <c r="A40" s="59"/>
    </row>
    <row r="41" spans="1:1" ht="25.5" x14ac:dyDescent="0.2">
      <c r="A41" s="157" t="s">
        <v>168</v>
      </c>
    </row>
    <row r="42" spans="1:1" ht="45" x14ac:dyDescent="0.2">
      <c r="A42" s="179" t="s">
        <v>226</v>
      </c>
    </row>
    <row r="43" spans="1:1" ht="32.450000000000003" customHeight="1" x14ac:dyDescent="0.2">
      <c r="A43" s="179" t="s">
        <v>227</v>
      </c>
    </row>
    <row r="44" spans="1:1" ht="22.5" x14ac:dyDescent="0.2">
      <c r="A44" s="179" t="s">
        <v>229</v>
      </c>
    </row>
    <row r="45" spans="1:1" ht="22.5" x14ac:dyDescent="0.2">
      <c r="A45" s="179" t="s">
        <v>230</v>
      </c>
    </row>
    <row r="46" spans="1:1" ht="22.5" x14ac:dyDescent="0.2">
      <c r="A46" s="179" t="s">
        <v>231</v>
      </c>
    </row>
    <row r="47" spans="1:1" ht="33.75" x14ac:dyDescent="0.2">
      <c r="A47" s="179" t="s">
        <v>232</v>
      </c>
    </row>
    <row r="48" spans="1:1" ht="33.75" x14ac:dyDescent="0.2">
      <c r="A48" s="179" t="s">
        <v>233</v>
      </c>
    </row>
    <row r="49" spans="1:1" ht="42" x14ac:dyDescent="0.2">
      <c r="A49" s="113" t="s">
        <v>99</v>
      </c>
    </row>
    <row r="50" spans="1:1" ht="21" x14ac:dyDescent="0.2">
      <c r="A50" s="140" t="s">
        <v>95</v>
      </c>
    </row>
    <row r="51" spans="1:1" ht="42.75" x14ac:dyDescent="0.2">
      <c r="A51" s="108" t="s">
        <v>96</v>
      </c>
    </row>
    <row r="52" spans="1:1" ht="21" x14ac:dyDescent="0.2">
      <c r="A52" s="66" t="s">
        <v>97</v>
      </c>
    </row>
    <row r="53" spans="1:1" x14ac:dyDescent="0.2">
      <c r="A53" s="68"/>
    </row>
    <row r="54" spans="1:1" x14ac:dyDescent="0.2">
      <c r="A54" s="69" t="s">
        <v>70</v>
      </c>
    </row>
    <row r="55" spans="1:1" ht="24" x14ac:dyDescent="0.2">
      <c r="A55" s="70" t="s">
        <v>76</v>
      </c>
    </row>
    <row r="56" spans="1:1" ht="24" x14ac:dyDescent="0.2">
      <c r="A56" s="70" t="s">
        <v>77</v>
      </c>
    </row>
    <row r="57" spans="1:1" x14ac:dyDescent="0.2">
      <c r="A57" s="70"/>
    </row>
    <row r="58" spans="1:1" x14ac:dyDescent="0.2">
      <c r="A58" s="67"/>
    </row>
  </sheetData>
  <mergeCells count="1">
    <mergeCell ref="A1:A3"/>
  </mergeCells>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C000"/>
  </sheetPr>
  <dimension ref="A1:DY45"/>
  <sheetViews>
    <sheetView zoomScaleNormal="100" workbookViewId="0">
      <selection activeCell="A9" sqref="A9:Q11"/>
    </sheetView>
  </sheetViews>
  <sheetFormatPr defaultColWidth="9" defaultRowHeight="12" x14ac:dyDescent="0.2"/>
  <cols>
    <col min="1" max="1" width="84.5703125" style="48" customWidth="1"/>
    <col min="2" max="16384" width="9" style="48"/>
  </cols>
  <sheetData>
    <row r="1" spans="1:129" s="51" customFormat="1" ht="12" customHeight="1" x14ac:dyDescent="0.2">
      <c r="A1" s="230" t="s">
        <v>82</v>
      </c>
    </row>
    <row r="2" spans="1:129" s="51" customFormat="1" ht="12" customHeight="1" x14ac:dyDescent="0.2">
      <c r="A2" s="230"/>
    </row>
    <row r="3" spans="1:129" ht="18.75" customHeight="1" x14ac:dyDescent="0.2">
      <c r="A3" s="111" t="s">
        <v>100</v>
      </c>
      <c r="B3" s="187" t="e">
        <f>'нетто 18'!B28</f>
        <v>#REF!</v>
      </c>
      <c r="C3" s="187" t="e">
        <f>'нетто 18'!C28</f>
        <v>#REF!</v>
      </c>
      <c r="D3" s="187" t="e">
        <f>'нетто 18'!D28</f>
        <v>#REF!</v>
      </c>
      <c r="E3" s="187" t="e">
        <f>'нетто 18'!E28</f>
        <v>#REF!</v>
      </c>
      <c r="F3" s="187" t="e">
        <f>'нетто 18'!F28</f>
        <v>#REF!</v>
      </c>
      <c r="G3" s="187" t="e">
        <f>'нетто 18'!G28</f>
        <v>#REF!</v>
      </c>
      <c r="H3" s="187">
        <f>'нетто 18'!H28</f>
        <v>46021</v>
      </c>
      <c r="I3" s="187">
        <f>'нетто 18'!I28</f>
        <v>46022</v>
      </c>
      <c r="J3" s="187">
        <f>'нетто 18'!J28</f>
        <v>46023</v>
      </c>
      <c r="K3" s="187">
        <f>'нетто 18'!K28</f>
        <v>46024</v>
      </c>
      <c r="L3" s="187">
        <f>'нетто 18'!L28</f>
        <v>46025</v>
      </c>
      <c r="M3" s="187">
        <f>'нетто 18'!M28</f>
        <v>46026</v>
      </c>
      <c r="N3" s="187">
        <f>'нетто 18'!N28</f>
        <v>46027</v>
      </c>
      <c r="O3" s="187">
        <f>'нетто 18'!O28</f>
        <v>46028</v>
      </c>
      <c r="P3" s="187">
        <f>'нетто 18'!P28</f>
        <v>46029</v>
      </c>
      <c r="Q3" s="187">
        <f>'нетто 18'!Q28</f>
        <v>46030</v>
      </c>
      <c r="R3" s="187">
        <f>'нетто 18'!R28</f>
        <v>46031</v>
      </c>
      <c r="S3" s="187">
        <f>'нетто 18'!S28</f>
        <v>46032</v>
      </c>
      <c r="T3" s="187">
        <f>'нетто 18'!T28</f>
        <v>46033</v>
      </c>
      <c r="U3" s="187">
        <f>'нетто 18'!U28</f>
        <v>46034</v>
      </c>
      <c r="V3" s="187">
        <f>'нетто 18'!V28</f>
        <v>46035</v>
      </c>
      <c r="W3" s="187">
        <f>'нетто 18'!W28</f>
        <v>46036</v>
      </c>
      <c r="X3" s="187">
        <f>'нетто 18'!X28</f>
        <v>46037</v>
      </c>
      <c r="Y3" s="187">
        <f>'нетто 18'!Y28</f>
        <v>46038</v>
      </c>
      <c r="Z3" s="187">
        <f>'нетто 18'!Z28</f>
        <v>46039</v>
      </c>
      <c r="AA3" s="187">
        <f>'нетто 18'!AA28</f>
        <v>46040</v>
      </c>
      <c r="AB3" s="187">
        <f>'нетто 18'!AB28</f>
        <v>46041</v>
      </c>
      <c r="AC3" s="187">
        <f>'нетто 18'!AC28</f>
        <v>46042</v>
      </c>
      <c r="AD3" s="187">
        <f>'нетто 18'!AD28</f>
        <v>46043</v>
      </c>
      <c r="AE3" s="187">
        <f>'нетто 18'!AE28</f>
        <v>46044</v>
      </c>
      <c r="AF3" s="187">
        <f>'нетто 18'!AF28</f>
        <v>46045</v>
      </c>
      <c r="AG3" s="187">
        <f>'нетто 18'!AG28</f>
        <v>46046</v>
      </c>
      <c r="AH3" s="187">
        <f>'нетто 18'!AH28</f>
        <v>46047</v>
      </c>
      <c r="AI3" s="187">
        <f>'нетто 18'!AI28</f>
        <v>46048</v>
      </c>
      <c r="AJ3" s="187">
        <f>'нетто 18'!AJ28</f>
        <v>46049</v>
      </c>
      <c r="AK3" s="187">
        <f>'нетто 18'!AK28</f>
        <v>46050</v>
      </c>
      <c r="AL3" s="187">
        <f>'нетто 18'!AL28</f>
        <v>46051</v>
      </c>
      <c r="AM3" s="187">
        <f>'нетто 18'!AM28</f>
        <v>46052</v>
      </c>
      <c r="AN3" s="187">
        <f>'нетто 18'!AN28</f>
        <v>46053</v>
      </c>
      <c r="AO3" s="187">
        <f>'нетто 18'!AO28</f>
        <v>46054</v>
      </c>
      <c r="AP3" s="187">
        <f>'нетто 18'!AP28</f>
        <v>46055</v>
      </c>
      <c r="AQ3" s="187">
        <f>'нетто 18'!AQ28</f>
        <v>46056</v>
      </c>
      <c r="AR3" s="187">
        <f>'нетто 18'!AR28</f>
        <v>46057</v>
      </c>
      <c r="AS3" s="187">
        <f>'нетто 18'!AS28</f>
        <v>46058</v>
      </c>
      <c r="AT3" s="187">
        <f>'нетто 18'!AT28</f>
        <v>46059</v>
      </c>
      <c r="AU3" s="187">
        <f>'нетто 18'!AU28</f>
        <v>46060</v>
      </c>
      <c r="AV3" s="187">
        <f>'нетто 18'!AV28</f>
        <v>46061</v>
      </c>
      <c r="AW3" s="187">
        <f>'нетто 18'!AW28</f>
        <v>46062</v>
      </c>
      <c r="AX3" s="187">
        <f>'нетто 18'!AX28</f>
        <v>46063</v>
      </c>
      <c r="AY3" s="187">
        <f>'нетто 18'!AY28</f>
        <v>46064</v>
      </c>
      <c r="AZ3" s="187">
        <f>'нетто 18'!AZ28</f>
        <v>46065</v>
      </c>
      <c r="BA3" s="187">
        <f>'нетто 18'!BA28</f>
        <v>46066</v>
      </c>
      <c r="BB3" s="187">
        <f>'нетто 18'!BB28</f>
        <v>46067</v>
      </c>
      <c r="BC3" s="187">
        <f>'нетто 18'!BC28</f>
        <v>46068</v>
      </c>
      <c r="BD3" s="187">
        <f>'нетто 18'!BD28</f>
        <v>46069</v>
      </c>
      <c r="BE3" s="187">
        <f>'нетто 18'!BE28</f>
        <v>46070</v>
      </c>
      <c r="BF3" s="187">
        <f>'нетто 18'!BF28</f>
        <v>46071</v>
      </c>
      <c r="BG3" s="187">
        <f>'нетто 18'!BG28</f>
        <v>46072</v>
      </c>
      <c r="BH3" s="187">
        <f>'нетто 18'!BH28</f>
        <v>46073</v>
      </c>
      <c r="BI3" s="187">
        <f>'нетто 18'!BI28</f>
        <v>46074</v>
      </c>
      <c r="BJ3" s="187">
        <f>'нетто 18'!BJ28</f>
        <v>46075</v>
      </c>
      <c r="BK3" s="187">
        <f>'нетто 18'!BK28</f>
        <v>46076</v>
      </c>
      <c r="BL3" s="187">
        <f>'нетто 18'!BL28</f>
        <v>46077</v>
      </c>
      <c r="BM3" s="187">
        <f>'нетто 18'!BM28</f>
        <v>46078</v>
      </c>
      <c r="BN3" s="187">
        <f>'нетто 18'!BN28</f>
        <v>46079</v>
      </c>
      <c r="BO3" s="187">
        <f>'нетто 18'!BO28</f>
        <v>46080</v>
      </c>
      <c r="BP3" s="187">
        <f>'нетто 18'!BP28</f>
        <v>46081</v>
      </c>
      <c r="BQ3" s="187">
        <f>'нетто 18'!BQ28</f>
        <v>46082</v>
      </c>
      <c r="BR3" s="187">
        <f>'нетто 18'!BR28</f>
        <v>46083</v>
      </c>
      <c r="BS3" s="187">
        <f>'нетто 18'!BS28</f>
        <v>46084</v>
      </c>
      <c r="BT3" s="187">
        <f>'нетто 18'!BT28</f>
        <v>46085</v>
      </c>
      <c r="BU3" s="187">
        <f>'нетто 18'!BU28</f>
        <v>46086</v>
      </c>
      <c r="BV3" s="187">
        <f>'нетто 18'!BV28</f>
        <v>46087</v>
      </c>
      <c r="BW3" s="187">
        <f>'нетто 18'!BW28</f>
        <v>46088</v>
      </c>
      <c r="BX3" s="187">
        <f>'нетто 18'!BX28</f>
        <v>46089</v>
      </c>
      <c r="BY3" s="187">
        <f>'нетто 18'!BY28</f>
        <v>46090</v>
      </c>
      <c r="BZ3" s="187">
        <f>'нетто 18'!BZ28</f>
        <v>46091</v>
      </c>
      <c r="CA3" s="187">
        <f>'нетто 18'!CA28</f>
        <v>46092</v>
      </c>
      <c r="CB3" s="187">
        <f>'нетто 18'!CB28</f>
        <v>46093</v>
      </c>
      <c r="CC3" s="187">
        <f>'нетто 18'!CC28</f>
        <v>46094</v>
      </c>
      <c r="CD3" s="187">
        <f>'нетто 18'!CD28</f>
        <v>46095</v>
      </c>
      <c r="CE3" s="187">
        <f>'нетто 18'!CE28</f>
        <v>46096</v>
      </c>
      <c r="CF3" s="187">
        <f>'нетто 18'!CF28</f>
        <v>46097</v>
      </c>
      <c r="CG3" s="187">
        <f>'нетто 18'!CG28</f>
        <v>46098</v>
      </c>
      <c r="CH3" s="187">
        <f>'нетто 18'!CH28</f>
        <v>46099</v>
      </c>
      <c r="CI3" s="187">
        <f>'нетто 18'!CI28</f>
        <v>46100</v>
      </c>
      <c r="CJ3" s="187">
        <f>'нетто 18'!CJ28</f>
        <v>46101</v>
      </c>
      <c r="CK3" s="187">
        <f>'нетто 18'!CK28</f>
        <v>46102</v>
      </c>
      <c r="CL3" s="187">
        <f>'нетто 18'!CL28</f>
        <v>46103</v>
      </c>
      <c r="CM3" s="187">
        <f>'нетто 18'!CM28</f>
        <v>46104</v>
      </c>
      <c r="CN3" s="187">
        <f>'нетто 18'!CN28</f>
        <v>46105</v>
      </c>
      <c r="CO3" s="187">
        <f>'нетто 18'!CO28</f>
        <v>46106</v>
      </c>
      <c r="CP3" s="187">
        <f>'нетто 18'!CP28</f>
        <v>46107</v>
      </c>
      <c r="CQ3" s="187">
        <f>'нетто 18'!CQ28</f>
        <v>46108</v>
      </c>
      <c r="CR3" s="187">
        <f>'нетто 18'!CR28</f>
        <v>46109</v>
      </c>
      <c r="CS3" s="187">
        <f>'нетто 18'!CS28</f>
        <v>46110</v>
      </c>
      <c r="CT3" s="187">
        <f>'нетто 18'!CT28</f>
        <v>46111</v>
      </c>
      <c r="CU3" s="187">
        <f>'нетто 18'!CU28</f>
        <v>46112</v>
      </c>
      <c r="CV3" s="187">
        <f>'нетто 18'!CV28</f>
        <v>46113</v>
      </c>
      <c r="CW3" s="187">
        <f>'нетто 18'!CW28</f>
        <v>46114</v>
      </c>
      <c r="CX3" s="187">
        <f>'нетто 18'!CX28</f>
        <v>46115</v>
      </c>
      <c r="CY3" s="187">
        <f>'нетто 18'!CY28</f>
        <v>46116</v>
      </c>
      <c r="CZ3" s="187">
        <f>'нетто 18'!CZ28</f>
        <v>46117</v>
      </c>
      <c r="DA3" s="187">
        <f>'нетто 18'!DA28</f>
        <v>46118</v>
      </c>
      <c r="DB3" s="187">
        <f>'нетто 18'!DB28</f>
        <v>46119</v>
      </c>
      <c r="DC3" s="187">
        <f>'нетто 18'!DC28</f>
        <v>46120</v>
      </c>
      <c r="DD3" s="187">
        <f>'нетто 18'!DD28</f>
        <v>46121</v>
      </c>
      <c r="DE3" s="187">
        <f>'нетто 18'!DE28</f>
        <v>46122</v>
      </c>
      <c r="DF3" s="187">
        <f>'нетто 18'!DF28</f>
        <v>46123</v>
      </c>
      <c r="DG3" s="187">
        <f>'нетто 18'!DG28</f>
        <v>46124</v>
      </c>
      <c r="DH3" s="187">
        <f>'нетто 18'!DH28</f>
        <v>46125</v>
      </c>
      <c r="DI3" s="187">
        <f>'нетто 18'!DI28</f>
        <v>46126</v>
      </c>
      <c r="DJ3" s="187">
        <f>'нетто 18'!DJ28</f>
        <v>46127</v>
      </c>
      <c r="DK3" s="187">
        <f>'нетто 18'!DK28</f>
        <v>46128</v>
      </c>
      <c r="DL3" s="187">
        <f>'нетто 18'!DL28</f>
        <v>46129</v>
      </c>
      <c r="DM3" s="187">
        <f>'нетто 18'!DM28</f>
        <v>46130</v>
      </c>
      <c r="DN3" s="187">
        <f>'нетто 18'!DN28</f>
        <v>46131</v>
      </c>
      <c r="DO3" s="187">
        <f>'нетто 18'!DO28</f>
        <v>46132</v>
      </c>
      <c r="DP3" s="187">
        <f>'нетто 18'!DP28</f>
        <v>46133</v>
      </c>
      <c r="DQ3" s="187">
        <f>'нетто 18'!DQ28</f>
        <v>46134</v>
      </c>
      <c r="DR3" s="187">
        <f>'нетто 18'!DR28</f>
        <v>46135</v>
      </c>
      <c r="DS3" s="187">
        <f>'нетто 18'!DS28</f>
        <v>46136</v>
      </c>
      <c r="DT3" s="187">
        <f>'нетто 18'!DT28</f>
        <v>46137</v>
      </c>
      <c r="DU3" s="187">
        <f>'нетто 18'!DU28</f>
        <v>46138</v>
      </c>
      <c r="DV3" s="187">
        <f>'нетто 18'!DV28</f>
        <v>46139</v>
      </c>
      <c r="DW3" s="187">
        <f>'нетто 18'!DW28</f>
        <v>46140</v>
      </c>
      <c r="DX3" s="187">
        <f>'нетто 18'!DX28</f>
        <v>46141</v>
      </c>
      <c r="DY3" s="187">
        <f>'нетто 18'!DY28</f>
        <v>46142</v>
      </c>
    </row>
    <row r="4" spans="1:129" ht="17.25" customHeight="1" x14ac:dyDescent="0.2">
      <c r="A4" s="90" t="s">
        <v>64</v>
      </c>
      <c r="B4" s="187" t="e">
        <f>'нетто 18'!B29</f>
        <v>#REF!</v>
      </c>
      <c r="C4" s="187" t="e">
        <f>'нетто 18'!C29</f>
        <v>#REF!</v>
      </c>
      <c r="D4" s="187" t="e">
        <f>'нетто 18'!D29</f>
        <v>#REF!</v>
      </c>
      <c r="E4" s="187" t="e">
        <f>'нетто 18'!E29</f>
        <v>#REF!</v>
      </c>
      <c r="F4" s="187" t="e">
        <f>'нетто 18'!F29</f>
        <v>#REF!</v>
      </c>
      <c r="G4" s="187" t="e">
        <f>'нетто 18'!G29</f>
        <v>#REF!</v>
      </c>
      <c r="H4" s="187">
        <f>'нетто 18'!H29</f>
        <v>46021</v>
      </c>
      <c r="I4" s="187">
        <f>'нетто 18'!I29</f>
        <v>46022</v>
      </c>
      <c r="J4" s="187">
        <f>'нетто 18'!J29</f>
        <v>46023</v>
      </c>
      <c r="K4" s="187">
        <f>'нетто 18'!K29</f>
        <v>46024</v>
      </c>
      <c r="L4" s="187">
        <f>'нетто 18'!L29</f>
        <v>46025</v>
      </c>
      <c r="M4" s="187">
        <f>'нетто 18'!M29</f>
        <v>46026</v>
      </c>
      <c r="N4" s="187">
        <f>'нетто 18'!N29</f>
        <v>46027</v>
      </c>
      <c r="O4" s="187">
        <f>'нетто 18'!O29</f>
        <v>46028</v>
      </c>
      <c r="P4" s="187">
        <f>'нетто 18'!P29</f>
        <v>46029</v>
      </c>
      <c r="Q4" s="187">
        <f>'нетто 18'!Q29</f>
        <v>46030</v>
      </c>
      <c r="R4" s="187">
        <f>'нетто 18'!R29</f>
        <v>46031</v>
      </c>
      <c r="S4" s="187">
        <f>'нетто 18'!S29</f>
        <v>46032</v>
      </c>
      <c r="T4" s="187">
        <f>'нетто 18'!T29</f>
        <v>46033</v>
      </c>
      <c r="U4" s="187">
        <f>'нетто 18'!U29</f>
        <v>46034</v>
      </c>
      <c r="V4" s="187">
        <f>'нетто 18'!V29</f>
        <v>46035</v>
      </c>
      <c r="W4" s="187">
        <f>'нетто 18'!W29</f>
        <v>46036</v>
      </c>
      <c r="X4" s="187">
        <f>'нетто 18'!X29</f>
        <v>46037</v>
      </c>
      <c r="Y4" s="187">
        <f>'нетто 18'!Y29</f>
        <v>46038</v>
      </c>
      <c r="Z4" s="187">
        <f>'нетто 18'!Z29</f>
        <v>46039</v>
      </c>
      <c r="AA4" s="187">
        <f>'нетто 18'!AA29</f>
        <v>46040</v>
      </c>
      <c r="AB4" s="187">
        <f>'нетто 18'!AB29</f>
        <v>46041</v>
      </c>
      <c r="AC4" s="187">
        <f>'нетто 18'!AC29</f>
        <v>46042</v>
      </c>
      <c r="AD4" s="187">
        <f>'нетто 18'!AD29</f>
        <v>46043</v>
      </c>
      <c r="AE4" s="187">
        <f>'нетто 18'!AE29</f>
        <v>46044</v>
      </c>
      <c r="AF4" s="187">
        <f>'нетто 18'!AF29</f>
        <v>46045</v>
      </c>
      <c r="AG4" s="187">
        <f>'нетто 18'!AG29</f>
        <v>46046</v>
      </c>
      <c r="AH4" s="187">
        <f>'нетто 18'!AH29</f>
        <v>46047</v>
      </c>
      <c r="AI4" s="187">
        <f>'нетто 18'!AI29</f>
        <v>46048</v>
      </c>
      <c r="AJ4" s="187">
        <f>'нетто 18'!AJ29</f>
        <v>46049</v>
      </c>
      <c r="AK4" s="187">
        <f>'нетто 18'!AK29</f>
        <v>46050</v>
      </c>
      <c r="AL4" s="187">
        <f>'нетто 18'!AL29</f>
        <v>46051</v>
      </c>
      <c r="AM4" s="187">
        <f>'нетто 18'!AM29</f>
        <v>46052</v>
      </c>
      <c r="AN4" s="187">
        <f>'нетто 18'!AN29</f>
        <v>46053</v>
      </c>
      <c r="AO4" s="187">
        <f>'нетто 18'!AO29</f>
        <v>46054</v>
      </c>
      <c r="AP4" s="187">
        <f>'нетто 18'!AP29</f>
        <v>46055</v>
      </c>
      <c r="AQ4" s="187">
        <f>'нетто 18'!AQ29</f>
        <v>46056</v>
      </c>
      <c r="AR4" s="187">
        <f>'нетто 18'!AR29</f>
        <v>46057</v>
      </c>
      <c r="AS4" s="187">
        <f>'нетто 18'!AS29</f>
        <v>46058</v>
      </c>
      <c r="AT4" s="187">
        <f>'нетто 18'!AT29</f>
        <v>46059</v>
      </c>
      <c r="AU4" s="187">
        <f>'нетто 18'!AU29</f>
        <v>46060</v>
      </c>
      <c r="AV4" s="187">
        <f>'нетто 18'!AV29</f>
        <v>46061</v>
      </c>
      <c r="AW4" s="187">
        <f>'нетто 18'!AW29</f>
        <v>46062</v>
      </c>
      <c r="AX4" s="187">
        <f>'нетто 18'!AX29</f>
        <v>46063</v>
      </c>
      <c r="AY4" s="187">
        <f>'нетто 18'!AY29</f>
        <v>46064</v>
      </c>
      <c r="AZ4" s="187">
        <f>'нетто 18'!AZ29</f>
        <v>46065</v>
      </c>
      <c r="BA4" s="187">
        <f>'нетто 18'!BA29</f>
        <v>46066</v>
      </c>
      <c r="BB4" s="187">
        <f>'нетто 18'!BB29</f>
        <v>46067</v>
      </c>
      <c r="BC4" s="187">
        <f>'нетто 18'!BC29</f>
        <v>46068</v>
      </c>
      <c r="BD4" s="187">
        <f>'нетто 18'!BD29</f>
        <v>46069</v>
      </c>
      <c r="BE4" s="187">
        <f>'нетто 18'!BE29</f>
        <v>46070</v>
      </c>
      <c r="BF4" s="187">
        <f>'нетто 18'!BF29</f>
        <v>46071</v>
      </c>
      <c r="BG4" s="187">
        <f>'нетто 18'!BG29</f>
        <v>46072</v>
      </c>
      <c r="BH4" s="187">
        <f>'нетто 18'!BH29</f>
        <v>46073</v>
      </c>
      <c r="BI4" s="187">
        <f>'нетто 18'!BI29</f>
        <v>46074</v>
      </c>
      <c r="BJ4" s="187">
        <f>'нетто 18'!BJ29</f>
        <v>46075</v>
      </c>
      <c r="BK4" s="187">
        <f>'нетто 18'!BK29</f>
        <v>46076</v>
      </c>
      <c r="BL4" s="187">
        <f>'нетто 18'!BL29</f>
        <v>46077</v>
      </c>
      <c r="BM4" s="187">
        <f>'нетто 18'!BM29</f>
        <v>46078</v>
      </c>
      <c r="BN4" s="187">
        <f>'нетто 18'!BN29</f>
        <v>46079</v>
      </c>
      <c r="BO4" s="187">
        <f>'нетто 18'!BO29</f>
        <v>46080</v>
      </c>
      <c r="BP4" s="187">
        <f>'нетто 18'!BP29</f>
        <v>46081</v>
      </c>
      <c r="BQ4" s="187">
        <f>'нетто 18'!BQ29</f>
        <v>46082</v>
      </c>
      <c r="BR4" s="187">
        <f>'нетто 18'!BR29</f>
        <v>46083</v>
      </c>
      <c r="BS4" s="187">
        <f>'нетто 18'!BS29</f>
        <v>46084</v>
      </c>
      <c r="BT4" s="187">
        <f>'нетто 18'!BT29</f>
        <v>46085</v>
      </c>
      <c r="BU4" s="187">
        <f>'нетто 18'!BU29</f>
        <v>46086</v>
      </c>
      <c r="BV4" s="187">
        <f>'нетто 18'!BV29</f>
        <v>46087</v>
      </c>
      <c r="BW4" s="187">
        <f>'нетто 18'!BW29</f>
        <v>46088</v>
      </c>
      <c r="BX4" s="187">
        <f>'нетто 18'!BX29</f>
        <v>46089</v>
      </c>
      <c r="BY4" s="187">
        <f>'нетто 18'!BY29</f>
        <v>46090</v>
      </c>
      <c r="BZ4" s="187">
        <f>'нетто 18'!BZ29</f>
        <v>46091</v>
      </c>
      <c r="CA4" s="187">
        <f>'нетто 18'!CA29</f>
        <v>46092</v>
      </c>
      <c r="CB4" s="187">
        <f>'нетто 18'!CB29</f>
        <v>46093</v>
      </c>
      <c r="CC4" s="187">
        <f>'нетто 18'!CC29</f>
        <v>46094</v>
      </c>
      <c r="CD4" s="187">
        <f>'нетто 18'!CD29</f>
        <v>46095</v>
      </c>
      <c r="CE4" s="187">
        <f>'нетто 18'!CE29</f>
        <v>46096</v>
      </c>
      <c r="CF4" s="187">
        <f>'нетто 18'!CF29</f>
        <v>46097</v>
      </c>
      <c r="CG4" s="187">
        <f>'нетто 18'!CG29</f>
        <v>46098</v>
      </c>
      <c r="CH4" s="187">
        <f>'нетто 18'!CH29</f>
        <v>46099</v>
      </c>
      <c r="CI4" s="187">
        <f>'нетто 18'!CI29</f>
        <v>46100</v>
      </c>
      <c r="CJ4" s="187">
        <f>'нетто 18'!CJ29</f>
        <v>46101</v>
      </c>
      <c r="CK4" s="187">
        <f>'нетто 18'!CK29</f>
        <v>46102</v>
      </c>
      <c r="CL4" s="187">
        <f>'нетто 18'!CL29</f>
        <v>46103</v>
      </c>
      <c r="CM4" s="187">
        <f>'нетто 18'!CM29</f>
        <v>46104</v>
      </c>
      <c r="CN4" s="187">
        <f>'нетто 18'!CN29</f>
        <v>46105</v>
      </c>
      <c r="CO4" s="187">
        <f>'нетто 18'!CO29</f>
        <v>46106</v>
      </c>
      <c r="CP4" s="187">
        <f>'нетто 18'!CP29</f>
        <v>46107</v>
      </c>
      <c r="CQ4" s="187">
        <f>'нетто 18'!CQ29</f>
        <v>46108</v>
      </c>
      <c r="CR4" s="187">
        <f>'нетто 18'!CR29</f>
        <v>46109</v>
      </c>
      <c r="CS4" s="187">
        <f>'нетто 18'!CS29</f>
        <v>46110</v>
      </c>
      <c r="CT4" s="187">
        <f>'нетто 18'!CT29</f>
        <v>46111</v>
      </c>
      <c r="CU4" s="187">
        <f>'нетто 18'!CU29</f>
        <v>46112</v>
      </c>
      <c r="CV4" s="187">
        <f>'нетто 18'!CV29</f>
        <v>46113</v>
      </c>
      <c r="CW4" s="187">
        <f>'нетто 18'!CW29</f>
        <v>46114</v>
      </c>
      <c r="CX4" s="187">
        <f>'нетто 18'!CX29</f>
        <v>46115</v>
      </c>
      <c r="CY4" s="187">
        <f>'нетто 18'!CY29</f>
        <v>46116</v>
      </c>
      <c r="CZ4" s="187">
        <f>'нетто 18'!CZ29</f>
        <v>46117</v>
      </c>
      <c r="DA4" s="187">
        <f>'нетто 18'!DA29</f>
        <v>46118</v>
      </c>
      <c r="DB4" s="187">
        <f>'нетто 18'!DB29</f>
        <v>46119</v>
      </c>
      <c r="DC4" s="187">
        <f>'нетто 18'!DC29</f>
        <v>46120</v>
      </c>
      <c r="DD4" s="187">
        <f>'нетто 18'!DD29</f>
        <v>46121</v>
      </c>
      <c r="DE4" s="187">
        <f>'нетто 18'!DE29</f>
        <v>46122</v>
      </c>
      <c r="DF4" s="187">
        <f>'нетто 18'!DF29</f>
        <v>46123</v>
      </c>
      <c r="DG4" s="187">
        <f>'нетто 18'!DG29</f>
        <v>46124</v>
      </c>
      <c r="DH4" s="187">
        <f>'нетто 18'!DH29</f>
        <v>46125</v>
      </c>
      <c r="DI4" s="187">
        <f>'нетто 18'!DI29</f>
        <v>46126</v>
      </c>
      <c r="DJ4" s="187">
        <f>'нетто 18'!DJ29</f>
        <v>46127</v>
      </c>
      <c r="DK4" s="187">
        <f>'нетто 18'!DK29</f>
        <v>46128</v>
      </c>
      <c r="DL4" s="187">
        <f>'нетто 18'!DL29</f>
        <v>46129</v>
      </c>
      <c r="DM4" s="187">
        <f>'нетто 18'!DM29</f>
        <v>46130</v>
      </c>
      <c r="DN4" s="187">
        <f>'нетто 18'!DN29</f>
        <v>46131</v>
      </c>
      <c r="DO4" s="187">
        <f>'нетто 18'!DO29</f>
        <v>46132</v>
      </c>
      <c r="DP4" s="187">
        <f>'нетто 18'!DP29</f>
        <v>46133</v>
      </c>
      <c r="DQ4" s="187">
        <f>'нетто 18'!DQ29</f>
        <v>46134</v>
      </c>
      <c r="DR4" s="187">
        <f>'нетто 18'!DR29</f>
        <v>46135</v>
      </c>
      <c r="DS4" s="187">
        <f>'нетто 18'!DS29</f>
        <v>46136</v>
      </c>
      <c r="DT4" s="187">
        <f>'нетто 18'!DT29</f>
        <v>46137</v>
      </c>
      <c r="DU4" s="187">
        <f>'нетто 18'!DU29</f>
        <v>46138</v>
      </c>
      <c r="DV4" s="187">
        <f>'нетто 18'!DV29</f>
        <v>46139</v>
      </c>
      <c r="DW4" s="187">
        <f>'нетто 18'!DW29</f>
        <v>46140</v>
      </c>
      <c r="DX4" s="187">
        <f>'нетто 18'!DX29</f>
        <v>46141</v>
      </c>
      <c r="DY4" s="187">
        <f>'нетто 18'!DY29</f>
        <v>46142</v>
      </c>
    </row>
    <row r="5" spans="1:129" s="44" customFormat="1" x14ac:dyDescent="0.2">
      <c r="A5" s="42" t="s">
        <v>83</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row>
    <row r="6" spans="1:129" s="50" customFormat="1" x14ac:dyDescent="0.2">
      <c r="A6" s="88">
        <v>1</v>
      </c>
      <c r="B6" s="191" t="e">
        <f>'нетто 18'!B31+25</f>
        <v>#REF!</v>
      </c>
      <c r="C6" s="191" t="e">
        <f>'нетто 18'!C31+25</f>
        <v>#REF!</v>
      </c>
      <c r="D6" s="191" t="e">
        <f>'нетто 18'!D31+25</f>
        <v>#REF!</v>
      </c>
      <c r="E6" s="191" t="e">
        <f>'нетто 18'!E31+25</f>
        <v>#REF!</v>
      </c>
      <c r="F6" s="191" t="e">
        <f>'нетто 18'!F31+25</f>
        <v>#REF!</v>
      </c>
      <c r="G6" s="191" t="e">
        <f>'нетто 18'!G31+25</f>
        <v>#REF!</v>
      </c>
      <c r="H6" s="191">
        <f>'нетто 18'!H31+25</f>
        <v>30570</v>
      </c>
      <c r="I6" s="191">
        <f>'нетто 18'!I31+25</f>
        <v>42460</v>
      </c>
      <c r="J6" s="191">
        <f>'нетто 18'!J31+25</f>
        <v>42460</v>
      </c>
      <c r="K6" s="191">
        <f>'нетто 18'!K31+25</f>
        <v>42460</v>
      </c>
      <c r="L6" s="191">
        <f>'нетто 18'!L31+25</f>
        <v>36720</v>
      </c>
      <c r="M6" s="191">
        <f>'нетто 18'!M31+25</f>
        <v>36720</v>
      </c>
      <c r="N6" s="191">
        <f>'нетто 18'!N31+25</f>
        <v>36720</v>
      </c>
      <c r="O6" s="191">
        <f>'нетто 18'!O31+25</f>
        <v>36720</v>
      </c>
      <c r="P6" s="191">
        <f>'нетто 18'!P31+25</f>
        <v>36720</v>
      </c>
      <c r="Q6" s="191">
        <f>'нетто 18'!Q31+25</f>
        <v>36720</v>
      </c>
      <c r="R6" s="191">
        <f>'нетто 18'!R31+25</f>
        <v>29914</v>
      </c>
      <c r="S6" s="191">
        <f>'нетто 18'!S31+25</f>
        <v>16384</v>
      </c>
      <c r="T6" s="191">
        <f>'нетто 18'!T31+25</f>
        <v>16384</v>
      </c>
      <c r="U6" s="191">
        <f>'нетто 18'!U31+25</f>
        <v>16384</v>
      </c>
      <c r="V6" s="191">
        <f>'нетто 18'!V31+25</f>
        <v>16384</v>
      </c>
      <c r="W6" s="191">
        <f>'нетто 18'!W31+25</f>
        <v>16384</v>
      </c>
      <c r="X6" s="191">
        <f>'нетто 18'!X31+25</f>
        <v>18024</v>
      </c>
      <c r="Y6" s="191">
        <f>'нетто 18'!Y31+25</f>
        <v>18024</v>
      </c>
      <c r="Z6" s="191">
        <f>'нетто 18'!Z31+25</f>
        <v>18024</v>
      </c>
      <c r="AA6" s="191">
        <f>'нетто 18'!AA31+25</f>
        <v>18024</v>
      </c>
      <c r="AB6" s="191">
        <f>'нетто 18'!AB31+25</f>
        <v>18024</v>
      </c>
      <c r="AC6" s="191">
        <f>'нетто 18'!AC31+25</f>
        <v>16384</v>
      </c>
      <c r="AD6" s="191">
        <f>'нетто 18'!AD31+25</f>
        <v>16384</v>
      </c>
      <c r="AE6" s="191">
        <f>'нетто 18'!AE31+25</f>
        <v>16384</v>
      </c>
      <c r="AF6" s="191">
        <f>'нетто 18'!AF31+25</f>
        <v>16384</v>
      </c>
      <c r="AG6" s="191">
        <f>'нетто 18'!AG31+25</f>
        <v>16384</v>
      </c>
      <c r="AH6" s="191">
        <f>'нетто 18'!AH31+25</f>
        <v>19664</v>
      </c>
      <c r="AI6" s="191">
        <f>'нетто 18'!AI31+25</f>
        <v>19664</v>
      </c>
      <c r="AJ6" s="191">
        <f>'нетто 18'!AJ31+25</f>
        <v>19664</v>
      </c>
      <c r="AK6" s="191">
        <f>'нетто 18'!AK31+25</f>
        <v>19664</v>
      </c>
      <c r="AL6" s="191">
        <f>'нетто 18'!AL31+25</f>
        <v>19664</v>
      </c>
      <c r="AM6" s="191">
        <f>'нетто 18'!AM31+25</f>
        <v>21304</v>
      </c>
      <c r="AN6" s="191">
        <f>'нетто 18'!AN31+25</f>
        <v>23354</v>
      </c>
      <c r="AO6" s="191">
        <f>'нетто 18'!AO31+25</f>
        <v>23764</v>
      </c>
      <c r="AP6" s="191">
        <f>'нетто 18'!AP31+25</f>
        <v>23764</v>
      </c>
      <c r="AQ6" s="191">
        <f>'нетто 18'!AQ31+25</f>
        <v>23764</v>
      </c>
      <c r="AR6" s="191">
        <f>'нетто 18'!AR31+25</f>
        <v>23764</v>
      </c>
      <c r="AS6" s="191">
        <f>'нетто 18'!AS31+25</f>
        <v>23764</v>
      </c>
      <c r="AT6" s="191">
        <f>'нетто 18'!AT31+25</f>
        <v>23764</v>
      </c>
      <c r="AU6" s="191">
        <f>'нетто 18'!AU31+25</f>
        <v>23764</v>
      </c>
      <c r="AV6" s="191">
        <f>'нетто 18'!AV31+25</f>
        <v>23764</v>
      </c>
      <c r="AW6" s="191">
        <f>'нетто 18'!AW31+25</f>
        <v>23764</v>
      </c>
      <c r="AX6" s="191">
        <f>'нетто 18'!AX31+25</f>
        <v>23764</v>
      </c>
      <c r="AY6" s="191">
        <f>'нетто 18'!AY31+25</f>
        <v>22124</v>
      </c>
      <c r="AZ6" s="191">
        <f>'нетто 18'!AZ31+25</f>
        <v>22124</v>
      </c>
      <c r="BA6" s="191">
        <f>'нетто 18'!BA31+25</f>
        <v>23764</v>
      </c>
      <c r="BB6" s="191">
        <f>'нетто 18'!BB31+25</f>
        <v>23764</v>
      </c>
      <c r="BC6" s="191">
        <f>'нетто 18'!BC31+25</f>
        <v>25404</v>
      </c>
      <c r="BD6" s="191">
        <f>'нетто 18'!BD31+25</f>
        <v>27454</v>
      </c>
      <c r="BE6" s="191">
        <f>'нетто 18'!BE31+25</f>
        <v>27454</v>
      </c>
      <c r="BF6" s="191">
        <f>'нетто 18'!BF31+25</f>
        <v>27454</v>
      </c>
      <c r="BG6" s="191">
        <f>'нетто 18'!BG31+25</f>
        <v>27454</v>
      </c>
      <c r="BH6" s="191">
        <f>'нетто 18'!BH31+25</f>
        <v>29504</v>
      </c>
      <c r="BI6" s="191">
        <f>'нетто 18'!BI31+25</f>
        <v>31964</v>
      </c>
      <c r="BJ6" s="191">
        <f>'нетто 18'!BJ31+25</f>
        <v>31964</v>
      </c>
      <c r="BK6" s="191">
        <f>'нетто 18'!BK31+25</f>
        <v>29504</v>
      </c>
      <c r="BL6" s="191">
        <f>'нетто 18'!BL31+25</f>
        <v>25404</v>
      </c>
      <c r="BM6" s="191">
        <f>'нетто 18'!BM31+25</f>
        <v>25404</v>
      </c>
      <c r="BN6" s="191">
        <f>'нетто 18'!BN31+25</f>
        <v>27454</v>
      </c>
      <c r="BO6" s="191">
        <f>'нетто 18'!BO31+25</f>
        <v>27454</v>
      </c>
      <c r="BP6" s="191">
        <f>'нетто 18'!BP31+25</f>
        <v>20484</v>
      </c>
      <c r="BQ6" s="191">
        <f>'нетто 18'!BQ31+25</f>
        <v>20853</v>
      </c>
      <c r="BR6" s="191">
        <f>'нетто 18'!BR31+25</f>
        <v>20853</v>
      </c>
      <c r="BS6" s="191">
        <f>'нетто 18'!BS31+25</f>
        <v>20853</v>
      </c>
      <c r="BT6" s="191">
        <f>'нетто 18'!BT31+25</f>
        <v>19623</v>
      </c>
      <c r="BU6" s="191">
        <f>'нетто 18'!BU31+25</f>
        <v>19623</v>
      </c>
      <c r="BV6" s="191">
        <f>'нетто 18'!BV31+25</f>
        <v>20853</v>
      </c>
      <c r="BW6" s="191">
        <f>'нетто 18'!BW31+25</f>
        <v>20853</v>
      </c>
      <c r="BX6" s="191">
        <f>'нетто 18'!BX31+25</f>
        <v>20853</v>
      </c>
      <c r="BY6" s="191">
        <f>'нетто 18'!BY31+25</f>
        <v>19623</v>
      </c>
      <c r="BZ6" s="191">
        <f>'нетто 18'!BZ31+25</f>
        <v>19623</v>
      </c>
      <c r="CA6" s="191">
        <f>'нетто 18'!CA31+25</f>
        <v>19623</v>
      </c>
      <c r="CB6" s="191">
        <f>'нетто 18'!CB31+25</f>
        <v>19623</v>
      </c>
      <c r="CC6" s="191">
        <f>'нетто 18'!CC31+25</f>
        <v>19623</v>
      </c>
      <c r="CD6" s="191">
        <f>'нетто 18'!CD31+25</f>
        <v>19623</v>
      </c>
      <c r="CE6" s="191">
        <f>'нетто 18'!CE31+25</f>
        <v>19623</v>
      </c>
      <c r="CF6" s="191">
        <f>'нетто 18'!CF31+25</f>
        <v>19623</v>
      </c>
      <c r="CG6" s="191">
        <f>'нетто 18'!CG31+25</f>
        <v>19623</v>
      </c>
      <c r="CH6" s="191">
        <f>'нетто 18'!CH31+25</f>
        <v>19623</v>
      </c>
      <c r="CI6" s="191">
        <f>'нетто 18'!CI31+25</f>
        <v>19623</v>
      </c>
      <c r="CJ6" s="191">
        <f>'нетто 18'!CJ31+25</f>
        <v>19623</v>
      </c>
      <c r="CK6" s="191">
        <f>'нетто 18'!CK31+25</f>
        <v>19623</v>
      </c>
      <c r="CL6" s="191">
        <f>'нетто 18'!CL31+25</f>
        <v>19623</v>
      </c>
      <c r="CM6" s="191">
        <f>'нетто 18'!CM31+25</f>
        <v>19623</v>
      </c>
      <c r="CN6" s="191">
        <f>'нетто 18'!CN31+25</f>
        <v>19623</v>
      </c>
      <c r="CO6" s="191">
        <f>'нетто 18'!CO31+25</f>
        <v>19623</v>
      </c>
      <c r="CP6" s="191">
        <f>'нетто 18'!CP31+25</f>
        <v>19623</v>
      </c>
      <c r="CQ6" s="191">
        <f>'нетто 18'!CQ31+25</f>
        <v>19623</v>
      </c>
      <c r="CR6" s="191">
        <f>'нетто 18'!CR31+25</f>
        <v>19623</v>
      </c>
      <c r="CS6" s="191">
        <f>'нетто 18'!CS31+25</f>
        <v>19623</v>
      </c>
      <c r="CT6" s="191">
        <f>'нетто 18'!CT31+25</f>
        <v>19623</v>
      </c>
      <c r="CU6" s="191">
        <f>'нетто 18'!CU31+25</f>
        <v>19623</v>
      </c>
      <c r="CV6" s="191">
        <f>'нетто 18'!CV31+25</f>
        <v>12038</v>
      </c>
      <c r="CW6" s="191">
        <f>'нетто 18'!CW31+25</f>
        <v>12038</v>
      </c>
      <c r="CX6" s="191">
        <f>'нетто 18'!CX31+25</f>
        <v>12448</v>
      </c>
      <c r="CY6" s="191">
        <f>'нетто 18'!CY31+25</f>
        <v>12448</v>
      </c>
      <c r="CZ6" s="191">
        <f>'нетто 18'!CZ31+25</f>
        <v>12038</v>
      </c>
      <c r="DA6" s="191">
        <f>'нетто 18'!DA31+25</f>
        <v>12038</v>
      </c>
      <c r="DB6" s="191">
        <f>'нетто 18'!DB31+25</f>
        <v>12038</v>
      </c>
      <c r="DC6" s="191">
        <f>'нетто 18'!DC31+25</f>
        <v>12038</v>
      </c>
      <c r="DD6" s="191">
        <f>'нетто 18'!DD31+25</f>
        <v>12038</v>
      </c>
      <c r="DE6" s="191">
        <f>'нетто 18'!DE31+25</f>
        <v>12448</v>
      </c>
      <c r="DF6" s="191">
        <f>'нетто 18'!DF31+25</f>
        <v>12448</v>
      </c>
      <c r="DG6" s="191">
        <f>'нетто 18'!DG31+25</f>
        <v>12038</v>
      </c>
      <c r="DH6" s="191">
        <f>'нетто 18'!DH31+25</f>
        <v>12038</v>
      </c>
      <c r="DI6" s="191">
        <f>'нетто 18'!DI31+25</f>
        <v>12038</v>
      </c>
      <c r="DJ6" s="191">
        <f>'нетто 18'!DJ31+25</f>
        <v>11218</v>
      </c>
      <c r="DK6" s="191">
        <f>'нетто 18'!DK31+25</f>
        <v>11218</v>
      </c>
      <c r="DL6" s="191">
        <f>'нетто 18'!DL31+25</f>
        <v>11792</v>
      </c>
      <c r="DM6" s="191">
        <f>'нетто 18'!DM31+25</f>
        <v>11792</v>
      </c>
      <c r="DN6" s="191">
        <f>'нетто 18'!DN31+25</f>
        <v>11218</v>
      </c>
      <c r="DO6" s="191">
        <f>'нетто 18'!DO31+25</f>
        <v>11218</v>
      </c>
      <c r="DP6" s="191">
        <f>'нетто 18'!DP31+25</f>
        <v>11218</v>
      </c>
      <c r="DQ6" s="191">
        <f>'нетто 18'!DQ31+25</f>
        <v>11218</v>
      </c>
      <c r="DR6" s="191">
        <f>'нетто 18'!DR31+25</f>
        <v>11218</v>
      </c>
      <c r="DS6" s="191">
        <f>'нетто 18'!DS31+25</f>
        <v>11792</v>
      </c>
      <c r="DT6" s="191">
        <f>'нетто 18'!DT31+25</f>
        <v>11792</v>
      </c>
      <c r="DU6" s="191">
        <f>'нетто 18'!DU31+25</f>
        <v>11218</v>
      </c>
      <c r="DV6" s="191">
        <f>'нетто 18'!DV31+25</f>
        <v>11218</v>
      </c>
      <c r="DW6" s="191">
        <f>'нетто 18'!DW31+25</f>
        <v>11218</v>
      </c>
      <c r="DX6" s="191">
        <f>'нетто 18'!DX31+25</f>
        <v>11218</v>
      </c>
      <c r="DY6" s="191">
        <f>'нетто 18'!DY31+25</f>
        <v>12038</v>
      </c>
    </row>
    <row r="7" spans="1:129" s="50" customFormat="1" x14ac:dyDescent="0.2">
      <c r="A7" s="88">
        <v>2</v>
      </c>
      <c r="B7" s="191" t="e">
        <f>'нетто 18'!B32+25</f>
        <v>#REF!</v>
      </c>
      <c r="C7" s="191" t="e">
        <f>'нетто 18'!C32+25</f>
        <v>#REF!</v>
      </c>
      <c r="D7" s="191" t="e">
        <f>'нетто 18'!D32+25</f>
        <v>#REF!</v>
      </c>
      <c r="E7" s="191" t="e">
        <f>'нетто 18'!E32+25</f>
        <v>#REF!</v>
      </c>
      <c r="F7" s="191" t="e">
        <f>'нетто 18'!F32+25</f>
        <v>#REF!</v>
      </c>
      <c r="G7" s="191" t="e">
        <f>'нетто 18'!G32+25</f>
        <v>#REF!</v>
      </c>
      <c r="H7" s="191">
        <f>'нетто 18'!H32+25</f>
        <v>32415</v>
      </c>
      <c r="I7" s="191">
        <f>'нетто 18'!I32+25</f>
        <v>44305</v>
      </c>
      <c r="J7" s="191">
        <f>'нетто 18'!J32+25</f>
        <v>44305</v>
      </c>
      <c r="K7" s="191">
        <f>'нетто 18'!K32+25</f>
        <v>44305</v>
      </c>
      <c r="L7" s="191">
        <f>'нетто 18'!L32+25</f>
        <v>38565</v>
      </c>
      <c r="M7" s="191">
        <f>'нетто 18'!M32+25</f>
        <v>38565</v>
      </c>
      <c r="N7" s="191">
        <f>'нетто 18'!N32+25</f>
        <v>38565</v>
      </c>
      <c r="O7" s="191">
        <f>'нетто 18'!O32+25</f>
        <v>38565</v>
      </c>
      <c r="P7" s="191">
        <f>'нетто 18'!P32+25</f>
        <v>38565</v>
      </c>
      <c r="Q7" s="191">
        <f>'нетто 18'!Q32+25</f>
        <v>38565</v>
      </c>
      <c r="R7" s="191">
        <f>'нетто 18'!R32+25</f>
        <v>31513</v>
      </c>
      <c r="S7" s="191">
        <f>'нетто 18'!S32+25</f>
        <v>17983</v>
      </c>
      <c r="T7" s="191">
        <f>'нетто 18'!T32+25</f>
        <v>17983</v>
      </c>
      <c r="U7" s="191">
        <f>'нетто 18'!U32+25</f>
        <v>17983</v>
      </c>
      <c r="V7" s="191">
        <f>'нетто 18'!V32+25</f>
        <v>17983</v>
      </c>
      <c r="W7" s="191">
        <f>'нетто 18'!W32+25</f>
        <v>17983</v>
      </c>
      <c r="X7" s="191">
        <f>'нетто 18'!X32+25</f>
        <v>19623</v>
      </c>
      <c r="Y7" s="191">
        <f>'нетто 18'!Y32+25</f>
        <v>19623</v>
      </c>
      <c r="Z7" s="191">
        <f>'нетто 18'!Z32+25</f>
        <v>19623</v>
      </c>
      <c r="AA7" s="191">
        <f>'нетто 18'!AA32+25</f>
        <v>19623</v>
      </c>
      <c r="AB7" s="191">
        <f>'нетто 18'!AB32+25</f>
        <v>19623</v>
      </c>
      <c r="AC7" s="191">
        <f>'нетто 18'!AC32+25</f>
        <v>17983</v>
      </c>
      <c r="AD7" s="191">
        <f>'нетто 18'!AD32+25</f>
        <v>17983</v>
      </c>
      <c r="AE7" s="191">
        <f>'нетто 18'!AE32+25</f>
        <v>17983</v>
      </c>
      <c r="AF7" s="191">
        <f>'нетто 18'!AF32+25</f>
        <v>17983</v>
      </c>
      <c r="AG7" s="191">
        <f>'нетто 18'!AG32+25</f>
        <v>17983</v>
      </c>
      <c r="AH7" s="191">
        <f>'нетто 18'!AH32+25</f>
        <v>21263</v>
      </c>
      <c r="AI7" s="191">
        <f>'нетто 18'!AI32+25</f>
        <v>21263</v>
      </c>
      <c r="AJ7" s="191">
        <f>'нетто 18'!AJ32+25</f>
        <v>21263</v>
      </c>
      <c r="AK7" s="191">
        <f>'нетто 18'!AK32+25</f>
        <v>21263</v>
      </c>
      <c r="AL7" s="191">
        <f>'нетто 18'!AL32+25</f>
        <v>21263</v>
      </c>
      <c r="AM7" s="191">
        <f>'нетто 18'!AM32+25</f>
        <v>22903</v>
      </c>
      <c r="AN7" s="191">
        <f>'нетто 18'!AN32+25</f>
        <v>24953</v>
      </c>
      <c r="AO7" s="191">
        <f>'нетто 18'!AO32+25</f>
        <v>25363</v>
      </c>
      <c r="AP7" s="191">
        <f>'нетто 18'!AP32+25</f>
        <v>25363</v>
      </c>
      <c r="AQ7" s="191">
        <f>'нетто 18'!AQ32+25</f>
        <v>25363</v>
      </c>
      <c r="AR7" s="191">
        <f>'нетто 18'!AR32+25</f>
        <v>25363</v>
      </c>
      <c r="AS7" s="191">
        <f>'нетто 18'!AS32+25</f>
        <v>25363</v>
      </c>
      <c r="AT7" s="191">
        <f>'нетто 18'!AT32+25</f>
        <v>25363</v>
      </c>
      <c r="AU7" s="191">
        <f>'нетто 18'!AU32+25</f>
        <v>25363</v>
      </c>
      <c r="AV7" s="191">
        <f>'нетто 18'!AV32+25</f>
        <v>25363</v>
      </c>
      <c r="AW7" s="191">
        <f>'нетто 18'!AW32+25</f>
        <v>25363</v>
      </c>
      <c r="AX7" s="191">
        <f>'нетто 18'!AX32+25</f>
        <v>25363</v>
      </c>
      <c r="AY7" s="191">
        <f>'нетто 18'!AY32+25</f>
        <v>23723</v>
      </c>
      <c r="AZ7" s="191">
        <f>'нетто 18'!AZ32+25</f>
        <v>23723</v>
      </c>
      <c r="BA7" s="191">
        <f>'нетто 18'!BA32+25</f>
        <v>25363</v>
      </c>
      <c r="BB7" s="191">
        <f>'нетто 18'!BB32+25</f>
        <v>25363</v>
      </c>
      <c r="BC7" s="191">
        <f>'нетто 18'!BC32+25</f>
        <v>27003</v>
      </c>
      <c r="BD7" s="191">
        <f>'нетто 18'!BD32+25</f>
        <v>29053</v>
      </c>
      <c r="BE7" s="191">
        <f>'нетто 18'!BE32+25</f>
        <v>29053</v>
      </c>
      <c r="BF7" s="191">
        <f>'нетто 18'!BF32+25</f>
        <v>29053</v>
      </c>
      <c r="BG7" s="191">
        <f>'нетто 18'!BG32+25</f>
        <v>29053</v>
      </c>
      <c r="BH7" s="191">
        <f>'нетто 18'!BH32+25</f>
        <v>31103</v>
      </c>
      <c r="BI7" s="191">
        <f>'нетто 18'!BI32+25</f>
        <v>33563</v>
      </c>
      <c r="BJ7" s="191">
        <f>'нетто 18'!BJ32+25</f>
        <v>33563</v>
      </c>
      <c r="BK7" s="191">
        <f>'нетто 18'!BK32+25</f>
        <v>31103</v>
      </c>
      <c r="BL7" s="191">
        <f>'нетто 18'!BL32+25</f>
        <v>27003</v>
      </c>
      <c r="BM7" s="191">
        <f>'нетто 18'!BM32+25</f>
        <v>27003</v>
      </c>
      <c r="BN7" s="191">
        <f>'нетто 18'!BN32+25</f>
        <v>29053</v>
      </c>
      <c r="BO7" s="191">
        <f>'нетто 18'!BO32+25</f>
        <v>29053</v>
      </c>
      <c r="BP7" s="191">
        <f>'нетто 18'!BP32+25</f>
        <v>22083</v>
      </c>
      <c r="BQ7" s="191">
        <f>'нетто 18'!BQ32+25</f>
        <v>22452</v>
      </c>
      <c r="BR7" s="191">
        <f>'нетто 18'!BR32+25</f>
        <v>22452</v>
      </c>
      <c r="BS7" s="191">
        <f>'нетто 18'!BS32+25</f>
        <v>22452</v>
      </c>
      <c r="BT7" s="191">
        <f>'нетто 18'!BT32+25</f>
        <v>21222</v>
      </c>
      <c r="BU7" s="191">
        <f>'нетто 18'!BU32+25</f>
        <v>21222</v>
      </c>
      <c r="BV7" s="191">
        <f>'нетто 18'!BV32+25</f>
        <v>22452</v>
      </c>
      <c r="BW7" s="191">
        <f>'нетто 18'!BW32+25</f>
        <v>22452</v>
      </c>
      <c r="BX7" s="191">
        <f>'нетто 18'!BX32+25</f>
        <v>22452</v>
      </c>
      <c r="BY7" s="191">
        <f>'нетто 18'!BY32+25</f>
        <v>21222</v>
      </c>
      <c r="BZ7" s="191">
        <f>'нетто 18'!BZ32+25</f>
        <v>21222</v>
      </c>
      <c r="CA7" s="191">
        <f>'нетто 18'!CA32+25</f>
        <v>21222</v>
      </c>
      <c r="CB7" s="191">
        <f>'нетто 18'!CB32+25</f>
        <v>21222</v>
      </c>
      <c r="CC7" s="191">
        <f>'нетто 18'!CC32+25</f>
        <v>21222</v>
      </c>
      <c r="CD7" s="191">
        <f>'нетто 18'!CD32+25</f>
        <v>21222</v>
      </c>
      <c r="CE7" s="191">
        <f>'нетто 18'!CE32+25</f>
        <v>21222</v>
      </c>
      <c r="CF7" s="191">
        <f>'нетто 18'!CF32+25</f>
        <v>21222</v>
      </c>
      <c r="CG7" s="191">
        <f>'нетто 18'!CG32+25</f>
        <v>21222</v>
      </c>
      <c r="CH7" s="191">
        <f>'нетто 18'!CH32+25</f>
        <v>21222</v>
      </c>
      <c r="CI7" s="191">
        <f>'нетто 18'!CI32+25</f>
        <v>21222</v>
      </c>
      <c r="CJ7" s="191">
        <f>'нетто 18'!CJ32+25</f>
        <v>21222</v>
      </c>
      <c r="CK7" s="191">
        <f>'нетто 18'!CK32+25</f>
        <v>21222</v>
      </c>
      <c r="CL7" s="191">
        <f>'нетто 18'!CL32+25</f>
        <v>21222</v>
      </c>
      <c r="CM7" s="191">
        <f>'нетто 18'!CM32+25</f>
        <v>21222</v>
      </c>
      <c r="CN7" s="191">
        <f>'нетто 18'!CN32+25</f>
        <v>21222</v>
      </c>
      <c r="CO7" s="191">
        <f>'нетто 18'!CO32+25</f>
        <v>21222</v>
      </c>
      <c r="CP7" s="191">
        <f>'нетто 18'!CP32+25</f>
        <v>21222</v>
      </c>
      <c r="CQ7" s="191">
        <f>'нетто 18'!CQ32+25</f>
        <v>21222</v>
      </c>
      <c r="CR7" s="191">
        <f>'нетто 18'!CR32+25</f>
        <v>21222</v>
      </c>
      <c r="CS7" s="191">
        <f>'нетто 18'!CS32+25</f>
        <v>21222</v>
      </c>
      <c r="CT7" s="191">
        <f>'нетто 18'!CT32+25</f>
        <v>21222</v>
      </c>
      <c r="CU7" s="191">
        <f>'нетто 18'!CU32+25</f>
        <v>21222</v>
      </c>
      <c r="CV7" s="191">
        <f>'нетто 18'!CV32+25</f>
        <v>13555</v>
      </c>
      <c r="CW7" s="191">
        <f>'нетто 18'!CW32+25</f>
        <v>13555</v>
      </c>
      <c r="CX7" s="191">
        <f>'нетто 18'!CX32+25</f>
        <v>13965</v>
      </c>
      <c r="CY7" s="191">
        <f>'нетто 18'!CY32+25</f>
        <v>13965</v>
      </c>
      <c r="CZ7" s="191">
        <f>'нетто 18'!CZ32+25</f>
        <v>13555</v>
      </c>
      <c r="DA7" s="191">
        <f>'нетто 18'!DA32+25</f>
        <v>13555</v>
      </c>
      <c r="DB7" s="191">
        <f>'нетто 18'!DB32+25</f>
        <v>13555</v>
      </c>
      <c r="DC7" s="191">
        <f>'нетто 18'!DC32+25</f>
        <v>13555</v>
      </c>
      <c r="DD7" s="191">
        <f>'нетто 18'!DD32+25</f>
        <v>13555</v>
      </c>
      <c r="DE7" s="191">
        <f>'нетто 18'!DE32+25</f>
        <v>13965</v>
      </c>
      <c r="DF7" s="191">
        <f>'нетто 18'!DF32+25</f>
        <v>13965</v>
      </c>
      <c r="DG7" s="191">
        <f>'нетто 18'!DG32+25</f>
        <v>13555</v>
      </c>
      <c r="DH7" s="191">
        <f>'нетто 18'!DH32+25</f>
        <v>13555</v>
      </c>
      <c r="DI7" s="191">
        <f>'нетто 18'!DI32+25</f>
        <v>13555</v>
      </c>
      <c r="DJ7" s="191">
        <f>'нетто 18'!DJ32+25</f>
        <v>12735</v>
      </c>
      <c r="DK7" s="191">
        <f>'нетто 18'!DK32+25</f>
        <v>12735</v>
      </c>
      <c r="DL7" s="191">
        <f>'нетто 18'!DL32+25</f>
        <v>13309</v>
      </c>
      <c r="DM7" s="191">
        <f>'нетто 18'!DM32+25</f>
        <v>13309</v>
      </c>
      <c r="DN7" s="191">
        <f>'нетто 18'!DN32+25</f>
        <v>12735</v>
      </c>
      <c r="DO7" s="191">
        <f>'нетто 18'!DO32+25</f>
        <v>12735</v>
      </c>
      <c r="DP7" s="191">
        <f>'нетто 18'!DP32+25</f>
        <v>12735</v>
      </c>
      <c r="DQ7" s="191">
        <f>'нетто 18'!DQ32+25</f>
        <v>12735</v>
      </c>
      <c r="DR7" s="191">
        <f>'нетто 18'!DR32+25</f>
        <v>12735</v>
      </c>
      <c r="DS7" s="191">
        <f>'нетто 18'!DS32+25</f>
        <v>13309</v>
      </c>
      <c r="DT7" s="191">
        <f>'нетто 18'!DT32+25</f>
        <v>13309</v>
      </c>
      <c r="DU7" s="191">
        <f>'нетто 18'!DU32+25</f>
        <v>12735</v>
      </c>
      <c r="DV7" s="191">
        <f>'нетто 18'!DV32+25</f>
        <v>12735</v>
      </c>
      <c r="DW7" s="191">
        <f>'нетто 18'!DW32+25</f>
        <v>12735</v>
      </c>
      <c r="DX7" s="191">
        <f>'нетто 18'!DX32+25</f>
        <v>12735</v>
      </c>
      <c r="DY7" s="191">
        <f>'нетто 18'!DY32+25</f>
        <v>13555</v>
      </c>
    </row>
    <row r="8" spans="1:129" s="53" customFormat="1" x14ac:dyDescent="0.2">
      <c r="A8" s="229" t="s">
        <v>300</v>
      </c>
      <c r="B8" s="206"/>
      <c r="C8" s="94"/>
      <c r="D8" s="94"/>
      <c r="E8" s="94"/>
      <c r="F8" s="94"/>
      <c r="G8" s="94"/>
      <c r="H8" s="94"/>
      <c r="I8" s="94"/>
      <c r="J8" s="94"/>
      <c r="K8" s="94"/>
      <c r="L8" s="94"/>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row>
    <row r="9" spans="1:129" s="53" customFormat="1" x14ac:dyDescent="0.2">
      <c r="A9" s="88">
        <v>1</v>
      </c>
      <c r="B9" s="7" t="e">
        <f>B6</f>
        <v>#REF!</v>
      </c>
      <c r="C9" s="7" t="e">
        <f t="shared" ref="C9:BN10" si="0">C6</f>
        <v>#REF!</v>
      </c>
      <c r="D9" s="7" t="e">
        <f t="shared" si="0"/>
        <v>#REF!</v>
      </c>
      <c r="E9" s="7" t="e">
        <f t="shared" si="0"/>
        <v>#REF!</v>
      </c>
      <c r="F9" s="7" t="e">
        <f t="shared" si="0"/>
        <v>#REF!</v>
      </c>
      <c r="G9" s="7" t="e">
        <f t="shared" si="0"/>
        <v>#REF!</v>
      </c>
      <c r="H9" s="7">
        <f t="shared" si="0"/>
        <v>30570</v>
      </c>
      <c r="I9" s="7">
        <f t="shared" si="0"/>
        <v>42460</v>
      </c>
      <c r="J9" s="7">
        <f t="shared" si="0"/>
        <v>42460</v>
      </c>
      <c r="K9" s="7">
        <f t="shared" si="0"/>
        <v>42460</v>
      </c>
      <c r="L9" s="7">
        <f t="shared" si="0"/>
        <v>36720</v>
      </c>
      <c r="M9" s="7">
        <f t="shared" si="0"/>
        <v>36720</v>
      </c>
      <c r="N9" s="7">
        <f t="shared" si="0"/>
        <v>36720</v>
      </c>
      <c r="O9" s="7">
        <f t="shared" si="0"/>
        <v>36720</v>
      </c>
      <c r="P9" s="7">
        <f t="shared" si="0"/>
        <v>36720</v>
      </c>
      <c r="Q9" s="7">
        <f t="shared" si="0"/>
        <v>36720</v>
      </c>
      <c r="R9" s="7">
        <f t="shared" si="0"/>
        <v>29914</v>
      </c>
      <c r="S9" s="7">
        <f t="shared" si="0"/>
        <v>16384</v>
      </c>
      <c r="T9" s="7">
        <f t="shared" si="0"/>
        <v>16384</v>
      </c>
      <c r="U9" s="7">
        <f t="shared" si="0"/>
        <v>16384</v>
      </c>
      <c r="V9" s="7">
        <f t="shared" si="0"/>
        <v>16384</v>
      </c>
      <c r="W9" s="7">
        <f t="shared" si="0"/>
        <v>16384</v>
      </c>
      <c r="X9" s="7">
        <f t="shared" si="0"/>
        <v>18024</v>
      </c>
      <c r="Y9" s="7">
        <f t="shared" si="0"/>
        <v>18024</v>
      </c>
      <c r="Z9" s="7">
        <f t="shared" si="0"/>
        <v>18024</v>
      </c>
      <c r="AA9" s="7">
        <f t="shared" si="0"/>
        <v>18024</v>
      </c>
      <c r="AB9" s="7">
        <f t="shared" si="0"/>
        <v>18024</v>
      </c>
      <c r="AC9" s="7">
        <f t="shared" si="0"/>
        <v>16384</v>
      </c>
      <c r="AD9" s="7">
        <f t="shared" si="0"/>
        <v>16384</v>
      </c>
      <c r="AE9" s="7">
        <f t="shared" si="0"/>
        <v>16384</v>
      </c>
      <c r="AF9" s="7">
        <f t="shared" si="0"/>
        <v>16384</v>
      </c>
      <c r="AG9" s="7">
        <f t="shared" si="0"/>
        <v>16384</v>
      </c>
      <c r="AH9" s="7">
        <f t="shared" si="0"/>
        <v>19664</v>
      </c>
      <c r="AI9" s="7">
        <f t="shared" si="0"/>
        <v>19664</v>
      </c>
      <c r="AJ9" s="7">
        <f t="shared" si="0"/>
        <v>19664</v>
      </c>
      <c r="AK9" s="7">
        <f t="shared" si="0"/>
        <v>19664</v>
      </c>
      <c r="AL9" s="7">
        <f t="shared" si="0"/>
        <v>19664</v>
      </c>
      <c r="AM9" s="7">
        <f t="shared" si="0"/>
        <v>21304</v>
      </c>
      <c r="AN9" s="7">
        <f t="shared" si="0"/>
        <v>23354</v>
      </c>
      <c r="AO9" s="7">
        <f t="shared" si="0"/>
        <v>23764</v>
      </c>
      <c r="AP9" s="7">
        <f t="shared" si="0"/>
        <v>23764</v>
      </c>
      <c r="AQ9" s="7">
        <f t="shared" si="0"/>
        <v>23764</v>
      </c>
      <c r="AR9" s="7">
        <f t="shared" si="0"/>
        <v>23764</v>
      </c>
      <c r="AS9" s="7">
        <f t="shared" si="0"/>
        <v>23764</v>
      </c>
      <c r="AT9" s="7">
        <f t="shared" si="0"/>
        <v>23764</v>
      </c>
      <c r="AU9" s="7">
        <f t="shared" si="0"/>
        <v>23764</v>
      </c>
      <c r="AV9" s="7">
        <f t="shared" si="0"/>
        <v>23764</v>
      </c>
      <c r="AW9" s="7">
        <f t="shared" si="0"/>
        <v>23764</v>
      </c>
      <c r="AX9" s="7">
        <f t="shared" si="0"/>
        <v>23764</v>
      </c>
      <c r="AY9" s="7">
        <f t="shared" si="0"/>
        <v>22124</v>
      </c>
      <c r="AZ9" s="7">
        <f t="shared" si="0"/>
        <v>22124</v>
      </c>
      <c r="BA9" s="7">
        <f t="shared" si="0"/>
        <v>23764</v>
      </c>
      <c r="BB9" s="7">
        <f t="shared" si="0"/>
        <v>23764</v>
      </c>
      <c r="BC9" s="7">
        <f t="shared" si="0"/>
        <v>25404</v>
      </c>
      <c r="BD9" s="7">
        <f t="shared" si="0"/>
        <v>27454</v>
      </c>
      <c r="BE9" s="7">
        <f t="shared" si="0"/>
        <v>27454</v>
      </c>
      <c r="BF9" s="7">
        <f t="shared" si="0"/>
        <v>27454</v>
      </c>
      <c r="BG9" s="7">
        <f t="shared" si="0"/>
        <v>27454</v>
      </c>
      <c r="BH9" s="7">
        <f t="shared" si="0"/>
        <v>29504</v>
      </c>
      <c r="BI9" s="7">
        <f t="shared" si="0"/>
        <v>31964</v>
      </c>
      <c r="BJ9" s="7">
        <f t="shared" si="0"/>
        <v>31964</v>
      </c>
      <c r="BK9" s="7">
        <f t="shared" si="0"/>
        <v>29504</v>
      </c>
      <c r="BL9" s="7">
        <f t="shared" si="0"/>
        <v>25404</v>
      </c>
      <c r="BM9" s="7">
        <f t="shared" si="0"/>
        <v>25404</v>
      </c>
      <c r="BN9" s="7">
        <f t="shared" si="0"/>
        <v>27454</v>
      </c>
      <c r="BO9" s="7">
        <f t="shared" ref="BO9:DY10" si="1">BO6</f>
        <v>27454</v>
      </c>
      <c r="BP9" s="7">
        <f t="shared" si="1"/>
        <v>20484</v>
      </c>
      <c r="BQ9" s="7">
        <f t="shared" si="1"/>
        <v>20853</v>
      </c>
      <c r="BR9" s="7">
        <f t="shared" si="1"/>
        <v>20853</v>
      </c>
      <c r="BS9" s="7">
        <f t="shared" si="1"/>
        <v>20853</v>
      </c>
      <c r="BT9" s="7">
        <f t="shared" si="1"/>
        <v>19623</v>
      </c>
      <c r="BU9" s="7">
        <f t="shared" si="1"/>
        <v>19623</v>
      </c>
      <c r="BV9" s="7">
        <f t="shared" si="1"/>
        <v>20853</v>
      </c>
      <c r="BW9" s="7">
        <f t="shared" si="1"/>
        <v>20853</v>
      </c>
      <c r="BX9" s="7">
        <f t="shared" si="1"/>
        <v>20853</v>
      </c>
      <c r="BY9" s="7">
        <f t="shared" si="1"/>
        <v>19623</v>
      </c>
      <c r="BZ9" s="7">
        <f t="shared" si="1"/>
        <v>19623</v>
      </c>
      <c r="CA9" s="7">
        <f t="shared" si="1"/>
        <v>19623</v>
      </c>
      <c r="CB9" s="7">
        <f t="shared" si="1"/>
        <v>19623</v>
      </c>
      <c r="CC9" s="7">
        <f t="shared" si="1"/>
        <v>19623</v>
      </c>
      <c r="CD9" s="7">
        <f t="shared" si="1"/>
        <v>19623</v>
      </c>
      <c r="CE9" s="7">
        <f t="shared" si="1"/>
        <v>19623</v>
      </c>
      <c r="CF9" s="7">
        <f t="shared" si="1"/>
        <v>19623</v>
      </c>
      <c r="CG9" s="7">
        <f t="shared" si="1"/>
        <v>19623</v>
      </c>
      <c r="CH9" s="7">
        <f t="shared" si="1"/>
        <v>19623</v>
      </c>
      <c r="CI9" s="7">
        <f t="shared" si="1"/>
        <v>19623</v>
      </c>
      <c r="CJ9" s="7">
        <f t="shared" si="1"/>
        <v>19623</v>
      </c>
      <c r="CK9" s="7">
        <f t="shared" si="1"/>
        <v>19623</v>
      </c>
      <c r="CL9" s="7">
        <f t="shared" si="1"/>
        <v>19623</v>
      </c>
      <c r="CM9" s="7">
        <f t="shared" si="1"/>
        <v>19623</v>
      </c>
      <c r="CN9" s="7">
        <f t="shared" si="1"/>
        <v>19623</v>
      </c>
      <c r="CO9" s="7">
        <f t="shared" si="1"/>
        <v>19623</v>
      </c>
      <c r="CP9" s="7">
        <f t="shared" si="1"/>
        <v>19623</v>
      </c>
      <c r="CQ9" s="7">
        <f t="shared" si="1"/>
        <v>19623</v>
      </c>
      <c r="CR9" s="7">
        <f t="shared" si="1"/>
        <v>19623</v>
      </c>
      <c r="CS9" s="7">
        <f t="shared" si="1"/>
        <v>19623</v>
      </c>
      <c r="CT9" s="7">
        <f t="shared" si="1"/>
        <v>19623</v>
      </c>
      <c r="CU9" s="7">
        <f t="shared" si="1"/>
        <v>19623</v>
      </c>
      <c r="CV9" s="7">
        <f t="shared" si="1"/>
        <v>12038</v>
      </c>
      <c r="CW9" s="7">
        <f t="shared" si="1"/>
        <v>12038</v>
      </c>
      <c r="CX9" s="7">
        <f t="shared" si="1"/>
        <v>12448</v>
      </c>
      <c r="CY9" s="7">
        <f t="shared" si="1"/>
        <v>12448</v>
      </c>
      <c r="CZ9" s="7">
        <f t="shared" si="1"/>
        <v>12038</v>
      </c>
      <c r="DA9" s="7">
        <f t="shared" si="1"/>
        <v>12038</v>
      </c>
      <c r="DB9" s="7">
        <f t="shared" si="1"/>
        <v>12038</v>
      </c>
      <c r="DC9" s="7">
        <f t="shared" si="1"/>
        <v>12038</v>
      </c>
      <c r="DD9" s="7">
        <f t="shared" si="1"/>
        <v>12038</v>
      </c>
      <c r="DE9" s="7">
        <f t="shared" si="1"/>
        <v>12448</v>
      </c>
      <c r="DF9" s="7">
        <f t="shared" si="1"/>
        <v>12448</v>
      </c>
      <c r="DG9" s="7">
        <f t="shared" si="1"/>
        <v>12038</v>
      </c>
      <c r="DH9" s="7">
        <f t="shared" si="1"/>
        <v>12038</v>
      </c>
      <c r="DI9" s="7">
        <f t="shared" si="1"/>
        <v>12038</v>
      </c>
      <c r="DJ9" s="7">
        <f t="shared" si="1"/>
        <v>11218</v>
      </c>
      <c r="DK9" s="7">
        <f t="shared" si="1"/>
        <v>11218</v>
      </c>
      <c r="DL9" s="7">
        <f t="shared" si="1"/>
        <v>11792</v>
      </c>
      <c r="DM9" s="7">
        <f t="shared" si="1"/>
        <v>11792</v>
      </c>
      <c r="DN9" s="7">
        <f t="shared" si="1"/>
        <v>11218</v>
      </c>
      <c r="DO9" s="7">
        <f t="shared" si="1"/>
        <v>11218</v>
      </c>
      <c r="DP9" s="7">
        <f t="shared" si="1"/>
        <v>11218</v>
      </c>
      <c r="DQ9" s="7">
        <f t="shared" si="1"/>
        <v>11218</v>
      </c>
      <c r="DR9" s="7">
        <f t="shared" si="1"/>
        <v>11218</v>
      </c>
      <c r="DS9" s="7">
        <f t="shared" si="1"/>
        <v>11792</v>
      </c>
      <c r="DT9" s="7">
        <f t="shared" si="1"/>
        <v>11792</v>
      </c>
      <c r="DU9" s="7">
        <f t="shared" si="1"/>
        <v>11218</v>
      </c>
      <c r="DV9" s="7">
        <f t="shared" si="1"/>
        <v>11218</v>
      </c>
      <c r="DW9" s="7">
        <f t="shared" si="1"/>
        <v>11218</v>
      </c>
      <c r="DX9" s="7">
        <f t="shared" si="1"/>
        <v>11218</v>
      </c>
      <c r="DY9" s="7">
        <f t="shared" si="1"/>
        <v>12038</v>
      </c>
    </row>
    <row r="10" spans="1:129" s="53" customFormat="1" x14ac:dyDescent="0.2">
      <c r="A10" s="88">
        <v>2</v>
      </c>
      <c r="B10" s="7" t="e">
        <f>B7</f>
        <v>#REF!</v>
      </c>
      <c r="C10" s="7" t="e">
        <f t="shared" si="0"/>
        <v>#REF!</v>
      </c>
      <c r="D10" s="7" t="e">
        <f t="shared" si="0"/>
        <v>#REF!</v>
      </c>
      <c r="E10" s="7" t="e">
        <f t="shared" si="0"/>
        <v>#REF!</v>
      </c>
      <c r="F10" s="7" t="e">
        <f t="shared" si="0"/>
        <v>#REF!</v>
      </c>
      <c r="G10" s="7" t="e">
        <f t="shared" si="0"/>
        <v>#REF!</v>
      </c>
      <c r="H10" s="7">
        <f t="shared" si="0"/>
        <v>32415</v>
      </c>
      <c r="I10" s="7">
        <f t="shared" si="0"/>
        <v>44305</v>
      </c>
      <c r="J10" s="7">
        <f t="shared" si="0"/>
        <v>44305</v>
      </c>
      <c r="K10" s="7">
        <f t="shared" si="0"/>
        <v>44305</v>
      </c>
      <c r="L10" s="7">
        <f t="shared" si="0"/>
        <v>38565</v>
      </c>
      <c r="M10" s="7">
        <f t="shared" si="0"/>
        <v>38565</v>
      </c>
      <c r="N10" s="7">
        <f t="shared" si="0"/>
        <v>38565</v>
      </c>
      <c r="O10" s="7">
        <f t="shared" si="0"/>
        <v>38565</v>
      </c>
      <c r="P10" s="7">
        <f t="shared" si="0"/>
        <v>38565</v>
      </c>
      <c r="Q10" s="7">
        <f t="shared" si="0"/>
        <v>38565</v>
      </c>
      <c r="R10" s="7">
        <f t="shared" si="0"/>
        <v>31513</v>
      </c>
      <c r="S10" s="7">
        <f t="shared" si="0"/>
        <v>17983</v>
      </c>
      <c r="T10" s="7">
        <f t="shared" si="0"/>
        <v>17983</v>
      </c>
      <c r="U10" s="7">
        <f t="shared" si="0"/>
        <v>17983</v>
      </c>
      <c r="V10" s="7">
        <f t="shared" si="0"/>
        <v>17983</v>
      </c>
      <c r="W10" s="7">
        <f t="shared" si="0"/>
        <v>17983</v>
      </c>
      <c r="X10" s="7">
        <f t="shared" si="0"/>
        <v>19623</v>
      </c>
      <c r="Y10" s="7">
        <f t="shared" si="0"/>
        <v>19623</v>
      </c>
      <c r="Z10" s="7">
        <f t="shared" si="0"/>
        <v>19623</v>
      </c>
      <c r="AA10" s="7">
        <f t="shared" si="0"/>
        <v>19623</v>
      </c>
      <c r="AB10" s="7">
        <f t="shared" si="0"/>
        <v>19623</v>
      </c>
      <c r="AC10" s="7">
        <f t="shared" si="0"/>
        <v>17983</v>
      </c>
      <c r="AD10" s="7">
        <f t="shared" si="0"/>
        <v>17983</v>
      </c>
      <c r="AE10" s="7">
        <f t="shared" si="0"/>
        <v>17983</v>
      </c>
      <c r="AF10" s="7">
        <f t="shared" si="0"/>
        <v>17983</v>
      </c>
      <c r="AG10" s="7">
        <f t="shared" si="0"/>
        <v>17983</v>
      </c>
      <c r="AH10" s="7">
        <f t="shared" si="0"/>
        <v>21263</v>
      </c>
      <c r="AI10" s="7">
        <f t="shared" si="0"/>
        <v>21263</v>
      </c>
      <c r="AJ10" s="7">
        <f t="shared" si="0"/>
        <v>21263</v>
      </c>
      <c r="AK10" s="7">
        <f t="shared" si="0"/>
        <v>21263</v>
      </c>
      <c r="AL10" s="7">
        <f t="shared" si="0"/>
        <v>21263</v>
      </c>
      <c r="AM10" s="7">
        <f t="shared" si="0"/>
        <v>22903</v>
      </c>
      <c r="AN10" s="7">
        <f t="shared" si="0"/>
        <v>24953</v>
      </c>
      <c r="AO10" s="7">
        <f t="shared" si="0"/>
        <v>25363</v>
      </c>
      <c r="AP10" s="7">
        <f t="shared" si="0"/>
        <v>25363</v>
      </c>
      <c r="AQ10" s="7">
        <f t="shared" si="0"/>
        <v>25363</v>
      </c>
      <c r="AR10" s="7">
        <f t="shared" si="0"/>
        <v>25363</v>
      </c>
      <c r="AS10" s="7">
        <f t="shared" si="0"/>
        <v>25363</v>
      </c>
      <c r="AT10" s="7">
        <f t="shared" si="0"/>
        <v>25363</v>
      </c>
      <c r="AU10" s="7">
        <f t="shared" si="0"/>
        <v>25363</v>
      </c>
      <c r="AV10" s="7">
        <f t="shared" si="0"/>
        <v>25363</v>
      </c>
      <c r="AW10" s="7">
        <f t="shared" si="0"/>
        <v>25363</v>
      </c>
      <c r="AX10" s="7">
        <f t="shared" si="0"/>
        <v>25363</v>
      </c>
      <c r="AY10" s="7">
        <f t="shared" si="0"/>
        <v>23723</v>
      </c>
      <c r="AZ10" s="7">
        <f t="shared" si="0"/>
        <v>23723</v>
      </c>
      <c r="BA10" s="7">
        <f t="shared" si="0"/>
        <v>25363</v>
      </c>
      <c r="BB10" s="7">
        <f t="shared" si="0"/>
        <v>25363</v>
      </c>
      <c r="BC10" s="7">
        <f t="shared" si="0"/>
        <v>27003</v>
      </c>
      <c r="BD10" s="7">
        <f t="shared" si="0"/>
        <v>29053</v>
      </c>
      <c r="BE10" s="7">
        <f t="shared" si="0"/>
        <v>29053</v>
      </c>
      <c r="BF10" s="7">
        <f t="shared" si="0"/>
        <v>29053</v>
      </c>
      <c r="BG10" s="7">
        <f t="shared" si="0"/>
        <v>29053</v>
      </c>
      <c r="BH10" s="7">
        <f t="shared" si="0"/>
        <v>31103</v>
      </c>
      <c r="BI10" s="7">
        <f t="shared" si="0"/>
        <v>33563</v>
      </c>
      <c r="BJ10" s="7">
        <f t="shared" si="0"/>
        <v>33563</v>
      </c>
      <c r="BK10" s="7">
        <f t="shared" si="0"/>
        <v>31103</v>
      </c>
      <c r="BL10" s="7">
        <f t="shared" si="0"/>
        <v>27003</v>
      </c>
      <c r="BM10" s="7">
        <f t="shared" si="0"/>
        <v>27003</v>
      </c>
      <c r="BN10" s="7">
        <f t="shared" si="0"/>
        <v>29053</v>
      </c>
      <c r="BO10" s="7">
        <f t="shared" si="1"/>
        <v>29053</v>
      </c>
      <c r="BP10" s="7">
        <f t="shared" si="1"/>
        <v>22083</v>
      </c>
      <c r="BQ10" s="7">
        <f t="shared" si="1"/>
        <v>22452</v>
      </c>
      <c r="BR10" s="7">
        <f t="shared" si="1"/>
        <v>22452</v>
      </c>
      <c r="BS10" s="7">
        <f t="shared" si="1"/>
        <v>22452</v>
      </c>
      <c r="BT10" s="7">
        <f t="shared" si="1"/>
        <v>21222</v>
      </c>
      <c r="BU10" s="7">
        <f t="shared" si="1"/>
        <v>21222</v>
      </c>
      <c r="BV10" s="7">
        <f t="shared" si="1"/>
        <v>22452</v>
      </c>
      <c r="BW10" s="7">
        <f t="shared" si="1"/>
        <v>22452</v>
      </c>
      <c r="BX10" s="7">
        <f t="shared" si="1"/>
        <v>22452</v>
      </c>
      <c r="BY10" s="7">
        <f t="shared" si="1"/>
        <v>21222</v>
      </c>
      <c r="BZ10" s="7">
        <f t="shared" si="1"/>
        <v>21222</v>
      </c>
      <c r="CA10" s="7">
        <f t="shared" si="1"/>
        <v>21222</v>
      </c>
      <c r="CB10" s="7">
        <f t="shared" si="1"/>
        <v>21222</v>
      </c>
      <c r="CC10" s="7">
        <f t="shared" si="1"/>
        <v>21222</v>
      </c>
      <c r="CD10" s="7">
        <f t="shared" si="1"/>
        <v>21222</v>
      </c>
      <c r="CE10" s="7">
        <f t="shared" si="1"/>
        <v>21222</v>
      </c>
      <c r="CF10" s="7">
        <f t="shared" si="1"/>
        <v>21222</v>
      </c>
      <c r="CG10" s="7">
        <f t="shared" si="1"/>
        <v>21222</v>
      </c>
      <c r="CH10" s="7">
        <f t="shared" si="1"/>
        <v>21222</v>
      </c>
      <c r="CI10" s="7">
        <f t="shared" si="1"/>
        <v>21222</v>
      </c>
      <c r="CJ10" s="7">
        <f t="shared" si="1"/>
        <v>21222</v>
      </c>
      <c r="CK10" s="7">
        <f t="shared" si="1"/>
        <v>21222</v>
      </c>
      <c r="CL10" s="7">
        <f t="shared" si="1"/>
        <v>21222</v>
      </c>
      <c r="CM10" s="7">
        <f t="shared" si="1"/>
        <v>21222</v>
      </c>
      <c r="CN10" s="7">
        <f t="shared" si="1"/>
        <v>21222</v>
      </c>
      <c r="CO10" s="7">
        <f t="shared" si="1"/>
        <v>21222</v>
      </c>
      <c r="CP10" s="7">
        <f t="shared" si="1"/>
        <v>21222</v>
      </c>
      <c r="CQ10" s="7">
        <f t="shared" si="1"/>
        <v>21222</v>
      </c>
      <c r="CR10" s="7">
        <f t="shared" si="1"/>
        <v>21222</v>
      </c>
      <c r="CS10" s="7">
        <f t="shared" si="1"/>
        <v>21222</v>
      </c>
      <c r="CT10" s="7">
        <f t="shared" si="1"/>
        <v>21222</v>
      </c>
      <c r="CU10" s="7">
        <f t="shared" si="1"/>
        <v>21222</v>
      </c>
      <c r="CV10" s="7">
        <f t="shared" si="1"/>
        <v>13555</v>
      </c>
      <c r="CW10" s="7">
        <f t="shared" si="1"/>
        <v>13555</v>
      </c>
      <c r="CX10" s="7">
        <f t="shared" si="1"/>
        <v>13965</v>
      </c>
      <c r="CY10" s="7">
        <f t="shared" si="1"/>
        <v>13965</v>
      </c>
      <c r="CZ10" s="7">
        <f t="shared" si="1"/>
        <v>13555</v>
      </c>
      <c r="DA10" s="7">
        <f t="shared" si="1"/>
        <v>13555</v>
      </c>
      <c r="DB10" s="7">
        <f t="shared" si="1"/>
        <v>13555</v>
      </c>
      <c r="DC10" s="7">
        <f t="shared" si="1"/>
        <v>13555</v>
      </c>
      <c r="DD10" s="7">
        <f t="shared" si="1"/>
        <v>13555</v>
      </c>
      <c r="DE10" s="7">
        <f t="shared" si="1"/>
        <v>13965</v>
      </c>
      <c r="DF10" s="7">
        <f t="shared" si="1"/>
        <v>13965</v>
      </c>
      <c r="DG10" s="7">
        <f t="shared" si="1"/>
        <v>13555</v>
      </c>
      <c r="DH10" s="7">
        <f t="shared" si="1"/>
        <v>13555</v>
      </c>
      <c r="DI10" s="7">
        <f t="shared" si="1"/>
        <v>13555</v>
      </c>
      <c r="DJ10" s="7">
        <f t="shared" si="1"/>
        <v>12735</v>
      </c>
      <c r="DK10" s="7">
        <f t="shared" si="1"/>
        <v>12735</v>
      </c>
      <c r="DL10" s="7">
        <f t="shared" si="1"/>
        <v>13309</v>
      </c>
      <c r="DM10" s="7">
        <f t="shared" si="1"/>
        <v>13309</v>
      </c>
      <c r="DN10" s="7">
        <f t="shared" si="1"/>
        <v>12735</v>
      </c>
      <c r="DO10" s="7">
        <f t="shared" si="1"/>
        <v>12735</v>
      </c>
      <c r="DP10" s="7">
        <f t="shared" si="1"/>
        <v>12735</v>
      </c>
      <c r="DQ10" s="7">
        <f t="shared" si="1"/>
        <v>12735</v>
      </c>
      <c r="DR10" s="7">
        <f t="shared" si="1"/>
        <v>12735</v>
      </c>
      <c r="DS10" s="7">
        <f t="shared" si="1"/>
        <v>13309</v>
      </c>
      <c r="DT10" s="7">
        <f t="shared" si="1"/>
        <v>13309</v>
      </c>
      <c r="DU10" s="7">
        <f t="shared" si="1"/>
        <v>12735</v>
      </c>
      <c r="DV10" s="7">
        <f t="shared" si="1"/>
        <v>12735</v>
      </c>
      <c r="DW10" s="7">
        <f t="shared" si="1"/>
        <v>12735</v>
      </c>
      <c r="DX10" s="7">
        <f t="shared" si="1"/>
        <v>12735</v>
      </c>
      <c r="DY10" s="7">
        <f t="shared" si="1"/>
        <v>13555</v>
      </c>
    </row>
    <row r="11" spans="1:129" s="50" customFormat="1" x14ac:dyDescent="0.2">
      <c r="A11" s="88"/>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91"/>
      <c r="AZ11" s="191"/>
      <c r="BA11" s="191"/>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91"/>
      <c r="CX11" s="191"/>
      <c r="CY11" s="191"/>
      <c r="CZ11" s="191"/>
      <c r="DA11" s="191"/>
      <c r="DB11" s="191"/>
      <c r="DC11" s="191"/>
      <c r="DD11" s="191"/>
      <c r="DE11" s="191"/>
      <c r="DF11" s="191"/>
      <c r="DG11" s="191"/>
      <c r="DH11" s="191"/>
      <c r="DI11" s="191"/>
      <c r="DJ11" s="191"/>
      <c r="DK11" s="191"/>
      <c r="DL11" s="191"/>
      <c r="DM11" s="191"/>
      <c r="DN11" s="191"/>
      <c r="DO11" s="191"/>
      <c r="DP11" s="191"/>
      <c r="DQ11" s="191"/>
      <c r="DR11" s="191"/>
      <c r="DS11" s="191"/>
      <c r="DT11" s="191"/>
      <c r="DU11" s="191"/>
      <c r="DV11" s="191"/>
      <c r="DW11" s="191"/>
      <c r="DX11" s="191"/>
      <c r="DY11" s="191"/>
    </row>
    <row r="12" spans="1:129" s="50" customFormat="1" x14ac:dyDescent="0.2">
      <c r="A12" s="42" t="s">
        <v>234</v>
      </c>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191"/>
      <c r="CB12" s="191"/>
      <c r="CC12" s="191"/>
      <c r="CD12" s="191"/>
      <c r="CE12" s="191"/>
      <c r="CF12" s="191"/>
      <c r="CG12" s="191"/>
      <c r="CH12" s="191"/>
      <c r="CI12" s="191"/>
      <c r="CJ12" s="191"/>
      <c r="CK12" s="191"/>
      <c r="CL12" s="191"/>
      <c r="CM12" s="191"/>
      <c r="CN12" s="191"/>
      <c r="CO12" s="191"/>
      <c r="CP12" s="191"/>
      <c r="CQ12" s="191"/>
      <c r="CR12" s="191"/>
      <c r="CS12" s="191"/>
      <c r="CT12" s="191"/>
      <c r="CU12" s="191"/>
      <c r="CV12" s="191"/>
      <c r="CW12" s="191"/>
      <c r="CX12" s="191"/>
      <c r="CY12" s="191"/>
      <c r="CZ12" s="191"/>
      <c r="DA12" s="191"/>
      <c r="DB12" s="191"/>
      <c r="DC12" s="191"/>
      <c r="DD12" s="191"/>
      <c r="DE12" s="191"/>
      <c r="DF12" s="191"/>
      <c r="DG12" s="191"/>
      <c r="DH12" s="191"/>
      <c r="DI12" s="191"/>
      <c r="DJ12" s="191"/>
      <c r="DK12" s="191"/>
      <c r="DL12" s="191"/>
      <c r="DM12" s="191"/>
      <c r="DN12" s="191"/>
      <c r="DO12" s="191"/>
      <c r="DP12" s="191"/>
      <c r="DQ12" s="191"/>
      <c r="DR12" s="191"/>
      <c r="DS12" s="191"/>
      <c r="DT12" s="191"/>
      <c r="DU12" s="191"/>
      <c r="DV12" s="191"/>
      <c r="DW12" s="191"/>
      <c r="DX12" s="191"/>
      <c r="DY12" s="191"/>
    </row>
    <row r="13" spans="1:129" s="50" customFormat="1" x14ac:dyDescent="0.2">
      <c r="A13" s="180">
        <v>1</v>
      </c>
      <c r="B13" s="191" t="e">
        <f>'нетто 18'!B38+25</f>
        <v>#REF!</v>
      </c>
      <c r="C13" s="191" t="e">
        <f>'нетто 18'!C38+25</f>
        <v>#REF!</v>
      </c>
      <c r="D13" s="191" t="e">
        <f>'нетто 18'!D38+25</f>
        <v>#REF!</v>
      </c>
      <c r="E13" s="191" t="e">
        <f>'нетто 18'!E38+25</f>
        <v>#REF!</v>
      </c>
      <c r="F13" s="191" t="e">
        <f>'нетто 18'!F38+25</f>
        <v>#REF!</v>
      </c>
      <c r="G13" s="191" t="e">
        <f>'нетто 18'!G38+25</f>
        <v>#REF!</v>
      </c>
      <c r="H13" s="191">
        <f>'нетто 18'!H38+25</f>
        <v>32210</v>
      </c>
      <c r="I13" s="191">
        <f>'нетто 18'!I38+25</f>
        <v>44100</v>
      </c>
      <c r="J13" s="191">
        <f>'нетто 18'!J38+25</f>
        <v>44100</v>
      </c>
      <c r="K13" s="191">
        <f>'нетто 18'!K38+25</f>
        <v>44100</v>
      </c>
      <c r="L13" s="191">
        <f>'нетто 18'!L38+25</f>
        <v>38360</v>
      </c>
      <c r="M13" s="191">
        <f>'нетто 18'!M38+25</f>
        <v>38360</v>
      </c>
      <c r="N13" s="191">
        <f>'нетто 18'!N38+25</f>
        <v>38360</v>
      </c>
      <c r="O13" s="191">
        <f>'нетто 18'!O38+25</f>
        <v>38360</v>
      </c>
      <c r="P13" s="191">
        <f>'нетто 18'!P38+25</f>
        <v>38360</v>
      </c>
      <c r="Q13" s="191">
        <f>'нетто 18'!Q38+25</f>
        <v>38360</v>
      </c>
      <c r="R13" s="191">
        <f>'нетто 18'!R38+25</f>
        <v>31554</v>
      </c>
      <c r="S13" s="191">
        <f>'нетто 18'!S38+25</f>
        <v>18024</v>
      </c>
      <c r="T13" s="191">
        <f>'нетто 18'!T38+25</f>
        <v>18024</v>
      </c>
      <c r="U13" s="191">
        <f>'нетто 18'!U38+25</f>
        <v>18024</v>
      </c>
      <c r="V13" s="191">
        <f>'нетто 18'!V38+25</f>
        <v>18024</v>
      </c>
      <c r="W13" s="191">
        <f>'нетто 18'!W38+25</f>
        <v>18024</v>
      </c>
      <c r="X13" s="191">
        <f>'нетто 18'!X38+25</f>
        <v>19664</v>
      </c>
      <c r="Y13" s="191">
        <f>'нетто 18'!Y38+25</f>
        <v>19664</v>
      </c>
      <c r="Z13" s="191">
        <f>'нетто 18'!Z38+25</f>
        <v>19664</v>
      </c>
      <c r="AA13" s="191">
        <f>'нетто 18'!AA38+25</f>
        <v>19664</v>
      </c>
      <c r="AB13" s="191">
        <f>'нетто 18'!AB38+25</f>
        <v>19664</v>
      </c>
      <c r="AC13" s="191">
        <f>'нетто 18'!AC38+25</f>
        <v>18024</v>
      </c>
      <c r="AD13" s="191">
        <f>'нетто 18'!AD38+25</f>
        <v>18024</v>
      </c>
      <c r="AE13" s="191">
        <f>'нетто 18'!AE38+25</f>
        <v>18024</v>
      </c>
      <c r="AF13" s="191">
        <f>'нетто 18'!AF38+25</f>
        <v>18024</v>
      </c>
      <c r="AG13" s="191">
        <f>'нетто 18'!AG38+25</f>
        <v>18024</v>
      </c>
      <c r="AH13" s="191">
        <f>'нетто 18'!AH38+25</f>
        <v>21304</v>
      </c>
      <c r="AI13" s="191">
        <f>'нетто 18'!AI38+25</f>
        <v>21304</v>
      </c>
      <c r="AJ13" s="191">
        <f>'нетто 18'!AJ38+25</f>
        <v>21304</v>
      </c>
      <c r="AK13" s="191">
        <f>'нетто 18'!AK38+25</f>
        <v>21304</v>
      </c>
      <c r="AL13" s="191">
        <f>'нетто 18'!AL38+25</f>
        <v>21304</v>
      </c>
      <c r="AM13" s="191">
        <f>'нетто 18'!AM38+25</f>
        <v>22944</v>
      </c>
      <c r="AN13" s="191">
        <f>'нетто 18'!AN38+25</f>
        <v>24994</v>
      </c>
      <c r="AO13" s="191">
        <f>'нетто 18'!AO38+25</f>
        <v>25404</v>
      </c>
      <c r="AP13" s="191">
        <f>'нетто 18'!AP38+25</f>
        <v>25404</v>
      </c>
      <c r="AQ13" s="191">
        <f>'нетто 18'!AQ38+25</f>
        <v>25404</v>
      </c>
      <c r="AR13" s="191">
        <f>'нетто 18'!AR38+25</f>
        <v>25404</v>
      </c>
      <c r="AS13" s="191">
        <f>'нетто 18'!AS38+25</f>
        <v>25404</v>
      </c>
      <c r="AT13" s="191">
        <f>'нетто 18'!AT38+25</f>
        <v>25404</v>
      </c>
      <c r="AU13" s="191">
        <f>'нетто 18'!AU38+25</f>
        <v>25404</v>
      </c>
      <c r="AV13" s="191">
        <f>'нетто 18'!AV38+25</f>
        <v>25404</v>
      </c>
      <c r="AW13" s="191">
        <f>'нетто 18'!AW38+25</f>
        <v>25404</v>
      </c>
      <c r="AX13" s="191">
        <f>'нетто 18'!AX38+25</f>
        <v>25404</v>
      </c>
      <c r="AY13" s="191">
        <f>'нетто 18'!AY38+25</f>
        <v>23764</v>
      </c>
      <c r="AZ13" s="191">
        <f>'нетто 18'!AZ38+25</f>
        <v>23764</v>
      </c>
      <c r="BA13" s="191">
        <f>'нетто 18'!BA38+25</f>
        <v>25404</v>
      </c>
      <c r="BB13" s="191">
        <f>'нетто 18'!BB38+25</f>
        <v>25404</v>
      </c>
      <c r="BC13" s="191">
        <f>'нетто 18'!BC38+25</f>
        <v>27044</v>
      </c>
      <c r="BD13" s="191">
        <f>'нетто 18'!BD38+25</f>
        <v>29094</v>
      </c>
      <c r="BE13" s="191">
        <f>'нетто 18'!BE38+25</f>
        <v>29094</v>
      </c>
      <c r="BF13" s="191">
        <f>'нетто 18'!BF38+25</f>
        <v>29094</v>
      </c>
      <c r="BG13" s="191">
        <f>'нетто 18'!BG38+25</f>
        <v>29094</v>
      </c>
      <c r="BH13" s="191">
        <f>'нетто 18'!BH38+25</f>
        <v>31144</v>
      </c>
      <c r="BI13" s="191">
        <f>'нетто 18'!BI38+25</f>
        <v>33604</v>
      </c>
      <c r="BJ13" s="191">
        <f>'нетто 18'!BJ38+25</f>
        <v>33604</v>
      </c>
      <c r="BK13" s="191">
        <f>'нетто 18'!BK38+25</f>
        <v>31144</v>
      </c>
      <c r="BL13" s="191">
        <f>'нетто 18'!BL38+25</f>
        <v>27044</v>
      </c>
      <c r="BM13" s="191">
        <f>'нетто 18'!BM38+25</f>
        <v>27044</v>
      </c>
      <c r="BN13" s="191">
        <f>'нетто 18'!BN38+25</f>
        <v>29094</v>
      </c>
      <c r="BO13" s="191">
        <f>'нетто 18'!BO38+25</f>
        <v>29094</v>
      </c>
      <c r="BP13" s="191">
        <f>'нетто 18'!BP38+25</f>
        <v>22124</v>
      </c>
      <c r="BQ13" s="191">
        <f>'нетто 18'!BQ38+25</f>
        <v>22493</v>
      </c>
      <c r="BR13" s="191">
        <f>'нетто 18'!BR38+25</f>
        <v>22493</v>
      </c>
      <c r="BS13" s="191">
        <f>'нетто 18'!BS38+25</f>
        <v>22493</v>
      </c>
      <c r="BT13" s="191">
        <f>'нетто 18'!BT38+25</f>
        <v>21263</v>
      </c>
      <c r="BU13" s="191">
        <f>'нетто 18'!BU38+25</f>
        <v>21263</v>
      </c>
      <c r="BV13" s="191">
        <f>'нетто 18'!BV38+25</f>
        <v>22493</v>
      </c>
      <c r="BW13" s="191">
        <f>'нетто 18'!BW38+25</f>
        <v>22493</v>
      </c>
      <c r="BX13" s="191">
        <f>'нетто 18'!BX38+25</f>
        <v>22493</v>
      </c>
      <c r="BY13" s="191">
        <f>'нетто 18'!BY38+25</f>
        <v>21263</v>
      </c>
      <c r="BZ13" s="191">
        <f>'нетто 18'!BZ38+25</f>
        <v>21263</v>
      </c>
      <c r="CA13" s="191">
        <f>'нетто 18'!CA38+25</f>
        <v>21263</v>
      </c>
      <c r="CB13" s="191">
        <f>'нетто 18'!CB38+25</f>
        <v>21263</v>
      </c>
      <c r="CC13" s="191">
        <f>'нетто 18'!CC38+25</f>
        <v>21263</v>
      </c>
      <c r="CD13" s="191">
        <f>'нетто 18'!CD38+25</f>
        <v>21263</v>
      </c>
      <c r="CE13" s="191">
        <f>'нетто 18'!CE38+25</f>
        <v>21263</v>
      </c>
      <c r="CF13" s="191">
        <f>'нетто 18'!CF38+25</f>
        <v>21263</v>
      </c>
      <c r="CG13" s="191">
        <f>'нетто 18'!CG38+25</f>
        <v>21263</v>
      </c>
      <c r="CH13" s="191">
        <f>'нетто 18'!CH38+25</f>
        <v>21263</v>
      </c>
      <c r="CI13" s="191">
        <f>'нетто 18'!CI38+25</f>
        <v>21263</v>
      </c>
      <c r="CJ13" s="191">
        <f>'нетто 18'!CJ38+25</f>
        <v>21263</v>
      </c>
      <c r="CK13" s="191">
        <f>'нетто 18'!CK38+25</f>
        <v>21263</v>
      </c>
      <c r="CL13" s="191">
        <f>'нетто 18'!CL38+25</f>
        <v>21263</v>
      </c>
      <c r="CM13" s="191">
        <f>'нетто 18'!CM38+25</f>
        <v>21263</v>
      </c>
      <c r="CN13" s="191">
        <f>'нетто 18'!CN38+25</f>
        <v>21263</v>
      </c>
      <c r="CO13" s="191">
        <f>'нетто 18'!CO38+25</f>
        <v>21263</v>
      </c>
      <c r="CP13" s="191">
        <f>'нетто 18'!CP38+25</f>
        <v>21263</v>
      </c>
      <c r="CQ13" s="191">
        <f>'нетто 18'!CQ38+25</f>
        <v>21263</v>
      </c>
      <c r="CR13" s="191">
        <f>'нетто 18'!CR38+25</f>
        <v>21263</v>
      </c>
      <c r="CS13" s="191">
        <f>'нетто 18'!CS38+25</f>
        <v>21263</v>
      </c>
      <c r="CT13" s="191">
        <f>'нетто 18'!CT38+25</f>
        <v>21263</v>
      </c>
      <c r="CU13" s="191">
        <f>'нетто 18'!CU38+25</f>
        <v>21263</v>
      </c>
      <c r="CV13" s="191">
        <f>'нетто 18'!CV38+25</f>
        <v>13678</v>
      </c>
      <c r="CW13" s="191">
        <f>'нетто 18'!CW38+25</f>
        <v>13678</v>
      </c>
      <c r="CX13" s="191">
        <f>'нетто 18'!CX38+25</f>
        <v>14088</v>
      </c>
      <c r="CY13" s="191">
        <f>'нетто 18'!CY38+25</f>
        <v>14088</v>
      </c>
      <c r="CZ13" s="191">
        <f>'нетто 18'!CZ38+25</f>
        <v>13678</v>
      </c>
      <c r="DA13" s="191">
        <f>'нетто 18'!DA38+25</f>
        <v>13678</v>
      </c>
      <c r="DB13" s="191">
        <f>'нетто 18'!DB38+25</f>
        <v>13678</v>
      </c>
      <c r="DC13" s="191">
        <f>'нетто 18'!DC38+25</f>
        <v>13678</v>
      </c>
      <c r="DD13" s="191">
        <f>'нетто 18'!DD38+25</f>
        <v>13678</v>
      </c>
      <c r="DE13" s="191">
        <f>'нетто 18'!DE38+25</f>
        <v>14088</v>
      </c>
      <c r="DF13" s="191">
        <f>'нетто 18'!DF38+25</f>
        <v>14088</v>
      </c>
      <c r="DG13" s="191">
        <f>'нетто 18'!DG38+25</f>
        <v>13678</v>
      </c>
      <c r="DH13" s="191">
        <f>'нетто 18'!DH38+25</f>
        <v>13678</v>
      </c>
      <c r="DI13" s="191">
        <f>'нетто 18'!DI38+25</f>
        <v>13678</v>
      </c>
      <c r="DJ13" s="191">
        <f>'нетто 18'!DJ38+25</f>
        <v>12858</v>
      </c>
      <c r="DK13" s="191">
        <f>'нетто 18'!DK38+25</f>
        <v>12858</v>
      </c>
      <c r="DL13" s="191">
        <f>'нетто 18'!DL38+25</f>
        <v>13432</v>
      </c>
      <c r="DM13" s="191">
        <f>'нетто 18'!DM38+25</f>
        <v>13432</v>
      </c>
      <c r="DN13" s="191">
        <f>'нетто 18'!DN38+25</f>
        <v>12858</v>
      </c>
      <c r="DO13" s="191">
        <f>'нетто 18'!DO38+25</f>
        <v>12858</v>
      </c>
      <c r="DP13" s="191">
        <f>'нетто 18'!DP38+25</f>
        <v>12858</v>
      </c>
      <c r="DQ13" s="191">
        <f>'нетто 18'!DQ38+25</f>
        <v>12858</v>
      </c>
      <c r="DR13" s="191">
        <f>'нетто 18'!DR38+25</f>
        <v>12858</v>
      </c>
      <c r="DS13" s="191">
        <f>'нетто 18'!DS38+25</f>
        <v>13432</v>
      </c>
      <c r="DT13" s="191">
        <f>'нетто 18'!DT38+25</f>
        <v>13432</v>
      </c>
      <c r="DU13" s="191">
        <f>'нетто 18'!DU38+25</f>
        <v>12858</v>
      </c>
      <c r="DV13" s="191">
        <f>'нетто 18'!DV38+25</f>
        <v>12858</v>
      </c>
      <c r="DW13" s="191">
        <f>'нетто 18'!DW38+25</f>
        <v>12858</v>
      </c>
      <c r="DX13" s="191">
        <f>'нетто 18'!DX38+25</f>
        <v>12858</v>
      </c>
      <c r="DY13" s="191">
        <f>'нетто 18'!DY38+25</f>
        <v>13678</v>
      </c>
    </row>
    <row r="14" spans="1:129" s="50" customFormat="1" x14ac:dyDescent="0.2">
      <c r="A14" s="180">
        <v>2</v>
      </c>
      <c r="B14" s="191" t="e">
        <f>'нетто 18'!B39+25</f>
        <v>#REF!</v>
      </c>
      <c r="C14" s="191" t="e">
        <f>'нетто 18'!C39+25</f>
        <v>#REF!</v>
      </c>
      <c r="D14" s="191" t="e">
        <f>'нетто 18'!D39+25</f>
        <v>#REF!</v>
      </c>
      <c r="E14" s="191" t="e">
        <f>'нетто 18'!E39+25</f>
        <v>#REF!</v>
      </c>
      <c r="F14" s="191" t="e">
        <f>'нетто 18'!F39+25</f>
        <v>#REF!</v>
      </c>
      <c r="G14" s="191" t="e">
        <f>'нетто 18'!G39+25</f>
        <v>#REF!</v>
      </c>
      <c r="H14" s="191">
        <f>'нетто 18'!H39+25</f>
        <v>34055</v>
      </c>
      <c r="I14" s="191">
        <f>'нетто 18'!I39+25</f>
        <v>45945</v>
      </c>
      <c r="J14" s="191">
        <f>'нетто 18'!J39+25</f>
        <v>45945</v>
      </c>
      <c r="K14" s="191">
        <f>'нетто 18'!K39+25</f>
        <v>45945</v>
      </c>
      <c r="L14" s="191">
        <f>'нетто 18'!L39+25</f>
        <v>40205</v>
      </c>
      <c r="M14" s="191">
        <f>'нетто 18'!M39+25</f>
        <v>40205</v>
      </c>
      <c r="N14" s="191">
        <f>'нетто 18'!N39+25</f>
        <v>40205</v>
      </c>
      <c r="O14" s="191">
        <f>'нетто 18'!O39+25</f>
        <v>40205</v>
      </c>
      <c r="P14" s="191">
        <f>'нетто 18'!P39+25</f>
        <v>40205</v>
      </c>
      <c r="Q14" s="191">
        <f>'нетто 18'!Q39+25</f>
        <v>40205</v>
      </c>
      <c r="R14" s="191">
        <f>'нетто 18'!R39+25</f>
        <v>33153</v>
      </c>
      <c r="S14" s="191">
        <f>'нетто 18'!S39+25</f>
        <v>19623</v>
      </c>
      <c r="T14" s="191">
        <f>'нетто 18'!T39+25</f>
        <v>19623</v>
      </c>
      <c r="U14" s="191">
        <f>'нетто 18'!U39+25</f>
        <v>19623</v>
      </c>
      <c r="V14" s="191">
        <f>'нетто 18'!V39+25</f>
        <v>19623</v>
      </c>
      <c r="W14" s="191">
        <f>'нетто 18'!W39+25</f>
        <v>19623</v>
      </c>
      <c r="X14" s="191">
        <f>'нетто 18'!X39+25</f>
        <v>21263</v>
      </c>
      <c r="Y14" s="191">
        <f>'нетто 18'!Y39+25</f>
        <v>21263</v>
      </c>
      <c r="Z14" s="191">
        <f>'нетто 18'!Z39+25</f>
        <v>21263</v>
      </c>
      <c r="AA14" s="191">
        <f>'нетто 18'!AA39+25</f>
        <v>21263</v>
      </c>
      <c r="AB14" s="191">
        <f>'нетто 18'!AB39+25</f>
        <v>21263</v>
      </c>
      <c r="AC14" s="191">
        <f>'нетто 18'!AC39+25</f>
        <v>19623</v>
      </c>
      <c r="AD14" s="191">
        <f>'нетто 18'!AD39+25</f>
        <v>19623</v>
      </c>
      <c r="AE14" s="191">
        <f>'нетто 18'!AE39+25</f>
        <v>19623</v>
      </c>
      <c r="AF14" s="191">
        <f>'нетто 18'!AF39+25</f>
        <v>19623</v>
      </c>
      <c r="AG14" s="191">
        <f>'нетто 18'!AG39+25</f>
        <v>19623</v>
      </c>
      <c r="AH14" s="191">
        <f>'нетто 18'!AH39+25</f>
        <v>22903</v>
      </c>
      <c r="AI14" s="191">
        <f>'нетто 18'!AI39+25</f>
        <v>22903</v>
      </c>
      <c r="AJ14" s="191">
        <f>'нетто 18'!AJ39+25</f>
        <v>22903</v>
      </c>
      <c r="AK14" s="191">
        <f>'нетто 18'!AK39+25</f>
        <v>22903</v>
      </c>
      <c r="AL14" s="191">
        <f>'нетто 18'!AL39+25</f>
        <v>22903</v>
      </c>
      <c r="AM14" s="191">
        <f>'нетто 18'!AM39+25</f>
        <v>24543</v>
      </c>
      <c r="AN14" s="191">
        <f>'нетто 18'!AN39+25</f>
        <v>26593</v>
      </c>
      <c r="AO14" s="191">
        <f>'нетто 18'!AO39+25</f>
        <v>27003</v>
      </c>
      <c r="AP14" s="191">
        <f>'нетто 18'!AP39+25</f>
        <v>27003</v>
      </c>
      <c r="AQ14" s="191">
        <f>'нетто 18'!AQ39+25</f>
        <v>27003</v>
      </c>
      <c r="AR14" s="191">
        <f>'нетто 18'!AR39+25</f>
        <v>27003</v>
      </c>
      <c r="AS14" s="191">
        <f>'нетто 18'!AS39+25</f>
        <v>27003</v>
      </c>
      <c r="AT14" s="191">
        <f>'нетто 18'!AT39+25</f>
        <v>27003</v>
      </c>
      <c r="AU14" s="191">
        <f>'нетто 18'!AU39+25</f>
        <v>27003</v>
      </c>
      <c r="AV14" s="191">
        <f>'нетто 18'!AV39+25</f>
        <v>27003</v>
      </c>
      <c r="AW14" s="191">
        <f>'нетто 18'!AW39+25</f>
        <v>27003</v>
      </c>
      <c r="AX14" s="191">
        <f>'нетто 18'!AX39+25</f>
        <v>27003</v>
      </c>
      <c r="AY14" s="191">
        <f>'нетто 18'!AY39+25</f>
        <v>25363</v>
      </c>
      <c r="AZ14" s="191">
        <f>'нетто 18'!AZ39+25</f>
        <v>25363</v>
      </c>
      <c r="BA14" s="191">
        <f>'нетто 18'!BA39+25</f>
        <v>27003</v>
      </c>
      <c r="BB14" s="191">
        <f>'нетто 18'!BB39+25</f>
        <v>27003</v>
      </c>
      <c r="BC14" s="191">
        <f>'нетто 18'!BC39+25</f>
        <v>28643</v>
      </c>
      <c r="BD14" s="191">
        <f>'нетто 18'!BD39+25</f>
        <v>30693</v>
      </c>
      <c r="BE14" s="191">
        <f>'нетто 18'!BE39+25</f>
        <v>30693</v>
      </c>
      <c r="BF14" s="191">
        <f>'нетто 18'!BF39+25</f>
        <v>30693</v>
      </c>
      <c r="BG14" s="191">
        <f>'нетто 18'!BG39+25</f>
        <v>30693</v>
      </c>
      <c r="BH14" s="191">
        <f>'нетто 18'!BH39+25</f>
        <v>32743</v>
      </c>
      <c r="BI14" s="191">
        <f>'нетто 18'!BI39+25</f>
        <v>35203</v>
      </c>
      <c r="BJ14" s="191">
        <f>'нетто 18'!BJ39+25</f>
        <v>35203</v>
      </c>
      <c r="BK14" s="191">
        <f>'нетто 18'!BK39+25</f>
        <v>32743</v>
      </c>
      <c r="BL14" s="191">
        <f>'нетто 18'!BL39+25</f>
        <v>28643</v>
      </c>
      <c r="BM14" s="191">
        <f>'нетто 18'!BM39+25</f>
        <v>28643</v>
      </c>
      <c r="BN14" s="191">
        <f>'нетто 18'!BN39+25</f>
        <v>30693</v>
      </c>
      <c r="BO14" s="191">
        <f>'нетто 18'!BO39+25</f>
        <v>30693</v>
      </c>
      <c r="BP14" s="191">
        <f>'нетто 18'!BP39+25</f>
        <v>23723</v>
      </c>
      <c r="BQ14" s="191">
        <f>'нетто 18'!BQ39+25</f>
        <v>24092</v>
      </c>
      <c r="BR14" s="191">
        <f>'нетто 18'!BR39+25</f>
        <v>24092</v>
      </c>
      <c r="BS14" s="191">
        <f>'нетто 18'!BS39+25</f>
        <v>24092</v>
      </c>
      <c r="BT14" s="191">
        <f>'нетто 18'!BT39+25</f>
        <v>22862</v>
      </c>
      <c r="BU14" s="191">
        <f>'нетто 18'!BU39+25</f>
        <v>22862</v>
      </c>
      <c r="BV14" s="191">
        <f>'нетто 18'!BV39+25</f>
        <v>24092</v>
      </c>
      <c r="BW14" s="191">
        <f>'нетто 18'!BW39+25</f>
        <v>24092</v>
      </c>
      <c r="BX14" s="191">
        <f>'нетто 18'!BX39+25</f>
        <v>24092</v>
      </c>
      <c r="BY14" s="191">
        <f>'нетто 18'!BY39+25</f>
        <v>22862</v>
      </c>
      <c r="BZ14" s="191">
        <f>'нетто 18'!BZ39+25</f>
        <v>22862</v>
      </c>
      <c r="CA14" s="191">
        <f>'нетто 18'!CA39+25</f>
        <v>22862</v>
      </c>
      <c r="CB14" s="191">
        <f>'нетто 18'!CB39+25</f>
        <v>22862</v>
      </c>
      <c r="CC14" s="191">
        <f>'нетто 18'!CC39+25</f>
        <v>22862</v>
      </c>
      <c r="CD14" s="191">
        <f>'нетто 18'!CD39+25</f>
        <v>22862</v>
      </c>
      <c r="CE14" s="191">
        <f>'нетто 18'!CE39+25</f>
        <v>22862</v>
      </c>
      <c r="CF14" s="191">
        <f>'нетто 18'!CF39+25</f>
        <v>22862</v>
      </c>
      <c r="CG14" s="191">
        <f>'нетто 18'!CG39+25</f>
        <v>22862</v>
      </c>
      <c r="CH14" s="191">
        <f>'нетто 18'!CH39+25</f>
        <v>22862</v>
      </c>
      <c r="CI14" s="191">
        <f>'нетто 18'!CI39+25</f>
        <v>22862</v>
      </c>
      <c r="CJ14" s="191">
        <f>'нетто 18'!CJ39+25</f>
        <v>22862</v>
      </c>
      <c r="CK14" s="191">
        <f>'нетто 18'!CK39+25</f>
        <v>22862</v>
      </c>
      <c r="CL14" s="191">
        <f>'нетто 18'!CL39+25</f>
        <v>22862</v>
      </c>
      <c r="CM14" s="191">
        <f>'нетто 18'!CM39+25</f>
        <v>22862</v>
      </c>
      <c r="CN14" s="191">
        <f>'нетто 18'!CN39+25</f>
        <v>22862</v>
      </c>
      <c r="CO14" s="191">
        <f>'нетто 18'!CO39+25</f>
        <v>22862</v>
      </c>
      <c r="CP14" s="191">
        <f>'нетто 18'!CP39+25</f>
        <v>22862</v>
      </c>
      <c r="CQ14" s="191">
        <f>'нетто 18'!CQ39+25</f>
        <v>22862</v>
      </c>
      <c r="CR14" s="191">
        <f>'нетто 18'!CR39+25</f>
        <v>22862</v>
      </c>
      <c r="CS14" s="191">
        <f>'нетто 18'!CS39+25</f>
        <v>22862</v>
      </c>
      <c r="CT14" s="191">
        <f>'нетто 18'!CT39+25</f>
        <v>22862</v>
      </c>
      <c r="CU14" s="191">
        <f>'нетто 18'!CU39+25</f>
        <v>22780</v>
      </c>
      <c r="CV14" s="191">
        <f>'нетто 18'!CV39+25</f>
        <v>15195</v>
      </c>
      <c r="CW14" s="191">
        <f>'нетто 18'!CW39+25</f>
        <v>15195</v>
      </c>
      <c r="CX14" s="191">
        <f>'нетто 18'!CX39+25</f>
        <v>15605</v>
      </c>
      <c r="CY14" s="191">
        <f>'нетто 18'!CY39+25</f>
        <v>15605</v>
      </c>
      <c r="CZ14" s="191">
        <f>'нетто 18'!CZ39+25</f>
        <v>15195</v>
      </c>
      <c r="DA14" s="191">
        <f>'нетто 18'!DA39+25</f>
        <v>15195</v>
      </c>
      <c r="DB14" s="191">
        <f>'нетто 18'!DB39+25</f>
        <v>15195</v>
      </c>
      <c r="DC14" s="191">
        <f>'нетто 18'!DC39+25</f>
        <v>15195</v>
      </c>
      <c r="DD14" s="191">
        <f>'нетто 18'!DD39+25</f>
        <v>15195</v>
      </c>
      <c r="DE14" s="191">
        <f>'нетто 18'!DE39+25</f>
        <v>15605</v>
      </c>
      <c r="DF14" s="191">
        <f>'нетто 18'!DF39+25</f>
        <v>15605</v>
      </c>
      <c r="DG14" s="191">
        <f>'нетто 18'!DG39+25</f>
        <v>15195</v>
      </c>
      <c r="DH14" s="191">
        <f>'нетто 18'!DH39+25</f>
        <v>15195</v>
      </c>
      <c r="DI14" s="191">
        <f>'нетто 18'!DI39+25</f>
        <v>15195</v>
      </c>
      <c r="DJ14" s="191">
        <f>'нетто 18'!DJ39+25</f>
        <v>14375</v>
      </c>
      <c r="DK14" s="191">
        <f>'нетто 18'!DK39+25</f>
        <v>14375</v>
      </c>
      <c r="DL14" s="191">
        <f>'нетто 18'!DL39+25</f>
        <v>14949</v>
      </c>
      <c r="DM14" s="191">
        <f>'нетто 18'!DM39+25</f>
        <v>14949</v>
      </c>
      <c r="DN14" s="191">
        <f>'нетто 18'!DN39+25</f>
        <v>14375</v>
      </c>
      <c r="DO14" s="191">
        <f>'нетто 18'!DO39+25</f>
        <v>14375</v>
      </c>
      <c r="DP14" s="191">
        <f>'нетто 18'!DP39+25</f>
        <v>14375</v>
      </c>
      <c r="DQ14" s="191">
        <f>'нетто 18'!DQ39+25</f>
        <v>14375</v>
      </c>
      <c r="DR14" s="191">
        <f>'нетто 18'!DR39+25</f>
        <v>14375</v>
      </c>
      <c r="DS14" s="191">
        <f>'нетто 18'!DS39+25</f>
        <v>14949</v>
      </c>
      <c r="DT14" s="191">
        <f>'нетто 18'!DT39+25</f>
        <v>14949</v>
      </c>
      <c r="DU14" s="191">
        <f>'нетто 18'!DU39+25</f>
        <v>14375</v>
      </c>
      <c r="DV14" s="191">
        <f>'нетто 18'!DV39+25</f>
        <v>14375</v>
      </c>
      <c r="DW14" s="191">
        <f>'нетто 18'!DW39+25</f>
        <v>14375</v>
      </c>
      <c r="DX14" s="191">
        <f>'нетто 18'!DX39+25</f>
        <v>14375</v>
      </c>
      <c r="DY14" s="191">
        <f>'нетто 18'!DY39+25</f>
        <v>15195</v>
      </c>
    </row>
    <row r="15" spans="1:129" s="50" customFormat="1" x14ac:dyDescent="0.2">
      <c r="A15" s="42" t="s">
        <v>84</v>
      </c>
      <c r="B15" s="191"/>
      <c r="C15" s="191"/>
      <c r="D15" s="191"/>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c r="BQ15" s="191"/>
      <c r="BR15" s="191"/>
      <c r="BS15" s="191"/>
      <c r="BT15" s="191"/>
      <c r="BU15" s="191"/>
      <c r="BV15" s="191"/>
      <c r="BW15" s="191"/>
      <c r="BX15" s="191"/>
      <c r="BY15" s="191"/>
      <c r="BZ15" s="191"/>
      <c r="CA15" s="191"/>
      <c r="CB15" s="191"/>
      <c r="CC15" s="191"/>
      <c r="CD15" s="191"/>
      <c r="CE15" s="191"/>
      <c r="CF15" s="191"/>
      <c r="CG15" s="191"/>
      <c r="CH15" s="191"/>
      <c r="CI15" s="191"/>
      <c r="CJ15" s="191"/>
      <c r="CK15" s="191"/>
      <c r="CL15" s="191"/>
      <c r="CM15" s="191"/>
      <c r="CN15" s="191"/>
      <c r="CO15" s="191"/>
      <c r="CP15" s="191"/>
      <c r="CQ15" s="191"/>
      <c r="CR15" s="191"/>
      <c r="CS15" s="191"/>
      <c r="CT15" s="191"/>
      <c r="CU15" s="191"/>
      <c r="CV15" s="191"/>
      <c r="CW15" s="191"/>
      <c r="CX15" s="191"/>
      <c r="CY15" s="191"/>
      <c r="CZ15" s="191"/>
      <c r="DA15" s="191"/>
      <c r="DB15" s="191"/>
      <c r="DC15" s="191"/>
      <c r="DD15" s="191"/>
      <c r="DE15" s="191"/>
      <c r="DF15" s="191"/>
      <c r="DG15" s="191"/>
      <c r="DH15" s="191"/>
      <c r="DI15" s="191"/>
      <c r="DJ15" s="191"/>
      <c r="DK15" s="191"/>
      <c r="DL15" s="191"/>
      <c r="DM15" s="191"/>
      <c r="DN15" s="191"/>
      <c r="DO15" s="191"/>
      <c r="DP15" s="191"/>
      <c r="DQ15" s="191"/>
      <c r="DR15" s="191"/>
      <c r="DS15" s="191"/>
      <c r="DT15" s="191"/>
      <c r="DU15" s="191"/>
      <c r="DV15" s="191"/>
      <c r="DW15" s="191"/>
      <c r="DX15" s="191"/>
      <c r="DY15" s="191"/>
    </row>
    <row r="16" spans="1:129" s="50" customFormat="1" x14ac:dyDescent="0.2">
      <c r="A16" s="88">
        <f>A6</f>
        <v>1</v>
      </c>
      <c r="B16" s="191" t="e">
        <f>'нетто 18'!B41+25</f>
        <v>#REF!</v>
      </c>
      <c r="C16" s="191" t="e">
        <f>'нетто 18'!C41+25</f>
        <v>#REF!</v>
      </c>
      <c r="D16" s="191" t="e">
        <f>'нетто 18'!D41+25</f>
        <v>#REF!</v>
      </c>
      <c r="E16" s="191" t="e">
        <f>'нетто 18'!E41+25</f>
        <v>#REF!</v>
      </c>
      <c r="F16" s="191" t="e">
        <f>'нетто 18'!F41+25</f>
        <v>#REF!</v>
      </c>
      <c r="G16" s="191" t="e">
        <f>'нетто 18'!G41+25</f>
        <v>#REF!</v>
      </c>
      <c r="H16" s="191">
        <f>'нетто 18'!H41+25</f>
        <v>33030</v>
      </c>
      <c r="I16" s="191">
        <f>'нетто 18'!I41+25</f>
        <v>44920</v>
      </c>
      <c r="J16" s="191">
        <f>'нетто 18'!J41+25</f>
        <v>44920</v>
      </c>
      <c r="K16" s="191">
        <f>'нетто 18'!K41+25</f>
        <v>44920</v>
      </c>
      <c r="L16" s="191">
        <f>'нетто 18'!L41+25</f>
        <v>39180</v>
      </c>
      <c r="M16" s="191">
        <f>'нетто 18'!M41+25</f>
        <v>39180</v>
      </c>
      <c r="N16" s="191">
        <f>'нетто 18'!N41+25</f>
        <v>39180</v>
      </c>
      <c r="O16" s="191">
        <f>'нетто 18'!O41+25</f>
        <v>39180</v>
      </c>
      <c r="P16" s="191">
        <f>'нетто 18'!P41+25</f>
        <v>39180</v>
      </c>
      <c r="Q16" s="191">
        <f>'нетто 18'!Q41+25</f>
        <v>39180</v>
      </c>
      <c r="R16" s="191">
        <f>'нетто 18'!R41+25</f>
        <v>32374</v>
      </c>
      <c r="S16" s="191">
        <f>'нетто 18'!S41+25</f>
        <v>18844</v>
      </c>
      <c r="T16" s="191">
        <f>'нетто 18'!T41+25</f>
        <v>18844</v>
      </c>
      <c r="U16" s="191">
        <f>'нетто 18'!U41+25</f>
        <v>18844</v>
      </c>
      <c r="V16" s="191">
        <f>'нетто 18'!V41+25</f>
        <v>18844</v>
      </c>
      <c r="W16" s="191">
        <f>'нетто 18'!W41+25</f>
        <v>18844</v>
      </c>
      <c r="X16" s="191">
        <f>'нетто 18'!X41+25</f>
        <v>20484</v>
      </c>
      <c r="Y16" s="191">
        <f>'нетто 18'!Y41+25</f>
        <v>20484</v>
      </c>
      <c r="Z16" s="191">
        <f>'нетто 18'!Z41+25</f>
        <v>20484</v>
      </c>
      <c r="AA16" s="191">
        <f>'нетто 18'!AA41+25</f>
        <v>20484</v>
      </c>
      <c r="AB16" s="191">
        <f>'нетто 18'!AB41+25</f>
        <v>20484</v>
      </c>
      <c r="AC16" s="191">
        <f>'нетто 18'!AC41+25</f>
        <v>18844</v>
      </c>
      <c r="AD16" s="191">
        <f>'нетто 18'!AD41+25</f>
        <v>18844</v>
      </c>
      <c r="AE16" s="191">
        <f>'нетто 18'!AE41+25</f>
        <v>18844</v>
      </c>
      <c r="AF16" s="191">
        <f>'нетто 18'!AF41+25</f>
        <v>18844</v>
      </c>
      <c r="AG16" s="191">
        <f>'нетто 18'!AG41+25</f>
        <v>18844</v>
      </c>
      <c r="AH16" s="191">
        <f>'нетто 18'!AH41+25</f>
        <v>22124</v>
      </c>
      <c r="AI16" s="191">
        <f>'нетто 18'!AI41+25</f>
        <v>22124</v>
      </c>
      <c r="AJ16" s="191">
        <f>'нетто 18'!AJ41+25</f>
        <v>22124</v>
      </c>
      <c r="AK16" s="191">
        <f>'нетто 18'!AK41+25</f>
        <v>22124</v>
      </c>
      <c r="AL16" s="191">
        <f>'нетто 18'!AL41+25</f>
        <v>22124</v>
      </c>
      <c r="AM16" s="191">
        <f>'нетто 18'!AM41+25</f>
        <v>23764</v>
      </c>
      <c r="AN16" s="191">
        <f>'нетто 18'!AN41+25</f>
        <v>25814</v>
      </c>
      <c r="AO16" s="191">
        <f>'нетто 18'!AO41+25</f>
        <v>26224</v>
      </c>
      <c r="AP16" s="191">
        <f>'нетто 18'!AP41+25</f>
        <v>26224</v>
      </c>
      <c r="AQ16" s="191">
        <f>'нетто 18'!AQ41+25</f>
        <v>26224</v>
      </c>
      <c r="AR16" s="191">
        <f>'нетто 18'!AR41+25</f>
        <v>26224</v>
      </c>
      <c r="AS16" s="191">
        <f>'нетто 18'!AS41+25</f>
        <v>26224</v>
      </c>
      <c r="AT16" s="191">
        <f>'нетто 18'!AT41+25</f>
        <v>26224</v>
      </c>
      <c r="AU16" s="191">
        <f>'нетто 18'!AU41+25</f>
        <v>26224</v>
      </c>
      <c r="AV16" s="191">
        <f>'нетто 18'!AV41+25</f>
        <v>26224</v>
      </c>
      <c r="AW16" s="191">
        <f>'нетто 18'!AW41+25</f>
        <v>26224</v>
      </c>
      <c r="AX16" s="191">
        <f>'нетто 18'!AX41+25</f>
        <v>26224</v>
      </c>
      <c r="AY16" s="191">
        <f>'нетто 18'!AY41+25</f>
        <v>24584</v>
      </c>
      <c r="AZ16" s="191">
        <f>'нетто 18'!AZ41+25</f>
        <v>24584</v>
      </c>
      <c r="BA16" s="191">
        <f>'нетто 18'!BA41+25</f>
        <v>26224</v>
      </c>
      <c r="BB16" s="191">
        <f>'нетто 18'!BB41+25</f>
        <v>26224</v>
      </c>
      <c r="BC16" s="191">
        <f>'нетто 18'!BC41+25</f>
        <v>27864</v>
      </c>
      <c r="BD16" s="191">
        <f>'нетто 18'!BD41+25</f>
        <v>29914</v>
      </c>
      <c r="BE16" s="191">
        <f>'нетто 18'!BE41+25</f>
        <v>29914</v>
      </c>
      <c r="BF16" s="191">
        <f>'нетто 18'!BF41+25</f>
        <v>29914</v>
      </c>
      <c r="BG16" s="191">
        <f>'нетто 18'!BG41+25</f>
        <v>29914</v>
      </c>
      <c r="BH16" s="191">
        <f>'нетто 18'!BH41+25</f>
        <v>31964</v>
      </c>
      <c r="BI16" s="191">
        <f>'нетто 18'!BI41+25</f>
        <v>34424</v>
      </c>
      <c r="BJ16" s="191">
        <f>'нетто 18'!BJ41+25</f>
        <v>34424</v>
      </c>
      <c r="BK16" s="191">
        <f>'нетто 18'!BK41+25</f>
        <v>31964</v>
      </c>
      <c r="BL16" s="191">
        <f>'нетто 18'!BL41+25</f>
        <v>27864</v>
      </c>
      <c r="BM16" s="191">
        <f>'нетто 18'!BM41+25</f>
        <v>27864</v>
      </c>
      <c r="BN16" s="191">
        <f>'нетто 18'!BN41+25</f>
        <v>29914</v>
      </c>
      <c r="BO16" s="191">
        <f>'нетто 18'!BO41+25</f>
        <v>29914</v>
      </c>
      <c r="BP16" s="191">
        <f>'нетто 18'!BP41+25</f>
        <v>22944</v>
      </c>
      <c r="BQ16" s="191">
        <f>'нетто 18'!BQ41+25</f>
        <v>23313</v>
      </c>
      <c r="BR16" s="191">
        <f>'нетто 18'!BR41+25</f>
        <v>23313</v>
      </c>
      <c r="BS16" s="191">
        <f>'нетто 18'!BS41+25</f>
        <v>23313</v>
      </c>
      <c r="BT16" s="191">
        <f>'нетто 18'!BT41+25</f>
        <v>22083</v>
      </c>
      <c r="BU16" s="191">
        <f>'нетто 18'!BU41+25</f>
        <v>22083</v>
      </c>
      <c r="BV16" s="191">
        <f>'нетто 18'!BV41+25</f>
        <v>23313</v>
      </c>
      <c r="BW16" s="191">
        <f>'нетто 18'!BW41+25</f>
        <v>23313</v>
      </c>
      <c r="BX16" s="191">
        <f>'нетто 18'!BX41+25</f>
        <v>23313</v>
      </c>
      <c r="BY16" s="191">
        <f>'нетто 18'!BY41+25</f>
        <v>22083</v>
      </c>
      <c r="BZ16" s="191">
        <f>'нетто 18'!BZ41+25</f>
        <v>22083</v>
      </c>
      <c r="CA16" s="191">
        <f>'нетто 18'!CA41+25</f>
        <v>22083</v>
      </c>
      <c r="CB16" s="191">
        <f>'нетто 18'!CB41+25</f>
        <v>22083</v>
      </c>
      <c r="CC16" s="191">
        <f>'нетто 18'!CC41+25</f>
        <v>22083</v>
      </c>
      <c r="CD16" s="191">
        <f>'нетто 18'!CD41+25</f>
        <v>22083</v>
      </c>
      <c r="CE16" s="191">
        <f>'нетто 18'!CE41+25</f>
        <v>22083</v>
      </c>
      <c r="CF16" s="191">
        <f>'нетто 18'!CF41+25</f>
        <v>22083</v>
      </c>
      <c r="CG16" s="191">
        <f>'нетто 18'!CG41+25</f>
        <v>22083</v>
      </c>
      <c r="CH16" s="191">
        <f>'нетто 18'!CH41+25</f>
        <v>22083</v>
      </c>
      <c r="CI16" s="191">
        <f>'нетто 18'!CI41+25</f>
        <v>22083</v>
      </c>
      <c r="CJ16" s="191">
        <f>'нетто 18'!CJ41+25</f>
        <v>22083</v>
      </c>
      <c r="CK16" s="191">
        <f>'нетто 18'!CK41+25</f>
        <v>22083</v>
      </c>
      <c r="CL16" s="191">
        <f>'нетто 18'!CL41+25</f>
        <v>22083</v>
      </c>
      <c r="CM16" s="191">
        <f>'нетто 18'!CM41+25</f>
        <v>22083</v>
      </c>
      <c r="CN16" s="191">
        <f>'нетто 18'!CN41+25</f>
        <v>22083</v>
      </c>
      <c r="CO16" s="191">
        <f>'нетто 18'!CO41+25</f>
        <v>22083</v>
      </c>
      <c r="CP16" s="191">
        <f>'нетто 18'!CP41+25</f>
        <v>22083</v>
      </c>
      <c r="CQ16" s="191">
        <f>'нетто 18'!CQ41+25</f>
        <v>22083</v>
      </c>
      <c r="CR16" s="191">
        <f>'нетто 18'!CR41+25</f>
        <v>22083</v>
      </c>
      <c r="CS16" s="191">
        <f>'нетто 18'!CS41+25</f>
        <v>22083</v>
      </c>
      <c r="CT16" s="191">
        <f>'нетто 18'!CT41+25</f>
        <v>22083</v>
      </c>
      <c r="CU16" s="191">
        <f>'нетто 18'!CU41+25</f>
        <v>22083</v>
      </c>
      <c r="CV16" s="191">
        <f>'нетто 18'!CV41+25</f>
        <v>14498</v>
      </c>
      <c r="CW16" s="191">
        <f>'нетто 18'!CW41+25</f>
        <v>14498</v>
      </c>
      <c r="CX16" s="191">
        <f>'нетто 18'!CX41+25</f>
        <v>14908</v>
      </c>
      <c r="CY16" s="191">
        <f>'нетто 18'!CY41+25</f>
        <v>14908</v>
      </c>
      <c r="CZ16" s="191">
        <f>'нетто 18'!CZ41+25</f>
        <v>14498</v>
      </c>
      <c r="DA16" s="191">
        <f>'нетто 18'!DA41+25</f>
        <v>14498</v>
      </c>
      <c r="DB16" s="191">
        <f>'нетто 18'!DB41+25</f>
        <v>14498</v>
      </c>
      <c r="DC16" s="191">
        <f>'нетто 18'!DC41+25</f>
        <v>14498</v>
      </c>
      <c r="DD16" s="191">
        <f>'нетто 18'!DD41+25</f>
        <v>14498</v>
      </c>
      <c r="DE16" s="191">
        <f>'нетто 18'!DE41+25</f>
        <v>14908</v>
      </c>
      <c r="DF16" s="191">
        <f>'нетто 18'!DF41+25</f>
        <v>14908</v>
      </c>
      <c r="DG16" s="191">
        <f>'нетто 18'!DG41+25</f>
        <v>14498</v>
      </c>
      <c r="DH16" s="191">
        <f>'нетто 18'!DH41+25</f>
        <v>14498</v>
      </c>
      <c r="DI16" s="191">
        <f>'нетто 18'!DI41+25</f>
        <v>14498</v>
      </c>
      <c r="DJ16" s="191">
        <f>'нетто 18'!DJ41+25</f>
        <v>13678</v>
      </c>
      <c r="DK16" s="191">
        <f>'нетто 18'!DK41+25</f>
        <v>13678</v>
      </c>
      <c r="DL16" s="191">
        <f>'нетто 18'!DL41+25</f>
        <v>14252</v>
      </c>
      <c r="DM16" s="191">
        <f>'нетто 18'!DM41+25</f>
        <v>14252</v>
      </c>
      <c r="DN16" s="191">
        <f>'нетто 18'!DN41+25</f>
        <v>13678</v>
      </c>
      <c r="DO16" s="191">
        <f>'нетто 18'!DO41+25</f>
        <v>13678</v>
      </c>
      <c r="DP16" s="191">
        <f>'нетто 18'!DP41+25</f>
        <v>13678</v>
      </c>
      <c r="DQ16" s="191">
        <f>'нетто 18'!DQ41+25</f>
        <v>13678</v>
      </c>
      <c r="DR16" s="191">
        <f>'нетто 18'!DR41+25</f>
        <v>13678</v>
      </c>
      <c r="DS16" s="191">
        <f>'нетто 18'!DS41+25</f>
        <v>14252</v>
      </c>
      <c r="DT16" s="191">
        <f>'нетто 18'!DT41+25</f>
        <v>14252</v>
      </c>
      <c r="DU16" s="191">
        <f>'нетто 18'!DU41+25</f>
        <v>13678</v>
      </c>
      <c r="DV16" s="191">
        <f>'нетто 18'!DV41+25</f>
        <v>13678</v>
      </c>
      <c r="DW16" s="191">
        <f>'нетто 18'!DW41+25</f>
        <v>13678</v>
      </c>
      <c r="DX16" s="191">
        <f>'нетто 18'!DX41+25</f>
        <v>13678</v>
      </c>
      <c r="DY16" s="191">
        <f>'нетто 18'!DY41+25</f>
        <v>14498</v>
      </c>
    </row>
    <row r="17" spans="1:129" s="50" customFormat="1" x14ac:dyDescent="0.2">
      <c r="A17" s="88">
        <f>A7</f>
        <v>2</v>
      </c>
      <c r="B17" s="191" t="e">
        <f>'нетто 18'!B42+25</f>
        <v>#REF!</v>
      </c>
      <c r="C17" s="191" t="e">
        <f>'нетто 18'!C42+25</f>
        <v>#REF!</v>
      </c>
      <c r="D17" s="191" t="e">
        <f>'нетто 18'!D42+25</f>
        <v>#REF!</v>
      </c>
      <c r="E17" s="191" t="e">
        <f>'нетто 18'!E42+25</f>
        <v>#REF!</v>
      </c>
      <c r="F17" s="191" t="e">
        <f>'нетто 18'!F42+25</f>
        <v>#REF!</v>
      </c>
      <c r="G17" s="191" t="e">
        <f>'нетто 18'!G42+25</f>
        <v>#REF!</v>
      </c>
      <c r="H17" s="191">
        <f>'нетто 18'!H42+25</f>
        <v>34875</v>
      </c>
      <c r="I17" s="191">
        <f>'нетто 18'!I42+25</f>
        <v>46765</v>
      </c>
      <c r="J17" s="191">
        <f>'нетто 18'!J42+25</f>
        <v>46765</v>
      </c>
      <c r="K17" s="191">
        <f>'нетто 18'!K42+25</f>
        <v>46765</v>
      </c>
      <c r="L17" s="191">
        <f>'нетто 18'!L42+25</f>
        <v>41025</v>
      </c>
      <c r="M17" s="191">
        <f>'нетто 18'!M42+25</f>
        <v>41025</v>
      </c>
      <c r="N17" s="191">
        <f>'нетто 18'!N42+25</f>
        <v>41025</v>
      </c>
      <c r="O17" s="191">
        <f>'нетто 18'!O42+25</f>
        <v>41025</v>
      </c>
      <c r="P17" s="191">
        <f>'нетто 18'!P42+25</f>
        <v>41025</v>
      </c>
      <c r="Q17" s="191">
        <f>'нетто 18'!Q42+25</f>
        <v>41025</v>
      </c>
      <c r="R17" s="191">
        <f>'нетто 18'!R42+25</f>
        <v>33973</v>
      </c>
      <c r="S17" s="191">
        <f>'нетто 18'!S42+25</f>
        <v>20443</v>
      </c>
      <c r="T17" s="191">
        <f>'нетто 18'!T42+25</f>
        <v>20443</v>
      </c>
      <c r="U17" s="191">
        <f>'нетто 18'!U42+25</f>
        <v>20443</v>
      </c>
      <c r="V17" s="191">
        <f>'нетто 18'!V42+25</f>
        <v>20443</v>
      </c>
      <c r="W17" s="191">
        <f>'нетто 18'!W42+25</f>
        <v>20443</v>
      </c>
      <c r="X17" s="191">
        <f>'нетто 18'!X42+25</f>
        <v>22083</v>
      </c>
      <c r="Y17" s="191">
        <f>'нетто 18'!Y42+25</f>
        <v>22083</v>
      </c>
      <c r="Z17" s="191">
        <f>'нетто 18'!Z42+25</f>
        <v>22083</v>
      </c>
      <c r="AA17" s="191">
        <f>'нетто 18'!AA42+25</f>
        <v>22083</v>
      </c>
      <c r="AB17" s="191">
        <f>'нетто 18'!AB42+25</f>
        <v>22083</v>
      </c>
      <c r="AC17" s="191">
        <f>'нетто 18'!AC42+25</f>
        <v>20443</v>
      </c>
      <c r="AD17" s="191">
        <f>'нетто 18'!AD42+25</f>
        <v>20443</v>
      </c>
      <c r="AE17" s="191">
        <f>'нетто 18'!AE42+25</f>
        <v>20443</v>
      </c>
      <c r="AF17" s="191">
        <f>'нетто 18'!AF42+25</f>
        <v>20443</v>
      </c>
      <c r="AG17" s="191">
        <f>'нетто 18'!AG42+25</f>
        <v>20443</v>
      </c>
      <c r="AH17" s="191">
        <f>'нетто 18'!AH42+25</f>
        <v>23723</v>
      </c>
      <c r="AI17" s="191">
        <f>'нетто 18'!AI42+25</f>
        <v>23723</v>
      </c>
      <c r="AJ17" s="191">
        <f>'нетто 18'!AJ42+25</f>
        <v>23723</v>
      </c>
      <c r="AK17" s="191">
        <f>'нетто 18'!AK42+25</f>
        <v>23723</v>
      </c>
      <c r="AL17" s="191">
        <f>'нетто 18'!AL42+25</f>
        <v>23723</v>
      </c>
      <c r="AM17" s="191">
        <f>'нетто 18'!AM42+25</f>
        <v>25363</v>
      </c>
      <c r="AN17" s="191">
        <f>'нетто 18'!AN42+25</f>
        <v>27413</v>
      </c>
      <c r="AO17" s="191">
        <f>'нетто 18'!AO42+25</f>
        <v>27823</v>
      </c>
      <c r="AP17" s="191">
        <f>'нетто 18'!AP42+25</f>
        <v>27823</v>
      </c>
      <c r="AQ17" s="191">
        <f>'нетто 18'!AQ42+25</f>
        <v>27823</v>
      </c>
      <c r="AR17" s="191">
        <f>'нетто 18'!AR42+25</f>
        <v>27823</v>
      </c>
      <c r="AS17" s="191">
        <f>'нетто 18'!AS42+25</f>
        <v>27823</v>
      </c>
      <c r="AT17" s="191">
        <f>'нетто 18'!AT42+25</f>
        <v>27823</v>
      </c>
      <c r="AU17" s="191">
        <f>'нетто 18'!AU42+25</f>
        <v>27823</v>
      </c>
      <c r="AV17" s="191">
        <f>'нетто 18'!AV42+25</f>
        <v>27823</v>
      </c>
      <c r="AW17" s="191">
        <f>'нетто 18'!AW42+25</f>
        <v>27823</v>
      </c>
      <c r="AX17" s="191">
        <f>'нетто 18'!AX42+25</f>
        <v>27823</v>
      </c>
      <c r="AY17" s="191">
        <f>'нетто 18'!AY42+25</f>
        <v>26183</v>
      </c>
      <c r="AZ17" s="191">
        <f>'нетто 18'!AZ42+25</f>
        <v>26183</v>
      </c>
      <c r="BA17" s="191">
        <f>'нетто 18'!BA42+25</f>
        <v>27823</v>
      </c>
      <c r="BB17" s="191">
        <f>'нетто 18'!BB42+25</f>
        <v>27823</v>
      </c>
      <c r="BC17" s="191">
        <f>'нетто 18'!BC42+25</f>
        <v>29463</v>
      </c>
      <c r="BD17" s="191">
        <f>'нетто 18'!BD42+25</f>
        <v>31513</v>
      </c>
      <c r="BE17" s="191">
        <f>'нетто 18'!BE42+25</f>
        <v>31513</v>
      </c>
      <c r="BF17" s="191">
        <f>'нетто 18'!BF42+25</f>
        <v>31513</v>
      </c>
      <c r="BG17" s="191">
        <f>'нетто 18'!BG42+25</f>
        <v>31513</v>
      </c>
      <c r="BH17" s="191">
        <f>'нетто 18'!BH42+25</f>
        <v>33563</v>
      </c>
      <c r="BI17" s="191">
        <f>'нетто 18'!BI42+25</f>
        <v>36023</v>
      </c>
      <c r="BJ17" s="191">
        <f>'нетто 18'!BJ42+25</f>
        <v>36023</v>
      </c>
      <c r="BK17" s="191">
        <f>'нетто 18'!BK42+25</f>
        <v>33563</v>
      </c>
      <c r="BL17" s="191">
        <f>'нетто 18'!BL42+25</f>
        <v>29463</v>
      </c>
      <c r="BM17" s="191">
        <f>'нетто 18'!BM42+25</f>
        <v>29463</v>
      </c>
      <c r="BN17" s="191">
        <f>'нетто 18'!BN42+25</f>
        <v>31513</v>
      </c>
      <c r="BO17" s="191">
        <f>'нетто 18'!BO42+25</f>
        <v>31513</v>
      </c>
      <c r="BP17" s="191">
        <f>'нетто 18'!BP42+25</f>
        <v>24543</v>
      </c>
      <c r="BQ17" s="191">
        <f>'нетто 18'!BQ42+25</f>
        <v>24912</v>
      </c>
      <c r="BR17" s="191">
        <f>'нетто 18'!BR42+25</f>
        <v>24912</v>
      </c>
      <c r="BS17" s="191">
        <f>'нетто 18'!BS42+25</f>
        <v>24912</v>
      </c>
      <c r="BT17" s="191">
        <f>'нетто 18'!BT42+25</f>
        <v>23682</v>
      </c>
      <c r="BU17" s="191">
        <f>'нетто 18'!BU42+25</f>
        <v>23682</v>
      </c>
      <c r="BV17" s="191">
        <f>'нетто 18'!BV42+25</f>
        <v>24912</v>
      </c>
      <c r="BW17" s="191">
        <f>'нетто 18'!BW42+25</f>
        <v>24912</v>
      </c>
      <c r="BX17" s="191">
        <f>'нетто 18'!BX42+25</f>
        <v>24912</v>
      </c>
      <c r="BY17" s="191">
        <f>'нетто 18'!BY42+25</f>
        <v>23682</v>
      </c>
      <c r="BZ17" s="191">
        <f>'нетто 18'!BZ42+25</f>
        <v>23682</v>
      </c>
      <c r="CA17" s="191">
        <f>'нетто 18'!CA42+25</f>
        <v>23682</v>
      </c>
      <c r="CB17" s="191">
        <f>'нетто 18'!CB42+25</f>
        <v>23682</v>
      </c>
      <c r="CC17" s="191">
        <f>'нетто 18'!CC42+25</f>
        <v>23682</v>
      </c>
      <c r="CD17" s="191">
        <f>'нетто 18'!CD42+25</f>
        <v>23682</v>
      </c>
      <c r="CE17" s="191">
        <f>'нетто 18'!CE42+25</f>
        <v>23682</v>
      </c>
      <c r="CF17" s="191">
        <f>'нетто 18'!CF42+25</f>
        <v>23682</v>
      </c>
      <c r="CG17" s="191">
        <f>'нетто 18'!CG42+25</f>
        <v>23682</v>
      </c>
      <c r="CH17" s="191">
        <f>'нетто 18'!CH42+25</f>
        <v>23682</v>
      </c>
      <c r="CI17" s="191">
        <f>'нетто 18'!CI42+25</f>
        <v>23682</v>
      </c>
      <c r="CJ17" s="191">
        <f>'нетто 18'!CJ42+25</f>
        <v>23682</v>
      </c>
      <c r="CK17" s="191">
        <f>'нетто 18'!CK42+25</f>
        <v>23682</v>
      </c>
      <c r="CL17" s="191">
        <f>'нетто 18'!CL42+25</f>
        <v>23682</v>
      </c>
      <c r="CM17" s="191">
        <f>'нетто 18'!CM42+25</f>
        <v>23682</v>
      </c>
      <c r="CN17" s="191">
        <f>'нетто 18'!CN42+25</f>
        <v>23682</v>
      </c>
      <c r="CO17" s="191">
        <f>'нетто 18'!CO42+25</f>
        <v>23682</v>
      </c>
      <c r="CP17" s="191">
        <f>'нетто 18'!CP42+25</f>
        <v>23682</v>
      </c>
      <c r="CQ17" s="191">
        <f>'нетто 18'!CQ42+25</f>
        <v>23682</v>
      </c>
      <c r="CR17" s="191">
        <f>'нетто 18'!CR42+25</f>
        <v>23682</v>
      </c>
      <c r="CS17" s="191">
        <f>'нетто 18'!CS42+25</f>
        <v>23682</v>
      </c>
      <c r="CT17" s="191">
        <f>'нетто 18'!CT42+25</f>
        <v>23682</v>
      </c>
      <c r="CU17" s="191">
        <f>'нетто 18'!CU42+25</f>
        <v>23682</v>
      </c>
      <c r="CV17" s="191">
        <f>'нетто 18'!CV42+25</f>
        <v>16015</v>
      </c>
      <c r="CW17" s="191">
        <f>'нетто 18'!CW42+25</f>
        <v>16015</v>
      </c>
      <c r="CX17" s="191">
        <f>'нетто 18'!CX42+25</f>
        <v>16425</v>
      </c>
      <c r="CY17" s="191">
        <f>'нетто 18'!CY42+25</f>
        <v>16425</v>
      </c>
      <c r="CZ17" s="191">
        <f>'нетто 18'!CZ42+25</f>
        <v>16015</v>
      </c>
      <c r="DA17" s="191">
        <f>'нетто 18'!DA42+25</f>
        <v>16015</v>
      </c>
      <c r="DB17" s="191">
        <f>'нетто 18'!DB42+25</f>
        <v>16015</v>
      </c>
      <c r="DC17" s="191">
        <f>'нетто 18'!DC42+25</f>
        <v>16015</v>
      </c>
      <c r="DD17" s="191">
        <f>'нетто 18'!DD42+25</f>
        <v>16015</v>
      </c>
      <c r="DE17" s="191">
        <f>'нетто 18'!DE42+25</f>
        <v>16425</v>
      </c>
      <c r="DF17" s="191">
        <f>'нетто 18'!DF42+25</f>
        <v>16425</v>
      </c>
      <c r="DG17" s="191">
        <f>'нетто 18'!DG42+25</f>
        <v>16015</v>
      </c>
      <c r="DH17" s="191">
        <f>'нетто 18'!DH42+25</f>
        <v>16015</v>
      </c>
      <c r="DI17" s="191">
        <f>'нетто 18'!DI42+25</f>
        <v>16015</v>
      </c>
      <c r="DJ17" s="191">
        <f>'нетто 18'!DJ42+25</f>
        <v>15195</v>
      </c>
      <c r="DK17" s="191">
        <f>'нетто 18'!DK42+25</f>
        <v>15195</v>
      </c>
      <c r="DL17" s="191">
        <f>'нетто 18'!DL42+25</f>
        <v>15769</v>
      </c>
      <c r="DM17" s="191">
        <f>'нетто 18'!DM42+25</f>
        <v>15769</v>
      </c>
      <c r="DN17" s="191">
        <f>'нетто 18'!DN42+25</f>
        <v>15195</v>
      </c>
      <c r="DO17" s="191">
        <f>'нетто 18'!DO42+25</f>
        <v>15195</v>
      </c>
      <c r="DP17" s="191">
        <f>'нетто 18'!DP42+25</f>
        <v>15195</v>
      </c>
      <c r="DQ17" s="191">
        <f>'нетто 18'!DQ42+25</f>
        <v>15195</v>
      </c>
      <c r="DR17" s="191">
        <f>'нетто 18'!DR42+25</f>
        <v>15195</v>
      </c>
      <c r="DS17" s="191">
        <f>'нетто 18'!DS42+25</f>
        <v>15769</v>
      </c>
      <c r="DT17" s="191">
        <f>'нетто 18'!DT42+25</f>
        <v>15769</v>
      </c>
      <c r="DU17" s="191">
        <f>'нетто 18'!DU42+25</f>
        <v>15195</v>
      </c>
      <c r="DV17" s="191">
        <f>'нетто 18'!DV42+25</f>
        <v>15195</v>
      </c>
      <c r="DW17" s="191">
        <f>'нетто 18'!DW42+25</f>
        <v>15195</v>
      </c>
      <c r="DX17" s="191">
        <f>'нетто 18'!DX42+25</f>
        <v>15195</v>
      </c>
      <c r="DY17" s="191">
        <f>'нетто 18'!DY42+25</f>
        <v>16015</v>
      </c>
    </row>
    <row r="18" spans="1:129" s="50" customFormat="1" x14ac:dyDescent="0.2">
      <c r="A18" s="42" t="s">
        <v>85</v>
      </c>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91"/>
      <c r="AS18" s="191"/>
      <c r="AT18" s="191"/>
      <c r="AU18" s="191"/>
      <c r="AV18" s="191"/>
      <c r="AW18" s="191"/>
      <c r="AX18" s="191"/>
      <c r="AY18" s="191"/>
      <c r="AZ18" s="191"/>
      <c r="BA18" s="191"/>
      <c r="BB18" s="191"/>
      <c r="BC18" s="191"/>
      <c r="BD18" s="191"/>
      <c r="BE18" s="191"/>
      <c r="BF18" s="191"/>
      <c r="BG18" s="191"/>
      <c r="BH18" s="191"/>
      <c r="BI18" s="191"/>
      <c r="BJ18" s="191"/>
      <c r="BK18" s="191"/>
      <c r="BL18" s="191"/>
      <c r="BM18" s="191"/>
      <c r="BN18" s="191"/>
      <c r="BO18" s="191"/>
      <c r="BP18" s="191"/>
      <c r="BQ18" s="191"/>
      <c r="BR18" s="191"/>
      <c r="BS18" s="191"/>
      <c r="BT18" s="191"/>
      <c r="BU18" s="191"/>
      <c r="BV18" s="191"/>
      <c r="BW18" s="191"/>
      <c r="BX18" s="191"/>
      <c r="BY18" s="191"/>
      <c r="BZ18" s="191"/>
      <c r="CA18" s="191"/>
      <c r="CB18" s="191"/>
      <c r="CC18" s="191"/>
      <c r="CD18" s="191"/>
      <c r="CE18" s="191"/>
      <c r="CF18" s="191"/>
      <c r="CG18" s="191"/>
      <c r="CH18" s="191"/>
      <c r="CI18" s="191"/>
      <c r="CJ18" s="191"/>
      <c r="CK18" s="191"/>
      <c r="CL18" s="191"/>
      <c r="CM18" s="191"/>
      <c r="CN18" s="191"/>
      <c r="CO18" s="191"/>
      <c r="CP18" s="191"/>
      <c r="CQ18" s="191"/>
      <c r="CR18" s="191"/>
      <c r="CS18" s="191"/>
      <c r="CT18" s="191"/>
      <c r="CU18" s="191"/>
      <c r="CV18" s="191"/>
      <c r="CW18" s="191"/>
      <c r="CX18" s="191"/>
      <c r="CY18" s="191"/>
      <c r="CZ18" s="191"/>
      <c r="DA18" s="191"/>
      <c r="DB18" s="191"/>
      <c r="DC18" s="191"/>
      <c r="DD18" s="191"/>
      <c r="DE18" s="191"/>
      <c r="DF18" s="191"/>
      <c r="DG18" s="191"/>
      <c r="DH18" s="191"/>
      <c r="DI18" s="191"/>
      <c r="DJ18" s="191"/>
      <c r="DK18" s="191"/>
      <c r="DL18" s="191"/>
      <c r="DM18" s="191"/>
      <c r="DN18" s="191"/>
      <c r="DO18" s="191"/>
      <c r="DP18" s="191"/>
      <c r="DQ18" s="191"/>
      <c r="DR18" s="191"/>
      <c r="DS18" s="191"/>
      <c r="DT18" s="191"/>
      <c r="DU18" s="191"/>
      <c r="DV18" s="191"/>
      <c r="DW18" s="191"/>
      <c r="DX18" s="191"/>
      <c r="DY18" s="191"/>
    </row>
    <row r="19" spans="1:129" s="50" customFormat="1" x14ac:dyDescent="0.2">
      <c r="A19" s="88">
        <f>A6</f>
        <v>1</v>
      </c>
      <c r="B19" s="191" t="e">
        <f>'нетто 18'!B44+25</f>
        <v>#REF!</v>
      </c>
      <c r="C19" s="191" t="e">
        <f>'нетто 18'!C44+25</f>
        <v>#REF!</v>
      </c>
      <c r="D19" s="191" t="e">
        <f>'нетто 18'!D44+25</f>
        <v>#REF!</v>
      </c>
      <c r="E19" s="191" t="e">
        <f>'нетто 18'!E44+25</f>
        <v>#REF!</v>
      </c>
      <c r="F19" s="191" t="e">
        <f>'нетто 18'!F44+25</f>
        <v>#REF!</v>
      </c>
      <c r="G19" s="191" t="e">
        <f>'нетто 18'!G44+25</f>
        <v>#REF!</v>
      </c>
      <c r="H19" s="191">
        <f>'нетто 18'!H44+25</f>
        <v>34670</v>
      </c>
      <c r="I19" s="191">
        <f>'нетто 18'!I44+25</f>
        <v>46560</v>
      </c>
      <c r="J19" s="191">
        <f>'нетто 18'!J44+25</f>
        <v>46560</v>
      </c>
      <c r="K19" s="191">
        <f>'нетто 18'!K44+25</f>
        <v>46560</v>
      </c>
      <c r="L19" s="191">
        <f>'нетто 18'!L44+25</f>
        <v>40820</v>
      </c>
      <c r="M19" s="191">
        <f>'нетто 18'!M44+25</f>
        <v>40820</v>
      </c>
      <c r="N19" s="191">
        <f>'нетто 18'!N44+25</f>
        <v>40820</v>
      </c>
      <c r="O19" s="191">
        <f>'нетто 18'!O44+25</f>
        <v>40820</v>
      </c>
      <c r="P19" s="191">
        <f>'нетто 18'!P44+25</f>
        <v>40820</v>
      </c>
      <c r="Q19" s="191">
        <f>'нетто 18'!Q44+25</f>
        <v>40820</v>
      </c>
      <c r="R19" s="191">
        <f>'нетто 18'!R44+25</f>
        <v>33604</v>
      </c>
      <c r="S19" s="191">
        <f>'нетто 18'!S44+25</f>
        <v>20074</v>
      </c>
      <c r="T19" s="191">
        <f>'нетто 18'!T44+25</f>
        <v>20074</v>
      </c>
      <c r="U19" s="191">
        <f>'нетто 18'!U44+25</f>
        <v>20074</v>
      </c>
      <c r="V19" s="191">
        <f>'нетто 18'!V44+25</f>
        <v>20074</v>
      </c>
      <c r="W19" s="191">
        <f>'нетто 18'!W44+25</f>
        <v>20074</v>
      </c>
      <c r="X19" s="191">
        <f>'нетто 18'!X44+25</f>
        <v>21714</v>
      </c>
      <c r="Y19" s="191">
        <f>'нетто 18'!Y44+25</f>
        <v>21714</v>
      </c>
      <c r="Z19" s="191">
        <f>'нетто 18'!Z44+25</f>
        <v>21714</v>
      </c>
      <c r="AA19" s="191">
        <f>'нетто 18'!AA44+25</f>
        <v>21714</v>
      </c>
      <c r="AB19" s="191">
        <f>'нетто 18'!AB44+25</f>
        <v>21714</v>
      </c>
      <c r="AC19" s="191">
        <f>'нетто 18'!AC44+25</f>
        <v>20074</v>
      </c>
      <c r="AD19" s="191">
        <f>'нетто 18'!AD44+25</f>
        <v>20074</v>
      </c>
      <c r="AE19" s="191">
        <f>'нетто 18'!AE44+25</f>
        <v>20074</v>
      </c>
      <c r="AF19" s="191">
        <f>'нетто 18'!AF44+25</f>
        <v>20074</v>
      </c>
      <c r="AG19" s="191">
        <f>'нетто 18'!AG44+25</f>
        <v>20074</v>
      </c>
      <c r="AH19" s="191">
        <f>'нетто 18'!AH44+25</f>
        <v>23354</v>
      </c>
      <c r="AI19" s="191">
        <f>'нетто 18'!AI44+25</f>
        <v>23354</v>
      </c>
      <c r="AJ19" s="191">
        <f>'нетто 18'!AJ44+25</f>
        <v>23354</v>
      </c>
      <c r="AK19" s="191">
        <f>'нетто 18'!AK44+25</f>
        <v>23354</v>
      </c>
      <c r="AL19" s="191">
        <f>'нетто 18'!AL44+25</f>
        <v>23354</v>
      </c>
      <c r="AM19" s="191">
        <f>'нетто 18'!AM44+25</f>
        <v>24994</v>
      </c>
      <c r="AN19" s="191">
        <f>'нетто 18'!AN44+25</f>
        <v>27044</v>
      </c>
      <c r="AO19" s="191">
        <f>'нетто 18'!AO44+25</f>
        <v>27618</v>
      </c>
      <c r="AP19" s="191">
        <f>'нетто 18'!AP44+25</f>
        <v>27618</v>
      </c>
      <c r="AQ19" s="191">
        <f>'нетто 18'!AQ44+25</f>
        <v>27618</v>
      </c>
      <c r="AR19" s="191">
        <f>'нетто 18'!AR44+25</f>
        <v>27618</v>
      </c>
      <c r="AS19" s="191">
        <f>'нетто 18'!AS44+25</f>
        <v>27618</v>
      </c>
      <c r="AT19" s="191">
        <f>'нетто 18'!AT44+25</f>
        <v>27618</v>
      </c>
      <c r="AU19" s="191">
        <f>'нетто 18'!AU44+25</f>
        <v>27618</v>
      </c>
      <c r="AV19" s="191">
        <f>'нетто 18'!AV44+25</f>
        <v>27618</v>
      </c>
      <c r="AW19" s="191">
        <f>'нетто 18'!AW44+25</f>
        <v>27618</v>
      </c>
      <c r="AX19" s="191">
        <f>'нетто 18'!AX44+25</f>
        <v>27618</v>
      </c>
      <c r="AY19" s="191">
        <f>'нетто 18'!AY44+25</f>
        <v>25978</v>
      </c>
      <c r="AZ19" s="191">
        <f>'нетто 18'!AZ44+25</f>
        <v>25978</v>
      </c>
      <c r="BA19" s="191">
        <f>'нетто 18'!BA44+25</f>
        <v>27618</v>
      </c>
      <c r="BB19" s="191">
        <f>'нетто 18'!BB44+25</f>
        <v>27618</v>
      </c>
      <c r="BC19" s="191">
        <f>'нетто 18'!BC44+25</f>
        <v>29258</v>
      </c>
      <c r="BD19" s="191">
        <f>'нетто 18'!BD44+25</f>
        <v>31308</v>
      </c>
      <c r="BE19" s="191">
        <f>'нетто 18'!BE44+25</f>
        <v>31308</v>
      </c>
      <c r="BF19" s="191">
        <f>'нетто 18'!BF44+25</f>
        <v>31308</v>
      </c>
      <c r="BG19" s="191">
        <f>'нетто 18'!BG44+25</f>
        <v>31308</v>
      </c>
      <c r="BH19" s="191">
        <f>'нетто 18'!BH44+25</f>
        <v>33358</v>
      </c>
      <c r="BI19" s="191">
        <f>'нетто 18'!BI44+25</f>
        <v>35818</v>
      </c>
      <c r="BJ19" s="191">
        <f>'нетто 18'!BJ44+25</f>
        <v>35818</v>
      </c>
      <c r="BK19" s="191">
        <f>'нетто 18'!BK44+25</f>
        <v>33358</v>
      </c>
      <c r="BL19" s="191">
        <f>'нетто 18'!BL44+25</f>
        <v>29258</v>
      </c>
      <c r="BM19" s="191">
        <f>'нетто 18'!BM44+25</f>
        <v>29258</v>
      </c>
      <c r="BN19" s="191">
        <f>'нетто 18'!BN44+25</f>
        <v>31308</v>
      </c>
      <c r="BO19" s="191">
        <f>'нетто 18'!BO44+25</f>
        <v>31308</v>
      </c>
      <c r="BP19" s="191">
        <f>'нетто 18'!BP44+25</f>
        <v>24338</v>
      </c>
      <c r="BQ19" s="191">
        <f>'нетто 18'!BQ44+25</f>
        <v>24707</v>
      </c>
      <c r="BR19" s="191">
        <f>'нетто 18'!BR44+25</f>
        <v>24707</v>
      </c>
      <c r="BS19" s="191">
        <f>'нетто 18'!BS44+25</f>
        <v>24707</v>
      </c>
      <c r="BT19" s="191">
        <f>'нетто 18'!BT44+25</f>
        <v>23477</v>
      </c>
      <c r="BU19" s="191">
        <f>'нетто 18'!BU44+25</f>
        <v>23477</v>
      </c>
      <c r="BV19" s="191">
        <f>'нетто 18'!BV44+25</f>
        <v>24707</v>
      </c>
      <c r="BW19" s="191">
        <f>'нетто 18'!BW44+25</f>
        <v>24707</v>
      </c>
      <c r="BX19" s="191">
        <f>'нетто 18'!BX44+25</f>
        <v>24707</v>
      </c>
      <c r="BY19" s="191">
        <f>'нетто 18'!BY44+25</f>
        <v>23313</v>
      </c>
      <c r="BZ19" s="191">
        <f>'нетто 18'!BZ44+25</f>
        <v>23313</v>
      </c>
      <c r="CA19" s="191">
        <f>'нетто 18'!CA44+25</f>
        <v>23313</v>
      </c>
      <c r="CB19" s="191">
        <f>'нетто 18'!CB44+25</f>
        <v>23313</v>
      </c>
      <c r="CC19" s="191">
        <f>'нетто 18'!CC44+25</f>
        <v>23313</v>
      </c>
      <c r="CD19" s="191">
        <f>'нетто 18'!CD44+25</f>
        <v>23313</v>
      </c>
      <c r="CE19" s="191">
        <f>'нетто 18'!CE44+25</f>
        <v>23313</v>
      </c>
      <c r="CF19" s="191">
        <f>'нетто 18'!CF44+25</f>
        <v>23313</v>
      </c>
      <c r="CG19" s="191">
        <f>'нетто 18'!CG44+25</f>
        <v>23313</v>
      </c>
      <c r="CH19" s="191">
        <f>'нетто 18'!CH44+25</f>
        <v>23313</v>
      </c>
      <c r="CI19" s="191">
        <f>'нетто 18'!CI44+25</f>
        <v>23313</v>
      </c>
      <c r="CJ19" s="191">
        <f>'нетто 18'!CJ44+25</f>
        <v>23313</v>
      </c>
      <c r="CK19" s="191">
        <f>'нетто 18'!CK44+25</f>
        <v>23313</v>
      </c>
      <c r="CL19" s="191">
        <f>'нетто 18'!CL44+25</f>
        <v>23313</v>
      </c>
      <c r="CM19" s="191">
        <f>'нетто 18'!CM44+25</f>
        <v>23313</v>
      </c>
      <c r="CN19" s="191">
        <f>'нетто 18'!CN44+25</f>
        <v>23313</v>
      </c>
      <c r="CO19" s="191">
        <f>'нетто 18'!CO44+25</f>
        <v>23313</v>
      </c>
      <c r="CP19" s="191">
        <f>'нетто 18'!CP44+25</f>
        <v>23313</v>
      </c>
      <c r="CQ19" s="191">
        <f>'нетто 18'!CQ44+25</f>
        <v>23313</v>
      </c>
      <c r="CR19" s="191">
        <f>'нетто 18'!CR44+25</f>
        <v>23313</v>
      </c>
      <c r="CS19" s="191">
        <f>'нетто 18'!CS44+25</f>
        <v>23313</v>
      </c>
      <c r="CT19" s="191">
        <f>'нетто 18'!CT44+25</f>
        <v>23313</v>
      </c>
      <c r="CU19" s="191">
        <f>'нетто 18'!CU44+25</f>
        <v>23313</v>
      </c>
      <c r="CV19" s="191">
        <f>'нетто 18'!CV44+25</f>
        <v>15728</v>
      </c>
      <c r="CW19" s="191">
        <f>'нетто 18'!CW44+25</f>
        <v>15728</v>
      </c>
      <c r="CX19" s="191">
        <f>'нетто 18'!CX44+25</f>
        <v>16138</v>
      </c>
      <c r="CY19" s="191">
        <f>'нетто 18'!CY44+25</f>
        <v>16138</v>
      </c>
      <c r="CZ19" s="191">
        <f>'нетто 18'!CZ44+25</f>
        <v>15728</v>
      </c>
      <c r="DA19" s="191">
        <f>'нетто 18'!DA44+25</f>
        <v>15728</v>
      </c>
      <c r="DB19" s="191">
        <f>'нетто 18'!DB44+25</f>
        <v>15728</v>
      </c>
      <c r="DC19" s="191">
        <f>'нетто 18'!DC44+25</f>
        <v>15728</v>
      </c>
      <c r="DD19" s="191">
        <f>'нетто 18'!DD44+25</f>
        <v>15728</v>
      </c>
      <c r="DE19" s="191">
        <f>'нетто 18'!DE44+25</f>
        <v>16138</v>
      </c>
      <c r="DF19" s="191">
        <f>'нетто 18'!DF44+25</f>
        <v>16138</v>
      </c>
      <c r="DG19" s="191">
        <f>'нетто 18'!DG44+25</f>
        <v>15728</v>
      </c>
      <c r="DH19" s="191">
        <f>'нетто 18'!DH44+25</f>
        <v>15728</v>
      </c>
      <c r="DI19" s="191">
        <f>'нетто 18'!DI44+25</f>
        <v>15728</v>
      </c>
      <c r="DJ19" s="191">
        <f>'нетто 18'!DJ44+25</f>
        <v>14908</v>
      </c>
      <c r="DK19" s="191">
        <f>'нетто 18'!DK44+25</f>
        <v>14908</v>
      </c>
      <c r="DL19" s="191">
        <f>'нетто 18'!DL44+25</f>
        <v>15482</v>
      </c>
      <c r="DM19" s="191">
        <f>'нетто 18'!DM44+25</f>
        <v>15482</v>
      </c>
      <c r="DN19" s="191">
        <f>'нетто 18'!DN44+25</f>
        <v>14908</v>
      </c>
      <c r="DO19" s="191">
        <f>'нетто 18'!DO44+25</f>
        <v>14908</v>
      </c>
      <c r="DP19" s="191">
        <f>'нетто 18'!DP44+25</f>
        <v>14908</v>
      </c>
      <c r="DQ19" s="191">
        <f>'нетто 18'!DQ44+25</f>
        <v>14908</v>
      </c>
      <c r="DR19" s="191">
        <f>'нетто 18'!DR44+25</f>
        <v>14908</v>
      </c>
      <c r="DS19" s="191">
        <f>'нетто 18'!DS44+25</f>
        <v>15482</v>
      </c>
      <c r="DT19" s="191">
        <f>'нетто 18'!DT44+25</f>
        <v>15482</v>
      </c>
      <c r="DU19" s="191">
        <f>'нетто 18'!DU44+25</f>
        <v>14908</v>
      </c>
      <c r="DV19" s="191">
        <f>'нетто 18'!DV44+25</f>
        <v>14908</v>
      </c>
      <c r="DW19" s="191">
        <f>'нетто 18'!DW44+25</f>
        <v>14908</v>
      </c>
      <c r="DX19" s="191">
        <f>'нетто 18'!DX44+25</f>
        <v>14908</v>
      </c>
      <c r="DY19" s="191">
        <f>'нетто 18'!DY44+25</f>
        <v>15728</v>
      </c>
    </row>
    <row r="20" spans="1:129" s="50" customFormat="1" x14ac:dyDescent="0.2">
      <c r="A20" s="88">
        <f>A7</f>
        <v>2</v>
      </c>
      <c r="B20" s="191" t="e">
        <f>'нетто 18'!B45+25</f>
        <v>#REF!</v>
      </c>
      <c r="C20" s="191" t="e">
        <f>'нетто 18'!C45+25</f>
        <v>#REF!</v>
      </c>
      <c r="D20" s="191" t="e">
        <f>'нетто 18'!D45+25</f>
        <v>#REF!</v>
      </c>
      <c r="E20" s="191" t="e">
        <f>'нетто 18'!E45+25</f>
        <v>#REF!</v>
      </c>
      <c r="F20" s="191" t="e">
        <f>'нетто 18'!F45+25</f>
        <v>#REF!</v>
      </c>
      <c r="G20" s="191" t="e">
        <f>'нетто 18'!G45+25</f>
        <v>#REF!</v>
      </c>
      <c r="H20" s="191">
        <f>'нетто 18'!H45+25</f>
        <v>36515</v>
      </c>
      <c r="I20" s="191">
        <f>'нетто 18'!I45+25</f>
        <v>48405</v>
      </c>
      <c r="J20" s="191">
        <f>'нетто 18'!J45+25</f>
        <v>48405</v>
      </c>
      <c r="K20" s="191">
        <f>'нетто 18'!K45+25</f>
        <v>48405</v>
      </c>
      <c r="L20" s="191">
        <f>'нетто 18'!L45+25</f>
        <v>42665</v>
      </c>
      <c r="M20" s="191">
        <f>'нетто 18'!M45+25</f>
        <v>42665</v>
      </c>
      <c r="N20" s="191">
        <f>'нетто 18'!N45+25</f>
        <v>42665</v>
      </c>
      <c r="O20" s="191">
        <f>'нетто 18'!O45+25</f>
        <v>42665</v>
      </c>
      <c r="P20" s="191">
        <f>'нетто 18'!P45+25</f>
        <v>42665</v>
      </c>
      <c r="Q20" s="191">
        <f>'нетто 18'!Q45+25</f>
        <v>42665</v>
      </c>
      <c r="R20" s="191">
        <f>'нетто 18'!R45+25</f>
        <v>35203</v>
      </c>
      <c r="S20" s="191">
        <f>'нетто 18'!S45+25</f>
        <v>21673</v>
      </c>
      <c r="T20" s="191">
        <f>'нетто 18'!T45+25</f>
        <v>21673</v>
      </c>
      <c r="U20" s="191">
        <f>'нетто 18'!U45+25</f>
        <v>21673</v>
      </c>
      <c r="V20" s="191">
        <f>'нетто 18'!V45+25</f>
        <v>21673</v>
      </c>
      <c r="W20" s="191">
        <f>'нетто 18'!W45+25</f>
        <v>21673</v>
      </c>
      <c r="X20" s="191">
        <f>'нетто 18'!X45+25</f>
        <v>23313</v>
      </c>
      <c r="Y20" s="191">
        <f>'нетто 18'!Y45+25</f>
        <v>23313</v>
      </c>
      <c r="Z20" s="191">
        <f>'нетто 18'!Z45+25</f>
        <v>23313</v>
      </c>
      <c r="AA20" s="191">
        <f>'нетто 18'!AA45+25</f>
        <v>23313</v>
      </c>
      <c r="AB20" s="191">
        <f>'нетто 18'!AB45+25</f>
        <v>23313</v>
      </c>
      <c r="AC20" s="191">
        <f>'нетто 18'!AC45+25</f>
        <v>21673</v>
      </c>
      <c r="AD20" s="191">
        <f>'нетто 18'!AD45+25</f>
        <v>21673</v>
      </c>
      <c r="AE20" s="191">
        <f>'нетто 18'!AE45+25</f>
        <v>21673</v>
      </c>
      <c r="AF20" s="191">
        <f>'нетто 18'!AF45+25</f>
        <v>21673</v>
      </c>
      <c r="AG20" s="191">
        <f>'нетто 18'!AG45+25</f>
        <v>21673</v>
      </c>
      <c r="AH20" s="191">
        <f>'нетто 18'!AH45+25</f>
        <v>24953</v>
      </c>
      <c r="AI20" s="191">
        <f>'нетто 18'!AI45+25</f>
        <v>24953</v>
      </c>
      <c r="AJ20" s="191">
        <f>'нетто 18'!AJ45+25</f>
        <v>24953</v>
      </c>
      <c r="AK20" s="191">
        <f>'нетто 18'!AK45+25</f>
        <v>24953</v>
      </c>
      <c r="AL20" s="191">
        <f>'нетто 18'!AL45+25</f>
        <v>24953</v>
      </c>
      <c r="AM20" s="191">
        <f>'нетто 18'!AM45+25</f>
        <v>26593</v>
      </c>
      <c r="AN20" s="191">
        <f>'нетто 18'!AN45+25</f>
        <v>28643</v>
      </c>
      <c r="AO20" s="191">
        <f>'нетто 18'!AO45+25</f>
        <v>29217</v>
      </c>
      <c r="AP20" s="191">
        <f>'нетто 18'!AP45+25</f>
        <v>29217</v>
      </c>
      <c r="AQ20" s="191">
        <f>'нетто 18'!AQ45+25</f>
        <v>29217</v>
      </c>
      <c r="AR20" s="191">
        <f>'нетто 18'!AR45+25</f>
        <v>29217</v>
      </c>
      <c r="AS20" s="191">
        <f>'нетто 18'!AS45+25</f>
        <v>29217</v>
      </c>
      <c r="AT20" s="191">
        <f>'нетто 18'!AT45+25</f>
        <v>29217</v>
      </c>
      <c r="AU20" s="191">
        <f>'нетто 18'!AU45+25</f>
        <v>29217</v>
      </c>
      <c r="AV20" s="191">
        <f>'нетто 18'!AV45+25</f>
        <v>29217</v>
      </c>
      <c r="AW20" s="191">
        <f>'нетто 18'!AW45+25</f>
        <v>29217</v>
      </c>
      <c r="AX20" s="191">
        <f>'нетто 18'!AX45+25</f>
        <v>29217</v>
      </c>
      <c r="AY20" s="191">
        <f>'нетто 18'!AY45+25</f>
        <v>27577</v>
      </c>
      <c r="AZ20" s="191">
        <f>'нетто 18'!AZ45+25</f>
        <v>27577</v>
      </c>
      <c r="BA20" s="191">
        <f>'нетто 18'!BA45+25</f>
        <v>29217</v>
      </c>
      <c r="BB20" s="191">
        <f>'нетто 18'!BB45+25</f>
        <v>29217</v>
      </c>
      <c r="BC20" s="191">
        <f>'нетто 18'!BC45+25</f>
        <v>30857</v>
      </c>
      <c r="BD20" s="191">
        <f>'нетто 18'!BD45+25</f>
        <v>32907</v>
      </c>
      <c r="BE20" s="191">
        <f>'нетто 18'!BE45+25</f>
        <v>32907</v>
      </c>
      <c r="BF20" s="191">
        <f>'нетто 18'!BF45+25</f>
        <v>32907</v>
      </c>
      <c r="BG20" s="191">
        <f>'нетто 18'!BG45+25</f>
        <v>32907</v>
      </c>
      <c r="BH20" s="191">
        <f>'нетто 18'!BH45+25</f>
        <v>34957</v>
      </c>
      <c r="BI20" s="191">
        <f>'нетто 18'!BI45+25</f>
        <v>37417</v>
      </c>
      <c r="BJ20" s="191">
        <f>'нетто 18'!BJ45+25</f>
        <v>37417</v>
      </c>
      <c r="BK20" s="191">
        <f>'нетто 18'!BK45+25</f>
        <v>34957</v>
      </c>
      <c r="BL20" s="191">
        <f>'нетто 18'!BL45+25</f>
        <v>30857</v>
      </c>
      <c r="BM20" s="191">
        <f>'нетто 18'!BM45+25</f>
        <v>30857</v>
      </c>
      <c r="BN20" s="191">
        <f>'нетто 18'!BN45+25</f>
        <v>32907</v>
      </c>
      <c r="BO20" s="191">
        <f>'нетто 18'!BO45+25</f>
        <v>32907</v>
      </c>
      <c r="BP20" s="191">
        <f>'нетто 18'!BP45+25</f>
        <v>25937</v>
      </c>
      <c r="BQ20" s="191">
        <f>'нетто 18'!BQ45+25</f>
        <v>26306</v>
      </c>
      <c r="BR20" s="191">
        <f>'нетто 18'!BR45+25</f>
        <v>26306</v>
      </c>
      <c r="BS20" s="191">
        <f>'нетто 18'!BS45+25</f>
        <v>26306</v>
      </c>
      <c r="BT20" s="191">
        <f>'нетто 18'!BT45+25</f>
        <v>25076</v>
      </c>
      <c r="BU20" s="191">
        <f>'нетто 18'!BU45+25</f>
        <v>25076</v>
      </c>
      <c r="BV20" s="191">
        <f>'нетто 18'!BV45+25</f>
        <v>26306</v>
      </c>
      <c r="BW20" s="191">
        <f>'нетто 18'!BW45+25</f>
        <v>26306</v>
      </c>
      <c r="BX20" s="191">
        <f>'нетто 18'!BX45+25</f>
        <v>26306</v>
      </c>
      <c r="BY20" s="191">
        <f>'нетто 18'!BY45+25</f>
        <v>24912</v>
      </c>
      <c r="BZ20" s="191">
        <f>'нетто 18'!BZ45+25</f>
        <v>24912</v>
      </c>
      <c r="CA20" s="191">
        <f>'нетто 18'!CA45+25</f>
        <v>24912</v>
      </c>
      <c r="CB20" s="191">
        <f>'нетто 18'!CB45+25</f>
        <v>24912</v>
      </c>
      <c r="CC20" s="191">
        <f>'нетто 18'!CC45+25</f>
        <v>24912</v>
      </c>
      <c r="CD20" s="191">
        <f>'нетто 18'!CD45+25</f>
        <v>24912</v>
      </c>
      <c r="CE20" s="191">
        <f>'нетто 18'!CE45+25</f>
        <v>24912</v>
      </c>
      <c r="CF20" s="191">
        <f>'нетто 18'!CF45+25</f>
        <v>24912</v>
      </c>
      <c r="CG20" s="191">
        <f>'нетто 18'!CG45+25</f>
        <v>24912</v>
      </c>
      <c r="CH20" s="191">
        <f>'нетто 18'!CH45+25</f>
        <v>24912</v>
      </c>
      <c r="CI20" s="191">
        <f>'нетто 18'!CI45+25</f>
        <v>24912</v>
      </c>
      <c r="CJ20" s="191">
        <f>'нетто 18'!CJ45+25</f>
        <v>24912</v>
      </c>
      <c r="CK20" s="191">
        <f>'нетто 18'!CK45+25</f>
        <v>24912</v>
      </c>
      <c r="CL20" s="191">
        <f>'нетто 18'!CL45+25</f>
        <v>24912</v>
      </c>
      <c r="CM20" s="191">
        <f>'нетто 18'!CM45+25</f>
        <v>24912</v>
      </c>
      <c r="CN20" s="191">
        <f>'нетто 18'!CN45+25</f>
        <v>24912</v>
      </c>
      <c r="CO20" s="191">
        <f>'нетто 18'!CO45+25</f>
        <v>24912</v>
      </c>
      <c r="CP20" s="191">
        <f>'нетто 18'!CP45+25</f>
        <v>24912</v>
      </c>
      <c r="CQ20" s="191">
        <f>'нетто 18'!CQ45+25</f>
        <v>24912</v>
      </c>
      <c r="CR20" s="191">
        <f>'нетто 18'!CR45+25</f>
        <v>24912</v>
      </c>
      <c r="CS20" s="191">
        <f>'нетто 18'!CS45+25</f>
        <v>24912</v>
      </c>
      <c r="CT20" s="191">
        <f>'нетто 18'!CT45+25</f>
        <v>24912</v>
      </c>
      <c r="CU20" s="191">
        <f>'нетто 18'!CU45+25</f>
        <v>24912</v>
      </c>
      <c r="CV20" s="191">
        <f>'нетто 18'!CV45+25</f>
        <v>17245</v>
      </c>
      <c r="CW20" s="191">
        <f>'нетто 18'!CW45+25</f>
        <v>17245</v>
      </c>
      <c r="CX20" s="191">
        <f>'нетто 18'!CX45+25</f>
        <v>17655</v>
      </c>
      <c r="CY20" s="191">
        <f>'нетто 18'!CY45+25</f>
        <v>17655</v>
      </c>
      <c r="CZ20" s="191">
        <f>'нетто 18'!CZ45+25</f>
        <v>17245</v>
      </c>
      <c r="DA20" s="191">
        <f>'нетто 18'!DA45+25</f>
        <v>17245</v>
      </c>
      <c r="DB20" s="191">
        <f>'нетто 18'!DB45+25</f>
        <v>17245</v>
      </c>
      <c r="DC20" s="191">
        <f>'нетто 18'!DC45+25</f>
        <v>17245</v>
      </c>
      <c r="DD20" s="191">
        <f>'нетто 18'!DD45+25</f>
        <v>17245</v>
      </c>
      <c r="DE20" s="191">
        <f>'нетто 18'!DE45+25</f>
        <v>17655</v>
      </c>
      <c r="DF20" s="191">
        <f>'нетто 18'!DF45+25</f>
        <v>17655</v>
      </c>
      <c r="DG20" s="191">
        <f>'нетто 18'!DG45+25</f>
        <v>17245</v>
      </c>
      <c r="DH20" s="191">
        <f>'нетто 18'!DH45+25</f>
        <v>17245</v>
      </c>
      <c r="DI20" s="191">
        <f>'нетто 18'!DI45+25</f>
        <v>17245</v>
      </c>
      <c r="DJ20" s="191">
        <f>'нетто 18'!DJ45+25</f>
        <v>16425</v>
      </c>
      <c r="DK20" s="191">
        <f>'нетто 18'!DK45+25</f>
        <v>16425</v>
      </c>
      <c r="DL20" s="191">
        <f>'нетто 18'!DL45+25</f>
        <v>16999</v>
      </c>
      <c r="DM20" s="191">
        <f>'нетто 18'!DM45+25</f>
        <v>16999</v>
      </c>
      <c r="DN20" s="191">
        <f>'нетто 18'!DN45+25</f>
        <v>16425</v>
      </c>
      <c r="DO20" s="191">
        <f>'нетто 18'!DO45+25</f>
        <v>16425</v>
      </c>
      <c r="DP20" s="191">
        <f>'нетто 18'!DP45+25</f>
        <v>16425</v>
      </c>
      <c r="DQ20" s="191">
        <f>'нетто 18'!DQ45+25</f>
        <v>16425</v>
      </c>
      <c r="DR20" s="191">
        <f>'нетто 18'!DR45+25</f>
        <v>16425</v>
      </c>
      <c r="DS20" s="191">
        <f>'нетто 18'!DS45+25</f>
        <v>16999</v>
      </c>
      <c r="DT20" s="191">
        <f>'нетто 18'!DT45+25</f>
        <v>16999</v>
      </c>
      <c r="DU20" s="191">
        <f>'нетто 18'!DU45+25</f>
        <v>16425</v>
      </c>
      <c r="DV20" s="191">
        <f>'нетто 18'!DV45+25</f>
        <v>16425</v>
      </c>
      <c r="DW20" s="191">
        <f>'нетто 18'!DW45+25</f>
        <v>16425</v>
      </c>
      <c r="DX20" s="191">
        <f>'нетто 18'!DX45+25</f>
        <v>16425</v>
      </c>
      <c r="DY20" s="191">
        <f>'нетто 18'!DY45+25</f>
        <v>17245</v>
      </c>
    </row>
    <row r="21" spans="1:129" s="50" customFormat="1" x14ac:dyDescent="0.2">
      <c r="A21" s="42" t="s">
        <v>86</v>
      </c>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c r="CI21" s="191"/>
      <c r="CJ21" s="191"/>
      <c r="CK21" s="191"/>
      <c r="CL21" s="191"/>
      <c r="CM21" s="191"/>
      <c r="CN21" s="191"/>
      <c r="CO21" s="191"/>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row>
    <row r="22" spans="1:129" s="50" customFormat="1" x14ac:dyDescent="0.2">
      <c r="A22" s="88">
        <f>A6</f>
        <v>1</v>
      </c>
      <c r="B22" s="191" t="e">
        <f>'нетто 18'!B47+25</f>
        <v>#REF!</v>
      </c>
      <c r="C22" s="191" t="e">
        <f>'нетто 18'!C47+25</f>
        <v>#REF!</v>
      </c>
      <c r="D22" s="191" t="e">
        <f>'нетто 18'!D47+25</f>
        <v>#REF!</v>
      </c>
      <c r="E22" s="191" t="e">
        <f>'нетто 18'!E47+25</f>
        <v>#REF!</v>
      </c>
      <c r="F22" s="191" t="e">
        <f>'нетто 18'!F47+25</f>
        <v>#REF!</v>
      </c>
      <c r="G22" s="191" t="e">
        <f>'нетто 18'!G47+25</f>
        <v>#REF!</v>
      </c>
      <c r="H22" s="191">
        <f>'нетто 18'!H47+25</f>
        <v>51070</v>
      </c>
      <c r="I22" s="191">
        <f>'нетто 18'!I47+25</f>
        <v>62960</v>
      </c>
      <c r="J22" s="191">
        <f>'нетто 18'!J47+25</f>
        <v>62960</v>
      </c>
      <c r="K22" s="191">
        <f>'нетто 18'!K47+25</f>
        <v>62960</v>
      </c>
      <c r="L22" s="191">
        <f>'нетто 18'!L47+25</f>
        <v>57220</v>
      </c>
      <c r="M22" s="191">
        <f>'нетто 18'!M47+25</f>
        <v>57220</v>
      </c>
      <c r="N22" s="191">
        <f>'нетто 18'!N47+25</f>
        <v>57220</v>
      </c>
      <c r="O22" s="191">
        <f>'нетто 18'!O47+25</f>
        <v>57220</v>
      </c>
      <c r="P22" s="191">
        <f>'нетто 18'!P47+25</f>
        <v>57220</v>
      </c>
      <c r="Q22" s="191">
        <f>'нетто 18'!Q47+25</f>
        <v>57220</v>
      </c>
      <c r="R22" s="191">
        <f>'нетто 18'!R47+25</f>
        <v>46314</v>
      </c>
      <c r="S22" s="191">
        <f>'нетто 18'!S47+25</f>
        <v>32784</v>
      </c>
      <c r="T22" s="191">
        <f>'нетто 18'!T47+25</f>
        <v>32784</v>
      </c>
      <c r="U22" s="191">
        <f>'нетто 18'!U47+25</f>
        <v>32784</v>
      </c>
      <c r="V22" s="191">
        <f>'нетто 18'!V47+25</f>
        <v>32784</v>
      </c>
      <c r="W22" s="191">
        <f>'нетто 18'!W47+25</f>
        <v>32784</v>
      </c>
      <c r="X22" s="191">
        <f>'нетто 18'!X47+25</f>
        <v>34424</v>
      </c>
      <c r="Y22" s="191">
        <f>'нетто 18'!Y47+25</f>
        <v>34424</v>
      </c>
      <c r="Z22" s="191">
        <f>'нетто 18'!Z47+25</f>
        <v>34424</v>
      </c>
      <c r="AA22" s="191">
        <f>'нетто 18'!AA47+25</f>
        <v>34424</v>
      </c>
      <c r="AB22" s="191">
        <f>'нетто 18'!AB47+25</f>
        <v>34424</v>
      </c>
      <c r="AC22" s="191">
        <f>'нетто 18'!AC47+25</f>
        <v>32784</v>
      </c>
      <c r="AD22" s="191">
        <f>'нетто 18'!AD47+25</f>
        <v>32784</v>
      </c>
      <c r="AE22" s="191">
        <f>'нетто 18'!AE47+25</f>
        <v>32784</v>
      </c>
      <c r="AF22" s="191">
        <f>'нетто 18'!AF47+25</f>
        <v>32784</v>
      </c>
      <c r="AG22" s="191">
        <f>'нетто 18'!AG47+25</f>
        <v>32784</v>
      </c>
      <c r="AH22" s="191">
        <f>'нетто 18'!AH47+25</f>
        <v>36064</v>
      </c>
      <c r="AI22" s="191">
        <f>'нетто 18'!AI47+25</f>
        <v>36064</v>
      </c>
      <c r="AJ22" s="191">
        <f>'нетто 18'!AJ47+25</f>
        <v>36064</v>
      </c>
      <c r="AK22" s="191">
        <f>'нетто 18'!AK47+25</f>
        <v>36064</v>
      </c>
      <c r="AL22" s="191">
        <f>'нетто 18'!AL47+25</f>
        <v>36064</v>
      </c>
      <c r="AM22" s="191">
        <f>'нетто 18'!AM47+25</f>
        <v>37704</v>
      </c>
      <c r="AN22" s="191">
        <f>'нетто 18'!AN47+25</f>
        <v>39754</v>
      </c>
      <c r="AO22" s="191">
        <f>'нетто 18'!AO47+25</f>
        <v>44264</v>
      </c>
      <c r="AP22" s="191">
        <f>'нетто 18'!AP47+25</f>
        <v>44264</v>
      </c>
      <c r="AQ22" s="191">
        <f>'нетто 18'!AQ47+25</f>
        <v>44264</v>
      </c>
      <c r="AR22" s="191">
        <f>'нетто 18'!AR47+25</f>
        <v>44264</v>
      </c>
      <c r="AS22" s="191">
        <f>'нетто 18'!AS47+25</f>
        <v>44264</v>
      </c>
      <c r="AT22" s="191">
        <f>'нетто 18'!AT47+25</f>
        <v>44264</v>
      </c>
      <c r="AU22" s="191">
        <f>'нетто 18'!AU47+25</f>
        <v>44264</v>
      </c>
      <c r="AV22" s="191">
        <f>'нетто 18'!AV47+25</f>
        <v>44264</v>
      </c>
      <c r="AW22" s="191">
        <f>'нетто 18'!AW47+25</f>
        <v>44264</v>
      </c>
      <c r="AX22" s="191">
        <f>'нетто 18'!AX47+25</f>
        <v>44264</v>
      </c>
      <c r="AY22" s="191">
        <f>'нетто 18'!AY47+25</f>
        <v>42624</v>
      </c>
      <c r="AZ22" s="191">
        <f>'нетто 18'!AZ47+25</f>
        <v>42624</v>
      </c>
      <c r="BA22" s="191">
        <f>'нетто 18'!BA47+25</f>
        <v>44264</v>
      </c>
      <c r="BB22" s="191">
        <f>'нетто 18'!BB47+25</f>
        <v>44264</v>
      </c>
      <c r="BC22" s="191">
        <f>'нетто 18'!BC47+25</f>
        <v>45904</v>
      </c>
      <c r="BD22" s="191">
        <f>'нетто 18'!BD47+25</f>
        <v>47954</v>
      </c>
      <c r="BE22" s="191">
        <f>'нетто 18'!BE47+25</f>
        <v>47954</v>
      </c>
      <c r="BF22" s="191">
        <f>'нетто 18'!BF47+25</f>
        <v>47954</v>
      </c>
      <c r="BG22" s="191">
        <f>'нетто 18'!BG47+25</f>
        <v>47954</v>
      </c>
      <c r="BH22" s="191">
        <f>'нетто 18'!BH47+25</f>
        <v>50004</v>
      </c>
      <c r="BI22" s="191">
        <f>'нетто 18'!BI47+25</f>
        <v>52464</v>
      </c>
      <c r="BJ22" s="191">
        <f>'нетто 18'!BJ47+25</f>
        <v>52464</v>
      </c>
      <c r="BK22" s="191">
        <f>'нетто 18'!BK47+25</f>
        <v>50004</v>
      </c>
      <c r="BL22" s="191">
        <f>'нетто 18'!BL47+25</f>
        <v>45904</v>
      </c>
      <c r="BM22" s="191">
        <f>'нетто 18'!BM47+25</f>
        <v>45904</v>
      </c>
      <c r="BN22" s="191">
        <f>'нетто 18'!BN47+25</f>
        <v>47954</v>
      </c>
      <c r="BO22" s="191">
        <f>'нетто 18'!BO47+25</f>
        <v>47954</v>
      </c>
      <c r="BP22" s="191">
        <f>'нетто 18'!BP47+25</f>
        <v>40984</v>
      </c>
      <c r="BQ22" s="191">
        <f>'нетто 18'!BQ47+25</f>
        <v>41353</v>
      </c>
      <c r="BR22" s="191">
        <f>'нетто 18'!BR47+25</f>
        <v>41353</v>
      </c>
      <c r="BS22" s="191">
        <f>'нетто 18'!BS47+25</f>
        <v>41353</v>
      </c>
      <c r="BT22" s="191">
        <f>'нетто 18'!BT47+25</f>
        <v>40123</v>
      </c>
      <c r="BU22" s="191">
        <f>'нетто 18'!BU47+25</f>
        <v>40123</v>
      </c>
      <c r="BV22" s="191">
        <f>'нетто 18'!BV47+25</f>
        <v>41353</v>
      </c>
      <c r="BW22" s="191">
        <f>'нетто 18'!BW47+25</f>
        <v>41353</v>
      </c>
      <c r="BX22" s="191">
        <f>'нетто 18'!BX47+25</f>
        <v>41353</v>
      </c>
      <c r="BY22" s="191">
        <f>'нетто 18'!BY47+25</f>
        <v>36023</v>
      </c>
      <c r="BZ22" s="191">
        <f>'нетто 18'!BZ47+25</f>
        <v>36023</v>
      </c>
      <c r="CA22" s="191">
        <f>'нетто 18'!CA47+25</f>
        <v>36023</v>
      </c>
      <c r="CB22" s="191">
        <f>'нетто 18'!CB47+25</f>
        <v>36023</v>
      </c>
      <c r="CC22" s="191">
        <f>'нетто 18'!CC47+25</f>
        <v>36023</v>
      </c>
      <c r="CD22" s="191">
        <f>'нетто 18'!CD47+25</f>
        <v>36023</v>
      </c>
      <c r="CE22" s="191">
        <f>'нетто 18'!CE47+25</f>
        <v>36023</v>
      </c>
      <c r="CF22" s="191">
        <f>'нетто 18'!CF47+25</f>
        <v>36023</v>
      </c>
      <c r="CG22" s="191">
        <f>'нетто 18'!CG47+25</f>
        <v>36023</v>
      </c>
      <c r="CH22" s="191">
        <f>'нетто 18'!CH47+25</f>
        <v>36023</v>
      </c>
      <c r="CI22" s="191">
        <f>'нетто 18'!CI47+25</f>
        <v>36023</v>
      </c>
      <c r="CJ22" s="191">
        <f>'нетто 18'!CJ47+25</f>
        <v>36023</v>
      </c>
      <c r="CK22" s="191">
        <f>'нетто 18'!CK47+25</f>
        <v>36023</v>
      </c>
      <c r="CL22" s="191">
        <f>'нетто 18'!CL47+25</f>
        <v>36023</v>
      </c>
      <c r="CM22" s="191">
        <f>'нетто 18'!CM47+25</f>
        <v>36023</v>
      </c>
      <c r="CN22" s="191">
        <f>'нетто 18'!CN47+25</f>
        <v>36023</v>
      </c>
      <c r="CO22" s="191">
        <f>'нетто 18'!CO47+25</f>
        <v>36023</v>
      </c>
      <c r="CP22" s="191">
        <f>'нетто 18'!CP47+25</f>
        <v>36023</v>
      </c>
      <c r="CQ22" s="191">
        <f>'нетто 18'!CQ47+25</f>
        <v>36023</v>
      </c>
      <c r="CR22" s="191">
        <f>'нетто 18'!CR47+25</f>
        <v>36023</v>
      </c>
      <c r="CS22" s="191">
        <f>'нетто 18'!CS47+25</f>
        <v>36023</v>
      </c>
      <c r="CT22" s="191">
        <f>'нетто 18'!CT47+25</f>
        <v>36023</v>
      </c>
      <c r="CU22" s="191">
        <f>'нетто 18'!CU47+25</f>
        <v>36023</v>
      </c>
      <c r="CV22" s="191">
        <f>'нетто 18'!CV47+25</f>
        <v>28438</v>
      </c>
      <c r="CW22" s="191">
        <f>'нетто 18'!CW47+25</f>
        <v>28438</v>
      </c>
      <c r="CX22" s="191">
        <f>'нетто 18'!CX47+25</f>
        <v>28848</v>
      </c>
      <c r="CY22" s="191">
        <f>'нетто 18'!CY47+25</f>
        <v>28848</v>
      </c>
      <c r="CZ22" s="191">
        <f>'нетто 18'!CZ47+25</f>
        <v>28438</v>
      </c>
      <c r="DA22" s="191">
        <f>'нетто 18'!DA47+25</f>
        <v>28438</v>
      </c>
      <c r="DB22" s="191">
        <f>'нетто 18'!DB47+25</f>
        <v>28438</v>
      </c>
      <c r="DC22" s="191">
        <f>'нетто 18'!DC47+25</f>
        <v>28438</v>
      </c>
      <c r="DD22" s="191">
        <f>'нетто 18'!DD47+25</f>
        <v>28438</v>
      </c>
      <c r="DE22" s="191">
        <f>'нетто 18'!DE47+25</f>
        <v>28848</v>
      </c>
      <c r="DF22" s="191">
        <f>'нетто 18'!DF47+25</f>
        <v>28848</v>
      </c>
      <c r="DG22" s="191">
        <f>'нетто 18'!DG47+25</f>
        <v>28438</v>
      </c>
      <c r="DH22" s="191">
        <f>'нетто 18'!DH47+25</f>
        <v>28438</v>
      </c>
      <c r="DI22" s="191">
        <f>'нетто 18'!DI47+25</f>
        <v>28438</v>
      </c>
      <c r="DJ22" s="191">
        <f>'нетто 18'!DJ47+25</f>
        <v>27618</v>
      </c>
      <c r="DK22" s="191">
        <f>'нетто 18'!DK47+25</f>
        <v>27618</v>
      </c>
      <c r="DL22" s="191">
        <f>'нетто 18'!DL47+25</f>
        <v>28192</v>
      </c>
      <c r="DM22" s="191">
        <f>'нетто 18'!DM47+25</f>
        <v>28192</v>
      </c>
      <c r="DN22" s="191">
        <f>'нетто 18'!DN47+25</f>
        <v>27618</v>
      </c>
      <c r="DO22" s="191">
        <f>'нетто 18'!DO47+25</f>
        <v>27618</v>
      </c>
      <c r="DP22" s="191">
        <f>'нетто 18'!DP47+25</f>
        <v>27618</v>
      </c>
      <c r="DQ22" s="191">
        <f>'нетто 18'!DQ47+25</f>
        <v>27618</v>
      </c>
      <c r="DR22" s="191">
        <f>'нетто 18'!DR47+25</f>
        <v>27618</v>
      </c>
      <c r="DS22" s="191">
        <f>'нетто 18'!DS47+25</f>
        <v>28192</v>
      </c>
      <c r="DT22" s="191">
        <f>'нетто 18'!DT47+25</f>
        <v>28192</v>
      </c>
      <c r="DU22" s="191">
        <f>'нетто 18'!DU47+25</f>
        <v>27618</v>
      </c>
      <c r="DV22" s="191">
        <f>'нетто 18'!DV47+25</f>
        <v>27618</v>
      </c>
      <c r="DW22" s="191">
        <f>'нетто 18'!DW47+25</f>
        <v>27618</v>
      </c>
      <c r="DX22" s="191">
        <f>'нетто 18'!DX47+25</f>
        <v>27618</v>
      </c>
      <c r="DY22" s="191">
        <f>'нетто 18'!DY47+25</f>
        <v>28438</v>
      </c>
    </row>
    <row r="23" spans="1:129" s="50" customFormat="1" x14ac:dyDescent="0.2">
      <c r="A23" s="88">
        <f>A7</f>
        <v>2</v>
      </c>
      <c r="B23" s="191" t="e">
        <f>'нетто 18'!B48+25</f>
        <v>#REF!</v>
      </c>
      <c r="C23" s="191" t="e">
        <f>'нетто 18'!C48+25</f>
        <v>#REF!</v>
      </c>
      <c r="D23" s="191" t="e">
        <f>'нетто 18'!D48+25</f>
        <v>#REF!</v>
      </c>
      <c r="E23" s="191" t="e">
        <f>'нетто 18'!E48+25</f>
        <v>#REF!</v>
      </c>
      <c r="F23" s="191" t="e">
        <f>'нетто 18'!F48+25</f>
        <v>#REF!</v>
      </c>
      <c r="G23" s="191" t="e">
        <f>'нетто 18'!G48+25</f>
        <v>#REF!</v>
      </c>
      <c r="H23" s="191">
        <f>'нетто 18'!H48+25</f>
        <v>52915</v>
      </c>
      <c r="I23" s="191">
        <f>'нетто 18'!I48+25</f>
        <v>64805</v>
      </c>
      <c r="J23" s="191">
        <f>'нетто 18'!J48+25</f>
        <v>64805</v>
      </c>
      <c r="K23" s="191">
        <f>'нетто 18'!K48+25</f>
        <v>64805</v>
      </c>
      <c r="L23" s="191">
        <f>'нетто 18'!L48+25</f>
        <v>59065</v>
      </c>
      <c r="M23" s="191">
        <f>'нетто 18'!M48+25</f>
        <v>59065</v>
      </c>
      <c r="N23" s="191">
        <f>'нетто 18'!N48+25</f>
        <v>59065</v>
      </c>
      <c r="O23" s="191">
        <f>'нетто 18'!O48+25</f>
        <v>59065</v>
      </c>
      <c r="P23" s="191">
        <f>'нетто 18'!P48+25</f>
        <v>59065</v>
      </c>
      <c r="Q23" s="191">
        <f>'нетто 18'!Q48+25</f>
        <v>59065</v>
      </c>
      <c r="R23" s="191">
        <f>'нетто 18'!R48+25</f>
        <v>47913</v>
      </c>
      <c r="S23" s="191">
        <f>'нетто 18'!S48+25</f>
        <v>34383</v>
      </c>
      <c r="T23" s="191">
        <f>'нетто 18'!T48+25</f>
        <v>34383</v>
      </c>
      <c r="U23" s="191">
        <f>'нетто 18'!U48+25</f>
        <v>34383</v>
      </c>
      <c r="V23" s="191">
        <f>'нетто 18'!V48+25</f>
        <v>34383</v>
      </c>
      <c r="W23" s="191">
        <f>'нетто 18'!W48+25</f>
        <v>34383</v>
      </c>
      <c r="X23" s="191">
        <f>'нетто 18'!X48+25</f>
        <v>36023</v>
      </c>
      <c r="Y23" s="191">
        <f>'нетто 18'!Y48+25</f>
        <v>36023</v>
      </c>
      <c r="Z23" s="191">
        <f>'нетто 18'!Z48+25</f>
        <v>36023</v>
      </c>
      <c r="AA23" s="191">
        <f>'нетто 18'!AA48+25</f>
        <v>36023</v>
      </c>
      <c r="AB23" s="191">
        <f>'нетто 18'!AB48+25</f>
        <v>36023</v>
      </c>
      <c r="AC23" s="191">
        <f>'нетто 18'!AC48+25</f>
        <v>34383</v>
      </c>
      <c r="AD23" s="191">
        <f>'нетто 18'!AD48+25</f>
        <v>34383</v>
      </c>
      <c r="AE23" s="191">
        <f>'нетто 18'!AE48+25</f>
        <v>34383</v>
      </c>
      <c r="AF23" s="191">
        <f>'нетто 18'!AF48+25</f>
        <v>34383</v>
      </c>
      <c r="AG23" s="191">
        <f>'нетто 18'!AG48+25</f>
        <v>34383</v>
      </c>
      <c r="AH23" s="191">
        <f>'нетто 18'!AH48+25</f>
        <v>37663</v>
      </c>
      <c r="AI23" s="191">
        <f>'нетто 18'!AI48+25</f>
        <v>37663</v>
      </c>
      <c r="AJ23" s="191">
        <f>'нетто 18'!AJ48+25</f>
        <v>37663</v>
      </c>
      <c r="AK23" s="191">
        <f>'нетто 18'!AK48+25</f>
        <v>37663</v>
      </c>
      <c r="AL23" s="191">
        <f>'нетто 18'!AL48+25</f>
        <v>37663</v>
      </c>
      <c r="AM23" s="191">
        <f>'нетто 18'!AM48+25</f>
        <v>39303</v>
      </c>
      <c r="AN23" s="191">
        <f>'нетто 18'!AN48+25</f>
        <v>41353</v>
      </c>
      <c r="AO23" s="191">
        <f>'нетто 18'!AO48+25</f>
        <v>45863</v>
      </c>
      <c r="AP23" s="191">
        <f>'нетто 18'!AP48+25</f>
        <v>45863</v>
      </c>
      <c r="AQ23" s="191">
        <f>'нетто 18'!AQ48+25</f>
        <v>45863</v>
      </c>
      <c r="AR23" s="191">
        <f>'нетто 18'!AR48+25</f>
        <v>45863</v>
      </c>
      <c r="AS23" s="191">
        <f>'нетто 18'!AS48+25</f>
        <v>45863</v>
      </c>
      <c r="AT23" s="191">
        <f>'нетто 18'!AT48+25</f>
        <v>45863</v>
      </c>
      <c r="AU23" s="191">
        <f>'нетто 18'!AU48+25</f>
        <v>45863</v>
      </c>
      <c r="AV23" s="191">
        <f>'нетто 18'!AV48+25</f>
        <v>45863</v>
      </c>
      <c r="AW23" s="191">
        <f>'нетто 18'!AW48+25</f>
        <v>45863</v>
      </c>
      <c r="AX23" s="191">
        <f>'нетто 18'!AX48+25</f>
        <v>45863</v>
      </c>
      <c r="AY23" s="191">
        <f>'нетто 18'!AY48+25</f>
        <v>44223</v>
      </c>
      <c r="AZ23" s="191">
        <f>'нетто 18'!AZ48+25</f>
        <v>44223</v>
      </c>
      <c r="BA23" s="191">
        <f>'нетто 18'!BA48+25</f>
        <v>45863</v>
      </c>
      <c r="BB23" s="191">
        <f>'нетто 18'!BB48+25</f>
        <v>45863</v>
      </c>
      <c r="BC23" s="191">
        <f>'нетто 18'!BC48+25</f>
        <v>47503</v>
      </c>
      <c r="BD23" s="191">
        <f>'нетто 18'!BD48+25</f>
        <v>49553</v>
      </c>
      <c r="BE23" s="191">
        <f>'нетто 18'!BE48+25</f>
        <v>49553</v>
      </c>
      <c r="BF23" s="191">
        <f>'нетто 18'!BF48+25</f>
        <v>49553</v>
      </c>
      <c r="BG23" s="191">
        <f>'нетто 18'!BG48+25</f>
        <v>49553</v>
      </c>
      <c r="BH23" s="191">
        <f>'нетто 18'!BH48+25</f>
        <v>51603</v>
      </c>
      <c r="BI23" s="191">
        <f>'нетто 18'!BI48+25</f>
        <v>54063</v>
      </c>
      <c r="BJ23" s="191">
        <f>'нетто 18'!BJ48+25</f>
        <v>54063</v>
      </c>
      <c r="BK23" s="191">
        <f>'нетто 18'!BK48+25</f>
        <v>51603</v>
      </c>
      <c r="BL23" s="191">
        <f>'нетто 18'!BL48+25</f>
        <v>47503</v>
      </c>
      <c r="BM23" s="191">
        <f>'нетто 18'!BM48+25</f>
        <v>47503</v>
      </c>
      <c r="BN23" s="191">
        <f>'нетто 18'!BN48+25</f>
        <v>49553</v>
      </c>
      <c r="BO23" s="191">
        <f>'нетто 18'!BO48+25</f>
        <v>49553</v>
      </c>
      <c r="BP23" s="191">
        <f>'нетто 18'!BP48+25</f>
        <v>42583</v>
      </c>
      <c r="BQ23" s="191">
        <f>'нетто 18'!BQ48+25</f>
        <v>42952</v>
      </c>
      <c r="BR23" s="191">
        <f>'нетто 18'!BR48+25</f>
        <v>42952</v>
      </c>
      <c r="BS23" s="191">
        <f>'нетто 18'!BS48+25</f>
        <v>42952</v>
      </c>
      <c r="BT23" s="191">
        <f>'нетто 18'!BT48+25</f>
        <v>41722</v>
      </c>
      <c r="BU23" s="191">
        <f>'нетто 18'!BU48+25</f>
        <v>41722</v>
      </c>
      <c r="BV23" s="191">
        <f>'нетто 18'!BV48+25</f>
        <v>42952</v>
      </c>
      <c r="BW23" s="191">
        <f>'нетто 18'!BW48+25</f>
        <v>42952</v>
      </c>
      <c r="BX23" s="191">
        <f>'нетто 18'!BX48+25</f>
        <v>42952</v>
      </c>
      <c r="BY23" s="191">
        <f>'нетто 18'!BY48+25</f>
        <v>37622</v>
      </c>
      <c r="BZ23" s="191">
        <f>'нетто 18'!BZ48+25</f>
        <v>37622</v>
      </c>
      <c r="CA23" s="191">
        <f>'нетто 18'!CA48+25</f>
        <v>37622</v>
      </c>
      <c r="CB23" s="191">
        <f>'нетто 18'!CB48+25</f>
        <v>37622</v>
      </c>
      <c r="CC23" s="191">
        <f>'нетто 18'!CC48+25</f>
        <v>37622</v>
      </c>
      <c r="CD23" s="191">
        <f>'нетто 18'!CD48+25</f>
        <v>37622</v>
      </c>
      <c r="CE23" s="191">
        <f>'нетто 18'!CE48+25</f>
        <v>37622</v>
      </c>
      <c r="CF23" s="191">
        <f>'нетто 18'!CF48+25</f>
        <v>37622</v>
      </c>
      <c r="CG23" s="191">
        <f>'нетто 18'!CG48+25</f>
        <v>37622</v>
      </c>
      <c r="CH23" s="191">
        <f>'нетто 18'!CH48+25</f>
        <v>37622</v>
      </c>
      <c r="CI23" s="191">
        <f>'нетто 18'!CI48+25</f>
        <v>37622</v>
      </c>
      <c r="CJ23" s="191">
        <f>'нетто 18'!CJ48+25</f>
        <v>37622</v>
      </c>
      <c r="CK23" s="191">
        <f>'нетто 18'!CK48+25</f>
        <v>37622</v>
      </c>
      <c r="CL23" s="191">
        <f>'нетто 18'!CL48+25</f>
        <v>37622</v>
      </c>
      <c r="CM23" s="191">
        <f>'нетто 18'!CM48+25</f>
        <v>37622</v>
      </c>
      <c r="CN23" s="191">
        <f>'нетто 18'!CN48+25</f>
        <v>37622</v>
      </c>
      <c r="CO23" s="191">
        <f>'нетто 18'!CO48+25</f>
        <v>37622</v>
      </c>
      <c r="CP23" s="191">
        <f>'нетто 18'!CP48+25</f>
        <v>37622</v>
      </c>
      <c r="CQ23" s="191">
        <f>'нетто 18'!CQ48+25</f>
        <v>37622</v>
      </c>
      <c r="CR23" s="191">
        <f>'нетто 18'!CR48+25</f>
        <v>37622</v>
      </c>
      <c r="CS23" s="191">
        <f>'нетто 18'!CS48+25</f>
        <v>37622</v>
      </c>
      <c r="CT23" s="191">
        <f>'нетто 18'!CT48+25</f>
        <v>37622</v>
      </c>
      <c r="CU23" s="191">
        <f>'нетто 18'!CU48+25</f>
        <v>37622</v>
      </c>
      <c r="CV23" s="191">
        <f>'нетто 18'!CV48+25</f>
        <v>29955</v>
      </c>
      <c r="CW23" s="191">
        <f>'нетто 18'!CW48+25</f>
        <v>29955</v>
      </c>
      <c r="CX23" s="191">
        <f>'нетто 18'!CX48+25</f>
        <v>30365</v>
      </c>
      <c r="CY23" s="191">
        <f>'нетто 18'!CY48+25</f>
        <v>30365</v>
      </c>
      <c r="CZ23" s="191">
        <f>'нетто 18'!CZ48+25</f>
        <v>29955</v>
      </c>
      <c r="DA23" s="191">
        <f>'нетто 18'!DA48+25</f>
        <v>29955</v>
      </c>
      <c r="DB23" s="191">
        <f>'нетто 18'!DB48+25</f>
        <v>29955</v>
      </c>
      <c r="DC23" s="191">
        <f>'нетто 18'!DC48+25</f>
        <v>29955</v>
      </c>
      <c r="DD23" s="191">
        <f>'нетто 18'!DD48+25</f>
        <v>29955</v>
      </c>
      <c r="DE23" s="191">
        <f>'нетто 18'!DE48+25</f>
        <v>30365</v>
      </c>
      <c r="DF23" s="191">
        <f>'нетто 18'!DF48+25</f>
        <v>30365</v>
      </c>
      <c r="DG23" s="191">
        <f>'нетто 18'!DG48+25</f>
        <v>29955</v>
      </c>
      <c r="DH23" s="191">
        <f>'нетто 18'!DH48+25</f>
        <v>29955</v>
      </c>
      <c r="DI23" s="191">
        <f>'нетто 18'!DI48+25</f>
        <v>29955</v>
      </c>
      <c r="DJ23" s="191">
        <f>'нетто 18'!DJ48+25</f>
        <v>29135</v>
      </c>
      <c r="DK23" s="191">
        <f>'нетто 18'!DK48+25</f>
        <v>29135</v>
      </c>
      <c r="DL23" s="191">
        <f>'нетто 18'!DL48+25</f>
        <v>29709</v>
      </c>
      <c r="DM23" s="191">
        <f>'нетто 18'!DM48+25</f>
        <v>29709</v>
      </c>
      <c r="DN23" s="191">
        <f>'нетто 18'!DN48+25</f>
        <v>29135</v>
      </c>
      <c r="DO23" s="191">
        <f>'нетто 18'!DO48+25</f>
        <v>29135</v>
      </c>
      <c r="DP23" s="191">
        <f>'нетто 18'!DP48+25</f>
        <v>29135</v>
      </c>
      <c r="DQ23" s="191">
        <f>'нетто 18'!DQ48+25</f>
        <v>29135</v>
      </c>
      <c r="DR23" s="191">
        <f>'нетто 18'!DR48+25</f>
        <v>29135</v>
      </c>
      <c r="DS23" s="191">
        <f>'нетто 18'!DS48+25</f>
        <v>29709</v>
      </c>
      <c r="DT23" s="191">
        <f>'нетто 18'!DT48+25</f>
        <v>29709</v>
      </c>
      <c r="DU23" s="191">
        <f>'нетто 18'!DU48+25</f>
        <v>29135</v>
      </c>
      <c r="DV23" s="191">
        <f>'нетто 18'!DV48+25</f>
        <v>29135</v>
      </c>
      <c r="DW23" s="191">
        <f>'нетто 18'!DW48+25</f>
        <v>29135</v>
      </c>
      <c r="DX23" s="191">
        <f>'нетто 18'!DX48+25</f>
        <v>29135</v>
      </c>
      <c r="DY23" s="191">
        <f>'нетто 18'!DY48+25</f>
        <v>29955</v>
      </c>
    </row>
    <row r="24" spans="1:129" s="50" customFormat="1" x14ac:dyDescent="0.2">
      <c r="A24" s="42" t="s">
        <v>87</v>
      </c>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row>
    <row r="25" spans="1:129" s="50" customFormat="1" x14ac:dyDescent="0.2">
      <c r="A25" s="88" t="s">
        <v>88</v>
      </c>
      <c r="B25" s="191" t="e">
        <f>'нетто 18'!B50+25</f>
        <v>#REF!</v>
      </c>
      <c r="C25" s="191" t="e">
        <f>'нетто 18'!C50+25</f>
        <v>#REF!</v>
      </c>
      <c r="D25" s="191" t="e">
        <f>'нетто 18'!D50+25</f>
        <v>#REF!</v>
      </c>
      <c r="E25" s="191" t="e">
        <f>'нетто 18'!E50+25</f>
        <v>#REF!</v>
      </c>
      <c r="F25" s="191" t="e">
        <f>'нетто 18'!F50+25</f>
        <v>#REF!</v>
      </c>
      <c r="G25" s="191" t="e">
        <f>'нетто 18'!G50+25</f>
        <v>#REF!</v>
      </c>
      <c r="H25" s="191">
        <f>'нетто 18'!H50+25</f>
        <v>98015</v>
      </c>
      <c r="I25" s="191">
        <f>'нетто 18'!I50+25</f>
        <v>109905</v>
      </c>
      <c r="J25" s="191">
        <f>'нетто 18'!J50+25</f>
        <v>109905</v>
      </c>
      <c r="K25" s="191">
        <f>'нетто 18'!K50+25</f>
        <v>109905</v>
      </c>
      <c r="L25" s="191">
        <f>'нетто 18'!L50+25</f>
        <v>104165</v>
      </c>
      <c r="M25" s="191">
        <f>'нетто 18'!M50+25</f>
        <v>104165</v>
      </c>
      <c r="N25" s="191">
        <f>'нетто 18'!N50+25</f>
        <v>104165</v>
      </c>
      <c r="O25" s="191">
        <f>'нетто 18'!O50+25</f>
        <v>104165</v>
      </c>
      <c r="P25" s="191">
        <f>'нетто 18'!P50+25</f>
        <v>104165</v>
      </c>
      <c r="Q25" s="191">
        <f>'нетто 18'!Q50+25</f>
        <v>104165</v>
      </c>
      <c r="R25" s="191">
        <f>'нетто 18'!R50+25</f>
        <v>76613</v>
      </c>
      <c r="S25" s="191">
        <f>'нетто 18'!S50+25</f>
        <v>63083</v>
      </c>
      <c r="T25" s="191">
        <f>'нетто 18'!T50+25</f>
        <v>63083</v>
      </c>
      <c r="U25" s="191">
        <f>'нетто 18'!U50+25</f>
        <v>63083</v>
      </c>
      <c r="V25" s="191">
        <f>'нетто 18'!V50+25</f>
        <v>63083</v>
      </c>
      <c r="W25" s="191">
        <f>'нетто 18'!W50+25</f>
        <v>63083</v>
      </c>
      <c r="X25" s="191">
        <f>'нетто 18'!X50+25</f>
        <v>64723</v>
      </c>
      <c r="Y25" s="191">
        <f>'нетто 18'!Y50+25</f>
        <v>64723</v>
      </c>
      <c r="Z25" s="191">
        <f>'нетто 18'!Z50+25</f>
        <v>64723</v>
      </c>
      <c r="AA25" s="191">
        <f>'нетто 18'!AA50+25</f>
        <v>64723</v>
      </c>
      <c r="AB25" s="191">
        <f>'нетто 18'!AB50+25</f>
        <v>64723</v>
      </c>
      <c r="AC25" s="191">
        <f>'нетто 18'!AC50+25</f>
        <v>63083</v>
      </c>
      <c r="AD25" s="191">
        <f>'нетто 18'!AD50+25</f>
        <v>63083</v>
      </c>
      <c r="AE25" s="191">
        <f>'нетто 18'!AE50+25</f>
        <v>63083</v>
      </c>
      <c r="AF25" s="191">
        <f>'нетто 18'!AF50+25</f>
        <v>63083</v>
      </c>
      <c r="AG25" s="191">
        <f>'нетто 18'!AG50+25</f>
        <v>63083</v>
      </c>
      <c r="AH25" s="191">
        <f>'нетто 18'!AH50+25</f>
        <v>66363</v>
      </c>
      <c r="AI25" s="191">
        <f>'нетто 18'!AI50+25</f>
        <v>66363</v>
      </c>
      <c r="AJ25" s="191">
        <f>'нетто 18'!AJ50+25</f>
        <v>66363</v>
      </c>
      <c r="AK25" s="191">
        <f>'нетто 18'!AK50+25</f>
        <v>66363</v>
      </c>
      <c r="AL25" s="191">
        <f>'нетто 18'!AL50+25</f>
        <v>66363</v>
      </c>
      <c r="AM25" s="191">
        <f>'нетто 18'!AM50+25</f>
        <v>68003</v>
      </c>
      <c r="AN25" s="191">
        <f>'нетто 18'!AN50+25</f>
        <v>70053</v>
      </c>
      <c r="AO25" s="191">
        <f>'нетто 18'!AO50+25</f>
        <v>78663</v>
      </c>
      <c r="AP25" s="191">
        <f>'нетто 18'!AP50+25</f>
        <v>78663</v>
      </c>
      <c r="AQ25" s="191">
        <f>'нетто 18'!AQ50+25</f>
        <v>78663</v>
      </c>
      <c r="AR25" s="191">
        <f>'нетто 18'!AR50+25</f>
        <v>78663</v>
      </c>
      <c r="AS25" s="191">
        <f>'нетто 18'!AS50+25</f>
        <v>78663</v>
      </c>
      <c r="AT25" s="191">
        <f>'нетто 18'!AT50+25</f>
        <v>78663</v>
      </c>
      <c r="AU25" s="191">
        <f>'нетто 18'!AU50+25</f>
        <v>78663</v>
      </c>
      <c r="AV25" s="191">
        <f>'нетто 18'!AV50+25</f>
        <v>78663</v>
      </c>
      <c r="AW25" s="191">
        <f>'нетто 18'!AW50+25</f>
        <v>78663</v>
      </c>
      <c r="AX25" s="191">
        <f>'нетто 18'!AX50+25</f>
        <v>78663</v>
      </c>
      <c r="AY25" s="191">
        <f>'нетто 18'!AY50+25</f>
        <v>77023</v>
      </c>
      <c r="AZ25" s="191">
        <f>'нетто 18'!AZ50+25</f>
        <v>77023</v>
      </c>
      <c r="BA25" s="191">
        <f>'нетто 18'!BA50+25</f>
        <v>78663</v>
      </c>
      <c r="BB25" s="191">
        <f>'нетто 18'!BB50+25</f>
        <v>78663</v>
      </c>
      <c r="BC25" s="191">
        <f>'нетто 18'!BC50+25</f>
        <v>80303</v>
      </c>
      <c r="BD25" s="191">
        <f>'нетто 18'!BD50+25</f>
        <v>82353</v>
      </c>
      <c r="BE25" s="191">
        <f>'нетто 18'!BE50+25</f>
        <v>82353</v>
      </c>
      <c r="BF25" s="191">
        <f>'нетто 18'!BF50+25</f>
        <v>82353</v>
      </c>
      <c r="BG25" s="191">
        <f>'нетто 18'!BG50+25</f>
        <v>82353</v>
      </c>
      <c r="BH25" s="191">
        <f>'нетто 18'!BH50+25</f>
        <v>84403</v>
      </c>
      <c r="BI25" s="191">
        <f>'нетто 18'!BI50+25</f>
        <v>86863</v>
      </c>
      <c r="BJ25" s="191">
        <f>'нетто 18'!BJ50+25</f>
        <v>86863</v>
      </c>
      <c r="BK25" s="191">
        <f>'нетто 18'!BK50+25</f>
        <v>84403</v>
      </c>
      <c r="BL25" s="191">
        <f>'нетто 18'!BL50+25</f>
        <v>80303</v>
      </c>
      <c r="BM25" s="191">
        <f>'нетто 18'!BM50+25</f>
        <v>80303</v>
      </c>
      <c r="BN25" s="191">
        <f>'нетто 18'!BN50+25</f>
        <v>82353</v>
      </c>
      <c r="BO25" s="191">
        <f>'нетто 18'!BO50+25</f>
        <v>82353</v>
      </c>
      <c r="BP25" s="191">
        <f>'нетто 18'!BP50+25</f>
        <v>75383</v>
      </c>
      <c r="BQ25" s="191">
        <f>'нетто 18'!BQ50+25</f>
        <v>75752</v>
      </c>
      <c r="BR25" s="191">
        <f>'нетто 18'!BR50+25</f>
        <v>75752</v>
      </c>
      <c r="BS25" s="191">
        <f>'нетто 18'!BS50+25</f>
        <v>75752</v>
      </c>
      <c r="BT25" s="191">
        <f>'нетто 18'!BT50+25</f>
        <v>74522</v>
      </c>
      <c r="BU25" s="191">
        <f>'нетто 18'!BU50+25</f>
        <v>74522</v>
      </c>
      <c r="BV25" s="191">
        <f>'нетто 18'!BV50+25</f>
        <v>75752</v>
      </c>
      <c r="BW25" s="191">
        <f>'нетто 18'!BW50+25</f>
        <v>75752</v>
      </c>
      <c r="BX25" s="191">
        <f>'нетто 18'!BX50+25</f>
        <v>75752</v>
      </c>
      <c r="BY25" s="191">
        <f>'нетто 18'!BY50+25</f>
        <v>66322</v>
      </c>
      <c r="BZ25" s="191">
        <f>'нетто 18'!BZ50+25</f>
        <v>66322</v>
      </c>
      <c r="CA25" s="191">
        <f>'нетто 18'!CA50+25</f>
        <v>66322</v>
      </c>
      <c r="CB25" s="191">
        <f>'нетто 18'!CB50+25</f>
        <v>66322</v>
      </c>
      <c r="CC25" s="191">
        <f>'нетто 18'!CC50+25</f>
        <v>66322</v>
      </c>
      <c r="CD25" s="191">
        <f>'нетто 18'!CD50+25</f>
        <v>66322</v>
      </c>
      <c r="CE25" s="191">
        <f>'нетто 18'!CE50+25</f>
        <v>66322</v>
      </c>
      <c r="CF25" s="191">
        <f>'нетто 18'!CF50+25</f>
        <v>66322</v>
      </c>
      <c r="CG25" s="191">
        <f>'нетто 18'!CG50+25</f>
        <v>66322</v>
      </c>
      <c r="CH25" s="191">
        <f>'нетто 18'!CH50+25</f>
        <v>66322</v>
      </c>
      <c r="CI25" s="191">
        <f>'нетто 18'!CI50+25</f>
        <v>66322</v>
      </c>
      <c r="CJ25" s="191">
        <f>'нетто 18'!CJ50+25</f>
        <v>66322</v>
      </c>
      <c r="CK25" s="191">
        <f>'нетто 18'!CK50+25</f>
        <v>66322</v>
      </c>
      <c r="CL25" s="191">
        <f>'нетто 18'!CL50+25</f>
        <v>66322</v>
      </c>
      <c r="CM25" s="191">
        <f>'нетто 18'!CM50+25</f>
        <v>66322</v>
      </c>
      <c r="CN25" s="191">
        <f>'нетто 18'!CN50+25</f>
        <v>66322</v>
      </c>
      <c r="CO25" s="191">
        <f>'нетто 18'!CO50+25</f>
        <v>66322</v>
      </c>
      <c r="CP25" s="191">
        <f>'нетто 18'!CP50+25</f>
        <v>66322</v>
      </c>
      <c r="CQ25" s="191">
        <f>'нетто 18'!CQ50+25</f>
        <v>66322</v>
      </c>
      <c r="CR25" s="191">
        <f>'нетто 18'!CR50+25</f>
        <v>66322</v>
      </c>
      <c r="CS25" s="191">
        <f>'нетто 18'!CS50+25</f>
        <v>66322</v>
      </c>
      <c r="CT25" s="191">
        <f>'нетто 18'!CT50+25</f>
        <v>66322</v>
      </c>
      <c r="CU25" s="191">
        <f>'нетто 18'!CU50+25</f>
        <v>66322</v>
      </c>
      <c r="CV25" s="191">
        <f>'нетто 18'!CV50+25</f>
        <v>58655</v>
      </c>
      <c r="CW25" s="191">
        <f>'нетто 18'!CW50+25</f>
        <v>58655</v>
      </c>
      <c r="CX25" s="191">
        <f>'нетто 18'!CX50+25</f>
        <v>59065</v>
      </c>
      <c r="CY25" s="191">
        <f>'нетто 18'!CY50+25</f>
        <v>59065</v>
      </c>
      <c r="CZ25" s="191">
        <f>'нетто 18'!CZ50+25</f>
        <v>58655</v>
      </c>
      <c r="DA25" s="191">
        <f>'нетто 18'!DA50+25</f>
        <v>58655</v>
      </c>
      <c r="DB25" s="191">
        <f>'нетто 18'!DB50+25</f>
        <v>58655</v>
      </c>
      <c r="DC25" s="191">
        <f>'нетто 18'!DC50+25</f>
        <v>58655</v>
      </c>
      <c r="DD25" s="191">
        <f>'нетто 18'!DD50+25</f>
        <v>58655</v>
      </c>
      <c r="DE25" s="191">
        <f>'нетто 18'!DE50+25</f>
        <v>59065</v>
      </c>
      <c r="DF25" s="191">
        <f>'нетто 18'!DF50+25</f>
        <v>59065</v>
      </c>
      <c r="DG25" s="191">
        <f>'нетто 18'!DG50+25</f>
        <v>58655</v>
      </c>
      <c r="DH25" s="191">
        <f>'нетто 18'!DH50+25</f>
        <v>58655</v>
      </c>
      <c r="DI25" s="191">
        <f>'нетто 18'!DI50+25</f>
        <v>58655</v>
      </c>
      <c r="DJ25" s="191">
        <f>'нетто 18'!DJ50+25</f>
        <v>57835</v>
      </c>
      <c r="DK25" s="191">
        <f>'нетто 18'!DK50+25</f>
        <v>57835</v>
      </c>
      <c r="DL25" s="191">
        <f>'нетто 18'!DL50+25</f>
        <v>58409</v>
      </c>
      <c r="DM25" s="191">
        <f>'нетто 18'!DM50+25</f>
        <v>58409</v>
      </c>
      <c r="DN25" s="191">
        <f>'нетто 18'!DN50+25</f>
        <v>57835</v>
      </c>
      <c r="DO25" s="191">
        <f>'нетто 18'!DO50+25</f>
        <v>57835</v>
      </c>
      <c r="DP25" s="191">
        <f>'нетто 18'!DP50+25</f>
        <v>57835</v>
      </c>
      <c r="DQ25" s="191">
        <f>'нетто 18'!DQ50+25</f>
        <v>57835</v>
      </c>
      <c r="DR25" s="191">
        <f>'нетто 18'!DR50+25</f>
        <v>57835</v>
      </c>
      <c r="DS25" s="191">
        <f>'нетто 18'!DS50+25</f>
        <v>58409</v>
      </c>
      <c r="DT25" s="191">
        <f>'нетто 18'!DT50+25</f>
        <v>58409</v>
      </c>
      <c r="DU25" s="191">
        <f>'нетто 18'!DU50+25</f>
        <v>57835</v>
      </c>
      <c r="DV25" s="191">
        <f>'нетто 18'!DV50+25</f>
        <v>57835</v>
      </c>
      <c r="DW25" s="191">
        <f>'нетто 18'!DW50+25</f>
        <v>57835</v>
      </c>
      <c r="DX25" s="191">
        <f>'нетто 18'!DX50+25</f>
        <v>57835</v>
      </c>
      <c r="DY25" s="191">
        <f>'нетто 18'!DY50+25</f>
        <v>58655</v>
      </c>
    </row>
    <row r="26" spans="1:129" s="50" customFormat="1" x14ac:dyDescent="0.2">
      <c r="A26" s="178" t="s">
        <v>223</v>
      </c>
    </row>
    <row r="27" spans="1:129" s="50" customFormat="1" ht="12.75" hidden="1" thickBot="1" x14ac:dyDescent="0.25">
      <c r="A27" s="163" t="s">
        <v>182</v>
      </c>
    </row>
    <row r="28" spans="1:129" s="50" customFormat="1" ht="12.75" hidden="1" x14ac:dyDescent="0.2">
      <c r="A28" s="161" t="s">
        <v>181</v>
      </c>
    </row>
    <row r="29" spans="1:129" s="50" customFormat="1" hidden="1" x14ac:dyDescent="0.2">
      <c r="A29" s="48"/>
    </row>
    <row r="30" spans="1:129" s="50" customFormat="1" hidden="1" x14ac:dyDescent="0.2">
      <c r="A30" s="164" t="s">
        <v>183</v>
      </c>
    </row>
    <row r="31" spans="1:129" ht="25.5" hidden="1" x14ac:dyDescent="0.2">
      <c r="A31" s="162" t="s">
        <v>184</v>
      </c>
    </row>
    <row r="32" spans="1:129" hidden="1" x14ac:dyDescent="0.2">
      <c r="A32" s="164" t="s">
        <v>185</v>
      </c>
    </row>
    <row r="33" spans="1:1" x14ac:dyDescent="0.2">
      <c r="A33" s="165"/>
    </row>
    <row r="34" spans="1:1" x14ac:dyDescent="0.2">
      <c r="A34" s="71" t="s">
        <v>66</v>
      </c>
    </row>
    <row r="35" spans="1:1" x14ac:dyDescent="0.2">
      <c r="A35" s="63" t="s">
        <v>78</v>
      </c>
    </row>
    <row r="36" spans="1:1" ht="10.7" customHeight="1" x14ac:dyDescent="0.2">
      <c r="A36" s="43" t="s">
        <v>67</v>
      </c>
    </row>
    <row r="37" spans="1:1" x14ac:dyDescent="0.2">
      <c r="A37" s="43" t="s">
        <v>89</v>
      </c>
    </row>
    <row r="38" spans="1:1" ht="13.35" customHeight="1" x14ac:dyDescent="0.2">
      <c r="A38" s="43" t="s">
        <v>68</v>
      </c>
    </row>
    <row r="39" spans="1:1" ht="13.35" customHeight="1" x14ac:dyDescent="0.2">
      <c r="A39" s="43" t="s">
        <v>69</v>
      </c>
    </row>
    <row r="40" spans="1:1" ht="12.6" customHeight="1" x14ac:dyDescent="0.2">
      <c r="A40" s="159" t="s">
        <v>162</v>
      </c>
    </row>
    <row r="41" spans="1:1" ht="13.35" customHeight="1" thickBot="1" x14ac:dyDescent="0.25"/>
    <row r="42" spans="1:1" ht="11.45" hidden="1" customHeight="1" x14ac:dyDescent="0.2">
      <c r="A42" s="99" t="s">
        <v>70</v>
      </c>
    </row>
    <row r="43" spans="1:1" ht="72.75" hidden="1" thickBot="1" x14ac:dyDescent="0.25">
      <c r="A43" s="112" t="s">
        <v>103</v>
      </c>
    </row>
    <row r="44" spans="1:1" ht="12.75" thickBot="1" x14ac:dyDescent="0.25">
      <c r="A44" s="99" t="s">
        <v>70</v>
      </c>
    </row>
    <row r="45" spans="1:1" ht="144.75" thickBot="1" x14ac:dyDescent="0.25">
      <c r="A45" s="167" t="s">
        <v>275</v>
      </c>
    </row>
  </sheetData>
  <mergeCells count="1">
    <mergeCell ref="A1:A2"/>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JV68"/>
  <sheetViews>
    <sheetView topLeftCell="JO1" zoomScale="90" zoomScaleNormal="90" workbookViewId="0">
      <selection activeCell="A9" sqref="A9:Q11"/>
    </sheetView>
  </sheetViews>
  <sheetFormatPr defaultColWidth="9" defaultRowHeight="12" x14ac:dyDescent="0.2"/>
  <cols>
    <col min="1" max="1" width="84.5703125" style="48" customWidth="1"/>
    <col min="2" max="16384" width="9" style="48"/>
  </cols>
  <sheetData>
    <row r="1" spans="1:282" s="51" customFormat="1" ht="12" customHeight="1" x14ac:dyDescent="0.2">
      <c r="A1" s="230" t="s">
        <v>82</v>
      </c>
    </row>
    <row r="2" spans="1:282" s="51" customFormat="1" ht="12" customHeight="1" x14ac:dyDescent="0.2">
      <c r="A2" s="230"/>
    </row>
    <row r="3" spans="1:282" s="51" customFormat="1" x14ac:dyDescent="0.2">
      <c r="A3" s="97" t="s">
        <v>91</v>
      </c>
    </row>
    <row r="4" spans="1:282" s="52" customFormat="1" ht="21" customHeight="1" x14ac:dyDescent="0.2">
      <c r="A4" s="98" t="s">
        <v>64</v>
      </c>
      <c r="B4" s="187" t="e">
        <f>'C завтраками| Bed and breakfast'!#REF!</f>
        <v>#REF!</v>
      </c>
      <c r="C4" s="187" t="e">
        <f>'C завтраками| Bed and breakfast'!#REF!</f>
        <v>#REF!</v>
      </c>
      <c r="D4" s="187" t="e">
        <f>'C завтраками| Bed and breakfast'!#REF!</f>
        <v>#REF!</v>
      </c>
      <c r="E4" s="187" t="e">
        <f>'C завтраками| Bed and breakfast'!#REF!</f>
        <v>#REF!</v>
      </c>
      <c r="F4" s="187" t="e">
        <f>'C завтраками| Bed and breakfast'!#REF!</f>
        <v>#REF!</v>
      </c>
      <c r="G4" s="187" t="e">
        <f>'C завтраками| Bed and breakfast'!#REF!</f>
        <v>#REF!</v>
      </c>
      <c r="H4" s="187">
        <f>'C завтраками| Bed and breakfast'!B4</f>
        <v>46021</v>
      </c>
      <c r="I4" s="187">
        <f>'C завтраками| Bed and breakfast'!C4</f>
        <v>46022</v>
      </c>
      <c r="J4" s="187">
        <f>'C завтраками| Bed and breakfast'!D4</f>
        <v>46023</v>
      </c>
      <c r="K4" s="187">
        <f>'C завтраками| Bed and breakfast'!E4</f>
        <v>46024</v>
      </c>
      <c r="L4" s="187">
        <f>'C завтраками| Bed and breakfast'!F4</f>
        <v>46025</v>
      </c>
      <c r="M4" s="187">
        <f>'C завтраками| Bed and breakfast'!G4</f>
        <v>46026</v>
      </c>
      <c r="N4" s="187">
        <f>'C завтраками| Bed and breakfast'!H4</f>
        <v>46027</v>
      </c>
      <c r="O4" s="187">
        <f>'C завтраками| Bed and breakfast'!I4</f>
        <v>46028</v>
      </c>
      <c r="P4" s="187">
        <f>'C завтраками| Bed and breakfast'!J4</f>
        <v>46029</v>
      </c>
      <c r="Q4" s="187">
        <f>'C завтраками| Bed and breakfast'!K4</f>
        <v>46030</v>
      </c>
      <c r="R4" s="187">
        <f>'C завтраками| Bed and breakfast'!L4</f>
        <v>46031</v>
      </c>
      <c r="S4" s="187">
        <f>'C завтраками| Bed and breakfast'!M4</f>
        <v>46032</v>
      </c>
      <c r="T4" s="187">
        <f>'C завтраками| Bed and breakfast'!N4</f>
        <v>46033</v>
      </c>
      <c r="U4" s="187">
        <f>'C завтраками| Bed and breakfast'!O4</f>
        <v>46034</v>
      </c>
      <c r="V4" s="187">
        <f>'C завтраками| Bed and breakfast'!P4</f>
        <v>46035</v>
      </c>
      <c r="W4" s="187">
        <f>'C завтраками| Bed and breakfast'!Q4</f>
        <v>46036</v>
      </c>
      <c r="X4" s="187">
        <f>'C завтраками| Bed and breakfast'!R4</f>
        <v>46037</v>
      </c>
      <c r="Y4" s="187">
        <f>'C завтраками| Bed and breakfast'!S4</f>
        <v>46038</v>
      </c>
      <c r="Z4" s="187">
        <f>'C завтраками| Bed and breakfast'!T4</f>
        <v>46039</v>
      </c>
      <c r="AA4" s="187">
        <f>'C завтраками| Bed and breakfast'!U4</f>
        <v>46040</v>
      </c>
      <c r="AB4" s="187">
        <f>'C завтраками| Bed and breakfast'!V4</f>
        <v>46041</v>
      </c>
      <c r="AC4" s="187">
        <f>'C завтраками| Bed and breakfast'!W4</f>
        <v>46042</v>
      </c>
      <c r="AD4" s="187">
        <f>'C завтраками| Bed and breakfast'!X4</f>
        <v>46043</v>
      </c>
      <c r="AE4" s="187">
        <f>'C завтраками| Bed and breakfast'!Y4</f>
        <v>46044</v>
      </c>
      <c r="AF4" s="187">
        <f>'C завтраками| Bed and breakfast'!Z4</f>
        <v>46045</v>
      </c>
      <c r="AG4" s="187">
        <f>'C завтраками| Bed and breakfast'!AA4</f>
        <v>46046</v>
      </c>
      <c r="AH4" s="187">
        <f>'C завтраками| Bed and breakfast'!AB4</f>
        <v>46047</v>
      </c>
      <c r="AI4" s="187">
        <f>'C завтраками| Bed and breakfast'!AC4</f>
        <v>46048</v>
      </c>
      <c r="AJ4" s="187">
        <f>'C завтраками| Bed and breakfast'!AD4</f>
        <v>46049</v>
      </c>
      <c r="AK4" s="187">
        <f>'C завтраками| Bed and breakfast'!AE4</f>
        <v>46050</v>
      </c>
      <c r="AL4" s="187">
        <f>'C завтраками| Bed and breakfast'!AF4</f>
        <v>46051</v>
      </c>
      <c r="AM4" s="187">
        <f>'C завтраками| Bed and breakfast'!AG4</f>
        <v>46052</v>
      </c>
      <c r="AN4" s="187">
        <f>'C завтраками| Bed and breakfast'!AH4</f>
        <v>46053</v>
      </c>
      <c r="AO4" s="187">
        <f>'C завтраками| Bed and breakfast'!AI4</f>
        <v>46054</v>
      </c>
      <c r="AP4" s="187">
        <f>'C завтраками| Bed and breakfast'!AJ4</f>
        <v>46055</v>
      </c>
      <c r="AQ4" s="187">
        <f>'C завтраками| Bed and breakfast'!AK4</f>
        <v>46056</v>
      </c>
      <c r="AR4" s="187">
        <f>'C завтраками| Bed and breakfast'!AL4</f>
        <v>46057</v>
      </c>
      <c r="AS4" s="187">
        <f>'C завтраками| Bed and breakfast'!AM4</f>
        <v>46058</v>
      </c>
      <c r="AT4" s="187">
        <f>'C завтраками| Bed and breakfast'!AN4</f>
        <v>46059</v>
      </c>
      <c r="AU4" s="187">
        <f>'C завтраками| Bed and breakfast'!AO4</f>
        <v>46060</v>
      </c>
      <c r="AV4" s="187">
        <f>'C завтраками| Bed and breakfast'!AP4</f>
        <v>46061</v>
      </c>
      <c r="AW4" s="187">
        <f>'C завтраками| Bed and breakfast'!AQ4</f>
        <v>46062</v>
      </c>
      <c r="AX4" s="187">
        <f>'C завтраками| Bed and breakfast'!AR4</f>
        <v>46063</v>
      </c>
      <c r="AY4" s="187">
        <f>'C завтраками| Bed and breakfast'!AS4</f>
        <v>46064</v>
      </c>
      <c r="AZ4" s="187">
        <f>'C завтраками| Bed and breakfast'!AT4</f>
        <v>46065</v>
      </c>
      <c r="BA4" s="187">
        <f>'C завтраками| Bed and breakfast'!AU4</f>
        <v>46066</v>
      </c>
      <c r="BB4" s="187">
        <f>'C завтраками| Bed and breakfast'!AV4</f>
        <v>46067</v>
      </c>
      <c r="BC4" s="187">
        <f>'C завтраками| Bed and breakfast'!AW4</f>
        <v>46068</v>
      </c>
      <c r="BD4" s="187">
        <f>'C завтраками| Bed and breakfast'!AX4</f>
        <v>46069</v>
      </c>
      <c r="BE4" s="187">
        <f>'C завтраками| Bed and breakfast'!AY4</f>
        <v>46070</v>
      </c>
      <c r="BF4" s="187">
        <f>'C завтраками| Bed and breakfast'!AZ4</f>
        <v>46071</v>
      </c>
      <c r="BG4" s="187">
        <f>'C завтраками| Bed and breakfast'!BA4</f>
        <v>46072</v>
      </c>
      <c r="BH4" s="187">
        <f>'C завтраками| Bed and breakfast'!BB4</f>
        <v>46073</v>
      </c>
      <c r="BI4" s="187">
        <f>'C завтраками| Bed and breakfast'!BC4</f>
        <v>46074</v>
      </c>
      <c r="BJ4" s="187">
        <f>'C завтраками| Bed and breakfast'!BD4</f>
        <v>46075</v>
      </c>
      <c r="BK4" s="187">
        <f>'C завтраками| Bed and breakfast'!BE4</f>
        <v>46076</v>
      </c>
      <c r="BL4" s="187">
        <f>'C завтраками| Bed and breakfast'!BF4</f>
        <v>46077</v>
      </c>
      <c r="BM4" s="187">
        <f>'C завтраками| Bed and breakfast'!BG4</f>
        <v>46078</v>
      </c>
      <c r="BN4" s="187">
        <f>'C завтраками| Bed and breakfast'!BH4</f>
        <v>46079</v>
      </c>
      <c r="BO4" s="187">
        <f>'C завтраками| Bed and breakfast'!BI4</f>
        <v>46080</v>
      </c>
      <c r="BP4" s="187">
        <f>'C завтраками| Bed and breakfast'!BJ4</f>
        <v>46081</v>
      </c>
      <c r="BQ4" s="187">
        <f>'C завтраками| Bed and breakfast'!BK4</f>
        <v>46082</v>
      </c>
      <c r="BR4" s="187">
        <f>'C завтраками| Bed and breakfast'!BL4</f>
        <v>46083</v>
      </c>
      <c r="BS4" s="187">
        <f>'C завтраками| Bed and breakfast'!BM4</f>
        <v>46084</v>
      </c>
      <c r="BT4" s="187">
        <f>'C завтраками| Bed and breakfast'!BN4</f>
        <v>46085</v>
      </c>
      <c r="BU4" s="187">
        <f>'C завтраками| Bed and breakfast'!BO4</f>
        <v>46086</v>
      </c>
      <c r="BV4" s="187">
        <f>'C завтраками| Bed and breakfast'!BP4</f>
        <v>46087</v>
      </c>
      <c r="BW4" s="187">
        <f>'C завтраками| Bed and breakfast'!BQ4</f>
        <v>46088</v>
      </c>
      <c r="BX4" s="187">
        <f>'C завтраками| Bed and breakfast'!BR4</f>
        <v>46089</v>
      </c>
      <c r="BY4" s="187">
        <f>'C завтраками| Bed and breakfast'!BS4</f>
        <v>46090</v>
      </c>
      <c r="BZ4" s="187">
        <f>'C завтраками| Bed and breakfast'!BT4</f>
        <v>46091</v>
      </c>
      <c r="CA4" s="187">
        <f>'C завтраками| Bed and breakfast'!BU4</f>
        <v>46092</v>
      </c>
      <c r="CB4" s="187">
        <f>'C завтраками| Bed and breakfast'!BV4</f>
        <v>46093</v>
      </c>
      <c r="CC4" s="187">
        <f>'C завтраками| Bed and breakfast'!BW4</f>
        <v>46094</v>
      </c>
      <c r="CD4" s="187">
        <f>'C завтраками| Bed and breakfast'!BX4</f>
        <v>46095</v>
      </c>
      <c r="CE4" s="187">
        <f>'C завтраками| Bed and breakfast'!BY4</f>
        <v>46096</v>
      </c>
      <c r="CF4" s="187">
        <f>'C завтраками| Bed and breakfast'!BZ4</f>
        <v>46097</v>
      </c>
      <c r="CG4" s="187">
        <f>'C завтраками| Bed and breakfast'!CA4</f>
        <v>46098</v>
      </c>
      <c r="CH4" s="187">
        <f>'C завтраками| Bed and breakfast'!CB4</f>
        <v>46099</v>
      </c>
      <c r="CI4" s="187">
        <f>'C завтраками| Bed and breakfast'!CC4</f>
        <v>46100</v>
      </c>
      <c r="CJ4" s="187">
        <f>'C завтраками| Bed and breakfast'!CD4</f>
        <v>46101</v>
      </c>
      <c r="CK4" s="187">
        <f>'C завтраками| Bed and breakfast'!CE4</f>
        <v>46102</v>
      </c>
      <c r="CL4" s="187">
        <f>'C завтраками| Bed and breakfast'!CF4</f>
        <v>46103</v>
      </c>
      <c r="CM4" s="187">
        <f>'C завтраками| Bed and breakfast'!CG4</f>
        <v>46104</v>
      </c>
      <c r="CN4" s="187">
        <f>'C завтраками| Bed and breakfast'!CH4</f>
        <v>46105</v>
      </c>
      <c r="CO4" s="187">
        <f>'C завтраками| Bed and breakfast'!CI4</f>
        <v>46106</v>
      </c>
      <c r="CP4" s="187">
        <f>'C завтраками| Bed and breakfast'!CJ4</f>
        <v>46107</v>
      </c>
      <c r="CQ4" s="187">
        <f>'C завтраками| Bed and breakfast'!CK4</f>
        <v>46108</v>
      </c>
      <c r="CR4" s="187">
        <f>'C завтраками| Bed and breakfast'!CL4</f>
        <v>46109</v>
      </c>
      <c r="CS4" s="187">
        <f>'C завтраками| Bed and breakfast'!CM4</f>
        <v>46110</v>
      </c>
      <c r="CT4" s="187">
        <f>'C завтраками| Bed and breakfast'!CN4</f>
        <v>46111</v>
      </c>
      <c r="CU4" s="187">
        <f>'C завтраками| Bed and breakfast'!CO4</f>
        <v>46112</v>
      </c>
      <c r="CV4" s="187">
        <f>'C завтраками| Bed and breakfast'!CP4</f>
        <v>46113</v>
      </c>
      <c r="CW4" s="187">
        <f>'C завтраками| Bed and breakfast'!CQ4</f>
        <v>46114</v>
      </c>
      <c r="CX4" s="187">
        <f>'C завтраками| Bed and breakfast'!CR4</f>
        <v>46115</v>
      </c>
      <c r="CY4" s="187">
        <f>'C завтраками| Bed and breakfast'!CS4</f>
        <v>46116</v>
      </c>
      <c r="CZ4" s="187">
        <f>'C завтраками| Bed and breakfast'!CT4</f>
        <v>46117</v>
      </c>
      <c r="DA4" s="187">
        <f>'C завтраками| Bed and breakfast'!CU4</f>
        <v>46118</v>
      </c>
      <c r="DB4" s="187">
        <f>'C завтраками| Bed and breakfast'!CV4</f>
        <v>46119</v>
      </c>
      <c r="DC4" s="187">
        <f>'C завтраками| Bed and breakfast'!CW4</f>
        <v>46120</v>
      </c>
      <c r="DD4" s="187">
        <f>'C завтраками| Bed and breakfast'!CX4</f>
        <v>46121</v>
      </c>
      <c r="DE4" s="187">
        <f>'C завтраками| Bed and breakfast'!CY4</f>
        <v>46122</v>
      </c>
      <c r="DF4" s="187">
        <f>'C завтраками| Bed and breakfast'!CZ4</f>
        <v>46123</v>
      </c>
      <c r="DG4" s="187">
        <f>'C завтраками| Bed and breakfast'!DA4</f>
        <v>46124</v>
      </c>
      <c r="DH4" s="187">
        <f>'C завтраками| Bed and breakfast'!DB4</f>
        <v>46125</v>
      </c>
      <c r="DI4" s="187">
        <f>'C завтраками| Bed and breakfast'!DC4</f>
        <v>46126</v>
      </c>
      <c r="DJ4" s="187">
        <f>'C завтраками| Bed and breakfast'!DD4</f>
        <v>46127</v>
      </c>
      <c r="DK4" s="187">
        <f>'C завтраками| Bed and breakfast'!DE4</f>
        <v>46128</v>
      </c>
      <c r="DL4" s="187">
        <f>'C завтраками| Bed and breakfast'!DF4</f>
        <v>46129</v>
      </c>
      <c r="DM4" s="187">
        <f>'C завтраками| Bed and breakfast'!DG4</f>
        <v>46130</v>
      </c>
      <c r="DN4" s="187">
        <f>'C завтраками| Bed and breakfast'!DH4</f>
        <v>46131</v>
      </c>
      <c r="DO4" s="187">
        <f>'C завтраками| Bed and breakfast'!DI4</f>
        <v>46132</v>
      </c>
      <c r="DP4" s="187">
        <f>'C завтраками| Bed and breakfast'!DJ4</f>
        <v>46133</v>
      </c>
      <c r="DQ4" s="187">
        <f>'C завтраками| Bed and breakfast'!DK4</f>
        <v>46134</v>
      </c>
      <c r="DR4" s="187">
        <f>'C завтраками| Bed and breakfast'!DL4</f>
        <v>46135</v>
      </c>
      <c r="DS4" s="187">
        <f>'C завтраками| Bed and breakfast'!DM4</f>
        <v>46136</v>
      </c>
      <c r="DT4" s="187">
        <f>'C завтраками| Bed and breakfast'!DN4</f>
        <v>46137</v>
      </c>
      <c r="DU4" s="187">
        <f>'C завтраками| Bed and breakfast'!DO4</f>
        <v>46138</v>
      </c>
      <c r="DV4" s="187">
        <f>'C завтраками| Bed and breakfast'!DP4</f>
        <v>46139</v>
      </c>
      <c r="DW4" s="187">
        <f>'C завтраками| Bed and breakfast'!DQ4</f>
        <v>46140</v>
      </c>
      <c r="DX4" s="187">
        <f>'C завтраками| Bed and breakfast'!DR4</f>
        <v>46141</v>
      </c>
      <c r="DY4" s="187">
        <f>'C завтраками| Bed and breakfast'!DS4</f>
        <v>46142</v>
      </c>
      <c r="DZ4" s="187">
        <f>'C завтраками| Bed and breakfast'!DT4</f>
        <v>46143</v>
      </c>
      <c r="EA4" s="187">
        <f>'C завтраками| Bed and breakfast'!DU4</f>
        <v>46144</v>
      </c>
      <c r="EB4" s="187">
        <f>'C завтраками| Bed and breakfast'!DV4</f>
        <v>46145</v>
      </c>
      <c r="EC4" s="187">
        <f>'C завтраками| Bed and breakfast'!DW4</f>
        <v>46146</v>
      </c>
      <c r="ED4" s="187">
        <f>'C завтраками| Bed and breakfast'!DX4</f>
        <v>46147</v>
      </c>
      <c r="EE4" s="187">
        <f>'C завтраками| Bed and breakfast'!DY4</f>
        <v>46148</v>
      </c>
      <c r="EF4" s="187">
        <f>'C завтраками| Bed and breakfast'!DZ4</f>
        <v>46149</v>
      </c>
      <c r="EG4" s="187">
        <f>'C завтраками| Bed and breakfast'!EA4</f>
        <v>46150</v>
      </c>
      <c r="EH4" s="187">
        <f>'C завтраками| Bed and breakfast'!EB4</f>
        <v>46151</v>
      </c>
      <c r="EI4" s="187">
        <f>'C завтраками| Bed and breakfast'!EC4</f>
        <v>46152</v>
      </c>
      <c r="EJ4" s="187">
        <f>'C завтраками| Bed and breakfast'!ED4</f>
        <v>46153</v>
      </c>
      <c r="EK4" s="187">
        <f>'C завтраками| Bed and breakfast'!EE4</f>
        <v>46154</v>
      </c>
      <c r="EL4" s="187">
        <f>'C завтраками| Bed and breakfast'!EF4</f>
        <v>46155</v>
      </c>
      <c r="EM4" s="187">
        <f>'C завтраками| Bed and breakfast'!EG4</f>
        <v>46156</v>
      </c>
      <c r="EN4" s="187">
        <f>'C завтраками| Bed and breakfast'!EH4</f>
        <v>46157</v>
      </c>
      <c r="EO4" s="187">
        <f>'C завтраками| Bed and breakfast'!EI4</f>
        <v>46158</v>
      </c>
      <c r="EP4" s="187">
        <f>'C завтраками| Bed and breakfast'!EJ4</f>
        <v>46159</v>
      </c>
      <c r="EQ4" s="187">
        <f>'C завтраками| Bed and breakfast'!EK4</f>
        <v>46160</v>
      </c>
      <c r="ER4" s="187">
        <f>'C завтраками| Bed and breakfast'!EL4</f>
        <v>46161</v>
      </c>
      <c r="ES4" s="187">
        <f>'C завтраками| Bed and breakfast'!EM4</f>
        <v>46162</v>
      </c>
      <c r="ET4" s="187">
        <f>'C завтраками| Bed and breakfast'!EN4</f>
        <v>46163</v>
      </c>
      <c r="EU4" s="187">
        <f>'C завтраками| Bed and breakfast'!EO4</f>
        <v>46164</v>
      </c>
      <c r="EV4" s="187">
        <f>'C завтраками| Bed and breakfast'!EP4</f>
        <v>46165</v>
      </c>
      <c r="EW4" s="187">
        <f>'C завтраками| Bed and breakfast'!EQ4</f>
        <v>46166</v>
      </c>
      <c r="EX4" s="187">
        <f>'C завтраками| Bed and breakfast'!ER4</f>
        <v>46167</v>
      </c>
      <c r="EY4" s="187">
        <f>'C завтраками| Bed and breakfast'!ES4</f>
        <v>46168</v>
      </c>
      <c r="EZ4" s="187">
        <f>'C завтраками| Bed and breakfast'!ET4</f>
        <v>46169</v>
      </c>
      <c r="FA4" s="187">
        <f>'C завтраками| Bed and breakfast'!EU4</f>
        <v>46170</v>
      </c>
      <c r="FB4" s="187">
        <f>'C завтраками| Bed and breakfast'!EV4</f>
        <v>46171</v>
      </c>
      <c r="FC4" s="187">
        <f>'C завтраками| Bed and breakfast'!EW4</f>
        <v>46172</v>
      </c>
      <c r="FD4" s="187">
        <f>'C завтраками| Bed and breakfast'!EX4</f>
        <v>46173</v>
      </c>
      <c r="FE4" s="187">
        <f>'C завтраками| Bed and breakfast'!EY4</f>
        <v>46174</v>
      </c>
      <c r="FF4" s="187">
        <f>'C завтраками| Bed and breakfast'!EZ4</f>
        <v>46175</v>
      </c>
      <c r="FG4" s="187">
        <f>'C завтраками| Bed and breakfast'!FA4</f>
        <v>46176</v>
      </c>
      <c r="FH4" s="187">
        <f>'C завтраками| Bed and breakfast'!FB4</f>
        <v>46177</v>
      </c>
      <c r="FI4" s="187">
        <f>'C завтраками| Bed and breakfast'!FC4</f>
        <v>46178</v>
      </c>
      <c r="FJ4" s="187">
        <f>'C завтраками| Bed and breakfast'!FD4</f>
        <v>46179</v>
      </c>
      <c r="FK4" s="187">
        <f>'C завтраками| Bed and breakfast'!FE4</f>
        <v>46180</v>
      </c>
      <c r="FL4" s="187">
        <f>'C завтраками| Bed and breakfast'!FF4</f>
        <v>46181</v>
      </c>
      <c r="FM4" s="187">
        <f>'C завтраками| Bed and breakfast'!FG4</f>
        <v>46182</v>
      </c>
      <c r="FN4" s="187">
        <f>'C завтраками| Bed and breakfast'!FH4</f>
        <v>46183</v>
      </c>
      <c r="FO4" s="187">
        <f>'C завтраками| Bed and breakfast'!FI4</f>
        <v>46184</v>
      </c>
      <c r="FP4" s="187">
        <f>'C завтраками| Bed and breakfast'!FJ4</f>
        <v>46185</v>
      </c>
      <c r="FQ4" s="187">
        <f>'C завтраками| Bed and breakfast'!FK4</f>
        <v>46186</v>
      </c>
      <c r="FR4" s="187">
        <f>'C завтраками| Bed and breakfast'!FL4</f>
        <v>46187</v>
      </c>
      <c r="FS4" s="187">
        <f>'C завтраками| Bed and breakfast'!FM4</f>
        <v>46188</v>
      </c>
      <c r="FT4" s="187">
        <f>'C завтраками| Bed and breakfast'!FN4</f>
        <v>46189</v>
      </c>
      <c r="FU4" s="187">
        <f>'C завтраками| Bed and breakfast'!FO4</f>
        <v>46190</v>
      </c>
      <c r="FV4" s="187">
        <f>'C завтраками| Bed and breakfast'!FP4</f>
        <v>46191</v>
      </c>
      <c r="FW4" s="187">
        <f>'C завтраками| Bed and breakfast'!FQ4</f>
        <v>46192</v>
      </c>
      <c r="FX4" s="187">
        <f>'C завтраками| Bed and breakfast'!FR4</f>
        <v>46193</v>
      </c>
      <c r="FY4" s="187">
        <f>'C завтраками| Bed and breakfast'!FS4</f>
        <v>46194</v>
      </c>
      <c r="FZ4" s="187">
        <f>'C завтраками| Bed and breakfast'!FT4</f>
        <v>46195</v>
      </c>
      <c r="GA4" s="187">
        <f>'C завтраками| Bed and breakfast'!FU4</f>
        <v>46196</v>
      </c>
      <c r="GB4" s="187">
        <f>'C завтраками| Bed and breakfast'!FV4</f>
        <v>46197</v>
      </c>
      <c r="GC4" s="187">
        <f>'C завтраками| Bed and breakfast'!FW4</f>
        <v>46198</v>
      </c>
      <c r="GD4" s="187">
        <f>'C завтраками| Bed and breakfast'!FX4</f>
        <v>46199</v>
      </c>
      <c r="GE4" s="187">
        <f>'C завтраками| Bed and breakfast'!FY4</f>
        <v>46200</v>
      </c>
      <c r="GF4" s="187">
        <f>'C завтраками| Bed and breakfast'!FZ4</f>
        <v>46201</v>
      </c>
      <c r="GG4" s="187">
        <f>'C завтраками| Bed and breakfast'!GA4</f>
        <v>46202</v>
      </c>
      <c r="GH4" s="187">
        <f>'C завтраками| Bed and breakfast'!GB4</f>
        <v>46203</v>
      </c>
      <c r="GI4" s="187">
        <f>'C завтраками| Bed and breakfast'!GC4</f>
        <v>46204</v>
      </c>
      <c r="GJ4" s="187">
        <f>'C завтраками| Bed and breakfast'!GD4</f>
        <v>46205</v>
      </c>
      <c r="GK4" s="187">
        <f>'C завтраками| Bed and breakfast'!GE4</f>
        <v>46206</v>
      </c>
      <c r="GL4" s="187">
        <f>'C завтраками| Bed and breakfast'!GF4</f>
        <v>46207</v>
      </c>
      <c r="GM4" s="187">
        <f>'C завтраками| Bed and breakfast'!GG4</f>
        <v>46208</v>
      </c>
      <c r="GN4" s="187">
        <f>'C завтраками| Bed and breakfast'!GH4</f>
        <v>46209</v>
      </c>
      <c r="GO4" s="187">
        <f>'C завтраками| Bed and breakfast'!GI4</f>
        <v>46210</v>
      </c>
      <c r="GP4" s="187">
        <f>'C завтраками| Bed and breakfast'!GJ4</f>
        <v>46211</v>
      </c>
      <c r="GQ4" s="187">
        <f>'C завтраками| Bed and breakfast'!GK4</f>
        <v>46212</v>
      </c>
      <c r="GR4" s="187">
        <f>'C завтраками| Bed and breakfast'!GL4</f>
        <v>46213</v>
      </c>
      <c r="GS4" s="187">
        <f>'C завтраками| Bed and breakfast'!GM4</f>
        <v>46214</v>
      </c>
      <c r="GT4" s="187">
        <f>'C завтраками| Bed and breakfast'!GN4</f>
        <v>46215</v>
      </c>
      <c r="GU4" s="187">
        <f>'C завтраками| Bed and breakfast'!GO4</f>
        <v>46216</v>
      </c>
      <c r="GV4" s="187">
        <f>'C завтраками| Bed and breakfast'!GP4</f>
        <v>46217</v>
      </c>
      <c r="GW4" s="187">
        <f>'C завтраками| Bed and breakfast'!GQ4</f>
        <v>46218</v>
      </c>
      <c r="GX4" s="187">
        <f>'C завтраками| Bed and breakfast'!GR4</f>
        <v>46219</v>
      </c>
      <c r="GY4" s="187">
        <f>'C завтраками| Bed and breakfast'!GS4</f>
        <v>46220</v>
      </c>
      <c r="GZ4" s="187">
        <f>'C завтраками| Bed and breakfast'!GT4</f>
        <v>46221</v>
      </c>
      <c r="HA4" s="187">
        <f>'C завтраками| Bed and breakfast'!GU4</f>
        <v>46222</v>
      </c>
      <c r="HB4" s="187">
        <f>'C завтраками| Bed and breakfast'!GV4</f>
        <v>46223</v>
      </c>
      <c r="HC4" s="187">
        <f>'C завтраками| Bed and breakfast'!GW4</f>
        <v>46224</v>
      </c>
      <c r="HD4" s="187">
        <f>'C завтраками| Bed and breakfast'!GX4</f>
        <v>46225</v>
      </c>
      <c r="HE4" s="187">
        <f>'C завтраками| Bed and breakfast'!GY4</f>
        <v>46226</v>
      </c>
      <c r="HF4" s="187">
        <f>'C завтраками| Bed and breakfast'!GZ4</f>
        <v>46227</v>
      </c>
      <c r="HG4" s="187">
        <f>'C завтраками| Bed and breakfast'!HA4</f>
        <v>46228</v>
      </c>
      <c r="HH4" s="187">
        <f>'C завтраками| Bed and breakfast'!HB4</f>
        <v>46229</v>
      </c>
      <c r="HI4" s="187">
        <f>'C завтраками| Bed and breakfast'!HC4</f>
        <v>46230</v>
      </c>
      <c r="HJ4" s="187">
        <f>'C завтраками| Bed and breakfast'!HD4</f>
        <v>46231</v>
      </c>
      <c r="HK4" s="187">
        <f>'C завтраками| Bed and breakfast'!HE4</f>
        <v>46232</v>
      </c>
      <c r="HL4" s="187">
        <f>'C завтраками| Bed and breakfast'!HF4</f>
        <v>46233</v>
      </c>
      <c r="HM4" s="187">
        <f>'C завтраками| Bed and breakfast'!HG4</f>
        <v>46234</v>
      </c>
      <c r="HN4" s="187">
        <f>'C завтраками| Bed and breakfast'!HH4</f>
        <v>46235</v>
      </c>
      <c r="HO4" s="187">
        <f>'C завтраками| Bed and breakfast'!HI4</f>
        <v>46236</v>
      </c>
      <c r="HP4" s="187">
        <f>'C завтраками| Bed and breakfast'!HJ4</f>
        <v>46237</v>
      </c>
      <c r="HQ4" s="187">
        <f>'C завтраками| Bed and breakfast'!HK4</f>
        <v>46238</v>
      </c>
      <c r="HR4" s="187">
        <f>'C завтраками| Bed and breakfast'!HL4</f>
        <v>46239</v>
      </c>
      <c r="HS4" s="187">
        <f>'C завтраками| Bed and breakfast'!HM4</f>
        <v>46240</v>
      </c>
      <c r="HT4" s="187">
        <f>'C завтраками| Bed and breakfast'!HN4</f>
        <v>46241</v>
      </c>
      <c r="HU4" s="187">
        <f>'C завтраками| Bed and breakfast'!HO4</f>
        <v>46242</v>
      </c>
      <c r="HV4" s="187">
        <f>'C завтраками| Bed and breakfast'!HP4</f>
        <v>46243</v>
      </c>
      <c r="HW4" s="187">
        <f>'C завтраками| Bed and breakfast'!HQ4</f>
        <v>46244</v>
      </c>
      <c r="HX4" s="187">
        <f>'C завтраками| Bed and breakfast'!HR4</f>
        <v>46245</v>
      </c>
      <c r="HY4" s="187">
        <f>'C завтраками| Bed and breakfast'!HS4</f>
        <v>46246</v>
      </c>
      <c r="HZ4" s="187">
        <f>'C завтраками| Bed and breakfast'!HT4</f>
        <v>46247</v>
      </c>
      <c r="IA4" s="187">
        <f>'C завтраками| Bed and breakfast'!HU4</f>
        <v>46248</v>
      </c>
      <c r="IB4" s="187">
        <f>'C завтраками| Bed and breakfast'!HV4</f>
        <v>46249</v>
      </c>
      <c r="IC4" s="187">
        <f>'C завтраками| Bed and breakfast'!HW4</f>
        <v>46250</v>
      </c>
      <c r="ID4" s="187">
        <f>'C завтраками| Bed and breakfast'!HX4</f>
        <v>46251</v>
      </c>
      <c r="IE4" s="187">
        <f>'C завтраками| Bed and breakfast'!HY4</f>
        <v>46252</v>
      </c>
      <c r="IF4" s="187">
        <f>'C завтраками| Bed and breakfast'!HZ4</f>
        <v>46253</v>
      </c>
      <c r="IG4" s="187">
        <f>'C завтраками| Bed and breakfast'!IA4</f>
        <v>46254</v>
      </c>
      <c r="IH4" s="187">
        <f>'C завтраками| Bed and breakfast'!IB4</f>
        <v>46255</v>
      </c>
      <c r="II4" s="187">
        <f>'C завтраками| Bed and breakfast'!IC4</f>
        <v>46256</v>
      </c>
      <c r="IJ4" s="187">
        <f>'C завтраками| Bed and breakfast'!ID4</f>
        <v>46257</v>
      </c>
      <c r="IK4" s="187">
        <f>'C завтраками| Bed and breakfast'!IE4</f>
        <v>46258</v>
      </c>
      <c r="IL4" s="187">
        <f>'C завтраками| Bed and breakfast'!IF4</f>
        <v>46259</v>
      </c>
      <c r="IM4" s="187">
        <f>'C завтраками| Bed and breakfast'!IG4</f>
        <v>46260</v>
      </c>
      <c r="IN4" s="187">
        <f>'C завтраками| Bed and breakfast'!IH4</f>
        <v>46261</v>
      </c>
      <c r="IO4" s="187">
        <f>'C завтраками| Bed and breakfast'!II4</f>
        <v>46262</v>
      </c>
      <c r="IP4" s="187">
        <f>'C завтраками| Bed and breakfast'!IJ4</f>
        <v>46263</v>
      </c>
      <c r="IQ4" s="187">
        <f>'C завтраками| Bed and breakfast'!IK4</f>
        <v>46264</v>
      </c>
      <c r="IR4" s="187">
        <f>'C завтраками| Bed and breakfast'!IL4</f>
        <v>46265</v>
      </c>
      <c r="IS4" s="187">
        <f>'C завтраками| Bed and breakfast'!IM4</f>
        <v>46266</v>
      </c>
      <c r="IT4" s="187">
        <f>'C завтраками| Bed and breakfast'!IN4</f>
        <v>46267</v>
      </c>
      <c r="IU4" s="187">
        <f>'C завтраками| Bed and breakfast'!IO4</f>
        <v>46268</v>
      </c>
      <c r="IV4" s="187">
        <f>'C завтраками| Bed and breakfast'!IP4</f>
        <v>46269</v>
      </c>
      <c r="IW4" s="187">
        <f>'C завтраками| Bed and breakfast'!IQ4</f>
        <v>46270</v>
      </c>
      <c r="IX4" s="187">
        <f>'C завтраками| Bed and breakfast'!IR4</f>
        <v>46271</v>
      </c>
      <c r="IY4" s="187">
        <f>'C завтраками| Bed and breakfast'!IS4</f>
        <v>46272</v>
      </c>
      <c r="IZ4" s="187">
        <f>'C завтраками| Bed and breakfast'!IT4</f>
        <v>46273</v>
      </c>
      <c r="JA4" s="187">
        <f>'C завтраками| Bed and breakfast'!IU4</f>
        <v>46274</v>
      </c>
      <c r="JB4" s="187">
        <f>'C завтраками| Bed and breakfast'!IV4</f>
        <v>46275</v>
      </c>
      <c r="JC4" s="187">
        <f>'C завтраками| Bed and breakfast'!IW4</f>
        <v>46276</v>
      </c>
      <c r="JD4" s="187">
        <f>'C завтраками| Bed and breakfast'!IX4</f>
        <v>46277</v>
      </c>
      <c r="JE4" s="187">
        <f>'C завтраками| Bed and breakfast'!IY4</f>
        <v>46278</v>
      </c>
      <c r="JF4" s="187">
        <f>'C завтраками| Bed and breakfast'!IZ4</f>
        <v>46279</v>
      </c>
      <c r="JG4" s="187">
        <f>'C завтраками| Bed and breakfast'!JA4</f>
        <v>46280</v>
      </c>
      <c r="JH4" s="187">
        <f>'C завтраками| Bed and breakfast'!JB4</f>
        <v>46281</v>
      </c>
      <c r="JI4" s="187">
        <f>'C завтраками| Bed and breakfast'!JC4</f>
        <v>46282</v>
      </c>
      <c r="JJ4" s="187">
        <f>'C завтраками| Bed and breakfast'!JD4</f>
        <v>46283</v>
      </c>
      <c r="JK4" s="187">
        <f>'C завтраками| Bed and breakfast'!JE4</f>
        <v>46284</v>
      </c>
      <c r="JL4" s="187">
        <f>'C завтраками| Bed and breakfast'!JF4</f>
        <v>46285</v>
      </c>
      <c r="JM4" s="187">
        <f>'C завтраками| Bed and breakfast'!JG4</f>
        <v>46286</v>
      </c>
      <c r="JN4" s="187">
        <f>'C завтраками| Bed and breakfast'!JH4</f>
        <v>46287</v>
      </c>
      <c r="JO4" s="187">
        <f>'C завтраками| Bed and breakfast'!JI4</f>
        <v>46288</v>
      </c>
      <c r="JP4" s="187">
        <f>'C завтраками| Bed and breakfast'!JJ4</f>
        <v>46289</v>
      </c>
      <c r="JQ4" s="187">
        <f>'C завтраками| Bed and breakfast'!JK4</f>
        <v>46290</v>
      </c>
      <c r="JR4" s="187">
        <f>'C завтраками| Bed and breakfast'!JL4</f>
        <v>46291</v>
      </c>
      <c r="JS4" s="187">
        <f>'C завтраками| Bed and breakfast'!JM4</f>
        <v>46292</v>
      </c>
      <c r="JT4" s="187">
        <f>'C завтраками| Bed and breakfast'!JN4</f>
        <v>46293</v>
      </c>
      <c r="JU4" s="187">
        <f>'C завтраками| Bed and breakfast'!JO4</f>
        <v>46294</v>
      </c>
      <c r="JV4" s="187">
        <f>'C завтраками| Bed and breakfast'!JP4</f>
        <v>46295</v>
      </c>
    </row>
    <row r="5" spans="1:282" s="53" customFormat="1" ht="22.5" customHeight="1" x14ac:dyDescent="0.2">
      <c r="A5" s="98"/>
      <c r="B5" s="187" t="e">
        <f>'C завтраками| Bed and breakfast'!#REF!</f>
        <v>#REF!</v>
      </c>
      <c r="C5" s="187" t="e">
        <f>'C завтраками| Bed and breakfast'!#REF!</f>
        <v>#REF!</v>
      </c>
      <c r="D5" s="187" t="e">
        <f>'C завтраками| Bed and breakfast'!#REF!</f>
        <v>#REF!</v>
      </c>
      <c r="E5" s="187" t="e">
        <f>'C завтраками| Bed and breakfast'!#REF!</f>
        <v>#REF!</v>
      </c>
      <c r="F5" s="187" t="e">
        <f>'C завтраками| Bed and breakfast'!#REF!</f>
        <v>#REF!</v>
      </c>
      <c r="G5" s="187" t="e">
        <f>'C завтраками| Bed and breakfast'!#REF!</f>
        <v>#REF!</v>
      </c>
      <c r="H5" s="187">
        <f>'C завтраками| Bed and breakfast'!B5</f>
        <v>46021</v>
      </c>
      <c r="I5" s="187">
        <f>'C завтраками| Bed and breakfast'!C5</f>
        <v>46022</v>
      </c>
      <c r="J5" s="187">
        <f>'C завтраками| Bed and breakfast'!D5</f>
        <v>46023</v>
      </c>
      <c r="K5" s="187">
        <f>'C завтраками| Bed and breakfast'!E5</f>
        <v>46024</v>
      </c>
      <c r="L5" s="187">
        <f>'C завтраками| Bed and breakfast'!F5</f>
        <v>46025</v>
      </c>
      <c r="M5" s="187">
        <f>'C завтраками| Bed and breakfast'!G5</f>
        <v>46026</v>
      </c>
      <c r="N5" s="187">
        <f>'C завтраками| Bed and breakfast'!H5</f>
        <v>46027</v>
      </c>
      <c r="O5" s="187">
        <f>'C завтраками| Bed and breakfast'!I5</f>
        <v>46028</v>
      </c>
      <c r="P5" s="187">
        <f>'C завтраками| Bed and breakfast'!J5</f>
        <v>46029</v>
      </c>
      <c r="Q5" s="187">
        <f>'C завтраками| Bed and breakfast'!K5</f>
        <v>46030</v>
      </c>
      <c r="R5" s="187">
        <f>'C завтраками| Bed and breakfast'!L5</f>
        <v>46031</v>
      </c>
      <c r="S5" s="187">
        <f>'C завтраками| Bed and breakfast'!M5</f>
        <v>46032</v>
      </c>
      <c r="T5" s="187">
        <f>'C завтраками| Bed and breakfast'!N5</f>
        <v>46033</v>
      </c>
      <c r="U5" s="187">
        <f>'C завтраками| Bed and breakfast'!O5</f>
        <v>46034</v>
      </c>
      <c r="V5" s="187">
        <f>'C завтраками| Bed and breakfast'!P5</f>
        <v>46035</v>
      </c>
      <c r="W5" s="187">
        <f>'C завтраками| Bed and breakfast'!Q5</f>
        <v>46036</v>
      </c>
      <c r="X5" s="187">
        <f>'C завтраками| Bed and breakfast'!R5</f>
        <v>46037</v>
      </c>
      <c r="Y5" s="187">
        <f>'C завтраками| Bed and breakfast'!S5</f>
        <v>46038</v>
      </c>
      <c r="Z5" s="187">
        <f>'C завтраками| Bed and breakfast'!T5</f>
        <v>46039</v>
      </c>
      <c r="AA5" s="187">
        <f>'C завтраками| Bed and breakfast'!U5</f>
        <v>46040</v>
      </c>
      <c r="AB5" s="187">
        <f>'C завтраками| Bed and breakfast'!V5</f>
        <v>46041</v>
      </c>
      <c r="AC5" s="187">
        <f>'C завтраками| Bed and breakfast'!W5</f>
        <v>46042</v>
      </c>
      <c r="AD5" s="187">
        <f>'C завтраками| Bed and breakfast'!X5</f>
        <v>46043</v>
      </c>
      <c r="AE5" s="187">
        <f>'C завтраками| Bed and breakfast'!Y5</f>
        <v>46044</v>
      </c>
      <c r="AF5" s="187">
        <f>'C завтраками| Bed and breakfast'!Z5</f>
        <v>46045</v>
      </c>
      <c r="AG5" s="187">
        <f>'C завтраками| Bed and breakfast'!AA5</f>
        <v>46046</v>
      </c>
      <c r="AH5" s="187">
        <f>'C завтраками| Bed and breakfast'!AB5</f>
        <v>46047</v>
      </c>
      <c r="AI5" s="187">
        <f>'C завтраками| Bed and breakfast'!AC5</f>
        <v>46048</v>
      </c>
      <c r="AJ5" s="187">
        <f>'C завтраками| Bed and breakfast'!AD5</f>
        <v>46049</v>
      </c>
      <c r="AK5" s="187">
        <f>'C завтраками| Bed and breakfast'!AE5</f>
        <v>46050</v>
      </c>
      <c r="AL5" s="187">
        <f>'C завтраками| Bed and breakfast'!AF5</f>
        <v>46051</v>
      </c>
      <c r="AM5" s="187">
        <f>'C завтраками| Bed and breakfast'!AG5</f>
        <v>46052</v>
      </c>
      <c r="AN5" s="187">
        <f>'C завтраками| Bed and breakfast'!AH5</f>
        <v>46053</v>
      </c>
      <c r="AO5" s="187">
        <f>'C завтраками| Bed and breakfast'!AI5</f>
        <v>46054</v>
      </c>
      <c r="AP5" s="187">
        <f>'C завтраками| Bed and breakfast'!AJ5</f>
        <v>46055</v>
      </c>
      <c r="AQ5" s="187">
        <f>'C завтраками| Bed and breakfast'!AK5</f>
        <v>46056</v>
      </c>
      <c r="AR5" s="187">
        <f>'C завтраками| Bed and breakfast'!AL5</f>
        <v>46057</v>
      </c>
      <c r="AS5" s="187">
        <f>'C завтраками| Bed and breakfast'!AM5</f>
        <v>46058</v>
      </c>
      <c r="AT5" s="187">
        <f>'C завтраками| Bed and breakfast'!AN5</f>
        <v>46059</v>
      </c>
      <c r="AU5" s="187">
        <f>'C завтраками| Bed and breakfast'!AO5</f>
        <v>46060</v>
      </c>
      <c r="AV5" s="187">
        <f>'C завтраками| Bed and breakfast'!AP5</f>
        <v>46061</v>
      </c>
      <c r="AW5" s="187">
        <f>'C завтраками| Bed and breakfast'!AQ5</f>
        <v>46062</v>
      </c>
      <c r="AX5" s="187">
        <f>'C завтраками| Bed and breakfast'!AR5</f>
        <v>46063</v>
      </c>
      <c r="AY5" s="187">
        <f>'C завтраками| Bed and breakfast'!AS5</f>
        <v>46064</v>
      </c>
      <c r="AZ5" s="187">
        <f>'C завтраками| Bed and breakfast'!AT5</f>
        <v>46065</v>
      </c>
      <c r="BA5" s="187">
        <f>'C завтраками| Bed and breakfast'!AU5</f>
        <v>46066</v>
      </c>
      <c r="BB5" s="187">
        <f>'C завтраками| Bed and breakfast'!AV5</f>
        <v>46067</v>
      </c>
      <c r="BC5" s="187">
        <f>'C завтраками| Bed and breakfast'!AW5</f>
        <v>46068</v>
      </c>
      <c r="BD5" s="187">
        <f>'C завтраками| Bed and breakfast'!AX5</f>
        <v>46069</v>
      </c>
      <c r="BE5" s="187">
        <f>'C завтраками| Bed and breakfast'!AY5</f>
        <v>46070</v>
      </c>
      <c r="BF5" s="187">
        <f>'C завтраками| Bed and breakfast'!AZ5</f>
        <v>46071</v>
      </c>
      <c r="BG5" s="187">
        <f>'C завтраками| Bed and breakfast'!BA5</f>
        <v>46072</v>
      </c>
      <c r="BH5" s="187">
        <f>'C завтраками| Bed and breakfast'!BB5</f>
        <v>46073</v>
      </c>
      <c r="BI5" s="187">
        <f>'C завтраками| Bed and breakfast'!BC5</f>
        <v>46074</v>
      </c>
      <c r="BJ5" s="187">
        <f>'C завтраками| Bed and breakfast'!BD5</f>
        <v>46075</v>
      </c>
      <c r="BK5" s="187">
        <f>'C завтраками| Bed and breakfast'!BE5</f>
        <v>46076</v>
      </c>
      <c r="BL5" s="187">
        <f>'C завтраками| Bed and breakfast'!BF5</f>
        <v>46077</v>
      </c>
      <c r="BM5" s="187">
        <f>'C завтраками| Bed and breakfast'!BG5</f>
        <v>46078</v>
      </c>
      <c r="BN5" s="187">
        <f>'C завтраками| Bed and breakfast'!BH5</f>
        <v>46079</v>
      </c>
      <c r="BO5" s="187">
        <f>'C завтраками| Bed and breakfast'!BI5</f>
        <v>46080</v>
      </c>
      <c r="BP5" s="187">
        <f>'C завтраками| Bed and breakfast'!BJ5</f>
        <v>46081</v>
      </c>
      <c r="BQ5" s="187">
        <f>'C завтраками| Bed and breakfast'!BK5</f>
        <v>46082</v>
      </c>
      <c r="BR5" s="187">
        <f>'C завтраками| Bed and breakfast'!BL5</f>
        <v>46083</v>
      </c>
      <c r="BS5" s="187">
        <f>'C завтраками| Bed and breakfast'!BM5</f>
        <v>46084</v>
      </c>
      <c r="BT5" s="187">
        <f>'C завтраками| Bed and breakfast'!BN5</f>
        <v>46085</v>
      </c>
      <c r="BU5" s="187">
        <f>'C завтраками| Bed and breakfast'!BO5</f>
        <v>46086</v>
      </c>
      <c r="BV5" s="187">
        <f>'C завтраками| Bed and breakfast'!BP5</f>
        <v>46087</v>
      </c>
      <c r="BW5" s="187">
        <f>'C завтраками| Bed and breakfast'!BQ5</f>
        <v>46088</v>
      </c>
      <c r="BX5" s="187">
        <f>'C завтраками| Bed and breakfast'!BR5</f>
        <v>46089</v>
      </c>
      <c r="BY5" s="187">
        <f>'C завтраками| Bed and breakfast'!BS5</f>
        <v>46090</v>
      </c>
      <c r="BZ5" s="187">
        <f>'C завтраками| Bed and breakfast'!BT5</f>
        <v>46091</v>
      </c>
      <c r="CA5" s="187">
        <f>'C завтраками| Bed and breakfast'!BU5</f>
        <v>46092</v>
      </c>
      <c r="CB5" s="187">
        <f>'C завтраками| Bed and breakfast'!BV5</f>
        <v>46093</v>
      </c>
      <c r="CC5" s="187">
        <f>'C завтраками| Bed and breakfast'!BW5</f>
        <v>46094</v>
      </c>
      <c r="CD5" s="187">
        <f>'C завтраками| Bed and breakfast'!BX5</f>
        <v>46095</v>
      </c>
      <c r="CE5" s="187">
        <f>'C завтраками| Bed and breakfast'!BY5</f>
        <v>46096</v>
      </c>
      <c r="CF5" s="187">
        <f>'C завтраками| Bed and breakfast'!BZ5</f>
        <v>46097</v>
      </c>
      <c r="CG5" s="187">
        <f>'C завтраками| Bed and breakfast'!CA5</f>
        <v>46098</v>
      </c>
      <c r="CH5" s="187">
        <f>'C завтраками| Bed and breakfast'!CB5</f>
        <v>46099</v>
      </c>
      <c r="CI5" s="187">
        <f>'C завтраками| Bed and breakfast'!CC5</f>
        <v>46100</v>
      </c>
      <c r="CJ5" s="187">
        <f>'C завтраками| Bed and breakfast'!CD5</f>
        <v>46101</v>
      </c>
      <c r="CK5" s="187">
        <f>'C завтраками| Bed and breakfast'!CE5</f>
        <v>46102</v>
      </c>
      <c r="CL5" s="187">
        <f>'C завтраками| Bed and breakfast'!CF5</f>
        <v>46103</v>
      </c>
      <c r="CM5" s="187">
        <f>'C завтраками| Bed and breakfast'!CG5</f>
        <v>46104</v>
      </c>
      <c r="CN5" s="187">
        <f>'C завтраками| Bed and breakfast'!CH5</f>
        <v>46105</v>
      </c>
      <c r="CO5" s="187">
        <f>'C завтраками| Bed and breakfast'!CI5</f>
        <v>46106</v>
      </c>
      <c r="CP5" s="187">
        <f>'C завтраками| Bed and breakfast'!CJ5</f>
        <v>46107</v>
      </c>
      <c r="CQ5" s="187">
        <f>'C завтраками| Bed and breakfast'!CK5</f>
        <v>46108</v>
      </c>
      <c r="CR5" s="187">
        <f>'C завтраками| Bed and breakfast'!CL5</f>
        <v>46109</v>
      </c>
      <c r="CS5" s="187">
        <f>'C завтраками| Bed and breakfast'!CM5</f>
        <v>46110</v>
      </c>
      <c r="CT5" s="187">
        <f>'C завтраками| Bed and breakfast'!CN5</f>
        <v>46111</v>
      </c>
      <c r="CU5" s="187">
        <f>'C завтраками| Bed and breakfast'!CO5</f>
        <v>46112</v>
      </c>
      <c r="CV5" s="187">
        <f>'C завтраками| Bed and breakfast'!CP5</f>
        <v>46113</v>
      </c>
      <c r="CW5" s="187">
        <f>'C завтраками| Bed and breakfast'!CQ5</f>
        <v>46114</v>
      </c>
      <c r="CX5" s="187">
        <f>'C завтраками| Bed and breakfast'!CR5</f>
        <v>46115</v>
      </c>
      <c r="CY5" s="187">
        <f>'C завтраками| Bed and breakfast'!CS5</f>
        <v>46116</v>
      </c>
      <c r="CZ5" s="187">
        <f>'C завтраками| Bed and breakfast'!CT5</f>
        <v>46117</v>
      </c>
      <c r="DA5" s="187">
        <f>'C завтраками| Bed and breakfast'!CU5</f>
        <v>46118</v>
      </c>
      <c r="DB5" s="187">
        <f>'C завтраками| Bed and breakfast'!CV5</f>
        <v>46119</v>
      </c>
      <c r="DC5" s="187">
        <f>'C завтраками| Bed and breakfast'!CW5</f>
        <v>46120</v>
      </c>
      <c r="DD5" s="187">
        <f>'C завтраками| Bed and breakfast'!CX5</f>
        <v>46121</v>
      </c>
      <c r="DE5" s="187">
        <f>'C завтраками| Bed and breakfast'!CY5</f>
        <v>46122</v>
      </c>
      <c r="DF5" s="187">
        <f>'C завтраками| Bed and breakfast'!CZ5</f>
        <v>46123</v>
      </c>
      <c r="DG5" s="187">
        <f>'C завтраками| Bed and breakfast'!DA5</f>
        <v>46124</v>
      </c>
      <c r="DH5" s="187">
        <f>'C завтраками| Bed and breakfast'!DB5</f>
        <v>46125</v>
      </c>
      <c r="DI5" s="187">
        <f>'C завтраками| Bed and breakfast'!DC5</f>
        <v>46126</v>
      </c>
      <c r="DJ5" s="187">
        <f>'C завтраками| Bed and breakfast'!DD5</f>
        <v>46127</v>
      </c>
      <c r="DK5" s="187">
        <f>'C завтраками| Bed and breakfast'!DE5</f>
        <v>46128</v>
      </c>
      <c r="DL5" s="187">
        <f>'C завтраками| Bed and breakfast'!DF5</f>
        <v>46129</v>
      </c>
      <c r="DM5" s="187">
        <f>'C завтраками| Bed and breakfast'!DG5</f>
        <v>46130</v>
      </c>
      <c r="DN5" s="187">
        <f>'C завтраками| Bed and breakfast'!DH5</f>
        <v>46131</v>
      </c>
      <c r="DO5" s="187">
        <f>'C завтраками| Bed and breakfast'!DI5</f>
        <v>46132</v>
      </c>
      <c r="DP5" s="187">
        <f>'C завтраками| Bed and breakfast'!DJ5</f>
        <v>46133</v>
      </c>
      <c r="DQ5" s="187">
        <f>'C завтраками| Bed and breakfast'!DK5</f>
        <v>46134</v>
      </c>
      <c r="DR5" s="187">
        <f>'C завтраками| Bed and breakfast'!DL5</f>
        <v>46135</v>
      </c>
      <c r="DS5" s="187">
        <f>'C завтраками| Bed and breakfast'!DM5</f>
        <v>46136</v>
      </c>
      <c r="DT5" s="187">
        <f>'C завтраками| Bed and breakfast'!DN5</f>
        <v>46137</v>
      </c>
      <c r="DU5" s="187">
        <f>'C завтраками| Bed and breakfast'!DO5</f>
        <v>46138</v>
      </c>
      <c r="DV5" s="187">
        <f>'C завтраками| Bed and breakfast'!DP5</f>
        <v>46139</v>
      </c>
      <c r="DW5" s="187">
        <f>'C завтраками| Bed and breakfast'!DQ5</f>
        <v>46140</v>
      </c>
      <c r="DX5" s="187">
        <f>'C завтраками| Bed and breakfast'!DR5</f>
        <v>46141</v>
      </c>
      <c r="DY5" s="187">
        <f>'C завтраками| Bed and breakfast'!DS5</f>
        <v>46142</v>
      </c>
      <c r="DZ5" s="187">
        <f>'C завтраками| Bed and breakfast'!DT5</f>
        <v>46143</v>
      </c>
      <c r="EA5" s="187">
        <f>'C завтраками| Bed and breakfast'!DU5</f>
        <v>46144</v>
      </c>
      <c r="EB5" s="187">
        <f>'C завтраками| Bed and breakfast'!DV5</f>
        <v>46145</v>
      </c>
      <c r="EC5" s="187">
        <f>'C завтраками| Bed and breakfast'!DW5</f>
        <v>46146</v>
      </c>
      <c r="ED5" s="187">
        <f>'C завтраками| Bed and breakfast'!DX5</f>
        <v>46147</v>
      </c>
      <c r="EE5" s="187">
        <f>'C завтраками| Bed and breakfast'!DY5</f>
        <v>46148</v>
      </c>
      <c r="EF5" s="187">
        <f>'C завтраками| Bed and breakfast'!DZ5</f>
        <v>46149</v>
      </c>
      <c r="EG5" s="187">
        <f>'C завтраками| Bed and breakfast'!EA5</f>
        <v>46150</v>
      </c>
      <c r="EH5" s="187">
        <f>'C завтраками| Bed and breakfast'!EB5</f>
        <v>46151</v>
      </c>
      <c r="EI5" s="187">
        <f>'C завтраками| Bed and breakfast'!EC5</f>
        <v>46152</v>
      </c>
      <c r="EJ5" s="187">
        <f>'C завтраками| Bed and breakfast'!ED5</f>
        <v>46153</v>
      </c>
      <c r="EK5" s="187">
        <f>'C завтраками| Bed and breakfast'!EE5</f>
        <v>46154</v>
      </c>
      <c r="EL5" s="187">
        <f>'C завтраками| Bed and breakfast'!EF5</f>
        <v>46155</v>
      </c>
      <c r="EM5" s="187">
        <f>'C завтраками| Bed and breakfast'!EG5</f>
        <v>46156</v>
      </c>
      <c r="EN5" s="187">
        <f>'C завтраками| Bed and breakfast'!EH5</f>
        <v>46157</v>
      </c>
      <c r="EO5" s="187">
        <f>'C завтраками| Bed and breakfast'!EI5</f>
        <v>46158</v>
      </c>
      <c r="EP5" s="187">
        <f>'C завтраками| Bed and breakfast'!EJ5</f>
        <v>46159</v>
      </c>
      <c r="EQ5" s="187">
        <f>'C завтраками| Bed and breakfast'!EK5</f>
        <v>46160</v>
      </c>
      <c r="ER5" s="187">
        <f>'C завтраками| Bed and breakfast'!EL5</f>
        <v>46161</v>
      </c>
      <c r="ES5" s="187">
        <f>'C завтраками| Bed and breakfast'!EM5</f>
        <v>46162</v>
      </c>
      <c r="ET5" s="187">
        <f>'C завтраками| Bed and breakfast'!EN5</f>
        <v>46163</v>
      </c>
      <c r="EU5" s="187">
        <f>'C завтраками| Bed and breakfast'!EO5</f>
        <v>46164</v>
      </c>
      <c r="EV5" s="187">
        <f>'C завтраками| Bed and breakfast'!EP5</f>
        <v>46165</v>
      </c>
      <c r="EW5" s="187">
        <f>'C завтраками| Bed and breakfast'!EQ5</f>
        <v>46166</v>
      </c>
      <c r="EX5" s="187">
        <f>'C завтраками| Bed and breakfast'!ER5</f>
        <v>46167</v>
      </c>
      <c r="EY5" s="187">
        <f>'C завтраками| Bed and breakfast'!ES5</f>
        <v>46168</v>
      </c>
      <c r="EZ5" s="187">
        <f>'C завтраками| Bed and breakfast'!ET5</f>
        <v>46169</v>
      </c>
      <c r="FA5" s="187">
        <f>'C завтраками| Bed and breakfast'!EU5</f>
        <v>46170</v>
      </c>
      <c r="FB5" s="187">
        <f>'C завтраками| Bed and breakfast'!EV5</f>
        <v>46171</v>
      </c>
      <c r="FC5" s="187">
        <f>'C завтраками| Bed and breakfast'!EW5</f>
        <v>46172</v>
      </c>
      <c r="FD5" s="187">
        <f>'C завтраками| Bed and breakfast'!EX5</f>
        <v>46173</v>
      </c>
      <c r="FE5" s="187">
        <f>'C завтраками| Bed and breakfast'!EY5</f>
        <v>46174</v>
      </c>
      <c r="FF5" s="187">
        <f>'C завтраками| Bed and breakfast'!EZ5</f>
        <v>46175</v>
      </c>
      <c r="FG5" s="187">
        <f>'C завтраками| Bed and breakfast'!FA5</f>
        <v>46176</v>
      </c>
      <c r="FH5" s="187">
        <f>'C завтраками| Bed and breakfast'!FB5</f>
        <v>46177</v>
      </c>
      <c r="FI5" s="187">
        <f>'C завтраками| Bed and breakfast'!FC5</f>
        <v>46178</v>
      </c>
      <c r="FJ5" s="187">
        <f>'C завтраками| Bed and breakfast'!FD5</f>
        <v>46179</v>
      </c>
      <c r="FK5" s="187">
        <f>'C завтраками| Bed and breakfast'!FE5</f>
        <v>46180</v>
      </c>
      <c r="FL5" s="187">
        <f>'C завтраками| Bed and breakfast'!FF5</f>
        <v>46181</v>
      </c>
      <c r="FM5" s="187">
        <f>'C завтраками| Bed and breakfast'!FG5</f>
        <v>46182</v>
      </c>
      <c r="FN5" s="187">
        <f>'C завтраками| Bed and breakfast'!FH5</f>
        <v>46183</v>
      </c>
      <c r="FO5" s="187">
        <f>'C завтраками| Bed and breakfast'!FI5</f>
        <v>46184</v>
      </c>
      <c r="FP5" s="187">
        <f>'C завтраками| Bed and breakfast'!FJ5</f>
        <v>46185</v>
      </c>
      <c r="FQ5" s="187">
        <f>'C завтраками| Bed and breakfast'!FK5</f>
        <v>46186</v>
      </c>
      <c r="FR5" s="187">
        <f>'C завтраками| Bed and breakfast'!FL5</f>
        <v>46187</v>
      </c>
      <c r="FS5" s="187">
        <f>'C завтраками| Bed and breakfast'!FM5</f>
        <v>46188</v>
      </c>
      <c r="FT5" s="187">
        <f>'C завтраками| Bed and breakfast'!FN5</f>
        <v>46189</v>
      </c>
      <c r="FU5" s="187">
        <f>'C завтраками| Bed and breakfast'!FO5</f>
        <v>46190</v>
      </c>
      <c r="FV5" s="187">
        <f>'C завтраками| Bed and breakfast'!FP5</f>
        <v>46191</v>
      </c>
      <c r="FW5" s="187">
        <f>'C завтраками| Bed and breakfast'!FQ5</f>
        <v>46192</v>
      </c>
      <c r="FX5" s="187">
        <f>'C завтраками| Bed and breakfast'!FR5</f>
        <v>46193</v>
      </c>
      <c r="FY5" s="187">
        <f>'C завтраками| Bed and breakfast'!FS5</f>
        <v>46194</v>
      </c>
      <c r="FZ5" s="187">
        <f>'C завтраками| Bed and breakfast'!FT5</f>
        <v>46195</v>
      </c>
      <c r="GA5" s="187">
        <f>'C завтраками| Bed and breakfast'!FU5</f>
        <v>46196</v>
      </c>
      <c r="GB5" s="187">
        <f>'C завтраками| Bed and breakfast'!FV5</f>
        <v>46197</v>
      </c>
      <c r="GC5" s="187">
        <f>'C завтраками| Bed and breakfast'!FW5</f>
        <v>46198</v>
      </c>
      <c r="GD5" s="187">
        <f>'C завтраками| Bed and breakfast'!FX5</f>
        <v>46199</v>
      </c>
      <c r="GE5" s="187">
        <f>'C завтраками| Bed and breakfast'!FY5</f>
        <v>46200</v>
      </c>
      <c r="GF5" s="187">
        <f>'C завтраками| Bed and breakfast'!FZ5</f>
        <v>46201</v>
      </c>
      <c r="GG5" s="187">
        <f>'C завтраками| Bed and breakfast'!GA5</f>
        <v>46202</v>
      </c>
      <c r="GH5" s="187">
        <f>'C завтраками| Bed and breakfast'!GB5</f>
        <v>46203</v>
      </c>
      <c r="GI5" s="187">
        <f>'C завтраками| Bed and breakfast'!GC5</f>
        <v>46204</v>
      </c>
      <c r="GJ5" s="187">
        <f>'C завтраками| Bed and breakfast'!GD5</f>
        <v>46205</v>
      </c>
      <c r="GK5" s="187">
        <f>'C завтраками| Bed and breakfast'!GE5</f>
        <v>46206</v>
      </c>
      <c r="GL5" s="187">
        <f>'C завтраками| Bed and breakfast'!GF5</f>
        <v>46207</v>
      </c>
      <c r="GM5" s="187">
        <f>'C завтраками| Bed and breakfast'!GG5</f>
        <v>46208</v>
      </c>
      <c r="GN5" s="187">
        <f>'C завтраками| Bed and breakfast'!GH5</f>
        <v>46209</v>
      </c>
      <c r="GO5" s="187">
        <f>'C завтраками| Bed and breakfast'!GI5</f>
        <v>46210</v>
      </c>
      <c r="GP5" s="187">
        <f>'C завтраками| Bed and breakfast'!GJ5</f>
        <v>46211</v>
      </c>
      <c r="GQ5" s="187">
        <f>'C завтраками| Bed and breakfast'!GK5</f>
        <v>46212</v>
      </c>
      <c r="GR5" s="187">
        <f>'C завтраками| Bed and breakfast'!GL5</f>
        <v>46213</v>
      </c>
      <c r="GS5" s="187">
        <f>'C завтраками| Bed and breakfast'!GM5</f>
        <v>46214</v>
      </c>
      <c r="GT5" s="187">
        <f>'C завтраками| Bed and breakfast'!GN5</f>
        <v>46215</v>
      </c>
      <c r="GU5" s="187">
        <f>'C завтраками| Bed and breakfast'!GO5</f>
        <v>46216</v>
      </c>
      <c r="GV5" s="187">
        <f>'C завтраками| Bed and breakfast'!GP5</f>
        <v>46217</v>
      </c>
      <c r="GW5" s="187">
        <f>'C завтраками| Bed and breakfast'!GQ5</f>
        <v>46218</v>
      </c>
      <c r="GX5" s="187">
        <f>'C завтраками| Bed and breakfast'!GR5</f>
        <v>46219</v>
      </c>
      <c r="GY5" s="187">
        <f>'C завтраками| Bed and breakfast'!GS5</f>
        <v>46220</v>
      </c>
      <c r="GZ5" s="187">
        <f>'C завтраками| Bed and breakfast'!GT5</f>
        <v>46221</v>
      </c>
      <c r="HA5" s="187">
        <f>'C завтраками| Bed and breakfast'!GU5</f>
        <v>46222</v>
      </c>
      <c r="HB5" s="187">
        <f>'C завтраками| Bed and breakfast'!GV5</f>
        <v>46223</v>
      </c>
      <c r="HC5" s="187">
        <f>'C завтраками| Bed and breakfast'!GW5</f>
        <v>46224</v>
      </c>
      <c r="HD5" s="187">
        <f>'C завтраками| Bed and breakfast'!GX5</f>
        <v>46225</v>
      </c>
      <c r="HE5" s="187">
        <f>'C завтраками| Bed and breakfast'!GY5</f>
        <v>46226</v>
      </c>
      <c r="HF5" s="187">
        <f>'C завтраками| Bed and breakfast'!GZ5</f>
        <v>46227</v>
      </c>
      <c r="HG5" s="187">
        <f>'C завтраками| Bed and breakfast'!HA5</f>
        <v>46228</v>
      </c>
      <c r="HH5" s="187">
        <f>'C завтраками| Bed and breakfast'!HB5</f>
        <v>46229</v>
      </c>
      <c r="HI5" s="187">
        <f>'C завтраками| Bed and breakfast'!HC5</f>
        <v>46230</v>
      </c>
      <c r="HJ5" s="187">
        <f>'C завтраками| Bed and breakfast'!HD5</f>
        <v>46231</v>
      </c>
      <c r="HK5" s="187">
        <f>'C завтраками| Bed and breakfast'!HE5</f>
        <v>46232</v>
      </c>
      <c r="HL5" s="187">
        <f>'C завтраками| Bed and breakfast'!HF5</f>
        <v>46233</v>
      </c>
      <c r="HM5" s="187">
        <f>'C завтраками| Bed and breakfast'!HG5</f>
        <v>46234</v>
      </c>
      <c r="HN5" s="187">
        <f>'C завтраками| Bed and breakfast'!HH5</f>
        <v>46235</v>
      </c>
      <c r="HO5" s="187">
        <f>'C завтраками| Bed and breakfast'!HI5</f>
        <v>46236</v>
      </c>
      <c r="HP5" s="187">
        <f>'C завтраками| Bed and breakfast'!HJ5</f>
        <v>46237</v>
      </c>
      <c r="HQ5" s="187">
        <f>'C завтраками| Bed and breakfast'!HK5</f>
        <v>46238</v>
      </c>
      <c r="HR5" s="187">
        <f>'C завтраками| Bed and breakfast'!HL5</f>
        <v>46239</v>
      </c>
      <c r="HS5" s="187">
        <f>'C завтраками| Bed and breakfast'!HM5</f>
        <v>46240</v>
      </c>
      <c r="HT5" s="187">
        <f>'C завтраками| Bed and breakfast'!HN5</f>
        <v>46241</v>
      </c>
      <c r="HU5" s="187">
        <f>'C завтраками| Bed and breakfast'!HO5</f>
        <v>46242</v>
      </c>
      <c r="HV5" s="187">
        <f>'C завтраками| Bed and breakfast'!HP5</f>
        <v>46243</v>
      </c>
      <c r="HW5" s="187">
        <f>'C завтраками| Bed and breakfast'!HQ5</f>
        <v>46244</v>
      </c>
      <c r="HX5" s="187">
        <f>'C завтраками| Bed and breakfast'!HR5</f>
        <v>46245</v>
      </c>
      <c r="HY5" s="187">
        <f>'C завтраками| Bed and breakfast'!HS5</f>
        <v>46246</v>
      </c>
      <c r="HZ5" s="187">
        <f>'C завтраками| Bed and breakfast'!HT5</f>
        <v>46247</v>
      </c>
      <c r="IA5" s="187">
        <f>'C завтраками| Bed and breakfast'!HU5</f>
        <v>46248</v>
      </c>
      <c r="IB5" s="187">
        <f>'C завтраками| Bed and breakfast'!HV5</f>
        <v>46249</v>
      </c>
      <c r="IC5" s="187">
        <f>'C завтраками| Bed and breakfast'!HW5</f>
        <v>46250</v>
      </c>
      <c r="ID5" s="187">
        <f>'C завтраками| Bed and breakfast'!HX5</f>
        <v>46251</v>
      </c>
      <c r="IE5" s="187">
        <f>'C завтраками| Bed and breakfast'!HY5</f>
        <v>46252</v>
      </c>
      <c r="IF5" s="187">
        <f>'C завтраками| Bed and breakfast'!HZ5</f>
        <v>46253</v>
      </c>
      <c r="IG5" s="187">
        <f>'C завтраками| Bed and breakfast'!IA5</f>
        <v>46254</v>
      </c>
      <c r="IH5" s="187">
        <f>'C завтраками| Bed and breakfast'!IB5</f>
        <v>46255</v>
      </c>
      <c r="II5" s="187">
        <f>'C завтраками| Bed and breakfast'!IC5</f>
        <v>46256</v>
      </c>
      <c r="IJ5" s="187">
        <f>'C завтраками| Bed and breakfast'!ID5</f>
        <v>46257</v>
      </c>
      <c r="IK5" s="187">
        <f>'C завтраками| Bed and breakfast'!IE5</f>
        <v>46258</v>
      </c>
      <c r="IL5" s="187">
        <f>'C завтраками| Bed and breakfast'!IF5</f>
        <v>46259</v>
      </c>
      <c r="IM5" s="187">
        <f>'C завтраками| Bed and breakfast'!IG5</f>
        <v>46260</v>
      </c>
      <c r="IN5" s="187">
        <f>'C завтраками| Bed and breakfast'!IH5</f>
        <v>46261</v>
      </c>
      <c r="IO5" s="187">
        <f>'C завтраками| Bed and breakfast'!II5</f>
        <v>46262</v>
      </c>
      <c r="IP5" s="187">
        <f>'C завтраками| Bed and breakfast'!IJ5</f>
        <v>46263</v>
      </c>
      <c r="IQ5" s="187">
        <f>'C завтраками| Bed and breakfast'!IK5</f>
        <v>46264</v>
      </c>
      <c r="IR5" s="187">
        <f>'C завтраками| Bed and breakfast'!IL5</f>
        <v>46265</v>
      </c>
      <c r="IS5" s="187">
        <f>'C завтраками| Bed and breakfast'!IM5</f>
        <v>46266</v>
      </c>
      <c r="IT5" s="187">
        <f>'C завтраками| Bed and breakfast'!IN5</f>
        <v>46267</v>
      </c>
      <c r="IU5" s="187">
        <f>'C завтраками| Bed and breakfast'!IO5</f>
        <v>46268</v>
      </c>
      <c r="IV5" s="187">
        <f>'C завтраками| Bed and breakfast'!IP5</f>
        <v>46269</v>
      </c>
      <c r="IW5" s="187">
        <f>'C завтраками| Bed and breakfast'!IQ5</f>
        <v>46270</v>
      </c>
      <c r="IX5" s="187">
        <f>'C завтраками| Bed and breakfast'!IR5</f>
        <v>46271</v>
      </c>
      <c r="IY5" s="187">
        <f>'C завтраками| Bed and breakfast'!IS5</f>
        <v>46272</v>
      </c>
      <c r="IZ5" s="187">
        <f>'C завтраками| Bed and breakfast'!IT5</f>
        <v>46273</v>
      </c>
      <c r="JA5" s="187">
        <f>'C завтраками| Bed and breakfast'!IU5</f>
        <v>46274</v>
      </c>
      <c r="JB5" s="187">
        <f>'C завтраками| Bed and breakfast'!IV5</f>
        <v>46275</v>
      </c>
      <c r="JC5" s="187">
        <f>'C завтраками| Bed and breakfast'!IW5</f>
        <v>46276</v>
      </c>
      <c r="JD5" s="187">
        <f>'C завтраками| Bed and breakfast'!IX5</f>
        <v>46277</v>
      </c>
      <c r="JE5" s="187">
        <f>'C завтраками| Bed and breakfast'!IY5</f>
        <v>46278</v>
      </c>
      <c r="JF5" s="187">
        <f>'C завтраками| Bed and breakfast'!IZ5</f>
        <v>46279</v>
      </c>
      <c r="JG5" s="187">
        <f>'C завтраками| Bed and breakfast'!JA5</f>
        <v>46280</v>
      </c>
      <c r="JH5" s="187">
        <f>'C завтраками| Bed and breakfast'!JB5</f>
        <v>46281</v>
      </c>
      <c r="JI5" s="187">
        <f>'C завтраками| Bed and breakfast'!JC5</f>
        <v>46282</v>
      </c>
      <c r="JJ5" s="187">
        <f>'C завтраками| Bed and breakfast'!JD5</f>
        <v>46283</v>
      </c>
      <c r="JK5" s="187">
        <f>'C завтраками| Bed and breakfast'!JE5</f>
        <v>46284</v>
      </c>
      <c r="JL5" s="187">
        <f>'C завтраками| Bed and breakfast'!JF5</f>
        <v>46285</v>
      </c>
      <c r="JM5" s="187">
        <f>'C завтраками| Bed and breakfast'!JG5</f>
        <v>46286</v>
      </c>
      <c r="JN5" s="187">
        <f>'C завтраками| Bed and breakfast'!JH5</f>
        <v>46287</v>
      </c>
      <c r="JO5" s="187">
        <f>'C завтраками| Bed and breakfast'!JI5</f>
        <v>46288</v>
      </c>
      <c r="JP5" s="187">
        <f>'C завтраками| Bed and breakfast'!JJ5</f>
        <v>46289</v>
      </c>
      <c r="JQ5" s="187">
        <f>'C завтраками| Bed and breakfast'!JK5</f>
        <v>46290</v>
      </c>
      <c r="JR5" s="187">
        <f>'C завтраками| Bed and breakfast'!JL5</f>
        <v>46291</v>
      </c>
      <c r="JS5" s="187">
        <f>'C завтраками| Bed and breakfast'!JM5</f>
        <v>46292</v>
      </c>
      <c r="JT5" s="187">
        <f>'C завтраками| Bed and breakfast'!JN5</f>
        <v>46293</v>
      </c>
      <c r="JU5" s="187">
        <f>'C завтраками| Bed and breakfast'!JO5</f>
        <v>46294</v>
      </c>
      <c r="JV5" s="187">
        <f>'C завтраками| Bed and breakfast'!JP5</f>
        <v>46295</v>
      </c>
    </row>
    <row r="6" spans="1:282" s="53" customFormat="1" x14ac:dyDescent="0.2">
      <c r="A6" s="42" t="s">
        <v>83</v>
      </c>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c r="DS6" s="189"/>
      <c r="DT6" s="189"/>
      <c r="DU6" s="189"/>
      <c r="DV6" s="189"/>
      <c r="DW6" s="189"/>
      <c r="DX6" s="189"/>
      <c r="DY6" s="189"/>
      <c r="DZ6" s="189"/>
      <c r="EA6" s="189"/>
      <c r="EB6" s="189"/>
      <c r="EC6" s="189"/>
      <c r="ED6" s="189"/>
      <c r="EE6" s="189"/>
      <c r="EF6" s="189"/>
      <c r="EG6" s="189"/>
      <c r="EH6" s="189"/>
      <c r="EI6" s="189"/>
      <c r="EJ6" s="189"/>
      <c r="EK6" s="189"/>
      <c r="EL6" s="189"/>
      <c r="EM6" s="189"/>
      <c r="EN6" s="189"/>
      <c r="EO6" s="189"/>
      <c r="EP6" s="189"/>
      <c r="EQ6" s="189"/>
      <c r="ER6" s="189"/>
      <c r="ES6" s="189"/>
      <c r="ET6" s="189"/>
      <c r="EU6" s="189"/>
      <c r="EV6" s="189"/>
      <c r="EW6" s="189"/>
      <c r="EX6" s="189"/>
      <c r="EY6" s="189"/>
      <c r="EZ6" s="189"/>
      <c r="FA6" s="189"/>
      <c r="FB6" s="189"/>
      <c r="FC6" s="189"/>
      <c r="FD6" s="189"/>
      <c r="FE6" s="189"/>
      <c r="FF6" s="189"/>
      <c r="FG6" s="189"/>
      <c r="FH6" s="189"/>
      <c r="FI6" s="189"/>
      <c r="FJ6" s="189"/>
      <c r="FK6" s="189"/>
      <c r="FL6" s="189"/>
      <c r="FM6" s="189"/>
      <c r="FN6" s="189"/>
      <c r="FO6" s="189"/>
      <c r="FP6" s="189"/>
      <c r="FQ6" s="189"/>
      <c r="FR6" s="189"/>
      <c r="FS6" s="189"/>
      <c r="FT6" s="189"/>
      <c r="FU6" s="189"/>
      <c r="FV6" s="189"/>
      <c r="FW6" s="189"/>
      <c r="FX6" s="189"/>
      <c r="FY6" s="189"/>
      <c r="FZ6" s="189"/>
      <c r="GA6" s="189"/>
      <c r="GB6" s="189"/>
      <c r="GC6" s="189"/>
      <c r="GD6" s="189"/>
      <c r="GE6" s="189"/>
      <c r="GF6" s="189"/>
      <c r="GG6" s="189"/>
      <c r="GH6" s="189"/>
      <c r="GI6" s="189"/>
      <c r="GJ6" s="189"/>
      <c r="GK6" s="189"/>
      <c r="GL6" s="189"/>
      <c r="GM6" s="189"/>
      <c r="GN6" s="189"/>
      <c r="GO6" s="189"/>
      <c r="GP6" s="189"/>
      <c r="GQ6" s="189"/>
      <c r="GR6" s="189"/>
      <c r="GS6" s="189"/>
      <c r="GT6" s="189"/>
      <c r="GU6" s="189"/>
      <c r="GV6" s="189"/>
      <c r="GW6" s="189"/>
      <c r="GX6" s="189"/>
      <c r="GY6" s="189"/>
      <c r="GZ6" s="189"/>
      <c r="HA6" s="189"/>
      <c r="HB6" s="189"/>
      <c r="HC6" s="189"/>
      <c r="HD6" s="189"/>
      <c r="HE6" s="189"/>
      <c r="HF6" s="189"/>
      <c r="HG6" s="189"/>
      <c r="HH6" s="189"/>
      <c r="HI6" s="189"/>
      <c r="HJ6" s="189"/>
      <c r="HK6" s="189"/>
      <c r="HL6" s="189"/>
      <c r="HM6" s="189"/>
      <c r="HN6" s="189"/>
      <c r="HO6" s="189"/>
      <c r="HP6" s="189"/>
      <c r="HQ6" s="189"/>
      <c r="HR6" s="189"/>
      <c r="HS6" s="189"/>
      <c r="HT6" s="189"/>
      <c r="HU6" s="189"/>
      <c r="HV6" s="189"/>
      <c r="HW6" s="189"/>
      <c r="HX6" s="189"/>
      <c r="HY6" s="189"/>
      <c r="HZ6" s="189"/>
      <c r="IA6" s="189"/>
      <c r="IB6" s="189"/>
      <c r="IC6" s="189"/>
      <c r="ID6" s="189"/>
      <c r="IE6" s="189"/>
      <c r="IF6" s="189"/>
      <c r="IG6" s="189"/>
      <c r="IH6" s="189"/>
      <c r="II6" s="189"/>
      <c r="IJ6" s="189"/>
      <c r="IK6" s="189"/>
      <c r="IL6" s="189"/>
      <c r="IM6" s="189"/>
      <c r="IN6" s="189"/>
      <c r="IO6" s="189"/>
      <c r="IP6" s="189"/>
      <c r="IQ6" s="189"/>
      <c r="IR6" s="189"/>
      <c r="IS6" s="189"/>
      <c r="IT6" s="189"/>
      <c r="IU6" s="189"/>
      <c r="IV6" s="189"/>
      <c r="IW6" s="189"/>
      <c r="IX6" s="189"/>
      <c r="IY6" s="189"/>
      <c r="IZ6" s="189"/>
      <c r="JA6" s="189"/>
      <c r="JB6" s="189"/>
      <c r="JC6" s="189"/>
      <c r="JD6" s="189"/>
      <c r="JE6" s="189"/>
      <c r="JF6" s="189"/>
      <c r="JG6" s="189"/>
      <c r="JH6" s="189"/>
      <c r="JI6" s="189"/>
      <c r="JJ6" s="189"/>
      <c r="JK6" s="189"/>
      <c r="JL6" s="189"/>
      <c r="JM6" s="189"/>
      <c r="JN6" s="189"/>
      <c r="JO6" s="189"/>
      <c r="JP6" s="189"/>
      <c r="JQ6" s="189"/>
      <c r="JR6" s="189"/>
      <c r="JS6" s="189"/>
      <c r="JT6" s="189"/>
      <c r="JU6" s="189"/>
      <c r="JV6" s="189"/>
    </row>
    <row r="7" spans="1:282" s="53" customFormat="1" x14ac:dyDescent="0.2">
      <c r="A7" s="88">
        <v>1</v>
      </c>
      <c r="B7" s="8" t="e">
        <f>'C завтраками| Bed and breakfast'!#REF!</f>
        <v>#REF!</v>
      </c>
      <c r="C7" s="8" t="e">
        <f>'C завтраками| Bed and breakfast'!#REF!</f>
        <v>#REF!</v>
      </c>
      <c r="D7" s="8" t="e">
        <f>'C завтраками| Bed and breakfast'!#REF!</f>
        <v>#REF!</v>
      </c>
      <c r="E7" s="8" t="e">
        <f>'C завтраками| Bed and breakfast'!#REF!</f>
        <v>#REF!</v>
      </c>
      <c r="F7" s="8" t="e">
        <f>'C завтраками| Bed and breakfast'!#REF!</f>
        <v>#REF!</v>
      </c>
      <c r="G7" s="8" t="e">
        <f>'C завтраками| Bed and breakfast'!#REF!</f>
        <v>#REF!</v>
      </c>
      <c r="H7" s="8">
        <f>'C завтраками| Bed and breakfast'!B7</f>
        <v>37250</v>
      </c>
      <c r="I7" s="8">
        <f>'C завтраками| Bed and breakfast'!C7</f>
        <v>51750</v>
      </c>
      <c r="J7" s="8">
        <f>'C завтраками| Bed and breakfast'!D7</f>
        <v>51750</v>
      </c>
      <c r="K7" s="8">
        <f>'C завтраками| Bed and breakfast'!E7</f>
        <v>51750</v>
      </c>
      <c r="L7" s="8">
        <f>'C завтраками| Bed and breakfast'!F7</f>
        <v>44750</v>
      </c>
      <c r="M7" s="8">
        <f>'C завтраками| Bed and breakfast'!G7</f>
        <v>44750</v>
      </c>
      <c r="N7" s="8">
        <f>'C завтраками| Bed and breakfast'!H7</f>
        <v>44750</v>
      </c>
      <c r="O7" s="8">
        <f>'C завтраками| Bed and breakfast'!I7</f>
        <v>44750</v>
      </c>
      <c r="P7" s="8">
        <f>'C завтраками| Bed and breakfast'!J7</f>
        <v>44750</v>
      </c>
      <c r="Q7" s="8">
        <f>'C завтраками| Bed and breakfast'!K7</f>
        <v>44750</v>
      </c>
      <c r="R7" s="8">
        <f>'C завтраками| Bed and breakfast'!L7</f>
        <v>36450</v>
      </c>
      <c r="S7" s="8">
        <f>'C завтраками| Bed and breakfast'!M7</f>
        <v>19950</v>
      </c>
      <c r="T7" s="8">
        <f>'C завтраками| Bed and breakfast'!N7</f>
        <v>19950</v>
      </c>
      <c r="U7" s="8">
        <f>'C завтраками| Bed and breakfast'!O7</f>
        <v>19950</v>
      </c>
      <c r="V7" s="8">
        <f>'C завтраками| Bed and breakfast'!P7</f>
        <v>19950</v>
      </c>
      <c r="W7" s="8">
        <f>'C завтраками| Bed and breakfast'!Q7</f>
        <v>19950</v>
      </c>
      <c r="X7" s="8">
        <f>'C завтраками| Bed and breakfast'!R7</f>
        <v>21950</v>
      </c>
      <c r="Y7" s="8">
        <f>'C завтраками| Bed and breakfast'!S7</f>
        <v>21950</v>
      </c>
      <c r="Z7" s="8">
        <f>'C завтраками| Bed and breakfast'!T7</f>
        <v>21950</v>
      </c>
      <c r="AA7" s="8">
        <f>'C завтраками| Bed and breakfast'!U7</f>
        <v>21950</v>
      </c>
      <c r="AB7" s="8">
        <f>'C завтраками| Bed and breakfast'!V7</f>
        <v>21950</v>
      </c>
      <c r="AC7" s="8">
        <f>'C завтраками| Bed and breakfast'!W7</f>
        <v>19950</v>
      </c>
      <c r="AD7" s="8">
        <f>'C завтраками| Bed and breakfast'!X7</f>
        <v>19950</v>
      </c>
      <c r="AE7" s="8">
        <f>'C завтраками| Bed and breakfast'!Y7</f>
        <v>19950</v>
      </c>
      <c r="AF7" s="8">
        <f>'C завтраками| Bed and breakfast'!Z7</f>
        <v>19950</v>
      </c>
      <c r="AG7" s="8">
        <f>'C завтраками| Bed and breakfast'!AA7</f>
        <v>19950</v>
      </c>
      <c r="AH7" s="8">
        <f>'C завтраками| Bed and breakfast'!AB7</f>
        <v>23950</v>
      </c>
      <c r="AI7" s="8">
        <f>'C завтраками| Bed and breakfast'!AC7</f>
        <v>23950</v>
      </c>
      <c r="AJ7" s="8">
        <f>'C завтраками| Bed and breakfast'!AD7</f>
        <v>23950</v>
      </c>
      <c r="AK7" s="8">
        <f>'C завтраками| Bed and breakfast'!AE7</f>
        <v>23950</v>
      </c>
      <c r="AL7" s="8">
        <f>'C завтраками| Bed and breakfast'!AF7</f>
        <v>23950</v>
      </c>
      <c r="AM7" s="8">
        <f>'C завтраками| Bed and breakfast'!AG7</f>
        <v>25950</v>
      </c>
      <c r="AN7" s="8">
        <f>'C завтраками| Bed and breakfast'!AH7</f>
        <v>28450</v>
      </c>
      <c r="AO7" s="8">
        <f>'C завтраками| Bed and breakfast'!AI7</f>
        <v>28950</v>
      </c>
      <c r="AP7" s="8">
        <f>'C завтраками| Bed and breakfast'!AJ7</f>
        <v>28950</v>
      </c>
      <c r="AQ7" s="8">
        <f>'C завтраками| Bed and breakfast'!AK7</f>
        <v>28950</v>
      </c>
      <c r="AR7" s="8">
        <f>'C завтраками| Bed and breakfast'!AL7</f>
        <v>28950</v>
      </c>
      <c r="AS7" s="8">
        <f>'C завтраками| Bed and breakfast'!AM7</f>
        <v>28950</v>
      </c>
      <c r="AT7" s="8">
        <f>'C завтраками| Bed and breakfast'!AN7</f>
        <v>28950</v>
      </c>
      <c r="AU7" s="8">
        <f>'C завтраками| Bed and breakfast'!AO7</f>
        <v>28950</v>
      </c>
      <c r="AV7" s="8">
        <f>'C завтраками| Bed and breakfast'!AP7</f>
        <v>28950</v>
      </c>
      <c r="AW7" s="8">
        <f>'C завтраками| Bed and breakfast'!AQ7</f>
        <v>28950</v>
      </c>
      <c r="AX7" s="8">
        <f>'C завтраками| Bed and breakfast'!AR7</f>
        <v>28950</v>
      </c>
      <c r="AY7" s="8">
        <f>'C завтраками| Bed and breakfast'!AS7</f>
        <v>26950</v>
      </c>
      <c r="AZ7" s="8">
        <f>'C завтраками| Bed and breakfast'!AT7</f>
        <v>26950</v>
      </c>
      <c r="BA7" s="8">
        <f>'C завтраками| Bed and breakfast'!AU7</f>
        <v>28950</v>
      </c>
      <c r="BB7" s="8">
        <f>'C завтраками| Bed and breakfast'!AV7</f>
        <v>28950</v>
      </c>
      <c r="BC7" s="8">
        <f>'C завтраками| Bed and breakfast'!AW7</f>
        <v>30950</v>
      </c>
      <c r="BD7" s="8">
        <f>'C завтраками| Bed and breakfast'!AX7</f>
        <v>33450</v>
      </c>
      <c r="BE7" s="8">
        <f>'C завтраками| Bed and breakfast'!AY7</f>
        <v>33450</v>
      </c>
      <c r="BF7" s="8">
        <f>'C завтраками| Bed and breakfast'!AZ7</f>
        <v>33450</v>
      </c>
      <c r="BG7" s="8">
        <f>'C завтраками| Bed and breakfast'!BA7</f>
        <v>33450</v>
      </c>
      <c r="BH7" s="8">
        <f>'C завтраками| Bed and breakfast'!BB7</f>
        <v>35950</v>
      </c>
      <c r="BI7" s="8">
        <f>'C завтраками| Bed and breakfast'!BC7</f>
        <v>38950</v>
      </c>
      <c r="BJ7" s="8">
        <f>'C завтраками| Bed and breakfast'!BD7</f>
        <v>38950</v>
      </c>
      <c r="BK7" s="8">
        <f>'C завтраками| Bed and breakfast'!BE7</f>
        <v>35950</v>
      </c>
      <c r="BL7" s="8">
        <f>'C завтраками| Bed and breakfast'!BF7</f>
        <v>30950</v>
      </c>
      <c r="BM7" s="8">
        <f>'C завтраками| Bed and breakfast'!BG7</f>
        <v>30950</v>
      </c>
      <c r="BN7" s="8">
        <f>'C завтраками| Bed and breakfast'!BH7</f>
        <v>33450</v>
      </c>
      <c r="BO7" s="8">
        <f>'C завтраками| Bed and breakfast'!BI7</f>
        <v>33450</v>
      </c>
      <c r="BP7" s="8">
        <f>'C завтраками| Bed and breakfast'!BJ7</f>
        <v>24950</v>
      </c>
      <c r="BQ7" s="8">
        <f>'C завтраками| Bed and breakfast'!BK7</f>
        <v>25400</v>
      </c>
      <c r="BR7" s="8">
        <f>'C завтраками| Bed and breakfast'!BL7</f>
        <v>25400</v>
      </c>
      <c r="BS7" s="8">
        <f>'C завтраками| Bed and breakfast'!BM7</f>
        <v>25400</v>
      </c>
      <c r="BT7" s="8">
        <f>'C завтраками| Bed and breakfast'!BN7</f>
        <v>23900</v>
      </c>
      <c r="BU7" s="8">
        <f>'C завтраками| Bed and breakfast'!BO7</f>
        <v>23900</v>
      </c>
      <c r="BV7" s="8">
        <f>'C завтраками| Bed and breakfast'!BP7</f>
        <v>25400</v>
      </c>
      <c r="BW7" s="8">
        <f>'C завтраками| Bed and breakfast'!BQ7</f>
        <v>25400</v>
      </c>
      <c r="BX7" s="8">
        <f>'C завтраками| Bed and breakfast'!BR7</f>
        <v>25400</v>
      </c>
      <c r="BY7" s="8">
        <f>'C завтраками| Bed and breakfast'!BS7</f>
        <v>23900</v>
      </c>
      <c r="BZ7" s="8">
        <f>'C завтраками| Bed and breakfast'!BT7</f>
        <v>23900</v>
      </c>
      <c r="CA7" s="8">
        <f>'C завтраками| Bed and breakfast'!BU7</f>
        <v>23900</v>
      </c>
      <c r="CB7" s="8">
        <f>'C завтраками| Bed and breakfast'!BV7</f>
        <v>23900</v>
      </c>
      <c r="CC7" s="8">
        <f>'C завтраками| Bed and breakfast'!BW7</f>
        <v>23900</v>
      </c>
      <c r="CD7" s="8">
        <f>'C завтраками| Bed and breakfast'!BX7</f>
        <v>23900</v>
      </c>
      <c r="CE7" s="8">
        <f>'C завтраками| Bed and breakfast'!BY7</f>
        <v>23900</v>
      </c>
      <c r="CF7" s="8">
        <f>'C завтраками| Bed and breakfast'!BZ7</f>
        <v>23900</v>
      </c>
      <c r="CG7" s="8">
        <f>'C завтраками| Bed and breakfast'!CA7</f>
        <v>23900</v>
      </c>
      <c r="CH7" s="8">
        <f>'C завтраками| Bed and breakfast'!CB7</f>
        <v>23900</v>
      </c>
      <c r="CI7" s="8">
        <f>'C завтраками| Bed and breakfast'!CC7</f>
        <v>23900</v>
      </c>
      <c r="CJ7" s="8">
        <f>'C завтраками| Bed and breakfast'!CD7</f>
        <v>23900</v>
      </c>
      <c r="CK7" s="8">
        <f>'C завтраками| Bed and breakfast'!CE7</f>
        <v>23900</v>
      </c>
      <c r="CL7" s="8">
        <f>'C завтраками| Bed and breakfast'!CF7</f>
        <v>23900</v>
      </c>
      <c r="CM7" s="8">
        <f>'C завтраками| Bed and breakfast'!CG7</f>
        <v>23900</v>
      </c>
      <c r="CN7" s="8">
        <f>'C завтраками| Bed and breakfast'!CH7</f>
        <v>23900</v>
      </c>
      <c r="CO7" s="8">
        <f>'C завтраками| Bed and breakfast'!CI7</f>
        <v>23900</v>
      </c>
      <c r="CP7" s="8">
        <f>'C завтраками| Bed and breakfast'!CJ7</f>
        <v>23900</v>
      </c>
      <c r="CQ7" s="8">
        <f>'C завтраками| Bed and breakfast'!CK7</f>
        <v>23900</v>
      </c>
      <c r="CR7" s="8">
        <f>'C завтраками| Bed and breakfast'!CL7</f>
        <v>23900</v>
      </c>
      <c r="CS7" s="8">
        <f>'C завтраками| Bed and breakfast'!CM7</f>
        <v>23900</v>
      </c>
      <c r="CT7" s="8">
        <f>'C завтраками| Bed and breakfast'!CN7</f>
        <v>23900</v>
      </c>
      <c r="CU7" s="8">
        <f>'C завтраками| Bed and breakfast'!CO7</f>
        <v>23900</v>
      </c>
      <c r="CV7" s="8">
        <f>'C завтраками| Bed and breakfast'!CP7</f>
        <v>14650</v>
      </c>
      <c r="CW7" s="8">
        <f>'C завтраками| Bed and breakfast'!CQ7</f>
        <v>14650</v>
      </c>
      <c r="CX7" s="8">
        <f>'C завтраками| Bed and breakfast'!CR7</f>
        <v>15150</v>
      </c>
      <c r="CY7" s="8">
        <f>'C завтраками| Bed and breakfast'!CS7</f>
        <v>15150</v>
      </c>
      <c r="CZ7" s="8">
        <f>'C завтраками| Bed and breakfast'!CT7</f>
        <v>14650</v>
      </c>
      <c r="DA7" s="8">
        <f>'C завтраками| Bed and breakfast'!CU7</f>
        <v>14650</v>
      </c>
      <c r="DB7" s="8">
        <f>'C завтраками| Bed and breakfast'!CV7</f>
        <v>14650</v>
      </c>
      <c r="DC7" s="8">
        <f>'C завтраками| Bed and breakfast'!CW7</f>
        <v>14650</v>
      </c>
      <c r="DD7" s="8">
        <f>'C завтраками| Bed and breakfast'!CX7</f>
        <v>14650</v>
      </c>
      <c r="DE7" s="8">
        <f>'C завтраками| Bed and breakfast'!CY7</f>
        <v>15150</v>
      </c>
      <c r="DF7" s="8">
        <f>'C завтраками| Bed and breakfast'!CZ7</f>
        <v>15150</v>
      </c>
      <c r="DG7" s="8">
        <f>'C завтраками| Bed and breakfast'!DA7</f>
        <v>14650</v>
      </c>
      <c r="DH7" s="8">
        <f>'C завтраками| Bed and breakfast'!DB7</f>
        <v>14650</v>
      </c>
      <c r="DI7" s="8">
        <f>'C завтраками| Bed and breakfast'!DC7</f>
        <v>14650</v>
      </c>
      <c r="DJ7" s="8">
        <f>'C завтраками| Bed and breakfast'!DD7</f>
        <v>13650</v>
      </c>
      <c r="DK7" s="8">
        <f>'C завтраками| Bed and breakfast'!DE7</f>
        <v>13650</v>
      </c>
      <c r="DL7" s="8">
        <f>'C завтраками| Bed and breakfast'!DF7</f>
        <v>14350</v>
      </c>
      <c r="DM7" s="8">
        <f>'C завтраками| Bed and breakfast'!DG7</f>
        <v>14350</v>
      </c>
      <c r="DN7" s="8">
        <f>'C завтраками| Bed and breakfast'!DH7</f>
        <v>13650</v>
      </c>
      <c r="DO7" s="8">
        <f>'C завтраками| Bed and breakfast'!DI7</f>
        <v>13650</v>
      </c>
      <c r="DP7" s="8">
        <f>'C завтраками| Bed and breakfast'!DJ7</f>
        <v>13650</v>
      </c>
      <c r="DQ7" s="8">
        <f>'C завтраками| Bed and breakfast'!DK7</f>
        <v>13650</v>
      </c>
      <c r="DR7" s="8">
        <f>'C завтраками| Bed and breakfast'!DL7</f>
        <v>13650</v>
      </c>
      <c r="DS7" s="8">
        <f>'C завтраками| Bed and breakfast'!DM7</f>
        <v>14350</v>
      </c>
      <c r="DT7" s="8">
        <f>'C завтраками| Bed and breakfast'!DN7</f>
        <v>14350</v>
      </c>
      <c r="DU7" s="8">
        <f>'C завтраками| Bed and breakfast'!DO7</f>
        <v>13650</v>
      </c>
      <c r="DV7" s="8">
        <f>'C завтраками| Bed and breakfast'!DP7</f>
        <v>13650</v>
      </c>
      <c r="DW7" s="8">
        <f>'C завтраками| Bed and breakfast'!DQ7</f>
        <v>13650</v>
      </c>
      <c r="DX7" s="8">
        <f>'C завтраками| Bed and breakfast'!DR7</f>
        <v>13650</v>
      </c>
      <c r="DY7" s="8">
        <f>'C завтраками| Bed and breakfast'!DS7</f>
        <v>14650</v>
      </c>
      <c r="DZ7" s="8">
        <f>'C завтраками| Bed and breakfast'!DT7</f>
        <v>14350</v>
      </c>
      <c r="EA7" s="8">
        <f>'C завтраками| Bed and breakfast'!DU7</f>
        <v>14350</v>
      </c>
      <c r="EB7" s="8">
        <f>'C завтраками| Bed and breakfast'!DV7</f>
        <v>14350</v>
      </c>
      <c r="EC7" s="8">
        <f>'C завтраками| Bed and breakfast'!DW7</f>
        <v>13150</v>
      </c>
      <c r="ED7" s="8">
        <f>'C завтраками| Bed and breakfast'!DX7</f>
        <v>13150</v>
      </c>
      <c r="EE7" s="8">
        <f>'C завтраками| Bed and breakfast'!DY7</f>
        <v>13150</v>
      </c>
      <c r="EF7" s="8">
        <f>'C завтраками| Bed and breakfast'!DZ7</f>
        <v>13150</v>
      </c>
      <c r="EG7" s="8">
        <f>'C завтраками| Bed and breakfast'!EA7</f>
        <v>13150</v>
      </c>
      <c r="EH7" s="8">
        <f>'C завтраками| Bed and breakfast'!EB7</f>
        <v>14350</v>
      </c>
      <c r="EI7" s="8">
        <f>'C завтраками| Bed and breakfast'!EC7</f>
        <v>14350</v>
      </c>
      <c r="EJ7" s="8">
        <f>'C завтраками| Bed and breakfast'!ED7</f>
        <v>14350</v>
      </c>
      <c r="EK7" s="8">
        <f>'C завтраками| Bed and breakfast'!EE7</f>
        <v>12850</v>
      </c>
      <c r="EL7" s="8">
        <f>'C завтраками| Bed and breakfast'!EF7</f>
        <v>12850</v>
      </c>
      <c r="EM7" s="8">
        <f>'C завтраками| Bed and breakfast'!EG7</f>
        <v>12850</v>
      </c>
      <c r="EN7" s="8">
        <f>'C завтраками| Bed and breakfast'!EH7</f>
        <v>13150</v>
      </c>
      <c r="EO7" s="8">
        <f>'C завтраками| Bed and breakfast'!EI7</f>
        <v>13150</v>
      </c>
      <c r="EP7" s="8">
        <f>'C завтраками| Bed and breakfast'!EJ7</f>
        <v>12850</v>
      </c>
      <c r="EQ7" s="8">
        <f>'C завтраками| Bed and breakfast'!EK7</f>
        <v>12850</v>
      </c>
      <c r="ER7" s="8">
        <f>'C завтраками| Bed and breakfast'!EL7</f>
        <v>12850</v>
      </c>
      <c r="ES7" s="8">
        <f>'C завтраками| Bed and breakfast'!EM7</f>
        <v>12850</v>
      </c>
      <c r="ET7" s="8">
        <f>'C завтраками| Bed and breakfast'!EN7</f>
        <v>12850</v>
      </c>
      <c r="EU7" s="8">
        <f>'C завтраками| Bed and breakfast'!EO7</f>
        <v>13150</v>
      </c>
      <c r="EV7" s="8">
        <f>'C завтраками| Bed and breakfast'!EP7</f>
        <v>13150</v>
      </c>
      <c r="EW7" s="8">
        <f>'C завтраками| Bed and breakfast'!EQ7</f>
        <v>12850</v>
      </c>
      <c r="EX7" s="8">
        <f>'C завтраками| Bed and breakfast'!ER7</f>
        <v>12850</v>
      </c>
      <c r="EY7" s="8">
        <f>'C завтраками| Bed and breakfast'!ES7</f>
        <v>12850</v>
      </c>
      <c r="EZ7" s="8">
        <f>'C завтраками| Bed and breakfast'!ET7</f>
        <v>12850</v>
      </c>
      <c r="FA7" s="8">
        <f>'C завтраками| Bed and breakfast'!EU7</f>
        <v>12850</v>
      </c>
      <c r="FB7" s="8">
        <f>'C завтраками| Bed and breakfast'!EV7</f>
        <v>13150</v>
      </c>
      <c r="FC7" s="8">
        <f>'C завтраками| Bed and breakfast'!EW7</f>
        <v>13150</v>
      </c>
      <c r="FD7" s="8">
        <f>'C завтраками| Bed and breakfast'!EX7</f>
        <v>14650</v>
      </c>
      <c r="FE7" s="8">
        <f>'C завтраками| Bed and breakfast'!EY7</f>
        <v>13150</v>
      </c>
      <c r="FF7" s="8">
        <f>'C завтраками| Bed and breakfast'!EZ7</f>
        <v>13150</v>
      </c>
      <c r="FG7" s="8">
        <f>'C завтраками| Bed and breakfast'!FA7</f>
        <v>13150</v>
      </c>
      <c r="FH7" s="8">
        <f>'C завтраками| Bed and breakfast'!FB7</f>
        <v>13150</v>
      </c>
      <c r="FI7" s="8">
        <f>'C завтраками| Bed and breakfast'!FC7</f>
        <v>20650</v>
      </c>
      <c r="FJ7" s="8">
        <f>'C завтраками| Bed and breakfast'!FD7</f>
        <v>20650</v>
      </c>
      <c r="FK7" s="8">
        <f>'C завтраками| Bed and breakfast'!FE7</f>
        <v>20650</v>
      </c>
      <c r="FL7" s="8">
        <f>'C завтраками| Bed and breakfast'!FF7</f>
        <v>20650</v>
      </c>
      <c r="FM7" s="8">
        <f>'C завтраками| Bed and breakfast'!FG7</f>
        <v>20650</v>
      </c>
      <c r="FN7" s="8">
        <f>'C завтраками| Bed and breakfast'!FH7</f>
        <v>20650</v>
      </c>
      <c r="FO7" s="8">
        <f>'C завтраками| Bed and breakfast'!FI7</f>
        <v>20650</v>
      </c>
      <c r="FP7" s="8">
        <f>'C завтраками| Bed and breakfast'!FJ7</f>
        <v>20650</v>
      </c>
      <c r="FQ7" s="8">
        <f>'C завтраками| Bed and breakfast'!FK7</f>
        <v>20650</v>
      </c>
      <c r="FR7" s="8">
        <f>'C завтраками| Bed and breakfast'!FL7</f>
        <v>20650</v>
      </c>
      <c r="FS7" s="8">
        <f>'C завтраками| Bed and breakfast'!FM7</f>
        <v>20650</v>
      </c>
      <c r="FT7" s="8">
        <f>'C завтраками| Bed and breakfast'!FN7</f>
        <v>20650</v>
      </c>
      <c r="FU7" s="8">
        <f>'C завтраками| Bed and breakfast'!FO7</f>
        <v>20650</v>
      </c>
      <c r="FV7" s="8">
        <f>'C завтраками| Bed and breakfast'!FP7</f>
        <v>20650</v>
      </c>
      <c r="FW7" s="8">
        <f>'C завтраками| Bed and breakfast'!FQ7</f>
        <v>20650</v>
      </c>
      <c r="FX7" s="8">
        <f>'C завтраками| Bed and breakfast'!FR7</f>
        <v>20650</v>
      </c>
      <c r="FY7" s="8">
        <f>'C завтраками| Bed and breakfast'!FS7</f>
        <v>20650</v>
      </c>
      <c r="FZ7" s="8">
        <f>'C завтраками| Bed and breakfast'!FT7</f>
        <v>20650</v>
      </c>
      <c r="GA7" s="8">
        <f>'C завтраками| Bed and breakfast'!FU7</f>
        <v>20650</v>
      </c>
      <c r="GB7" s="8">
        <f>'C завтраками| Bed and breakfast'!FV7</f>
        <v>20650</v>
      </c>
      <c r="GC7" s="8">
        <f>'C завтраками| Bed and breakfast'!FW7</f>
        <v>20650</v>
      </c>
      <c r="GD7" s="8">
        <f>'C завтраками| Bed and breakfast'!FX7</f>
        <v>20650</v>
      </c>
      <c r="GE7" s="8">
        <f>'C завтраками| Bed and breakfast'!FY7</f>
        <v>20650</v>
      </c>
      <c r="GF7" s="8">
        <f>'C завтраками| Bed and breakfast'!FZ7</f>
        <v>20650</v>
      </c>
      <c r="GG7" s="8">
        <f>'C завтраками| Bed and breakfast'!GA7</f>
        <v>13150</v>
      </c>
      <c r="GH7" s="8">
        <f>'C завтраками| Bed and breakfast'!GB7</f>
        <v>13150</v>
      </c>
      <c r="GI7" s="8">
        <f>'C завтраками| Bed and breakfast'!GC7</f>
        <v>22550</v>
      </c>
      <c r="GJ7" s="8">
        <f>'C завтраками| Bed and breakfast'!GD7</f>
        <v>22550</v>
      </c>
      <c r="GK7" s="8">
        <f>'C завтраками| Bed and breakfast'!GE7</f>
        <v>22550</v>
      </c>
      <c r="GL7" s="8">
        <f>'C завтраками| Bed and breakfast'!GF7</f>
        <v>22550</v>
      </c>
      <c r="GM7" s="8">
        <f>'C завтраками| Bed and breakfast'!GG7</f>
        <v>22550</v>
      </c>
      <c r="GN7" s="8">
        <f>'C завтраками| Bed and breakfast'!GH7</f>
        <v>22550</v>
      </c>
      <c r="GO7" s="8">
        <f>'C завтраками| Bed and breakfast'!GI7</f>
        <v>22550</v>
      </c>
      <c r="GP7" s="8">
        <f>'C завтраками| Bed and breakfast'!GJ7</f>
        <v>22550</v>
      </c>
      <c r="GQ7" s="8">
        <f>'C завтраками| Bed and breakfast'!GK7</f>
        <v>22550</v>
      </c>
      <c r="GR7" s="8">
        <f>'C завтраками| Bed and breakfast'!GL7</f>
        <v>22550</v>
      </c>
      <c r="GS7" s="8">
        <f>'C завтраками| Bed and breakfast'!GM7</f>
        <v>16550</v>
      </c>
      <c r="GT7" s="8">
        <f>'C завтраками| Bed and breakfast'!GN7</f>
        <v>16550</v>
      </c>
      <c r="GU7" s="8">
        <f>'C завтраками| Bed and breakfast'!GO7</f>
        <v>16550</v>
      </c>
      <c r="GV7" s="8">
        <f>'C завтраками| Bed and breakfast'!GP7</f>
        <v>16550</v>
      </c>
      <c r="GW7" s="8">
        <f>'C завтраками| Bed and breakfast'!GQ7</f>
        <v>17050</v>
      </c>
      <c r="GX7" s="8">
        <f>'C завтраками| Bed and breakfast'!GR7</f>
        <v>17050</v>
      </c>
      <c r="GY7" s="8">
        <f>'C завтраками| Bed and breakfast'!GS7</f>
        <v>18250</v>
      </c>
      <c r="GZ7" s="8">
        <f>'C завтраками| Bed and breakfast'!GT7</f>
        <v>18250</v>
      </c>
      <c r="HA7" s="8">
        <f>'C завтраками| Bed and breakfast'!GU7</f>
        <v>17050</v>
      </c>
      <c r="HB7" s="8">
        <f>'C завтраками| Bed and breakfast'!GV7</f>
        <v>17050</v>
      </c>
      <c r="HC7" s="8">
        <f>'C завтраками| Bed and breakfast'!GW7</f>
        <v>17050</v>
      </c>
      <c r="HD7" s="8">
        <f>'C завтраками| Bed and breakfast'!GX7</f>
        <v>17050</v>
      </c>
      <c r="HE7" s="8">
        <f>'C завтраками| Bed and breakfast'!GY7</f>
        <v>17050</v>
      </c>
      <c r="HF7" s="8">
        <f>'C завтраками| Bed and breakfast'!GZ7</f>
        <v>18250</v>
      </c>
      <c r="HG7" s="8">
        <f>'C завтраками| Bed and breakfast'!HA7</f>
        <v>18250</v>
      </c>
      <c r="HH7" s="8">
        <f>'C завтраками| Bed and breakfast'!HB7</f>
        <v>17050</v>
      </c>
      <c r="HI7" s="8">
        <f>'C завтраками| Bed and breakfast'!HC7</f>
        <v>17050</v>
      </c>
      <c r="HJ7" s="8">
        <f>'C завтраками| Bed and breakfast'!HD7</f>
        <v>17050</v>
      </c>
      <c r="HK7" s="8">
        <f>'C завтраками| Bed and breakfast'!HE7</f>
        <v>17050</v>
      </c>
      <c r="HL7" s="8">
        <f>'C завтраками| Bed and breakfast'!HF7</f>
        <v>17050</v>
      </c>
      <c r="HM7" s="8">
        <f>'C завтраками| Bed and breakfast'!HG7</f>
        <v>14650</v>
      </c>
      <c r="HN7" s="8">
        <f>'C завтраками| Bed and breakfast'!HH7</f>
        <v>18250</v>
      </c>
      <c r="HO7" s="8">
        <f>'C завтраками| Bed and breakfast'!HI7</f>
        <v>17050</v>
      </c>
      <c r="HP7" s="8">
        <f>'C завтраками| Bed and breakfast'!HJ7</f>
        <v>17050</v>
      </c>
      <c r="HQ7" s="8">
        <f>'C завтраками| Bed and breakfast'!HK7</f>
        <v>17050</v>
      </c>
      <c r="HR7" s="8">
        <f>'C завтраками| Bed and breakfast'!HL7</f>
        <v>17050</v>
      </c>
      <c r="HS7" s="8">
        <f>'C завтраками| Bed and breakfast'!HM7</f>
        <v>17050</v>
      </c>
      <c r="HT7" s="8">
        <f>'C завтраками| Bed and breakfast'!HN7</f>
        <v>18250</v>
      </c>
      <c r="HU7" s="8">
        <f>'C завтраками| Bed and breakfast'!HO7</f>
        <v>18250</v>
      </c>
      <c r="HV7" s="8">
        <f>'C завтраками| Bed and breakfast'!HP7</f>
        <v>17050</v>
      </c>
      <c r="HW7" s="8">
        <f>'C завтраками| Bed and breakfast'!HQ7</f>
        <v>17050</v>
      </c>
      <c r="HX7" s="8">
        <f>'C завтраками| Bed and breakfast'!HR7</f>
        <v>17050</v>
      </c>
      <c r="HY7" s="8">
        <f>'C завтраками| Bed and breakfast'!HS7</f>
        <v>17050</v>
      </c>
      <c r="HZ7" s="8">
        <f>'C завтраками| Bed and breakfast'!HT7</f>
        <v>17050</v>
      </c>
      <c r="IA7" s="8">
        <f>'C завтраками| Bed and breakfast'!HU7</f>
        <v>18250</v>
      </c>
      <c r="IB7" s="8">
        <f>'C завтраками| Bed and breakfast'!HV7</f>
        <v>18250</v>
      </c>
      <c r="IC7" s="8">
        <f>'C завтраками| Bed and breakfast'!HW7</f>
        <v>17050</v>
      </c>
      <c r="ID7" s="8">
        <f>'C завтраками| Bed and breakfast'!HX7</f>
        <v>17050</v>
      </c>
      <c r="IE7" s="8">
        <f>'C завтраками| Bed and breakfast'!HY7</f>
        <v>17050</v>
      </c>
      <c r="IF7" s="8">
        <f>'C завтраками| Bed and breakfast'!HZ7</f>
        <v>17050</v>
      </c>
      <c r="IG7" s="8">
        <f>'C завтраками| Bed and breakfast'!IA7</f>
        <v>17050</v>
      </c>
      <c r="IH7" s="8">
        <f>'C завтраками| Bed and breakfast'!IB7</f>
        <v>18250</v>
      </c>
      <c r="II7" s="8">
        <f>'C завтраками| Bed and breakfast'!IC7</f>
        <v>18250</v>
      </c>
      <c r="IJ7" s="8">
        <f>'C завтраками| Bed and breakfast'!ID7</f>
        <v>15150</v>
      </c>
      <c r="IK7" s="8">
        <f>'C завтраками| Bed and breakfast'!IE7</f>
        <v>15150</v>
      </c>
      <c r="IL7" s="8">
        <f>'C завтраками| Bed and breakfast'!IF7</f>
        <v>15150</v>
      </c>
      <c r="IM7" s="8">
        <f>'C завтраками| Bed and breakfast'!IG7</f>
        <v>15150</v>
      </c>
      <c r="IN7" s="8">
        <f>'C завтраками| Bed and breakfast'!IH7</f>
        <v>15150</v>
      </c>
      <c r="IO7" s="8">
        <f>'C завтраками| Bed and breakfast'!II7</f>
        <v>17050</v>
      </c>
      <c r="IP7" s="8">
        <f>'C завтраками| Bed and breakfast'!IJ7</f>
        <v>17050</v>
      </c>
      <c r="IQ7" s="8">
        <f>'C завтраками| Bed and breakfast'!IK7</f>
        <v>14650</v>
      </c>
      <c r="IR7" s="8">
        <f>'C завтраками| Bed and breakfast'!IL7</f>
        <v>14650</v>
      </c>
      <c r="IS7" s="8">
        <f>'C завтраками| Bed and breakfast'!IM7</f>
        <v>14650</v>
      </c>
      <c r="IT7" s="8">
        <f>'C завтраками| Bed and breakfast'!IN7</f>
        <v>14650</v>
      </c>
      <c r="IU7" s="8">
        <f>'C завтраками| Bed and breakfast'!IO7</f>
        <v>14650</v>
      </c>
      <c r="IV7" s="8">
        <f>'C завтраками| Bed and breakfast'!IP7</f>
        <v>17050</v>
      </c>
      <c r="IW7" s="8">
        <f>'C завтраками| Bed and breakfast'!IQ7</f>
        <v>17050</v>
      </c>
      <c r="IX7" s="8">
        <f>'C завтраками| Bed and breakfast'!IR7</f>
        <v>14650</v>
      </c>
      <c r="IY7" s="8">
        <f>'C завтраками| Bed and breakfast'!IS7</f>
        <v>14650</v>
      </c>
      <c r="IZ7" s="8">
        <f>'C завтраками| Bed and breakfast'!IT7</f>
        <v>14650</v>
      </c>
      <c r="JA7" s="8">
        <f>'C завтраками| Bed and breakfast'!IU7</f>
        <v>14650</v>
      </c>
      <c r="JB7" s="8">
        <f>'C завтраками| Bed and breakfast'!IV7</f>
        <v>14650</v>
      </c>
      <c r="JC7" s="8">
        <f>'C завтраками| Bed and breakfast'!IW7</f>
        <v>17050</v>
      </c>
      <c r="JD7" s="8">
        <f>'C завтраками| Bed and breakfast'!IX7</f>
        <v>17050</v>
      </c>
      <c r="JE7" s="8">
        <f>'C завтраками| Bed and breakfast'!IY7</f>
        <v>14650</v>
      </c>
      <c r="JF7" s="8">
        <f>'C завтраками| Bed and breakfast'!IZ7</f>
        <v>14650</v>
      </c>
      <c r="JG7" s="8">
        <f>'C завтраками| Bed and breakfast'!JA7</f>
        <v>14650</v>
      </c>
      <c r="JH7" s="8">
        <f>'C завтраками| Bed and breakfast'!JB7</f>
        <v>14650</v>
      </c>
      <c r="JI7" s="8">
        <f>'C завтраками| Bed and breakfast'!JC7</f>
        <v>14650</v>
      </c>
      <c r="JJ7" s="8">
        <f>'C завтраками| Bed and breakfast'!JD7</f>
        <v>17050</v>
      </c>
      <c r="JK7" s="8">
        <f>'C завтраками| Bed and breakfast'!JE7</f>
        <v>17050</v>
      </c>
      <c r="JL7" s="8">
        <f>'C завтраками| Bed and breakfast'!JF7</f>
        <v>14650</v>
      </c>
      <c r="JM7" s="8">
        <f>'C завтраками| Bed and breakfast'!JG7</f>
        <v>14650</v>
      </c>
      <c r="JN7" s="8">
        <f>'C завтраками| Bed and breakfast'!JH7</f>
        <v>14650</v>
      </c>
      <c r="JO7" s="8">
        <f>'C завтраками| Bed and breakfast'!JI7</f>
        <v>14650</v>
      </c>
      <c r="JP7" s="8">
        <f>'C завтраками| Bed and breakfast'!JJ7</f>
        <v>14650</v>
      </c>
      <c r="JQ7" s="8">
        <f>'C завтраками| Bed and breakfast'!JK7</f>
        <v>17050</v>
      </c>
      <c r="JR7" s="8">
        <f>'C завтраками| Bed and breakfast'!JL7</f>
        <v>17050</v>
      </c>
      <c r="JS7" s="8">
        <f>'C завтраками| Bed and breakfast'!JM7</f>
        <v>15850</v>
      </c>
      <c r="JT7" s="8">
        <f>'C завтраками| Bed and breakfast'!JN7</f>
        <v>15850</v>
      </c>
      <c r="JU7" s="8">
        <f>'C завтраками| Bed and breakfast'!JO7</f>
        <v>15850</v>
      </c>
      <c r="JV7" s="8">
        <f>'C завтраками| Bed and breakfast'!JP7</f>
        <v>15850</v>
      </c>
    </row>
    <row r="8" spans="1:282" s="53" customFormat="1" x14ac:dyDescent="0.2">
      <c r="A8" s="88">
        <v>2</v>
      </c>
      <c r="B8" s="8" t="e">
        <f>'C завтраками| Bed and breakfast'!#REF!</f>
        <v>#REF!</v>
      </c>
      <c r="C8" s="8" t="e">
        <f>'C завтраками| Bed and breakfast'!#REF!</f>
        <v>#REF!</v>
      </c>
      <c r="D8" s="8" t="e">
        <f>'C завтраками| Bed and breakfast'!#REF!</f>
        <v>#REF!</v>
      </c>
      <c r="E8" s="8" t="e">
        <f>'C завтраками| Bed and breakfast'!#REF!</f>
        <v>#REF!</v>
      </c>
      <c r="F8" s="8" t="e">
        <f>'C завтраками| Bed and breakfast'!#REF!</f>
        <v>#REF!</v>
      </c>
      <c r="G8" s="8" t="e">
        <f>'C завтраками| Bed and breakfast'!#REF!</f>
        <v>#REF!</v>
      </c>
      <c r="H8" s="8">
        <f>'C завтраками| Bed and breakfast'!B8</f>
        <v>39500</v>
      </c>
      <c r="I8" s="8">
        <f>'C завтраками| Bed and breakfast'!C8</f>
        <v>54000</v>
      </c>
      <c r="J8" s="8">
        <f>'C завтраками| Bed and breakfast'!D8</f>
        <v>54000</v>
      </c>
      <c r="K8" s="8">
        <f>'C завтраками| Bed and breakfast'!E8</f>
        <v>54000</v>
      </c>
      <c r="L8" s="8">
        <f>'C завтраками| Bed and breakfast'!F8</f>
        <v>47000</v>
      </c>
      <c r="M8" s="8">
        <f>'C завтраками| Bed and breakfast'!G8</f>
        <v>47000</v>
      </c>
      <c r="N8" s="8">
        <f>'C завтраками| Bed and breakfast'!H8</f>
        <v>47000</v>
      </c>
      <c r="O8" s="8">
        <f>'C завтраками| Bed and breakfast'!I8</f>
        <v>47000</v>
      </c>
      <c r="P8" s="8">
        <f>'C завтраками| Bed and breakfast'!J8</f>
        <v>47000</v>
      </c>
      <c r="Q8" s="8">
        <f>'C завтраками| Bed and breakfast'!K8</f>
        <v>47000</v>
      </c>
      <c r="R8" s="8">
        <f>'C завтраками| Bed and breakfast'!L8</f>
        <v>38400</v>
      </c>
      <c r="S8" s="8">
        <f>'C завтраками| Bed and breakfast'!M8</f>
        <v>21900</v>
      </c>
      <c r="T8" s="8">
        <f>'C завтраками| Bed and breakfast'!N8</f>
        <v>21900</v>
      </c>
      <c r="U8" s="8">
        <f>'C завтраками| Bed and breakfast'!O8</f>
        <v>21900</v>
      </c>
      <c r="V8" s="8">
        <f>'C завтраками| Bed and breakfast'!P8</f>
        <v>21900</v>
      </c>
      <c r="W8" s="8">
        <f>'C завтраками| Bed and breakfast'!Q8</f>
        <v>21900</v>
      </c>
      <c r="X8" s="8">
        <f>'C завтраками| Bed and breakfast'!R8</f>
        <v>23900</v>
      </c>
      <c r="Y8" s="8">
        <f>'C завтраками| Bed and breakfast'!S8</f>
        <v>23900</v>
      </c>
      <c r="Z8" s="8">
        <f>'C завтраками| Bed and breakfast'!T8</f>
        <v>23900</v>
      </c>
      <c r="AA8" s="8">
        <f>'C завтраками| Bed and breakfast'!U8</f>
        <v>23900</v>
      </c>
      <c r="AB8" s="8">
        <f>'C завтраками| Bed and breakfast'!V8</f>
        <v>23900</v>
      </c>
      <c r="AC8" s="8">
        <f>'C завтраками| Bed and breakfast'!W8</f>
        <v>21900</v>
      </c>
      <c r="AD8" s="8">
        <f>'C завтраками| Bed and breakfast'!X8</f>
        <v>21900</v>
      </c>
      <c r="AE8" s="8">
        <f>'C завтраками| Bed and breakfast'!Y8</f>
        <v>21900</v>
      </c>
      <c r="AF8" s="8">
        <f>'C завтраками| Bed and breakfast'!Z8</f>
        <v>21900</v>
      </c>
      <c r="AG8" s="8">
        <f>'C завтраками| Bed and breakfast'!AA8</f>
        <v>21900</v>
      </c>
      <c r="AH8" s="8">
        <f>'C завтраками| Bed and breakfast'!AB8</f>
        <v>25900</v>
      </c>
      <c r="AI8" s="8">
        <f>'C завтраками| Bed and breakfast'!AC8</f>
        <v>25900</v>
      </c>
      <c r="AJ8" s="8">
        <f>'C завтраками| Bed and breakfast'!AD8</f>
        <v>25900</v>
      </c>
      <c r="AK8" s="8">
        <f>'C завтраками| Bed and breakfast'!AE8</f>
        <v>25900</v>
      </c>
      <c r="AL8" s="8">
        <f>'C завтраками| Bed and breakfast'!AF8</f>
        <v>25900</v>
      </c>
      <c r="AM8" s="8">
        <f>'C завтраками| Bed and breakfast'!AG8</f>
        <v>27900</v>
      </c>
      <c r="AN8" s="8">
        <f>'C завтраками| Bed and breakfast'!AH8</f>
        <v>30400</v>
      </c>
      <c r="AO8" s="8">
        <f>'C завтраками| Bed and breakfast'!AI8</f>
        <v>30900</v>
      </c>
      <c r="AP8" s="8">
        <f>'C завтраками| Bed and breakfast'!AJ8</f>
        <v>30900</v>
      </c>
      <c r="AQ8" s="8">
        <f>'C завтраками| Bed and breakfast'!AK8</f>
        <v>30900</v>
      </c>
      <c r="AR8" s="8">
        <f>'C завтраками| Bed and breakfast'!AL8</f>
        <v>30900</v>
      </c>
      <c r="AS8" s="8">
        <f>'C завтраками| Bed and breakfast'!AM8</f>
        <v>30900</v>
      </c>
      <c r="AT8" s="8">
        <f>'C завтраками| Bed and breakfast'!AN8</f>
        <v>30900</v>
      </c>
      <c r="AU8" s="8">
        <f>'C завтраками| Bed and breakfast'!AO8</f>
        <v>30900</v>
      </c>
      <c r="AV8" s="8">
        <f>'C завтраками| Bed and breakfast'!AP8</f>
        <v>30900</v>
      </c>
      <c r="AW8" s="8">
        <f>'C завтраками| Bed and breakfast'!AQ8</f>
        <v>30900</v>
      </c>
      <c r="AX8" s="8">
        <f>'C завтраками| Bed and breakfast'!AR8</f>
        <v>30900</v>
      </c>
      <c r="AY8" s="8">
        <f>'C завтраками| Bed and breakfast'!AS8</f>
        <v>28900</v>
      </c>
      <c r="AZ8" s="8">
        <f>'C завтраками| Bed and breakfast'!AT8</f>
        <v>28900</v>
      </c>
      <c r="BA8" s="8">
        <f>'C завтраками| Bed and breakfast'!AU8</f>
        <v>30900</v>
      </c>
      <c r="BB8" s="8">
        <f>'C завтраками| Bed and breakfast'!AV8</f>
        <v>30900</v>
      </c>
      <c r="BC8" s="8">
        <f>'C завтраками| Bed and breakfast'!AW8</f>
        <v>32900</v>
      </c>
      <c r="BD8" s="8">
        <f>'C завтраками| Bed and breakfast'!AX8</f>
        <v>35400</v>
      </c>
      <c r="BE8" s="8">
        <f>'C завтраками| Bed and breakfast'!AY8</f>
        <v>35400</v>
      </c>
      <c r="BF8" s="8">
        <f>'C завтраками| Bed and breakfast'!AZ8</f>
        <v>35400</v>
      </c>
      <c r="BG8" s="8">
        <f>'C завтраками| Bed and breakfast'!BA8</f>
        <v>35400</v>
      </c>
      <c r="BH8" s="8">
        <f>'C завтраками| Bed and breakfast'!BB8</f>
        <v>37900</v>
      </c>
      <c r="BI8" s="8">
        <f>'C завтраками| Bed and breakfast'!BC8</f>
        <v>40900</v>
      </c>
      <c r="BJ8" s="8">
        <f>'C завтраками| Bed and breakfast'!BD8</f>
        <v>40900</v>
      </c>
      <c r="BK8" s="8">
        <f>'C завтраками| Bed and breakfast'!BE8</f>
        <v>37900</v>
      </c>
      <c r="BL8" s="8">
        <f>'C завтраками| Bed and breakfast'!BF8</f>
        <v>32900</v>
      </c>
      <c r="BM8" s="8">
        <f>'C завтраками| Bed and breakfast'!BG8</f>
        <v>32900</v>
      </c>
      <c r="BN8" s="8">
        <f>'C завтраками| Bed and breakfast'!BH8</f>
        <v>35400</v>
      </c>
      <c r="BO8" s="8">
        <f>'C завтраками| Bed and breakfast'!BI8</f>
        <v>35400</v>
      </c>
      <c r="BP8" s="8">
        <f>'C завтраками| Bed and breakfast'!BJ8</f>
        <v>26900</v>
      </c>
      <c r="BQ8" s="8">
        <f>'C завтраками| Bed and breakfast'!BK8</f>
        <v>27350</v>
      </c>
      <c r="BR8" s="8">
        <f>'C завтраками| Bed and breakfast'!BL8</f>
        <v>27350</v>
      </c>
      <c r="BS8" s="8">
        <f>'C завтраками| Bed and breakfast'!BM8</f>
        <v>27350</v>
      </c>
      <c r="BT8" s="8">
        <f>'C завтраками| Bed and breakfast'!BN8</f>
        <v>25850</v>
      </c>
      <c r="BU8" s="8">
        <f>'C завтраками| Bed and breakfast'!BO8</f>
        <v>25850</v>
      </c>
      <c r="BV8" s="8">
        <f>'C завтраками| Bed and breakfast'!BP8</f>
        <v>27350</v>
      </c>
      <c r="BW8" s="8">
        <f>'C завтраками| Bed and breakfast'!BQ8</f>
        <v>27350</v>
      </c>
      <c r="BX8" s="8">
        <f>'C завтраками| Bed and breakfast'!BR8</f>
        <v>27350</v>
      </c>
      <c r="BY8" s="8">
        <f>'C завтраками| Bed and breakfast'!BS8</f>
        <v>25850</v>
      </c>
      <c r="BZ8" s="8">
        <f>'C завтраками| Bed and breakfast'!BT8</f>
        <v>25850</v>
      </c>
      <c r="CA8" s="8">
        <f>'C завтраками| Bed and breakfast'!BU8</f>
        <v>25850</v>
      </c>
      <c r="CB8" s="8">
        <f>'C завтраками| Bed and breakfast'!BV8</f>
        <v>25850</v>
      </c>
      <c r="CC8" s="8">
        <f>'C завтраками| Bed and breakfast'!BW8</f>
        <v>25850</v>
      </c>
      <c r="CD8" s="8">
        <f>'C завтраками| Bed and breakfast'!BX8</f>
        <v>25850</v>
      </c>
      <c r="CE8" s="8">
        <f>'C завтраками| Bed and breakfast'!BY8</f>
        <v>25850</v>
      </c>
      <c r="CF8" s="8">
        <f>'C завтраками| Bed and breakfast'!BZ8</f>
        <v>25850</v>
      </c>
      <c r="CG8" s="8">
        <f>'C завтраками| Bed and breakfast'!CA8</f>
        <v>25850</v>
      </c>
      <c r="CH8" s="8">
        <f>'C завтраками| Bed and breakfast'!CB8</f>
        <v>25850</v>
      </c>
      <c r="CI8" s="8">
        <f>'C завтраками| Bed and breakfast'!CC8</f>
        <v>25850</v>
      </c>
      <c r="CJ8" s="8">
        <f>'C завтраками| Bed and breakfast'!CD8</f>
        <v>25850</v>
      </c>
      <c r="CK8" s="8">
        <f>'C завтраками| Bed and breakfast'!CE8</f>
        <v>25850</v>
      </c>
      <c r="CL8" s="8">
        <f>'C завтраками| Bed and breakfast'!CF8</f>
        <v>25850</v>
      </c>
      <c r="CM8" s="8">
        <f>'C завтраками| Bed and breakfast'!CG8</f>
        <v>25850</v>
      </c>
      <c r="CN8" s="8">
        <f>'C завтраками| Bed and breakfast'!CH8</f>
        <v>25850</v>
      </c>
      <c r="CO8" s="8">
        <f>'C завтраками| Bed and breakfast'!CI8</f>
        <v>25850</v>
      </c>
      <c r="CP8" s="8">
        <f>'C завтраками| Bed and breakfast'!CJ8</f>
        <v>25850</v>
      </c>
      <c r="CQ8" s="8">
        <f>'C завтраками| Bed and breakfast'!CK8</f>
        <v>25850</v>
      </c>
      <c r="CR8" s="8">
        <f>'C завтраками| Bed and breakfast'!CL8</f>
        <v>25850</v>
      </c>
      <c r="CS8" s="8">
        <f>'C завтраками| Bed and breakfast'!CM8</f>
        <v>25850</v>
      </c>
      <c r="CT8" s="8">
        <f>'C завтраками| Bed and breakfast'!CN8</f>
        <v>25850</v>
      </c>
      <c r="CU8" s="8">
        <f>'C завтраками| Bed and breakfast'!CO8</f>
        <v>25850</v>
      </c>
      <c r="CV8" s="8">
        <f>'C завтраками| Bed and breakfast'!CP8</f>
        <v>16500</v>
      </c>
      <c r="CW8" s="8">
        <f>'C завтраками| Bed and breakfast'!CQ8</f>
        <v>16500</v>
      </c>
      <c r="CX8" s="8">
        <f>'C завтраками| Bed and breakfast'!CR8</f>
        <v>17000</v>
      </c>
      <c r="CY8" s="8">
        <f>'C завтраками| Bed and breakfast'!CS8</f>
        <v>17000</v>
      </c>
      <c r="CZ8" s="8">
        <f>'C завтраками| Bed and breakfast'!CT8</f>
        <v>16500</v>
      </c>
      <c r="DA8" s="8">
        <f>'C завтраками| Bed and breakfast'!CU8</f>
        <v>16500</v>
      </c>
      <c r="DB8" s="8">
        <f>'C завтраками| Bed and breakfast'!CV8</f>
        <v>16500</v>
      </c>
      <c r="DC8" s="8">
        <f>'C завтраками| Bed and breakfast'!CW8</f>
        <v>16500</v>
      </c>
      <c r="DD8" s="8">
        <f>'C завтраками| Bed and breakfast'!CX8</f>
        <v>16500</v>
      </c>
      <c r="DE8" s="8">
        <f>'C завтраками| Bed and breakfast'!CY8</f>
        <v>17000</v>
      </c>
      <c r="DF8" s="8">
        <f>'C завтраками| Bed and breakfast'!CZ8</f>
        <v>17000</v>
      </c>
      <c r="DG8" s="8">
        <f>'C завтраками| Bed and breakfast'!DA8</f>
        <v>16500</v>
      </c>
      <c r="DH8" s="8">
        <f>'C завтраками| Bed and breakfast'!DB8</f>
        <v>16500</v>
      </c>
      <c r="DI8" s="8">
        <f>'C завтраками| Bed and breakfast'!DC8</f>
        <v>16500</v>
      </c>
      <c r="DJ8" s="8">
        <f>'C завтраками| Bed and breakfast'!DD8</f>
        <v>15500</v>
      </c>
      <c r="DK8" s="8">
        <f>'C завтраками| Bed and breakfast'!DE8</f>
        <v>15500</v>
      </c>
      <c r="DL8" s="8">
        <f>'C завтраками| Bed and breakfast'!DF8</f>
        <v>16200</v>
      </c>
      <c r="DM8" s="8">
        <f>'C завтраками| Bed and breakfast'!DG8</f>
        <v>16200</v>
      </c>
      <c r="DN8" s="8">
        <f>'C завтраками| Bed and breakfast'!DH8</f>
        <v>15500</v>
      </c>
      <c r="DO8" s="8">
        <f>'C завтраками| Bed and breakfast'!DI8</f>
        <v>15500</v>
      </c>
      <c r="DP8" s="8">
        <f>'C завтраками| Bed and breakfast'!DJ8</f>
        <v>15500</v>
      </c>
      <c r="DQ8" s="8">
        <f>'C завтраками| Bed and breakfast'!DK8</f>
        <v>15500</v>
      </c>
      <c r="DR8" s="8">
        <f>'C завтраками| Bed and breakfast'!DL8</f>
        <v>15500</v>
      </c>
      <c r="DS8" s="8">
        <f>'C завтраками| Bed and breakfast'!DM8</f>
        <v>16200</v>
      </c>
      <c r="DT8" s="8">
        <f>'C завтраками| Bed and breakfast'!DN8</f>
        <v>16200</v>
      </c>
      <c r="DU8" s="8">
        <f>'C завтраками| Bed and breakfast'!DO8</f>
        <v>15500</v>
      </c>
      <c r="DV8" s="8">
        <f>'C завтраками| Bed and breakfast'!DP8</f>
        <v>15500</v>
      </c>
      <c r="DW8" s="8">
        <f>'C завтраками| Bed and breakfast'!DQ8</f>
        <v>15500</v>
      </c>
      <c r="DX8" s="8">
        <f>'C завтраками| Bed and breakfast'!DR8</f>
        <v>15500</v>
      </c>
      <c r="DY8" s="8">
        <f>'C завтраками| Bed and breakfast'!DS8</f>
        <v>16500</v>
      </c>
      <c r="DZ8" s="8">
        <f>'C завтраками| Bed and breakfast'!DT8</f>
        <v>16200</v>
      </c>
      <c r="EA8" s="8">
        <f>'C завтраками| Bed and breakfast'!DU8</f>
        <v>16200</v>
      </c>
      <c r="EB8" s="8">
        <f>'C завтраками| Bed and breakfast'!DV8</f>
        <v>16200</v>
      </c>
      <c r="EC8" s="8">
        <f>'C завтраками| Bed and breakfast'!DW8</f>
        <v>15000</v>
      </c>
      <c r="ED8" s="8">
        <f>'C завтраками| Bed and breakfast'!DX8</f>
        <v>15000</v>
      </c>
      <c r="EE8" s="8">
        <f>'C завтраками| Bed and breakfast'!DY8</f>
        <v>15000</v>
      </c>
      <c r="EF8" s="8">
        <f>'C завтраками| Bed and breakfast'!DZ8</f>
        <v>15000</v>
      </c>
      <c r="EG8" s="8">
        <f>'C завтраками| Bed and breakfast'!EA8</f>
        <v>15000</v>
      </c>
      <c r="EH8" s="8">
        <f>'C завтраками| Bed and breakfast'!EB8</f>
        <v>16200</v>
      </c>
      <c r="EI8" s="8">
        <f>'C завтраками| Bed and breakfast'!EC8</f>
        <v>16200</v>
      </c>
      <c r="EJ8" s="8">
        <f>'C завтраками| Bed and breakfast'!ED8</f>
        <v>16200</v>
      </c>
      <c r="EK8" s="8">
        <f>'C завтраками| Bed and breakfast'!EE8</f>
        <v>14700</v>
      </c>
      <c r="EL8" s="8">
        <f>'C завтраками| Bed and breakfast'!EF8</f>
        <v>14700</v>
      </c>
      <c r="EM8" s="8">
        <f>'C завтраками| Bed and breakfast'!EG8</f>
        <v>14700</v>
      </c>
      <c r="EN8" s="8">
        <f>'C завтраками| Bed and breakfast'!EH8</f>
        <v>15000</v>
      </c>
      <c r="EO8" s="8">
        <f>'C завтраками| Bed and breakfast'!EI8</f>
        <v>15000</v>
      </c>
      <c r="EP8" s="8">
        <f>'C завтраками| Bed and breakfast'!EJ8</f>
        <v>14700</v>
      </c>
      <c r="EQ8" s="8">
        <f>'C завтраками| Bed and breakfast'!EK8</f>
        <v>14700</v>
      </c>
      <c r="ER8" s="8">
        <f>'C завтраками| Bed and breakfast'!EL8</f>
        <v>14700</v>
      </c>
      <c r="ES8" s="8">
        <f>'C завтраками| Bed and breakfast'!EM8</f>
        <v>14700</v>
      </c>
      <c r="ET8" s="8">
        <f>'C завтраками| Bed and breakfast'!EN8</f>
        <v>14700</v>
      </c>
      <c r="EU8" s="8">
        <f>'C завтраками| Bed and breakfast'!EO8</f>
        <v>15000</v>
      </c>
      <c r="EV8" s="8">
        <f>'C завтраками| Bed and breakfast'!EP8</f>
        <v>15000</v>
      </c>
      <c r="EW8" s="8">
        <f>'C завтраками| Bed and breakfast'!EQ8</f>
        <v>14700</v>
      </c>
      <c r="EX8" s="8">
        <f>'C завтраками| Bed and breakfast'!ER8</f>
        <v>14700</v>
      </c>
      <c r="EY8" s="8">
        <f>'C завтраками| Bed and breakfast'!ES8</f>
        <v>14700</v>
      </c>
      <c r="EZ8" s="8">
        <f>'C завтраками| Bed and breakfast'!ET8</f>
        <v>14700</v>
      </c>
      <c r="FA8" s="8">
        <f>'C завтраками| Bed and breakfast'!EU8</f>
        <v>14700</v>
      </c>
      <c r="FB8" s="8">
        <f>'C завтраками| Bed and breakfast'!EV8</f>
        <v>15000</v>
      </c>
      <c r="FC8" s="8">
        <f>'C завтраками| Bed and breakfast'!EW8</f>
        <v>15000</v>
      </c>
      <c r="FD8" s="8">
        <f>'C завтраками| Bed and breakfast'!EX8</f>
        <v>16500</v>
      </c>
      <c r="FE8" s="8">
        <f>'C завтраками| Bed and breakfast'!EY8</f>
        <v>15000</v>
      </c>
      <c r="FF8" s="8">
        <f>'C завтраками| Bed and breakfast'!EZ8</f>
        <v>15000</v>
      </c>
      <c r="FG8" s="8">
        <f>'C завтраками| Bed and breakfast'!FA8</f>
        <v>15000</v>
      </c>
      <c r="FH8" s="8">
        <f>'C завтраками| Bed and breakfast'!FB8</f>
        <v>15000</v>
      </c>
      <c r="FI8" s="8">
        <f>'C завтраками| Bed and breakfast'!FC8</f>
        <v>22500</v>
      </c>
      <c r="FJ8" s="8">
        <f>'C завтраками| Bed and breakfast'!FD8</f>
        <v>22500</v>
      </c>
      <c r="FK8" s="8">
        <f>'C завтраками| Bed and breakfast'!FE8</f>
        <v>22500</v>
      </c>
      <c r="FL8" s="8">
        <f>'C завтраками| Bed and breakfast'!FF8</f>
        <v>22500</v>
      </c>
      <c r="FM8" s="8">
        <f>'C завтраками| Bed and breakfast'!FG8</f>
        <v>22500</v>
      </c>
      <c r="FN8" s="8">
        <f>'C завтраками| Bed and breakfast'!FH8</f>
        <v>22500</v>
      </c>
      <c r="FO8" s="8">
        <f>'C завтраками| Bed and breakfast'!FI8</f>
        <v>22500</v>
      </c>
      <c r="FP8" s="8">
        <f>'C завтраками| Bed and breakfast'!FJ8</f>
        <v>22500</v>
      </c>
      <c r="FQ8" s="8">
        <f>'C завтраками| Bed and breakfast'!FK8</f>
        <v>22500</v>
      </c>
      <c r="FR8" s="8">
        <f>'C завтраками| Bed and breakfast'!FL8</f>
        <v>22500</v>
      </c>
      <c r="FS8" s="8">
        <f>'C завтраками| Bed and breakfast'!FM8</f>
        <v>22500</v>
      </c>
      <c r="FT8" s="8">
        <f>'C завтраками| Bed and breakfast'!FN8</f>
        <v>22500</v>
      </c>
      <c r="FU8" s="8">
        <f>'C завтраками| Bed and breakfast'!FO8</f>
        <v>22500</v>
      </c>
      <c r="FV8" s="8">
        <f>'C завтраками| Bed and breakfast'!FP8</f>
        <v>22500</v>
      </c>
      <c r="FW8" s="8">
        <f>'C завтраками| Bed and breakfast'!FQ8</f>
        <v>22500</v>
      </c>
      <c r="FX8" s="8">
        <f>'C завтраками| Bed and breakfast'!FR8</f>
        <v>22500</v>
      </c>
      <c r="FY8" s="8">
        <f>'C завтраками| Bed and breakfast'!FS8</f>
        <v>22500</v>
      </c>
      <c r="FZ8" s="8">
        <f>'C завтраками| Bed and breakfast'!FT8</f>
        <v>22500</v>
      </c>
      <c r="GA8" s="8">
        <f>'C завтраками| Bed and breakfast'!FU8</f>
        <v>22500</v>
      </c>
      <c r="GB8" s="8">
        <f>'C завтраками| Bed and breakfast'!FV8</f>
        <v>22500</v>
      </c>
      <c r="GC8" s="8">
        <f>'C завтраками| Bed and breakfast'!FW8</f>
        <v>22500</v>
      </c>
      <c r="GD8" s="8">
        <f>'C завтраками| Bed and breakfast'!FX8</f>
        <v>22500</v>
      </c>
      <c r="GE8" s="8">
        <f>'C завтраками| Bed and breakfast'!FY8</f>
        <v>22500</v>
      </c>
      <c r="GF8" s="8">
        <f>'C завтраками| Bed and breakfast'!FZ8</f>
        <v>22500</v>
      </c>
      <c r="GG8" s="8">
        <f>'C завтраками| Bed and breakfast'!GA8</f>
        <v>15000</v>
      </c>
      <c r="GH8" s="8">
        <f>'C завтраками| Bed and breakfast'!GB8</f>
        <v>15000</v>
      </c>
      <c r="GI8" s="8">
        <f>'C завтраками| Bed and breakfast'!GC8</f>
        <v>24400</v>
      </c>
      <c r="GJ8" s="8">
        <f>'C завтраками| Bed and breakfast'!GD8</f>
        <v>24400</v>
      </c>
      <c r="GK8" s="8">
        <f>'C завтраками| Bed and breakfast'!GE8</f>
        <v>24400</v>
      </c>
      <c r="GL8" s="8">
        <f>'C завтраками| Bed and breakfast'!GF8</f>
        <v>24400</v>
      </c>
      <c r="GM8" s="8">
        <f>'C завтраками| Bed and breakfast'!GG8</f>
        <v>24400</v>
      </c>
      <c r="GN8" s="8">
        <f>'C завтраками| Bed and breakfast'!GH8</f>
        <v>24400</v>
      </c>
      <c r="GO8" s="8">
        <f>'C завтраками| Bed and breakfast'!GI8</f>
        <v>24400</v>
      </c>
      <c r="GP8" s="8">
        <f>'C завтраками| Bed and breakfast'!GJ8</f>
        <v>24400</v>
      </c>
      <c r="GQ8" s="8">
        <f>'C завтраками| Bed and breakfast'!GK8</f>
        <v>24400</v>
      </c>
      <c r="GR8" s="8">
        <f>'C завтраками| Bed and breakfast'!GL8</f>
        <v>24400</v>
      </c>
      <c r="GS8" s="8">
        <f>'C завтраками| Bed and breakfast'!GM8</f>
        <v>18400</v>
      </c>
      <c r="GT8" s="8">
        <f>'C завтраками| Bed and breakfast'!GN8</f>
        <v>18400</v>
      </c>
      <c r="GU8" s="8">
        <f>'C завтраками| Bed and breakfast'!GO8</f>
        <v>18400</v>
      </c>
      <c r="GV8" s="8">
        <f>'C завтраками| Bed and breakfast'!GP8</f>
        <v>18400</v>
      </c>
      <c r="GW8" s="8">
        <f>'C завтраками| Bed and breakfast'!GQ8</f>
        <v>18900</v>
      </c>
      <c r="GX8" s="8">
        <f>'C завтраками| Bed and breakfast'!GR8</f>
        <v>18900</v>
      </c>
      <c r="GY8" s="8">
        <f>'C завтраками| Bed and breakfast'!GS8</f>
        <v>20100</v>
      </c>
      <c r="GZ8" s="8">
        <f>'C завтраками| Bed and breakfast'!GT8</f>
        <v>20100</v>
      </c>
      <c r="HA8" s="8">
        <f>'C завтраками| Bed and breakfast'!GU8</f>
        <v>18900</v>
      </c>
      <c r="HB8" s="8">
        <f>'C завтраками| Bed and breakfast'!GV8</f>
        <v>18900</v>
      </c>
      <c r="HC8" s="8">
        <f>'C завтраками| Bed and breakfast'!GW8</f>
        <v>18900</v>
      </c>
      <c r="HD8" s="8">
        <f>'C завтраками| Bed and breakfast'!GX8</f>
        <v>18900</v>
      </c>
      <c r="HE8" s="8">
        <f>'C завтраками| Bed and breakfast'!GY8</f>
        <v>18900</v>
      </c>
      <c r="HF8" s="8">
        <f>'C завтраками| Bed and breakfast'!GZ8</f>
        <v>20100</v>
      </c>
      <c r="HG8" s="8">
        <f>'C завтраками| Bed and breakfast'!HA8</f>
        <v>20100</v>
      </c>
      <c r="HH8" s="8">
        <f>'C завтраками| Bed and breakfast'!HB8</f>
        <v>18900</v>
      </c>
      <c r="HI8" s="8">
        <f>'C завтраками| Bed and breakfast'!HC8</f>
        <v>18900</v>
      </c>
      <c r="HJ8" s="8">
        <f>'C завтраками| Bed and breakfast'!HD8</f>
        <v>18900</v>
      </c>
      <c r="HK8" s="8">
        <f>'C завтраками| Bed and breakfast'!HE8</f>
        <v>18900</v>
      </c>
      <c r="HL8" s="8">
        <f>'C завтраками| Bed and breakfast'!HF8</f>
        <v>18900</v>
      </c>
      <c r="HM8" s="8">
        <f>'C завтраками| Bed and breakfast'!HG8</f>
        <v>16500</v>
      </c>
      <c r="HN8" s="8">
        <f>'C завтраками| Bed and breakfast'!HH8</f>
        <v>20100</v>
      </c>
      <c r="HO8" s="8">
        <f>'C завтраками| Bed and breakfast'!HI8</f>
        <v>18900</v>
      </c>
      <c r="HP8" s="8">
        <f>'C завтраками| Bed and breakfast'!HJ8</f>
        <v>18900</v>
      </c>
      <c r="HQ8" s="8">
        <f>'C завтраками| Bed and breakfast'!HK8</f>
        <v>18900</v>
      </c>
      <c r="HR8" s="8">
        <f>'C завтраками| Bed and breakfast'!HL8</f>
        <v>18900</v>
      </c>
      <c r="HS8" s="8">
        <f>'C завтраками| Bed and breakfast'!HM8</f>
        <v>18900</v>
      </c>
      <c r="HT8" s="8">
        <f>'C завтраками| Bed and breakfast'!HN8</f>
        <v>20100</v>
      </c>
      <c r="HU8" s="8">
        <f>'C завтраками| Bed and breakfast'!HO8</f>
        <v>20100</v>
      </c>
      <c r="HV8" s="8">
        <f>'C завтраками| Bed and breakfast'!HP8</f>
        <v>18900</v>
      </c>
      <c r="HW8" s="8">
        <f>'C завтраками| Bed and breakfast'!HQ8</f>
        <v>18900</v>
      </c>
      <c r="HX8" s="8">
        <f>'C завтраками| Bed and breakfast'!HR8</f>
        <v>18900</v>
      </c>
      <c r="HY8" s="8">
        <f>'C завтраками| Bed and breakfast'!HS8</f>
        <v>18900</v>
      </c>
      <c r="HZ8" s="8">
        <f>'C завтраками| Bed and breakfast'!HT8</f>
        <v>18900</v>
      </c>
      <c r="IA8" s="8">
        <f>'C завтраками| Bed and breakfast'!HU8</f>
        <v>20100</v>
      </c>
      <c r="IB8" s="8">
        <f>'C завтраками| Bed and breakfast'!HV8</f>
        <v>20100</v>
      </c>
      <c r="IC8" s="8">
        <f>'C завтраками| Bed and breakfast'!HW8</f>
        <v>18900</v>
      </c>
      <c r="ID8" s="8">
        <f>'C завтраками| Bed and breakfast'!HX8</f>
        <v>18900</v>
      </c>
      <c r="IE8" s="8">
        <f>'C завтраками| Bed and breakfast'!HY8</f>
        <v>18900</v>
      </c>
      <c r="IF8" s="8">
        <f>'C завтраками| Bed and breakfast'!HZ8</f>
        <v>18900</v>
      </c>
      <c r="IG8" s="8">
        <f>'C завтраками| Bed and breakfast'!IA8</f>
        <v>18900</v>
      </c>
      <c r="IH8" s="8">
        <f>'C завтраками| Bed and breakfast'!IB8</f>
        <v>20100</v>
      </c>
      <c r="II8" s="8">
        <f>'C завтраками| Bed and breakfast'!IC8</f>
        <v>20100</v>
      </c>
      <c r="IJ8" s="8">
        <f>'C завтраками| Bed and breakfast'!ID8</f>
        <v>17000</v>
      </c>
      <c r="IK8" s="8">
        <f>'C завтраками| Bed and breakfast'!IE8</f>
        <v>17000</v>
      </c>
      <c r="IL8" s="8">
        <f>'C завтраками| Bed and breakfast'!IF8</f>
        <v>17000</v>
      </c>
      <c r="IM8" s="8">
        <f>'C завтраками| Bed and breakfast'!IG8</f>
        <v>17000</v>
      </c>
      <c r="IN8" s="8">
        <f>'C завтраками| Bed and breakfast'!IH8</f>
        <v>17000</v>
      </c>
      <c r="IO8" s="8">
        <f>'C завтраками| Bed and breakfast'!II8</f>
        <v>18900</v>
      </c>
      <c r="IP8" s="8">
        <f>'C завтраками| Bed and breakfast'!IJ8</f>
        <v>18900</v>
      </c>
      <c r="IQ8" s="8">
        <f>'C завтраками| Bed and breakfast'!IK8</f>
        <v>16500</v>
      </c>
      <c r="IR8" s="8">
        <f>'C завтраками| Bed and breakfast'!IL8</f>
        <v>16500</v>
      </c>
      <c r="IS8" s="8">
        <f>'C завтраками| Bed and breakfast'!IM8</f>
        <v>16500</v>
      </c>
      <c r="IT8" s="8">
        <f>'C завтраками| Bed and breakfast'!IN8</f>
        <v>16500</v>
      </c>
      <c r="IU8" s="8">
        <f>'C завтраками| Bed and breakfast'!IO8</f>
        <v>16500</v>
      </c>
      <c r="IV8" s="8">
        <f>'C завтраками| Bed and breakfast'!IP8</f>
        <v>18900</v>
      </c>
      <c r="IW8" s="8">
        <f>'C завтраками| Bed and breakfast'!IQ8</f>
        <v>18900</v>
      </c>
      <c r="IX8" s="8">
        <f>'C завтраками| Bed and breakfast'!IR8</f>
        <v>16500</v>
      </c>
      <c r="IY8" s="8">
        <f>'C завтраками| Bed and breakfast'!IS8</f>
        <v>16500</v>
      </c>
      <c r="IZ8" s="8">
        <f>'C завтраками| Bed and breakfast'!IT8</f>
        <v>16500</v>
      </c>
      <c r="JA8" s="8">
        <f>'C завтраками| Bed and breakfast'!IU8</f>
        <v>16500</v>
      </c>
      <c r="JB8" s="8">
        <f>'C завтраками| Bed and breakfast'!IV8</f>
        <v>16500</v>
      </c>
      <c r="JC8" s="8">
        <f>'C завтраками| Bed and breakfast'!IW8</f>
        <v>18900</v>
      </c>
      <c r="JD8" s="8">
        <f>'C завтраками| Bed and breakfast'!IX8</f>
        <v>18900</v>
      </c>
      <c r="JE8" s="8">
        <f>'C завтраками| Bed and breakfast'!IY8</f>
        <v>16500</v>
      </c>
      <c r="JF8" s="8">
        <f>'C завтраками| Bed and breakfast'!IZ8</f>
        <v>16500</v>
      </c>
      <c r="JG8" s="8">
        <f>'C завтраками| Bed and breakfast'!JA8</f>
        <v>16500</v>
      </c>
      <c r="JH8" s="8">
        <f>'C завтраками| Bed and breakfast'!JB8</f>
        <v>16500</v>
      </c>
      <c r="JI8" s="8">
        <f>'C завтраками| Bed and breakfast'!JC8</f>
        <v>16500</v>
      </c>
      <c r="JJ8" s="8">
        <f>'C завтраками| Bed and breakfast'!JD8</f>
        <v>18900</v>
      </c>
      <c r="JK8" s="8">
        <f>'C завтраками| Bed and breakfast'!JE8</f>
        <v>18900</v>
      </c>
      <c r="JL8" s="8">
        <f>'C завтраками| Bed and breakfast'!JF8</f>
        <v>16500</v>
      </c>
      <c r="JM8" s="8">
        <f>'C завтраками| Bed and breakfast'!JG8</f>
        <v>16500</v>
      </c>
      <c r="JN8" s="8">
        <f>'C завтраками| Bed and breakfast'!JH8</f>
        <v>16500</v>
      </c>
      <c r="JO8" s="8">
        <f>'C завтраками| Bed and breakfast'!JI8</f>
        <v>16500</v>
      </c>
      <c r="JP8" s="8">
        <f>'C завтраками| Bed and breakfast'!JJ8</f>
        <v>16500</v>
      </c>
      <c r="JQ8" s="8">
        <f>'C завтраками| Bed and breakfast'!JK8</f>
        <v>18900</v>
      </c>
      <c r="JR8" s="8">
        <f>'C завтраками| Bed and breakfast'!JL8</f>
        <v>18900</v>
      </c>
      <c r="JS8" s="8">
        <f>'C завтраками| Bed and breakfast'!JM8</f>
        <v>17700</v>
      </c>
      <c r="JT8" s="8">
        <f>'C завтраками| Bed and breakfast'!JN8</f>
        <v>17700</v>
      </c>
      <c r="JU8" s="8">
        <f>'C завтраками| Bed and breakfast'!JO8</f>
        <v>17700</v>
      </c>
      <c r="JV8" s="8">
        <f>'C завтраками| Bed and breakfast'!JP8</f>
        <v>17700</v>
      </c>
    </row>
    <row r="9" spans="1:282" s="53" customFormat="1" x14ac:dyDescent="0.2">
      <c r="A9" s="229" t="s">
        <v>300</v>
      </c>
      <c r="B9" s="206"/>
      <c r="C9" s="94"/>
      <c r="D9" s="94"/>
      <c r="E9" s="94"/>
      <c r="F9" s="94"/>
      <c r="G9" s="94"/>
      <c r="H9" s="94"/>
      <c r="I9" s="94"/>
      <c r="J9" s="94"/>
      <c r="K9" s="94"/>
      <c r="L9" s="94"/>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row>
    <row r="10" spans="1:282" s="53" customFormat="1" x14ac:dyDescent="0.2">
      <c r="A10" s="88">
        <v>1</v>
      </c>
      <c r="B10" s="7" t="e">
        <f>B7</f>
        <v>#REF!</v>
      </c>
      <c r="C10" s="7" t="e">
        <f t="shared" ref="C10:BN11" si="0">C7</f>
        <v>#REF!</v>
      </c>
      <c r="D10" s="7" t="e">
        <f t="shared" si="0"/>
        <v>#REF!</v>
      </c>
      <c r="E10" s="7" t="e">
        <f t="shared" si="0"/>
        <v>#REF!</v>
      </c>
      <c r="F10" s="7" t="e">
        <f t="shared" si="0"/>
        <v>#REF!</v>
      </c>
      <c r="G10" s="7" t="e">
        <f t="shared" si="0"/>
        <v>#REF!</v>
      </c>
      <c r="H10" s="7">
        <f t="shared" si="0"/>
        <v>37250</v>
      </c>
      <c r="I10" s="7">
        <f t="shared" si="0"/>
        <v>51750</v>
      </c>
      <c r="J10" s="7">
        <f t="shared" si="0"/>
        <v>51750</v>
      </c>
      <c r="K10" s="7">
        <f t="shared" si="0"/>
        <v>51750</v>
      </c>
      <c r="L10" s="7">
        <f t="shared" si="0"/>
        <v>44750</v>
      </c>
      <c r="M10" s="7">
        <f t="shared" si="0"/>
        <v>44750</v>
      </c>
      <c r="N10" s="7">
        <f t="shared" si="0"/>
        <v>44750</v>
      </c>
      <c r="O10" s="7">
        <f t="shared" si="0"/>
        <v>44750</v>
      </c>
      <c r="P10" s="7">
        <f t="shared" si="0"/>
        <v>44750</v>
      </c>
      <c r="Q10" s="7">
        <f t="shared" si="0"/>
        <v>44750</v>
      </c>
      <c r="R10" s="7">
        <f t="shared" si="0"/>
        <v>36450</v>
      </c>
      <c r="S10" s="7">
        <f t="shared" si="0"/>
        <v>19950</v>
      </c>
      <c r="T10" s="7">
        <f t="shared" si="0"/>
        <v>19950</v>
      </c>
      <c r="U10" s="7">
        <f t="shared" si="0"/>
        <v>19950</v>
      </c>
      <c r="V10" s="7">
        <f t="shared" si="0"/>
        <v>19950</v>
      </c>
      <c r="W10" s="7">
        <f t="shared" si="0"/>
        <v>19950</v>
      </c>
      <c r="X10" s="7">
        <f t="shared" si="0"/>
        <v>21950</v>
      </c>
      <c r="Y10" s="7">
        <f t="shared" si="0"/>
        <v>21950</v>
      </c>
      <c r="Z10" s="7">
        <f t="shared" si="0"/>
        <v>21950</v>
      </c>
      <c r="AA10" s="7">
        <f t="shared" si="0"/>
        <v>21950</v>
      </c>
      <c r="AB10" s="7">
        <f t="shared" si="0"/>
        <v>21950</v>
      </c>
      <c r="AC10" s="7">
        <f t="shared" si="0"/>
        <v>19950</v>
      </c>
      <c r="AD10" s="7">
        <f t="shared" si="0"/>
        <v>19950</v>
      </c>
      <c r="AE10" s="7">
        <f t="shared" si="0"/>
        <v>19950</v>
      </c>
      <c r="AF10" s="7">
        <f t="shared" si="0"/>
        <v>19950</v>
      </c>
      <c r="AG10" s="7">
        <f t="shared" si="0"/>
        <v>19950</v>
      </c>
      <c r="AH10" s="7">
        <f t="shared" si="0"/>
        <v>23950</v>
      </c>
      <c r="AI10" s="7">
        <f t="shared" si="0"/>
        <v>23950</v>
      </c>
      <c r="AJ10" s="7">
        <f t="shared" si="0"/>
        <v>23950</v>
      </c>
      <c r="AK10" s="7">
        <f t="shared" si="0"/>
        <v>23950</v>
      </c>
      <c r="AL10" s="7">
        <f t="shared" si="0"/>
        <v>23950</v>
      </c>
      <c r="AM10" s="7">
        <f t="shared" si="0"/>
        <v>25950</v>
      </c>
      <c r="AN10" s="7">
        <f t="shared" si="0"/>
        <v>28450</v>
      </c>
      <c r="AO10" s="7">
        <f t="shared" si="0"/>
        <v>28950</v>
      </c>
      <c r="AP10" s="7">
        <f t="shared" si="0"/>
        <v>28950</v>
      </c>
      <c r="AQ10" s="7">
        <f t="shared" si="0"/>
        <v>28950</v>
      </c>
      <c r="AR10" s="7">
        <f t="shared" si="0"/>
        <v>28950</v>
      </c>
      <c r="AS10" s="7">
        <f t="shared" si="0"/>
        <v>28950</v>
      </c>
      <c r="AT10" s="7">
        <f t="shared" si="0"/>
        <v>28950</v>
      </c>
      <c r="AU10" s="7">
        <f t="shared" si="0"/>
        <v>28950</v>
      </c>
      <c r="AV10" s="7">
        <f t="shared" si="0"/>
        <v>28950</v>
      </c>
      <c r="AW10" s="7">
        <f t="shared" si="0"/>
        <v>28950</v>
      </c>
      <c r="AX10" s="7">
        <f t="shared" si="0"/>
        <v>28950</v>
      </c>
      <c r="AY10" s="7">
        <f t="shared" si="0"/>
        <v>26950</v>
      </c>
      <c r="AZ10" s="7">
        <f t="shared" si="0"/>
        <v>26950</v>
      </c>
      <c r="BA10" s="7">
        <f t="shared" si="0"/>
        <v>28950</v>
      </c>
      <c r="BB10" s="7">
        <f t="shared" si="0"/>
        <v>28950</v>
      </c>
      <c r="BC10" s="7">
        <f t="shared" si="0"/>
        <v>30950</v>
      </c>
      <c r="BD10" s="7">
        <f t="shared" si="0"/>
        <v>33450</v>
      </c>
      <c r="BE10" s="7">
        <f t="shared" si="0"/>
        <v>33450</v>
      </c>
      <c r="BF10" s="7">
        <f t="shared" si="0"/>
        <v>33450</v>
      </c>
      <c r="BG10" s="7">
        <f t="shared" si="0"/>
        <v>33450</v>
      </c>
      <c r="BH10" s="7">
        <f t="shared" si="0"/>
        <v>35950</v>
      </c>
      <c r="BI10" s="7">
        <f t="shared" si="0"/>
        <v>38950</v>
      </c>
      <c r="BJ10" s="7">
        <f t="shared" si="0"/>
        <v>38950</v>
      </c>
      <c r="BK10" s="7">
        <f t="shared" si="0"/>
        <v>35950</v>
      </c>
      <c r="BL10" s="7">
        <f t="shared" si="0"/>
        <v>30950</v>
      </c>
      <c r="BM10" s="7">
        <f t="shared" si="0"/>
        <v>30950</v>
      </c>
      <c r="BN10" s="7">
        <f t="shared" si="0"/>
        <v>33450</v>
      </c>
      <c r="BO10" s="7">
        <f t="shared" ref="BO10:DY11" si="1">BO7</f>
        <v>33450</v>
      </c>
      <c r="BP10" s="7">
        <f t="shared" si="1"/>
        <v>24950</v>
      </c>
      <c r="BQ10" s="7">
        <f t="shared" si="1"/>
        <v>25400</v>
      </c>
      <c r="BR10" s="7">
        <f t="shared" si="1"/>
        <v>25400</v>
      </c>
      <c r="BS10" s="7">
        <f t="shared" si="1"/>
        <v>25400</v>
      </c>
      <c r="BT10" s="7">
        <f t="shared" si="1"/>
        <v>23900</v>
      </c>
      <c r="BU10" s="7">
        <f t="shared" si="1"/>
        <v>23900</v>
      </c>
      <c r="BV10" s="7">
        <f t="shared" si="1"/>
        <v>25400</v>
      </c>
      <c r="BW10" s="7">
        <f t="shared" si="1"/>
        <v>25400</v>
      </c>
      <c r="BX10" s="7">
        <f t="shared" si="1"/>
        <v>25400</v>
      </c>
      <c r="BY10" s="7">
        <f t="shared" si="1"/>
        <v>23900</v>
      </c>
      <c r="BZ10" s="7">
        <f t="shared" si="1"/>
        <v>23900</v>
      </c>
      <c r="CA10" s="7">
        <f t="shared" si="1"/>
        <v>23900</v>
      </c>
      <c r="CB10" s="7">
        <f t="shared" si="1"/>
        <v>23900</v>
      </c>
      <c r="CC10" s="7">
        <f t="shared" si="1"/>
        <v>23900</v>
      </c>
      <c r="CD10" s="7">
        <f t="shared" si="1"/>
        <v>23900</v>
      </c>
      <c r="CE10" s="7">
        <f t="shared" si="1"/>
        <v>23900</v>
      </c>
      <c r="CF10" s="7">
        <f t="shared" si="1"/>
        <v>23900</v>
      </c>
      <c r="CG10" s="7">
        <f t="shared" si="1"/>
        <v>23900</v>
      </c>
      <c r="CH10" s="7">
        <f t="shared" si="1"/>
        <v>23900</v>
      </c>
      <c r="CI10" s="7">
        <f t="shared" si="1"/>
        <v>23900</v>
      </c>
      <c r="CJ10" s="7">
        <f t="shared" si="1"/>
        <v>23900</v>
      </c>
      <c r="CK10" s="7">
        <f t="shared" si="1"/>
        <v>23900</v>
      </c>
      <c r="CL10" s="7">
        <f t="shared" si="1"/>
        <v>23900</v>
      </c>
      <c r="CM10" s="7">
        <f t="shared" si="1"/>
        <v>23900</v>
      </c>
      <c r="CN10" s="7">
        <f t="shared" si="1"/>
        <v>23900</v>
      </c>
      <c r="CO10" s="7">
        <f t="shared" si="1"/>
        <v>23900</v>
      </c>
      <c r="CP10" s="7">
        <f t="shared" si="1"/>
        <v>23900</v>
      </c>
      <c r="CQ10" s="7">
        <f t="shared" si="1"/>
        <v>23900</v>
      </c>
      <c r="CR10" s="7">
        <f t="shared" si="1"/>
        <v>23900</v>
      </c>
      <c r="CS10" s="7">
        <f t="shared" si="1"/>
        <v>23900</v>
      </c>
      <c r="CT10" s="7">
        <f t="shared" si="1"/>
        <v>23900</v>
      </c>
      <c r="CU10" s="7">
        <f t="shared" si="1"/>
        <v>23900</v>
      </c>
      <c r="CV10" s="7">
        <f t="shared" si="1"/>
        <v>14650</v>
      </c>
      <c r="CW10" s="7">
        <f t="shared" si="1"/>
        <v>14650</v>
      </c>
      <c r="CX10" s="7">
        <f t="shared" si="1"/>
        <v>15150</v>
      </c>
      <c r="CY10" s="7">
        <f t="shared" si="1"/>
        <v>15150</v>
      </c>
      <c r="CZ10" s="7">
        <f t="shared" si="1"/>
        <v>14650</v>
      </c>
      <c r="DA10" s="7">
        <f t="shared" si="1"/>
        <v>14650</v>
      </c>
      <c r="DB10" s="7">
        <f t="shared" si="1"/>
        <v>14650</v>
      </c>
      <c r="DC10" s="7">
        <f t="shared" si="1"/>
        <v>14650</v>
      </c>
      <c r="DD10" s="7">
        <f t="shared" si="1"/>
        <v>14650</v>
      </c>
      <c r="DE10" s="7">
        <f t="shared" si="1"/>
        <v>15150</v>
      </c>
      <c r="DF10" s="7">
        <f t="shared" si="1"/>
        <v>15150</v>
      </c>
      <c r="DG10" s="7">
        <f t="shared" si="1"/>
        <v>14650</v>
      </c>
      <c r="DH10" s="7">
        <f t="shared" si="1"/>
        <v>14650</v>
      </c>
      <c r="DI10" s="7">
        <f t="shared" si="1"/>
        <v>14650</v>
      </c>
      <c r="DJ10" s="7">
        <f t="shared" si="1"/>
        <v>13650</v>
      </c>
      <c r="DK10" s="7">
        <f t="shared" si="1"/>
        <v>13650</v>
      </c>
      <c r="DL10" s="7">
        <f t="shared" si="1"/>
        <v>14350</v>
      </c>
      <c r="DM10" s="7">
        <f t="shared" si="1"/>
        <v>14350</v>
      </c>
      <c r="DN10" s="7">
        <f t="shared" si="1"/>
        <v>13650</v>
      </c>
      <c r="DO10" s="7">
        <f t="shared" si="1"/>
        <v>13650</v>
      </c>
      <c r="DP10" s="7">
        <f t="shared" si="1"/>
        <v>13650</v>
      </c>
      <c r="DQ10" s="7">
        <f t="shared" si="1"/>
        <v>13650</v>
      </c>
      <c r="DR10" s="7">
        <f t="shared" si="1"/>
        <v>13650</v>
      </c>
      <c r="DS10" s="7">
        <f t="shared" si="1"/>
        <v>14350</v>
      </c>
      <c r="DT10" s="7">
        <f t="shared" si="1"/>
        <v>14350</v>
      </c>
      <c r="DU10" s="7">
        <f t="shared" si="1"/>
        <v>13650</v>
      </c>
      <c r="DV10" s="7">
        <f t="shared" si="1"/>
        <v>13650</v>
      </c>
      <c r="DW10" s="7">
        <f t="shared" si="1"/>
        <v>13650</v>
      </c>
      <c r="DX10" s="7">
        <f t="shared" si="1"/>
        <v>13650</v>
      </c>
      <c r="DY10" s="7">
        <f t="shared" si="1"/>
        <v>14650</v>
      </c>
      <c r="DZ10" s="7">
        <f t="shared" ref="DZ10:GK10" si="2">DZ7</f>
        <v>14350</v>
      </c>
      <c r="EA10" s="7">
        <f t="shared" si="2"/>
        <v>14350</v>
      </c>
      <c r="EB10" s="7">
        <f t="shared" si="2"/>
        <v>14350</v>
      </c>
      <c r="EC10" s="7">
        <f t="shared" si="2"/>
        <v>13150</v>
      </c>
      <c r="ED10" s="7">
        <f t="shared" si="2"/>
        <v>13150</v>
      </c>
      <c r="EE10" s="7">
        <f t="shared" si="2"/>
        <v>13150</v>
      </c>
      <c r="EF10" s="7">
        <f t="shared" si="2"/>
        <v>13150</v>
      </c>
      <c r="EG10" s="7">
        <f t="shared" si="2"/>
        <v>13150</v>
      </c>
      <c r="EH10" s="7">
        <f t="shared" si="2"/>
        <v>14350</v>
      </c>
      <c r="EI10" s="7">
        <f t="shared" si="2"/>
        <v>14350</v>
      </c>
      <c r="EJ10" s="7">
        <f t="shared" si="2"/>
        <v>14350</v>
      </c>
      <c r="EK10" s="7">
        <f t="shared" si="2"/>
        <v>12850</v>
      </c>
      <c r="EL10" s="7">
        <f t="shared" si="2"/>
        <v>12850</v>
      </c>
      <c r="EM10" s="7">
        <f t="shared" si="2"/>
        <v>12850</v>
      </c>
      <c r="EN10" s="7">
        <f t="shared" si="2"/>
        <v>13150</v>
      </c>
      <c r="EO10" s="7">
        <f t="shared" si="2"/>
        <v>13150</v>
      </c>
      <c r="EP10" s="7">
        <f t="shared" si="2"/>
        <v>12850</v>
      </c>
      <c r="EQ10" s="7">
        <f t="shared" si="2"/>
        <v>12850</v>
      </c>
      <c r="ER10" s="7">
        <f t="shared" si="2"/>
        <v>12850</v>
      </c>
      <c r="ES10" s="7">
        <f t="shared" si="2"/>
        <v>12850</v>
      </c>
      <c r="ET10" s="7">
        <f t="shared" si="2"/>
        <v>12850</v>
      </c>
      <c r="EU10" s="7">
        <f t="shared" si="2"/>
        <v>13150</v>
      </c>
      <c r="EV10" s="7">
        <f t="shared" si="2"/>
        <v>13150</v>
      </c>
      <c r="EW10" s="7">
        <f t="shared" si="2"/>
        <v>12850</v>
      </c>
      <c r="EX10" s="7">
        <f t="shared" si="2"/>
        <v>12850</v>
      </c>
      <c r="EY10" s="7">
        <f t="shared" si="2"/>
        <v>12850</v>
      </c>
      <c r="EZ10" s="7">
        <f t="shared" si="2"/>
        <v>12850</v>
      </c>
      <c r="FA10" s="7">
        <f t="shared" si="2"/>
        <v>12850</v>
      </c>
      <c r="FB10" s="7">
        <f t="shared" si="2"/>
        <v>13150</v>
      </c>
      <c r="FC10" s="7">
        <f t="shared" si="2"/>
        <v>13150</v>
      </c>
      <c r="FD10" s="7">
        <f t="shared" si="2"/>
        <v>14650</v>
      </c>
      <c r="FE10" s="7">
        <f t="shared" si="2"/>
        <v>13150</v>
      </c>
      <c r="FF10" s="7">
        <f t="shared" si="2"/>
        <v>13150</v>
      </c>
      <c r="FG10" s="7">
        <f t="shared" si="2"/>
        <v>13150</v>
      </c>
      <c r="FH10" s="7">
        <f t="shared" si="2"/>
        <v>13150</v>
      </c>
      <c r="FI10" s="7">
        <f t="shared" si="2"/>
        <v>20650</v>
      </c>
      <c r="FJ10" s="7">
        <f t="shared" si="2"/>
        <v>20650</v>
      </c>
      <c r="FK10" s="7">
        <f t="shared" si="2"/>
        <v>20650</v>
      </c>
      <c r="FL10" s="7">
        <f t="shared" si="2"/>
        <v>20650</v>
      </c>
      <c r="FM10" s="7">
        <f t="shared" si="2"/>
        <v>20650</v>
      </c>
      <c r="FN10" s="7">
        <f t="shared" si="2"/>
        <v>20650</v>
      </c>
      <c r="FO10" s="7">
        <f t="shared" si="2"/>
        <v>20650</v>
      </c>
      <c r="FP10" s="7">
        <f t="shared" si="2"/>
        <v>20650</v>
      </c>
      <c r="FQ10" s="7">
        <f t="shared" si="2"/>
        <v>20650</v>
      </c>
      <c r="FR10" s="7">
        <f t="shared" si="2"/>
        <v>20650</v>
      </c>
      <c r="FS10" s="7">
        <f t="shared" si="2"/>
        <v>20650</v>
      </c>
      <c r="FT10" s="7">
        <f t="shared" si="2"/>
        <v>20650</v>
      </c>
      <c r="FU10" s="7">
        <f t="shared" si="2"/>
        <v>20650</v>
      </c>
      <c r="FV10" s="7">
        <f t="shared" si="2"/>
        <v>20650</v>
      </c>
      <c r="FW10" s="7">
        <f t="shared" si="2"/>
        <v>20650</v>
      </c>
      <c r="FX10" s="7">
        <f t="shared" si="2"/>
        <v>20650</v>
      </c>
      <c r="FY10" s="7">
        <f t="shared" si="2"/>
        <v>20650</v>
      </c>
      <c r="FZ10" s="7">
        <f t="shared" si="2"/>
        <v>20650</v>
      </c>
      <c r="GA10" s="7">
        <f t="shared" si="2"/>
        <v>20650</v>
      </c>
      <c r="GB10" s="7">
        <f t="shared" si="2"/>
        <v>20650</v>
      </c>
      <c r="GC10" s="7">
        <f t="shared" si="2"/>
        <v>20650</v>
      </c>
      <c r="GD10" s="7">
        <f t="shared" si="2"/>
        <v>20650</v>
      </c>
      <c r="GE10" s="7">
        <f t="shared" si="2"/>
        <v>20650</v>
      </c>
      <c r="GF10" s="7">
        <f t="shared" si="2"/>
        <v>20650</v>
      </c>
      <c r="GG10" s="7">
        <f t="shared" si="2"/>
        <v>13150</v>
      </c>
      <c r="GH10" s="7">
        <f t="shared" si="2"/>
        <v>13150</v>
      </c>
      <c r="GI10" s="7">
        <f t="shared" si="2"/>
        <v>22550</v>
      </c>
      <c r="GJ10" s="7">
        <f t="shared" si="2"/>
        <v>22550</v>
      </c>
      <c r="GK10" s="7">
        <f t="shared" si="2"/>
        <v>22550</v>
      </c>
      <c r="GL10" s="7">
        <f t="shared" ref="GL10:IW10" si="3">GL7</f>
        <v>22550</v>
      </c>
      <c r="GM10" s="7">
        <f t="shared" si="3"/>
        <v>22550</v>
      </c>
      <c r="GN10" s="7">
        <f t="shared" si="3"/>
        <v>22550</v>
      </c>
      <c r="GO10" s="7">
        <f t="shared" si="3"/>
        <v>22550</v>
      </c>
      <c r="GP10" s="7">
        <f t="shared" si="3"/>
        <v>22550</v>
      </c>
      <c r="GQ10" s="7">
        <f t="shared" si="3"/>
        <v>22550</v>
      </c>
      <c r="GR10" s="7">
        <f t="shared" si="3"/>
        <v>22550</v>
      </c>
      <c r="GS10" s="7">
        <f t="shared" si="3"/>
        <v>16550</v>
      </c>
      <c r="GT10" s="7">
        <f t="shared" si="3"/>
        <v>16550</v>
      </c>
      <c r="GU10" s="7">
        <f t="shared" si="3"/>
        <v>16550</v>
      </c>
      <c r="GV10" s="7">
        <f t="shared" si="3"/>
        <v>16550</v>
      </c>
      <c r="GW10" s="7">
        <f t="shared" si="3"/>
        <v>17050</v>
      </c>
      <c r="GX10" s="7">
        <f t="shared" si="3"/>
        <v>17050</v>
      </c>
      <c r="GY10" s="7">
        <f t="shared" si="3"/>
        <v>18250</v>
      </c>
      <c r="GZ10" s="7">
        <f t="shared" si="3"/>
        <v>18250</v>
      </c>
      <c r="HA10" s="7">
        <f t="shared" si="3"/>
        <v>17050</v>
      </c>
      <c r="HB10" s="7">
        <f t="shared" si="3"/>
        <v>17050</v>
      </c>
      <c r="HC10" s="7">
        <f t="shared" si="3"/>
        <v>17050</v>
      </c>
      <c r="HD10" s="7">
        <f t="shared" si="3"/>
        <v>17050</v>
      </c>
      <c r="HE10" s="7">
        <f t="shared" si="3"/>
        <v>17050</v>
      </c>
      <c r="HF10" s="7">
        <f t="shared" si="3"/>
        <v>18250</v>
      </c>
      <c r="HG10" s="7">
        <f t="shared" si="3"/>
        <v>18250</v>
      </c>
      <c r="HH10" s="7">
        <f t="shared" si="3"/>
        <v>17050</v>
      </c>
      <c r="HI10" s="7">
        <f t="shared" si="3"/>
        <v>17050</v>
      </c>
      <c r="HJ10" s="7">
        <f t="shared" si="3"/>
        <v>17050</v>
      </c>
      <c r="HK10" s="7">
        <f t="shared" si="3"/>
        <v>17050</v>
      </c>
      <c r="HL10" s="7">
        <f t="shared" si="3"/>
        <v>17050</v>
      </c>
      <c r="HM10" s="7">
        <f t="shared" si="3"/>
        <v>14650</v>
      </c>
      <c r="HN10" s="7">
        <f t="shared" si="3"/>
        <v>18250</v>
      </c>
      <c r="HO10" s="7">
        <f t="shared" si="3"/>
        <v>17050</v>
      </c>
      <c r="HP10" s="7">
        <f t="shared" si="3"/>
        <v>17050</v>
      </c>
      <c r="HQ10" s="7">
        <f t="shared" si="3"/>
        <v>17050</v>
      </c>
      <c r="HR10" s="7">
        <f t="shared" si="3"/>
        <v>17050</v>
      </c>
      <c r="HS10" s="7">
        <f t="shared" si="3"/>
        <v>17050</v>
      </c>
      <c r="HT10" s="7">
        <f t="shared" si="3"/>
        <v>18250</v>
      </c>
      <c r="HU10" s="7">
        <f t="shared" si="3"/>
        <v>18250</v>
      </c>
      <c r="HV10" s="7">
        <f t="shared" si="3"/>
        <v>17050</v>
      </c>
      <c r="HW10" s="7">
        <f t="shared" si="3"/>
        <v>17050</v>
      </c>
      <c r="HX10" s="7">
        <f t="shared" si="3"/>
        <v>17050</v>
      </c>
      <c r="HY10" s="7">
        <f t="shared" si="3"/>
        <v>17050</v>
      </c>
      <c r="HZ10" s="7">
        <f t="shared" si="3"/>
        <v>17050</v>
      </c>
      <c r="IA10" s="7">
        <f t="shared" si="3"/>
        <v>18250</v>
      </c>
      <c r="IB10" s="7">
        <f t="shared" si="3"/>
        <v>18250</v>
      </c>
      <c r="IC10" s="7">
        <f t="shared" si="3"/>
        <v>17050</v>
      </c>
      <c r="ID10" s="7">
        <f t="shared" si="3"/>
        <v>17050</v>
      </c>
      <c r="IE10" s="7">
        <f t="shared" si="3"/>
        <v>17050</v>
      </c>
      <c r="IF10" s="7">
        <f t="shared" si="3"/>
        <v>17050</v>
      </c>
      <c r="IG10" s="7">
        <f t="shared" si="3"/>
        <v>17050</v>
      </c>
      <c r="IH10" s="7">
        <f t="shared" si="3"/>
        <v>18250</v>
      </c>
      <c r="II10" s="7">
        <f t="shared" si="3"/>
        <v>18250</v>
      </c>
      <c r="IJ10" s="7">
        <f t="shared" si="3"/>
        <v>15150</v>
      </c>
      <c r="IK10" s="7">
        <f t="shared" si="3"/>
        <v>15150</v>
      </c>
      <c r="IL10" s="7">
        <f t="shared" si="3"/>
        <v>15150</v>
      </c>
      <c r="IM10" s="7">
        <f t="shared" si="3"/>
        <v>15150</v>
      </c>
      <c r="IN10" s="7">
        <f t="shared" si="3"/>
        <v>15150</v>
      </c>
      <c r="IO10" s="7">
        <f t="shared" si="3"/>
        <v>17050</v>
      </c>
      <c r="IP10" s="7">
        <f t="shared" si="3"/>
        <v>17050</v>
      </c>
      <c r="IQ10" s="7">
        <f t="shared" si="3"/>
        <v>14650</v>
      </c>
      <c r="IR10" s="7">
        <f t="shared" si="3"/>
        <v>14650</v>
      </c>
      <c r="IS10" s="7">
        <f t="shared" si="3"/>
        <v>14650</v>
      </c>
      <c r="IT10" s="7">
        <f t="shared" si="3"/>
        <v>14650</v>
      </c>
      <c r="IU10" s="7">
        <f t="shared" si="3"/>
        <v>14650</v>
      </c>
      <c r="IV10" s="7">
        <f t="shared" si="3"/>
        <v>17050</v>
      </c>
      <c r="IW10" s="7">
        <f t="shared" si="3"/>
        <v>17050</v>
      </c>
      <c r="IX10" s="7">
        <f t="shared" ref="IX10:JV10" si="4">IX7</f>
        <v>14650</v>
      </c>
      <c r="IY10" s="7">
        <f t="shared" si="4"/>
        <v>14650</v>
      </c>
      <c r="IZ10" s="7">
        <f t="shared" si="4"/>
        <v>14650</v>
      </c>
      <c r="JA10" s="7">
        <f t="shared" si="4"/>
        <v>14650</v>
      </c>
      <c r="JB10" s="7">
        <f t="shared" si="4"/>
        <v>14650</v>
      </c>
      <c r="JC10" s="7">
        <f t="shared" si="4"/>
        <v>17050</v>
      </c>
      <c r="JD10" s="7">
        <f t="shared" si="4"/>
        <v>17050</v>
      </c>
      <c r="JE10" s="7">
        <f t="shared" si="4"/>
        <v>14650</v>
      </c>
      <c r="JF10" s="7">
        <f t="shared" si="4"/>
        <v>14650</v>
      </c>
      <c r="JG10" s="7">
        <f t="shared" si="4"/>
        <v>14650</v>
      </c>
      <c r="JH10" s="7">
        <f t="shared" si="4"/>
        <v>14650</v>
      </c>
      <c r="JI10" s="7">
        <f t="shared" si="4"/>
        <v>14650</v>
      </c>
      <c r="JJ10" s="7">
        <f t="shared" si="4"/>
        <v>17050</v>
      </c>
      <c r="JK10" s="7">
        <f t="shared" si="4"/>
        <v>17050</v>
      </c>
      <c r="JL10" s="7">
        <f t="shared" si="4"/>
        <v>14650</v>
      </c>
      <c r="JM10" s="7">
        <f t="shared" si="4"/>
        <v>14650</v>
      </c>
      <c r="JN10" s="7">
        <f t="shared" si="4"/>
        <v>14650</v>
      </c>
      <c r="JO10" s="7">
        <f t="shared" si="4"/>
        <v>14650</v>
      </c>
      <c r="JP10" s="7">
        <f t="shared" si="4"/>
        <v>14650</v>
      </c>
      <c r="JQ10" s="7">
        <f t="shared" si="4"/>
        <v>17050</v>
      </c>
      <c r="JR10" s="7">
        <f t="shared" si="4"/>
        <v>17050</v>
      </c>
      <c r="JS10" s="7">
        <f t="shared" si="4"/>
        <v>15850</v>
      </c>
      <c r="JT10" s="7">
        <f t="shared" si="4"/>
        <v>15850</v>
      </c>
      <c r="JU10" s="7">
        <f t="shared" si="4"/>
        <v>15850</v>
      </c>
      <c r="JV10" s="7">
        <f t="shared" si="4"/>
        <v>15850</v>
      </c>
    </row>
    <row r="11" spans="1:282" s="53" customFormat="1" x14ac:dyDescent="0.2">
      <c r="A11" s="88">
        <v>2</v>
      </c>
      <c r="B11" s="7" t="e">
        <f>B8</f>
        <v>#REF!</v>
      </c>
      <c r="C11" s="7" t="e">
        <f t="shared" si="0"/>
        <v>#REF!</v>
      </c>
      <c r="D11" s="7" t="e">
        <f t="shared" si="0"/>
        <v>#REF!</v>
      </c>
      <c r="E11" s="7" t="e">
        <f t="shared" si="0"/>
        <v>#REF!</v>
      </c>
      <c r="F11" s="7" t="e">
        <f t="shared" si="0"/>
        <v>#REF!</v>
      </c>
      <c r="G11" s="7" t="e">
        <f t="shared" si="0"/>
        <v>#REF!</v>
      </c>
      <c r="H11" s="7">
        <f t="shared" si="0"/>
        <v>39500</v>
      </c>
      <c r="I11" s="7">
        <f t="shared" si="0"/>
        <v>54000</v>
      </c>
      <c r="J11" s="7">
        <f t="shared" si="0"/>
        <v>54000</v>
      </c>
      <c r="K11" s="7">
        <f t="shared" si="0"/>
        <v>54000</v>
      </c>
      <c r="L11" s="7">
        <f t="shared" si="0"/>
        <v>47000</v>
      </c>
      <c r="M11" s="7">
        <f t="shared" si="0"/>
        <v>47000</v>
      </c>
      <c r="N11" s="7">
        <f t="shared" si="0"/>
        <v>47000</v>
      </c>
      <c r="O11" s="7">
        <f t="shared" si="0"/>
        <v>47000</v>
      </c>
      <c r="P11" s="7">
        <f t="shared" si="0"/>
        <v>47000</v>
      </c>
      <c r="Q11" s="7">
        <f t="shared" si="0"/>
        <v>47000</v>
      </c>
      <c r="R11" s="7">
        <f t="shared" si="0"/>
        <v>38400</v>
      </c>
      <c r="S11" s="7">
        <f t="shared" si="0"/>
        <v>21900</v>
      </c>
      <c r="T11" s="7">
        <f t="shared" si="0"/>
        <v>21900</v>
      </c>
      <c r="U11" s="7">
        <f t="shared" si="0"/>
        <v>21900</v>
      </c>
      <c r="V11" s="7">
        <f t="shared" si="0"/>
        <v>21900</v>
      </c>
      <c r="W11" s="7">
        <f t="shared" si="0"/>
        <v>21900</v>
      </c>
      <c r="X11" s="7">
        <f t="shared" si="0"/>
        <v>23900</v>
      </c>
      <c r="Y11" s="7">
        <f t="shared" si="0"/>
        <v>23900</v>
      </c>
      <c r="Z11" s="7">
        <f t="shared" si="0"/>
        <v>23900</v>
      </c>
      <c r="AA11" s="7">
        <f t="shared" si="0"/>
        <v>23900</v>
      </c>
      <c r="AB11" s="7">
        <f t="shared" si="0"/>
        <v>23900</v>
      </c>
      <c r="AC11" s="7">
        <f t="shared" si="0"/>
        <v>21900</v>
      </c>
      <c r="AD11" s="7">
        <f t="shared" si="0"/>
        <v>21900</v>
      </c>
      <c r="AE11" s="7">
        <f t="shared" si="0"/>
        <v>21900</v>
      </c>
      <c r="AF11" s="7">
        <f t="shared" si="0"/>
        <v>21900</v>
      </c>
      <c r="AG11" s="7">
        <f t="shared" si="0"/>
        <v>21900</v>
      </c>
      <c r="AH11" s="7">
        <f t="shared" si="0"/>
        <v>25900</v>
      </c>
      <c r="AI11" s="7">
        <f t="shared" si="0"/>
        <v>25900</v>
      </c>
      <c r="AJ11" s="7">
        <f t="shared" si="0"/>
        <v>25900</v>
      </c>
      <c r="AK11" s="7">
        <f t="shared" si="0"/>
        <v>25900</v>
      </c>
      <c r="AL11" s="7">
        <f t="shared" si="0"/>
        <v>25900</v>
      </c>
      <c r="AM11" s="7">
        <f t="shared" si="0"/>
        <v>27900</v>
      </c>
      <c r="AN11" s="7">
        <f t="shared" si="0"/>
        <v>30400</v>
      </c>
      <c r="AO11" s="7">
        <f t="shared" si="0"/>
        <v>30900</v>
      </c>
      <c r="AP11" s="7">
        <f t="shared" si="0"/>
        <v>30900</v>
      </c>
      <c r="AQ11" s="7">
        <f t="shared" si="0"/>
        <v>30900</v>
      </c>
      <c r="AR11" s="7">
        <f t="shared" si="0"/>
        <v>30900</v>
      </c>
      <c r="AS11" s="7">
        <f t="shared" si="0"/>
        <v>30900</v>
      </c>
      <c r="AT11" s="7">
        <f t="shared" si="0"/>
        <v>30900</v>
      </c>
      <c r="AU11" s="7">
        <f t="shared" si="0"/>
        <v>30900</v>
      </c>
      <c r="AV11" s="7">
        <f t="shared" si="0"/>
        <v>30900</v>
      </c>
      <c r="AW11" s="7">
        <f t="shared" si="0"/>
        <v>30900</v>
      </c>
      <c r="AX11" s="7">
        <f t="shared" si="0"/>
        <v>30900</v>
      </c>
      <c r="AY11" s="7">
        <f t="shared" si="0"/>
        <v>28900</v>
      </c>
      <c r="AZ11" s="7">
        <f t="shared" si="0"/>
        <v>28900</v>
      </c>
      <c r="BA11" s="7">
        <f t="shared" si="0"/>
        <v>30900</v>
      </c>
      <c r="BB11" s="7">
        <f t="shared" si="0"/>
        <v>30900</v>
      </c>
      <c r="BC11" s="7">
        <f t="shared" si="0"/>
        <v>32900</v>
      </c>
      <c r="BD11" s="7">
        <f t="shared" si="0"/>
        <v>35400</v>
      </c>
      <c r="BE11" s="7">
        <f t="shared" si="0"/>
        <v>35400</v>
      </c>
      <c r="BF11" s="7">
        <f t="shared" si="0"/>
        <v>35400</v>
      </c>
      <c r="BG11" s="7">
        <f t="shared" si="0"/>
        <v>35400</v>
      </c>
      <c r="BH11" s="7">
        <f t="shared" si="0"/>
        <v>37900</v>
      </c>
      <c r="BI11" s="7">
        <f t="shared" si="0"/>
        <v>40900</v>
      </c>
      <c r="BJ11" s="7">
        <f t="shared" si="0"/>
        <v>40900</v>
      </c>
      <c r="BK11" s="7">
        <f t="shared" si="0"/>
        <v>37900</v>
      </c>
      <c r="BL11" s="7">
        <f t="shared" si="0"/>
        <v>32900</v>
      </c>
      <c r="BM11" s="7">
        <f t="shared" si="0"/>
        <v>32900</v>
      </c>
      <c r="BN11" s="7">
        <f t="shared" si="0"/>
        <v>35400</v>
      </c>
      <c r="BO11" s="7">
        <f t="shared" si="1"/>
        <v>35400</v>
      </c>
      <c r="BP11" s="7">
        <f t="shared" si="1"/>
        <v>26900</v>
      </c>
      <c r="BQ11" s="7">
        <f t="shared" si="1"/>
        <v>27350</v>
      </c>
      <c r="BR11" s="7">
        <f t="shared" si="1"/>
        <v>27350</v>
      </c>
      <c r="BS11" s="7">
        <f t="shared" si="1"/>
        <v>27350</v>
      </c>
      <c r="BT11" s="7">
        <f t="shared" si="1"/>
        <v>25850</v>
      </c>
      <c r="BU11" s="7">
        <f t="shared" si="1"/>
        <v>25850</v>
      </c>
      <c r="BV11" s="7">
        <f t="shared" si="1"/>
        <v>27350</v>
      </c>
      <c r="BW11" s="7">
        <f t="shared" si="1"/>
        <v>27350</v>
      </c>
      <c r="BX11" s="7">
        <f t="shared" si="1"/>
        <v>27350</v>
      </c>
      <c r="BY11" s="7">
        <f t="shared" si="1"/>
        <v>25850</v>
      </c>
      <c r="BZ11" s="7">
        <f t="shared" si="1"/>
        <v>25850</v>
      </c>
      <c r="CA11" s="7">
        <f t="shared" si="1"/>
        <v>25850</v>
      </c>
      <c r="CB11" s="7">
        <f t="shared" si="1"/>
        <v>25850</v>
      </c>
      <c r="CC11" s="7">
        <f t="shared" si="1"/>
        <v>25850</v>
      </c>
      <c r="CD11" s="7">
        <f t="shared" si="1"/>
        <v>25850</v>
      </c>
      <c r="CE11" s="7">
        <f t="shared" si="1"/>
        <v>25850</v>
      </c>
      <c r="CF11" s="7">
        <f t="shared" si="1"/>
        <v>25850</v>
      </c>
      <c r="CG11" s="7">
        <f t="shared" si="1"/>
        <v>25850</v>
      </c>
      <c r="CH11" s="7">
        <f t="shared" si="1"/>
        <v>25850</v>
      </c>
      <c r="CI11" s="7">
        <f t="shared" si="1"/>
        <v>25850</v>
      </c>
      <c r="CJ11" s="7">
        <f t="shared" si="1"/>
        <v>25850</v>
      </c>
      <c r="CK11" s="7">
        <f t="shared" si="1"/>
        <v>25850</v>
      </c>
      <c r="CL11" s="7">
        <f t="shared" si="1"/>
        <v>25850</v>
      </c>
      <c r="CM11" s="7">
        <f t="shared" si="1"/>
        <v>25850</v>
      </c>
      <c r="CN11" s="7">
        <f t="shared" si="1"/>
        <v>25850</v>
      </c>
      <c r="CO11" s="7">
        <f t="shared" si="1"/>
        <v>25850</v>
      </c>
      <c r="CP11" s="7">
        <f t="shared" si="1"/>
        <v>25850</v>
      </c>
      <c r="CQ11" s="7">
        <f t="shared" si="1"/>
        <v>25850</v>
      </c>
      <c r="CR11" s="7">
        <f t="shared" si="1"/>
        <v>25850</v>
      </c>
      <c r="CS11" s="7">
        <f t="shared" si="1"/>
        <v>25850</v>
      </c>
      <c r="CT11" s="7">
        <f t="shared" si="1"/>
        <v>25850</v>
      </c>
      <c r="CU11" s="7">
        <f t="shared" si="1"/>
        <v>25850</v>
      </c>
      <c r="CV11" s="7">
        <f t="shared" si="1"/>
        <v>16500</v>
      </c>
      <c r="CW11" s="7">
        <f t="shared" si="1"/>
        <v>16500</v>
      </c>
      <c r="CX11" s="7">
        <f t="shared" si="1"/>
        <v>17000</v>
      </c>
      <c r="CY11" s="7">
        <f t="shared" si="1"/>
        <v>17000</v>
      </c>
      <c r="CZ11" s="7">
        <f t="shared" si="1"/>
        <v>16500</v>
      </c>
      <c r="DA11" s="7">
        <f t="shared" si="1"/>
        <v>16500</v>
      </c>
      <c r="DB11" s="7">
        <f t="shared" si="1"/>
        <v>16500</v>
      </c>
      <c r="DC11" s="7">
        <f t="shared" si="1"/>
        <v>16500</v>
      </c>
      <c r="DD11" s="7">
        <f t="shared" si="1"/>
        <v>16500</v>
      </c>
      <c r="DE11" s="7">
        <f t="shared" si="1"/>
        <v>17000</v>
      </c>
      <c r="DF11" s="7">
        <f t="shared" si="1"/>
        <v>17000</v>
      </c>
      <c r="DG11" s="7">
        <f t="shared" si="1"/>
        <v>16500</v>
      </c>
      <c r="DH11" s="7">
        <f t="shared" si="1"/>
        <v>16500</v>
      </c>
      <c r="DI11" s="7">
        <f t="shared" si="1"/>
        <v>16500</v>
      </c>
      <c r="DJ11" s="7">
        <f t="shared" si="1"/>
        <v>15500</v>
      </c>
      <c r="DK11" s="7">
        <f t="shared" si="1"/>
        <v>15500</v>
      </c>
      <c r="DL11" s="7">
        <f t="shared" si="1"/>
        <v>16200</v>
      </c>
      <c r="DM11" s="7">
        <f t="shared" si="1"/>
        <v>16200</v>
      </c>
      <c r="DN11" s="7">
        <f t="shared" si="1"/>
        <v>15500</v>
      </c>
      <c r="DO11" s="7">
        <f t="shared" si="1"/>
        <v>15500</v>
      </c>
      <c r="DP11" s="7">
        <f t="shared" si="1"/>
        <v>15500</v>
      </c>
      <c r="DQ11" s="7">
        <f t="shared" si="1"/>
        <v>15500</v>
      </c>
      <c r="DR11" s="7">
        <f t="shared" si="1"/>
        <v>15500</v>
      </c>
      <c r="DS11" s="7">
        <f t="shared" si="1"/>
        <v>16200</v>
      </c>
      <c r="DT11" s="7">
        <f t="shared" si="1"/>
        <v>16200</v>
      </c>
      <c r="DU11" s="7">
        <f t="shared" si="1"/>
        <v>15500</v>
      </c>
      <c r="DV11" s="7">
        <f t="shared" si="1"/>
        <v>15500</v>
      </c>
      <c r="DW11" s="7">
        <f t="shared" si="1"/>
        <v>15500</v>
      </c>
      <c r="DX11" s="7">
        <f t="shared" si="1"/>
        <v>15500</v>
      </c>
      <c r="DY11" s="7">
        <f t="shared" si="1"/>
        <v>16500</v>
      </c>
      <c r="DZ11" s="7">
        <f t="shared" ref="DZ11:GK11" si="5">DZ8</f>
        <v>16200</v>
      </c>
      <c r="EA11" s="7">
        <f t="shared" si="5"/>
        <v>16200</v>
      </c>
      <c r="EB11" s="7">
        <f t="shared" si="5"/>
        <v>16200</v>
      </c>
      <c r="EC11" s="7">
        <f t="shared" si="5"/>
        <v>15000</v>
      </c>
      <c r="ED11" s="7">
        <f t="shared" si="5"/>
        <v>15000</v>
      </c>
      <c r="EE11" s="7">
        <f t="shared" si="5"/>
        <v>15000</v>
      </c>
      <c r="EF11" s="7">
        <f t="shared" si="5"/>
        <v>15000</v>
      </c>
      <c r="EG11" s="7">
        <f t="shared" si="5"/>
        <v>15000</v>
      </c>
      <c r="EH11" s="7">
        <f t="shared" si="5"/>
        <v>16200</v>
      </c>
      <c r="EI11" s="7">
        <f t="shared" si="5"/>
        <v>16200</v>
      </c>
      <c r="EJ11" s="7">
        <f t="shared" si="5"/>
        <v>16200</v>
      </c>
      <c r="EK11" s="7">
        <f t="shared" si="5"/>
        <v>14700</v>
      </c>
      <c r="EL11" s="7">
        <f t="shared" si="5"/>
        <v>14700</v>
      </c>
      <c r="EM11" s="7">
        <f t="shared" si="5"/>
        <v>14700</v>
      </c>
      <c r="EN11" s="7">
        <f t="shared" si="5"/>
        <v>15000</v>
      </c>
      <c r="EO11" s="7">
        <f t="shared" si="5"/>
        <v>15000</v>
      </c>
      <c r="EP11" s="7">
        <f t="shared" si="5"/>
        <v>14700</v>
      </c>
      <c r="EQ11" s="7">
        <f t="shared" si="5"/>
        <v>14700</v>
      </c>
      <c r="ER11" s="7">
        <f t="shared" si="5"/>
        <v>14700</v>
      </c>
      <c r="ES11" s="7">
        <f t="shared" si="5"/>
        <v>14700</v>
      </c>
      <c r="ET11" s="7">
        <f t="shared" si="5"/>
        <v>14700</v>
      </c>
      <c r="EU11" s="7">
        <f t="shared" si="5"/>
        <v>15000</v>
      </c>
      <c r="EV11" s="7">
        <f t="shared" si="5"/>
        <v>15000</v>
      </c>
      <c r="EW11" s="7">
        <f t="shared" si="5"/>
        <v>14700</v>
      </c>
      <c r="EX11" s="7">
        <f t="shared" si="5"/>
        <v>14700</v>
      </c>
      <c r="EY11" s="7">
        <f t="shared" si="5"/>
        <v>14700</v>
      </c>
      <c r="EZ11" s="7">
        <f t="shared" si="5"/>
        <v>14700</v>
      </c>
      <c r="FA11" s="7">
        <f t="shared" si="5"/>
        <v>14700</v>
      </c>
      <c r="FB11" s="7">
        <f t="shared" si="5"/>
        <v>15000</v>
      </c>
      <c r="FC11" s="7">
        <f t="shared" si="5"/>
        <v>15000</v>
      </c>
      <c r="FD11" s="7">
        <f t="shared" si="5"/>
        <v>16500</v>
      </c>
      <c r="FE11" s="7">
        <f t="shared" si="5"/>
        <v>15000</v>
      </c>
      <c r="FF11" s="7">
        <f t="shared" si="5"/>
        <v>15000</v>
      </c>
      <c r="FG11" s="7">
        <f t="shared" si="5"/>
        <v>15000</v>
      </c>
      <c r="FH11" s="7">
        <f t="shared" si="5"/>
        <v>15000</v>
      </c>
      <c r="FI11" s="7">
        <f t="shared" si="5"/>
        <v>22500</v>
      </c>
      <c r="FJ11" s="7">
        <f t="shared" si="5"/>
        <v>22500</v>
      </c>
      <c r="FK11" s="7">
        <f t="shared" si="5"/>
        <v>22500</v>
      </c>
      <c r="FL11" s="7">
        <f t="shared" si="5"/>
        <v>22500</v>
      </c>
      <c r="FM11" s="7">
        <f t="shared" si="5"/>
        <v>22500</v>
      </c>
      <c r="FN11" s="7">
        <f t="shared" si="5"/>
        <v>22500</v>
      </c>
      <c r="FO11" s="7">
        <f t="shared" si="5"/>
        <v>22500</v>
      </c>
      <c r="FP11" s="7">
        <f t="shared" si="5"/>
        <v>22500</v>
      </c>
      <c r="FQ11" s="7">
        <f t="shared" si="5"/>
        <v>22500</v>
      </c>
      <c r="FR11" s="7">
        <f t="shared" si="5"/>
        <v>22500</v>
      </c>
      <c r="FS11" s="7">
        <f t="shared" si="5"/>
        <v>22500</v>
      </c>
      <c r="FT11" s="7">
        <f t="shared" si="5"/>
        <v>22500</v>
      </c>
      <c r="FU11" s="7">
        <f t="shared" si="5"/>
        <v>22500</v>
      </c>
      <c r="FV11" s="7">
        <f t="shared" si="5"/>
        <v>22500</v>
      </c>
      <c r="FW11" s="7">
        <f t="shared" si="5"/>
        <v>22500</v>
      </c>
      <c r="FX11" s="7">
        <f t="shared" si="5"/>
        <v>22500</v>
      </c>
      <c r="FY11" s="7">
        <f t="shared" si="5"/>
        <v>22500</v>
      </c>
      <c r="FZ11" s="7">
        <f t="shared" si="5"/>
        <v>22500</v>
      </c>
      <c r="GA11" s="7">
        <f t="shared" si="5"/>
        <v>22500</v>
      </c>
      <c r="GB11" s="7">
        <f t="shared" si="5"/>
        <v>22500</v>
      </c>
      <c r="GC11" s="7">
        <f t="shared" si="5"/>
        <v>22500</v>
      </c>
      <c r="GD11" s="7">
        <f t="shared" si="5"/>
        <v>22500</v>
      </c>
      <c r="GE11" s="7">
        <f t="shared" si="5"/>
        <v>22500</v>
      </c>
      <c r="GF11" s="7">
        <f t="shared" si="5"/>
        <v>22500</v>
      </c>
      <c r="GG11" s="7">
        <f t="shared" si="5"/>
        <v>15000</v>
      </c>
      <c r="GH11" s="7">
        <f t="shared" si="5"/>
        <v>15000</v>
      </c>
      <c r="GI11" s="7">
        <f t="shared" si="5"/>
        <v>24400</v>
      </c>
      <c r="GJ11" s="7">
        <f t="shared" si="5"/>
        <v>24400</v>
      </c>
      <c r="GK11" s="7">
        <f t="shared" si="5"/>
        <v>24400</v>
      </c>
      <c r="GL11" s="7">
        <f t="shared" ref="GL11:IW11" si="6">GL8</f>
        <v>24400</v>
      </c>
      <c r="GM11" s="7">
        <f t="shared" si="6"/>
        <v>24400</v>
      </c>
      <c r="GN11" s="7">
        <f t="shared" si="6"/>
        <v>24400</v>
      </c>
      <c r="GO11" s="7">
        <f t="shared" si="6"/>
        <v>24400</v>
      </c>
      <c r="GP11" s="7">
        <f t="shared" si="6"/>
        <v>24400</v>
      </c>
      <c r="GQ11" s="7">
        <f t="shared" si="6"/>
        <v>24400</v>
      </c>
      <c r="GR11" s="7">
        <f t="shared" si="6"/>
        <v>24400</v>
      </c>
      <c r="GS11" s="7">
        <f t="shared" si="6"/>
        <v>18400</v>
      </c>
      <c r="GT11" s="7">
        <f t="shared" si="6"/>
        <v>18400</v>
      </c>
      <c r="GU11" s="7">
        <f t="shared" si="6"/>
        <v>18400</v>
      </c>
      <c r="GV11" s="7">
        <f t="shared" si="6"/>
        <v>18400</v>
      </c>
      <c r="GW11" s="7">
        <f t="shared" si="6"/>
        <v>18900</v>
      </c>
      <c r="GX11" s="7">
        <f t="shared" si="6"/>
        <v>18900</v>
      </c>
      <c r="GY11" s="7">
        <f t="shared" si="6"/>
        <v>20100</v>
      </c>
      <c r="GZ11" s="7">
        <f t="shared" si="6"/>
        <v>20100</v>
      </c>
      <c r="HA11" s="7">
        <f t="shared" si="6"/>
        <v>18900</v>
      </c>
      <c r="HB11" s="7">
        <f t="shared" si="6"/>
        <v>18900</v>
      </c>
      <c r="HC11" s="7">
        <f t="shared" si="6"/>
        <v>18900</v>
      </c>
      <c r="HD11" s="7">
        <f t="shared" si="6"/>
        <v>18900</v>
      </c>
      <c r="HE11" s="7">
        <f t="shared" si="6"/>
        <v>18900</v>
      </c>
      <c r="HF11" s="7">
        <f t="shared" si="6"/>
        <v>20100</v>
      </c>
      <c r="HG11" s="7">
        <f t="shared" si="6"/>
        <v>20100</v>
      </c>
      <c r="HH11" s="7">
        <f t="shared" si="6"/>
        <v>18900</v>
      </c>
      <c r="HI11" s="7">
        <f t="shared" si="6"/>
        <v>18900</v>
      </c>
      <c r="HJ11" s="7">
        <f t="shared" si="6"/>
        <v>18900</v>
      </c>
      <c r="HK11" s="7">
        <f t="shared" si="6"/>
        <v>18900</v>
      </c>
      <c r="HL11" s="7">
        <f t="shared" si="6"/>
        <v>18900</v>
      </c>
      <c r="HM11" s="7">
        <f t="shared" si="6"/>
        <v>16500</v>
      </c>
      <c r="HN11" s="7">
        <f t="shared" si="6"/>
        <v>20100</v>
      </c>
      <c r="HO11" s="7">
        <f t="shared" si="6"/>
        <v>18900</v>
      </c>
      <c r="HP11" s="7">
        <f t="shared" si="6"/>
        <v>18900</v>
      </c>
      <c r="HQ11" s="7">
        <f t="shared" si="6"/>
        <v>18900</v>
      </c>
      <c r="HR11" s="7">
        <f t="shared" si="6"/>
        <v>18900</v>
      </c>
      <c r="HS11" s="7">
        <f t="shared" si="6"/>
        <v>18900</v>
      </c>
      <c r="HT11" s="7">
        <f t="shared" si="6"/>
        <v>20100</v>
      </c>
      <c r="HU11" s="7">
        <f t="shared" si="6"/>
        <v>20100</v>
      </c>
      <c r="HV11" s="7">
        <f t="shared" si="6"/>
        <v>18900</v>
      </c>
      <c r="HW11" s="7">
        <f t="shared" si="6"/>
        <v>18900</v>
      </c>
      <c r="HX11" s="7">
        <f t="shared" si="6"/>
        <v>18900</v>
      </c>
      <c r="HY11" s="7">
        <f t="shared" si="6"/>
        <v>18900</v>
      </c>
      <c r="HZ11" s="7">
        <f t="shared" si="6"/>
        <v>18900</v>
      </c>
      <c r="IA11" s="7">
        <f t="shared" si="6"/>
        <v>20100</v>
      </c>
      <c r="IB11" s="7">
        <f t="shared" si="6"/>
        <v>20100</v>
      </c>
      <c r="IC11" s="7">
        <f t="shared" si="6"/>
        <v>18900</v>
      </c>
      <c r="ID11" s="7">
        <f t="shared" si="6"/>
        <v>18900</v>
      </c>
      <c r="IE11" s="7">
        <f t="shared" si="6"/>
        <v>18900</v>
      </c>
      <c r="IF11" s="7">
        <f t="shared" si="6"/>
        <v>18900</v>
      </c>
      <c r="IG11" s="7">
        <f t="shared" si="6"/>
        <v>18900</v>
      </c>
      <c r="IH11" s="7">
        <f t="shared" si="6"/>
        <v>20100</v>
      </c>
      <c r="II11" s="7">
        <f t="shared" si="6"/>
        <v>20100</v>
      </c>
      <c r="IJ11" s="7">
        <f t="shared" si="6"/>
        <v>17000</v>
      </c>
      <c r="IK11" s="7">
        <f t="shared" si="6"/>
        <v>17000</v>
      </c>
      <c r="IL11" s="7">
        <f t="shared" si="6"/>
        <v>17000</v>
      </c>
      <c r="IM11" s="7">
        <f t="shared" si="6"/>
        <v>17000</v>
      </c>
      <c r="IN11" s="7">
        <f t="shared" si="6"/>
        <v>17000</v>
      </c>
      <c r="IO11" s="7">
        <f t="shared" si="6"/>
        <v>18900</v>
      </c>
      <c r="IP11" s="7">
        <f t="shared" si="6"/>
        <v>18900</v>
      </c>
      <c r="IQ11" s="7">
        <f t="shared" si="6"/>
        <v>16500</v>
      </c>
      <c r="IR11" s="7">
        <f t="shared" si="6"/>
        <v>16500</v>
      </c>
      <c r="IS11" s="7">
        <f t="shared" si="6"/>
        <v>16500</v>
      </c>
      <c r="IT11" s="7">
        <f t="shared" si="6"/>
        <v>16500</v>
      </c>
      <c r="IU11" s="7">
        <f t="shared" si="6"/>
        <v>16500</v>
      </c>
      <c r="IV11" s="7">
        <f t="shared" si="6"/>
        <v>18900</v>
      </c>
      <c r="IW11" s="7">
        <f t="shared" si="6"/>
        <v>18900</v>
      </c>
      <c r="IX11" s="7">
        <f t="shared" ref="IX11:JV11" si="7">IX8</f>
        <v>16500</v>
      </c>
      <c r="IY11" s="7">
        <f t="shared" si="7"/>
        <v>16500</v>
      </c>
      <c r="IZ11" s="7">
        <f t="shared" si="7"/>
        <v>16500</v>
      </c>
      <c r="JA11" s="7">
        <f t="shared" si="7"/>
        <v>16500</v>
      </c>
      <c r="JB11" s="7">
        <f t="shared" si="7"/>
        <v>16500</v>
      </c>
      <c r="JC11" s="7">
        <f t="shared" si="7"/>
        <v>18900</v>
      </c>
      <c r="JD11" s="7">
        <f t="shared" si="7"/>
        <v>18900</v>
      </c>
      <c r="JE11" s="7">
        <f t="shared" si="7"/>
        <v>16500</v>
      </c>
      <c r="JF11" s="7">
        <f t="shared" si="7"/>
        <v>16500</v>
      </c>
      <c r="JG11" s="7">
        <f t="shared" si="7"/>
        <v>16500</v>
      </c>
      <c r="JH11" s="7">
        <f t="shared" si="7"/>
        <v>16500</v>
      </c>
      <c r="JI11" s="7">
        <f t="shared" si="7"/>
        <v>16500</v>
      </c>
      <c r="JJ11" s="7">
        <f t="shared" si="7"/>
        <v>18900</v>
      </c>
      <c r="JK11" s="7">
        <f t="shared" si="7"/>
        <v>18900</v>
      </c>
      <c r="JL11" s="7">
        <f t="shared" si="7"/>
        <v>16500</v>
      </c>
      <c r="JM11" s="7">
        <f t="shared" si="7"/>
        <v>16500</v>
      </c>
      <c r="JN11" s="7">
        <f t="shared" si="7"/>
        <v>16500</v>
      </c>
      <c r="JO11" s="7">
        <f t="shared" si="7"/>
        <v>16500</v>
      </c>
      <c r="JP11" s="7">
        <f t="shared" si="7"/>
        <v>16500</v>
      </c>
      <c r="JQ11" s="7">
        <f t="shared" si="7"/>
        <v>18900</v>
      </c>
      <c r="JR11" s="7">
        <f t="shared" si="7"/>
        <v>18900</v>
      </c>
      <c r="JS11" s="7">
        <f t="shared" si="7"/>
        <v>17700</v>
      </c>
      <c r="JT11" s="7">
        <f t="shared" si="7"/>
        <v>17700</v>
      </c>
      <c r="JU11" s="7">
        <f t="shared" si="7"/>
        <v>17700</v>
      </c>
      <c r="JV11" s="7">
        <f t="shared" si="7"/>
        <v>17700</v>
      </c>
    </row>
    <row r="12" spans="1:282" s="53" customFormat="1" x14ac:dyDescent="0.2">
      <c r="A12" s="42" t="s">
        <v>234</v>
      </c>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row>
    <row r="13" spans="1:282" s="53" customFormat="1" x14ac:dyDescent="0.2">
      <c r="A13" s="180">
        <v>1</v>
      </c>
      <c r="B13" s="8" t="e">
        <f>'C завтраками| Bed and breakfast'!#REF!</f>
        <v>#REF!</v>
      </c>
      <c r="C13" s="8" t="e">
        <f>'C завтраками| Bed and breakfast'!#REF!</f>
        <v>#REF!</v>
      </c>
      <c r="D13" s="8" t="e">
        <f>'C завтраками| Bed and breakfast'!#REF!</f>
        <v>#REF!</v>
      </c>
      <c r="E13" s="8" t="e">
        <f>'C завтраками| Bed and breakfast'!#REF!</f>
        <v>#REF!</v>
      </c>
      <c r="F13" s="8" t="e">
        <f>'C завтраками| Bed and breakfast'!#REF!</f>
        <v>#REF!</v>
      </c>
      <c r="G13" s="8" t="e">
        <f>'C завтраками| Bed and breakfast'!#REF!</f>
        <v>#REF!</v>
      </c>
      <c r="H13" s="8">
        <f>'C завтраками| Bed and breakfast'!B15</f>
        <v>39250</v>
      </c>
      <c r="I13" s="8">
        <f>'C завтраками| Bed and breakfast'!C15</f>
        <v>53750</v>
      </c>
      <c r="J13" s="8">
        <f>'C завтраками| Bed and breakfast'!D15</f>
        <v>53750</v>
      </c>
      <c r="K13" s="8">
        <f>'C завтраками| Bed and breakfast'!E15</f>
        <v>53750</v>
      </c>
      <c r="L13" s="8">
        <f>'C завтраками| Bed and breakfast'!F15</f>
        <v>46750</v>
      </c>
      <c r="M13" s="8">
        <f>'C завтраками| Bed and breakfast'!G15</f>
        <v>46750</v>
      </c>
      <c r="N13" s="8">
        <f>'C завтраками| Bed and breakfast'!H15</f>
        <v>46750</v>
      </c>
      <c r="O13" s="8">
        <f>'C завтраками| Bed and breakfast'!I15</f>
        <v>46750</v>
      </c>
      <c r="P13" s="8">
        <f>'C завтраками| Bed and breakfast'!J15</f>
        <v>46750</v>
      </c>
      <c r="Q13" s="8">
        <f>'C завтраками| Bed and breakfast'!K15</f>
        <v>46750</v>
      </c>
      <c r="R13" s="8">
        <f>'C завтраками| Bed and breakfast'!L15</f>
        <v>38450</v>
      </c>
      <c r="S13" s="8">
        <f>'C завтраками| Bed and breakfast'!M15</f>
        <v>21950</v>
      </c>
      <c r="T13" s="8">
        <f>'C завтраками| Bed and breakfast'!N15</f>
        <v>21950</v>
      </c>
      <c r="U13" s="8">
        <f>'C завтраками| Bed and breakfast'!O15</f>
        <v>21950</v>
      </c>
      <c r="V13" s="8">
        <f>'C завтраками| Bed and breakfast'!P15</f>
        <v>21950</v>
      </c>
      <c r="W13" s="8">
        <f>'C завтраками| Bed and breakfast'!Q15</f>
        <v>21950</v>
      </c>
      <c r="X13" s="8">
        <f>'C завтраками| Bed and breakfast'!R15</f>
        <v>23950</v>
      </c>
      <c r="Y13" s="8">
        <f>'C завтраками| Bed and breakfast'!S15</f>
        <v>23950</v>
      </c>
      <c r="Z13" s="8">
        <f>'C завтраками| Bed and breakfast'!T15</f>
        <v>23950</v>
      </c>
      <c r="AA13" s="8">
        <f>'C завтраками| Bed and breakfast'!U15</f>
        <v>23950</v>
      </c>
      <c r="AB13" s="8">
        <f>'C завтраками| Bed and breakfast'!V15</f>
        <v>23950</v>
      </c>
      <c r="AC13" s="8">
        <f>'C завтраками| Bed and breakfast'!W15</f>
        <v>21950</v>
      </c>
      <c r="AD13" s="8">
        <f>'C завтраками| Bed and breakfast'!X15</f>
        <v>21950</v>
      </c>
      <c r="AE13" s="8">
        <f>'C завтраками| Bed and breakfast'!Y15</f>
        <v>21950</v>
      </c>
      <c r="AF13" s="8">
        <f>'C завтраками| Bed and breakfast'!Z15</f>
        <v>21950</v>
      </c>
      <c r="AG13" s="8">
        <f>'C завтраками| Bed and breakfast'!AA15</f>
        <v>21950</v>
      </c>
      <c r="AH13" s="8">
        <f>'C завтраками| Bed and breakfast'!AB15</f>
        <v>25950</v>
      </c>
      <c r="AI13" s="8">
        <f>'C завтраками| Bed and breakfast'!AC15</f>
        <v>25950</v>
      </c>
      <c r="AJ13" s="8">
        <f>'C завтраками| Bed and breakfast'!AD15</f>
        <v>25950</v>
      </c>
      <c r="AK13" s="8">
        <f>'C завтраками| Bed and breakfast'!AE15</f>
        <v>25950</v>
      </c>
      <c r="AL13" s="8">
        <f>'C завтраками| Bed and breakfast'!AF15</f>
        <v>25950</v>
      </c>
      <c r="AM13" s="8">
        <f>'C завтраками| Bed and breakfast'!AG15</f>
        <v>27950</v>
      </c>
      <c r="AN13" s="8">
        <f>'C завтраками| Bed and breakfast'!AH15</f>
        <v>30450</v>
      </c>
      <c r="AO13" s="8">
        <f>'C завтраками| Bed and breakfast'!AI15</f>
        <v>30950</v>
      </c>
      <c r="AP13" s="8">
        <f>'C завтраками| Bed and breakfast'!AJ15</f>
        <v>30950</v>
      </c>
      <c r="AQ13" s="8">
        <f>'C завтраками| Bed and breakfast'!AK15</f>
        <v>30950</v>
      </c>
      <c r="AR13" s="8">
        <f>'C завтраками| Bed and breakfast'!AL15</f>
        <v>30950</v>
      </c>
      <c r="AS13" s="8">
        <f>'C завтраками| Bed and breakfast'!AM15</f>
        <v>30950</v>
      </c>
      <c r="AT13" s="8">
        <f>'C завтраками| Bed and breakfast'!AN15</f>
        <v>30950</v>
      </c>
      <c r="AU13" s="8">
        <f>'C завтраками| Bed and breakfast'!AO15</f>
        <v>30950</v>
      </c>
      <c r="AV13" s="8">
        <f>'C завтраками| Bed and breakfast'!AP15</f>
        <v>30950</v>
      </c>
      <c r="AW13" s="8">
        <f>'C завтраками| Bed and breakfast'!AQ15</f>
        <v>30950</v>
      </c>
      <c r="AX13" s="8">
        <f>'C завтраками| Bed and breakfast'!AR15</f>
        <v>30950</v>
      </c>
      <c r="AY13" s="8">
        <f>'C завтраками| Bed and breakfast'!AS15</f>
        <v>28950</v>
      </c>
      <c r="AZ13" s="8">
        <f>'C завтраками| Bed and breakfast'!AT15</f>
        <v>28950</v>
      </c>
      <c r="BA13" s="8">
        <f>'C завтраками| Bed and breakfast'!AU15</f>
        <v>30950</v>
      </c>
      <c r="BB13" s="8">
        <f>'C завтраками| Bed and breakfast'!AV15</f>
        <v>30950</v>
      </c>
      <c r="BC13" s="8">
        <f>'C завтраками| Bed and breakfast'!AW15</f>
        <v>32950</v>
      </c>
      <c r="BD13" s="8">
        <f>'C завтраками| Bed and breakfast'!AX15</f>
        <v>35450</v>
      </c>
      <c r="BE13" s="8">
        <f>'C завтраками| Bed and breakfast'!AY15</f>
        <v>35450</v>
      </c>
      <c r="BF13" s="8">
        <f>'C завтраками| Bed and breakfast'!AZ15</f>
        <v>35450</v>
      </c>
      <c r="BG13" s="8">
        <f>'C завтраками| Bed and breakfast'!BA15</f>
        <v>35450</v>
      </c>
      <c r="BH13" s="8">
        <f>'C завтраками| Bed and breakfast'!BB15</f>
        <v>37950</v>
      </c>
      <c r="BI13" s="8">
        <f>'C завтраками| Bed and breakfast'!BC15</f>
        <v>40950</v>
      </c>
      <c r="BJ13" s="8">
        <f>'C завтраками| Bed and breakfast'!BD15</f>
        <v>40950</v>
      </c>
      <c r="BK13" s="8">
        <f>'C завтраками| Bed and breakfast'!BE15</f>
        <v>37950</v>
      </c>
      <c r="BL13" s="8">
        <f>'C завтраками| Bed and breakfast'!BF15</f>
        <v>32950</v>
      </c>
      <c r="BM13" s="8">
        <f>'C завтраками| Bed and breakfast'!BG15</f>
        <v>32950</v>
      </c>
      <c r="BN13" s="8">
        <f>'C завтраками| Bed and breakfast'!BH15</f>
        <v>35450</v>
      </c>
      <c r="BO13" s="8">
        <f>'C завтраками| Bed and breakfast'!BI15</f>
        <v>35450</v>
      </c>
      <c r="BP13" s="8">
        <f>'C завтраками| Bed and breakfast'!BJ15</f>
        <v>26950</v>
      </c>
      <c r="BQ13" s="8">
        <f>'C завтраками| Bed and breakfast'!BK15</f>
        <v>27400</v>
      </c>
      <c r="BR13" s="8">
        <f>'C завтраками| Bed and breakfast'!BL15</f>
        <v>27400</v>
      </c>
      <c r="BS13" s="8">
        <f>'C завтраками| Bed and breakfast'!BM15</f>
        <v>27400</v>
      </c>
      <c r="BT13" s="8">
        <f>'C завтраками| Bed and breakfast'!BN15</f>
        <v>25900</v>
      </c>
      <c r="BU13" s="8">
        <f>'C завтраками| Bed and breakfast'!BO15</f>
        <v>25900</v>
      </c>
      <c r="BV13" s="8">
        <f>'C завтраками| Bed and breakfast'!BP15</f>
        <v>27400</v>
      </c>
      <c r="BW13" s="8">
        <f>'C завтраками| Bed and breakfast'!BQ15</f>
        <v>27400</v>
      </c>
      <c r="BX13" s="8">
        <f>'C завтраками| Bed and breakfast'!BR15</f>
        <v>27400</v>
      </c>
      <c r="BY13" s="8">
        <f>'C завтраками| Bed and breakfast'!BS15</f>
        <v>25900</v>
      </c>
      <c r="BZ13" s="8">
        <f>'C завтраками| Bed and breakfast'!BT15</f>
        <v>25900</v>
      </c>
      <c r="CA13" s="8">
        <f>'C завтраками| Bed and breakfast'!BU15</f>
        <v>25900</v>
      </c>
      <c r="CB13" s="8">
        <f>'C завтраками| Bed and breakfast'!BV15</f>
        <v>25900</v>
      </c>
      <c r="CC13" s="8">
        <f>'C завтраками| Bed and breakfast'!BW15</f>
        <v>25900</v>
      </c>
      <c r="CD13" s="8">
        <f>'C завтраками| Bed and breakfast'!BX15</f>
        <v>25900</v>
      </c>
      <c r="CE13" s="8">
        <f>'C завтраками| Bed and breakfast'!BY15</f>
        <v>25900</v>
      </c>
      <c r="CF13" s="8">
        <f>'C завтраками| Bed and breakfast'!BZ15</f>
        <v>25900</v>
      </c>
      <c r="CG13" s="8">
        <f>'C завтраками| Bed and breakfast'!CA15</f>
        <v>25900</v>
      </c>
      <c r="CH13" s="8">
        <f>'C завтраками| Bed and breakfast'!CB15</f>
        <v>25900</v>
      </c>
      <c r="CI13" s="8">
        <f>'C завтраками| Bed and breakfast'!CC15</f>
        <v>25900</v>
      </c>
      <c r="CJ13" s="8">
        <f>'C завтраками| Bed and breakfast'!CD15</f>
        <v>25900</v>
      </c>
      <c r="CK13" s="8">
        <f>'C завтраками| Bed and breakfast'!CE15</f>
        <v>25900</v>
      </c>
      <c r="CL13" s="8">
        <f>'C завтраками| Bed and breakfast'!CF15</f>
        <v>25900</v>
      </c>
      <c r="CM13" s="8">
        <f>'C завтраками| Bed and breakfast'!CG15</f>
        <v>25900</v>
      </c>
      <c r="CN13" s="8">
        <f>'C завтраками| Bed and breakfast'!CH15</f>
        <v>25900</v>
      </c>
      <c r="CO13" s="8">
        <f>'C завтраками| Bed and breakfast'!CI15</f>
        <v>25900</v>
      </c>
      <c r="CP13" s="8">
        <f>'C завтраками| Bed and breakfast'!CJ15</f>
        <v>25900</v>
      </c>
      <c r="CQ13" s="8">
        <f>'C завтраками| Bed and breakfast'!CK15</f>
        <v>25900</v>
      </c>
      <c r="CR13" s="8">
        <f>'C завтраками| Bed and breakfast'!CL15</f>
        <v>25900</v>
      </c>
      <c r="CS13" s="8">
        <f>'C завтраками| Bed and breakfast'!CM15</f>
        <v>25900</v>
      </c>
      <c r="CT13" s="8">
        <f>'C завтраками| Bed and breakfast'!CN15</f>
        <v>25900</v>
      </c>
      <c r="CU13" s="8">
        <f>'C завтраками| Bed and breakfast'!CO15</f>
        <v>25900</v>
      </c>
      <c r="CV13" s="8">
        <f>'C завтраками| Bed and breakfast'!CP15</f>
        <v>16650</v>
      </c>
      <c r="CW13" s="8">
        <f>'C завтраками| Bed and breakfast'!CQ15</f>
        <v>16650</v>
      </c>
      <c r="CX13" s="8">
        <f>'C завтраками| Bed and breakfast'!CR15</f>
        <v>17150</v>
      </c>
      <c r="CY13" s="8">
        <f>'C завтраками| Bed and breakfast'!CS15</f>
        <v>17150</v>
      </c>
      <c r="CZ13" s="8">
        <f>'C завтраками| Bed and breakfast'!CT15</f>
        <v>16650</v>
      </c>
      <c r="DA13" s="8">
        <f>'C завтраками| Bed and breakfast'!CU15</f>
        <v>16650</v>
      </c>
      <c r="DB13" s="8">
        <f>'C завтраками| Bed and breakfast'!CV15</f>
        <v>16650</v>
      </c>
      <c r="DC13" s="8">
        <f>'C завтраками| Bed and breakfast'!CW15</f>
        <v>16650</v>
      </c>
      <c r="DD13" s="8">
        <f>'C завтраками| Bed and breakfast'!CX15</f>
        <v>16650</v>
      </c>
      <c r="DE13" s="8">
        <f>'C завтраками| Bed and breakfast'!CY15</f>
        <v>17150</v>
      </c>
      <c r="DF13" s="8">
        <f>'C завтраками| Bed and breakfast'!CZ15</f>
        <v>17150</v>
      </c>
      <c r="DG13" s="8">
        <f>'C завтраками| Bed and breakfast'!DA15</f>
        <v>16650</v>
      </c>
      <c r="DH13" s="8">
        <f>'C завтраками| Bed and breakfast'!DB15</f>
        <v>16650</v>
      </c>
      <c r="DI13" s="8">
        <f>'C завтраками| Bed and breakfast'!DC15</f>
        <v>16650</v>
      </c>
      <c r="DJ13" s="8">
        <f>'C завтраками| Bed and breakfast'!DD15</f>
        <v>15650</v>
      </c>
      <c r="DK13" s="8">
        <f>'C завтраками| Bed and breakfast'!DE15</f>
        <v>15650</v>
      </c>
      <c r="DL13" s="8">
        <f>'C завтраками| Bed and breakfast'!DF15</f>
        <v>16350</v>
      </c>
      <c r="DM13" s="8">
        <f>'C завтраками| Bed and breakfast'!DG15</f>
        <v>16350</v>
      </c>
      <c r="DN13" s="8">
        <f>'C завтраками| Bed and breakfast'!DH15</f>
        <v>15650</v>
      </c>
      <c r="DO13" s="8">
        <f>'C завтраками| Bed and breakfast'!DI15</f>
        <v>15650</v>
      </c>
      <c r="DP13" s="8">
        <f>'C завтраками| Bed and breakfast'!DJ15</f>
        <v>15650</v>
      </c>
      <c r="DQ13" s="8">
        <f>'C завтраками| Bed and breakfast'!DK15</f>
        <v>15650</v>
      </c>
      <c r="DR13" s="8">
        <f>'C завтраками| Bed and breakfast'!DL15</f>
        <v>15650</v>
      </c>
      <c r="DS13" s="8">
        <f>'C завтраками| Bed and breakfast'!DM15</f>
        <v>16350</v>
      </c>
      <c r="DT13" s="8">
        <f>'C завтраками| Bed and breakfast'!DN15</f>
        <v>16350</v>
      </c>
      <c r="DU13" s="8">
        <f>'C завтраками| Bed and breakfast'!DO15</f>
        <v>15650</v>
      </c>
      <c r="DV13" s="8">
        <f>'C завтраками| Bed and breakfast'!DP15</f>
        <v>15650</v>
      </c>
      <c r="DW13" s="8">
        <f>'C завтраками| Bed and breakfast'!DQ15</f>
        <v>15650</v>
      </c>
      <c r="DX13" s="8">
        <f>'C завтраками| Bed and breakfast'!DR15</f>
        <v>15650</v>
      </c>
      <c r="DY13" s="8">
        <f>'C завтраками| Bed and breakfast'!DS15</f>
        <v>16650</v>
      </c>
      <c r="DZ13" s="8">
        <f>'C завтраками| Bed and breakfast'!DT15</f>
        <v>16350</v>
      </c>
      <c r="EA13" s="8">
        <f>'C завтраками| Bed and breakfast'!DU15</f>
        <v>16350</v>
      </c>
      <c r="EB13" s="8">
        <f>'C завтраками| Bed and breakfast'!DV15</f>
        <v>16350</v>
      </c>
      <c r="EC13" s="8">
        <f>'C завтраками| Bed and breakfast'!DW15</f>
        <v>15150</v>
      </c>
      <c r="ED13" s="8">
        <f>'C завтраками| Bed and breakfast'!DX15</f>
        <v>15150</v>
      </c>
      <c r="EE13" s="8">
        <f>'C завтраками| Bed and breakfast'!DY15</f>
        <v>15150</v>
      </c>
      <c r="EF13" s="8">
        <f>'C завтраками| Bed and breakfast'!DZ15</f>
        <v>15150</v>
      </c>
      <c r="EG13" s="8">
        <f>'C завтраками| Bed and breakfast'!EA15</f>
        <v>15150</v>
      </c>
      <c r="EH13" s="8">
        <f>'C завтраками| Bed and breakfast'!EB15</f>
        <v>16350</v>
      </c>
      <c r="EI13" s="8">
        <f>'C завтраками| Bed and breakfast'!EC15</f>
        <v>16350</v>
      </c>
      <c r="EJ13" s="8">
        <f>'C завтраками| Bed and breakfast'!ED15</f>
        <v>16350</v>
      </c>
      <c r="EK13" s="8">
        <f>'C завтраками| Bed and breakfast'!EE15</f>
        <v>14850</v>
      </c>
      <c r="EL13" s="8">
        <f>'C завтраками| Bed and breakfast'!EF15</f>
        <v>14850</v>
      </c>
      <c r="EM13" s="8">
        <f>'C завтраками| Bed and breakfast'!EG15</f>
        <v>14850</v>
      </c>
      <c r="EN13" s="8">
        <f>'C завтраками| Bed and breakfast'!EH15</f>
        <v>15150</v>
      </c>
      <c r="EO13" s="8">
        <f>'C завтраками| Bed and breakfast'!EI15</f>
        <v>15150</v>
      </c>
      <c r="EP13" s="8">
        <f>'C завтраками| Bed and breakfast'!EJ15</f>
        <v>14850</v>
      </c>
      <c r="EQ13" s="8">
        <f>'C завтраками| Bed and breakfast'!EK15</f>
        <v>14850</v>
      </c>
      <c r="ER13" s="8">
        <f>'C завтраками| Bed and breakfast'!EL15</f>
        <v>14850</v>
      </c>
      <c r="ES13" s="8">
        <f>'C завтраками| Bed and breakfast'!EM15</f>
        <v>14850</v>
      </c>
      <c r="ET13" s="8">
        <f>'C завтраками| Bed and breakfast'!EN15</f>
        <v>14850</v>
      </c>
      <c r="EU13" s="8">
        <f>'C завтраками| Bed and breakfast'!EO15</f>
        <v>15150</v>
      </c>
      <c r="EV13" s="8">
        <f>'C завтраками| Bed and breakfast'!EP15</f>
        <v>15150</v>
      </c>
      <c r="EW13" s="8">
        <f>'C завтраками| Bed and breakfast'!EQ15</f>
        <v>14850</v>
      </c>
      <c r="EX13" s="8">
        <f>'C завтраками| Bed and breakfast'!ER15</f>
        <v>14850</v>
      </c>
      <c r="EY13" s="8">
        <f>'C завтраками| Bed and breakfast'!ES15</f>
        <v>14850</v>
      </c>
      <c r="EZ13" s="8">
        <f>'C завтраками| Bed and breakfast'!ET15</f>
        <v>14850</v>
      </c>
      <c r="FA13" s="8">
        <f>'C завтраками| Bed and breakfast'!EU15</f>
        <v>14850</v>
      </c>
      <c r="FB13" s="8">
        <f>'C завтраками| Bed and breakfast'!EV15</f>
        <v>15150</v>
      </c>
      <c r="FC13" s="8">
        <f>'C завтраками| Bed and breakfast'!EW15</f>
        <v>15150</v>
      </c>
      <c r="FD13" s="8">
        <f>'C завтраками| Bed and breakfast'!EX15</f>
        <v>16650</v>
      </c>
      <c r="FE13" s="8">
        <f>'C завтраками| Bed and breakfast'!EY15</f>
        <v>15150</v>
      </c>
      <c r="FF13" s="8">
        <f>'C завтраками| Bed and breakfast'!EZ15</f>
        <v>15150</v>
      </c>
      <c r="FG13" s="8">
        <f>'C завтраками| Bed and breakfast'!FA15</f>
        <v>15150</v>
      </c>
      <c r="FH13" s="8">
        <f>'C завтраками| Bed and breakfast'!FB15</f>
        <v>15150</v>
      </c>
      <c r="FI13" s="8">
        <f>'C завтраками| Bed and breakfast'!FC15</f>
        <v>22650</v>
      </c>
      <c r="FJ13" s="8">
        <f>'C завтраками| Bed and breakfast'!FD15</f>
        <v>22650</v>
      </c>
      <c r="FK13" s="8">
        <f>'C завтраками| Bed and breakfast'!FE15</f>
        <v>22650</v>
      </c>
      <c r="FL13" s="8">
        <f>'C завтраками| Bed and breakfast'!FF15</f>
        <v>22650</v>
      </c>
      <c r="FM13" s="8">
        <f>'C завтраками| Bed and breakfast'!FG15</f>
        <v>22650</v>
      </c>
      <c r="FN13" s="8">
        <f>'C завтраками| Bed and breakfast'!FH15</f>
        <v>22650</v>
      </c>
      <c r="FO13" s="8">
        <f>'C завтраками| Bed and breakfast'!FI15</f>
        <v>22650</v>
      </c>
      <c r="FP13" s="8">
        <f>'C завтраками| Bed and breakfast'!FJ15</f>
        <v>22650</v>
      </c>
      <c r="FQ13" s="8">
        <f>'C завтраками| Bed and breakfast'!FK15</f>
        <v>22650</v>
      </c>
      <c r="FR13" s="8">
        <f>'C завтраками| Bed and breakfast'!FL15</f>
        <v>22650</v>
      </c>
      <c r="FS13" s="8">
        <f>'C завтраками| Bed and breakfast'!FM15</f>
        <v>22650</v>
      </c>
      <c r="FT13" s="8">
        <f>'C завтраками| Bed and breakfast'!FN15</f>
        <v>22650</v>
      </c>
      <c r="FU13" s="8">
        <f>'C завтраками| Bed and breakfast'!FO15</f>
        <v>22650</v>
      </c>
      <c r="FV13" s="8">
        <f>'C завтраками| Bed and breakfast'!FP15</f>
        <v>22650</v>
      </c>
      <c r="FW13" s="8">
        <f>'C завтраками| Bed and breakfast'!FQ15</f>
        <v>22650</v>
      </c>
      <c r="FX13" s="8">
        <f>'C завтраками| Bed and breakfast'!FR15</f>
        <v>22650</v>
      </c>
      <c r="FY13" s="8">
        <f>'C завтраками| Bed and breakfast'!FS15</f>
        <v>22650</v>
      </c>
      <c r="FZ13" s="8">
        <f>'C завтраками| Bed and breakfast'!FT15</f>
        <v>22650</v>
      </c>
      <c r="GA13" s="8">
        <f>'C завтраками| Bed and breakfast'!FU15</f>
        <v>22650</v>
      </c>
      <c r="GB13" s="8">
        <f>'C завтраками| Bed and breakfast'!FV15</f>
        <v>22650</v>
      </c>
      <c r="GC13" s="8">
        <f>'C завтраками| Bed and breakfast'!FW15</f>
        <v>22650</v>
      </c>
      <c r="GD13" s="8">
        <f>'C завтраками| Bed and breakfast'!FX15</f>
        <v>22650</v>
      </c>
      <c r="GE13" s="8">
        <f>'C завтраками| Bed and breakfast'!FY15</f>
        <v>22650</v>
      </c>
      <c r="GF13" s="8">
        <f>'C завтраками| Bed and breakfast'!FZ15</f>
        <v>22650</v>
      </c>
      <c r="GG13" s="8">
        <f>'C завтраками| Bed and breakfast'!GA15</f>
        <v>15150</v>
      </c>
      <c r="GH13" s="8">
        <f>'C завтраками| Bed and breakfast'!GB15</f>
        <v>15150</v>
      </c>
      <c r="GI13" s="8">
        <f>'C завтраками| Bed and breakfast'!GC15</f>
        <v>24550</v>
      </c>
      <c r="GJ13" s="8">
        <f>'C завтраками| Bed and breakfast'!GD15</f>
        <v>24550</v>
      </c>
      <c r="GK13" s="8">
        <f>'C завтраками| Bed and breakfast'!GE15</f>
        <v>24550</v>
      </c>
      <c r="GL13" s="8">
        <f>'C завтраками| Bed and breakfast'!GF15</f>
        <v>24550</v>
      </c>
      <c r="GM13" s="8">
        <f>'C завтраками| Bed and breakfast'!GG15</f>
        <v>24550</v>
      </c>
      <c r="GN13" s="8">
        <f>'C завтраками| Bed and breakfast'!GH15</f>
        <v>24550</v>
      </c>
      <c r="GO13" s="8">
        <f>'C завтраками| Bed and breakfast'!GI15</f>
        <v>24550</v>
      </c>
      <c r="GP13" s="8">
        <f>'C завтраками| Bed and breakfast'!GJ15</f>
        <v>24550</v>
      </c>
      <c r="GQ13" s="8">
        <f>'C завтраками| Bed and breakfast'!GK15</f>
        <v>24550</v>
      </c>
      <c r="GR13" s="8">
        <f>'C завтраками| Bed and breakfast'!GL15</f>
        <v>24550</v>
      </c>
      <c r="GS13" s="8">
        <f>'C завтраками| Bed and breakfast'!GM15</f>
        <v>18550</v>
      </c>
      <c r="GT13" s="8">
        <f>'C завтраками| Bed and breakfast'!GN15</f>
        <v>18550</v>
      </c>
      <c r="GU13" s="8">
        <f>'C завтраками| Bed and breakfast'!GO15</f>
        <v>18550</v>
      </c>
      <c r="GV13" s="8">
        <f>'C завтраками| Bed and breakfast'!GP15</f>
        <v>18550</v>
      </c>
      <c r="GW13" s="8">
        <f>'C завтраками| Bed and breakfast'!GQ15</f>
        <v>19050</v>
      </c>
      <c r="GX13" s="8">
        <f>'C завтраками| Bed and breakfast'!GR15</f>
        <v>19050</v>
      </c>
      <c r="GY13" s="8">
        <f>'C завтраками| Bed and breakfast'!GS15</f>
        <v>20250</v>
      </c>
      <c r="GZ13" s="8">
        <f>'C завтраками| Bed and breakfast'!GT15</f>
        <v>20250</v>
      </c>
      <c r="HA13" s="8">
        <f>'C завтраками| Bed and breakfast'!GU15</f>
        <v>19050</v>
      </c>
      <c r="HB13" s="8">
        <f>'C завтраками| Bed and breakfast'!GV15</f>
        <v>19050</v>
      </c>
      <c r="HC13" s="8">
        <f>'C завтраками| Bed and breakfast'!GW15</f>
        <v>19050</v>
      </c>
      <c r="HD13" s="8">
        <f>'C завтраками| Bed and breakfast'!GX15</f>
        <v>19050</v>
      </c>
      <c r="HE13" s="8">
        <f>'C завтраками| Bed and breakfast'!GY15</f>
        <v>19050</v>
      </c>
      <c r="HF13" s="8">
        <f>'C завтраками| Bed and breakfast'!GZ15</f>
        <v>20250</v>
      </c>
      <c r="HG13" s="8">
        <f>'C завтраками| Bed and breakfast'!HA15</f>
        <v>20250</v>
      </c>
      <c r="HH13" s="8">
        <f>'C завтраками| Bed and breakfast'!HB15</f>
        <v>19050</v>
      </c>
      <c r="HI13" s="8">
        <f>'C завтраками| Bed and breakfast'!HC15</f>
        <v>19050</v>
      </c>
      <c r="HJ13" s="8">
        <f>'C завтраками| Bed and breakfast'!HD15</f>
        <v>19050</v>
      </c>
      <c r="HK13" s="8">
        <f>'C завтраками| Bed and breakfast'!HE15</f>
        <v>19050</v>
      </c>
      <c r="HL13" s="8">
        <f>'C завтраками| Bed and breakfast'!HF15</f>
        <v>19050</v>
      </c>
      <c r="HM13" s="8">
        <f>'C завтраками| Bed and breakfast'!HG15</f>
        <v>16650</v>
      </c>
      <c r="HN13" s="8">
        <f>'C завтраками| Bed and breakfast'!HH15</f>
        <v>20250</v>
      </c>
      <c r="HO13" s="8">
        <f>'C завтраками| Bed and breakfast'!HI15</f>
        <v>19050</v>
      </c>
      <c r="HP13" s="8">
        <f>'C завтраками| Bed and breakfast'!HJ15</f>
        <v>19050</v>
      </c>
      <c r="HQ13" s="8">
        <f>'C завтраками| Bed and breakfast'!HK15</f>
        <v>19050</v>
      </c>
      <c r="HR13" s="8">
        <f>'C завтраками| Bed and breakfast'!HL15</f>
        <v>19050</v>
      </c>
      <c r="HS13" s="8">
        <f>'C завтраками| Bed and breakfast'!HM15</f>
        <v>19050</v>
      </c>
      <c r="HT13" s="8">
        <f>'C завтраками| Bed and breakfast'!HN15</f>
        <v>20250</v>
      </c>
      <c r="HU13" s="8">
        <f>'C завтраками| Bed and breakfast'!HO15</f>
        <v>20250</v>
      </c>
      <c r="HV13" s="8">
        <f>'C завтраками| Bed and breakfast'!HP15</f>
        <v>19050</v>
      </c>
      <c r="HW13" s="8">
        <f>'C завтраками| Bed and breakfast'!HQ15</f>
        <v>19050</v>
      </c>
      <c r="HX13" s="8">
        <f>'C завтраками| Bed and breakfast'!HR15</f>
        <v>19050</v>
      </c>
      <c r="HY13" s="8">
        <f>'C завтраками| Bed and breakfast'!HS15</f>
        <v>19050</v>
      </c>
      <c r="HZ13" s="8">
        <f>'C завтраками| Bed and breakfast'!HT15</f>
        <v>19050</v>
      </c>
      <c r="IA13" s="8">
        <f>'C завтраками| Bed and breakfast'!HU15</f>
        <v>20250</v>
      </c>
      <c r="IB13" s="8">
        <f>'C завтраками| Bed and breakfast'!HV15</f>
        <v>20250</v>
      </c>
      <c r="IC13" s="8">
        <f>'C завтраками| Bed and breakfast'!HW15</f>
        <v>19050</v>
      </c>
      <c r="ID13" s="8">
        <f>'C завтраками| Bed and breakfast'!HX15</f>
        <v>19050</v>
      </c>
      <c r="IE13" s="8">
        <f>'C завтраками| Bed and breakfast'!HY15</f>
        <v>19050</v>
      </c>
      <c r="IF13" s="8">
        <f>'C завтраками| Bed and breakfast'!HZ15</f>
        <v>19050</v>
      </c>
      <c r="IG13" s="8">
        <f>'C завтраками| Bed and breakfast'!IA15</f>
        <v>19050</v>
      </c>
      <c r="IH13" s="8">
        <f>'C завтраками| Bed and breakfast'!IB15</f>
        <v>20250</v>
      </c>
      <c r="II13" s="8">
        <f>'C завтраками| Bed and breakfast'!IC15</f>
        <v>20250</v>
      </c>
      <c r="IJ13" s="8">
        <f>'C завтраками| Bed and breakfast'!ID15</f>
        <v>17150</v>
      </c>
      <c r="IK13" s="8">
        <f>'C завтраками| Bed and breakfast'!IE15</f>
        <v>17150</v>
      </c>
      <c r="IL13" s="8">
        <f>'C завтраками| Bed and breakfast'!IF15</f>
        <v>17150</v>
      </c>
      <c r="IM13" s="8">
        <f>'C завтраками| Bed and breakfast'!IG15</f>
        <v>17150</v>
      </c>
      <c r="IN13" s="8">
        <f>'C завтраками| Bed and breakfast'!IH15</f>
        <v>17150</v>
      </c>
      <c r="IO13" s="8">
        <f>'C завтраками| Bed and breakfast'!II15</f>
        <v>19050</v>
      </c>
      <c r="IP13" s="8">
        <f>'C завтраками| Bed and breakfast'!IJ15</f>
        <v>19050</v>
      </c>
      <c r="IQ13" s="8">
        <f>'C завтраками| Bed and breakfast'!IK15</f>
        <v>16650</v>
      </c>
      <c r="IR13" s="8">
        <f>'C завтраками| Bed and breakfast'!IL15</f>
        <v>16650</v>
      </c>
      <c r="IS13" s="8">
        <f>'C завтраками| Bed and breakfast'!IM15</f>
        <v>16650</v>
      </c>
      <c r="IT13" s="8">
        <f>'C завтраками| Bed and breakfast'!IN15</f>
        <v>16650</v>
      </c>
      <c r="IU13" s="8">
        <f>'C завтраками| Bed and breakfast'!IO15</f>
        <v>16650</v>
      </c>
      <c r="IV13" s="8">
        <f>'C завтраками| Bed and breakfast'!IP15</f>
        <v>19050</v>
      </c>
      <c r="IW13" s="8">
        <f>'C завтраками| Bed and breakfast'!IQ15</f>
        <v>19050</v>
      </c>
      <c r="IX13" s="8">
        <f>'C завтраками| Bed and breakfast'!IR15</f>
        <v>16650</v>
      </c>
      <c r="IY13" s="8">
        <f>'C завтраками| Bed and breakfast'!IS15</f>
        <v>16650</v>
      </c>
      <c r="IZ13" s="8">
        <f>'C завтраками| Bed and breakfast'!IT15</f>
        <v>16650</v>
      </c>
      <c r="JA13" s="8">
        <f>'C завтраками| Bed and breakfast'!IU15</f>
        <v>16650</v>
      </c>
      <c r="JB13" s="8">
        <f>'C завтраками| Bed and breakfast'!IV15</f>
        <v>16650</v>
      </c>
      <c r="JC13" s="8">
        <f>'C завтраками| Bed and breakfast'!IW15</f>
        <v>19050</v>
      </c>
      <c r="JD13" s="8">
        <f>'C завтраками| Bed and breakfast'!IX15</f>
        <v>19050</v>
      </c>
      <c r="JE13" s="8">
        <f>'C завтраками| Bed and breakfast'!IY15</f>
        <v>16650</v>
      </c>
      <c r="JF13" s="8">
        <f>'C завтраками| Bed and breakfast'!IZ15</f>
        <v>16650</v>
      </c>
      <c r="JG13" s="8">
        <f>'C завтраками| Bed and breakfast'!JA15</f>
        <v>16650</v>
      </c>
      <c r="JH13" s="8">
        <f>'C завтраками| Bed and breakfast'!JB15</f>
        <v>16650</v>
      </c>
      <c r="JI13" s="8">
        <f>'C завтраками| Bed and breakfast'!JC15</f>
        <v>16650</v>
      </c>
      <c r="JJ13" s="8">
        <f>'C завтраками| Bed and breakfast'!JD15</f>
        <v>19050</v>
      </c>
      <c r="JK13" s="8">
        <f>'C завтраками| Bed and breakfast'!JE15</f>
        <v>19050</v>
      </c>
      <c r="JL13" s="8">
        <f>'C завтраками| Bed and breakfast'!JF15</f>
        <v>16650</v>
      </c>
      <c r="JM13" s="8">
        <f>'C завтраками| Bed and breakfast'!JG15</f>
        <v>16650</v>
      </c>
      <c r="JN13" s="8">
        <f>'C завтраками| Bed and breakfast'!JH15</f>
        <v>16650</v>
      </c>
      <c r="JO13" s="8">
        <f>'C завтраками| Bed and breakfast'!JI15</f>
        <v>16650</v>
      </c>
      <c r="JP13" s="8">
        <f>'C завтраками| Bed and breakfast'!JJ15</f>
        <v>16650</v>
      </c>
      <c r="JQ13" s="8">
        <f>'C завтраками| Bed and breakfast'!JK15</f>
        <v>19050</v>
      </c>
      <c r="JR13" s="8">
        <f>'C завтраками| Bed and breakfast'!JL15</f>
        <v>19050</v>
      </c>
      <c r="JS13" s="8">
        <f>'C завтраками| Bed and breakfast'!JM15</f>
        <v>17850</v>
      </c>
      <c r="JT13" s="8">
        <f>'C завтраками| Bed and breakfast'!JN15</f>
        <v>17850</v>
      </c>
      <c r="JU13" s="8">
        <f>'C завтраками| Bed and breakfast'!JO15</f>
        <v>17850</v>
      </c>
      <c r="JV13" s="8">
        <f>'C завтраками| Bed and breakfast'!JP15</f>
        <v>17850</v>
      </c>
    </row>
    <row r="14" spans="1:282" s="53" customFormat="1" x14ac:dyDescent="0.2">
      <c r="A14" s="180">
        <v>2</v>
      </c>
      <c r="B14" s="8" t="e">
        <f>'C завтраками| Bed and breakfast'!#REF!</f>
        <v>#REF!</v>
      </c>
      <c r="C14" s="8" t="e">
        <f>'C завтраками| Bed and breakfast'!#REF!</f>
        <v>#REF!</v>
      </c>
      <c r="D14" s="8" t="e">
        <f>'C завтраками| Bed and breakfast'!#REF!</f>
        <v>#REF!</v>
      </c>
      <c r="E14" s="8" t="e">
        <f>'C завтраками| Bed and breakfast'!#REF!</f>
        <v>#REF!</v>
      </c>
      <c r="F14" s="8" t="e">
        <f>'C завтраками| Bed and breakfast'!#REF!</f>
        <v>#REF!</v>
      </c>
      <c r="G14" s="8" t="e">
        <f>'C завтраками| Bed and breakfast'!#REF!</f>
        <v>#REF!</v>
      </c>
      <c r="H14" s="8">
        <f>'C завтраками| Bed and breakfast'!B16</f>
        <v>41500</v>
      </c>
      <c r="I14" s="8">
        <f>'C завтраками| Bed and breakfast'!C16</f>
        <v>56000</v>
      </c>
      <c r="J14" s="8">
        <f>'C завтраками| Bed and breakfast'!D16</f>
        <v>56000</v>
      </c>
      <c r="K14" s="8">
        <f>'C завтраками| Bed and breakfast'!E16</f>
        <v>56000</v>
      </c>
      <c r="L14" s="8">
        <f>'C завтраками| Bed and breakfast'!F16</f>
        <v>49000</v>
      </c>
      <c r="M14" s="8">
        <f>'C завтраками| Bed and breakfast'!G16</f>
        <v>49000</v>
      </c>
      <c r="N14" s="8">
        <f>'C завтраками| Bed and breakfast'!H16</f>
        <v>49000</v>
      </c>
      <c r="O14" s="8">
        <f>'C завтраками| Bed and breakfast'!I16</f>
        <v>49000</v>
      </c>
      <c r="P14" s="8">
        <f>'C завтраками| Bed and breakfast'!J16</f>
        <v>49000</v>
      </c>
      <c r="Q14" s="8">
        <f>'C завтраками| Bed and breakfast'!K16</f>
        <v>49000</v>
      </c>
      <c r="R14" s="8">
        <f>'C завтраками| Bed and breakfast'!L16</f>
        <v>40400</v>
      </c>
      <c r="S14" s="8">
        <f>'C завтраками| Bed and breakfast'!M16</f>
        <v>23900</v>
      </c>
      <c r="T14" s="8">
        <f>'C завтраками| Bed and breakfast'!N16</f>
        <v>23900</v>
      </c>
      <c r="U14" s="8">
        <f>'C завтраками| Bed and breakfast'!O16</f>
        <v>23900</v>
      </c>
      <c r="V14" s="8">
        <f>'C завтраками| Bed and breakfast'!P16</f>
        <v>23900</v>
      </c>
      <c r="W14" s="8">
        <f>'C завтраками| Bed and breakfast'!Q16</f>
        <v>23900</v>
      </c>
      <c r="X14" s="8">
        <f>'C завтраками| Bed and breakfast'!R16</f>
        <v>25900</v>
      </c>
      <c r="Y14" s="8">
        <f>'C завтраками| Bed and breakfast'!S16</f>
        <v>25900</v>
      </c>
      <c r="Z14" s="8">
        <f>'C завтраками| Bed and breakfast'!T16</f>
        <v>25900</v>
      </c>
      <c r="AA14" s="8">
        <f>'C завтраками| Bed and breakfast'!U16</f>
        <v>25900</v>
      </c>
      <c r="AB14" s="8">
        <f>'C завтраками| Bed and breakfast'!V16</f>
        <v>25900</v>
      </c>
      <c r="AC14" s="8">
        <f>'C завтраками| Bed and breakfast'!W16</f>
        <v>23900</v>
      </c>
      <c r="AD14" s="8">
        <f>'C завтраками| Bed and breakfast'!X16</f>
        <v>23900</v>
      </c>
      <c r="AE14" s="8">
        <f>'C завтраками| Bed and breakfast'!Y16</f>
        <v>23900</v>
      </c>
      <c r="AF14" s="8">
        <f>'C завтраками| Bed and breakfast'!Z16</f>
        <v>23900</v>
      </c>
      <c r="AG14" s="8">
        <f>'C завтраками| Bed and breakfast'!AA16</f>
        <v>23900</v>
      </c>
      <c r="AH14" s="8">
        <f>'C завтраками| Bed and breakfast'!AB16</f>
        <v>27900</v>
      </c>
      <c r="AI14" s="8">
        <f>'C завтраками| Bed and breakfast'!AC16</f>
        <v>27900</v>
      </c>
      <c r="AJ14" s="8">
        <f>'C завтраками| Bed and breakfast'!AD16</f>
        <v>27900</v>
      </c>
      <c r="AK14" s="8">
        <f>'C завтраками| Bed and breakfast'!AE16</f>
        <v>27900</v>
      </c>
      <c r="AL14" s="8">
        <f>'C завтраками| Bed and breakfast'!AF16</f>
        <v>27900</v>
      </c>
      <c r="AM14" s="8">
        <f>'C завтраками| Bed and breakfast'!AG16</f>
        <v>29900</v>
      </c>
      <c r="AN14" s="8">
        <f>'C завтраками| Bed and breakfast'!AH16</f>
        <v>32400</v>
      </c>
      <c r="AO14" s="8">
        <f>'C завтраками| Bed and breakfast'!AI16</f>
        <v>32900</v>
      </c>
      <c r="AP14" s="8">
        <f>'C завтраками| Bed and breakfast'!AJ16</f>
        <v>32900</v>
      </c>
      <c r="AQ14" s="8">
        <f>'C завтраками| Bed and breakfast'!AK16</f>
        <v>32900</v>
      </c>
      <c r="AR14" s="8">
        <f>'C завтраками| Bed and breakfast'!AL16</f>
        <v>32900</v>
      </c>
      <c r="AS14" s="8">
        <f>'C завтраками| Bed and breakfast'!AM16</f>
        <v>32900</v>
      </c>
      <c r="AT14" s="8">
        <f>'C завтраками| Bed and breakfast'!AN16</f>
        <v>32900</v>
      </c>
      <c r="AU14" s="8">
        <f>'C завтраками| Bed and breakfast'!AO16</f>
        <v>32900</v>
      </c>
      <c r="AV14" s="8">
        <f>'C завтраками| Bed and breakfast'!AP16</f>
        <v>32900</v>
      </c>
      <c r="AW14" s="8">
        <f>'C завтраками| Bed and breakfast'!AQ16</f>
        <v>32900</v>
      </c>
      <c r="AX14" s="8">
        <f>'C завтраками| Bed and breakfast'!AR16</f>
        <v>32900</v>
      </c>
      <c r="AY14" s="8">
        <f>'C завтраками| Bed and breakfast'!AS16</f>
        <v>30900</v>
      </c>
      <c r="AZ14" s="8">
        <f>'C завтраками| Bed and breakfast'!AT16</f>
        <v>30900</v>
      </c>
      <c r="BA14" s="8">
        <f>'C завтраками| Bed and breakfast'!AU16</f>
        <v>32900</v>
      </c>
      <c r="BB14" s="8">
        <f>'C завтраками| Bed and breakfast'!AV16</f>
        <v>32900</v>
      </c>
      <c r="BC14" s="8">
        <f>'C завтраками| Bed and breakfast'!AW16</f>
        <v>34900</v>
      </c>
      <c r="BD14" s="8">
        <f>'C завтраками| Bed and breakfast'!AX16</f>
        <v>37400</v>
      </c>
      <c r="BE14" s="8">
        <f>'C завтраками| Bed and breakfast'!AY16</f>
        <v>37400</v>
      </c>
      <c r="BF14" s="8">
        <f>'C завтраками| Bed and breakfast'!AZ16</f>
        <v>37400</v>
      </c>
      <c r="BG14" s="8">
        <f>'C завтраками| Bed and breakfast'!BA16</f>
        <v>37400</v>
      </c>
      <c r="BH14" s="8">
        <f>'C завтраками| Bed and breakfast'!BB16</f>
        <v>39900</v>
      </c>
      <c r="BI14" s="8">
        <f>'C завтраками| Bed and breakfast'!BC16</f>
        <v>42900</v>
      </c>
      <c r="BJ14" s="8">
        <f>'C завтраками| Bed and breakfast'!BD16</f>
        <v>42900</v>
      </c>
      <c r="BK14" s="8">
        <f>'C завтраками| Bed and breakfast'!BE16</f>
        <v>39900</v>
      </c>
      <c r="BL14" s="8">
        <f>'C завтраками| Bed and breakfast'!BF16</f>
        <v>34900</v>
      </c>
      <c r="BM14" s="8">
        <f>'C завтраками| Bed and breakfast'!BG16</f>
        <v>34900</v>
      </c>
      <c r="BN14" s="8">
        <f>'C завтраками| Bed and breakfast'!BH16</f>
        <v>37400</v>
      </c>
      <c r="BO14" s="8">
        <f>'C завтраками| Bed and breakfast'!BI16</f>
        <v>37400</v>
      </c>
      <c r="BP14" s="8">
        <f>'C завтраками| Bed and breakfast'!BJ16</f>
        <v>28900</v>
      </c>
      <c r="BQ14" s="8">
        <f>'C завтраками| Bed and breakfast'!BK16</f>
        <v>29350</v>
      </c>
      <c r="BR14" s="8">
        <f>'C завтраками| Bed and breakfast'!BL16</f>
        <v>29350</v>
      </c>
      <c r="BS14" s="8">
        <f>'C завтраками| Bed and breakfast'!BM16</f>
        <v>29350</v>
      </c>
      <c r="BT14" s="8">
        <f>'C завтраками| Bed and breakfast'!BN16</f>
        <v>27850</v>
      </c>
      <c r="BU14" s="8">
        <f>'C завтраками| Bed and breakfast'!BO16</f>
        <v>27850</v>
      </c>
      <c r="BV14" s="8">
        <f>'C завтраками| Bed and breakfast'!BP16</f>
        <v>29350</v>
      </c>
      <c r="BW14" s="8">
        <f>'C завтраками| Bed and breakfast'!BQ16</f>
        <v>29350</v>
      </c>
      <c r="BX14" s="8">
        <f>'C завтраками| Bed and breakfast'!BR16</f>
        <v>29350</v>
      </c>
      <c r="BY14" s="8">
        <f>'C завтраками| Bed and breakfast'!BS16</f>
        <v>27850</v>
      </c>
      <c r="BZ14" s="8">
        <f>'C завтраками| Bed and breakfast'!BT16</f>
        <v>27850</v>
      </c>
      <c r="CA14" s="8">
        <f>'C завтраками| Bed and breakfast'!BU16</f>
        <v>27850</v>
      </c>
      <c r="CB14" s="8">
        <f>'C завтраками| Bed and breakfast'!BV16</f>
        <v>27850</v>
      </c>
      <c r="CC14" s="8">
        <f>'C завтраками| Bed and breakfast'!BW16</f>
        <v>27850</v>
      </c>
      <c r="CD14" s="8">
        <f>'C завтраками| Bed and breakfast'!BX16</f>
        <v>27850</v>
      </c>
      <c r="CE14" s="8">
        <f>'C завтраками| Bed and breakfast'!BY16</f>
        <v>27850</v>
      </c>
      <c r="CF14" s="8">
        <f>'C завтраками| Bed and breakfast'!BZ16</f>
        <v>27850</v>
      </c>
      <c r="CG14" s="8">
        <f>'C завтраками| Bed and breakfast'!CA16</f>
        <v>27850</v>
      </c>
      <c r="CH14" s="8">
        <f>'C завтраками| Bed and breakfast'!CB16</f>
        <v>27850</v>
      </c>
      <c r="CI14" s="8">
        <f>'C завтраками| Bed and breakfast'!CC16</f>
        <v>27850</v>
      </c>
      <c r="CJ14" s="8">
        <f>'C завтраками| Bed and breakfast'!CD16</f>
        <v>27850</v>
      </c>
      <c r="CK14" s="8">
        <f>'C завтраками| Bed and breakfast'!CE16</f>
        <v>27850</v>
      </c>
      <c r="CL14" s="8">
        <f>'C завтраками| Bed and breakfast'!CF16</f>
        <v>27850</v>
      </c>
      <c r="CM14" s="8">
        <f>'C завтраками| Bed and breakfast'!CG16</f>
        <v>27850</v>
      </c>
      <c r="CN14" s="8">
        <f>'C завтраками| Bed and breakfast'!CH16</f>
        <v>27850</v>
      </c>
      <c r="CO14" s="8">
        <f>'C завтраками| Bed and breakfast'!CI16</f>
        <v>27850</v>
      </c>
      <c r="CP14" s="8">
        <f>'C завтраками| Bed and breakfast'!CJ16</f>
        <v>27850</v>
      </c>
      <c r="CQ14" s="8">
        <f>'C завтраками| Bed and breakfast'!CK16</f>
        <v>27850</v>
      </c>
      <c r="CR14" s="8">
        <f>'C завтраками| Bed and breakfast'!CL16</f>
        <v>27850</v>
      </c>
      <c r="CS14" s="8">
        <f>'C завтраками| Bed and breakfast'!CM16</f>
        <v>27850</v>
      </c>
      <c r="CT14" s="8">
        <f>'C завтраками| Bed and breakfast'!CN16</f>
        <v>27850</v>
      </c>
      <c r="CU14" s="8">
        <f>'C завтраками| Bed and breakfast'!CO16</f>
        <v>27750</v>
      </c>
      <c r="CV14" s="8">
        <f>'C завтраками| Bed and breakfast'!CP16</f>
        <v>18500</v>
      </c>
      <c r="CW14" s="8">
        <f>'C завтраками| Bed and breakfast'!CQ16</f>
        <v>18500</v>
      </c>
      <c r="CX14" s="8">
        <f>'C завтраками| Bed and breakfast'!CR16</f>
        <v>19000</v>
      </c>
      <c r="CY14" s="8">
        <f>'C завтраками| Bed and breakfast'!CS16</f>
        <v>19000</v>
      </c>
      <c r="CZ14" s="8">
        <f>'C завтраками| Bed and breakfast'!CT16</f>
        <v>18500</v>
      </c>
      <c r="DA14" s="8">
        <f>'C завтраками| Bed and breakfast'!CU16</f>
        <v>18500</v>
      </c>
      <c r="DB14" s="8">
        <f>'C завтраками| Bed and breakfast'!CV16</f>
        <v>18500</v>
      </c>
      <c r="DC14" s="8">
        <f>'C завтраками| Bed and breakfast'!CW16</f>
        <v>18500</v>
      </c>
      <c r="DD14" s="8">
        <f>'C завтраками| Bed and breakfast'!CX16</f>
        <v>18500</v>
      </c>
      <c r="DE14" s="8">
        <f>'C завтраками| Bed and breakfast'!CY16</f>
        <v>19000</v>
      </c>
      <c r="DF14" s="8">
        <f>'C завтраками| Bed and breakfast'!CZ16</f>
        <v>19000</v>
      </c>
      <c r="DG14" s="8">
        <f>'C завтраками| Bed and breakfast'!DA16</f>
        <v>18500</v>
      </c>
      <c r="DH14" s="8">
        <f>'C завтраками| Bed and breakfast'!DB16</f>
        <v>18500</v>
      </c>
      <c r="DI14" s="8">
        <f>'C завтраками| Bed and breakfast'!DC16</f>
        <v>18500</v>
      </c>
      <c r="DJ14" s="8">
        <f>'C завтраками| Bed and breakfast'!DD16</f>
        <v>17500</v>
      </c>
      <c r="DK14" s="8">
        <f>'C завтраками| Bed and breakfast'!DE16</f>
        <v>17500</v>
      </c>
      <c r="DL14" s="8">
        <f>'C завтраками| Bed and breakfast'!DF16</f>
        <v>18200</v>
      </c>
      <c r="DM14" s="8">
        <f>'C завтраками| Bed and breakfast'!DG16</f>
        <v>18200</v>
      </c>
      <c r="DN14" s="8">
        <f>'C завтраками| Bed and breakfast'!DH16</f>
        <v>17500</v>
      </c>
      <c r="DO14" s="8">
        <f>'C завтраками| Bed and breakfast'!DI16</f>
        <v>17500</v>
      </c>
      <c r="DP14" s="8">
        <f>'C завтраками| Bed and breakfast'!DJ16</f>
        <v>17500</v>
      </c>
      <c r="DQ14" s="8">
        <f>'C завтраками| Bed and breakfast'!DK16</f>
        <v>17500</v>
      </c>
      <c r="DR14" s="8">
        <f>'C завтраками| Bed and breakfast'!DL16</f>
        <v>17500</v>
      </c>
      <c r="DS14" s="8">
        <f>'C завтраками| Bed and breakfast'!DM16</f>
        <v>18200</v>
      </c>
      <c r="DT14" s="8">
        <f>'C завтраками| Bed and breakfast'!DN16</f>
        <v>18200</v>
      </c>
      <c r="DU14" s="8">
        <f>'C завтраками| Bed and breakfast'!DO16</f>
        <v>17500</v>
      </c>
      <c r="DV14" s="8">
        <f>'C завтраками| Bed and breakfast'!DP16</f>
        <v>17500</v>
      </c>
      <c r="DW14" s="8">
        <f>'C завтраками| Bed and breakfast'!DQ16</f>
        <v>17500</v>
      </c>
      <c r="DX14" s="8">
        <f>'C завтраками| Bed and breakfast'!DR16</f>
        <v>17500</v>
      </c>
      <c r="DY14" s="8">
        <f>'C завтраками| Bed and breakfast'!DS16</f>
        <v>18500</v>
      </c>
      <c r="DZ14" s="8">
        <f>'C завтраками| Bed and breakfast'!DT16</f>
        <v>18200</v>
      </c>
      <c r="EA14" s="8">
        <f>'C завтраками| Bed and breakfast'!DU16</f>
        <v>18200</v>
      </c>
      <c r="EB14" s="8">
        <f>'C завтраками| Bed and breakfast'!DV16</f>
        <v>18200</v>
      </c>
      <c r="EC14" s="8">
        <f>'C завтраками| Bed and breakfast'!DW16</f>
        <v>17000</v>
      </c>
      <c r="ED14" s="8">
        <f>'C завтраками| Bed and breakfast'!DX16</f>
        <v>17000</v>
      </c>
      <c r="EE14" s="8">
        <f>'C завтраками| Bed and breakfast'!DY16</f>
        <v>17000</v>
      </c>
      <c r="EF14" s="8">
        <f>'C завтраками| Bed and breakfast'!DZ16</f>
        <v>17000</v>
      </c>
      <c r="EG14" s="8">
        <f>'C завтраками| Bed and breakfast'!EA16</f>
        <v>17000</v>
      </c>
      <c r="EH14" s="8">
        <f>'C завтраками| Bed and breakfast'!EB16</f>
        <v>18200</v>
      </c>
      <c r="EI14" s="8">
        <f>'C завтраками| Bed and breakfast'!EC16</f>
        <v>18200</v>
      </c>
      <c r="EJ14" s="8">
        <f>'C завтраками| Bed and breakfast'!ED16</f>
        <v>18200</v>
      </c>
      <c r="EK14" s="8">
        <f>'C завтраками| Bed and breakfast'!EE16</f>
        <v>16700</v>
      </c>
      <c r="EL14" s="8">
        <f>'C завтраками| Bed and breakfast'!EF16</f>
        <v>16700</v>
      </c>
      <c r="EM14" s="8">
        <f>'C завтраками| Bed and breakfast'!EG16</f>
        <v>16700</v>
      </c>
      <c r="EN14" s="8">
        <f>'C завтраками| Bed and breakfast'!EH16</f>
        <v>17000</v>
      </c>
      <c r="EO14" s="8">
        <f>'C завтраками| Bed and breakfast'!EI16</f>
        <v>17000</v>
      </c>
      <c r="EP14" s="8">
        <f>'C завтраками| Bed and breakfast'!EJ16</f>
        <v>16700</v>
      </c>
      <c r="EQ14" s="8">
        <f>'C завтраками| Bed and breakfast'!EK16</f>
        <v>16700</v>
      </c>
      <c r="ER14" s="8">
        <f>'C завтраками| Bed and breakfast'!EL16</f>
        <v>16700</v>
      </c>
      <c r="ES14" s="8">
        <f>'C завтраками| Bed and breakfast'!EM16</f>
        <v>16700</v>
      </c>
      <c r="ET14" s="8">
        <f>'C завтраками| Bed and breakfast'!EN16</f>
        <v>16700</v>
      </c>
      <c r="EU14" s="8">
        <f>'C завтраками| Bed and breakfast'!EO16</f>
        <v>17000</v>
      </c>
      <c r="EV14" s="8">
        <f>'C завтраками| Bed and breakfast'!EP16</f>
        <v>17000</v>
      </c>
      <c r="EW14" s="8">
        <f>'C завтраками| Bed and breakfast'!EQ16</f>
        <v>16700</v>
      </c>
      <c r="EX14" s="8">
        <f>'C завтраками| Bed and breakfast'!ER16</f>
        <v>16700</v>
      </c>
      <c r="EY14" s="8">
        <f>'C завтраками| Bed and breakfast'!ES16</f>
        <v>16700</v>
      </c>
      <c r="EZ14" s="8">
        <f>'C завтраками| Bed and breakfast'!ET16</f>
        <v>16700</v>
      </c>
      <c r="FA14" s="8">
        <f>'C завтраками| Bed and breakfast'!EU16</f>
        <v>16700</v>
      </c>
      <c r="FB14" s="8">
        <f>'C завтраками| Bed and breakfast'!EV16</f>
        <v>17000</v>
      </c>
      <c r="FC14" s="8">
        <f>'C завтраками| Bed and breakfast'!EW16</f>
        <v>17000</v>
      </c>
      <c r="FD14" s="8">
        <f>'C завтраками| Bed and breakfast'!EX16</f>
        <v>18500</v>
      </c>
      <c r="FE14" s="8">
        <f>'C завтраками| Bed and breakfast'!EY16</f>
        <v>17000</v>
      </c>
      <c r="FF14" s="8">
        <f>'C завтраками| Bed and breakfast'!EZ16</f>
        <v>17000</v>
      </c>
      <c r="FG14" s="8">
        <f>'C завтраками| Bed and breakfast'!FA16</f>
        <v>17000</v>
      </c>
      <c r="FH14" s="8">
        <f>'C завтраками| Bed and breakfast'!FB16</f>
        <v>17000</v>
      </c>
      <c r="FI14" s="8">
        <f>'C завтраками| Bed and breakfast'!FC16</f>
        <v>24500</v>
      </c>
      <c r="FJ14" s="8">
        <f>'C завтраками| Bed and breakfast'!FD16</f>
        <v>24500</v>
      </c>
      <c r="FK14" s="8">
        <f>'C завтраками| Bed and breakfast'!FE16</f>
        <v>24500</v>
      </c>
      <c r="FL14" s="8">
        <f>'C завтраками| Bed and breakfast'!FF16</f>
        <v>24500</v>
      </c>
      <c r="FM14" s="8">
        <f>'C завтраками| Bed and breakfast'!FG16</f>
        <v>24500</v>
      </c>
      <c r="FN14" s="8">
        <f>'C завтраками| Bed and breakfast'!FH16</f>
        <v>24500</v>
      </c>
      <c r="FO14" s="8">
        <f>'C завтраками| Bed and breakfast'!FI16</f>
        <v>24500</v>
      </c>
      <c r="FP14" s="8">
        <f>'C завтраками| Bed and breakfast'!FJ16</f>
        <v>24500</v>
      </c>
      <c r="FQ14" s="8">
        <f>'C завтраками| Bed and breakfast'!FK16</f>
        <v>24500</v>
      </c>
      <c r="FR14" s="8">
        <f>'C завтраками| Bed and breakfast'!FL16</f>
        <v>24500</v>
      </c>
      <c r="FS14" s="8">
        <f>'C завтраками| Bed and breakfast'!FM16</f>
        <v>24500</v>
      </c>
      <c r="FT14" s="8">
        <f>'C завтраками| Bed and breakfast'!FN16</f>
        <v>24500</v>
      </c>
      <c r="FU14" s="8">
        <f>'C завтраками| Bed and breakfast'!FO16</f>
        <v>24500</v>
      </c>
      <c r="FV14" s="8">
        <f>'C завтраками| Bed and breakfast'!FP16</f>
        <v>24500</v>
      </c>
      <c r="FW14" s="8">
        <f>'C завтраками| Bed and breakfast'!FQ16</f>
        <v>24500</v>
      </c>
      <c r="FX14" s="8">
        <f>'C завтраками| Bed and breakfast'!FR16</f>
        <v>24500</v>
      </c>
      <c r="FY14" s="8">
        <f>'C завтраками| Bed and breakfast'!FS16</f>
        <v>24500</v>
      </c>
      <c r="FZ14" s="8">
        <f>'C завтраками| Bed and breakfast'!FT16</f>
        <v>24500</v>
      </c>
      <c r="GA14" s="8">
        <f>'C завтраками| Bed and breakfast'!FU16</f>
        <v>24500</v>
      </c>
      <c r="GB14" s="8">
        <f>'C завтраками| Bed and breakfast'!FV16</f>
        <v>24500</v>
      </c>
      <c r="GC14" s="8">
        <f>'C завтраками| Bed and breakfast'!FW16</f>
        <v>24500</v>
      </c>
      <c r="GD14" s="8">
        <f>'C завтраками| Bed and breakfast'!FX16</f>
        <v>24500</v>
      </c>
      <c r="GE14" s="8">
        <f>'C завтраками| Bed and breakfast'!FY16</f>
        <v>24500</v>
      </c>
      <c r="GF14" s="8">
        <f>'C завтраками| Bed and breakfast'!FZ16</f>
        <v>24500</v>
      </c>
      <c r="GG14" s="8">
        <f>'C завтраками| Bed and breakfast'!GA16</f>
        <v>17000</v>
      </c>
      <c r="GH14" s="8">
        <f>'C завтраками| Bed and breakfast'!GB16</f>
        <v>17000</v>
      </c>
      <c r="GI14" s="8">
        <f>'C завтраками| Bed and breakfast'!GC16</f>
        <v>26400</v>
      </c>
      <c r="GJ14" s="8">
        <f>'C завтраками| Bed and breakfast'!GD16</f>
        <v>26400</v>
      </c>
      <c r="GK14" s="8">
        <f>'C завтраками| Bed and breakfast'!GE16</f>
        <v>26400</v>
      </c>
      <c r="GL14" s="8">
        <f>'C завтраками| Bed and breakfast'!GF16</f>
        <v>26400</v>
      </c>
      <c r="GM14" s="8">
        <f>'C завтраками| Bed and breakfast'!GG16</f>
        <v>26400</v>
      </c>
      <c r="GN14" s="8">
        <f>'C завтраками| Bed and breakfast'!GH16</f>
        <v>26400</v>
      </c>
      <c r="GO14" s="8">
        <f>'C завтраками| Bed and breakfast'!GI16</f>
        <v>26400</v>
      </c>
      <c r="GP14" s="8">
        <f>'C завтраками| Bed and breakfast'!GJ16</f>
        <v>26400</v>
      </c>
      <c r="GQ14" s="8">
        <f>'C завтраками| Bed and breakfast'!GK16</f>
        <v>26400</v>
      </c>
      <c r="GR14" s="8">
        <f>'C завтраками| Bed and breakfast'!GL16</f>
        <v>26400</v>
      </c>
      <c r="GS14" s="8">
        <f>'C завтраками| Bed and breakfast'!GM16</f>
        <v>20400</v>
      </c>
      <c r="GT14" s="8">
        <f>'C завтраками| Bed and breakfast'!GN16</f>
        <v>20400</v>
      </c>
      <c r="GU14" s="8">
        <f>'C завтраками| Bed and breakfast'!GO16</f>
        <v>20400</v>
      </c>
      <c r="GV14" s="8">
        <f>'C завтраками| Bed and breakfast'!GP16</f>
        <v>20400</v>
      </c>
      <c r="GW14" s="8">
        <f>'C завтраками| Bed and breakfast'!GQ16</f>
        <v>20900</v>
      </c>
      <c r="GX14" s="8">
        <f>'C завтраками| Bed and breakfast'!GR16</f>
        <v>20900</v>
      </c>
      <c r="GY14" s="8">
        <f>'C завтраками| Bed and breakfast'!GS16</f>
        <v>22100</v>
      </c>
      <c r="GZ14" s="8">
        <f>'C завтраками| Bed and breakfast'!GT16</f>
        <v>22100</v>
      </c>
      <c r="HA14" s="8">
        <f>'C завтраками| Bed and breakfast'!GU16</f>
        <v>20900</v>
      </c>
      <c r="HB14" s="8">
        <f>'C завтраками| Bed and breakfast'!GV16</f>
        <v>20900</v>
      </c>
      <c r="HC14" s="8">
        <f>'C завтраками| Bed and breakfast'!GW16</f>
        <v>20900</v>
      </c>
      <c r="HD14" s="8">
        <f>'C завтраками| Bed and breakfast'!GX16</f>
        <v>20900</v>
      </c>
      <c r="HE14" s="8">
        <f>'C завтраками| Bed and breakfast'!GY16</f>
        <v>20900</v>
      </c>
      <c r="HF14" s="8">
        <f>'C завтраками| Bed and breakfast'!GZ16</f>
        <v>22100</v>
      </c>
      <c r="HG14" s="8">
        <f>'C завтраками| Bed and breakfast'!HA16</f>
        <v>22100</v>
      </c>
      <c r="HH14" s="8">
        <f>'C завтраками| Bed and breakfast'!HB16</f>
        <v>20900</v>
      </c>
      <c r="HI14" s="8">
        <f>'C завтраками| Bed and breakfast'!HC16</f>
        <v>20900</v>
      </c>
      <c r="HJ14" s="8">
        <f>'C завтраками| Bed and breakfast'!HD16</f>
        <v>20900</v>
      </c>
      <c r="HK14" s="8">
        <f>'C завтраками| Bed and breakfast'!HE16</f>
        <v>20900</v>
      </c>
      <c r="HL14" s="8">
        <f>'C завтраками| Bed and breakfast'!HF16</f>
        <v>20900</v>
      </c>
      <c r="HM14" s="8">
        <f>'C завтраками| Bed and breakfast'!HG16</f>
        <v>18500</v>
      </c>
      <c r="HN14" s="8">
        <f>'C завтраками| Bed and breakfast'!HH16</f>
        <v>22100</v>
      </c>
      <c r="HO14" s="8">
        <f>'C завтраками| Bed and breakfast'!HI16</f>
        <v>20900</v>
      </c>
      <c r="HP14" s="8">
        <f>'C завтраками| Bed and breakfast'!HJ16</f>
        <v>20900</v>
      </c>
      <c r="HQ14" s="8">
        <f>'C завтраками| Bed and breakfast'!HK16</f>
        <v>20900</v>
      </c>
      <c r="HR14" s="8">
        <f>'C завтраками| Bed and breakfast'!HL16</f>
        <v>20900</v>
      </c>
      <c r="HS14" s="8">
        <f>'C завтраками| Bed and breakfast'!HM16</f>
        <v>20900</v>
      </c>
      <c r="HT14" s="8">
        <f>'C завтраками| Bed and breakfast'!HN16</f>
        <v>22100</v>
      </c>
      <c r="HU14" s="8">
        <f>'C завтраками| Bed and breakfast'!HO16</f>
        <v>22100</v>
      </c>
      <c r="HV14" s="8">
        <f>'C завтраками| Bed and breakfast'!HP16</f>
        <v>20900</v>
      </c>
      <c r="HW14" s="8">
        <f>'C завтраками| Bed and breakfast'!HQ16</f>
        <v>20900</v>
      </c>
      <c r="HX14" s="8">
        <f>'C завтраками| Bed and breakfast'!HR16</f>
        <v>20900</v>
      </c>
      <c r="HY14" s="8">
        <f>'C завтраками| Bed and breakfast'!HS16</f>
        <v>20900</v>
      </c>
      <c r="HZ14" s="8">
        <f>'C завтраками| Bed and breakfast'!HT16</f>
        <v>20900</v>
      </c>
      <c r="IA14" s="8">
        <f>'C завтраками| Bed and breakfast'!HU16</f>
        <v>22100</v>
      </c>
      <c r="IB14" s="8">
        <f>'C завтраками| Bed and breakfast'!HV16</f>
        <v>22100</v>
      </c>
      <c r="IC14" s="8">
        <f>'C завтраками| Bed and breakfast'!HW16</f>
        <v>20900</v>
      </c>
      <c r="ID14" s="8">
        <f>'C завтраками| Bed and breakfast'!HX16</f>
        <v>20900</v>
      </c>
      <c r="IE14" s="8">
        <f>'C завтраками| Bed and breakfast'!HY16</f>
        <v>20900</v>
      </c>
      <c r="IF14" s="8">
        <f>'C завтраками| Bed and breakfast'!HZ16</f>
        <v>20900</v>
      </c>
      <c r="IG14" s="8">
        <f>'C завтраками| Bed and breakfast'!IA16</f>
        <v>20900</v>
      </c>
      <c r="IH14" s="8">
        <f>'C завтраками| Bed and breakfast'!IB16</f>
        <v>22100</v>
      </c>
      <c r="II14" s="8">
        <f>'C завтраками| Bed and breakfast'!IC16</f>
        <v>22100</v>
      </c>
      <c r="IJ14" s="8">
        <f>'C завтраками| Bed and breakfast'!ID16</f>
        <v>19000</v>
      </c>
      <c r="IK14" s="8">
        <f>'C завтраками| Bed and breakfast'!IE16</f>
        <v>19000</v>
      </c>
      <c r="IL14" s="8">
        <f>'C завтраками| Bed and breakfast'!IF16</f>
        <v>19000</v>
      </c>
      <c r="IM14" s="8">
        <f>'C завтраками| Bed and breakfast'!IG16</f>
        <v>19000</v>
      </c>
      <c r="IN14" s="8">
        <f>'C завтраками| Bed and breakfast'!IH16</f>
        <v>19000</v>
      </c>
      <c r="IO14" s="8">
        <f>'C завтраками| Bed and breakfast'!II16</f>
        <v>20900</v>
      </c>
      <c r="IP14" s="8">
        <f>'C завтраками| Bed and breakfast'!IJ16</f>
        <v>20900</v>
      </c>
      <c r="IQ14" s="8">
        <f>'C завтраками| Bed and breakfast'!IK16</f>
        <v>18500</v>
      </c>
      <c r="IR14" s="8">
        <f>'C завтраками| Bed and breakfast'!IL16</f>
        <v>18500</v>
      </c>
      <c r="IS14" s="8">
        <f>'C завтраками| Bed and breakfast'!IM16</f>
        <v>18500</v>
      </c>
      <c r="IT14" s="8">
        <f>'C завтраками| Bed and breakfast'!IN16</f>
        <v>18500</v>
      </c>
      <c r="IU14" s="8">
        <f>'C завтраками| Bed and breakfast'!IO16</f>
        <v>18500</v>
      </c>
      <c r="IV14" s="8">
        <f>'C завтраками| Bed and breakfast'!IP16</f>
        <v>20900</v>
      </c>
      <c r="IW14" s="8">
        <f>'C завтраками| Bed and breakfast'!IQ16</f>
        <v>20900</v>
      </c>
      <c r="IX14" s="8">
        <f>'C завтраками| Bed and breakfast'!IR16</f>
        <v>18500</v>
      </c>
      <c r="IY14" s="8">
        <f>'C завтраками| Bed and breakfast'!IS16</f>
        <v>18500</v>
      </c>
      <c r="IZ14" s="8">
        <f>'C завтраками| Bed and breakfast'!IT16</f>
        <v>18500</v>
      </c>
      <c r="JA14" s="8">
        <f>'C завтраками| Bed and breakfast'!IU16</f>
        <v>18500</v>
      </c>
      <c r="JB14" s="8">
        <f>'C завтраками| Bed and breakfast'!IV16</f>
        <v>18500</v>
      </c>
      <c r="JC14" s="8">
        <f>'C завтраками| Bed and breakfast'!IW16</f>
        <v>20900</v>
      </c>
      <c r="JD14" s="8">
        <f>'C завтраками| Bed and breakfast'!IX16</f>
        <v>20900</v>
      </c>
      <c r="JE14" s="8">
        <f>'C завтраками| Bed and breakfast'!IY16</f>
        <v>18500</v>
      </c>
      <c r="JF14" s="8">
        <f>'C завтраками| Bed and breakfast'!IZ16</f>
        <v>18500</v>
      </c>
      <c r="JG14" s="8">
        <f>'C завтраками| Bed and breakfast'!JA16</f>
        <v>18500</v>
      </c>
      <c r="JH14" s="8">
        <f>'C завтраками| Bed and breakfast'!JB16</f>
        <v>18500</v>
      </c>
      <c r="JI14" s="8">
        <f>'C завтраками| Bed and breakfast'!JC16</f>
        <v>18500</v>
      </c>
      <c r="JJ14" s="8">
        <f>'C завтраками| Bed and breakfast'!JD16</f>
        <v>20900</v>
      </c>
      <c r="JK14" s="8">
        <f>'C завтраками| Bed and breakfast'!JE16</f>
        <v>20900</v>
      </c>
      <c r="JL14" s="8">
        <f>'C завтраками| Bed and breakfast'!JF16</f>
        <v>18500</v>
      </c>
      <c r="JM14" s="8">
        <f>'C завтраками| Bed and breakfast'!JG16</f>
        <v>18500</v>
      </c>
      <c r="JN14" s="8">
        <f>'C завтраками| Bed and breakfast'!JH16</f>
        <v>18500</v>
      </c>
      <c r="JO14" s="8">
        <f>'C завтраками| Bed and breakfast'!JI16</f>
        <v>18500</v>
      </c>
      <c r="JP14" s="8">
        <f>'C завтраками| Bed and breakfast'!JJ16</f>
        <v>18500</v>
      </c>
      <c r="JQ14" s="8">
        <f>'C завтраками| Bed and breakfast'!JK16</f>
        <v>20900</v>
      </c>
      <c r="JR14" s="8">
        <f>'C завтраками| Bed and breakfast'!JL16</f>
        <v>20900</v>
      </c>
      <c r="JS14" s="8">
        <f>'C завтраками| Bed and breakfast'!JM16</f>
        <v>19700</v>
      </c>
      <c r="JT14" s="8">
        <f>'C завтраками| Bed and breakfast'!JN16</f>
        <v>19700</v>
      </c>
      <c r="JU14" s="8">
        <f>'C завтраками| Bed and breakfast'!JO16</f>
        <v>19700</v>
      </c>
      <c r="JV14" s="8">
        <f>'C завтраками| Bed and breakfast'!JP16</f>
        <v>19700</v>
      </c>
    </row>
    <row r="15" spans="1:282" s="53" customFormat="1" x14ac:dyDescent="0.2">
      <c r="A15" s="42" t="s">
        <v>84</v>
      </c>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row>
    <row r="16" spans="1:282" s="53" customFormat="1" x14ac:dyDescent="0.2">
      <c r="A16" s="88">
        <f>A7</f>
        <v>1</v>
      </c>
      <c r="B16" s="8" t="e">
        <f>'C завтраками| Bed and breakfast'!#REF!</f>
        <v>#REF!</v>
      </c>
      <c r="C16" s="8" t="e">
        <f>'C завтраками| Bed and breakfast'!#REF!</f>
        <v>#REF!</v>
      </c>
      <c r="D16" s="8" t="e">
        <f>'C завтраками| Bed and breakfast'!#REF!</f>
        <v>#REF!</v>
      </c>
      <c r="E16" s="8" t="e">
        <f>'C завтраками| Bed and breakfast'!#REF!</f>
        <v>#REF!</v>
      </c>
      <c r="F16" s="8" t="e">
        <f>'C завтраками| Bed and breakfast'!#REF!</f>
        <v>#REF!</v>
      </c>
      <c r="G16" s="8" t="e">
        <f>'C завтраками| Bed and breakfast'!#REF!</f>
        <v>#REF!</v>
      </c>
      <c r="H16" s="8">
        <f>'C завтраками| Bed and breakfast'!B18</f>
        <v>40250</v>
      </c>
      <c r="I16" s="8">
        <f>'C завтраками| Bed and breakfast'!C18</f>
        <v>54750</v>
      </c>
      <c r="J16" s="8">
        <f>'C завтраками| Bed and breakfast'!D18</f>
        <v>54750</v>
      </c>
      <c r="K16" s="8">
        <f>'C завтраками| Bed and breakfast'!E18</f>
        <v>54750</v>
      </c>
      <c r="L16" s="8">
        <f>'C завтраками| Bed and breakfast'!F18</f>
        <v>47750</v>
      </c>
      <c r="M16" s="8">
        <f>'C завтраками| Bed and breakfast'!G18</f>
        <v>47750</v>
      </c>
      <c r="N16" s="8">
        <f>'C завтраками| Bed and breakfast'!H18</f>
        <v>47750</v>
      </c>
      <c r="O16" s="8">
        <f>'C завтраками| Bed and breakfast'!I18</f>
        <v>47750</v>
      </c>
      <c r="P16" s="8">
        <f>'C завтраками| Bed and breakfast'!J18</f>
        <v>47750</v>
      </c>
      <c r="Q16" s="8">
        <f>'C завтраками| Bed and breakfast'!K18</f>
        <v>47750</v>
      </c>
      <c r="R16" s="8">
        <f>'C завтраками| Bed and breakfast'!L18</f>
        <v>39450</v>
      </c>
      <c r="S16" s="8">
        <f>'C завтраками| Bed and breakfast'!M18</f>
        <v>22950</v>
      </c>
      <c r="T16" s="8">
        <f>'C завтраками| Bed and breakfast'!N18</f>
        <v>22950</v>
      </c>
      <c r="U16" s="8">
        <f>'C завтраками| Bed and breakfast'!O18</f>
        <v>22950</v>
      </c>
      <c r="V16" s="8">
        <f>'C завтраками| Bed and breakfast'!P18</f>
        <v>22950</v>
      </c>
      <c r="W16" s="8">
        <f>'C завтраками| Bed and breakfast'!Q18</f>
        <v>22950</v>
      </c>
      <c r="X16" s="8">
        <f>'C завтраками| Bed and breakfast'!R18</f>
        <v>24950</v>
      </c>
      <c r="Y16" s="8">
        <f>'C завтраками| Bed and breakfast'!S18</f>
        <v>24950</v>
      </c>
      <c r="Z16" s="8">
        <f>'C завтраками| Bed and breakfast'!T18</f>
        <v>24950</v>
      </c>
      <c r="AA16" s="8">
        <f>'C завтраками| Bed and breakfast'!U18</f>
        <v>24950</v>
      </c>
      <c r="AB16" s="8">
        <f>'C завтраками| Bed and breakfast'!V18</f>
        <v>24950</v>
      </c>
      <c r="AC16" s="8">
        <f>'C завтраками| Bed and breakfast'!W18</f>
        <v>22950</v>
      </c>
      <c r="AD16" s="8">
        <f>'C завтраками| Bed and breakfast'!X18</f>
        <v>22950</v>
      </c>
      <c r="AE16" s="8">
        <f>'C завтраками| Bed and breakfast'!Y18</f>
        <v>22950</v>
      </c>
      <c r="AF16" s="8">
        <f>'C завтраками| Bed and breakfast'!Z18</f>
        <v>22950</v>
      </c>
      <c r="AG16" s="8">
        <f>'C завтраками| Bed and breakfast'!AA18</f>
        <v>22950</v>
      </c>
      <c r="AH16" s="8">
        <f>'C завтраками| Bed and breakfast'!AB18</f>
        <v>26950</v>
      </c>
      <c r="AI16" s="8">
        <f>'C завтраками| Bed and breakfast'!AC18</f>
        <v>26950</v>
      </c>
      <c r="AJ16" s="8">
        <f>'C завтраками| Bed and breakfast'!AD18</f>
        <v>26950</v>
      </c>
      <c r="AK16" s="8">
        <f>'C завтраками| Bed and breakfast'!AE18</f>
        <v>26950</v>
      </c>
      <c r="AL16" s="8">
        <f>'C завтраками| Bed and breakfast'!AF18</f>
        <v>26950</v>
      </c>
      <c r="AM16" s="8">
        <f>'C завтраками| Bed and breakfast'!AG18</f>
        <v>28950</v>
      </c>
      <c r="AN16" s="8">
        <f>'C завтраками| Bed and breakfast'!AH18</f>
        <v>31450</v>
      </c>
      <c r="AO16" s="8">
        <f>'C завтраками| Bed and breakfast'!AI18</f>
        <v>31950</v>
      </c>
      <c r="AP16" s="8">
        <f>'C завтраками| Bed and breakfast'!AJ18</f>
        <v>31950</v>
      </c>
      <c r="AQ16" s="8">
        <f>'C завтраками| Bed and breakfast'!AK18</f>
        <v>31950</v>
      </c>
      <c r="AR16" s="8">
        <f>'C завтраками| Bed and breakfast'!AL18</f>
        <v>31950</v>
      </c>
      <c r="AS16" s="8">
        <f>'C завтраками| Bed and breakfast'!AM18</f>
        <v>31950</v>
      </c>
      <c r="AT16" s="8">
        <f>'C завтраками| Bed and breakfast'!AN18</f>
        <v>31950</v>
      </c>
      <c r="AU16" s="8">
        <f>'C завтраками| Bed and breakfast'!AO18</f>
        <v>31950</v>
      </c>
      <c r="AV16" s="8">
        <f>'C завтраками| Bed and breakfast'!AP18</f>
        <v>31950</v>
      </c>
      <c r="AW16" s="8">
        <f>'C завтраками| Bed and breakfast'!AQ18</f>
        <v>31950</v>
      </c>
      <c r="AX16" s="8">
        <f>'C завтраками| Bed and breakfast'!AR18</f>
        <v>31950</v>
      </c>
      <c r="AY16" s="8">
        <f>'C завтраками| Bed and breakfast'!AS18</f>
        <v>29950</v>
      </c>
      <c r="AZ16" s="8">
        <f>'C завтраками| Bed and breakfast'!AT18</f>
        <v>29950</v>
      </c>
      <c r="BA16" s="8">
        <f>'C завтраками| Bed and breakfast'!AU18</f>
        <v>31950</v>
      </c>
      <c r="BB16" s="8">
        <f>'C завтраками| Bed and breakfast'!AV18</f>
        <v>31950</v>
      </c>
      <c r="BC16" s="8">
        <f>'C завтраками| Bed and breakfast'!AW18</f>
        <v>33950</v>
      </c>
      <c r="BD16" s="8">
        <f>'C завтраками| Bed and breakfast'!AX18</f>
        <v>36450</v>
      </c>
      <c r="BE16" s="8">
        <f>'C завтраками| Bed and breakfast'!AY18</f>
        <v>36450</v>
      </c>
      <c r="BF16" s="8">
        <f>'C завтраками| Bed and breakfast'!AZ18</f>
        <v>36450</v>
      </c>
      <c r="BG16" s="8">
        <f>'C завтраками| Bed and breakfast'!BA18</f>
        <v>36450</v>
      </c>
      <c r="BH16" s="8">
        <f>'C завтраками| Bed and breakfast'!BB18</f>
        <v>38950</v>
      </c>
      <c r="BI16" s="8">
        <f>'C завтраками| Bed and breakfast'!BC18</f>
        <v>41950</v>
      </c>
      <c r="BJ16" s="8">
        <f>'C завтраками| Bed and breakfast'!BD18</f>
        <v>41950</v>
      </c>
      <c r="BK16" s="8">
        <f>'C завтраками| Bed and breakfast'!BE18</f>
        <v>38950</v>
      </c>
      <c r="BL16" s="8">
        <f>'C завтраками| Bed and breakfast'!BF18</f>
        <v>33950</v>
      </c>
      <c r="BM16" s="8">
        <f>'C завтраками| Bed and breakfast'!BG18</f>
        <v>33950</v>
      </c>
      <c r="BN16" s="8">
        <f>'C завтраками| Bed and breakfast'!BH18</f>
        <v>36450</v>
      </c>
      <c r="BO16" s="8">
        <f>'C завтраками| Bed and breakfast'!BI18</f>
        <v>36450</v>
      </c>
      <c r="BP16" s="8">
        <f>'C завтраками| Bed and breakfast'!BJ18</f>
        <v>27950</v>
      </c>
      <c r="BQ16" s="8">
        <f>'C завтраками| Bed and breakfast'!BK18</f>
        <v>28400</v>
      </c>
      <c r="BR16" s="8">
        <f>'C завтраками| Bed and breakfast'!BL18</f>
        <v>28400</v>
      </c>
      <c r="BS16" s="8">
        <f>'C завтраками| Bed and breakfast'!BM18</f>
        <v>28400</v>
      </c>
      <c r="BT16" s="8">
        <f>'C завтраками| Bed and breakfast'!BN18</f>
        <v>26900</v>
      </c>
      <c r="BU16" s="8">
        <f>'C завтраками| Bed and breakfast'!BO18</f>
        <v>26900</v>
      </c>
      <c r="BV16" s="8">
        <f>'C завтраками| Bed and breakfast'!BP18</f>
        <v>28400</v>
      </c>
      <c r="BW16" s="8">
        <f>'C завтраками| Bed and breakfast'!BQ18</f>
        <v>28400</v>
      </c>
      <c r="BX16" s="8">
        <f>'C завтраками| Bed and breakfast'!BR18</f>
        <v>28400</v>
      </c>
      <c r="BY16" s="8">
        <f>'C завтраками| Bed and breakfast'!BS18</f>
        <v>26900</v>
      </c>
      <c r="BZ16" s="8">
        <f>'C завтраками| Bed and breakfast'!BT18</f>
        <v>26900</v>
      </c>
      <c r="CA16" s="8">
        <f>'C завтраками| Bed and breakfast'!BU18</f>
        <v>26900</v>
      </c>
      <c r="CB16" s="8">
        <f>'C завтраками| Bed and breakfast'!BV18</f>
        <v>26900</v>
      </c>
      <c r="CC16" s="8">
        <f>'C завтраками| Bed and breakfast'!BW18</f>
        <v>26900</v>
      </c>
      <c r="CD16" s="8">
        <f>'C завтраками| Bed and breakfast'!BX18</f>
        <v>26900</v>
      </c>
      <c r="CE16" s="8">
        <f>'C завтраками| Bed and breakfast'!BY18</f>
        <v>26900</v>
      </c>
      <c r="CF16" s="8">
        <f>'C завтраками| Bed and breakfast'!BZ18</f>
        <v>26900</v>
      </c>
      <c r="CG16" s="8">
        <f>'C завтраками| Bed and breakfast'!CA18</f>
        <v>26900</v>
      </c>
      <c r="CH16" s="8">
        <f>'C завтраками| Bed and breakfast'!CB18</f>
        <v>26900</v>
      </c>
      <c r="CI16" s="8">
        <f>'C завтраками| Bed and breakfast'!CC18</f>
        <v>26900</v>
      </c>
      <c r="CJ16" s="8">
        <f>'C завтраками| Bed and breakfast'!CD18</f>
        <v>26900</v>
      </c>
      <c r="CK16" s="8">
        <f>'C завтраками| Bed and breakfast'!CE18</f>
        <v>26900</v>
      </c>
      <c r="CL16" s="8">
        <f>'C завтраками| Bed and breakfast'!CF18</f>
        <v>26900</v>
      </c>
      <c r="CM16" s="8">
        <f>'C завтраками| Bed and breakfast'!CG18</f>
        <v>26900</v>
      </c>
      <c r="CN16" s="8">
        <f>'C завтраками| Bed and breakfast'!CH18</f>
        <v>26900</v>
      </c>
      <c r="CO16" s="8">
        <f>'C завтраками| Bed and breakfast'!CI18</f>
        <v>26900</v>
      </c>
      <c r="CP16" s="8">
        <f>'C завтраками| Bed and breakfast'!CJ18</f>
        <v>26900</v>
      </c>
      <c r="CQ16" s="8">
        <f>'C завтраками| Bed and breakfast'!CK18</f>
        <v>26900</v>
      </c>
      <c r="CR16" s="8">
        <f>'C завтраками| Bed and breakfast'!CL18</f>
        <v>26900</v>
      </c>
      <c r="CS16" s="8">
        <f>'C завтраками| Bed and breakfast'!CM18</f>
        <v>26900</v>
      </c>
      <c r="CT16" s="8">
        <f>'C завтраками| Bed and breakfast'!CN18</f>
        <v>26900</v>
      </c>
      <c r="CU16" s="8">
        <f>'C завтраками| Bed and breakfast'!CO18</f>
        <v>26900</v>
      </c>
      <c r="CV16" s="8">
        <f>'C завтраками| Bed and breakfast'!CP18</f>
        <v>17650</v>
      </c>
      <c r="CW16" s="8">
        <f>'C завтраками| Bed and breakfast'!CQ18</f>
        <v>17650</v>
      </c>
      <c r="CX16" s="8">
        <f>'C завтраками| Bed and breakfast'!CR18</f>
        <v>18150</v>
      </c>
      <c r="CY16" s="8">
        <f>'C завтраками| Bed and breakfast'!CS18</f>
        <v>18150</v>
      </c>
      <c r="CZ16" s="8">
        <f>'C завтраками| Bed and breakfast'!CT18</f>
        <v>17650</v>
      </c>
      <c r="DA16" s="8">
        <f>'C завтраками| Bed and breakfast'!CU18</f>
        <v>17650</v>
      </c>
      <c r="DB16" s="8">
        <f>'C завтраками| Bed and breakfast'!CV18</f>
        <v>17650</v>
      </c>
      <c r="DC16" s="8">
        <f>'C завтраками| Bed and breakfast'!CW18</f>
        <v>17650</v>
      </c>
      <c r="DD16" s="8">
        <f>'C завтраками| Bed and breakfast'!CX18</f>
        <v>17650</v>
      </c>
      <c r="DE16" s="8">
        <f>'C завтраками| Bed and breakfast'!CY18</f>
        <v>18150</v>
      </c>
      <c r="DF16" s="8">
        <f>'C завтраками| Bed and breakfast'!CZ18</f>
        <v>18150</v>
      </c>
      <c r="DG16" s="8">
        <f>'C завтраками| Bed and breakfast'!DA18</f>
        <v>17650</v>
      </c>
      <c r="DH16" s="8">
        <f>'C завтраками| Bed and breakfast'!DB18</f>
        <v>17650</v>
      </c>
      <c r="DI16" s="8">
        <f>'C завтраками| Bed and breakfast'!DC18</f>
        <v>17650</v>
      </c>
      <c r="DJ16" s="8">
        <f>'C завтраками| Bed and breakfast'!DD18</f>
        <v>16650</v>
      </c>
      <c r="DK16" s="8">
        <f>'C завтраками| Bed and breakfast'!DE18</f>
        <v>16650</v>
      </c>
      <c r="DL16" s="8">
        <f>'C завтраками| Bed and breakfast'!DF18</f>
        <v>17350</v>
      </c>
      <c r="DM16" s="8">
        <f>'C завтраками| Bed and breakfast'!DG18</f>
        <v>17350</v>
      </c>
      <c r="DN16" s="8">
        <f>'C завтраками| Bed and breakfast'!DH18</f>
        <v>16650</v>
      </c>
      <c r="DO16" s="8">
        <f>'C завтраками| Bed and breakfast'!DI18</f>
        <v>16650</v>
      </c>
      <c r="DP16" s="8">
        <f>'C завтраками| Bed and breakfast'!DJ18</f>
        <v>16650</v>
      </c>
      <c r="DQ16" s="8">
        <f>'C завтраками| Bed and breakfast'!DK18</f>
        <v>16650</v>
      </c>
      <c r="DR16" s="8">
        <f>'C завтраками| Bed and breakfast'!DL18</f>
        <v>16650</v>
      </c>
      <c r="DS16" s="8">
        <f>'C завтраками| Bed and breakfast'!DM18</f>
        <v>17350</v>
      </c>
      <c r="DT16" s="8">
        <f>'C завтраками| Bed and breakfast'!DN18</f>
        <v>17350</v>
      </c>
      <c r="DU16" s="8">
        <f>'C завтраками| Bed and breakfast'!DO18</f>
        <v>16650</v>
      </c>
      <c r="DV16" s="8">
        <f>'C завтраками| Bed and breakfast'!DP18</f>
        <v>16650</v>
      </c>
      <c r="DW16" s="8">
        <f>'C завтраками| Bed and breakfast'!DQ18</f>
        <v>16650</v>
      </c>
      <c r="DX16" s="8">
        <f>'C завтраками| Bed and breakfast'!DR18</f>
        <v>16650</v>
      </c>
      <c r="DY16" s="8">
        <f>'C завтраками| Bed and breakfast'!DS18</f>
        <v>17650</v>
      </c>
      <c r="DZ16" s="8">
        <f>'C завтраками| Bed and breakfast'!DT18</f>
        <v>17350</v>
      </c>
      <c r="EA16" s="8">
        <f>'C завтраками| Bed and breakfast'!DU18</f>
        <v>17350</v>
      </c>
      <c r="EB16" s="8">
        <f>'C завтраками| Bed and breakfast'!DV18</f>
        <v>17350</v>
      </c>
      <c r="EC16" s="8">
        <f>'C завтраками| Bed and breakfast'!DW18</f>
        <v>16150</v>
      </c>
      <c r="ED16" s="8">
        <f>'C завтраками| Bed and breakfast'!DX18</f>
        <v>16150</v>
      </c>
      <c r="EE16" s="8">
        <f>'C завтраками| Bed and breakfast'!DY18</f>
        <v>16150</v>
      </c>
      <c r="EF16" s="8">
        <f>'C завтраками| Bed and breakfast'!DZ18</f>
        <v>16150</v>
      </c>
      <c r="EG16" s="8">
        <f>'C завтраками| Bed and breakfast'!EA18</f>
        <v>16150</v>
      </c>
      <c r="EH16" s="8">
        <f>'C завтраками| Bed and breakfast'!EB18</f>
        <v>17350</v>
      </c>
      <c r="EI16" s="8">
        <f>'C завтраками| Bed and breakfast'!EC18</f>
        <v>17350</v>
      </c>
      <c r="EJ16" s="8">
        <f>'C завтраками| Bed and breakfast'!ED18</f>
        <v>17350</v>
      </c>
      <c r="EK16" s="8">
        <f>'C завтраками| Bed and breakfast'!EE18</f>
        <v>15850</v>
      </c>
      <c r="EL16" s="8">
        <f>'C завтраками| Bed and breakfast'!EF18</f>
        <v>15850</v>
      </c>
      <c r="EM16" s="8">
        <f>'C завтраками| Bed and breakfast'!EG18</f>
        <v>15850</v>
      </c>
      <c r="EN16" s="8">
        <f>'C завтраками| Bed and breakfast'!EH18</f>
        <v>16150</v>
      </c>
      <c r="EO16" s="8">
        <f>'C завтраками| Bed and breakfast'!EI18</f>
        <v>16150</v>
      </c>
      <c r="EP16" s="8">
        <f>'C завтраками| Bed and breakfast'!EJ18</f>
        <v>15850</v>
      </c>
      <c r="EQ16" s="8">
        <f>'C завтраками| Bed and breakfast'!EK18</f>
        <v>15850</v>
      </c>
      <c r="ER16" s="8">
        <f>'C завтраками| Bed and breakfast'!EL18</f>
        <v>15850</v>
      </c>
      <c r="ES16" s="8">
        <f>'C завтраками| Bed and breakfast'!EM18</f>
        <v>15850</v>
      </c>
      <c r="ET16" s="8">
        <f>'C завтраками| Bed and breakfast'!EN18</f>
        <v>15850</v>
      </c>
      <c r="EU16" s="8">
        <f>'C завтраками| Bed and breakfast'!EO18</f>
        <v>16150</v>
      </c>
      <c r="EV16" s="8">
        <f>'C завтраками| Bed and breakfast'!EP18</f>
        <v>16150</v>
      </c>
      <c r="EW16" s="8">
        <f>'C завтраками| Bed and breakfast'!EQ18</f>
        <v>15850</v>
      </c>
      <c r="EX16" s="8">
        <f>'C завтраками| Bed and breakfast'!ER18</f>
        <v>15850</v>
      </c>
      <c r="EY16" s="8">
        <f>'C завтраками| Bed and breakfast'!ES18</f>
        <v>15850</v>
      </c>
      <c r="EZ16" s="8">
        <f>'C завтраками| Bed and breakfast'!ET18</f>
        <v>15850</v>
      </c>
      <c r="FA16" s="8">
        <f>'C завтраками| Bed and breakfast'!EU18</f>
        <v>15850</v>
      </c>
      <c r="FB16" s="8">
        <f>'C завтраками| Bed and breakfast'!EV18</f>
        <v>16150</v>
      </c>
      <c r="FC16" s="8">
        <f>'C завтраками| Bed and breakfast'!EW18</f>
        <v>16150</v>
      </c>
      <c r="FD16" s="8">
        <f>'C завтраками| Bed and breakfast'!EX18</f>
        <v>17650</v>
      </c>
      <c r="FE16" s="8">
        <f>'C завтраками| Bed and breakfast'!EY18</f>
        <v>16150</v>
      </c>
      <c r="FF16" s="8">
        <f>'C завтраками| Bed and breakfast'!EZ18</f>
        <v>16150</v>
      </c>
      <c r="FG16" s="8">
        <f>'C завтраками| Bed and breakfast'!FA18</f>
        <v>16150</v>
      </c>
      <c r="FH16" s="8">
        <f>'C завтраками| Bed and breakfast'!FB18</f>
        <v>16150</v>
      </c>
      <c r="FI16" s="8">
        <f>'C завтраками| Bed and breakfast'!FC18</f>
        <v>23650</v>
      </c>
      <c r="FJ16" s="8">
        <f>'C завтраками| Bed and breakfast'!FD18</f>
        <v>23650</v>
      </c>
      <c r="FK16" s="8">
        <f>'C завтраками| Bed and breakfast'!FE18</f>
        <v>23650</v>
      </c>
      <c r="FL16" s="8">
        <f>'C завтраками| Bed and breakfast'!FF18</f>
        <v>23650</v>
      </c>
      <c r="FM16" s="8">
        <f>'C завтраками| Bed and breakfast'!FG18</f>
        <v>23650</v>
      </c>
      <c r="FN16" s="8">
        <f>'C завтраками| Bed and breakfast'!FH18</f>
        <v>23650</v>
      </c>
      <c r="FO16" s="8">
        <f>'C завтраками| Bed and breakfast'!FI18</f>
        <v>23650</v>
      </c>
      <c r="FP16" s="8">
        <f>'C завтраками| Bed and breakfast'!FJ18</f>
        <v>23650</v>
      </c>
      <c r="FQ16" s="8">
        <f>'C завтраками| Bed and breakfast'!FK18</f>
        <v>23650</v>
      </c>
      <c r="FR16" s="8">
        <f>'C завтраками| Bed and breakfast'!FL18</f>
        <v>23650</v>
      </c>
      <c r="FS16" s="8">
        <f>'C завтраками| Bed and breakfast'!FM18</f>
        <v>23650</v>
      </c>
      <c r="FT16" s="8">
        <f>'C завтраками| Bed and breakfast'!FN18</f>
        <v>23650</v>
      </c>
      <c r="FU16" s="8">
        <f>'C завтраками| Bed and breakfast'!FO18</f>
        <v>23650</v>
      </c>
      <c r="FV16" s="8">
        <f>'C завтраками| Bed and breakfast'!FP18</f>
        <v>23650</v>
      </c>
      <c r="FW16" s="8">
        <f>'C завтраками| Bed and breakfast'!FQ18</f>
        <v>23650</v>
      </c>
      <c r="FX16" s="8">
        <f>'C завтраками| Bed and breakfast'!FR18</f>
        <v>23650</v>
      </c>
      <c r="FY16" s="8">
        <f>'C завтраками| Bed and breakfast'!FS18</f>
        <v>23650</v>
      </c>
      <c r="FZ16" s="8">
        <f>'C завтраками| Bed and breakfast'!FT18</f>
        <v>23650</v>
      </c>
      <c r="GA16" s="8">
        <f>'C завтраками| Bed and breakfast'!FU18</f>
        <v>23650</v>
      </c>
      <c r="GB16" s="8">
        <f>'C завтраками| Bed and breakfast'!FV18</f>
        <v>23650</v>
      </c>
      <c r="GC16" s="8">
        <f>'C завтраками| Bed and breakfast'!FW18</f>
        <v>23650</v>
      </c>
      <c r="GD16" s="8">
        <f>'C завтраками| Bed and breakfast'!FX18</f>
        <v>23650</v>
      </c>
      <c r="GE16" s="8">
        <f>'C завтраками| Bed and breakfast'!FY18</f>
        <v>23650</v>
      </c>
      <c r="GF16" s="8">
        <f>'C завтраками| Bed and breakfast'!FZ18</f>
        <v>23650</v>
      </c>
      <c r="GG16" s="8">
        <f>'C завтраками| Bed and breakfast'!GA18</f>
        <v>16150</v>
      </c>
      <c r="GH16" s="8">
        <f>'C завтраками| Bed and breakfast'!GB18</f>
        <v>16150</v>
      </c>
      <c r="GI16" s="8">
        <f>'C завтраками| Bed and breakfast'!GC18</f>
        <v>25550</v>
      </c>
      <c r="GJ16" s="8">
        <f>'C завтраками| Bed and breakfast'!GD18</f>
        <v>25550</v>
      </c>
      <c r="GK16" s="8">
        <f>'C завтраками| Bed and breakfast'!GE18</f>
        <v>25550</v>
      </c>
      <c r="GL16" s="8">
        <f>'C завтраками| Bed and breakfast'!GF18</f>
        <v>25550</v>
      </c>
      <c r="GM16" s="8">
        <f>'C завтраками| Bed and breakfast'!GG18</f>
        <v>25550</v>
      </c>
      <c r="GN16" s="8">
        <f>'C завтраками| Bed and breakfast'!GH18</f>
        <v>25550</v>
      </c>
      <c r="GO16" s="8">
        <f>'C завтраками| Bed and breakfast'!GI18</f>
        <v>25550</v>
      </c>
      <c r="GP16" s="8">
        <f>'C завтраками| Bed and breakfast'!GJ18</f>
        <v>25550</v>
      </c>
      <c r="GQ16" s="8">
        <f>'C завтраками| Bed and breakfast'!GK18</f>
        <v>25550</v>
      </c>
      <c r="GR16" s="8">
        <f>'C завтраками| Bed and breakfast'!GL18</f>
        <v>25550</v>
      </c>
      <c r="GS16" s="8">
        <f>'C завтраками| Bed and breakfast'!GM18</f>
        <v>19550</v>
      </c>
      <c r="GT16" s="8">
        <f>'C завтраками| Bed and breakfast'!GN18</f>
        <v>19550</v>
      </c>
      <c r="GU16" s="8">
        <f>'C завтраками| Bed and breakfast'!GO18</f>
        <v>19550</v>
      </c>
      <c r="GV16" s="8">
        <f>'C завтраками| Bed and breakfast'!GP18</f>
        <v>19550</v>
      </c>
      <c r="GW16" s="8">
        <f>'C завтраками| Bed and breakfast'!GQ18</f>
        <v>20050</v>
      </c>
      <c r="GX16" s="8">
        <f>'C завтраками| Bed and breakfast'!GR18</f>
        <v>20050</v>
      </c>
      <c r="GY16" s="8">
        <f>'C завтраками| Bed and breakfast'!GS18</f>
        <v>21250</v>
      </c>
      <c r="GZ16" s="8">
        <f>'C завтраками| Bed and breakfast'!GT18</f>
        <v>21250</v>
      </c>
      <c r="HA16" s="8">
        <f>'C завтраками| Bed and breakfast'!GU18</f>
        <v>20050</v>
      </c>
      <c r="HB16" s="8">
        <f>'C завтраками| Bed and breakfast'!GV18</f>
        <v>20050</v>
      </c>
      <c r="HC16" s="8">
        <f>'C завтраками| Bed and breakfast'!GW18</f>
        <v>20050</v>
      </c>
      <c r="HD16" s="8">
        <f>'C завтраками| Bed and breakfast'!GX18</f>
        <v>20050</v>
      </c>
      <c r="HE16" s="8">
        <f>'C завтраками| Bed and breakfast'!GY18</f>
        <v>20050</v>
      </c>
      <c r="HF16" s="8">
        <f>'C завтраками| Bed and breakfast'!GZ18</f>
        <v>21250</v>
      </c>
      <c r="HG16" s="8">
        <f>'C завтраками| Bed and breakfast'!HA18</f>
        <v>21250</v>
      </c>
      <c r="HH16" s="8">
        <f>'C завтраками| Bed and breakfast'!HB18</f>
        <v>20050</v>
      </c>
      <c r="HI16" s="8">
        <f>'C завтраками| Bed and breakfast'!HC18</f>
        <v>20050</v>
      </c>
      <c r="HJ16" s="8">
        <f>'C завтраками| Bed and breakfast'!HD18</f>
        <v>20050</v>
      </c>
      <c r="HK16" s="8">
        <f>'C завтраками| Bed and breakfast'!HE18</f>
        <v>20050</v>
      </c>
      <c r="HL16" s="8">
        <f>'C завтраками| Bed and breakfast'!HF18</f>
        <v>20050</v>
      </c>
      <c r="HM16" s="8">
        <f>'C завтраками| Bed and breakfast'!HG18</f>
        <v>17650</v>
      </c>
      <c r="HN16" s="8">
        <f>'C завтраками| Bed and breakfast'!HH18</f>
        <v>21250</v>
      </c>
      <c r="HO16" s="8">
        <f>'C завтраками| Bed and breakfast'!HI18</f>
        <v>20050</v>
      </c>
      <c r="HP16" s="8">
        <f>'C завтраками| Bed and breakfast'!HJ18</f>
        <v>20050</v>
      </c>
      <c r="HQ16" s="8">
        <f>'C завтраками| Bed and breakfast'!HK18</f>
        <v>20050</v>
      </c>
      <c r="HR16" s="8">
        <f>'C завтраками| Bed and breakfast'!HL18</f>
        <v>20050</v>
      </c>
      <c r="HS16" s="8">
        <f>'C завтраками| Bed and breakfast'!HM18</f>
        <v>20050</v>
      </c>
      <c r="HT16" s="8">
        <f>'C завтраками| Bed and breakfast'!HN18</f>
        <v>21250</v>
      </c>
      <c r="HU16" s="8">
        <f>'C завтраками| Bed and breakfast'!HO18</f>
        <v>21250</v>
      </c>
      <c r="HV16" s="8">
        <f>'C завтраками| Bed and breakfast'!HP18</f>
        <v>20050</v>
      </c>
      <c r="HW16" s="8">
        <f>'C завтраками| Bed and breakfast'!HQ18</f>
        <v>20050</v>
      </c>
      <c r="HX16" s="8">
        <f>'C завтраками| Bed and breakfast'!HR18</f>
        <v>20050</v>
      </c>
      <c r="HY16" s="8">
        <f>'C завтраками| Bed and breakfast'!HS18</f>
        <v>20050</v>
      </c>
      <c r="HZ16" s="8">
        <f>'C завтраками| Bed and breakfast'!HT18</f>
        <v>20050</v>
      </c>
      <c r="IA16" s="8">
        <f>'C завтраками| Bed and breakfast'!HU18</f>
        <v>21250</v>
      </c>
      <c r="IB16" s="8">
        <f>'C завтраками| Bed and breakfast'!HV18</f>
        <v>21250</v>
      </c>
      <c r="IC16" s="8">
        <f>'C завтраками| Bed and breakfast'!HW18</f>
        <v>20050</v>
      </c>
      <c r="ID16" s="8">
        <f>'C завтраками| Bed and breakfast'!HX18</f>
        <v>20050</v>
      </c>
      <c r="IE16" s="8">
        <f>'C завтраками| Bed and breakfast'!HY18</f>
        <v>20050</v>
      </c>
      <c r="IF16" s="8">
        <f>'C завтраками| Bed and breakfast'!HZ18</f>
        <v>20050</v>
      </c>
      <c r="IG16" s="8">
        <f>'C завтраками| Bed and breakfast'!IA18</f>
        <v>20050</v>
      </c>
      <c r="IH16" s="8">
        <f>'C завтраками| Bed and breakfast'!IB18</f>
        <v>21250</v>
      </c>
      <c r="II16" s="8">
        <f>'C завтраками| Bed and breakfast'!IC18</f>
        <v>21250</v>
      </c>
      <c r="IJ16" s="8">
        <f>'C завтраками| Bed and breakfast'!ID18</f>
        <v>18150</v>
      </c>
      <c r="IK16" s="8">
        <f>'C завтраками| Bed and breakfast'!IE18</f>
        <v>18150</v>
      </c>
      <c r="IL16" s="8">
        <f>'C завтраками| Bed and breakfast'!IF18</f>
        <v>18150</v>
      </c>
      <c r="IM16" s="8">
        <f>'C завтраками| Bed and breakfast'!IG18</f>
        <v>18150</v>
      </c>
      <c r="IN16" s="8">
        <f>'C завтраками| Bed and breakfast'!IH18</f>
        <v>18150</v>
      </c>
      <c r="IO16" s="8">
        <f>'C завтраками| Bed and breakfast'!II18</f>
        <v>20050</v>
      </c>
      <c r="IP16" s="8">
        <f>'C завтраками| Bed and breakfast'!IJ18</f>
        <v>20050</v>
      </c>
      <c r="IQ16" s="8">
        <f>'C завтраками| Bed and breakfast'!IK18</f>
        <v>17650</v>
      </c>
      <c r="IR16" s="8">
        <f>'C завтраками| Bed and breakfast'!IL18</f>
        <v>17650</v>
      </c>
      <c r="IS16" s="8">
        <f>'C завтраками| Bed and breakfast'!IM18</f>
        <v>17650</v>
      </c>
      <c r="IT16" s="8">
        <f>'C завтраками| Bed and breakfast'!IN18</f>
        <v>17650</v>
      </c>
      <c r="IU16" s="8">
        <f>'C завтраками| Bed and breakfast'!IO18</f>
        <v>17650</v>
      </c>
      <c r="IV16" s="8">
        <f>'C завтраками| Bed and breakfast'!IP18</f>
        <v>20050</v>
      </c>
      <c r="IW16" s="8">
        <f>'C завтраками| Bed and breakfast'!IQ18</f>
        <v>20050</v>
      </c>
      <c r="IX16" s="8">
        <f>'C завтраками| Bed and breakfast'!IR18</f>
        <v>17650</v>
      </c>
      <c r="IY16" s="8">
        <f>'C завтраками| Bed and breakfast'!IS18</f>
        <v>17650</v>
      </c>
      <c r="IZ16" s="8">
        <f>'C завтраками| Bed and breakfast'!IT18</f>
        <v>17650</v>
      </c>
      <c r="JA16" s="8">
        <f>'C завтраками| Bed and breakfast'!IU18</f>
        <v>17650</v>
      </c>
      <c r="JB16" s="8">
        <f>'C завтраками| Bed and breakfast'!IV18</f>
        <v>17650</v>
      </c>
      <c r="JC16" s="8">
        <f>'C завтраками| Bed and breakfast'!IW18</f>
        <v>20050</v>
      </c>
      <c r="JD16" s="8">
        <f>'C завтраками| Bed and breakfast'!IX18</f>
        <v>20050</v>
      </c>
      <c r="JE16" s="8">
        <f>'C завтраками| Bed and breakfast'!IY18</f>
        <v>17650</v>
      </c>
      <c r="JF16" s="8">
        <f>'C завтраками| Bed and breakfast'!IZ18</f>
        <v>17650</v>
      </c>
      <c r="JG16" s="8">
        <f>'C завтраками| Bed and breakfast'!JA18</f>
        <v>17650</v>
      </c>
      <c r="JH16" s="8">
        <f>'C завтраками| Bed and breakfast'!JB18</f>
        <v>17650</v>
      </c>
      <c r="JI16" s="8">
        <f>'C завтраками| Bed and breakfast'!JC18</f>
        <v>17650</v>
      </c>
      <c r="JJ16" s="8">
        <f>'C завтраками| Bed and breakfast'!JD18</f>
        <v>20050</v>
      </c>
      <c r="JK16" s="8">
        <f>'C завтраками| Bed and breakfast'!JE18</f>
        <v>20050</v>
      </c>
      <c r="JL16" s="8">
        <f>'C завтраками| Bed and breakfast'!JF18</f>
        <v>17650</v>
      </c>
      <c r="JM16" s="8">
        <f>'C завтраками| Bed and breakfast'!JG18</f>
        <v>17650</v>
      </c>
      <c r="JN16" s="8">
        <f>'C завтраками| Bed and breakfast'!JH18</f>
        <v>17650</v>
      </c>
      <c r="JO16" s="8">
        <f>'C завтраками| Bed and breakfast'!JI18</f>
        <v>17650</v>
      </c>
      <c r="JP16" s="8">
        <f>'C завтраками| Bed and breakfast'!JJ18</f>
        <v>17650</v>
      </c>
      <c r="JQ16" s="8">
        <f>'C завтраками| Bed and breakfast'!JK18</f>
        <v>20050</v>
      </c>
      <c r="JR16" s="8">
        <f>'C завтраками| Bed and breakfast'!JL18</f>
        <v>20050</v>
      </c>
      <c r="JS16" s="8">
        <f>'C завтраками| Bed and breakfast'!JM18</f>
        <v>18850</v>
      </c>
      <c r="JT16" s="8">
        <f>'C завтраками| Bed and breakfast'!JN18</f>
        <v>18850</v>
      </c>
      <c r="JU16" s="8">
        <f>'C завтраками| Bed and breakfast'!JO18</f>
        <v>18850</v>
      </c>
      <c r="JV16" s="8">
        <f>'C завтраками| Bed and breakfast'!JP18</f>
        <v>18850</v>
      </c>
    </row>
    <row r="17" spans="1:282" s="53" customFormat="1" x14ac:dyDescent="0.2">
      <c r="A17" s="88">
        <f>A8</f>
        <v>2</v>
      </c>
      <c r="B17" s="8" t="e">
        <f>'C завтраками| Bed and breakfast'!#REF!</f>
        <v>#REF!</v>
      </c>
      <c r="C17" s="8" t="e">
        <f>'C завтраками| Bed and breakfast'!#REF!</f>
        <v>#REF!</v>
      </c>
      <c r="D17" s="8" t="e">
        <f>'C завтраками| Bed and breakfast'!#REF!</f>
        <v>#REF!</v>
      </c>
      <c r="E17" s="8" t="e">
        <f>'C завтраками| Bed and breakfast'!#REF!</f>
        <v>#REF!</v>
      </c>
      <c r="F17" s="8" t="e">
        <f>'C завтраками| Bed and breakfast'!#REF!</f>
        <v>#REF!</v>
      </c>
      <c r="G17" s="8" t="e">
        <f>'C завтраками| Bed and breakfast'!#REF!</f>
        <v>#REF!</v>
      </c>
      <c r="H17" s="8">
        <f>'C завтраками| Bed and breakfast'!B19</f>
        <v>42500</v>
      </c>
      <c r="I17" s="8">
        <f>'C завтраками| Bed and breakfast'!C19</f>
        <v>57000</v>
      </c>
      <c r="J17" s="8">
        <f>'C завтраками| Bed and breakfast'!D19</f>
        <v>57000</v>
      </c>
      <c r="K17" s="8">
        <f>'C завтраками| Bed and breakfast'!E19</f>
        <v>57000</v>
      </c>
      <c r="L17" s="8">
        <f>'C завтраками| Bed and breakfast'!F19</f>
        <v>50000</v>
      </c>
      <c r="M17" s="8">
        <f>'C завтраками| Bed and breakfast'!G19</f>
        <v>50000</v>
      </c>
      <c r="N17" s="8">
        <f>'C завтраками| Bed and breakfast'!H19</f>
        <v>50000</v>
      </c>
      <c r="O17" s="8">
        <f>'C завтраками| Bed and breakfast'!I19</f>
        <v>50000</v>
      </c>
      <c r="P17" s="8">
        <f>'C завтраками| Bed and breakfast'!J19</f>
        <v>50000</v>
      </c>
      <c r="Q17" s="8">
        <f>'C завтраками| Bed and breakfast'!K19</f>
        <v>50000</v>
      </c>
      <c r="R17" s="8">
        <f>'C завтраками| Bed and breakfast'!L19</f>
        <v>41400</v>
      </c>
      <c r="S17" s="8">
        <f>'C завтраками| Bed and breakfast'!M19</f>
        <v>24900</v>
      </c>
      <c r="T17" s="8">
        <f>'C завтраками| Bed and breakfast'!N19</f>
        <v>24900</v>
      </c>
      <c r="U17" s="8">
        <f>'C завтраками| Bed and breakfast'!O19</f>
        <v>24900</v>
      </c>
      <c r="V17" s="8">
        <f>'C завтраками| Bed and breakfast'!P19</f>
        <v>24900</v>
      </c>
      <c r="W17" s="8">
        <f>'C завтраками| Bed and breakfast'!Q19</f>
        <v>24900</v>
      </c>
      <c r="X17" s="8">
        <f>'C завтраками| Bed and breakfast'!R19</f>
        <v>26900</v>
      </c>
      <c r="Y17" s="8">
        <f>'C завтраками| Bed and breakfast'!S19</f>
        <v>26900</v>
      </c>
      <c r="Z17" s="8">
        <f>'C завтраками| Bed and breakfast'!T19</f>
        <v>26900</v>
      </c>
      <c r="AA17" s="8">
        <f>'C завтраками| Bed and breakfast'!U19</f>
        <v>26900</v>
      </c>
      <c r="AB17" s="8">
        <f>'C завтраками| Bed and breakfast'!V19</f>
        <v>26900</v>
      </c>
      <c r="AC17" s="8">
        <f>'C завтраками| Bed and breakfast'!W19</f>
        <v>24900</v>
      </c>
      <c r="AD17" s="8">
        <f>'C завтраками| Bed and breakfast'!X19</f>
        <v>24900</v>
      </c>
      <c r="AE17" s="8">
        <f>'C завтраками| Bed and breakfast'!Y19</f>
        <v>24900</v>
      </c>
      <c r="AF17" s="8">
        <f>'C завтраками| Bed and breakfast'!Z19</f>
        <v>24900</v>
      </c>
      <c r="AG17" s="8">
        <f>'C завтраками| Bed and breakfast'!AA19</f>
        <v>24900</v>
      </c>
      <c r="AH17" s="8">
        <f>'C завтраками| Bed and breakfast'!AB19</f>
        <v>28900</v>
      </c>
      <c r="AI17" s="8">
        <f>'C завтраками| Bed and breakfast'!AC19</f>
        <v>28900</v>
      </c>
      <c r="AJ17" s="8">
        <f>'C завтраками| Bed and breakfast'!AD19</f>
        <v>28900</v>
      </c>
      <c r="AK17" s="8">
        <f>'C завтраками| Bed and breakfast'!AE19</f>
        <v>28900</v>
      </c>
      <c r="AL17" s="8">
        <f>'C завтраками| Bed and breakfast'!AF19</f>
        <v>28900</v>
      </c>
      <c r="AM17" s="8">
        <f>'C завтраками| Bed and breakfast'!AG19</f>
        <v>30900</v>
      </c>
      <c r="AN17" s="8">
        <f>'C завтраками| Bed and breakfast'!AH19</f>
        <v>33400</v>
      </c>
      <c r="AO17" s="8">
        <f>'C завтраками| Bed and breakfast'!AI19</f>
        <v>33900</v>
      </c>
      <c r="AP17" s="8">
        <f>'C завтраками| Bed and breakfast'!AJ19</f>
        <v>33900</v>
      </c>
      <c r="AQ17" s="8">
        <f>'C завтраками| Bed and breakfast'!AK19</f>
        <v>33900</v>
      </c>
      <c r="AR17" s="8">
        <f>'C завтраками| Bed and breakfast'!AL19</f>
        <v>33900</v>
      </c>
      <c r="AS17" s="8">
        <f>'C завтраками| Bed and breakfast'!AM19</f>
        <v>33900</v>
      </c>
      <c r="AT17" s="8">
        <f>'C завтраками| Bed and breakfast'!AN19</f>
        <v>33900</v>
      </c>
      <c r="AU17" s="8">
        <f>'C завтраками| Bed and breakfast'!AO19</f>
        <v>33900</v>
      </c>
      <c r="AV17" s="8">
        <f>'C завтраками| Bed and breakfast'!AP19</f>
        <v>33900</v>
      </c>
      <c r="AW17" s="8">
        <f>'C завтраками| Bed and breakfast'!AQ19</f>
        <v>33900</v>
      </c>
      <c r="AX17" s="8">
        <f>'C завтраками| Bed and breakfast'!AR19</f>
        <v>33900</v>
      </c>
      <c r="AY17" s="8">
        <f>'C завтраками| Bed and breakfast'!AS19</f>
        <v>31900</v>
      </c>
      <c r="AZ17" s="8">
        <f>'C завтраками| Bed and breakfast'!AT19</f>
        <v>31900</v>
      </c>
      <c r="BA17" s="8">
        <f>'C завтраками| Bed and breakfast'!AU19</f>
        <v>33900</v>
      </c>
      <c r="BB17" s="8">
        <f>'C завтраками| Bed and breakfast'!AV19</f>
        <v>33900</v>
      </c>
      <c r="BC17" s="8">
        <f>'C завтраками| Bed and breakfast'!AW19</f>
        <v>35900</v>
      </c>
      <c r="BD17" s="8">
        <f>'C завтраками| Bed and breakfast'!AX19</f>
        <v>38400</v>
      </c>
      <c r="BE17" s="8">
        <f>'C завтраками| Bed and breakfast'!AY19</f>
        <v>38400</v>
      </c>
      <c r="BF17" s="8">
        <f>'C завтраками| Bed and breakfast'!AZ19</f>
        <v>38400</v>
      </c>
      <c r="BG17" s="8">
        <f>'C завтраками| Bed and breakfast'!BA19</f>
        <v>38400</v>
      </c>
      <c r="BH17" s="8">
        <f>'C завтраками| Bed and breakfast'!BB19</f>
        <v>40900</v>
      </c>
      <c r="BI17" s="8">
        <f>'C завтраками| Bed and breakfast'!BC19</f>
        <v>43900</v>
      </c>
      <c r="BJ17" s="8">
        <f>'C завтраками| Bed and breakfast'!BD19</f>
        <v>43900</v>
      </c>
      <c r="BK17" s="8">
        <f>'C завтраками| Bed and breakfast'!BE19</f>
        <v>40900</v>
      </c>
      <c r="BL17" s="8">
        <f>'C завтраками| Bed and breakfast'!BF19</f>
        <v>35900</v>
      </c>
      <c r="BM17" s="8">
        <f>'C завтраками| Bed and breakfast'!BG19</f>
        <v>35900</v>
      </c>
      <c r="BN17" s="8">
        <f>'C завтраками| Bed and breakfast'!BH19</f>
        <v>38400</v>
      </c>
      <c r="BO17" s="8">
        <f>'C завтраками| Bed and breakfast'!BI19</f>
        <v>38400</v>
      </c>
      <c r="BP17" s="8">
        <f>'C завтраками| Bed and breakfast'!BJ19</f>
        <v>29900</v>
      </c>
      <c r="BQ17" s="8">
        <f>'C завтраками| Bed and breakfast'!BK19</f>
        <v>30350</v>
      </c>
      <c r="BR17" s="8">
        <f>'C завтраками| Bed and breakfast'!BL19</f>
        <v>30350</v>
      </c>
      <c r="BS17" s="8">
        <f>'C завтраками| Bed and breakfast'!BM19</f>
        <v>30350</v>
      </c>
      <c r="BT17" s="8">
        <f>'C завтраками| Bed and breakfast'!BN19</f>
        <v>28850</v>
      </c>
      <c r="BU17" s="8">
        <f>'C завтраками| Bed and breakfast'!BO19</f>
        <v>28850</v>
      </c>
      <c r="BV17" s="8">
        <f>'C завтраками| Bed and breakfast'!BP19</f>
        <v>30350</v>
      </c>
      <c r="BW17" s="8">
        <f>'C завтраками| Bed and breakfast'!BQ19</f>
        <v>30350</v>
      </c>
      <c r="BX17" s="8">
        <f>'C завтраками| Bed and breakfast'!BR19</f>
        <v>30350</v>
      </c>
      <c r="BY17" s="8">
        <f>'C завтраками| Bed and breakfast'!BS19</f>
        <v>28850</v>
      </c>
      <c r="BZ17" s="8">
        <f>'C завтраками| Bed and breakfast'!BT19</f>
        <v>28850</v>
      </c>
      <c r="CA17" s="8">
        <f>'C завтраками| Bed and breakfast'!BU19</f>
        <v>28850</v>
      </c>
      <c r="CB17" s="8">
        <f>'C завтраками| Bed and breakfast'!BV19</f>
        <v>28850</v>
      </c>
      <c r="CC17" s="8">
        <f>'C завтраками| Bed and breakfast'!BW19</f>
        <v>28850</v>
      </c>
      <c r="CD17" s="8">
        <f>'C завтраками| Bed and breakfast'!BX19</f>
        <v>28850</v>
      </c>
      <c r="CE17" s="8">
        <f>'C завтраками| Bed and breakfast'!BY19</f>
        <v>28850</v>
      </c>
      <c r="CF17" s="8">
        <f>'C завтраками| Bed and breakfast'!BZ19</f>
        <v>28850</v>
      </c>
      <c r="CG17" s="8">
        <f>'C завтраками| Bed and breakfast'!CA19</f>
        <v>28850</v>
      </c>
      <c r="CH17" s="8">
        <f>'C завтраками| Bed and breakfast'!CB19</f>
        <v>28850</v>
      </c>
      <c r="CI17" s="8">
        <f>'C завтраками| Bed and breakfast'!CC19</f>
        <v>28850</v>
      </c>
      <c r="CJ17" s="8">
        <f>'C завтраками| Bed and breakfast'!CD19</f>
        <v>28850</v>
      </c>
      <c r="CK17" s="8">
        <f>'C завтраками| Bed and breakfast'!CE19</f>
        <v>28850</v>
      </c>
      <c r="CL17" s="8">
        <f>'C завтраками| Bed and breakfast'!CF19</f>
        <v>28850</v>
      </c>
      <c r="CM17" s="8">
        <f>'C завтраками| Bed and breakfast'!CG19</f>
        <v>28850</v>
      </c>
      <c r="CN17" s="8">
        <f>'C завтраками| Bed and breakfast'!CH19</f>
        <v>28850</v>
      </c>
      <c r="CO17" s="8">
        <f>'C завтраками| Bed and breakfast'!CI19</f>
        <v>28850</v>
      </c>
      <c r="CP17" s="8">
        <f>'C завтраками| Bed and breakfast'!CJ19</f>
        <v>28850</v>
      </c>
      <c r="CQ17" s="8">
        <f>'C завтраками| Bed and breakfast'!CK19</f>
        <v>28850</v>
      </c>
      <c r="CR17" s="8">
        <f>'C завтраками| Bed and breakfast'!CL19</f>
        <v>28850</v>
      </c>
      <c r="CS17" s="8">
        <f>'C завтраками| Bed and breakfast'!CM19</f>
        <v>28850</v>
      </c>
      <c r="CT17" s="8">
        <f>'C завтраками| Bed and breakfast'!CN19</f>
        <v>28850</v>
      </c>
      <c r="CU17" s="8">
        <f>'C завтраками| Bed and breakfast'!CO19</f>
        <v>28850</v>
      </c>
      <c r="CV17" s="8">
        <f>'C завтраками| Bed and breakfast'!CP19</f>
        <v>19500</v>
      </c>
      <c r="CW17" s="8">
        <f>'C завтраками| Bed and breakfast'!CQ19</f>
        <v>19500</v>
      </c>
      <c r="CX17" s="8">
        <f>'C завтраками| Bed and breakfast'!CR19</f>
        <v>20000</v>
      </c>
      <c r="CY17" s="8">
        <f>'C завтраками| Bed and breakfast'!CS19</f>
        <v>20000</v>
      </c>
      <c r="CZ17" s="8">
        <f>'C завтраками| Bed and breakfast'!CT19</f>
        <v>19500</v>
      </c>
      <c r="DA17" s="8">
        <f>'C завтраками| Bed and breakfast'!CU19</f>
        <v>19500</v>
      </c>
      <c r="DB17" s="8">
        <f>'C завтраками| Bed and breakfast'!CV19</f>
        <v>19500</v>
      </c>
      <c r="DC17" s="8">
        <f>'C завтраками| Bed and breakfast'!CW19</f>
        <v>19500</v>
      </c>
      <c r="DD17" s="8">
        <f>'C завтраками| Bed and breakfast'!CX19</f>
        <v>19500</v>
      </c>
      <c r="DE17" s="8">
        <f>'C завтраками| Bed and breakfast'!CY19</f>
        <v>20000</v>
      </c>
      <c r="DF17" s="8">
        <f>'C завтраками| Bed and breakfast'!CZ19</f>
        <v>20000</v>
      </c>
      <c r="DG17" s="8">
        <f>'C завтраками| Bed and breakfast'!DA19</f>
        <v>19500</v>
      </c>
      <c r="DH17" s="8">
        <f>'C завтраками| Bed and breakfast'!DB19</f>
        <v>19500</v>
      </c>
      <c r="DI17" s="8">
        <f>'C завтраками| Bed and breakfast'!DC19</f>
        <v>19500</v>
      </c>
      <c r="DJ17" s="8">
        <f>'C завтраками| Bed and breakfast'!DD19</f>
        <v>18500</v>
      </c>
      <c r="DK17" s="8">
        <f>'C завтраками| Bed and breakfast'!DE19</f>
        <v>18500</v>
      </c>
      <c r="DL17" s="8">
        <f>'C завтраками| Bed and breakfast'!DF19</f>
        <v>19200</v>
      </c>
      <c r="DM17" s="8">
        <f>'C завтраками| Bed and breakfast'!DG19</f>
        <v>19200</v>
      </c>
      <c r="DN17" s="8">
        <f>'C завтраками| Bed and breakfast'!DH19</f>
        <v>18500</v>
      </c>
      <c r="DO17" s="8">
        <f>'C завтраками| Bed and breakfast'!DI19</f>
        <v>18500</v>
      </c>
      <c r="DP17" s="8">
        <f>'C завтраками| Bed and breakfast'!DJ19</f>
        <v>18500</v>
      </c>
      <c r="DQ17" s="8">
        <f>'C завтраками| Bed and breakfast'!DK19</f>
        <v>18500</v>
      </c>
      <c r="DR17" s="8">
        <f>'C завтраками| Bed and breakfast'!DL19</f>
        <v>18500</v>
      </c>
      <c r="DS17" s="8">
        <f>'C завтраками| Bed and breakfast'!DM19</f>
        <v>19200</v>
      </c>
      <c r="DT17" s="8">
        <f>'C завтраками| Bed and breakfast'!DN19</f>
        <v>19200</v>
      </c>
      <c r="DU17" s="8">
        <f>'C завтраками| Bed and breakfast'!DO19</f>
        <v>18500</v>
      </c>
      <c r="DV17" s="8">
        <f>'C завтраками| Bed and breakfast'!DP19</f>
        <v>18500</v>
      </c>
      <c r="DW17" s="8">
        <f>'C завтраками| Bed and breakfast'!DQ19</f>
        <v>18500</v>
      </c>
      <c r="DX17" s="8">
        <f>'C завтраками| Bed and breakfast'!DR19</f>
        <v>18500</v>
      </c>
      <c r="DY17" s="8">
        <f>'C завтраками| Bed and breakfast'!DS19</f>
        <v>19500</v>
      </c>
      <c r="DZ17" s="8">
        <f>'C завтраками| Bed and breakfast'!DT19</f>
        <v>19200</v>
      </c>
      <c r="EA17" s="8">
        <f>'C завтраками| Bed and breakfast'!DU19</f>
        <v>19200</v>
      </c>
      <c r="EB17" s="8">
        <f>'C завтраками| Bed and breakfast'!DV19</f>
        <v>19200</v>
      </c>
      <c r="EC17" s="8">
        <f>'C завтраками| Bed and breakfast'!DW19</f>
        <v>18000</v>
      </c>
      <c r="ED17" s="8">
        <f>'C завтраками| Bed and breakfast'!DX19</f>
        <v>18000</v>
      </c>
      <c r="EE17" s="8">
        <f>'C завтраками| Bed and breakfast'!DY19</f>
        <v>18000</v>
      </c>
      <c r="EF17" s="8">
        <f>'C завтраками| Bed and breakfast'!DZ19</f>
        <v>18000</v>
      </c>
      <c r="EG17" s="8">
        <f>'C завтраками| Bed and breakfast'!EA19</f>
        <v>18000</v>
      </c>
      <c r="EH17" s="8">
        <f>'C завтраками| Bed and breakfast'!EB19</f>
        <v>19200</v>
      </c>
      <c r="EI17" s="8">
        <f>'C завтраками| Bed and breakfast'!EC19</f>
        <v>19200</v>
      </c>
      <c r="EJ17" s="8">
        <f>'C завтраками| Bed and breakfast'!ED19</f>
        <v>19200</v>
      </c>
      <c r="EK17" s="8">
        <f>'C завтраками| Bed and breakfast'!EE19</f>
        <v>17700</v>
      </c>
      <c r="EL17" s="8">
        <f>'C завтраками| Bed and breakfast'!EF19</f>
        <v>17700</v>
      </c>
      <c r="EM17" s="8">
        <f>'C завтраками| Bed and breakfast'!EG19</f>
        <v>17700</v>
      </c>
      <c r="EN17" s="8">
        <f>'C завтраками| Bed and breakfast'!EH19</f>
        <v>18000</v>
      </c>
      <c r="EO17" s="8">
        <f>'C завтраками| Bed and breakfast'!EI19</f>
        <v>18000</v>
      </c>
      <c r="EP17" s="8">
        <f>'C завтраками| Bed and breakfast'!EJ19</f>
        <v>17700</v>
      </c>
      <c r="EQ17" s="8">
        <f>'C завтраками| Bed and breakfast'!EK19</f>
        <v>17700</v>
      </c>
      <c r="ER17" s="8">
        <f>'C завтраками| Bed and breakfast'!EL19</f>
        <v>17700</v>
      </c>
      <c r="ES17" s="8">
        <f>'C завтраками| Bed and breakfast'!EM19</f>
        <v>17700</v>
      </c>
      <c r="ET17" s="8">
        <f>'C завтраками| Bed and breakfast'!EN19</f>
        <v>17700</v>
      </c>
      <c r="EU17" s="8">
        <f>'C завтраками| Bed and breakfast'!EO19</f>
        <v>18000</v>
      </c>
      <c r="EV17" s="8">
        <f>'C завтраками| Bed and breakfast'!EP19</f>
        <v>18000</v>
      </c>
      <c r="EW17" s="8">
        <f>'C завтраками| Bed and breakfast'!EQ19</f>
        <v>17700</v>
      </c>
      <c r="EX17" s="8">
        <f>'C завтраками| Bed and breakfast'!ER19</f>
        <v>17700</v>
      </c>
      <c r="EY17" s="8">
        <f>'C завтраками| Bed and breakfast'!ES19</f>
        <v>17700</v>
      </c>
      <c r="EZ17" s="8">
        <f>'C завтраками| Bed and breakfast'!ET19</f>
        <v>17700</v>
      </c>
      <c r="FA17" s="8">
        <f>'C завтраками| Bed and breakfast'!EU19</f>
        <v>17700</v>
      </c>
      <c r="FB17" s="8">
        <f>'C завтраками| Bed and breakfast'!EV19</f>
        <v>18000</v>
      </c>
      <c r="FC17" s="8">
        <f>'C завтраками| Bed and breakfast'!EW19</f>
        <v>18000</v>
      </c>
      <c r="FD17" s="8">
        <f>'C завтраками| Bed and breakfast'!EX19</f>
        <v>19500</v>
      </c>
      <c r="FE17" s="8">
        <f>'C завтраками| Bed and breakfast'!EY19</f>
        <v>18000</v>
      </c>
      <c r="FF17" s="8">
        <f>'C завтраками| Bed and breakfast'!EZ19</f>
        <v>18000</v>
      </c>
      <c r="FG17" s="8">
        <f>'C завтраками| Bed and breakfast'!FA19</f>
        <v>18000</v>
      </c>
      <c r="FH17" s="8">
        <f>'C завтраками| Bed and breakfast'!FB19</f>
        <v>18000</v>
      </c>
      <c r="FI17" s="8">
        <f>'C завтраками| Bed and breakfast'!FC19</f>
        <v>25500</v>
      </c>
      <c r="FJ17" s="8">
        <f>'C завтраками| Bed and breakfast'!FD19</f>
        <v>25500</v>
      </c>
      <c r="FK17" s="8">
        <f>'C завтраками| Bed and breakfast'!FE19</f>
        <v>25500</v>
      </c>
      <c r="FL17" s="8">
        <f>'C завтраками| Bed and breakfast'!FF19</f>
        <v>25500</v>
      </c>
      <c r="FM17" s="8">
        <f>'C завтраками| Bed and breakfast'!FG19</f>
        <v>25500</v>
      </c>
      <c r="FN17" s="8">
        <f>'C завтраками| Bed and breakfast'!FH19</f>
        <v>25500</v>
      </c>
      <c r="FO17" s="8">
        <f>'C завтраками| Bed and breakfast'!FI19</f>
        <v>25500</v>
      </c>
      <c r="FP17" s="8">
        <f>'C завтраками| Bed and breakfast'!FJ19</f>
        <v>25500</v>
      </c>
      <c r="FQ17" s="8">
        <f>'C завтраками| Bed and breakfast'!FK19</f>
        <v>25500</v>
      </c>
      <c r="FR17" s="8">
        <f>'C завтраками| Bed and breakfast'!FL19</f>
        <v>25500</v>
      </c>
      <c r="FS17" s="8">
        <f>'C завтраками| Bed and breakfast'!FM19</f>
        <v>25500</v>
      </c>
      <c r="FT17" s="8">
        <f>'C завтраками| Bed and breakfast'!FN19</f>
        <v>25500</v>
      </c>
      <c r="FU17" s="8">
        <f>'C завтраками| Bed and breakfast'!FO19</f>
        <v>25500</v>
      </c>
      <c r="FV17" s="8">
        <f>'C завтраками| Bed and breakfast'!FP19</f>
        <v>25500</v>
      </c>
      <c r="FW17" s="8">
        <f>'C завтраками| Bed and breakfast'!FQ19</f>
        <v>25500</v>
      </c>
      <c r="FX17" s="8">
        <f>'C завтраками| Bed and breakfast'!FR19</f>
        <v>25500</v>
      </c>
      <c r="FY17" s="8">
        <f>'C завтраками| Bed and breakfast'!FS19</f>
        <v>25500</v>
      </c>
      <c r="FZ17" s="8">
        <f>'C завтраками| Bed and breakfast'!FT19</f>
        <v>25500</v>
      </c>
      <c r="GA17" s="8">
        <f>'C завтраками| Bed and breakfast'!FU19</f>
        <v>25500</v>
      </c>
      <c r="GB17" s="8">
        <f>'C завтраками| Bed and breakfast'!FV19</f>
        <v>25500</v>
      </c>
      <c r="GC17" s="8">
        <f>'C завтраками| Bed and breakfast'!FW19</f>
        <v>25500</v>
      </c>
      <c r="GD17" s="8">
        <f>'C завтраками| Bed and breakfast'!FX19</f>
        <v>25500</v>
      </c>
      <c r="GE17" s="8">
        <f>'C завтраками| Bed and breakfast'!FY19</f>
        <v>25500</v>
      </c>
      <c r="GF17" s="8">
        <f>'C завтраками| Bed and breakfast'!FZ19</f>
        <v>25500</v>
      </c>
      <c r="GG17" s="8">
        <f>'C завтраками| Bed and breakfast'!GA19</f>
        <v>18000</v>
      </c>
      <c r="GH17" s="8">
        <f>'C завтраками| Bed and breakfast'!GB19</f>
        <v>18000</v>
      </c>
      <c r="GI17" s="8">
        <f>'C завтраками| Bed and breakfast'!GC19</f>
        <v>27400</v>
      </c>
      <c r="GJ17" s="8">
        <f>'C завтраками| Bed and breakfast'!GD19</f>
        <v>27400</v>
      </c>
      <c r="GK17" s="8">
        <f>'C завтраками| Bed and breakfast'!GE19</f>
        <v>27400</v>
      </c>
      <c r="GL17" s="8">
        <f>'C завтраками| Bed and breakfast'!GF19</f>
        <v>27400</v>
      </c>
      <c r="GM17" s="8">
        <f>'C завтраками| Bed and breakfast'!GG19</f>
        <v>27400</v>
      </c>
      <c r="GN17" s="8">
        <f>'C завтраками| Bed and breakfast'!GH19</f>
        <v>27400</v>
      </c>
      <c r="GO17" s="8">
        <f>'C завтраками| Bed and breakfast'!GI19</f>
        <v>27400</v>
      </c>
      <c r="GP17" s="8">
        <f>'C завтраками| Bed and breakfast'!GJ19</f>
        <v>27400</v>
      </c>
      <c r="GQ17" s="8">
        <f>'C завтраками| Bed and breakfast'!GK19</f>
        <v>27400</v>
      </c>
      <c r="GR17" s="8">
        <f>'C завтраками| Bed and breakfast'!GL19</f>
        <v>27400</v>
      </c>
      <c r="GS17" s="8">
        <f>'C завтраками| Bed and breakfast'!GM19</f>
        <v>21400</v>
      </c>
      <c r="GT17" s="8">
        <f>'C завтраками| Bed and breakfast'!GN19</f>
        <v>21400</v>
      </c>
      <c r="GU17" s="8">
        <f>'C завтраками| Bed and breakfast'!GO19</f>
        <v>21400</v>
      </c>
      <c r="GV17" s="8">
        <f>'C завтраками| Bed and breakfast'!GP19</f>
        <v>21400</v>
      </c>
      <c r="GW17" s="8">
        <f>'C завтраками| Bed and breakfast'!GQ19</f>
        <v>21900</v>
      </c>
      <c r="GX17" s="8">
        <f>'C завтраками| Bed and breakfast'!GR19</f>
        <v>21900</v>
      </c>
      <c r="GY17" s="8">
        <f>'C завтраками| Bed and breakfast'!GS19</f>
        <v>23100</v>
      </c>
      <c r="GZ17" s="8">
        <f>'C завтраками| Bed and breakfast'!GT19</f>
        <v>23100</v>
      </c>
      <c r="HA17" s="8">
        <f>'C завтраками| Bed and breakfast'!GU19</f>
        <v>21900</v>
      </c>
      <c r="HB17" s="8">
        <f>'C завтраками| Bed and breakfast'!GV19</f>
        <v>21900</v>
      </c>
      <c r="HC17" s="8">
        <f>'C завтраками| Bed and breakfast'!GW19</f>
        <v>21900</v>
      </c>
      <c r="HD17" s="8">
        <f>'C завтраками| Bed and breakfast'!GX19</f>
        <v>21900</v>
      </c>
      <c r="HE17" s="8">
        <f>'C завтраками| Bed and breakfast'!GY19</f>
        <v>21900</v>
      </c>
      <c r="HF17" s="8">
        <f>'C завтраками| Bed and breakfast'!GZ19</f>
        <v>23100</v>
      </c>
      <c r="HG17" s="8">
        <f>'C завтраками| Bed and breakfast'!HA19</f>
        <v>23100</v>
      </c>
      <c r="HH17" s="8">
        <f>'C завтраками| Bed and breakfast'!HB19</f>
        <v>21900</v>
      </c>
      <c r="HI17" s="8">
        <f>'C завтраками| Bed and breakfast'!HC19</f>
        <v>21900</v>
      </c>
      <c r="HJ17" s="8">
        <f>'C завтраками| Bed and breakfast'!HD19</f>
        <v>21900</v>
      </c>
      <c r="HK17" s="8">
        <f>'C завтраками| Bed and breakfast'!HE19</f>
        <v>21900</v>
      </c>
      <c r="HL17" s="8">
        <f>'C завтраками| Bed and breakfast'!HF19</f>
        <v>21900</v>
      </c>
      <c r="HM17" s="8">
        <f>'C завтраками| Bed and breakfast'!HG19</f>
        <v>19500</v>
      </c>
      <c r="HN17" s="8">
        <f>'C завтраками| Bed and breakfast'!HH19</f>
        <v>23100</v>
      </c>
      <c r="HO17" s="8">
        <f>'C завтраками| Bed and breakfast'!HI19</f>
        <v>21900</v>
      </c>
      <c r="HP17" s="8">
        <f>'C завтраками| Bed and breakfast'!HJ19</f>
        <v>21900</v>
      </c>
      <c r="HQ17" s="8">
        <f>'C завтраками| Bed and breakfast'!HK19</f>
        <v>21900</v>
      </c>
      <c r="HR17" s="8">
        <f>'C завтраками| Bed and breakfast'!HL19</f>
        <v>21900</v>
      </c>
      <c r="HS17" s="8">
        <f>'C завтраками| Bed and breakfast'!HM19</f>
        <v>21900</v>
      </c>
      <c r="HT17" s="8">
        <f>'C завтраками| Bed and breakfast'!HN19</f>
        <v>23100</v>
      </c>
      <c r="HU17" s="8">
        <f>'C завтраками| Bed and breakfast'!HO19</f>
        <v>23100</v>
      </c>
      <c r="HV17" s="8">
        <f>'C завтраками| Bed and breakfast'!HP19</f>
        <v>21900</v>
      </c>
      <c r="HW17" s="8">
        <f>'C завтраками| Bed and breakfast'!HQ19</f>
        <v>21900</v>
      </c>
      <c r="HX17" s="8">
        <f>'C завтраками| Bed and breakfast'!HR19</f>
        <v>21900</v>
      </c>
      <c r="HY17" s="8">
        <f>'C завтраками| Bed and breakfast'!HS19</f>
        <v>21900</v>
      </c>
      <c r="HZ17" s="8">
        <f>'C завтраками| Bed and breakfast'!HT19</f>
        <v>21900</v>
      </c>
      <c r="IA17" s="8">
        <f>'C завтраками| Bed and breakfast'!HU19</f>
        <v>23100</v>
      </c>
      <c r="IB17" s="8">
        <f>'C завтраками| Bed and breakfast'!HV19</f>
        <v>23100</v>
      </c>
      <c r="IC17" s="8">
        <f>'C завтраками| Bed and breakfast'!HW19</f>
        <v>21900</v>
      </c>
      <c r="ID17" s="8">
        <f>'C завтраками| Bed and breakfast'!HX19</f>
        <v>21900</v>
      </c>
      <c r="IE17" s="8">
        <f>'C завтраками| Bed and breakfast'!HY19</f>
        <v>21900</v>
      </c>
      <c r="IF17" s="8">
        <f>'C завтраками| Bed and breakfast'!HZ19</f>
        <v>21900</v>
      </c>
      <c r="IG17" s="8">
        <f>'C завтраками| Bed and breakfast'!IA19</f>
        <v>21900</v>
      </c>
      <c r="IH17" s="8">
        <f>'C завтраками| Bed and breakfast'!IB19</f>
        <v>23100</v>
      </c>
      <c r="II17" s="8">
        <f>'C завтраками| Bed and breakfast'!IC19</f>
        <v>23100</v>
      </c>
      <c r="IJ17" s="8">
        <f>'C завтраками| Bed and breakfast'!ID19</f>
        <v>20000</v>
      </c>
      <c r="IK17" s="8">
        <f>'C завтраками| Bed and breakfast'!IE19</f>
        <v>20000</v>
      </c>
      <c r="IL17" s="8">
        <f>'C завтраками| Bed and breakfast'!IF19</f>
        <v>20000</v>
      </c>
      <c r="IM17" s="8">
        <f>'C завтраками| Bed and breakfast'!IG19</f>
        <v>20000</v>
      </c>
      <c r="IN17" s="8">
        <f>'C завтраками| Bed and breakfast'!IH19</f>
        <v>20000</v>
      </c>
      <c r="IO17" s="8">
        <f>'C завтраками| Bed and breakfast'!II19</f>
        <v>21900</v>
      </c>
      <c r="IP17" s="8">
        <f>'C завтраками| Bed and breakfast'!IJ19</f>
        <v>21900</v>
      </c>
      <c r="IQ17" s="8">
        <f>'C завтраками| Bed and breakfast'!IK19</f>
        <v>19500</v>
      </c>
      <c r="IR17" s="8">
        <f>'C завтраками| Bed and breakfast'!IL19</f>
        <v>19500</v>
      </c>
      <c r="IS17" s="8">
        <f>'C завтраками| Bed and breakfast'!IM19</f>
        <v>19500</v>
      </c>
      <c r="IT17" s="8">
        <f>'C завтраками| Bed and breakfast'!IN19</f>
        <v>19500</v>
      </c>
      <c r="IU17" s="8">
        <f>'C завтраками| Bed and breakfast'!IO19</f>
        <v>19500</v>
      </c>
      <c r="IV17" s="8">
        <f>'C завтраками| Bed and breakfast'!IP19</f>
        <v>21900</v>
      </c>
      <c r="IW17" s="8">
        <f>'C завтраками| Bed and breakfast'!IQ19</f>
        <v>21900</v>
      </c>
      <c r="IX17" s="8">
        <f>'C завтраками| Bed and breakfast'!IR19</f>
        <v>19500</v>
      </c>
      <c r="IY17" s="8">
        <f>'C завтраками| Bed and breakfast'!IS19</f>
        <v>19500</v>
      </c>
      <c r="IZ17" s="8">
        <f>'C завтраками| Bed and breakfast'!IT19</f>
        <v>19500</v>
      </c>
      <c r="JA17" s="8">
        <f>'C завтраками| Bed and breakfast'!IU19</f>
        <v>19500</v>
      </c>
      <c r="JB17" s="8">
        <f>'C завтраками| Bed and breakfast'!IV19</f>
        <v>19500</v>
      </c>
      <c r="JC17" s="8">
        <f>'C завтраками| Bed and breakfast'!IW19</f>
        <v>21900</v>
      </c>
      <c r="JD17" s="8">
        <f>'C завтраками| Bed and breakfast'!IX19</f>
        <v>21900</v>
      </c>
      <c r="JE17" s="8">
        <f>'C завтраками| Bed and breakfast'!IY19</f>
        <v>19500</v>
      </c>
      <c r="JF17" s="8">
        <f>'C завтраками| Bed and breakfast'!IZ19</f>
        <v>19500</v>
      </c>
      <c r="JG17" s="8">
        <f>'C завтраками| Bed and breakfast'!JA19</f>
        <v>19500</v>
      </c>
      <c r="JH17" s="8">
        <f>'C завтраками| Bed and breakfast'!JB19</f>
        <v>19500</v>
      </c>
      <c r="JI17" s="8">
        <f>'C завтраками| Bed and breakfast'!JC19</f>
        <v>19500</v>
      </c>
      <c r="JJ17" s="8">
        <f>'C завтраками| Bed and breakfast'!JD19</f>
        <v>21900</v>
      </c>
      <c r="JK17" s="8">
        <f>'C завтраками| Bed and breakfast'!JE19</f>
        <v>21900</v>
      </c>
      <c r="JL17" s="8">
        <f>'C завтраками| Bed and breakfast'!JF19</f>
        <v>19500</v>
      </c>
      <c r="JM17" s="8">
        <f>'C завтраками| Bed and breakfast'!JG19</f>
        <v>19500</v>
      </c>
      <c r="JN17" s="8">
        <f>'C завтраками| Bed and breakfast'!JH19</f>
        <v>19500</v>
      </c>
      <c r="JO17" s="8">
        <f>'C завтраками| Bed and breakfast'!JI19</f>
        <v>19500</v>
      </c>
      <c r="JP17" s="8">
        <f>'C завтраками| Bed and breakfast'!JJ19</f>
        <v>19500</v>
      </c>
      <c r="JQ17" s="8">
        <f>'C завтраками| Bed and breakfast'!JK19</f>
        <v>21900</v>
      </c>
      <c r="JR17" s="8">
        <f>'C завтраками| Bed and breakfast'!JL19</f>
        <v>21900</v>
      </c>
      <c r="JS17" s="8">
        <f>'C завтраками| Bed and breakfast'!JM19</f>
        <v>20700</v>
      </c>
      <c r="JT17" s="8">
        <f>'C завтраками| Bed and breakfast'!JN19</f>
        <v>20700</v>
      </c>
      <c r="JU17" s="8">
        <f>'C завтраками| Bed and breakfast'!JO19</f>
        <v>20700</v>
      </c>
      <c r="JV17" s="8">
        <f>'C завтраками| Bed and breakfast'!JP19</f>
        <v>20700</v>
      </c>
    </row>
    <row r="18" spans="1:282" s="53" customFormat="1" x14ac:dyDescent="0.2">
      <c r="A18" s="42" t="s">
        <v>85</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row>
    <row r="19" spans="1:282" s="53" customFormat="1" x14ac:dyDescent="0.2">
      <c r="A19" s="88">
        <f>A7</f>
        <v>1</v>
      </c>
      <c r="B19" s="8" t="e">
        <f>'C завтраками| Bed and breakfast'!#REF!</f>
        <v>#REF!</v>
      </c>
      <c r="C19" s="8" t="e">
        <f>'C завтраками| Bed and breakfast'!#REF!</f>
        <v>#REF!</v>
      </c>
      <c r="D19" s="8" t="e">
        <f>'C завтраками| Bed and breakfast'!#REF!</f>
        <v>#REF!</v>
      </c>
      <c r="E19" s="8" t="e">
        <f>'C завтраками| Bed and breakfast'!#REF!</f>
        <v>#REF!</v>
      </c>
      <c r="F19" s="8" t="e">
        <f>'C завтраками| Bed and breakfast'!#REF!</f>
        <v>#REF!</v>
      </c>
      <c r="G19" s="8" t="e">
        <f>'C завтраками| Bed and breakfast'!#REF!</f>
        <v>#REF!</v>
      </c>
      <c r="H19" s="8">
        <f>'C завтраками| Bed and breakfast'!B21</f>
        <v>42250</v>
      </c>
      <c r="I19" s="8">
        <f>'C завтраками| Bed and breakfast'!C21</f>
        <v>56750</v>
      </c>
      <c r="J19" s="8">
        <f>'C завтраками| Bed and breakfast'!D21</f>
        <v>56750</v>
      </c>
      <c r="K19" s="8">
        <f>'C завтраками| Bed and breakfast'!E21</f>
        <v>56750</v>
      </c>
      <c r="L19" s="8">
        <f>'C завтраками| Bed and breakfast'!F21</f>
        <v>49750</v>
      </c>
      <c r="M19" s="8">
        <f>'C завтраками| Bed and breakfast'!G21</f>
        <v>49750</v>
      </c>
      <c r="N19" s="8">
        <f>'C завтраками| Bed and breakfast'!H21</f>
        <v>49750</v>
      </c>
      <c r="O19" s="8">
        <f>'C завтраками| Bed and breakfast'!I21</f>
        <v>49750</v>
      </c>
      <c r="P19" s="8">
        <f>'C завтраками| Bed and breakfast'!J21</f>
        <v>49750</v>
      </c>
      <c r="Q19" s="8">
        <f>'C завтраками| Bed and breakfast'!K21</f>
        <v>49750</v>
      </c>
      <c r="R19" s="8">
        <f>'C завтраками| Bed and breakfast'!L21</f>
        <v>40950</v>
      </c>
      <c r="S19" s="8">
        <f>'C завтраками| Bed and breakfast'!M21</f>
        <v>24450</v>
      </c>
      <c r="T19" s="8">
        <f>'C завтраками| Bed and breakfast'!N21</f>
        <v>24450</v>
      </c>
      <c r="U19" s="8">
        <f>'C завтраками| Bed and breakfast'!O21</f>
        <v>24450</v>
      </c>
      <c r="V19" s="8">
        <f>'C завтраками| Bed and breakfast'!P21</f>
        <v>24450</v>
      </c>
      <c r="W19" s="8">
        <f>'C завтраками| Bed and breakfast'!Q21</f>
        <v>24450</v>
      </c>
      <c r="X19" s="8">
        <f>'C завтраками| Bed and breakfast'!R21</f>
        <v>26450</v>
      </c>
      <c r="Y19" s="8">
        <f>'C завтраками| Bed and breakfast'!S21</f>
        <v>26450</v>
      </c>
      <c r="Z19" s="8">
        <f>'C завтраками| Bed and breakfast'!T21</f>
        <v>26450</v>
      </c>
      <c r="AA19" s="8">
        <f>'C завтраками| Bed and breakfast'!U21</f>
        <v>26450</v>
      </c>
      <c r="AB19" s="8">
        <f>'C завтраками| Bed and breakfast'!V21</f>
        <v>26450</v>
      </c>
      <c r="AC19" s="8">
        <f>'C завтраками| Bed and breakfast'!W21</f>
        <v>24450</v>
      </c>
      <c r="AD19" s="8">
        <f>'C завтраками| Bed and breakfast'!X21</f>
        <v>24450</v>
      </c>
      <c r="AE19" s="8">
        <f>'C завтраками| Bed and breakfast'!Y21</f>
        <v>24450</v>
      </c>
      <c r="AF19" s="8">
        <f>'C завтраками| Bed and breakfast'!Z21</f>
        <v>24450</v>
      </c>
      <c r="AG19" s="8">
        <f>'C завтраками| Bed and breakfast'!AA21</f>
        <v>24450</v>
      </c>
      <c r="AH19" s="8">
        <f>'C завтраками| Bed and breakfast'!AB21</f>
        <v>28450</v>
      </c>
      <c r="AI19" s="8">
        <f>'C завтраками| Bed and breakfast'!AC21</f>
        <v>28450</v>
      </c>
      <c r="AJ19" s="8">
        <f>'C завтраками| Bed and breakfast'!AD21</f>
        <v>28450</v>
      </c>
      <c r="AK19" s="8">
        <f>'C завтраками| Bed and breakfast'!AE21</f>
        <v>28450</v>
      </c>
      <c r="AL19" s="8">
        <f>'C завтраками| Bed and breakfast'!AF21</f>
        <v>28450</v>
      </c>
      <c r="AM19" s="8">
        <f>'C завтраками| Bed and breakfast'!AG21</f>
        <v>30450</v>
      </c>
      <c r="AN19" s="8">
        <f>'C завтраками| Bed and breakfast'!AH21</f>
        <v>32950</v>
      </c>
      <c r="AO19" s="8">
        <f>'C завтраками| Bed and breakfast'!AI21</f>
        <v>33650</v>
      </c>
      <c r="AP19" s="8">
        <f>'C завтраками| Bed and breakfast'!AJ21</f>
        <v>33650</v>
      </c>
      <c r="AQ19" s="8">
        <f>'C завтраками| Bed and breakfast'!AK21</f>
        <v>33650</v>
      </c>
      <c r="AR19" s="8">
        <f>'C завтраками| Bed and breakfast'!AL21</f>
        <v>33650</v>
      </c>
      <c r="AS19" s="8">
        <f>'C завтраками| Bed and breakfast'!AM21</f>
        <v>33650</v>
      </c>
      <c r="AT19" s="8">
        <f>'C завтраками| Bed and breakfast'!AN21</f>
        <v>33650</v>
      </c>
      <c r="AU19" s="8">
        <f>'C завтраками| Bed and breakfast'!AO21</f>
        <v>33650</v>
      </c>
      <c r="AV19" s="8">
        <f>'C завтраками| Bed and breakfast'!AP21</f>
        <v>33650</v>
      </c>
      <c r="AW19" s="8">
        <f>'C завтраками| Bed and breakfast'!AQ21</f>
        <v>33650</v>
      </c>
      <c r="AX19" s="8">
        <f>'C завтраками| Bed and breakfast'!AR21</f>
        <v>33650</v>
      </c>
      <c r="AY19" s="8">
        <f>'C завтраками| Bed and breakfast'!AS21</f>
        <v>31650</v>
      </c>
      <c r="AZ19" s="8">
        <f>'C завтраками| Bed and breakfast'!AT21</f>
        <v>31650</v>
      </c>
      <c r="BA19" s="8">
        <f>'C завтраками| Bed and breakfast'!AU21</f>
        <v>33650</v>
      </c>
      <c r="BB19" s="8">
        <f>'C завтраками| Bed and breakfast'!AV21</f>
        <v>33650</v>
      </c>
      <c r="BC19" s="8">
        <f>'C завтраками| Bed and breakfast'!AW21</f>
        <v>35650</v>
      </c>
      <c r="BD19" s="8">
        <f>'C завтраками| Bed and breakfast'!AX21</f>
        <v>38150</v>
      </c>
      <c r="BE19" s="8">
        <f>'C завтраками| Bed and breakfast'!AY21</f>
        <v>38150</v>
      </c>
      <c r="BF19" s="8">
        <f>'C завтраками| Bed and breakfast'!AZ21</f>
        <v>38150</v>
      </c>
      <c r="BG19" s="8">
        <f>'C завтраками| Bed and breakfast'!BA21</f>
        <v>38150</v>
      </c>
      <c r="BH19" s="8">
        <f>'C завтраками| Bed and breakfast'!BB21</f>
        <v>40650</v>
      </c>
      <c r="BI19" s="8">
        <f>'C завтраками| Bed and breakfast'!BC21</f>
        <v>43650</v>
      </c>
      <c r="BJ19" s="8">
        <f>'C завтраками| Bed and breakfast'!BD21</f>
        <v>43650</v>
      </c>
      <c r="BK19" s="8">
        <f>'C завтраками| Bed and breakfast'!BE21</f>
        <v>40650</v>
      </c>
      <c r="BL19" s="8">
        <f>'C завтраками| Bed and breakfast'!BF21</f>
        <v>35650</v>
      </c>
      <c r="BM19" s="8">
        <f>'C завтраками| Bed and breakfast'!BG21</f>
        <v>35650</v>
      </c>
      <c r="BN19" s="8">
        <f>'C завтраками| Bed and breakfast'!BH21</f>
        <v>38150</v>
      </c>
      <c r="BO19" s="8">
        <f>'C завтраками| Bed and breakfast'!BI21</f>
        <v>38150</v>
      </c>
      <c r="BP19" s="8">
        <f>'C завтраками| Bed and breakfast'!BJ21</f>
        <v>29650</v>
      </c>
      <c r="BQ19" s="8">
        <f>'C завтраками| Bed and breakfast'!BK21</f>
        <v>30100</v>
      </c>
      <c r="BR19" s="8">
        <f>'C завтраками| Bed and breakfast'!BL21</f>
        <v>30100</v>
      </c>
      <c r="BS19" s="8">
        <f>'C завтраками| Bed and breakfast'!BM21</f>
        <v>30100</v>
      </c>
      <c r="BT19" s="8">
        <f>'C завтраками| Bed and breakfast'!BN21</f>
        <v>28600</v>
      </c>
      <c r="BU19" s="8">
        <f>'C завтраками| Bed and breakfast'!BO21</f>
        <v>28600</v>
      </c>
      <c r="BV19" s="8">
        <f>'C завтраками| Bed and breakfast'!BP21</f>
        <v>30100</v>
      </c>
      <c r="BW19" s="8">
        <f>'C завтраками| Bed and breakfast'!BQ21</f>
        <v>30100</v>
      </c>
      <c r="BX19" s="8">
        <f>'C завтраками| Bed and breakfast'!BR21</f>
        <v>30100</v>
      </c>
      <c r="BY19" s="8">
        <f>'C завтраками| Bed and breakfast'!BS21</f>
        <v>28400</v>
      </c>
      <c r="BZ19" s="8">
        <f>'C завтраками| Bed and breakfast'!BT21</f>
        <v>28400</v>
      </c>
      <c r="CA19" s="8">
        <f>'C завтраками| Bed and breakfast'!BU21</f>
        <v>28400</v>
      </c>
      <c r="CB19" s="8">
        <f>'C завтраками| Bed and breakfast'!BV21</f>
        <v>28400</v>
      </c>
      <c r="CC19" s="8">
        <f>'C завтраками| Bed and breakfast'!BW21</f>
        <v>28400</v>
      </c>
      <c r="CD19" s="8">
        <f>'C завтраками| Bed and breakfast'!BX21</f>
        <v>28400</v>
      </c>
      <c r="CE19" s="8">
        <f>'C завтраками| Bed and breakfast'!BY21</f>
        <v>28400</v>
      </c>
      <c r="CF19" s="8">
        <f>'C завтраками| Bed and breakfast'!BZ21</f>
        <v>28400</v>
      </c>
      <c r="CG19" s="8">
        <f>'C завтраками| Bed and breakfast'!CA21</f>
        <v>28400</v>
      </c>
      <c r="CH19" s="8">
        <f>'C завтраками| Bed and breakfast'!CB21</f>
        <v>28400</v>
      </c>
      <c r="CI19" s="8">
        <f>'C завтраками| Bed and breakfast'!CC21</f>
        <v>28400</v>
      </c>
      <c r="CJ19" s="8">
        <f>'C завтраками| Bed and breakfast'!CD21</f>
        <v>28400</v>
      </c>
      <c r="CK19" s="8">
        <f>'C завтраками| Bed and breakfast'!CE21</f>
        <v>28400</v>
      </c>
      <c r="CL19" s="8">
        <f>'C завтраками| Bed and breakfast'!CF21</f>
        <v>28400</v>
      </c>
      <c r="CM19" s="8">
        <f>'C завтраками| Bed and breakfast'!CG21</f>
        <v>28400</v>
      </c>
      <c r="CN19" s="8">
        <f>'C завтраками| Bed and breakfast'!CH21</f>
        <v>28400</v>
      </c>
      <c r="CO19" s="8">
        <f>'C завтраками| Bed and breakfast'!CI21</f>
        <v>28400</v>
      </c>
      <c r="CP19" s="8">
        <f>'C завтраками| Bed and breakfast'!CJ21</f>
        <v>28400</v>
      </c>
      <c r="CQ19" s="8">
        <f>'C завтраками| Bed and breakfast'!CK21</f>
        <v>28400</v>
      </c>
      <c r="CR19" s="8">
        <f>'C завтраками| Bed and breakfast'!CL21</f>
        <v>28400</v>
      </c>
      <c r="CS19" s="8">
        <f>'C завтраками| Bed and breakfast'!CM21</f>
        <v>28400</v>
      </c>
      <c r="CT19" s="8">
        <f>'C завтраками| Bed and breakfast'!CN21</f>
        <v>28400</v>
      </c>
      <c r="CU19" s="8">
        <f>'C завтраками| Bed and breakfast'!CO21</f>
        <v>28400</v>
      </c>
      <c r="CV19" s="8">
        <f>'C завтраками| Bed and breakfast'!CP21</f>
        <v>19150</v>
      </c>
      <c r="CW19" s="8">
        <f>'C завтраками| Bed and breakfast'!CQ21</f>
        <v>19150</v>
      </c>
      <c r="CX19" s="8">
        <f>'C завтраками| Bed and breakfast'!CR21</f>
        <v>19650</v>
      </c>
      <c r="CY19" s="8">
        <f>'C завтраками| Bed and breakfast'!CS21</f>
        <v>19650</v>
      </c>
      <c r="CZ19" s="8">
        <f>'C завтраками| Bed and breakfast'!CT21</f>
        <v>19150</v>
      </c>
      <c r="DA19" s="8">
        <f>'C завтраками| Bed and breakfast'!CU21</f>
        <v>19150</v>
      </c>
      <c r="DB19" s="8">
        <f>'C завтраками| Bed and breakfast'!CV21</f>
        <v>19150</v>
      </c>
      <c r="DC19" s="8">
        <f>'C завтраками| Bed and breakfast'!CW21</f>
        <v>19150</v>
      </c>
      <c r="DD19" s="8">
        <f>'C завтраками| Bed and breakfast'!CX21</f>
        <v>19150</v>
      </c>
      <c r="DE19" s="8">
        <f>'C завтраками| Bed and breakfast'!CY21</f>
        <v>19650</v>
      </c>
      <c r="DF19" s="8">
        <f>'C завтраками| Bed and breakfast'!CZ21</f>
        <v>19650</v>
      </c>
      <c r="DG19" s="8">
        <f>'C завтраками| Bed and breakfast'!DA21</f>
        <v>19150</v>
      </c>
      <c r="DH19" s="8">
        <f>'C завтраками| Bed and breakfast'!DB21</f>
        <v>19150</v>
      </c>
      <c r="DI19" s="8">
        <f>'C завтраками| Bed and breakfast'!DC21</f>
        <v>19150</v>
      </c>
      <c r="DJ19" s="8">
        <f>'C завтраками| Bed and breakfast'!DD21</f>
        <v>18150</v>
      </c>
      <c r="DK19" s="8">
        <f>'C завтраками| Bed and breakfast'!DE21</f>
        <v>18150</v>
      </c>
      <c r="DL19" s="8">
        <f>'C завтраками| Bed and breakfast'!DF21</f>
        <v>18850</v>
      </c>
      <c r="DM19" s="8">
        <f>'C завтраками| Bed and breakfast'!DG21</f>
        <v>18850</v>
      </c>
      <c r="DN19" s="8">
        <f>'C завтраками| Bed and breakfast'!DH21</f>
        <v>18150</v>
      </c>
      <c r="DO19" s="8">
        <f>'C завтраками| Bed and breakfast'!DI21</f>
        <v>18150</v>
      </c>
      <c r="DP19" s="8">
        <f>'C завтраками| Bed and breakfast'!DJ21</f>
        <v>18150</v>
      </c>
      <c r="DQ19" s="8">
        <f>'C завтраками| Bed and breakfast'!DK21</f>
        <v>18150</v>
      </c>
      <c r="DR19" s="8">
        <f>'C завтраками| Bed and breakfast'!DL21</f>
        <v>18150</v>
      </c>
      <c r="DS19" s="8">
        <f>'C завтраками| Bed and breakfast'!DM21</f>
        <v>18850</v>
      </c>
      <c r="DT19" s="8">
        <f>'C завтраками| Bed and breakfast'!DN21</f>
        <v>18850</v>
      </c>
      <c r="DU19" s="8">
        <f>'C завтраками| Bed and breakfast'!DO21</f>
        <v>18150</v>
      </c>
      <c r="DV19" s="8">
        <f>'C завтраками| Bed and breakfast'!DP21</f>
        <v>18150</v>
      </c>
      <c r="DW19" s="8">
        <f>'C завтраками| Bed and breakfast'!DQ21</f>
        <v>18150</v>
      </c>
      <c r="DX19" s="8">
        <f>'C завтраками| Bed and breakfast'!DR21</f>
        <v>18150</v>
      </c>
      <c r="DY19" s="8">
        <f>'C завтраками| Bed and breakfast'!DS21</f>
        <v>19150</v>
      </c>
      <c r="DZ19" s="8">
        <f>'C завтраками| Bed and breakfast'!DT21</f>
        <v>18850</v>
      </c>
      <c r="EA19" s="8">
        <f>'C завтраками| Bed and breakfast'!DU21</f>
        <v>18850</v>
      </c>
      <c r="EB19" s="8">
        <f>'C завтраками| Bed and breakfast'!DV21</f>
        <v>18850</v>
      </c>
      <c r="EC19" s="8">
        <f>'C завтраками| Bed and breakfast'!DW21</f>
        <v>17650</v>
      </c>
      <c r="ED19" s="8">
        <f>'C завтраками| Bed and breakfast'!DX21</f>
        <v>17650</v>
      </c>
      <c r="EE19" s="8">
        <f>'C завтраками| Bed and breakfast'!DY21</f>
        <v>17650</v>
      </c>
      <c r="EF19" s="8">
        <f>'C завтраками| Bed and breakfast'!DZ21</f>
        <v>17650</v>
      </c>
      <c r="EG19" s="8">
        <f>'C завтраками| Bed and breakfast'!EA21</f>
        <v>17650</v>
      </c>
      <c r="EH19" s="8">
        <f>'C завтраками| Bed and breakfast'!EB21</f>
        <v>18850</v>
      </c>
      <c r="EI19" s="8">
        <f>'C завтраками| Bed and breakfast'!EC21</f>
        <v>18850</v>
      </c>
      <c r="EJ19" s="8">
        <f>'C завтраками| Bed and breakfast'!ED21</f>
        <v>18850</v>
      </c>
      <c r="EK19" s="8">
        <f>'C завтраками| Bed and breakfast'!EE21</f>
        <v>17350</v>
      </c>
      <c r="EL19" s="8">
        <f>'C завтраками| Bed and breakfast'!EF21</f>
        <v>17350</v>
      </c>
      <c r="EM19" s="8">
        <f>'C завтраками| Bed and breakfast'!EG21</f>
        <v>17350</v>
      </c>
      <c r="EN19" s="8">
        <f>'C завтраками| Bed and breakfast'!EH21</f>
        <v>17650</v>
      </c>
      <c r="EO19" s="8">
        <f>'C завтраками| Bed and breakfast'!EI21</f>
        <v>17650</v>
      </c>
      <c r="EP19" s="8">
        <f>'C завтраками| Bed and breakfast'!EJ21</f>
        <v>17350</v>
      </c>
      <c r="EQ19" s="8">
        <f>'C завтраками| Bed and breakfast'!EK21</f>
        <v>17350</v>
      </c>
      <c r="ER19" s="8">
        <f>'C завтраками| Bed and breakfast'!EL21</f>
        <v>17350</v>
      </c>
      <c r="ES19" s="8">
        <f>'C завтраками| Bed and breakfast'!EM21</f>
        <v>17350</v>
      </c>
      <c r="ET19" s="8">
        <f>'C завтраками| Bed and breakfast'!EN21</f>
        <v>17350</v>
      </c>
      <c r="EU19" s="8">
        <f>'C завтраками| Bed and breakfast'!EO21</f>
        <v>17650</v>
      </c>
      <c r="EV19" s="8">
        <f>'C завтраками| Bed and breakfast'!EP21</f>
        <v>17650</v>
      </c>
      <c r="EW19" s="8">
        <f>'C завтраками| Bed and breakfast'!EQ21</f>
        <v>17350</v>
      </c>
      <c r="EX19" s="8">
        <f>'C завтраками| Bed and breakfast'!ER21</f>
        <v>17350</v>
      </c>
      <c r="EY19" s="8">
        <f>'C завтраками| Bed and breakfast'!ES21</f>
        <v>17350</v>
      </c>
      <c r="EZ19" s="8">
        <f>'C завтраками| Bed and breakfast'!ET21</f>
        <v>17350</v>
      </c>
      <c r="FA19" s="8">
        <f>'C завтраками| Bed and breakfast'!EU21</f>
        <v>17350</v>
      </c>
      <c r="FB19" s="8">
        <f>'C завтраками| Bed and breakfast'!EV21</f>
        <v>17650</v>
      </c>
      <c r="FC19" s="8">
        <f>'C завтраками| Bed and breakfast'!EW21</f>
        <v>17650</v>
      </c>
      <c r="FD19" s="8">
        <f>'C завтраками| Bed and breakfast'!EX21</f>
        <v>19150</v>
      </c>
      <c r="FE19" s="8">
        <f>'C завтраками| Bed and breakfast'!EY21</f>
        <v>17650</v>
      </c>
      <c r="FF19" s="8">
        <f>'C завтраками| Bed and breakfast'!EZ21</f>
        <v>17650</v>
      </c>
      <c r="FG19" s="8">
        <f>'C завтраками| Bed and breakfast'!FA21</f>
        <v>17650</v>
      </c>
      <c r="FH19" s="8">
        <f>'C завтраками| Bed and breakfast'!FB21</f>
        <v>17650</v>
      </c>
      <c r="FI19" s="8">
        <f>'C завтраками| Bed and breakfast'!FC21</f>
        <v>25150</v>
      </c>
      <c r="FJ19" s="8">
        <f>'C завтраками| Bed and breakfast'!FD21</f>
        <v>25150</v>
      </c>
      <c r="FK19" s="8">
        <f>'C завтраками| Bed and breakfast'!FE21</f>
        <v>25150</v>
      </c>
      <c r="FL19" s="8">
        <f>'C завтраками| Bed and breakfast'!FF21</f>
        <v>25150</v>
      </c>
      <c r="FM19" s="8">
        <f>'C завтраками| Bed and breakfast'!FG21</f>
        <v>25150</v>
      </c>
      <c r="FN19" s="8">
        <f>'C завтраками| Bed and breakfast'!FH21</f>
        <v>25150</v>
      </c>
      <c r="FO19" s="8">
        <f>'C завтраками| Bed and breakfast'!FI21</f>
        <v>25150</v>
      </c>
      <c r="FP19" s="8">
        <f>'C завтраками| Bed and breakfast'!FJ21</f>
        <v>25150</v>
      </c>
      <c r="FQ19" s="8">
        <f>'C завтраками| Bed and breakfast'!FK21</f>
        <v>25150</v>
      </c>
      <c r="FR19" s="8">
        <f>'C завтраками| Bed and breakfast'!FL21</f>
        <v>25150</v>
      </c>
      <c r="FS19" s="8">
        <f>'C завтраками| Bed and breakfast'!FM21</f>
        <v>25150</v>
      </c>
      <c r="FT19" s="8">
        <f>'C завтраками| Bed and breakfast'!FN21</f>
        <v>25150</v>
      </c>
      <c r="FU19" s="8">
        <f>'C завтраками| Bed and breakfast'!FO21</f>
        <v>25150</v>
      </c>
      <c r="FV19" s="8">
        <f>'C завтраками| Bed and breakfast'!FP21</f>
        <v>25150</v>
      </c>
      <c r="FW19" s="8">
        <f>'C завтраками| Bed and breakfast'!FQ21</f>
        <v>25150</v>
      </c>
      <c r="FX19" s="8">
        <f>'C завтраками| Bed and breakfast'!FR21</f>
        <v>25150</v>
      </c>
      <c r="FY19" s="8">
        <f>'C завтраками| Bed and breakfast'!FS21</f>
        <v>25150</v>
      </c>
      <c r="FZ19" s="8">
        <f>'C завтраками| Bed and breakfast'!FT21</f>
        <v>25150</v>
      </c>
      <c r="GA19" s="8">
        <f>'C завтраками| Bed and breakfast'!FU21</f>
        <v>25150</v>
      </c>
      <c r="GB19" s="8">
        <f>'C завтраками| Bed and breakfast'!FV21</f>
        <v>25150</v>
      </c>
      <c r="GC19" s="8">
        <f>'C завтраками| Bed and breakfast'!FW21</f>
        <v>25150</v>
      </c>
      <c r="GD19" s="8">
        <f>'C завтраками| Bed and breakfast'!FX21</f>
        <v>25150</v>
      </c>
      <c r="GE19" s="8">
        <f>'C завтраками| Bed and breakfast'!FY21</f>
        <v>25150</v>
      </c>
      <c r="GF19" s="8">
        <f>'C завтраками| Bed and breakfast'!FZ21</f>
        <v>25150</v>
      </c>
      <c r="GG19" s="8">
        <f>'C завтраками| Bed and breakfast'!GA21</f>
        <v>17650</v>
      </c>
      <c r="GH19" s="8">
        <f>'C завтраками| Bed and breakfast'!GB21</f>
        <v>17650</v>
      </c>
      <c r="GI19" s="8">
        <f>'C завтраками| Bed and breakfast'!GC21</f>
        <v>27050</v>
      </c>
      <c r="GJ19" s="8">
        <f>'C завтраками| Bed and breakfast'!GD21</f>
        <v>27050</v>
      </c>
      <c r="GK19" s="8">
        <f>'C завтраками| Bed and breakfast'!GE21</f>
        <v>27050</v>
      </c>
      <c r="GL19" s="8">
        <f>'C завтраками| Bed and breakfast'!GF21</f>
        <v>27050</v>
      </c>
      <c r="GM19" s="8">
        <f>'C завтраками| Bed and breakfast'!GG21</f>
        <v>27050</v>
      </c>
      <c r="GN19" s="8">
        <f>'C завтраками| Bed and breakfast'!GH21</f>
        <v>27050</v>
      </c>
      <c r="GO19" s="8">
        <f>'C завтраками| Bed and breakfast'!GI21</f>
        <v>27050</v>
      </c>
      <c r="GP19" s="8">
        <f>'C завтраками| Bed and breakfast'!GJ21</f>
        <v>27050</v>
      </c>
      <c r="GQ19" s="8">
        <f>'C завтраками| Bed and breakfast'!GK21</f>
        <v>27050</v>
      </c>
      <c r="GR19" s="8">
        <f>'C завтраками| Bed and breakfast'!GL21</f>
        <v>27050</v>
      </c>
      <c r="GS19" s="8">
        <f>'C завтраками| Bed and breakfast'!GM21</f>
        <v>21050</v>
      </c>
      <c r="GT19" s="8">
        <f>'C завтраками| Bed and breakfast'!GN21</f>
        <v>21050</v>
      </c>
      <c r="GU19" s="8">
        <f>'C завтраками| Bed and breakfast'!GO21</f>
        <v>21050</v>
      </c>
      <c r="GV19" s="8">
        <f>'C завтраками| Bed and breakfast'!GP21</f>
        <v>21050</v>
      </c>
      <c r="GW19" s="8">
        <f>'C завтраками| Bed and breakfast'!GQ21</f>
        <v>21550</v>
      </c>
      <c r="GX19" s="8">
        <f>'C завтраками| Bed and breakfast'!GR21</f>
        <v>21550</v>
      </c>
      <c r="GY19" s="8">
        <f>'C завтраками| Bed and breakfast'!GS21</f>
        <v>22750</v>
      </c>
      <c r="GZ19" s="8">
        <f>'C завтраками| Bed and breakfast'!GT21</f>
        <v>22750</v>
      </c>
      <c r="HA19" s="8">
        <f>'C завтраками| Bed and breakfast'!GU21</f>
        <v>21550</v>
      </c>
      <c r="HB19" s="8">
        <f>'C завтраками| Bed and breakfast'!GV21</f>
        <v>21550</v>
      </c>
      <c r="HC19" s="8">
        <f>'C завтраками| Bed and breakfast'!GW21</f>
        <v>21550</v>
      </c>
      <c r="HD19" s="8">
        <f>'C завтраками| Bed and breakfast'!GX21</f>
        <v>21550</v>
      </c>
      <c r="HE19" s="8">
        <f>'C завтраками| Bed and breakfast'!GY21</f>
        <v>21550</v>
      </c>
      <c r="HF19" s="8">
        <f>'C завтраками| Bed and breakfast'!GZ21</f>
        <v>22750</v>
      </c>
      <c r="HG19" s="8">
        <f>'C завтраками| Bed and breakfast'!HA21</f>
        <v>22750</v>
      </c>
      <c r="HH19" s="8">
        <f>'C завтраками| Bed and breakfast'!HB21</f>
        <v>21550</v>
      </c>
      <c r="HI19" s="8">
        <f>'C завтраками| Bed and breakfast'!HC21</f>
        <v>21550</v>
      </c>
      <c r="HJ19" s="8">
        <f>'C завтраками| Bed and breakfast'!HD21</f>
        <v>21550</v>
      </c>
      <c r="HK19" s="8">
        <f>'C завтраками| Bed and breakfast'!HE21</f>
        <v>21550</v>
      </c>
      <c r="HL19" s="8">
        <f>'C завтраками| Bed and breakfast'!HF21</f>
        <v>21550</v>
      </c>
      <c r="HM19" s="8">
        <f>'C завтраками| Bed and breakfast'!HG21</f>
        <v>19150</v>
      </c>
      <c r="HN19" s="8">
        <f>'C завтраками| Bed and breakfast'!HH21</f>
        <v>22750</v>
      </c>
      <c r="HO19" s="8">
        <f>'C завтраками| Bed and breakfast'!HI21</f>
        <v>21550</v>
      </c>
      <c r="HP19" s="8">
        <f>'C завтраками| Bed and breakfast'!HJ21</f>
        <v>21550</v>
      </c>
      <c r="HQ19" s="8">
        <f>'C завтраками| Bed and breakfast'!HK21</f>
        <v>21550</v>
      </c>
      <c r="HR19" s="8">
        <f>'C завтраками| Bed and breakfast'!HL21</f>
        <v>21550</v>
      </c>
      <c r="HS19" s="8">
        <f>'C завтраками| Bed and breakfast'!HM21</f>
        <v>21550</v>
      </c>
      <c r="HT19" s="8">
        <f>'C завтраками| Bed and breakfast'!HN21</f>
        <v>22750</v>
      </c>
      <c r="HU19" s="8">
        <f>'C завтраками| Bed and breakfast'!HO21</f>
        <v>22750</v>
      </c>
      <c r="HV19" s="8">
        <f>'C завтраками| Bed and breakfast'!HP21</f>
        <v>21550</v>
      </c>
      <c r="HW19" s="8">
        <f>'C завтраками| Bed and breakfast'!HQ21</f>
        <v>21550</v>
      </c>
      <c r="HX19" s="8">
        <f>'C завтраками| Bed and breakfast'!HR21</f>
        <v>21550</v>
      </c>
      <c r="HY19" s="8">
        <f>'C завтраками| Bed and breakfast'!HS21</f>
        <v>21550</v>
      </c>
      <c r="HZ19" s="8">
        <f>'C завтраками| Bed and breakfast'!HT21</f>
        <v>21550</v>
      </c>
      <c r="IA19" s="8">
        <f>'C завтраками| Bed and breakfast'!HU21</f>
        <v>22750</v>
      </c>
      <c r="IB19" s="8">
        <f>'C завтраками| Bed and breakfast'!HV21</f>
        <v>22750</v>
      </c>
      <c r="IC19" s="8">
        <f>'C завтраками| Bed and breakfast'!HW21</f>
        <v>21550</v>
      </c>
      <c r="ID19" s="8">
        <f>'C завтраками| Bed and breakfast'!HX21</f>
        <v>21550</v>
      </c>
      <c r="IE19" s="8">
        <f>'C завтраками| Bed and breakfast'!HY21</f>
        <v>21550</v>
      </c>
      <c r="IF19" s="8">
        <f>'C завтраками| Bed and breakfast'!HZ21</f>
        <v>21550</v>
      </c>
      <c r="IG19" s="8">
        <f>'C завтраками| Bed and breakfast'!IA21</f>
        <v>21550</v>
      </c>
      <c r="IH19" s="8">
        <f>'C завтраками| Bed and breakfast'!IB21</f>
        <v>22750</v>
      </c>
      <c r="II19" s="8">
        <f>'C завтраками| Bed and breakfast'!IC21</f>
        <v>22750</v>
      </c>
      <c r="IJ19" s="8">
        <f>'C завтраками| Bed and breakfast'!ID21</f>
        <v>19650</v>
      </c>
      <c r="IK19" s="8">
        <f>'C завтраками| Bed and breakfast'!IE21</f>
        <v>19650</v>
      </c>
      <c r="IL19" s="8">
        <f>'C завтраками| Bed and breakfast'!IF21</f>
        <v>19650</v>
      </c>
      <c r="IM19" s="8">
        <f>'C завтраками| Bed and breakfast'!IG21</f>
        <v>19650</v>
      </c>
      <c r="IN19" s="8">
        <f>'C завтраками| Bed and breakfast'!IH21</f>
        <v>19650</v>
      </c>
      <c r="IO19" s="8">
        <f>'C завтраками| Bed and breakfast'!II21</f>
        <v>21550</v>
      </c>
      <c r="IP19" s="8">
        <f>'C завтраками| Bed and breakfast'!IJ21</f>
        <v>21550</v>
      </c>
      <c r="IQ19" s="8">
        <f>'C завтраками| Bed and breakfast'!IK21</f>
        <v>19150</v>
      </c>
      <c r="IR19" s="8">
        <f>'C завтраками| Bed and breakfast'!IL21</f>
        <v>19150</v>
      </c>
      <c r="IS19" s="8">
        <f>'C завтраками| Bed and breakfast'!IM21</f>
        <v>19150</v>
      </c>
      <c r="IT19" s="8">
        <f>'C завтраками| Bed and breakfast'!IN21</f>
        <v>19150</v>
      </c>
      <c r="IU19" s="8">
        <f>'C завтраками| Bed and breakfast'!IO21</f>
        <v>19150</v>
      </c>
      <c r="IV19" s="8">
        <f>'C завтраками| Bed and breakfast'!IP21</f>
        <v>21550</v>
      </c>
      <c r="IW19" s="8">
        <f>'C завтраками| Bed and breakfast'!IQ21</f>
        <v>21550</v>
      </c>
      <c r="IX19" s="8">
        <f>'C завтраками| Bed and breakfast'!IR21</f>
        <v>19150</v>
      </c>
      <c r="IY19" s="8">
        <f>'C завтраками| Bed and breakfast'!IS21</f>
        <v>19150</v>
      </c>
      <c r="IZ19" s="8">
        <f>'C завтраками| Bed and breakfast'!IT21</f>
        <v>19150</v>
      </c>
      <c r="JA19" s="8">
        <f>'C завтраками| Bed and breakfast'!IU21</f>
        <v>19150</v>
      </c>
      <c r="JB19" s="8">
        <f>'C завтраками| Bed and breakfast'!IV21</f>
        <v>19150</v>
      </c>
      <c r="JC19" s="8">
        <f>'C завтраками| Bed and breakfast'!IW21</f>
        <v>21550</v>
      </c>
      <c r="JD19" s="8">
        <f>'C завтраками| Bed and breakfast'!IX21</f>
        <v>21550</v>
      </c>
      <c r="JE19" s="8">
        <f>'C завтраками| Bed and breakfast'!IY21</f>
        <v>19150</v>
      </c>
      <c r="JF19" s="8">
        <f>'C завтраками| Bed and breakfast'!IZ21</f>
        <v>19150</v>
      </c>
      <c r="JG19" s="8">
        <f>'C завтраками| Bed and breakfast'!JA21</f>
        <v>19150</v>
      </c>
      <c r="JH19" s="8">
        <f>'C завтраками| Bed and breakfast'!JB21</f>
        <v>19150</v>
      </c>
      <c r="JI19" s="8">
        <f>'C завтраками| Bed and breakfast'!JC21</f>
        <v>19150</v>
      </c>
      <c r="JJ19" s="8">
        <f>'C завтраками| Bed and breakfast'!JD21</f>
        <v>21550</v>
      </c>
      <c r="JK19" s="8">
        <f>'C завтраками| Bed and breakfast'!JE21</f>
        <v>21550</v>
      </c>
      <c r="JL19" s="8">
        <f>'C завтраками| Bed and breakfast'!JF21</f>
        <v>19150</v>
      </c>
      <c r="JM19" s="8">
        <f>'C завтраками| Bed and breakfast'!JG21</f>
        <v>19150</v>
      </c>
      <c r="JN19" s="8">
        <f>'C завтраками| Bed and breakfast'!JH21</f>
        <v>19150</v>
      </c>
      <c r="JO19" s="8">
        <f>'C завтраками| Bed and breakfast'!JI21</f>
        <v>19150</v>
      </c>
      <c r="JP19" s="8">
        <f>'C завтраками| Bed and breakfast'!JJ21</f>
        <v>19150</v>
      </c>
      <c r="JQ19" s="8">
        <f>'C завтраками| Bed and breakfast'!JK21</f>
        <v>21550</v>
      </c>
      <c r="JR19" s="8">
        <f>'C завтраками| Bed and breakfast'!JL21</f>
        <v>21550</v>
      </c>
      <c r="JS19" s="8">
        <f>'C завтраками| Bed and breakfast'!JM21</f>
        <v>20350</v>
      </c>
      <c r="JT19" s="8">
        <f>'C завтраками| Bed and breakfast'!JN21</f>
        <v>20350</v>
      </c>
      <c r="JU19" s="8">
        <f>'C завтраками| Bed and breakfast'!JO21</f>
        <v>20350</v>
      </c>
      <c r="JV19" s="8">
        <f>'C завтраками| Bed and breakfast'!JP21</f>
        <v>20350</v>
      </c>
    </row>
    <row r="20" spans="1:282" s="53" customFormat="1" x14ac:dyDescent="0.2">
      <c r="A20" s="88">
        <f>A8</f>
        <v>2</v>
      </c>
      <c r="B20" s="8" t="e">
        <f>'C завтраками| Bed and breakfast'!#REF!</f>
        <v>#REF!</v>
      </c>
      <c r="C20" s="8" t="e">
        <f>'C завтраками| Bed and breakfast'!#REF!</f>
        <v>#REF!</v>
      </c>
      <c r="D20" s="8" t="e">
        <f>'C завтраками| Bed and breakfast'!#REF!</f>
        <v>#REF!</v>
      </c>
      <c r="E20" s="8" t="e">
        <f>'C завтраками| Bed and breakfast'!#REF!</f>
        <v>#REF!</v>
      </c>
      <c r="F20" s="8" t="e">
        <f>'C завтраками| Bed and breakfast'!#REF!</f>
        <v>#REF!</v>
      </c>
      <c r="G20" s="8" t="e">
        <f>'C завтраками| Bed and breakfast'!#REF!</f>
        <v>#REF!</v>
      </c>
      <c r="H20" s="8">
        <f>'C завтраками| Bed and breakfast'!B22</f>
        <v>44500</v>
      </c>
      <c r="I20" s="8">
        <f>'C завтраками| Bed and breakfast'!C22</f>
        <v>59000</v>
      </c>
      <c r="J20" s="8">
        <f>'C завтраками| Bed and breakfast'!D22</f>
        <v>59000</v>
      </c>
      <c r="K20" s="8">
        <f>'C завтраками| Bed and breakfast'!E22</f>
        <v>59000</v>
      </c>
      <c r="L20" s="8">
        <f>'C завтраками| Bed and breakfast'!F22</f>
        <v>52000</v>
      </c>
      <c r="M20" s="8">
        <f>'C завтраками| Bed and breakfast'!G22</f>
        <v>52000</v>
      </c>
      <c r="N20" s="8">
        <f>'C завтраками| Bed and breakfast'!H22</f>
        <v>52000</v>
      </c>
      <c r="O20" s="8">
        <f>'C завтраками| Bed and breakfast'!I22</f>
        <v>52000</v>
      </c>
      <c r="P20" s="8">
        <f>'C завтраками| Bed and breakfast'!J22</f>
        <v>52000</v>
      </c>
      <c r="Q20" s="8">
        <f>'C завтраками| Bed and breakfast'!K22</f>
        <v>52000</v>
      </c>
      <c r="R20" s="8">
        <f>'C завтраками| Bed and breakfast'!L22</f>
        <v>42900</v>
      </c>
      <c r="S20" s="8">
        <f>'C завтраками| Bed and breakfast'!M22</f>
        <v>26400</v>
      </c>
      <c r="T20" s="8">
        <f>'C завтраками| Bed and breakfast'!N22</f>
        <v>26400</v>
      </c>
      <c r="U20" s="8">
        <f>'C завтраками| Bed and breakfast'!O22</f>
        <v>26400</v>
      </c>
      <c r="V20" s="8">
        <f>'C завтраками| Bed and breakfast'!P22</f>
        <v>26400</v>
      </c>
      <c r="W20" s="8">
        <f>'C завтраками| Bed and breakfast'!Q22</f>
        <v>26400</v>
      </c>
      <c r="X20" s="8">
        <f>'C завтраками| Bed and breakfast'!R22</f>
        <v>28400</v>
      </c>
      <c r="Y20" s="8">
        <f>'C завтраками| Bed and breakfast'!S22</f>
        <v>28400</v>
      </c>
      <c r="Z20" s="8">
        <f>'C завтраками| Bed and breakfast'!T22</f>
        <v>28400</v>
      </c>
      <c r="AA20" s="8">
        <f>'C завтраками| Bed and breakfast'!U22</f>
        <v>28400</v>
      </c>
      <c r="AB20" s="8">
        <f>'C завтраками| Bed and breakfast'!V22</f>
        <v>28400</v>
      </c>
      <c r="AC20" s="8">
        <f>'C завтраками| Bed and breakfast'!W22</f>
        <v>26400</v>
      </c>
      <c r="AD20" s="8">
        <f>'C завтраками| Bed and breakfast'!X22</f>
        <v>26400</v>
      </c>
      <c r="AE20" s="8">
        <f>'C завтраками| Bed and breakfast'!Y22</f>
        <v>26400</v>
      </c>
      <c r="AF20" s="8">
        <f>'C завтраками| Bed and breakfast'!Z22</f>
        <v>26400</v>
      </c>
      <c r="AG20" s="8">
        <f>'C завтраками| Bed and breakfast'!AA22</f>
        <v>26400</v>
      </c>
      <c r="AH20" s="8">
        <f>'C завтраками| Bed and breakfast'!AB22</f>
        <v>30400</v>
      </c>
      <c r="AI20" s="8">
        <f>'C завтраками| Bed and breakfast'!AC22</f>
        <v>30400</v>
      </c>
      <c r="AJ20" s="8">
        <f>'C завтраками| Bed and breakfast'!AD22</f>
        <v>30400</v>
      </c>
      <c r="AK20" s="8">
        <f>'C завтраками| Bed and breakfast'!AE22</f>
        <v>30400</v>
      </c>
      <c r="AL20" s="8">
        <f>'C завтраками| Bed and breakfast'!AF22</f>
        <v>30400</v>
      </c>
      <c r="AM20" s="8">
        <f>'C завтраками| Bed and breakfast'!AG22</f>
        <v>32400</v>
      </c>
      <c r="AN20" s="8">
        <f>'C завтраками| Bed and breakfast'!AH22</f>
        <v>34900</v>
      </c>
      <c r="AO20" s="8">
        <f>'C завтраками| Bed and breakfast'!AI22</f>
        <v>35600</v>
      </c>
      <c r="AP20" s="8">
        <f>'C завтраками| Bed and breakfast'!AJ22</f>
        <v>35600</v>
      </c>
      <c r="AQ20" s="8">
        <f>'C завтраками| Bed and breakfast'!AK22</f>
        <v>35600</v>
      </c>
      <c r="AR20" s="8">
        <f>'C завтраками| Bed and breakfast'!AL22</f>
        <v>35600</v>
      </c>
      <c r="AS20" s="8">
        <f>'C завтраками| Bed and breakfast'!AM22</f>
        <v>35600</v>
      </c>
      <c r="AT20" s="8">
        <f>'C завтраками| Bed and breakfast'!AN22</f>
        <v>35600</v>
      </c>
      <c r="AU20" s="8">
        <f>'C завтраками| Bed and breakfast'!AO22</f>
        <v>35600</v>
      </c>
      <c r="AV20" s="8">
        <f>'C завтраками| Bed and breakfast'!AP22</f>
        <v>35600</v>
      </c>
      <c r="AW20" s="8">
        <f>'C завтраками| Bed and breakfast'!AQ22</f>
        <v>35600</v>
      </c>
      <c r="AX20" s="8">
        <f>'C завтраками| Bed and breakfast'!AR22</f>
        <v>35600</v>
      </c>
      <c r="AY20" s="8">
        <f>'C завтраками| Bed and breakfast'!AS22</f>
        <v>33600</v>
      </c>
      <c r="AZ20" s="8">
        <f>'C завтраками| Bed and breakfast'!AT22</f>
        <v>33600</v>
      </c>
      <c r="BA20" s="8">
        <f>'C завтраками| Bed and breakfast'!AU22</f>
        <v>35600</v>
      </c>
      <c r="BB20" s="8">
        <f>'C завтраками| Bed and breakfast'!AV22</f>
        <v>35600</v>
      </c>
      <c r="BC20" s="8">
        <f>'C завтраками| Bed and breakfast'!AW22</f>
        <v>37600</v>
      </c>
      <c r="BD20" s="8">
        <f>'C завтраками| Bed and breakfast'!AX22</f>
        <v>40100</v>
      </c>
      <c r="BE20" s="8">
        <f>'C завтраками| Bed and breakfast'!AY22</f>
        <v>40100</v>
      </c>
      <c r="BF20" s="8">
        <f>'C завтраками| Bed and breakfast'!AZ22</f>
        <v>40100</v>
      </c>
      <c r="BG20" s="8">
        <f>'C завтраками| Bed and breakfast'!BA22</f>
        <v>40100</v>
      </c>
      <c r="BH20" s="8">
        <f>'C завтраками| Bed and breakfast'!BB22</f>
        <v>42600</v>
      </c>
      <c r="BI20" s="8">
        <f>'C завтраками| Bed and breakfast'!BC22</f>
        <v>45600</v>
      </c>
      <c r="BJ20" s="8">
        <f>'C завтраками| Bed and breakfast'!BD22</f>
        <v>45600</v>
      </c>
      <c r="BK20" s="8">
        <f>'C завтраками| Bed and breakfast'!BE22</f>
        <v>42600</v>
      </c>
      <c r="BL20" s="8">
        <f>'C завтраками| Bed and breakfast'!BF22</f>
        <v>37600</v>
      </c>
      <c r="BM20" s="8">
        <f>'C завтраками| Bed and breakfast'!BG22</f>
        <v>37600</v>
      </c>
      <c r="BN20" s="8">
        <f>'C завтраками| Bed and breakfast'!BH22</f>
        <v>40100</v>
      </c>
      <c r="BO20" s="8">
        <f>'C завтраками| Bed and breakfast'!BI22</f>
        <v>40100</v>
      </c>
      <c r="BP20" s="8">
        <f>'C завтраками| Bed and breakfast'!BJ22</f>
        <v>31600</v>
      </c>
      <c r="BQ20" s="8">
        <f>'C завтраками| Bed and breakfast'!BK22</f>
        <v>32050</v>
      </c>
      <c r="BR20" s="8">
        <f>'C завтраками| Bed and breakfast'!BL22</f>
        <v>32050</v>
      </c>
      <c r="BS20" s="8">
        <f>'C завтраками| Bed and breakfast'!BM22</f>
        <v>32050</v>
      </c>
      <c r="BT20" s="8">
        <f>'C завтраками| Bed and breakfast'!BN22</f>
        <v>30550</v>
      </c>
      <c r="BU20" s="8">
        <f>'C завтраками| Bed and breakfast'!BO22</f>
        <v>30550</v>
      </c>
      <c r="BV20" s="8">
        <f>'C завтраками| Bed and breakfast'!BP22</f>
        <v>32050</v>
      </c>
      <c r="BW20" s="8">
        <f>'C завтраками| Bed and breakfast'!BQ22</f>
        <v>32050</v>
      </c>
      <c r="BX20" s="8">
        <f>'C завтраками| Bed and breakfast'!BR22</f>
        <v>32050</v>
      </c>
      <c r="BY20" s="8">
        <f>'C завтраками| Bed and breakfast'!BS22</f>
        <v>30350</v>
      </c>
      <c r="BZ20" s="8">
        <f>'C завтраками| Bed and breakfast'!BT22</f>
        <v>30350</v>
      </c>
      <c r="CA20" s="8">
        <f>'C завтраками| Bed and breakfast'!BU22</f>
        <v>30350</v>
      </c>
      <c r="CB20" s="8">
        <f>'C завтраками| Bed and breakfast'!BV22</f>
        <v>30350</v>
      </c>
      <c r="CC20" s="8">
        <f>'C завтраками| Bed and breakfast'!BW22</f>
        <v>30350</v>
      </c>
      <c r="CD20" s="8">
        <f>'C завтраками| Bed and breakfast'!BX22</f>
        <v>30350</v>
      </c>
      <c r="CE20" s="8">
        <f>'C завтраками| Bed and breakfast'!BY22</f>
        <v>30350</v>
      </c>
      <c r="CF20" s="8">
        <f>'C завтраками| Bed and breakfast'!BZ22</f>
        <v>30350</v>
      </c>
      <c r="CG20" s="8">
        <f>'C завтраками| Bed and breakfast'!CA22</f>
        <v>30350</v>
      </c>
      <c r="CH20" s="8">
        <f>'C завтраками| Bed and breakfast'!CB22</f>
        <v>30350</v>
      </c>
      <c r="CI20" s="8">
        <f>'C завтраками| Bed and breakfast'!CC22</f>
        <v>30350</v>
      </c>
      <c r="CJ20" s="8">
        <f>'C завтраками| Bed and breakfast'!CD22</f>
        <v>30350</v>
      </c>
      <c r="CK20" s="8">
        <f>'C завтраками| Bed and breakfast'!CE22</f>
        <v>30350</v>
      </c>
      <c r="CL20" s="8">
        <f>'C завтраками| Bed and breakfast'!CF22</f>
        <v>30350</v>
      </c>
      <c r="CM20" s="8">
        <f>'C завтраками| Bed and breakfast'!CG22</f>
        <v>30350</v>
      </c>
      <c r="CN20" s="8">
        <f>'C завтраками| Bed and breakfast'!CH22</f>
        <v>30350</v>
      </c>
      <c r="CO20" s="8">
        <f>'C завтраками| Bed and breakfast'!CI22</f>
        <v>30350</v>
      </c>
      <c r="CP20" s="8">
        <f>'C завтраками| Bed and breakfast'!CJ22</f>
        <v>30350</v>
      </c>
      <c r="CQ20" s="8">
        <f>'C завтраками| Bed and breakfast'!CK22</f>
        <v>30350</v>
      </c>
      <c r="CR20" s="8">
        <f>'C завтраками| Bed and breakfast'!CL22</f>
        <v>30350</v>
      </c>
      <c r="CS20" s="8">
        <f>'C завтраками| Bed and breakfast'!CM22</f>
        <v>30350</v>
      </c>
      <c r="CT20" s="8">
        <f>'C завтраками| Bed and breakfast'!CN22</f>
        <v>30350</v>
      </c>
      <c r="CU20" s="8">
        <f>'C завтраками| Bed and breakfast'!CO22</f>
        <v>30350</v>
      </c>
      <c r="CV20" s="8">
        <f>'C завтраками| Bed and breakfast'!CP22</f>
        <v>21000</v>
      </c>
      <c r="CW20" s="8">
        <f>'C завтраками| Bed and breakfast'!CQ22</f>
        <v>21000</v>
      </c>
      <c r="CX20" s="8">
        <f>'C завтраками| Bed and breakfast'!CR22</f>
        <v>21500</v>
      </c>
      <c r="CY20" s="8">
        <f>'C завтраками| Bed and breakfast'!CS22</f>
        <v>21500</v>
      </c>
      <c r="CZ20" s="8">
        <f>'C завтраками| Bed and breakfast'!CT22</f>
        <v>21000</v>
      </c>
      <c r="DA20" s="8">
        <f>'C завтраками| Bed and breakfast'!CU22</f>
        <v>21000</v>
      </c>
      <c r="DB20" s="8">
        <f>'C завтраками| Bed and breakfast'!CV22</f>
        <v>21000</v>
      </c>
      <c r="DC20" s="8">
        <f>'C завтраками| Bed and breakfast'!CW22</f>
        <v>21000</v>
      </c>
      <c r="DD20" s="8">
        <f>'C завтраками| Bed and breakfast'!CX22</f>
        <v>21000</v>
      </c>
      <c r="DE20" s="8">
        <f>'C завтраками| Bed and breakfast'!CY22</f>
        <v>21500</v>
      </c>
      <c r="DF20" s="8">
        <f>'C завтраками| Bed and breakfast'!CZ22</f>
        <v>21500</v>
      </c>
      <c r="DG20" s="8">
        <f>'C завтраками| Bed and breakfast'!DA22</f>
        <v>21000</v>
      </c>
      <c r="DH20" s="8">
        <f>'C завтраками| Bed and breakfast'!DB22</f>
        <v>21000</v>
      </c>
      <c r="DI20" s="8">
        <f>'C завтраками| Bed and breakfast'!DC22</f>
        <v>21000</v>
      </c>
      <c r="DJ20" s="8">
        <f>'C завтраками| Bed and breakfast'!DD22</f>
        <v>20000</v>
      </c>
      <c r="DK20" s="8">
        <f>'C завтраками| Bed and breakfast'!DE22</f>
        <v>20000</v>
      </c>
      <c r="DL20" s="8">
        <f>'C завтраками| Bed and breakfast'!DF22</f>
        <v>20700</v>
      </c>
      <c r="DM20" s="8">
        <f>'C завтраками| Bed and breakfast'!DG22</f>
        <v>20700</v>
      </c>
      <c r="DN20" s="8">
        <f>'C завтраками| Bed and breakfast'!DH22</f>
        <v>20000</v>
      </c>
      <c r="DO20" s="8">
        <f>'C завтраками| Bed and breakfast'!DI22</f>
        <v>20000</v>
      </c>
      <c r="DP20" s="8">
        <f>'C завтраками| Bed and breakfast'!DJ22</f>
        <v>20000</v>
      </c>
      <c r="DQ20" s="8">
        <f>'C завтраками| Bed and breakfast'!DK22</f>
        <v>20000</v>
      </c>
      <c r="DR20" s="8">
        <f>'C завтраками| Bed and breakfast'!DL22</f>
        <v>20000</v>
      </c>
      <c r="DS20" s="8">
        <f>'C завтраками| Bed and breakfast'!DM22</f>
        <v>20700</v>
      </c>
      <c r="DT20" s="8">
        <f>'C завтраками| Bed and breakfast'!DN22</f>
        <v>20700</v>
      </c>
      <c r="DU20" s="8">
        <f>'C завтраками| Bed and breakfast'!DO22</f>
        <v>20000</v>
      </c>
      <c r="DV20" s="8">
        <f>'C завтраками| Bed and breakfast'!DP22</f>
        <v>20000</v>
      </c>
      <c r="DW20" s="8">
        <f>'C завтраками| Bed and breakfast'!DQ22</f>
        <v>20000</v>
      </c>
      <c r="DX20" s="8">
        <f>'C завтраками| Bed and breakfast'!DR22</f>
        <v>20000</v>
      </c>
      <c r="DY20" s="8">
        <f>'C завтраками| Bed and breakfast'!DS22</f>
        <v>21000</v>
      </c>
      <c r="DZ20" s="8">
        <f>'C завтраками| Bed and breakfast'!DT22</f>
        <v>20700</v>
      </c>
      <c r="EA20" s="8">
        <f>'C завтраками| Bed and breakfast'!DU22</f>
        <v>20700</v>
      </c>
      <c r="EB20" s="8">
        <f>'C завтраками| Bed and breakfast'!DV22</f>
        <v>20700</v>
      </c>
      <c r="EC20" s="8">
        <f>'C завтраками| Bed and breakfast'!DW22</f>
        <v>19500</v>
      </c>
      <c r="ED20" s="8">
        <f>'C завтраками| Bed and breakfast'!DX22</f>
        <v>19500</v>
      </c>
      <c r="EE20" s="8">
        <f>'C завтраками| Bed and breakfast'!DY22</f>
        <v>19500</v>
      </c>
      <c r="EF20" s="8">
        <f>'C завтраками| Bed and breakfast'!DZ22</f>
        <v>19500</v>
      </c>
      <c r="EG20" s="8">
        <f>'C завтраками| Bed and breakfast'!EA22</f>
        <v>19500</v>
      </c>
      <c r="EH20" s="8">
        <f>'C завтраками| Bed and breakfast'!EB22</f>
        <v>20700</v>
      </c>
      <c r="EI20" s="8">
        <f>'C завтраками| Bed and breakfast'!EC22</f>
        <v>20700</v>
      </c>
      <c r="EJ20" s="8">
        <f>'C завтраками| Bed and breakfast'!ED22</f>
        <v>20700</v>
      </c>
      <c r="EK20" s="8">
        <f>'C завтраками| Bed and breakfast'!EE22</f>
        <v>19200</v>
      </c>
      <c r="EL20" s="8">
        <f>'C завтраками| Bed and breakfast'!EF22</f>
        <v>19200</v>
      </c>
      <c r="EM20" s="8">
        <f>'C завтраками| Bed and breakfast'!EG22</f>
        <v>19200</v>
      </c>
      <c r="EN20" s="8">
        <f>'C завтраками| Bed and breakfast'!EH22</f>
        <v>19500</v>
      </c>
      <c r="EO20" s="8">
        <f>'C завтраками| Bed and breakfast'!EI22</f>
        <v>19500</v>
      </c>
      <c r="EP20" s="8">
        <f>'C завтраками| Bed and breakfast'!EJ22</f>
        <v>19200</v>
      </c>
      <c r="EQ20" s="8">
        <f>'C завтраками| Bed and breakfast'!EK22</f>
        <v>19200</v>
      </c>
      <c r="ER20" s="8">
        <f>'C завтраками| Bed and breakfast'!EL22</f>
        <v>19200</v>
      </c>
      <c r="ES20" s="8">
        <f>'C завтраками| Bed and breakfast'!EM22</f>
        <v>19200</v>
      </c>
      <c r="ET20" s="8">
        <f>'C завтраками| Bed and breakfast'!EN22</f>
        <v>19200</v>
      </c>
      <c r="EU20" s="8">
        <f>'C завтраками| Bed and breakfast'!EO22</f>
        <v>19500</v>
      </c>
      <c r="EV20" s="8">
        <f>'C завтраками| Bed and breakfast'!EP22</f>
        <v>19500</v>
      </c>
      <c r="EW20" s="8">
        <f>'C завтраками| Bed and breakfast'!EQ22</f>
        <v>19200</v>
      </c>
      <c r="EX20" s="8">
        <f>'C завтраками| Bed and breakfast'!ER22</f>
        <v>19200</v>
      </c>
      <c r="EY20" s="8">
        <f>'C завтраками| Bed and breakfast'!ES22</f>
        <v>19200</v>
      </c>
      <c r="EZ20" s="8">
        <f>'C завтраками| Bed and breakfast'!ET22</f>
        <v>19200</v>
      </c>
      <c r="FA20" s="8">
        <f>'C завтраками| Bed and breakfast'!EU22</f>
        <v>19200</v>
      </c>
      <c r="FB20" s="8">
        <f>'C завтраками| Bed and breakfast'!EV22</f>
        <v>19500</v>
      </c>
      <c r="FC20" s="8">
        <f>'C завтраками| Bed and breakfast'!EW22</f>
        <v>19500</v>
      </c>
      <c r="FD20" s="8">
        <f>'C завтраками| Bed and breakfast'!EX22</f>
        <v>21000</v>
      </c>
      <c r="FE20" s="8">
        <f>'C завтраками| Bed and breakfast'!EY22</f>
        <v>19500</v>
      </c>
      <c r="FF20" s="8">
        <f>'C завтраками| Bed and breakfast'!EZ22</f>
        <v>19500</v>
      </c>
      <c r="FG20" s="8">
        <f>'C завтраками| Bed and breakfast'!FA22</f>
        <v>19500</v>
      </c>
      <c r="FH20" s="8">
        <f>'C завтраками| Bed and breakfast'!FB22</f>
        <v>19500</v>
      </c>
      <c r="FI20" s="8">
        <f>'C завтраками| Bed and breakfast'!FC22</f>
        <v>27000</v>
      </c>
      <c r="FJ20" s="8">
        <f>'C завтраками| Bed and breakfast'!FD22</f>
        <v>27000</v>
      </c>
      <c r="FK20" s="8">
        <f>'C завтраками| Bed and breakfast'!FE22</f>
        <v>27000</v>
      </c>
      <c r="FL20" s="8">
        <f>'C завтраками| Bed and breakfast'!FF22</f>
        <v>27000</v>
      </c>
      <c r="FM20" s="8">
        <f>'C завтраками| Bed and breakfast'!FG22</f>
        <v>27000</v>
      </c>
      <c r="FN20" s="8">
        <f>'C завтраками| Bed and breakfast'!FH22</f>
        <v>27000</v>
      </c>
      <c r="FO20" s="8">
        <f>'C завтраками| Bed and breakfast'!FI22</f>
        <v>27000</v>
      </c>
      <c r="FP20" s="8">
        <f>'C завтраками| Bed and breakfast'!FJ22</f>
        <v>27000</v>
      </c>
      <c r="FQ20" s="8">
        <f>'C завтраками| Bed and breakfast'!FK22</f>
        <v>27000</v>
      </c>
      <c r="FR20" s="8">
        <f>'C завтраками| Bed and breakfast'!FL22</f>
        <v>27000</v>
      </c>
      <c r="FS20" s="8">
        <f>'C завтраками| Bed and breakfast'!FM22</f>
        <v>27000</v>
      </c>
      <c r="FT20" s="8">
        <f>'C завтраками| Bed and breakfast'!FN22</f>
        <v>27000</v>
      </c>
      <c r="FU20" s="8">
        <f>'C завтраками| Bed and breakfast'!FO22</f>
        <v>27000</v>
      </c>
      <c r="FV20" s="8">
        <f>'C завтраками| Bed and breakfast'!FP22</f>
        <v>27000</v>
      </c>
      <c r="FW20" s="8">
        <f>'C завтраками| Bed and breakfast'!FQ22</f>
        <v>27000</v>
      </c>
      <c r="FX20" s="8">
        <f>'C завтраками| Bed and breakfast'!FR22</f>
        <v>27000</v>
      </c>
      <c r="FY20" s="8">
        <f>'C завтраками| Bed and breakfast'!FS22</f>
        <v>27000</v>
      </c>
      <c r="FZ20" s="8">
        <f>'C завтраками| Bed and breakfast'!FT22</f>
        <v>27000</v>
      </c>
      <c r="GA20" s="8">
        <f>'C завтраками| Bed and breakfast'!FU22</f>
        <v>27000</v>
      </c>
      <c r="GB20" s="8">
        <f>'C завтраками| Bed and breakfast'!FV22</f>
        <v>27000</v>
      </c>
      <c r="GC20" s="8">
        <f>'C завтраками| Bed and breakfast'!FW22</f>
        <v>27000</v>
      </c>
      <c r="GD20" s="8">
        <f>'C завтраками| Bed and breakfast'!FX22</f>
        <v>27000</v>
      </c>
      <c r="GE20" s="8">
        <f>'C завтраками| Bed and breakfast'!FY22</f>
        <v>27000</v>
      </c>
      <c r="GF20" s="8">
        <f>'C завтраками| Bed and breakfast'!FZ22</f>
        <v>27000</v>
      </c>
      <c r="GG20" s="8">
        <f>'C завтраками| Bed and breakfast'!GA22</f>
        <v>19500</v>
      </c>
      <c r="GH20" s="8">
        <f>'C завтраками| Bed and breakfast'!GB22</f>
        <v>19500</v>
      </c>
      <c r="GI20" s="8">
        <f>'C завтраками| Bed and breakfast'!GC22</f>
        <v>28900</v>
      </c>
      <c r="GJ20" s="8">
        <f>'C завтраками| Bed and breakfast'!GD22</f>
        <v>28900</v>
      </c>
      <c r="GK20" s="8">
        <f>'C завтраками| Bed and breakfast'!GE22</f>
        <v>28900</v>
      </c>
      <c r="GL20" s="8">
        <f>'C завтраками| Bed and breakfast'!GF22</f>
        <v>28900</v>
      </c>
      <c r="GM20" s="8">
        <f>'C завтраками| Bed and breakfast'!GG22</f>
        <v>28900</v>
      </c>
      <c r="GN20" s="8">
        <f>'C завтраками| Bed and breakfast'!GH22</f>
        <v>28900</v>
      </c>
      <c r="GO20" s="8">
        <f>'C завтраками| Bed and breakfast'!GI22</f>
        <v>28900</v>
      </c>
      <c r="GP20" s="8">
        <f>'C завтраками| Bed and breakfast'!GJ22</f>
        <v>28900</v>
      </c>
      <c r="GQ20" s="8">
        <f>'C завтраками| Bed and breakfast'!GK22</f>
        <v>28900</v>
      </c>
      <c r="GR20" s="8">
        <f>'C завтраками| Bed and breakfast'!GL22</f>
        <v>28900</v>
      </c>
      <c r="GS20" s="8">
        <f>'C завтраками| Bed and breakfast'!GM22</f>
        <v>22900</v>
      </c>
      <c r="GT20" s="8">
        <f>'C завтраками| Bed and breakfast'!GN22</f>
        <v>22900</v>
      </c>
      <c r="GU20" s="8">
        <f>'C завтраками| Bed and breakfast'!GO22</f>
        <v>22900</v>
      </c>
      <c r="GV20" s="8">
        <f>'C завтраками| Bed and breakfast'!GP22</f>
        <v>22900</v>
      </c>
      <c r="GW20" s="8">
        <f>'C завтраками| Bed and breakfast'!GQ22</f>
        <v>23400</v>
      </c>
      <c r="GX20" s="8">
        <f>'C завтраками| Bed and breakfast'!GR22</f>
        <v>23400</v>
      </c>
      <c r="GY20" s="8">
        <f>'C завтраками| Bed and breakfast'!GS22</f>
        <v>24600</v>
      </c>
      <c r="GZ20" s="8">
        <f>'C завтраками| Bed and breakfast'!GT22</f>
        <v>24600</v>
      </c>
      <c r="HA20" s="8">
        <f>'C завтраками| Bed and breakfast'!GU22</f>
        <v>23400</v>
      </c>
      <c r="HB20" s="8">
        <f>'C завтраками| Bed and breakfast'!GV22</f>
        <v>23400</v>
      </c>
      <c r="HC20" s="8">
        <f>'C завтраками| Bed and breakfast'!GW22</f>
        <v>23400</v>
      </c>
      <c r="HD20" s="8">
        <f>'C завтраками| Bed and breakfast'!GX22</f>
        <v>23400</v>
      </c>
      <c r="HE20" s="8">
        <f>'C завтраками| Bed and breakfast'!GY22</f>
        <v>23400</v>
      </c>
      <c r="HF20" s="8">
        <f>'C завтраками| Bed and breakfast'!GZ22</f>
        <v>24600</v>
      </c>
      <c r="HG20" s="8">
        <f>'C завтраками| Bed and breakfast'!HA22</f>
        <v>24600</v>
      </c>
      <c r="HH20" s="8">
        <f>'C завтраками| Bed and breakfast'!HB22</f>
        <v>23400</v>
      </c>
      <c r="HI20" s="8">
        <f>'C завтраками| Bed and breakfast'!HC22</f>
        <v>23400</v>
      </c>
      <c r="HJ20" s="8">
        <f>'C завтраками| Bed and breakfast'!HD22</f>
        <v>23400</v>
      </c>
      <c r="HK20" s="8">
        <f>'C завтраками| Bed and breakfast'!HE22</f>
        <v>23400</v>
      </c>
      <c r="HL20" s="8">
        <f>'C завтраками| Bed and breakfast'!HF22</f>
        <v>23400</v>
      </c>
      <c r="HM20" s="8">
        <f>'C завтраками| Bed and breakfast'!HG22</f>
        <v>21000</v>
      </c>
      <c r="HN20" s="8">
        <f>'C завтраками| Bed and breakfast'!HH22</f>
        <v>24600</v>
      </c>
      <c r="HO20" s="8">
        <f>'C завтраками| Bed and breakfast'!HI22</f>
        <v>23400</v>
      </c>
      <c r="HP20" s="8">
        <f>'C завтраками| Bed and breakfast'!HJ22</f>
        <v>23400</v>
      </c>
      <c r="HQ20" s="8">
        <f>'C завтраками| Bed and breakfast'!HK22</f>
        <v>23400</v>
      </c>
      <c r="HR20" s="8">
        <f>'C завтраками| Bed and breakfast'!HL22</f>
        <v>23400</v>
      </c>
      <c r="HS20" s="8">
        <f>'C завтраками| Bed and breakfast'!HM22</f>
        <v>23400</v>
      </c>
      <c r="HT20" s="8">
        <f>'C завтраками| Bed and breakfast'!HN22</f>
        <v>24600</v>
      </c>
      <c r="HU20" s="8">
        <f>'C завтраками| Bed and breakfast'!HO22</f>
        <v>24600</v>
      </c>
      <c r="HV20" s="8">
        <f>'C завтраками| Bed and breakfast'!HP22</f>
        <v>23400</v>
      </c>
      <c r="HW20" s="8">
        <f>'C завтраками| Bed and breakfast'!HQ22</f>
        <v>23400</v>
      </c>
      <c r="HX20" s="8">
        <f>'C завтраками| Bed and breakfast'!HR22</f>
        <v>23400</v>
      </c>
      <c r="HY20" s="8">
        <f>'C завтраками| Bed and breakfast'!HS22</f>
        <v>23400</v>
      </c>
      <c r="HZ20" s="8">
        <f>'C завтраками| Bed and breakfast'!HT22</f>
        <v>23400</v>
      </c>
      <c r="IA20" s="8">
        <f>'C завтраками| Bed and breakfast'!HU22</f>
        <v>24600</v>
      </c>
      <c r="IB20" s="8">
        <f>'C завтраками| Bed and breakfast'!HV22</f>
        <v>24600</v>
      </c>
      <c r="IC20" s="8">
        <f>'C завтраками| Bed and breakfast'!HW22</f>
        <v>23400</v>
      </c>
      <c r="ID20" s="8">
        <f>'C завтраками| Bed and breakfast'!HX22</f>
        <v>23400</v>
      </c>
      <c r="IE20" s="8">
        <f>'C завтраками| Bed and breakfast'!HY22</f>
        <v>23400</v>
      </c>
      <c r="IF20" s="8">
        <f>'C завтраками| Bed and breakfast'!HZ22</f>
        <v>23400</v>
      </c>
      <c r="IG20" s="8">
        <f>'C завтраками| Bed and breakfast'!IA22</f>
        <v>23400</v>
      </c>
      <c r="IH20" s="8">
        <f>'C завтраками| Bed and breakfast'!IB22</f>
        <v>24600</v>
      </c>
      <c r="II20" s="8">
        <f>'C завтраками| Bed and breakfast'!IC22</f>
        <v>24600</v>
      </c>
      <c r="IJ20" s="8">
        <f>'C завтраками| Bed and breakfast'!ID22</f>
        <v>21500</v>
      </c>
      <c r="IK20" s="8">
        <f>'C завтраками| Bed and breakfast'!IE22</f>
        <v>21500</v>
      </c>
      <c r="IL20" s="8">
        <f>'C завтраками| Bed and breakfast'!IF22</f>
        <v>21500</v>
      </c>
      <c r="IM20" s="8">
        <f>'C завтраками| Bed and breakfast'!IG22</f>
        <v>21500</v>
      </c>
      <c r="IN20" s="8">
        <f>'C завтраками| Bed and breakfast'!IH22</f>
        <v>21500</v>
      </c>
      <c r="IO20" s="8">
        <f>'C завтраками| Bed and breakfast'!II22</f>
        <v>23400</v>
      </c>
      <c r="IP20" s="8">
        <f>'C завтраками| Bed and breakfast'!IJ22</f>
        <v>23400</v>
      </c>
      <c r="IQ20" s="8">
        <f>'C завтраками| Bed and breakfast'!IK22</f>
        <v>21000</v>
      </c>
      <c r="IR20" s="8">
        <f>'C завтраками| Bed and breakfast'!IL22</f>
        <v>21000</v>
      </c>
      <c r="IS20" s="8">
        <f>'C завтраками| Bed and breakfast'!IM22</f>
        <v>21000</v>
      </c>
      <c r="IT20" s="8">
        <f>'C завтраками| Bed and breakfast'!IN22</f>
        <v>21000</v>
      </c>
      <c r="IU20" s="8">
        <f>'C завтраками| Bed and breakfast'!IO22</f>
        <v>21000</v>
      </c>
      <c r="IV20" s="8">
        <f>'C завтраками| Bed and breakfast'!IP22</f>
        <v>23400</v>
      </c>
      <c r="IW20" s="8">
        <f>'C завтраками| Bed and breakfast'!IQ22</f>
        <v>23400</v>
      </c>
      <c r="IX20" s="8">
        <f>'C завтраками| Bed and breakfast'!IR22</f>
        <v>21000</v>
      </c>
      <c r="IY20" s="8">
        <f>'C завтраками| Bed and breakfast'!IS22</f>
        <v>21000</v>
      </c>
      <c r="IZ20" s="8">
        <f>'C завтраками| Bed and breakfast'!IT22</f>
        <v>21000</v>
      </c>
      <c r="JA20" s="8">
        <f>'C завтраками| Bed and breakfast'!IU22</f>
        <v>21000</v>
      </c>
      <c r="JB20" s="8">
        <f>'C завтраками| Bed and breakfast'!IV22</f>
        <v>21000</v>
      </c>
      <c r="JC20" s="8">
        <f>'C завтраками| Bed and breakfast'!IW22</f>
        <v>23400</v>
      </c>
      <c r="JD20" s="8">
        <f>'C завтраками| Bed and breakfast'!IX22</f>
        <v>23400</v>
      </c>
      <c r="JE20" s="8">
        <f>'C завтраками| Bed and breakfast'!IY22</f>
        <v>21000</v>
      </c>
      <c r="JF20" s="8">
        <f>'C завтраками| Bed and breakfast'!IZ22</f>
        <v>21000</v>
      </c>
      <c r="JG20" s="8">
        <f>'C завтраками| Bed and breakfast'!JA22</f>
        <v>21000</v>
      </c>
      <c r="JH20" s="8">
        <f>'C завтраками| Bed and breakfast'!JB22</f>
        <v>21000</v>
      </c>
      <c r="JI20" s="8">
        <f>'C завтраками| Bed and breakfast'!JC22</f>
        <v>21000</v>
      </c>
      <c r="JJ20" s="8">
        <f>'C завтраками| Bed and breakfast'!JD22</f>
        <v>23400</v>
      </c>
      <c r="JK20" s="8">
        <f>'C завтраками| Bed and breakfast'!JE22</f>
        <v>23400</v>
      </c>
      <c r="JL20" s="8">
        <f>'C завтраками| Bed and breakfast'!JF22</f>
        <v>21000</v>
      </c>
      <c r="JM20" s="8">
        <f>'C завтраками| Bed and breakfast'!JG22</f>
        <v>21000</v>
      </c>
      <c r="JN20" s="8">
        <f>'C завтраками| Bed and breakfast'!JH22</f>
        <v>21000</v>
      </c>
      <c r="JO20" s="8">
        <f>'C завтраками| Bed and breakfast'!JI22</f>
        <v>21000</v>
      </c>
      <c r="JP20" s="8">
        <f>'C завтраками| Bed and breakfast'!JJ22</f>
        <v>21000</v>
      </c>
      <c r="JQ20" s="8">
        <f>'C завтраками| Bed and breakfast'!JK22</f>
        <v>23400</v>
      </c>
      <c r="JR20" s="8">
        <f>'C завтраками| Bed and breakfast'!JL22</f>
        <v>23400</v>
      </c>
      <c r="JS20" s="8">
        <f>'C завтраками| Bed and breakfast'!JM22</f>
        <v>22200</v>
      </c>
      <c r="JT20" s="8">
        <f>'C завтраками| Bed and breakfast'!JN22</f>
        <v>22200</v>
      </c>
      <c r="JU20" s="8">
        <f>'C завтраками| Bed and breakfast'!JO22</f>
        <v>22200</v>
      </c>
      <c r="JV20" s="8">
        <f>'C завтраками| Bed and breakfast'!JP22</f>
        <v>22200</v>
      </c>
    </row>
    <row r="21" spans="1:282" s="53" customFormat="1" x14ac:dyDescent="0.2">
      <c r="A21" s="42" t="s">
        <v>86</v>
      </c>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row>
    <row r="22" spans="1:282" s="53" customFormat="1" x14ac:dyDescent="0.2">
      <c r="A22" s="88">
        <f>A7</f>
        <v>1</v>
      </c>
      <c r="B22" s="8" t="e">
        <f>'C завтраками| Bed and breakfast'!#REF!</f>
        <v>#REF!</v>
      </c>
      <c r="C22" s="8" t="e">
        <f>'C завтраками| Bed and breakfast'!#REF!</f>
        <v>#REF!</v>
      </c>
      <c r="D22" s="8" t="e">
        <f>'C завтраками| Bed and breakfast'!#REF!</f>
        <v>#REF!</v>
      </c>
      <c r="E22" s="8" t="e">
        <f>'C завтраками| Bed and breakfast'!#REF!</f>
        <v>#REF!</v>
      </c>
      <c r="F22" s="8" t="e">
        <f>'C завтраками| Bed and breakfast'!#REF!</f>
        <v>#REF!</v>
      </c>
      <c r="G22" s="8" t="e">
        <f>'C завтраками| Bed and breakfast'!#REF!</f>
        <v>#REF!</v>
      </c>
      <c r="H22" s="8">
        <f>'C завтраками| Bed and breakfast'!B24</f>
        <v>62250</v>
      </c>
      <c r="I22" s="8">
        <f>'C завтраками| Bed and breakfast'!C24</f>
        <v>76750</v>
      </c>
      <c r="J22" s="8">
        <f>'C завтраками| Bed and breakfast'!D24</f>
        <v>76750</v>
      </c>
      <c r="K22" s="8">
        <f>'C завтраками| Bed and breakfast'!E24</f>
        <v>76750</v>
      </c>
      <c r="L22" s="8">
        <f>'C завтраками| Bed and breakfast'!F24</f>
        <v>69750</v>
      </c>
      <c r="M22" s="8">
        <f>'C завтраками| Bed and breakfast'!G24</f>
        <v>69750</v>
      </c>
      <c r="N22" s="8">
        <f>'C завтраками| Bed and breakfast'!H24</f>
        <v>69750</v>
      </c>
      <c r="O22" s="8">
        <f>'C завтраками| Bed and breakfast'!I24</f>
        <v>69750</v>
      </c>
      <c r="P22" s="8">
        <f>'C завтраками| Bed and breakfast'!J24</f>
        <v>69750</v>
      </c>
      <c r="Q22" s="8">
        <f>'C завтраками| Bed and breakfast'!K24</f>
        <v>69750</v>
      </c>
      <c r="R22" s="8">
        <f>'C завтраками| Bed and breakfast'!L24</f>
        <v>56450</v>
      </c>
      <c r="S22" s="8">
        <f>'C завтраками| Bed and breakfast'!M24</f>
        <v>39950</v>
      </c>
      <c r="T22" s="8">
        <f>'C завтраками| Bed and breakfast'!N24</f>
        <v>39950</v>
      </c>
      <c r="U22" s="8">
        <f>'C завтраками| Bed and breakfast'!O24</f>
        <v>39950</v>
      </c>
      <c r="V22" s="8">
        <f>'C завтраками| Bed and breakfast'!P24</f>
        <v>39950</v>
      </c>
      <c r="W22" s="8">
        <f>'C завтраками| Bed and breakfast'!Q24</f>
        <v>39950</v>
      </c>
      <c r="X22" s="8">
        <f>'C завтраками| Bed and breakfast'!R24</f>
        <v>41950</v>
      </c>
      <c r="Y22" s="8">
        <f>'C завтраками| Bed and breakfast'!S24</f>
        <v>41950</v>
      </c>
      <c r="Z22" s="8">
        <f>'C завтраками| Bed and breakfast'!T24</f>
        <v>41950</v>
      </c>
      <c r="AA22" s="8">
        <f>'C завтраками| Bed and breakfast'!U24</f>
        <v>41950</v>
      </c>
      <c r="AB22" s="8">
        <f>'C завтраками| Bed and breakfast'!V24</f>
        <v>41950</v>
      </c>
      <c r="AC22" s="8">
        <f>'C завтраками| Bed and breakfast'!W24</f>
        <v>39950</v>
      </c>
      <c r="AD22" s="8">
        <f>'C завтраками| Bed and breakfast'!X24</f>
        <v>39950</v>
      </c>
      <c r="AE22" s="8">
        <f>'C завтраками| Bed and breakfast'!Y24</f>
        <v>39950</v>
      </c>
      <c r="AF22" s="8">
        <f>'C завтраками| Bed and breakfast'!Z24</f>
        <v>39950</v>
      </c>
      <c r="AG22" s="8">
        <f>'C завтраками| Bed and breakfast'!AA24</f>
        <v>39950</v>
      </c>
      <c r="AH22" s="8">
        <f>'C завтраками| Bed and breakfast'!AB24</f>
        <v>43950</v>
      </c>
      <c r="AI22" s="8">
        <f>'C завтраками| Bed and breakfast'!AC24</f>
        <v>43950</v>
      </c>
      <c r="AJ22" s="8">
        <f>'C завтраками| Bed and breakfast'!AD24</f>
        <v>43950</v>
      </c>
      <c r="AK22" s="8">
        <f>'C завтраками| Bed and breakfast'!AE24</f>
        <v>43950</v>
      </c>
      <c r="AL22" s="8">
        <f>'C завтраками| Bed and breakfast'!AF24</f>
        <v>43950</v>
      </c>
      <c r="AM22" s="8">
        <f>'C завтраками| Bed and breakfast'!AG24</f>
        <v>45950</v>
      </c>
      <c r="AN22" s="8">
        <f>'C завтраками| Bed and breakfast'!AH24</f>
        <v>48450</v>
      </c>
      <c r="AO22" s="8">
        <f>'C завтраками| Bed and breakfast'!AI24</f>
        <v>53950</v>
      </c>
      <c r="AP22" s="8">
        <f>'C завтраками| Bed and breakfast'!AJ24</f>
        <v>53950</v>
      </c>
      <c r="AQ22" s="8">
        <f>'C завтраками| Bed and breakfast'!AK24</f>
        <v>53950</v>
      </c>
      <c r="AR22" s="8">
        <f>'C завтраками| Bed and breakfast'!AL24</f>
        <v>53950</v>
      </c>
      <c r="AS22" s="8">
        <f>'C завтраками| Bed and breakfast'!AM24</f>
        <v>53950</v>
      </c>
      <c r="AT22" s="8">
        <f>'C завтраками| Bed and breakfast'!AN24</f>
        <v>53950</v>
      </c>
      <c r="AU22" s="8">
        <f>'C завтраками| Bed and breakfast'!AO24</f>
        <v>53950</v>
      </c>
      <c r="AV22" s="8">
        <f>'C завтраками| Bed and breakfast'!AP24</f>
        <v>53950</v>
      </c>
      <c r="AW22" s="8">
        <f>'C завтраками| Bed and breakfast'!AQ24</f>
        <v>53950</v>
      </c>
      <c r="AX22" s="8">
        <f>'C завтраками| Bed and breakfast'!AR24</f>
        <v>53950</v>
      </c>
      <c r="AY22" s="8">
        <f>'C завтраками| Bed and breakfast'!AS24</f>
        <v>51950</v>
      </c>
      <c r="AZ22" s="8">
        <f>'C завтраками| Bed and breakfast'!AT24</f>
        <v>51950</v>
      </c>
      <c r="BA22" s="8">
        <f>'C завтраками| Bed and breakfast'!AU24</f>
        <v>53950</v>
      </c>
      <c r="BB22" s="8">
        <f>'C завтраками| Bed and breakfast'!AV24</f>
        <v>53950</v>
      </c>
      <c r="BC22" s="8">
        <f>'C завтраками| Bed and breakfast'!AW24</f>
        <v>55950</v>
      </c>
      <c r="BD22" s="8">
        <f>'C завтраками| Bed and breakfast'!AX24</f>
        <v>58450</v>
      </c>
      <c r="BE22" s="8">
        <f>'C завтраками| Bed and breakfast'!AY24</f>
        <v>58450</v>
      </c>
      <c r="BF22" s="8">
        <f>'C завтраками| Bed and breakfast'!AZ24</f>
        <v>58450</v>
      </c>
      <c r="BG22" s="8">
        <f>'C завтраками| Bed and breakfast'!BA24</f>
        <v>58450</v>
      </c>
      <c r="BH22" s="8">
        <f>'C завтраками| Bed and breakfast'!BB24</f>
        <v>60950</v>
      </c>
      <c r="BI22" s="8">
        <f>'C завтраками| Bed and breakfast'!BC24</f>
        <v>63950</v>
      </c>
      <c r="BJ22" s="8">
        <f>'C завтраками| Bed and breakfast'!BD24</f>
        <v>63950</v>
      </c>
      <c r="BK22" s="8">
        <f>'C завтраками| Bed and breakfast'!BE24</f>
        <v>60950</v>
      </c>
      <c r="BL22" s="8">
        <f>'C завтраками| Bed and breakfast'!BF24</f>
        <v>55950</v>
      </c>
      <c r="BM22" s="8">
        <f>'C завтраками| Bed and breakfast'!BG24</f>
        <v>55950</v>
      </c>
      <c r="BN22" s="8">
        <f>'C завтраками| Bed and breakfast'!BH24</f>
        <v>58450</v>
      </c>
      <c r="BO22" s="8">
        <f>'C завтраками| Bed and breakfast'!BI24</f>
        <v>58450</v>
      </c>
      <c r="BP22" s="8">
        <f>'C завтраками| Bed and breakfast'!BJ24</f>
        <v>49950</v>
      </c>
      <c r="BQ22" s="8">
        <f>'C завтраками| Bed and breakfast'!BK24</f>
        <v>50400</v>
      </c>
      <c r="BR22" s="8">
        <f>'C завтраками| Bed and breakfast'!BL24</f>
        <v>50400</v>
      </c>
      <c r="BS22" s="8">
        <f>'C завтраками| Bed and breakfast'!BM24</f>
        <v>50400</v>
      </c>
      <c r="BT22" s="8">
        <f>'C завтраками| Bed and breakfast'!BN24</f>
        <v>48900</v>
      </c>
      <c r="BU22" s="8">
        <f>'C завтраками| Bed and breakfast'!BO24</f>
        <v>48900</v>
      </c>
      <c r="BV22" s="8">
        <f>'C завтраками| Bed and breakfast'!BP24</f>
        <v>50400</v>
      </c>
      <c r="BW22" s="8">
        <f>'C завтраками| Bed and breakfast'!BQ24</f>
        <v>50400</v>
      </c>
      <c r="BX22" s="8">
        <f>'C завтраками| Bed and breakfast'!BR24</f>
        <v>50400</v>
      </c>
      <c r="BY22" s="8">
        <f>'C завтраками| Bed and breakfast'!BS24</f>
        <v>43900</v>
      </c>
      <c r="BZ22" s="8">
        <f>'C завтраками| Bed and breakfast'!BT24</f>
        <v>43900</v>
      </c>
      <c r="CA22" s="8">
        <f>'C завтраками| Bed and breakfast'!BU24</f>
        <v>43900</v>
      </c>
      <c r="CB22" s="8">
        <f>'C завтраками| Bed and breakfast'!BV24</f>
        <v>43900</v>
      </c>
      <c r="CC22" s="8">
        <f>'C завтраками| Bed and breakfast'!BW24</f>
        <v>43900</v>
      </c>
      <c r="CD22" s="8">
        <f>'C завтраками| Bed and breakfast'!BX24</f>
        <v>43900</v>
      </c>
      <c r="CE22" s="8">
        <f>'C завтраками| Bed and breakfast'!BY24</f>
        <v>43900</v>
      </c>
      <c r="CF22" s="8">
        <f>'C завтраками| Bed and breakfast'!BZ24</f>
        <v>43900</v>
      </c>
      <c r="CG22" s="8">
        <f>'C завтраками| Bed and breakfast'!CA24</f>
        <v>43900</v>
      </c>
      <c r="CH22" s="8">
        <f>'C завтраками| Bed and breakfast'!CB24</f>
        <v>43900</v>
      </c>
      <c r="CI22" s="8">
        <f>'C завтраками| Bed and breakfast'!CC24</f>
        <v>43900</v>
      </c>
      <c r="CJ22" s="8">
        <f>'C завтраками| Bed and breakfast'!CD24</f>
        <v>43900</v>
      </c>
      <c r="CK22" s="8">
        <f>'C завтраками| Bed and breakfast'!CE24</f>
        <v>43900</v>
      </c>
      <c r="CL22" s="8">
        <f>'C завтраками| Bed and breakfast'!CF24</f>
        <v>43900</v>
      </c>
      <c r="CM22" s="8">
        <f>'C завтраками| Bed and breakfast'!CG24</f>
        <v>43900</v>
      </c>
      <c r="CN22" s="8">
        <f>'C завтраками| Bed and breakfast'!CH24</f>
        <v>43900</v>
      </c>
      <c r="CO22" s="8">
        <f>'C завтраками| Bed and breakfast'!CI24</f>
        <v>43900</v>
      </c>
      <c r="CP22" s="8">
        <f>'C завтраками| Bed and breakfast'!CJ24</f>
        <v>43900</v>
      </c>
      <c r="CQ22" s="8">
        <f>'C завтраками| Bed and breakfast'!CK24</f>
        <v>43900</v>
      </c>
      <c r="CR22" s="8">
        <f>'C завтраками| Bed and breakfast'!CL24</f>
        <v>43900</v>
      </c>
      <c r="CS22" s="8">
        <f>'C завтраками| Bed and breakfast'!CM24</f>
        <v>43900</v>
      </c>
      <c r="CT22" s="8">
        <f>'C завтраками| Bed and breakfast'!CN24</f>
        <v>43900</v>
      </c>
      <c r="CU22" s="8">
        <f>'C завтраками| Bed and breakfast'!CO24</f>
        <v>43900</v>
      </c>
      <c r="CV22" s="8">
        <f>'C завтраками| Bed and breakfast'!CP24</f>
        <v>34650</v>
      </c>
      <c r="CW22" s="8">
        <f>'C завтраками| Bed and breakfast'!CQ24</f>
        <v>34650</v>
      </c>
      <c r="CX22" s="8">
        <f>'C завтраками| Bed and breakfast'!CR24</f>
        <v>35150</v>
      </c>
      <c r="CY22" s="8">
        <f>'C завтраками| Bed and breakfast'!CS24</f>
        <v>35150</v>
      </c>
      <c r="CZ22" s="8">
        <f>'C завтраками| Bed and breakfast'!CT24</f>
        <v>34650</v>
      </c>
      <c r="DA22" s="8">
        <f>'C завтраками| Bed and breakfast'!CU24</f>
        <v>34650</v>
      </c>
      <c r="DB22" s="8">
        <f>'C завтраками| Bed and breakfast'!CV24</f>
        <v>34650</v>
      </c>
      <c r="DC22" s="8">
        <f>'C завтраками| Bed and breakfast'!CW24</f>
        <v>34650</v>
      </c>
      <c r="DD22" s="8">
        <f>'C завтраками| Bed and breakfast'!CX24</f>
        <v>34650</v>
      </c>
      <c r="DE22" s="8">
        <f>'C завтраками| Bed and breakfast'!CY24</f>
        <v>35150</v>
      </c>
      <c r="DF22" s="8">
        <f>'C завтраками| Bed and breakfast'!CZ24</f>
        <v>35150</v>
      </c>
      <c r="DG22" s="8">
        <f>'C завтраками| Bed and breakfast'!DA24</f>
        <v>34650</v>
      </c>
      <c r="DH22" s="8">
        <f>'C завтраками| Bed and breakfast'!DB24</f>
        <v>34650</v>
      </c>
      <c r="DI22" s="8">
        <f>'C завтраками| Bed and breakfast'!DC24</f>
        <v>34650</v>
      </c>
      <c r="DJ22" s="8">
        <f>'C завтраками| Bed and breakfast'!DD24</f>
        <v>33650</v>
      </c>
      <c r="DK22" s="8">
        <f>'C завтраками| Bed and breakfast'!DE24</f>
        <v>33650</v>
      </c>
      <c r="DL22" s="8">
        <f>'C завтраками| Bed and breakfast'!DF24</f>
        <v>34350</v>
      </c>
      <c r="DM22" s="8">
        <f>'C завтраками| Bed and breakfast'!DG24</f>
        <v>34350</v>
      </c>
      <c r="DN22" s="8">
        <f>'C завтраками| Bed and breakfast'!DH24</f>
        <v>33650</v>
      </c>
      <c r="DO22" s="8">
        <f>'C завтраками| Bed and breakfast'!DI24</f>
        <v>33650</v>
      </c>
      <c r="DP22" s="8">
        <f>'C завтраками| Bed and breakfast'!DJ24</f>
        <v>33650</v>
      </c>
      <c r="DQ22" s="8">
        <f>'C завтраками| Bed and breakfast'!DK24</f>
        <v>33650</v>
      </c>
      <c r="DR22" s="8">
        <f>'C завтраками| Bed and breakfast'!DL24</f>
        <v>33650</v>
      </c>
      <c r="DS22" s="8">
        <f>'C завтраками| Bed and breakfast'!DM24</f>
        <v>34350</v>
      </c>
      <c r="DT22" s="8">
        <f>'C завтраками| Bed and breakfast'!DN24</f>
        <v>34350</v>
      </c>
      <c r="DU22" s="8">
        <f>'C завтраками| Bed and breakfast'!DO24</f>
        <v>33650</v>
      </c>
      <c r="DV22" s="8">
        <f>'C завтраками| Bed and breakfast'!DP24</f>
        <v>33650</v>
      </c>
      <c r="DW22" s="8">
        <f>'C завтраками| Bed and breakfast'!DQ24</f>
        <v>33650</v>
      </c>
      <c r="DX22" s="8">
        <f>'C завтраками| Bed and breakfast'!DR24</f>
        <v>33650</v>
      </c>
      <c r="DY22" s="8">
        <f>'C завтраками| Bed and breakfast'!DS24</f>
        <v>34650</v>
      </c>
      <c r="DZ22" s="8">
        <f>'C завтраками| Bed and breakfast'!DT24</f>
        <v>34350</v>
      </c>
      <c r="EA22" s="8">
        <f>'C завтраками| Bed and breakfast'!DU24</f>
        <v>34350</v>
      </c>
      <c r="EB22" s="8">
        <f>'C завтраками| Bed and breakfast'!DV24</f>
        <v>34350</v>
      </c>
      <c r="EC22" s="8">
        <f>'C завтраками| Bed and breakfast'!DW24</f>
        <v>33150</v>
      </c>
      <c r="ED22" s="8">
        <f>'C завтраками| Bed and breakfast'!DX24</f>
        <v>33150</v>
      </c>
      <c r="EE22" s="8">
        <f>'C завтраками| Bed and breakfast'!DY24</f>
        <v>33150</v>
      </c>
      <c r="EF22" s="8">
        <f>'C завтраками| Bed and breakfast'!DZ24</f>
        <v>33150</v>
      </c>
      <c r="EG22" s="8">
        <f>'C завтраками| Bed and breakfast'!EA24</f>
        <v>33150</v>
      </c>
      <c r="EH22" s="8">
        <f>'C завтраками| Bed and breakfast'!EB24</f>
        <v>34350</v>
      </c>
      <c r="EI22" s="8">
        <f>'C завтраками| Bed and breakfast'!EC24</f>
        <v>34350</v>
      </c>
      <c r="EJ22" s="8">
        <f>'C завтраками| Bed and breakfast'!ED24</f>
        <v>34350</v>
      </c>
      <c r="EK22" s="8">
        <f>'C завтраками| Bed and breakfast'!EE24</f>
        <v>32850</v>
      </c>
      <c r="EL22" s="8">
        <f>'C завтраками| Bed and breakfast'!EF24</f>
        <v>32850</v>
      </c>
      <c r="EM22" s="8">
        <f>'C завтраками| Bed and breakfast'!EG24</f>
        <v>32850</v>
      </c>
      <c r="EN22" s="8">
        <f>'C завтраками| Bed and breakfast'!EH24</f>
        <v>33150</v>
      </c>
      <c r="EO22" s="8">
        <f>'C завтраками| Bed and breakfast'!EI24</f>
        <v>33150</v>
      </c>
      <c r="EP22" s="8">
        <f>'C завтраками| Bed and breakfast'!EJ24</f>
        <v>32850</v>
      </c>
      <c r="EQ22" s="8">
        <f>'C завтраками| Bed and breakfast'!EK24</f>
        <v>32850</v>
      </c>
      <c r="ER22" s="8">
        <f>'C завтраками| Bed and breakfast'!EL24</f>
        <v>32850</v>
      </c>
      <c r="ES22" s="8">
        <f>'C завтраками| Bed and breakfast'!EM24</f>
        <v>32850</v>
      </c>
      <c r="ET22" s="8">
        <f>'C завтраками| Bed and breakfast'!EN24</f>
        <v>32850</v>
      </c>
      <c r="EU22" s="8">
        <f>'C завтраками| Bed and breakfast'!EO24</f>
        <v>33150</v>
      </c>
      <c r="EV22" s="8">
        <f>'C завтраками| Bed and breakfast'!EP24</f>
        <v>33150</v>
      </c>
      <c r="EW22" s="8">
        <f>'C завтраками| Bed and breakfast'!EQ24</f>
        <v>32850</v>
      </c>
      <c r="EX22" s="8">
        <f>'C завтраками| Bed and breakfast'!ER24</f>
        <v>32850</v>
      </c>
      <c r="EY22" s="8">
        <f>'C завтраками| Bed and breakfast'!ES24</f>
        <v>32850</v>
      </c>
      <c r="EZ22" s="8">
        <f>'C завтраками| Bed and breakfast'!ET24</f>
        <v>32850</v>
      </c>
      <c r="FA22" s="8">
        <f>'C завтраками| Bed and breakfast'!EU24</f>
        <v>32850</v>
      </c>
      <c r="FB22" s="8">
        <f>'C завтраками| Bed and breakfast'!EV24</f>
        <v>33150</v>
      </c>
      <c r="FC22" s="8">
        <f>'C завтраками| Bed and breakfast'!EW24</f>
        <v>33150</v>
      </c>
      <c r="FD22" s="8">
        <f>'C завтраками| Bed and breakfast'!EX24</f>
        <v>34650</v>
      </c>
      <c r="FE22" s="8">
        <f>'C завтраками| Bed and breakfast'!EY24</f>
        <v>33150</v>
      </c>
      <c r="FF22" s="8">
        <f>'C завтраками| Bed and breakfast'!EZ24</f>
        <v>33150</v>
      </c>
      <c r="FG22" s="8">
        <f>'C завтраками| Bed and breakfast'!FA24</f>
        <v>33150</v>
      </c>
      <c r="FH22" s="8">
        <f>'C завтраками| Bed and breakfast'!FB24</f>
        <v>33150</v>
      </c>
      <c r="FI22" s="8">
        <f>'C завтраками| Bed and breakfast'!FC24</f>
        <v>40650</v>
      </c>
      <c r="FJ22" s="8">
        <f>'C завтраками| Bed and breakfast'!FD24</f>
        <v>40650</v>
      </c>
      <c r="FK22" s="8">
        <f>'C завтраками| Bed and breakfast'!FE24</f>
        <v>40650</v>
      </c>
      <c r="FL22" s="8">
        <f>'C завтраками| Bed and breakfast'!FF24</f>
        <v>40650</v>
      </c>
      <c r="FM22" s="8">
        <f>'C завтраками| Bed and breakfast'!FG24</f>
        <v>40650</v>
      </c>
      <c r="FN22" s="8">
        <f>'C завтраками| Bed and breakfast'!FH24</f>
        <v>40650</v>
      </c>
      <c r="FO22" s="8">
        <f>'C завтраками| Bed and breakfast'!FI24</f>
        <v>40650</v>
      </c>
      <c r="FP22" s="8">
        <f>'C завтраками| Bed and breakfast'!FJ24</f>
        <v>40650</v>
      </c>
      <c r="FQ22" s="8">
        <f>'C завтраками| Bed and breakfast'!FK24</f>
        <v>40650</v>
      </c>
      <c r="FR22" s="8">
        <f>'C завтраками| Bed and breakfast'!FL24</f>
        <v>40650</v>
      </c>
      <c r="FS22" s="8">
        <f>'C завтраками| Bed and breakfast'!FM24</f>
        <v>40650</v>
      </c>
      <c r="FT22" s="8">
        <f>'C завтраками| Bed and breakfast'!FN24</f>
        <v>40650</v>
      </c>
      <c r="FU22" s="8">
        <f>'C завтраками| Bed and breakfast'!FO24</f>
        <v>40650</v>
      </c>
      <c r="FV22" s="8">
        <f>'C завтраками| Bed and breakfast'!FP24</f>
        <v>40650</v>
      </c>
      <c r="FW22" s="8">
        <f>'C завтраками| Bed and breakfast'!FQ24</f>
        <v>40650</v>
      </c>
      <c r="FX22" s="8">
        <f>'C завтраками| Bed and breakfast'!FR24</f>
        <v>40650</v>
      </c>
      <c r="FY22" s="8">
        <f>'C завтраками| Bed and breakfast'!FS24</f>
        <v>40650</v>
      </c>
      <c r="FZ22" s="8">
        <f>'C завтраками| Bed and breakfast'!FT24</f>
        <v>40650</v>
      </c>
      <c r="GA22" s="8">
        <f>'C завтраками| Bed and breakfast'!FU24</f>
        <v>40650</v>
      </c>
      <c r="GB22" s="8">
        <f>'C завтраками| Bed and breakfast'!FV24</f>
        <v>40650</v>
      </c>
      <c r="GC22" s="8">
        <f>'C завтраками| Bed and breakfast'!FW24</f>
        <v>40650</v>
      </c>
      <c r="GD22" s="8">
        <f>'C завтраками| Bed and breakfast'!FX24</f>
        <v>40650</v>
      </c>
      <c r="GE22" s="8">
        <f>'C завтраками| Bed and breakfast'!FY24</f>
        <v>40650</v>
      </c>
      <c r="GF22" s="8">
        <f>'C завтраками| Bed and breakfast'!FZ24</f>
        <v>40650</v>
      </c>
      <c r="GG22" s="8">
        <f>'C завтраками| Bed and breakfast'!GA24</f>
        <v>33150</v>
      </c>
      <c r="GH22" s="8">
        <f>'C завтраками| Bed and breakfast'!GB24</f>
        <v>33150</v>
      </c>
      <c r="GI22" s="8">
        <f>'C завтраками| Bed and breakfast'!GC24</f>
        <v>42550</v>
      </c>
      <c r="GJ22" s="8">
        <f>'C завтраками| Bed and breakfast'!GD24</f>
        <v>42550</v>
      </c>
      <c r="GK22" s="8">
        <f>'C завтраками| Bed and breakfast'!GE24</f>
        <v>42550</v>
      </c>
      <c r="GL22" s="8">
        <f>'C завтраками| Bed and breakfast'!GF24</f>
        <v>42550</v>
      </c>
      <c r="GM22" s="8">
        <f>'C завтраками| Bed and breakfast'!GG24</f>
        <v>42550</v>
      </c>
      <c r="GN22" s="8">
        <f>'C завтраками| Bed and breakfast'!GH24</f>
        <v>42550</v>
      </c>
      <c r="GO22" s="8">
        <f>'C завтраками| Bed and breakfast'!GI24</f>
        <v>42550</v>
      </c>
      <c r="GP22" s="8">
        <f>'C завтраками| Bed and breakfast'!GJ24</f>
        <v>42550</v>
      </c>
      <c r="GQ22" s="8">
        <f>'C завтраками| Bed and breakfast'!GK24</f>
        <v>42550</v>
      </c>
      <c r="GR22" s="8">
        <f>'C завтраками| Bed and breakfast'!GL24</f>
        <v>42550</v>
      </c>
      <c r="GS22" s="8">
        <f>'C завтраками| Bed and breakfast'!GM24</f>
        <v>36550</v>
      </c>
      <c r="GT22" s="8">
        <f>'C завтраками| Bed and breakfast'!GN24</f>
        <v>36550</v>
      </c>
      <c r="GU22" s="8">
        <f>'C завтраками| Bed and breakfast'!GO24</f>
        <v>36550</v>
      </c>
      <c r="GV22" s="8">
        <f>'C завтраками| Bed and breakfast'!GP24</f>
        <v>36550</v>
      </c>
      <c r="GW22" s="8">
        <f>'C завтраками| Bed and breakfast'!GQ24</f>
        <v>37050</v>
      </c>
      <c r="GX22" s="8">
        <f>'C завтраками| Bed and breakfast'!GR24</f>
        <v>37050</v>
      </c>
      <c r="GY22" s="8">
        <f>'C завтраками| Bed and breakfast'!GS24</f>
        <v>38250</v>
      </c>
      <c r="GZ22" s="8">
        <f>'C завтраками| Bed and breakfast'!GT24</f>
        <v>38250</v>
      </c>
      <c r="HA22" s="8">
        <f>'C завтраками| Bed and breakfast'!GU24</f>
        <v>37050</v>
      </c>
      <c r="HB22" s="8">
        <f>'C завтраками| Bed and breakfast'!GV24</f>
        <v>37050</v>
      </c>
      <c r="HC22" s="8">
        <f>'C завтраками| Bed and breakfast'!GW24</f>
        <v>37050</v>
      </c>
      <c r="HD22" s="8">
        <f>'C завтраками| Bed and breakfast'!GX24</f>
        <v>37050</v>
      </c>
      <c r="HE22" s="8">
        <f>'C завтраками| Bed and breakfast'!GY24</f>
        <v>37050</v>
      </c>
      <c r="HF22" s="8">
        <f>'C завтраками| Bed and breakfast'!GZ24</f>
        <v>38250</v>
      </c>
      <c r="HG22" s="8">
        <f>'C завтраками| Bed and breakfast'!HA24</f>
        <v>38250</v>
      </c>
      <c r="HH22" s="8">
        <f>'C завтраками| Bed and breakfast'!HB24</f>
        <v>37050</v>
      </c>
      <c r="HI22" s="8">
        <f>'C завтраками| Bed and breakfast'!HC24</f>
        <v>37050</v>
      </c>
      <c r="HJ22" s="8">
        <f>'C завтраками| Bed and breakfast'!HD24</f>
        <v>37050</v>
      </c>
      <c r="HK22" s="8">
        <f>'C завтраками| Bed and breakfast'!HE24</f>
        <v>37050</v>
      </c>
      <c r="HL22" s="8">
        <f>'C завтраками| Bed and breakfast'!HF24</f>
        <v>37050</v>
      </c>
      <c r="HM22" s="8">
        <f>'C завтраками| Bed and breakfast'!HG24</f>
        <v>34650</v>
      </c>
      <c r="HN22" s="8">
        <f>'C завтраками| Bed and breakfast'!HH24</f>
        <v>38250</v>
      </c>
      <c r="HO22" s="8">
        <f>'C завтраками| Bed and breakfast'!HI24</f>
        <v>37050</v>
      </c>
      <c r="HP22" s="8">
        <f>'C завтраками| Bed and breakfast'!HJ24</f>
        <v>37050</v>
      </c>
      <c r="HQ22" s="8">
        <f>'C завтраками| Bed and breakfast'!HK24</f>
        <v>37050</v>
      </c>
      <c r="HR22" s="8">
        <f>'C завтраками| Bed and breakfast'!HL24</f>
        <v>37050</v>
      </c>
      <c r="HS22" s="8">
        <f>'C завтраками| Bed and breakfast'!HM24</f>
        <v>37050</v>
      </c>
      <c r="HT22" s="8">
        <f>'C завтраками| Bed and breakfast'!HN24</f>
        <v>38250</v>
      </c>
      <c r="HU22" s="8">
        <f>'C завтраками| Bed and breakfast'!HO24</f>
        <v>38250</v>
      </c>
      <c r="HV22" s="8">
        <f>'C завтраками| Bed and breakfast'!HP24</f>
        <v>37050</v>
      </c>
      <c r="HW22" s="8">
        <f>'C завтраками| Bed and breakfast'!HQ24</f>
        <v>37050</v>
      </c>
      <c r="HX22" s="8">
        <f>'C завтраками| Bed and breakfast'!HR24</f>
        <v>37050</v>
      </c>
      <c r="HY22" s="8">
        <f>'C завтраками| Bed and breakfast'!HS24</f>
        <v>37050</v>
      </c>
      <c r="HZ22" s="8">
        <f>'C завтраками| Bed and breakfast'!HT24</f>
        <v>37050</v>
      </c>
      <c r="IA22" s="8">
        <f>'C завтраками| Bed and breakfast'!HU24</f>
        <v>38250</v>
      </c>
      <c r="IB22" s="8">
        <f>'C завтраками| Bed and breakfast'!HV24</f>
        <v>38250</v>
      </c>
      <c r="IC22" s="8">
        <f>'C завтраками| Bed and breakfast'!HW24</f>
        <v>37050</v>
      </c>
      <c r="ID22" s="8">
        <f>'C завтраками| Bed and breakfast'!HX24</f>
        <v>37050</v>
      </c>
      <c r="IE22" s="8">
        <f>'C завтраками| Bed and breakfast'!HY24</f>
        <v>37050</v>
      </c>
      <c r="IF22" s="8">
        <f>'C завтраками| Bed and breakfast'!HZ24</f>
        <v>37050</v>
      </c>
      <c r="IG22" s="8">
        <f>'C завтраками| Bed and breakfast'!IA24</f>
        <v>37050</v>
      </c>
      <c r="IH22" s="8">
        <f>'C завтраками| Bed and breakfast'!IB24</f>
        <v>38250</v>
      </c>
      <c r="II22" s="8">
        <f>'C завтраками| Bed and breakfast'!IC24</f>
        <v>38250</v>
      </c>
      <c r="IJ22" s="8">
        <f>'C завтраками| Bed and breakfast'!ID24</f>
        <v>35150</v>
      </c>
      <c r="IK22" s="8">
        <f>'C завтраками| Bed and breakfast'!IE24</f>
        <v>35150</v>
      </c>
      <c r="IL22" s="8">
        <f>'C завтраками| Bed and breakfast'!IF24</f>
        <v>35150</v>
      </c>
      <c r="IM22" s="8">
        <f>'C завтраками| Bed and breakfast'!IG24</f>
        <v>35150</v>
      </c>
      <c r="IN22" s="8">
        <f>'C завтраками| Bed and breakfast'!IH24</f>
        <v>35150</v>
      </c>
      <c r="IO22" s="8">
        <f>'C завтраками| Bed and breakfast'!II24</f>
        <v>37050</v>
      </c>
      <c r="IP22" s="8">
        <f>'C завтраками| Bed and breakfast'!IJ24</f>
        <v>37050</v>
      </c>
      <c r="IQ22" s="8">
        <f>'C завтраками| Bed and breakfast'!IK24</f>
        <v>34650</v>
      </c>
      <c r="IR22" s="8">
        <f>'C завтраками| Bed and breakfast'!IL24</f>
        <v>34650</v>
      </c>
      <c r="IS22" s="8">
        <f>'C завтраками| Bed and breakfast'!IM24</f>
        <v>34650</v>
      </c>
      <c r="IT22" s="8">
        <f>'C завтраками| Bed and breakfast'!IN24</f>
        <v>34650</v>
      </c>
      <c r="IU22" s="8">
        <f>'C завтраками| Bed and breakfast'!IO24</f>
        <v>34650</v>
      </c>
      <c r="IV22" s="8">
        <f>'C завтраками| Bed and breakfast'!IP24</f>
        <v>37050</v>
      </c>
      <c r="IW22" s="8">
        <f>'C завтраками| Bed and breakfast'!IQ24</f>
        <v>37050</v>
      </c>
      <c r="IX22" s="8">
        <f>'C завтраками| Bed and breakfast'!IR24</f>
        <v>34650</v>
      </c>
      <c r="IY22" s="8">
        <f>'C завтраками| Bed and breakfast'!IS24</f>
        <v>34650</v>
      </c>
      <c r="IZ22" s="8">
        <f>'C завтраками| Bed and breakfast'!IT24</f>
        <v>34650</v>
      </c>
      <c r="JA22" s="8">
        <f>'C завтраками| Bed and breakfast'!IU24</f>
        <v>34650</v>
      </c>
      <c r="JB22" s="8">
        <f>'C завтраками| Bed and breakfast'!IV24</f>
        <v>34650</v>
      </c>
      <c r="JC22" s="8">
        <f>'C завтраками| Bed and breakfast'!IW24</f>
        <v>37050</v>
      </c>
      <c r="JD22" s="8">
        <f>'C завтраками| Bed and breakfast'!IX24</f>
        <v>37050</v>
      </c>
      <c r="JE22" s="8">
        <f>'C завтраками| Bed and breakfast'!IY24</f>
        <v>34650</v>
      </c>
      <c r="JF22" s="8">
        <f>'C завтраками| Bed and breakfast'!IZ24</f>
        <v>34650</v>
      </c>
      <c r="JG22" s="8">
        <f>'C завтраками| Bed and breakfast'!JA24</f>
        <v>34650</v>
      </c>
      <c r="JH22" s="8">
        <f>'C завтраками| Bed and breakfast'!JB24</f>
        <v>34650</v>
      </c>
      <c r="JI22" s="8">
        <f>'C завтраками| Bed and breakfast'!JC24</f>
        <v>34650</v>
      </c>
      <c r="JJ22" s="8">
        <f>'C завтраками| Bed and breakfast'!JD24</f>
        <v>37050</v>
      </c>
      <c r="JK22" s="8">
        <f>'C завтраками| Bed and breakfast'!JE24</f>
        <v>37050</v>
      </c>
      <c r="JL22" s="8">
        <f>'C завтраками| Bed and breakfast'!JF24</f>
        <v>34650</v>
      </c>
      <c r="JM22" s="8">
        <f>'C завтраками| Bed and breakfast'!JG24</f>
        <v>34650</v>
      </c>
      <c r="JN22" s="8">
        <f>'C завтраками| Bed and breakfast'!JH24</f>
        <v>34650</v>
      </c>
      <c r="JO22" s="8">
        <f>'C завтраками| Bed and breakfast'!JI24</f>
        <v>34650</v>
      </c>
      <c r="JP22" s="8">
        <f>'C завтраками| Bed and breakfast'!JJ24</f>
        <v>34650</v>
      </c>
      <c r="JQ22" s="8">
        <f>'C завтраками| Bed and breakfast'!JK24</f>
        <v>37050</v>
      </c>
      <c r="JR22" s="8">
        <f>'C завтраками| Bed and breakfast'!JL24</f>
        <v>37050</v>
      </c>
      <c r="JS22" s="8">
        <f>'C завтраками| Bed and breakfast'!JM24</f>
        <v>35850</v>
      </c>
      <c r="JT22" s="8">
        <f>'C завтраками| Bed and breakfast'!JN24</f>
        <v>35850</v>
      </c>
      <c r="JU22" s="8">
        <f>'C завтраками| Bed and breakfast'!JO24</f>
        <v>35850</v>
      </c>
      <c r="JV22" s="8">
        <f>'C завтраками| Bed and breakfast'!JP24</f>
        <v>35850</v>
      </c>
    </row>
    <row r="23" spans="1:282" s="53" customFormat="1" x14ac:dyDescent="0.2">
      <c r="A23" s="88">
        <f>A8</f>
        <v>2</v>
      </c>
      <c r="B23" s="8" t="e">
        <f>'C завтраками| Bed and breakfast'!#REF!</f>
        <v>#REF!</v>
      </c>
      <c r="C23" s="8" t="e">
        <f>'C завтраками| Bed and breakfast'!#REF!</f>
        <v>#REF!</v>
      </c>
      <c r="D23" s="8" t="e">
        <f>'C завтраками| Bed and breakfast'!#REF!</f>
        <v>#REF!</v>
      </c>
      <c r="E23" s="8" t="e">
        <f>'C завтраками| Bed and breakfast'!#REF!</f>
        <v>#REF!</v>
      </c>
      <c r="F23" s="8" t="e">
        <f>'C завтраками| Bed and breakfast'!#REF!</f>
        <v>#REF!</v>
      </c>
      <c r="G23" s="8" t="e">
        <f>'C завтраками| Bed and breakfast'!#REF!</f>
        <v>#REF!</v>
      </c>
      <c r="H23" s="8">
        <f>'C завтраками| Bed and breakfast'!B25</f>
        <v>64500</v>
      </c>
      <c r="I23" s="8">
        <f>'C завтраками| Bed and breakfast'!C25</f>
        <v>79000</v>
      </c>
      <c r="J23" s="8">
        <f>'C завтраками| Bed and breakfast'!D25</f>
        <v>79000</v>
      </c>
      <c r="K23" s="8">
        <f>'C завтраками| Bed and breakfast'!E25</f>
        <v>79000</v>
      </c>
      <c r="L23" s="8">
        <f>'C завтраками| Bed and breakfast'!F25</f>
        <v>72000</v>
      </c>
      <c r="M23" s="8">
        <f>'C завтраками| Bed and breakfast'!G25</f>
        <v>72000</v>
      </c>
      <c r="N23" s="8">
        <f>'C завтраками| Bed and breakfast'!H25</f>
        <v>72000</v>
      </c>
      <c r="O23" s="8">
        <f>'C завтраками| Bed and breakfast'!I25</f>
        <v>72000</v>
      </c>
      <c r="P23" s="8">
        <f>'C завтраками| Bed and breakfast'!J25</f>
        <v>72000</v>
      </c>
      <c r="Q23" s="8">
        <f>'C завтраками| Bed and breakfast'!K25</f>
        <v>72000</v>
      </c>
      <c r="R23" s="8">
        <f>'C завтраками| Bed and breakfast'!L25</f>
        <v>58400</v>
      </c>
      <c r="S23" s="8">
        <f>'C завтраками| Bed and breakfast'!M25</f>
        <v>41900</v>
      </c>
      <c r="T23" s="8">
        <f>'C завтраками| Bed and breakfast'!N25</f>
        <v>41900</v>
      </c>
      <c r="U23" s="8">
        <f>'C завтраками| Bed and breakfast'!O25</f>
        <v>41900</v>
      </c>
      <c r="V23" s="8">
        <f>'C завтраками| Bed and breakfast'!P25</f>
        <v>41900</v>
      </c>
      <c r="W23" s="8">
        <f>'C завтраками| Bed and breakfast'!Q25</f>
        <v>41900</v>
      </c>
      <c r="X23" s="8">
        <f>'C завтраками| Bed and breakfast'!R25</f>
        <v>43900</v>
      </c>
      <c r="Y23" s="8">
        <f>'C завтраками| Bed and breakfast'!S25</f>
        <v>43900</v>
      </c>
      <c r="Z23" s="8">
        <f>'C завтраками| Bed and breakfast'!T25</f>
        <v>43900</v>
      </c>
      <c r="AA23" s="8">
        <f>'C завтраками| Bed and breakfast'!U25</f>
        <v>43900</v>
      </c>
      <c r="AB23" s="8">
        <f>'C завтраками| Bed and breakfast'!V25</f>
        <v>43900</v>
      </c>
      <c r="AC23" s="8">
        <f>'C завтраками| Bed and breakfast'!W25</f>
        <v>41900</v>
      </c>
      <c r="AD23" s="8">
        <f>'C завтраками| Bed and breakfast'!X25</f>
        <v>41900</v>
      </c>
      <c r="AE23" s="8">
        <f>'C завтраками| Bed and breakfast'!Y25</f>
        <v>41900</v>
      </c>
      <c r="AF23" s="8">
        <f>'C завтраками| Bed and breakfast'!Z25</f>
        <v>41900</v>
      </c>
      <c r="AG23" s="8">
        <f>'C завтраками| Bed and breakfast'!AA25</f>
        <v>41900</v>
      </c>
      <c r="AH23" s="8">
        <f>'C завтраками| Bed and breakfast'!AB25</f>
        <v>45900</v>
      </c>
      <c r="AI23" s="8">
        <f>'C завтраками| Bed and breakfast'!AC25</f>
        <v>45900</v>
      </c>
      <c r="AJ23" s="8">
        <f>'C завтраками| Bed and breakfast'!AD25</f>
        <v>45900</v>
      </c>
      <c r="AK23" s="8">
        <f>'C завтраками| Bed and breakfast'!AE25</f>
        <v>45900</v>
      </c>
      <c r="AL23" s="8">
        <f>'C завтраками| Bed and breakfast'!AF25</f>
        <v>45900</v>
      </c>
      <c r="AM23" s="8">
        <f>'C завтраками| Bed and breakfast'!AG25</f>
        <v>47900</v>
      </c>
      <c r="AN23" s="8">
        <f>'C завтраками| Bed and breakfast'!AH25</f>
        <v>50400</v>
      </c>
      <c r="AO23" s="8">
        <f>'C завтраками| Bed and breakfast'!AI25</f>
        <v>55900</v>
      </c>
      <c r="AP23" s="8">
        <f>'C завтраками| Bed and breakfast'!AJ25</f>
        <v>55900</v>
      </c>
      <c r="AQ23" s="8">
        <f>'C завтраками| Bed and breakfast'!AK25</f>
        <v>55900</v>
      </c>
      <c r="AR23" s="8">
        <f>'C завтраками| Bed and breakfast'!AL25</f>
        <v>55900</v>
      </c>
      <c r="AS23" s="8">
        <f>'C завтраками| Bed and breakfast'!AM25</f>
        <v>55900</v>
      </c>
      <c r="AT23" s="8">
        <f>'C завтраками| Bed and breakfast'!AN25</f>
        <v>55900</v>
      </c>
      <c r="AU23" s="8">
        <f>'C завтраками| Bed and breakfast'!AO25</f>
        <v>55900</v>
      </c>
      <c r="AV23" s="8">
        <f>'C завтраками| Bed and breakfast'!AP25</f>
        <v>55900</v>
      </c>
      <c r="AW23" s="8">
        <f>'C завтраками| Bed and breakfast'!AQ25</f>
        <v>55900</v>
      </c>
      <c r="AX23" s="8">
        <f>'C завтраками| Bed and breakfast'!AR25</f>
        <v>55900</v>
      </c>
      <c r="AY23" s="8">
        <f>'C завтраками| Bed and breakfast'!AS25</f>
        <v>53900</v>
      </c>
      <c r="AZ23" s="8">
        <f>'C завтраками| Bed and breakfast'!AT25</f>
        <v>53900</v>
      </c>
      <c r="BA23" s="8">
        <f>'C завтраками| Bed and breakfast'!AU25</f>
        <v>55900</v>
      </c>
      <c r="BB23" s="8">
        <f>'C завтраками| Bed and breakfast'!AV25</f>
        <v>55900</v>
      </c>
      <c r="BC23" s="8">
        <f>'C завтраками| Bed and breakfast'!AW25</f>
        <v>57900</v>
      </c>
      <c r="BD23" s="8">
        <f>'C завтраками| Bed and breakfast'!AX25</f>
        <v>60400</v>
      </c>
      <c r="BE23" s="8">
        <f>'C завтраками| Bed and breakfast'!AY25</f>
        <v>60400</v>
      </c>
      <c r="BF23" s="8">
        <f>'C завтраками| Bed and breakfast'!AZ25</f>
        <v>60400</v>
      </c>
      <c r="BG23" s="8">
        <f>'C завтраками| Bed and breakfast'!BA25</f>
        <v>60400</v>
      </c>
      <c r="BH23" s="8">
        <f>'C завтраками| Bed and breakfast'!BB25</f>
        <v>62900</v>
      </c>
      <c r="BI23" s="8">
        <f>'C завтраками| Bed and breakfast'!BC25</f>
        <v>65900</v>
      </c>
      <c r="BJ23" s="8">
        <f>'C завтраками| Bed and breakfast'!BD25</f>
        <v>65900</v>
      </c>
      <c r="BK23" s="8">
        <f>'C завтраками| Bed and breakfast'!BE25</f>
        <v>62900</v>
      </c>
      <c r="BL23" s="8">
        <f>'C завтраками| Bed and breakfast'!BF25</f>
        <v>57900</v>
      </c>
      <c r="BM23" s="8">
        <f>'C завтраками| Bed and breakfast'!BG25</f>
        <v>57900</v>
      </c>
      <c r="BN23" s="8">
        <f>'C завтраками| Bed and breakfast'!BH25</f>
        <v>60400</v>
      </c>
      <c r="BO23" s="8">
        <f>'C завтраками| Bed and breakfast'!BI25</f>
        <v>60400</v>
      </c>
      <c r="BP23" s="8">
        <f>'C завтраками| Bed and breakfast'!BJ25</f>
        <v>51900</v>
      </c>
      <c r="BQ23" s="8">
        <f>'C завтраками| Bed and breakfast'!BK25</f>
        <v>52350</v>
      </c>
      <c r="BR23" s="8">
        <f>'C завтраками| Bed and breakfast'!BL25</f>
        <v>52350</v>
      </c>
      <c r="BS23" s="8">
        <f>'C завтраками| Bed and breakfast'!BM25</f>
        <v>52350</v>
      </c>
      <c r="BT23" s="8">
        <f>'C завтраками| Bed and breakfast'!BN25</f>
        <v>50850</v>
      </c>
      <c r="BU23" s="8">
        <f>'C завтраками| Bed and breakfast'!BO25</f>
        <v>50850</v>
      </c>
      <c r="BV23" s="8">
        <f>'C завтраками| Bed and breakfast'!BP25</f>
        <v>52350</v>
      </c>
      <c r="BW23" s="8">
        <f>'C завтраками| Bed and breakfast'!BQ25</f>
        <v>52350</v>
      </c>
      <c r="BX23" s="8">
        <f>'C завтраками| Bed and breakfast'!BR25</f>
        <v>52350</v>
      </c>
      <c r="BY23" s="8">
        <f>'C завтраками| Bed and breakfast'!BS25</f>
        <v>45850</v>
      </c>
      <c r="BZ23" s="8">
        <f>'C завтраками| Bed and breakfast'!BT25</f>
        <v>45850</v>
      </c>
      <c r="CA23" s="8">
        <f>'C завтраками| Bed and breakfast'!BU25</f>
        <v>45850</v>
      </c>
      <c r="CB23" s="8">
        <f>'C завтраками| Bed and breakfast'!BV25</f>
        <v>45850</v>
      </c>
      <c r="CC23" s="8">
        <f>'C завтраками| Bed and breakfast'!BW25</f>
        <v>45850</v>
      </c>
      <c r="CD23" s="8">
        <f>'C завтраками| Bed and breakfast'!BX25</f>
        <v>45850</v>
      </c>
      <c r="CE23" s="8">
        <f>'C завтраками| Bed and breakfast'!BY25</f>
        <v>45850</v>
      </c>
      <c r="CF23" s="8">
        <f>'C завтраками| Bed and breakfast'!BZ25</f>
        <v>45850</v>
      </c>
      <c r="CG23" s="8">
        <f>'C завтраками| Bed and breakfast'!CA25</f>
        <v>45850</v>
      </c>
      <c r="CH23" s="8">
        <f>'C завтраками| Bed and breakfast'!CB25</f>
        <v>45850</v>
      </c>
      <c r="CI23" s="8">
        <f>'C завтраками| Bed and breakfast'!CC25</f>
        <v>45850</v>
      </c>
      <c r="CJ23" s="8">
        <f>'C завтраками| Bed and breakfast'!CD25</f>
        <v>45850</v>
      </c>
      <c r="CK23" s="8">
        <f>'C завтраками| Bed and breakfast'!CE25</f>
        <v>45850</v>
      </c>
      <c r="CL23" s="8">
        <f>'C завтраками| Bed and breakfast'!CF25</f>
        <v>45850</v>
      </c>
      <c r="CM23" s="8">
        <f>'C завтраками| Bed and breakfast'!CG25</f>
        <v>45850</v>
      </c>
      <c r="CN23" s="8">
        <f>'C завтраками| Bed and breakfast'!CH25</f>
        <v>45850</v>
      </c>
      <c r="CO23" s="8">
        <f>'C завтраками| Bed and breakfast'!CI25</f>
        <v>45850</v>
      </c>
      <c r="CP23" s="8">
        <f>'C завтраками| Bed and breakfast'!CJ25</f>
        <v>45850</v>
      </c>
      <c r="CQ23" s="8">
        <f>'C завтраками| Bed and breakfast'!CK25</f>
        <v>45850</v>
      </c>
      <c r="CR23" s="8">
        <f>'C завтраками| Bed and breakfast'!CL25</f>
        <v>45850</v>
      </c>
      <c r="CS23" s="8">
        <f>'C завтраками| Bed and breakfast'!CM25</f>
        <v>45850</v>
      </c>
      <c r="CT23" s="8">
        <f>'C завтраками| Bed and breakfast'!CN25</f>
        <v>45850</v>
      </c>
      <c r="CU23" s="8">
        <f>'C завтраками| Bed and breakfast'!CO25</f>
        <v>45850</v>
      </c>
      <c r="CV23" s="8">
        <f>'C завтраками| Bed and breakfast'!CP25</f>
        <v>36500</v>
      </c>
      <c r="CW23" s="8">
        <f>'C завтраками| Bed and breakfast'!CQ25</f>
        <v>36500</v>
      </c>
      <c r="CX23" s="8">
        <f>'C завтраками| Bed and breakfast'!CR25</f>
        <v>37000</v>
      </c>
      <c r="CY23" s="8">
        <f>'C завтраками| Bed and breakfast'!CS25</f>
        <v>37000</v>
      </c>
      <c r="CZ23" s="8">
        <f>'C завтраками| Bed and breakfast'!CT25</f>
        <v>36500</v>
      </c>
      <c r="DA23" s="8">
        <f>'C завтраками| Bed and breakfast'!CU25</f>
        <v>36500</v>
      </c>
      <c r="DB23" s="8">
        <f>'C завтраками| Bed and breakfast'!CV25</f>
        <v>36500</v>
      </c>
      <c r="DC23" s="8">
        <f>'C завтраками| Bed and breakfast'!CW25</f>
        <v>36500</v>
      </c>
      <c r="DD23" s="8">
        <f>'C завтраками| Bed and breakfast'!CX25</f>
        <v>36500</v>
      </c>
      <c r="DE23" s="8">
        <f>'C завтраками| Bed and breakfast'!CY25</f>
        <v>37000</v>
      </c>
      <c r="DF23" s="8">
        <f>'C завтраками| Bed and breakfast'!CZ25</f>
        <v>37000</v>
      </c>
      <c r="DG23" s="8">
        <f>'C завтраками| Bed and breakfast'!DA25</f>
        <v>36500</v>
      </c>
      <c r="DH23" s="8">
        <f>'C завтраками| Bed and breakfast'!DB25</f>
        <v>36500</v>
      </c>
      <c r="DI23" s="8">
        <f>'C завтраками| Bed and breakfast'!DC25</f>
        <v>36500</v>
      </c>
      <c r="DJ23" s="8">
        <f>'C завтраками| Bed and breakfast'!DD25</f>
        <v>35500</v>
      </c>
      <c r="DK23" s="8">
        <f>'C завтраками| Bed and breakfast'!DE25</f>
        <v>35500</v>
      </c>
      <c r="DL23" s="8">
        <f>'C завтраками| Bed and breakfast'!DF25</f>
        <v>36200</v>
      </c>
      <c r="DM23" s="8">
        <f>'C завтраками| Bed and breakfast'!DG25</f>
        <v>36200</v>
      </c>
      <c r="DN23" s="8">
        <f>'C завтраками| Bed and breakfast'!DH25</f>
        <v>35500</v>
      </c>
      <c r="DO23" s="8">
        <f>'C завтраками| Bed and breakfast'!DI25</f>
        <v>35500</v>
      </c>
      <c r="DP23" s="8">
        <f>'C завтраками| Bed and breakfast'!DJ25</f>
        <v>35500</v>
      </c>
      <c r="DQ23" s="8">
        <f>'C завтраками| Bed and breakfast'!DK25</f>
        <v>35500</v>
      </c>
      <c r="DR23" s="8">
        <f>'C завтраками| Bed and breakfast'!DL25</f>
        <v>35500</v>
      </c>
      <c r="DS23" s="8">
        <f>'C завтраками| Bed and breakfast'!DM25</f>
        <v>36200</v>
      </c>
      <c r="DT23" s="8">
        <f>'C завтраками| Bed and breakfast'!DN25</f>
        <v>36200</v>
      </c>
      <c r="DU23" s="8">
        <f>'C завтраками| Bed and breakfast'!DO25</f>
        <v>35500</v>
      </c>
      <c r="DV23" s="8">
        <f>'C завтраками| Bed and breakfast'!DP25</f>
        <v>35500</v>
      </c>
      <c r="DW23" s="8">
        <f>'C завтраками| Bed and breakfast'!DQ25</f>
        <v>35500</v>
      </c>
      <c r="DX23" s="8">
        <f>'C завтраками| Bed and breakfast'!DR25</f>
        <v>35500</v>
      </c>
      <c r="DY23" s="8">
        <f>'C завтраками| Bed and breakfast'!DS25</f>
        <v>36500</v>
      </c>
      <c r="DZ23" s="8">
        <f>'C завтраками| Bed and breakfast'!DT25</f>
        <v>36200</v>
      </c>
      <c r="EA23" s="8">
        <f>'C завтраками| Bed and breakfast'!DU25</f>
        <v>36200</v>
      </c>
      <c r="EB23" s="8">
        <f>'C завтраками| Bed and breakfast'!DV25</f>
        <v>36200</v>
      </c>
      <c r="EC23" s="8">
        <f>'C завтраками| Bed and breakfast'!DW25</f>
        <v>35000</v>
      </c>
      <c r="ED23" s="8">
        <f>'C завтраками| Bed and breakfast'!DX25</f>
        <v>35000</v>
      </c>
      <c r="EE23" s="8">
        <f>'C завтраками| Bed and breakfast'!DY25</f>
        <v>35000</v>
      </c>
      <c r="EF23" s="8">
        <f>'C завтраками| Bed and breakfast'!DZ25</f>
        <v>35000</v>
      </c>
      <c r="EG23" s="8">
        <f>'C завтраками| Bed and breakfast'!EA25</f>
        <v>35000</v>
      </c>
      <c r="EH23" s="8">
        <f>'C завтраками| Bed and breakfast'!EB25</f>
        <v>36200</v>
      </c>
      <c r="EI23" s="8">
        <f>'C завтраками| Bed and breakfast'!EC25</f>
        <v>36200</v>
      </c>
      <c r="EJ23" s="8">
        <f>'C завтраками| Bed and breakfast'!ED25</f>
        <v>36200</v>
      </c>
      <c r="EK23" s="8">
        <f>'C завтраками| Bed and breakfast'!EE25</f>
        <v>34700</v>
      </c>
      <c r="EL23" s="8">
        <f>'C завтраками| Bed and breakfast'!EF25</f>
        <v>34700</v>
      </c>
      <c r="EM23" s="8">
        <f>'C завтраками| Bed and breakfast'!EG25</f>
        <v>34700</v>
      </c>
      <c r="EN23" s="8">
        <f>'C завтраками| Bed and breakfast'!EH25</f>
        <v>35000</v>
      </c>
      <c r="EO23" s="8">
        <f>'C завтраками| Bed and breakfast'!EI25</f>
        <v>35000</v>
      </c>
      <c r="EP23" s="8">
        <f>'C завтраками| Bed and breakfast'!EJ25</f>
        <v>34700</v>
      </c>
      <c r="EQ23" s="8">
        <f>'C завтраками| Bed and breakfast'!EK25</f>
        <v>34700</v>
      </c>
      <c r="ER23" s="8">
        <f>'C завтраками| Bed and breakfast'!EL25</f>
        <v>34700</v>
      </c>
      <c r="ES23" s="8">
        <f>'C завтраками| Bed and breakfast'!EM25</f>
        <v>34700</v>
      </c>
      <c r="ET23" s="8">
        <f>'C завтраками| Bed and breakfast'!EN25</f>
        <v>34700</v>
      </c>
      <c r="EU23" s="8">
        <f>'C завтраками| Bed and breakfast'!EO25</f>
        <v>35000</v>
      </c>
      <c r="EV23" s="8">
        <f>'C завтраками| Bed and breakfast'!EP25</f>
        <v>35000</v>
      </c>
      <c r="EW23" s="8">
        <f>'C завтраками| Bed and breakfast'!EQ25</f>
        <v>34700</v>
      </c>
      <c r="EX23" s="8">
        <f>'C завтраками| Bed and breakfast'!ER25</f>
        <v>34700</v>
      </c>
      <c r="EY23" s="8">
        <f>'C завтраками| Bed and breakfast'!ES25</f>
        <v>34700</v>
      </c>
      <c r="EZ23" s="8">
        <f>'C завтраками| Bed and breakfast'!ET25</f>
        <v>34700</v>
      </c>
      <c r="FA23" s="8">
        <f>'C завтраками| Bed and breakfast'!EU25</f>
        <v>34700</v>
      </c>
      <c r="FB23" s="8">
        <f>'C завтраками| Bed and breakfast'!EV25</f>
        <v>35000</v>
      </c>
      <c r="FC23" s="8">
        <f>'C завтраками| Bed and breakfast'!EW25</f>
        <v>35000</v>
      </c>
      <c r="FD23" s="8">
        <f>'C завтраками| Bed and breakfast'!EX25</f>
        <v>36500</v>
      </c>
      <c r="FE23" s="8">
        <f>'C завтраками| Bed and breakfast'!EY25</f>
        <v>35000</v>
      </c>
      <c r="FF23" s="8">
        <f>'C завтраками| Bed and breakfast'!EZ25</f>
        <v>35000</v>
      </c>
      <c r="FG23" s="8">
        <f>'C завтраками| Bed and breakfast'!FA25</f>
        <v>35000</v>
      </c>
      <c r="FH23" s="8">
        <f>'C завтраками| Bed and breakfast'!FB25</f>
        <v>35000</v>
      </c>
      <c r="FI23" s="8">
        <f>'C завтраками| Bed and breakfast'!FC25</f>
        <v>42500</v>
      </c>
      <c r="FJ23" s="8">
        <f>'C завтраками| Bed and breakfast'!FD25</f>
        <v>42500</v>
      </c>
      <c r="FK23" s="8">
        <f>'C завтраками| Bed and breakfast'!FE25</f>
        <v>42500</v>
      </c>
      <c r="FL23" s="8">
        <f>'C завтраками| Bed and breakfast'!FF25</f>
        <v>42500</v>
      </c>
      <c r="FM23" s="8">
        <f>'C завтраками| Bed and breakfast'!FG25</f>
        <v>42500</v>
      </c>
      <c r="FN23" s="8">
        <f>'C завтраками| Bed and breakfast'!FH25</f>
        <v>42500</v>
      </c>
      <c r="FO23" s="8">
        <f>'C завтраками| Bed and breakfast'!FI25</f>
        <v>42500</v>
      </c>
      <c r="FP23" s="8">
        <f>'C завтраками| Bed and breakfast'!FJ25</f>
        <v>42500</v>
      </c>
      <c r="FQ23" s="8">
        <f>'C завтраками| Bed and breakfast'!FK25</f>
        <v>42500</v>
      </c>
      <c r="FR23" s="8">
        <f>'C завтраками| Bed and breakfast'!FL25</f>
        <v>42500</v>
      </c>
      <c r="FS23" s="8">
        <f>'C завтраками| Bed and breakfast'!FM25</f>
        <v>42500</v>
      </c>
      <c r="FT23" s="8">
        <f>'C завтраками| Bed and breakfast'!FN25</f>
        <v>42500</v>
      </c>
      <c r="FU23" s="8">
        <f>'C завтраками| Bed and breakfast'!FO25</f>
        <v>42500</v>
      </c>
      <c r="FV23" s="8">
        <f>'C завтраками| Bed and breakfast'!FP25</f>
        <v>42500</v>
      </c>
      <c r="FW23" s="8">
        <f>'C завтраками| Bed and breakfast'!FQ25</f>
        <v>42500</v>
      </c>
      <c r="FX23" s="8">
        <f>'C завтраками| Bed and breakfast'!FR25</f>
        <v>42500</v>
      </c>
      <c r="FY23" s="8">
        <f>'C завтраками| Bed and breakfast'!FS25</f>
        <v>42500</v>
      </c>
      <c r="FZ23" s="8">
        <f>'C завтраками| Bed and breakfast'!FT25</f>
        <v>42500</v>
      </c>
      <c r="GA23" s="8">
        <f>'C завтраками| Bed and breakfast'!FU25</f>
        <v>42500</v>
      </c>
      <c r="GB23" s="8">
        <f>'C завтраками| Bed and breakfast'!FV25</f>
        <v>42500</v>
      </c>
      <c r="GC23" s="8">
        <f>'C завтраками| Bed and breakfast'!FW25</f>
        <v>42500</v>
      </c>
      <c r="GD23" s="8">
        <f>'C завтраками| Bed and breakfast'!FX25</f>
        <v>42500</v>
      </c>
      <c r="GE23" s="8">
        <f>'C завтраками| Bed and breakfast'!FY25</f>
        <v>42500</v>
      </c>
      <c r="GF23" s="8">
        <f>'C завтраками| Bed and breakfast'!FZ25</f>
        <v>42500</v>
      </c>
      <c r="GG23" s="8">
        <f>'C завтраками| Bed and breakfast'!GA25</f>
        <v>35000</v>
      </c>
      <c r="GH23" s="8">
        <f>'C завтраками| Bed and breakfast'!GB25</f>
        <v>35000</v>
      </c>
      <c r="GI23" s="8">
        <f>'C завтраками| Bed and breakfast'!GC25</f>
        <v>44400</v>
      </c>
      <c r="GJ23" s="8">
        <f>'C завтраками| Bed and breakfast'!GD25</f>
        <v>44400</v>
      </c>
      <c r="GK23" s="8">
        <f>'C завтраками| Bed and breakfast'!GE25</f>
        <v>44400</v>
      </c>
      <c r="GL23" s="8">
        <f>'C завтраками| Bed and breakfast'!GF25</f>
        <v>44400</v>
      </c>
      <c r="GM23" s="8">
        <f>'C завтраками| Bed and breakfast'!GG25</f>
        <v>44400</v>
      </c>
      <c r="GN23" s="8">
        <f>'C завтраками| Bed and breakfast'!GH25</f>
        <v>44400</v>
      </c>
      <c r="GO23" s="8">
        <f>'C завтраками| Bed and breakfast'!GI25</f>
        <v>44400</v>
      </c>
      <c r="GP23" s="8">
        <f>'C завтраками| Bed and breakfast'!GJ25</f>
        <v>44400</v>
      </c>
      <c r="GQ23" s="8">
        <f>'C завтраками| Bed and breakfast'!GK25</f>
        <v>44400</v>
      </c>
      <c r="GR23" s="8">
        <f>'C завтраками| Bed and breakfast'!GL25</f>
        <v>44400</v>
      </c>
      <c r="GS23" s="8">
        <f>'C завтраками| Bed and breakfast'!GM25</f>
        <v>38400</v>
      </c>
      <c r="GT23" s="8">
        <f>'C завтраками| Bed and breakfast'!GN25</f>
        <v>38400</v>
      </c>
      <c r="GU23" s="8">
        <f>'C завтраками| Bed and breakfast'!GO25</f>
        <v>38400</v>
      </c>
      <c r="GV23" s="8">
        <f>'C завтраками| Bed and breakfast'!GP25</f>
        <v>38400</v>
      </c>
      <c r="GW23" s="8">
        <f>'C завтраками| Bed and breakfast'!GQ25</f>
        <v>38900</v>
      </c>
      <c r="GX23" s="8">
        <f>'C завтраками| Bed and breakfast'!GR25</f>
        <v>38900</v>
      </c>
      <c r="GY23" s="8">
        <f>'C завтраками| Bed and breakfast'!GS25</f>
        <v>40100</v>
      </c>
      <c r="GZ23" s="8">
        <f>'C завтраками| Bed and breakfast'!GT25</f>
        <v>40100</v>
      </c>
      <c r="HA23" s="8">
        <f>'C завтраками| Bed and breakfast'!GU25</f>
        <v>38900</v>
      </c>
      <c r="HB23" s="8">
        <f>'C завтраками| Bed and breakfast'!GV25</f>
        <v>38900</v>
      </c>
      <c r="HC23" s="8">
        <f>'C завтраками| Bed and breakfast'!GW25</f>
        <v>38900</v>
      </c>
      <c r="HD23" s="8">
        <f>'C завтраками| Bed and breakfast'!GX25</f>
        <v>38900</v>
      </c>
      <c r="HE23" s="8">
        <f>'C завтраками| Bed and breakfast'!GY25</f>
        <v>38900</v>
      </c>
      <c r="HF23" s="8">
        <f>'C завтраками| Bed and breakfast'!GZ25</f>
        <v>40100</v>
      </c>
      <c r="HG23" s="8">
        <f>'C завтраками| Bed and breakfast'!HA25</f>
        <v>40100</v>
      </c>
      <c r="HH23" s="8">
        <f>'C завтраками| Bed and breakfast'!HB25</f>
        <v>38900</v>
      </c>
      <c r="HI23" s="8">
        <f>'C завтраками| Bed and breakfast'!HC25</f>
        <v>38900</v>
      </c>
      <c r="HJ23" s="8">
        <f>'C завтраками| Bed and breakfast'!HD25</f>
        <v>38900</v>
      </c>
      <c r="HK23" s="8">
        <f>'C завтраками| Bed and breakfast'!HE25</f>
        <v>38900</v>
      </c>
      <c r="HL23" s="8">
        <f>'C завтраками| Bed and breakfast'!HF25</f>
        <v>38900</v>
      </c>
      <c r="HM23" s="8">
        <f>'C завтраками| Bed and breakfast'!HG25</f>
        <v>36500</v>
      </c>
      <c r="HN23" s="8">
        <f>'C завтраками| Bed and breakfast'!HH25</f>
        <v>40100</v>
      </c>
      <c r="HO23" s="8">
        <f>'C завтраками| Bed and breakfast'!HI25</f>
        <v>38900</v>
      </c>
      <c r="HP23" s="8">
        <f>'C завтраками| Bed and breakfast'!HJ25</f>
        <v>38900</v>
      </c>
      <c r="HQ23" s="8">
        <f>'C завтраками| Bed and breakfast'!HK25</f>
        <v>38900</v>
      </c>
      <c r="HR23" s="8">
        <f>'C завтраками| Bed and breakfast'!HL25</f>
        <v>38900</v>
      </c>
      <c r="HS23" s="8">
        <f>'C завтраками| Bed and breakfast'!HM25</f>
        <v>38900</v>
      </c>
      <c r="HT23" s="8">
        <f>'C завтраками| Bed and breakfast'!HN25</f>
        <v>40100</v>
      </c>
      <c r="HU23" s="8">
        <f>'C завтраками| Bed and breakfast'!HO25</f>
        <v>40100</v>
      </c>
      <c r="HV23" s="8">
        <f>'C завтраками| Bed and breakfast'!HP25</f>
        <v>38900</v>
      </c>
      <c r="HW23" s="8">
        <f>'C завтраками| Bed and breakfast'!HQ25</f>
        <v>38900</v>
      </c>
      <c r="HX23" s="8">
        <f>'C завтраками| Bed and breakfast'!HR25</f>
        <v>38900</v>
      </c>
      <c r="HY23" s="8">
        <f>'C завтраками| Bed and breakfast'!HS25</f>
        <v>38900</v>
      </c>
      <c r="HZ23" s="8">
        <f>'C завтраками| Bed and breakfast'!HT25</f>
        <v>38900</v>
      </c>
      <c r="IA23" s="8">
        <f>'C завтраками| Bed and breakfast'!HU25</f>
        <v>40100</v>
      </c>
      <c r="IB23" s="8">
        <f>'C завтраками| Bed and breakfast'!HV25</f>
        <v>40100</v>
      </c>
      <c r="IC23" s="8">
        <f>'C завтраками| Bed and breakfast'!HW25</f>
        <v>38900</v>
      </c>
      <c r="ID23" s="8">
        <f>'C завтраками| Bed and breakfast'!HX25</f>
        <v>38900</v>
      </c>
      <c r="IE23" s="8">
        <f>'C завтраками| Bed and breakfast'!HY25</f>
        <v>38900</v>
      </c>
      <c r="IF23" s="8">
        <f>'C завтраками| Bed and breakfast'!HZ25</f>
        <v>38900</v>
      </c>
      <c r="IG23" s="8">
        <f>'C завтраками| Bed and breakfast'!IA25</f>
        <v>38900</v>
      </c>
      <c r="IH23" s="8">
        <f>'C завтраками| Bed and breakfast'!IB25</f>
        <v>40100</v>
      </c>
      <c r="II23" s="8">
        <f>'C завтраками| Bed and breakfast'!IC25</f>
        <v>40100</v>
      </c>
      <c r="IJ23" s="8">
        <f>'C завтраками| Bed and breakfast'!ID25</f>
        <v>37000</v>
      </c>
      <c r="IK23" s="8">
        <f>'C завтраками| Bed and breakfast'!IE25</f>
        <v>37000</v>
      </c>
      <c r="IL23" s="8">
        <f>'C завтраками| Bed and breakfast'!IF25</f>
        <v>37000</v>
      </c>
      <c r="IM23" s="8">
        <f>'C завтраками| Bed and breakfast'!IG25</f>
        <v>37000</v>
      </c>
      <c r="IN23" s="8">
        <f>'C завтраками| Bed and breakfast'!IH25</f>
        <v>37000</v>
      </c>
      <c r="IO23" s="8">
        <f>'C завтраками| Bed and breakfast'!II25</f>
        <v>38900</v>
      </c>
      <c r="IP23" s="8">
        <f>'C завтраками| Bed and breakfast'!IJ25</f>
        <v>38900</v>
      </c>
      <c r="IQ23" s="8">
        <f>'C завтраками| Bed and breakfast'!IK25</f>
        <v>36500</v>
      </c>
      <c r="IR23" s="8">
        <f>'C завтраками| Bed and breakfast'!IL25</f>
        <v>36500</v>
      </c>
      <c r="IS23" s="8">
        <f>'C завтраками| Bed and breakfast'!IM25</f>
        <v>36500</v>
      </c>
      <c r="IT23" s="8">
        <f>'C завтраками| Bed and breakfast'!IN25</f>
        <v>36500</v>
      </c>
      <c r="IU23" s="8">
        <f>'C завтраками| Bed and breakfast'!IO25</f>
        <v>36500</v>
      </c>
      <c r="IV23" s="8">
        <f>'C завтраками| Bed and breakfast'!IP25</f>
        <v>38900</v>
      </c>
      <c r="IW23" s="8">
        <f>'C завтраками| Bed and breakfast'!IQ25</f>
        <v>38900</v>
      </c>
      <c r="IX23" s="8">
        <f>'C завтраками| Bed and breakfast'!IR25</f>
        <v>36500</v>
      </c>
      <c r="IY23" s="8">
        <f>'C завтраками| Bed and breakfast'!IS25</f>
        <v>36500</v>
      </c>
      <c r="IZ23" s="8">
        <f>'C завтраками| Bed and breakfast'!IT25</f>
        <v>36500</v>
      </c>
      <c r="JA23" s="8">
        <f>'C завтраками| Bed and breakfast'!IU25</f>
        <v>36500</v>
      </c>
      <c r="JB23" s="8">
        <f>'C завтраками| Bed and breakfast'!IV25</f>
        <v>36500</v>
      </c>
      <c r="JC23" s="8">
        <f>'C завтраками| Bed and breakfast'!IW25</f>
        <v>38900</v>
      </c>
      <c r="JD23" s="8">
        <f>'C завтраками| Bed and breakfast'!IX25</f>
        <v>38900</v>
      </c>
      <c r="JE23" s="8">
        <f>'C завтраками| Bed and breakfast'!IY25</f>
        <v>36500</v>
      </c>
      <c r="JF23" s="8">
        <f>'C завтраками| Bed and breakfast'!IZ25</f>
        <v>36500</v>
      </c>
      <c r="JG23" s="8">
        <f>'C завтраками| Bed and breakfast'!JA25</f>
        <v>36500</v>
      </c>
      <c r="JH23" s="8">
        <f>'C завтраками| Bed and breakfast'!JB25</f>
        <v>36500</v>
      </c>
      <c r="JI23" s="8">
        <f>'C завтраками| Bed and breakfast'!JC25</f>
        <v>36500</v>
      </c>
      <c r="JJ23" s="8">
        <f>'C завтраками| Bed and breakfast'!JD25</f>
        <v>38900</v>
      </c>
      <c r="JK23" s="8">
        <f>'C завтраками| Bed and breakfast'!JE25</f>
        <v>38900</v>
      </c>
      <c r="JL23" s="8">
        <f>'C завтраками| Bed and breakfast'!JF25</f>
        <v>36500</v>
      </c>
      <c r="JM23" s="8">
        <f>'C завтраками| Bed and breakfast'!JG25</f>
        <v>36500</v>
      </c>
      <c r="JN23" s="8">
        <f>'C завтраками| Bed and breakfast'!JH25</f>
        <v>36500</v>
      </c>
      <c r="JO23" s="8">
        <f>'C завтраками| Bed and breakfast'!JI25</f>
        <v>36500</v>
      </c>
      <c r="JP23" s="8">
        <f>'C завтраками| Bed and breakfast'!JJ25</f>
        <v>36500</v>
      </c>
      <c r="JQ23" s="8">
        <f>'C завтраками| Bed and breakfast'!JK25</f>
        <v>38900</v>
      </c>
      <c r="JR23" s="8">
        <f>'C завтраками| Bed and breakfast'!JL25</f>
        <v>38900</v>
      </c>
      <c r="JS23" s="8">
        <f>'C завтраками| Bed and breakfast'!JM25</f>
        <v>37700</v>
      </c>
      <c r="JT23" s="8">
        <f>'C завтраками| Bed and breakfast'!JN25</f>
        <v>37700</v>
      </c>
      <c r="JU23" s="8">
        <f>'C завтраками| Bed and breakfast'!JO25</f>
        <v>37700</v>
      </c>
      <c r="JV23" s="8">
        <f>'C завтраками| Bed and breakfast'!JP25</f>
        <v>37700</v>
      </c>
    </row>
    <row r="24" spans="1:282" s="53" customFormat="1" x14ac:dyDescent="0.2">
      <c r="A24" s="42" t="s">
        <v>87</v>
      </c>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row>
    <row r="25" spans="1:282" s="53" customFormat="1" x14ac:dyDescent="0.2">
      <c r="A25" s="88" t="s">
        <v>88</v>
      </c>
      <c r="B25" s="8" t="e">
        <f>'C завтраками| Bed and breakfast'!#REF!</f>
        <v>#REF!</v>
      </c>
      <c r="C25" s="8" t="e">
        <f>'C завтраками| Bed and breakfast'!#REF!</f>
        <v>#REF!</v>
      </c>
      <c r="D25" s="8" t="e">
        <f>'C завтраками| Bed and breakfast'!#REF!</f>
        <v>#REF!</v>
      </c>
      <c r="E25" s="8" t="e">
        <f>'C завтраками| Bed and breakfast'!#REF!</f>
        <v>#REF!</v>
      </c>
      <c r="F25" s="8" t="e">
        <f>'C завтраками| Bed and breakfast'!#REF!</f>
        <v>#REF!</v>
      </c>
      <c r="G25" s="8" t="e">
        <f>'C завтраками| Bed and breakfast'!#REF!</f>
        <v>#REF!</v>
      </c>
      <c r="H25" s="8">
        <f>'C завтраками| Bed and breakfast'!B27</f>
        <v>119500</v>
      </c>
      <c r="I25" s="8">
        <f>'C завтраками| Bed and breakfast'!C27</f>
        <v>134000</v>
      </c>
      <c r="J25" s="8">
        <f>'C завтраками| Bed and breakfast'!D27</f>
        <v>134000</v>
      </c>
      <c r="K25" s="8">
        <f>'C завтраками| Bed and breakfast'!E27</f>
        <v>134000</v>
      </c>
      <c r="L25" s="8">
        <f>'C завтраками| Bed and breakfast'!F27</f>
        <v>127000</v>
      </c>
      <c r="M25" s="8">
        <f>'C завтраками| Bed and breakfast'!G27</f>
        <v>127000</v>
      </c>
      <c r="N25" s="8">
        <f>'C завтраками| Bed and breakfast'!H27</f>
        <v>127000</v>
      </c>
      <c r="O25" s="8">
        <f>'C завтраками| Bed and breakfast'!I27</f>
        <v>127000</v>
      </c>
      <c r="P25" s="8">
        <f>'C завтраками| Bed and breakfast'!J27</f>
        <v>127000</v>
      </c>
      <c r="Q25" s="8">
        <f>'C завтраками| Bed and breakfast'!K27</f>
        <v>127000</v>
      </c>
      <c r="R25" s="8">
        <f>'C завтраками| Bed and breakfast'!L27</f>
        <v>93400</v>
      </c>
      <c r="S25" s="8">
        <f>'C завтраками| Bed and breakfast'!M27</f>
        <v>76900</v>
      </c>
      <c r="T25" s="8">
        <f>'C завтраками| Bed and breakfast'!N27</f>
        <v>76900</v>
      </c>
      <c r="U25" s="8">
        <f>'C завтраками| Bed and breakfast'!O27</f>
        <v>76900</v>
      </c>
      <c r="V25" s="8">
        <f>'C завтраками| Bed and breakfast'!P27</f>
        <v>76900</v>
      </c>
      <c r="W25" s="8">
        <f>'C завтраками| Bed and breakfast'!Q27</f>
        <v>76900</v>
      </c>
      <c r="X25" s="8">
        <f>'C завтраками| Bed and breakfast'!R27</f>
        <v>78900</v>
      </c>
      <c r="Y25" s="8">
        <f>'C завтраками| Bed and breakfast'!S27</f>
        <v>78900</v>
      </c>
      <c r="Z25" s="8">
        <f>'C завтраками| Bed and breakfast'!T27</f>
        <v>78900</v>
      </c>
      <c r="AA25" s="8">
        <f>'C завтраками| Bed and breakfast'!U27</f>
        <v>78900</v>
      </c>
      <c r="AB25" s="8">
        <f>'C завтраками| Bed and breakfast'!V27</f>
        <v>78900</v>
      </c>
      <c r="AC25" s="8">
        <f>'C завтраками| Bed and breakfast'!W27</f>
        <v>76900</v>
      </c>
      <c r="AD25" s="8">
        <f>'C завтраками| Bed and breakfast'!X27</f>
        <v>76900</v>
      </c>
      <c r="AE25" s="8">
        <f>'C завтраками| Bed and breakfast'!Y27</f>
        <v>76900</v>
      </c>
      <c r="AF25" s="8">
        <f>'C завтраками| Bed and breakfast'!Z27</f>
        <v>76900</v>
      </c>
      <c r="AG25" s="8">
        <f>'C завтраками| Bed and breakfast'!AA27</f>
        <v>76900</v>
      </c>
      <c r="AH25" s="8">
        <f>'C завтраками| Bed and breakfast'!AB27</f>
        <v>80900</v>
      </c>
      <c r="AI25" s="8">
        <f>'C завтраками| Bed and breakfast'!AC27</f>
        <v>80900</v>
      </c>
      <c r="AJ25" s="8">
        <f>'C завтраками| Bed and breakfast'!AD27</f>
        <v>80900</v>
      </c>
      <c r="AK25" s="8">
        <f>'C завтраками| Bed and breakfast'!AE27</f>
        <v>80900</v>
      </c>
      <c r="AL25" s="8">
        <f>'C завтраками| Bed and breakfast'!AF27</f>
        <v>80900</v>
      </c>
      <c r="AM25" s="8">
        <f>'C завтраками| Bed and breakfast'!AG27</f>
        <v>82900</v>
      </c>
      <c r="AN25" s="8">
        <f>'C завтраками| Bed and breakfast'!AH27</f>
        <v>85400</v>
      </c>
      <c r="AO25" s="8">
        <f>'C завтраками| Bed and breakfast'!AI27</f>
        <v>95900</v>
      </c>
      <c r="AP25" s="8">
        <f>'C завтраками| Bed and breakfast'!AJ27</f>
        <v>95900</v>
      </c>
      <c r="AQ25" s="8">
        <f>'C завтраками| Bed and breakfast'!AK27</f>
        <v>95900</v>
      </c>
      <c r="AR25" s="8">
        <f>'C завтраками| Bed and breakfast'!AL27</f>
        <v>95900</v>
      </c>
      <c r="AS25" s="8">
        <f>'C завтраками| Bed and breakfast'!AM27</f>
        <v>95900</v>
      </c>
      <c r="AT25" s="8">
        <f>'C завтраками| Bed and breakfast'!AN27</f>
        <v>95900</v>
      </c>
      <c r="AU25" s="8">
        <f>'C завтраками| Bed and breakfast'!AO27</f>
        <v>95900</v>
      </c>
      <c r="AV25" s="8">
        <f>'C завтраками| Bed and breakfast'!AP27</f>
        <v>95900</v>
      </c>
      <c r="AW25" s="8">
        <f>'C завтраками| Bed and breakfast'!AQ27</f>
        <v>95900</v>
      </c>
      <c r="AX25" s="8">
        <f>'C завтраками| Bed and breakfast'!AR27</f>
        <v>95900</v>
      </c>
      <c r="AY25" s="8">
        <f>'C завтраками| Bed and breakfast'!AS27</f>
        <v>93900</v>
      </c>
      <c r="AZ25" s="8">
        <f>'C завтраками| Bed and breakfast'!AT27</f>
        <v>93900</v>
      </c>
      <c r="BA25" s="8">
        <f>'C завтраками| Bed and breakfast'!AU27</f>
        <v>95900</v>
      </c>
      <c r="BB25" s="8">
        <f>'C завтраками| Bed and breakfast'!AV27</f>
        <v>95900</v>
      </c>
      <c r="BC25" s="8">
        <f>'C завтраками| Bed and breakfast'!AW27</f>
        <v>97900</v>
      </c>
      <c r="BD25" s="8">
        <f>'C завтраками| Bed and breakfast'!AX27</f>
        <v>100400</v>
      </c>
      <c r="BE25" s="8">
        <f>'C завтраками| Bed and breakfast'!AY27</f>
        <v>100400</v>
      </c>
      <c r="BF25" s="8">
        <f>'C завтраками| Bed and breakfast'!AZ27</f>
        <v>100400</v>
      </c>
      <c r="BG25" s="8">
        <f>'C завтраками| Bed and breakfast'!BA27</f>
        <v>100400</v>
      </c>
      <c r="BH25" s="8">
        <f>'C завтраками| Bed and breakfast'!BB27</f>
        <v>102900</v>
      </c>
      <c r="BI25" s="8">
        <f>'C завтраками| Bed and breakfast'!BC27</f>
        <v>105900</v>
      </c>
      <c r="BJ25" s="8">
        <f>'C завтраками| Bed and breakfast'!BD27</f>
        <v>105900</v>
      </c>
      <c r="BK25" s="8">
        <f>'C завтраками| Bed and breakfast'!BE27</f>
        <v>102900</v>
      </c>
      <c r="BL25" s="8">
        <f>'C завтраками| Bed and breakfast'!BF27</f>
        <v>97900</v>
      </c>
      <c r="BM25" s="8">
        <f>'C завтраками| Bed and breakfast'!BG27</f>
        <v>97900</v>
      </c>
      <c r="BN25" s="8">
        <f>'C завтраками| Bed and breakfast'!BH27</f>
        <v>100400</v>
      </c>
      <c r="BO25" s="8">
        <f>'C завтраками| Bed and breakfast'!BI27</f>
        <v>100400</v>
      </c>
      <c r="BP25" s="8">
        <f>'C завтраками| Bed and breakfast'!BJ27</f>
        <v>91900</v>
      </c>
      <c r="BQ25" s="8">
        <f>'C завтраками| Bed and breakfast'!BK27</f>
        <v>92350</v>
      </c>
      <c r="BR25" s="8">
        <f>'C завтраками| Bed and breakfast'!BL27</f>
        <v>92350</v>
      </c>
      <c r="BS25" s="8">
        <f>'C завтраками| Bed and breakfast'!BM27</f>
        <v>92350</v>
      </c>
      <c r="BT25" s="8">
        <f>'C завтраками| Bed and breakfast'!BN27</f>
        <v>90850</v>
      </c>
      <c r="BU25" s="8">
        <f>'C завтраками| Bed and breakfast'!BO27</f>
        <v>90850</v>
      </c>
      <c r="BV25" s="8">
        <f>'C завтраками| Bed and breakfast'!BP27</f>
        <v>92350</v>
      </c>
      <c r="BW25" s="8">
        <f>'C завтраками| Bed and breakfast'!BQ27</f>
        <v>92350</v>
      </c>
      <c r="BX25" s="8">
        <f>'C завтраками| Bed and breakfast'!BR27</f>
        <v>92350</v>
      </c>
      <c r="BY25" s="8">
        <f>'C завтраками| Bed and breakfast'!BS27</f>
        <v>80850</v>
      </c>
      <c r="BZ25" s="8">
        <f>'C завтраками| Bed and breakfast'!BT27</f>
        <v>80850</v>
      </c>
      <c r="CA25" s="8">
        <f>'C завтраками| Bed and breakfast'!BU27</f>
        <v>80850</v>
      </c>
      <c r="CB25" s="8">
        <f>'C завтраками| Bed and breakfast'!BV27</f>
        <v>80850</v>
      </c>
      <c r="CC25" s="8">
        <f>'C завтраками| Bed and breakfast'!BW27</f>
        <v>80850</v>
      </c>
      <c r="CD25" s="8">
        <f>'C завтраками| Bed and breakfast'!BX27</f>
        <v>80850</v>
      </c>
      <c r="CE25" s="8">
        <f>'C завтраками| Bed and breakfast'!BY27</f>
        <v>80850</v>
      </c>
      <c r="CF25" s="8">
        <f>'C завтраками| Bed and breakfast'!BZ27</f>
        <v>80850</v>
      </c>
      <c r="CG25" s="8">
        <f>'C завтраками| Bed and breakfast'!CA27</f>
        <v>80850</v>
      </c>
      <c r="CH25" s="8">
        <f>'C завтраками| Bed and breakfast'!CB27</f>
        <v>80850</v>
      </c>
      <c r="CI25" s="8">
        <f>'C завтраками| Bed and breakfast'!CC27</f>
        <v>80850</v>
      </c>
      <c r="CJ25" s="8">
        <f>'C завтраками| Bed and breakfast'!CD27</f>
        <v>80850</v>
      </c>
      <c r="CK25" s="8">
        <f>'C завтраками| Bed and breakfast'!CE27</f>
        <v>80850</v>
      </c>
      <c r="CL25" s="8">
        <f>'C завтраками| Bed and breakfast'!CF27</f>
        <v>80850</v>
      </c>
      <c r="CM25" s="8">
        <f>'C завтраками| Bed and breakfast'!CG27</f>
        <v>80850</v>
      </c>
      <c r="CN25" s="8">
        <f>'C завтраками| Bed and breakfast'!CH27</f>
        <v>80850</v>
      </c>
      <c r="CO25" s="8">
        <f>'C завтраками| Bed and breakfast'!CI27</f>
        <v>80850</v>
      </c>
      <c r="CP25" s="8">
        <f>'C завтраками| Bed and breakfast'!CJ27</f>
        <v>80850</v>
      </c>
      <c r="CQ25" s="8">
        <f>'C завтраками| Bed and breakfast'!CK27</f>
        <v>80850</v>
      </c>
      <c r="CR25" s="8">
        <f>'C завтраками| Bed and breakfast'!CL27</f>
        <v>80850</v>
      </c>
      <c r="CS25" s="8">
        <f>'C завтраками| Bed and breakfast'!CM27</f>
        <v>80850</v>
      </c>
      <c r="CT25" s="8">
        <f>'C завтраками| Bed and breakfast'!CN27</f>
        <v>80850</v>
      </c>
      <c r="CU25" s="8">
        <f>'C завтраками| Bed and breakfast'!CO27</f>
        <v>80850</v>
      </c>
      <c r="CV25" s="8">
        <f>'C завтраками| Bed and breakfast'!CP27</f>
        <v>71500</v>
      </c>
      <c r="CW25" s="8">
        <f>'C завтраками| Bed and breakfast'!CQ27</f>
        <v>71500</v>
      </c>
      <c r="CX25" s="8">
        <f>'C завтраками| Bed and breakfast'!CR27</f>
        <v>72000</v>
      </c>
      <c r="CY25" s="8">
        <f>'C завтраками| Bed and breakfast'!CS27</f>
        <v>72000</v>
      </c>
      <c r="CZ25" s="8">
        <f>'C завтраками| Bed and breakfast'!CT27</f>
        <v>71500</v>
      </c>
      <c r="DA25" s="8">
        <f>'C завтраками| Bed and breakfast'!CU27</f>
        <v>71500</v>
      </c>
      <c r="DB25" s="8">
        <f>'C завтраками| Bed and breakfast'!CV27</f>
        <v>71500</v>
      </c>
      <c r="DC25" s="8">
        <f>'C завтраками| Bed and breakfast'!CW27</f>
        <v>71500</v>
      </c>
      <c r="DD25" s="8">
        <f>'C завтраками| Bed and breakfast'!CX27</f>
        <v>71500</v>
      </c>
      <c r="DE25" s="8">
        <f>'C завтраками| Bed and breakfast'!CY27</f>
        <v>72000</v>
      </c>
      <c r="DF25" s="8">
        <f>'C завтраками| Bed and breakfast'!CZ27</f>
        <v>72000</v>
      </c>
      <c r="DG25" s="8">
        <f>'C завтраками| Bed and breakfast'!DA27</f>
        <v>71500</v>
      </c>
      <c r="DH25" s="8">
        <f>'C завтраками| Bed and breakfast'!DB27</f>
        <v>71500</v>
      </c>
      <c r="DI25" s="8">
        <f>'C завтраками| Bed and breakfast'!DC27</f>
        <v>71500</v>
      </c>
      <c r="DJ25" s="8">
        <f>'C завтраками| Bed and breakfast'!DD27</f>
        <v>70500</v>
      </c>
      <c r="DK25" s="8">
        <f>'C завтраками| Bed and breakfast'!DE27</f>
        <v>70500</v>
      </c>
      <c r="DL25" s="8">
        <f>'C завтраками| Bed and breakfast'!DF27</f>
        <v>71200</v>
      </c>
      <c r="DM25" s="8">
        <f>'C завтраками| Bed and breakfast'!DG27</f>
        <v>71200</v>
      </c>
      <c r="DN25" s="8">
        <f>'C завтраками| Bed and breakfast'!DH27</f>
        <v>70500</v>
      </c>
      <c r="DO25" s="8">
        <f>'C завтраками| Bed and breakfast'!DI27</f>
        <v>70500</v>
      </c>
      <c r="DP25" s="8">
        <f>'C завтраками| Bed and breakfast'!DJ27</f>
        <v>70500</v>
      </c>
      <c r="DQ25" s="8">
        <f>'C завтраками| Bed and breakfast'!DK27</f>
        <v>70500</v>
      </c>
      <c r="DR25" s="8">
        <f>'C завтраками| Bed and breakfast'!DL27</f>
        <v>70500</v>
      </c>
      <c r="DS25" s="8">
        <f>'C завтраками| Bed and breakfast'!DM27</f>
        <v>71200</v>
      </c>
      <c r="DT25" s="8">
        <f>'C завтраками| Bed and breakfast'!DN27</f>
        <v>71200</v>
      </c>
      <c r="DU25" s="8">
        <f>'C завтраками| Bed and breakfast'!DO27</f>
        <v>70500</v>
      </c>
      <c r="DV25" s="8">
        <f>'C завтраками| Bed and breakfast'!DP27</f>
        <v>70500</v>
      </c>
      <c r="DW25" s="8">
        <f>'C завтраками| Bed and breakfast'!DQ27</f>
        <v>70500</v>
      </c>
      <c r="DX25" s="8">
        <f>'C завтраками| Bed and breakfast'!DR27</f>
        <v>70500</v>
      </c>
      <c r="DY25" s="8">
        <f>'C завтраками| Bed and breakfast'!DS27</f>
        <v>71500</v>
      </c>
      <c r="DZ25" s="8">
        <f>'C завтраками| Bed and breakfast'!DT27</f>
        <v>71200</v>
      </c>
      <c r="EA25" s="8">
        <f>'C завтраками| Bed and breakfast'!DU27</f>
        <v>71200</v>
      </c>
      <c r="EB25" s="8">
        <f>'C завтраками| Bed and breakfast'!DV27</f>
        <v>71200</v>
      </c>
      <c r="EC25" s="8">
        <f>'C завтраками| Bed and breakfast'!DW27</f>
        <v>70000</v>
      </c>
      <c r="ED25" s="8">
        <f>'C завтраками| Bed and breakfast'!DX27</f>
        <v>70000</v>
      </c>
      <c r="EE25" s="8">
        <f>'C завтраками| Bed and breakfast'!DY27</f>
        <v>70000</v>
      </c>
      <c r="EF25" s="8">
        <f>'C завтраками| Bed and breakfast'!DZ27</f>
        <v>70000</v>
      </c>
      <c r="EG25" s="8">
        <f>'C завтраками| Bed and breakfast'!EA27</f>
        <v>70000</v>
      </c>
      <c r="EH25" s="8">
        <f>'C завтраками| Bed and breakfast'!EB27</f>
        <v>71200</v>
      </c>
      <c r="EI25" s="8">
        <f>'C завтраками| Bed and breakfast'!EC27</f>
        <v>71200</v>
      </c>
      <c r="EJ25" s="8">
        <f>'C завтраками| Bed and breakfast'!ED27</f>
        <v>71200</v>
      </c>
      <c r="EK25" s="8">
        <f>'C завтраками| Bed and breakfast'!EE27</f>
        <v>69700</v>
      </c>
      <c r="EL25" s="8">
        <f>'C завтраками| Bed and breakfast'!EF27</f>
        <v>69700</v>
      </c>
      <c r="EM25" s="8">
        <f>'C завтраками| Bed and breakfast'!EG27</f>
        <v>69700</v>
      </c>
      <c r="EN25" s="8">
        <f>'C завтраками| Bed and breakfast'!EH27</f>
        <v>70000</v>
      </c>
      <c r="EO25" s="8">
        <f>'C завтраками| Bed and breakfast'!EI27</f>
        <v>70000</v>
      </c>
      <c r="EP25" s="8">
        <f>'C завтраками| Bed and breakfast'!EJ27</f>
        <v>69700</v>
      </c>
      <c r="EQ25" s="8">
        <f>'C завтраками| Bed and breakfast'!EK27</f>
        <v>69700</v>
      </c>
      <c r="ER25" s="8">
        <f>'C завтраками| Bed and breakfast'!EL27</f>
        <v>69700</v>
      </c>
      <c r="ES25" s="8">
        <f>'C завтраками| Bed and breakfast'!EM27</f>
        <v>69700</v>
      </c>
      <c r="ET25" s="8">
        <f>'C завтраками| Bed and breakfast'!EN27</f>
        <v>69700</v>
      </c>
      <c r="EU25" s="8">
        <f>'C завтраками| Bed and breakfast'!EO27</f>
        <v>70000</v>
      </c>
      <c r="EV25" s="8">
        <f>'C завтраками| Bed and breakfast'!EP27</f>
        <v>70000</v>
      </c>
      <c r="EW25" s="8">
        <f>'C завтраками| Bed and breakfast'!EQ27</f>
        <v>69700</v>
      </c>
      <c r="EX25" s="8">
        <f>'C завтраками| Bed and breakfast'!ER27</f>
        <v>69700</v>
      </c>
      <c r="EY25" s="8">
        <f>'C завтраками| Bed and breakfast'!ES27</f>
        <v>69700</v>
      </c>
      <c r="EZ25" s="8">
        <f>'C завтраками| Bed and breakfast'!ET27</f>
        <v>69700</v>
      </c>
      <c r="FA25" s="8">
        <f>'C завтраками| Bed and breakfast'!EU27</f>
        <v>69700</v>
      </c>
      <c r="FB25" s="8">
        <f>'C завтраками| Bed and breakfast'!EV27</f>
        <v>70000</v>
      </c>
      <c r="FC25" s="8">
        <f>'C завтраками| Bed and breakfast'!EW27</f>
        <v>70000</v>
      </c>
      <c r="FD25" s="8">
        <f>'C завтраками| Bed and breakfast'!EX27</f>
        <v>71500</v>
      </c>
      <c r="FE25" s="8">
        <f>'C завтраками| Bed and breakfast'!EY27</f>
        <v>70000</v>
      </c>
      <c r="FF25" s="8">
        <f>'C завтраками| Bed and breakfast'!EZ27</f>
        <v>70000</v>
      </c>
      <c r="FG25" s="8">
        <f>'C завтраками| Bed and breakfast'!FA27</f>
        <v>70000</v>
      </c>
      <c r="FH25" s="8">
        <f>'C завтраками| Bed and breakfast'!FB27</f>
        <v>70000</v>
      </c>
      <c r="FI25" s="8">
        <f>'C завтраками| Bed and breakfast'!FC27</f>
        <v>77500</v>
      </c>
      <c r="FJ25" s="8">
        <f>'C завтраками| Bed and breakfast'!FD27</f>
        <v>77500</v>
      </c>
      <c r="FK25" s="8">
        <f>'C завтраками| Bed and breakfast'!FE27</f>
        <v>77500</v>
      </c>
      <c r="FL25" s="8">
        <f>'C завтраками| Bed and breakfast'!FF27</f>
        <v>77500</v>
      </c>
      <c r="FM25" s="8">
        <f>'C завтраками| Bed and breakfast'!FG27</f>
        <v>77500</v>
      </c>
      <c r="FN25" s="8">
        <f>'C завтраками| Bed and breakfast'!FH27</f>
        <v>77500</v>
      </c>
      <c r="FO25" s="8">
        <f>'C завтраками| Bed and breakfast'!FI27</f>
        <v>77500</v>
      </c>
      <c r="FP25" s="8">
        <f>'C завтраками| Bed and breakfast'!FJ27</f>
        <v>77500</v>
      </c>
      <c r="FQ25" s="8">
        <f>'C завтраками| Bed and breakfast'!FK27</f>
        <v>77500</v>
      </c>
      <c r="FR25" s="8">
        <f>'C завтраками| Bed and breakfast'!FL27</f>
        <v>77500</v>
      </c>
      <c r="FS25" s="8">
        <f>'C завтраками| Bed and breakfast'!FM27</f>
        <v>77500</v>
      </c>
      <c r="FT25" s="8">
        <f>'C завтраками| Bed and breakfast'!FN27</f>
        <v>77500</v>
      </c>
      <c r="FU25" s="8">
        <f>'C завтраками| Bed and breakfast'!FO27</f>
        <v>77500</v>
      </c>
      <c r="FV25" s="8">
        <f>'C завтраками| Bed and breakfast'!FP27</f>
        <v>77500</v>
      </c>
      <c r="FW25" s="8">
        <f>'C завтраками| Bed and breakfast'!FQ27</f>
        <v>77500</v>
      </c>
      <c r="FX25" s="8">
        <f>'C завтраками| Bed and breakfast'!FR27</f>
        <v>77500</v>
      </c>
      <c r="FY25" s="8">
        <f>'C завтраками| Bed and breakfast'!FS27</f>
        <v>77500</v>
      </c>
      <c r="FZ25" s="8">
        <f>'C завтраками| Bed and breakfast'!FT27</f>
        <v>77500</v>
      </c>
      <c r="GA25" s="8">
        <f>'C завтраками| Bed and breakfast'!FU27</f>
        <v>77500</v>
      </c>
      <c r="GB25" s="8">
        <f>'C завтраками| Bed and breakfast'!FV27</f>
        <v>77500</v>
      </c>
      <c r="GC25" s="8">
        <f>'C завтраками| Bed and breakfast'!FW27</f>
        <v>77500</v>
      </c>
      <c r="GD25" s="8">
        <f>'C завтраками| Bed and breakfast'!FX27</f>
        <v>77500</v>
      </c>
      <c r="GE25" s="8">
        <f>'C завтраками| Bed and breakfast'!FY27</f>
        <v>77500</v>
      </c>
      <c r="GF25" s="8">
        <f>'C завтраками| Bed and breakfast'!FZ27</f>
        <v>77500</v>
      </c>
      <c r="GG25" s="8">
        <f>'C завтраками| Bed and breakfast'!GA27</f>
        <v>70000</v>
      </c>
      <c r="GH25" s="8">
        <f>'C завтраками| Bed and breakfast'!GB27</f>
        <v>70000</v>
      </c>
      <c r="GI25" s="8">
        <f>'C завтраками| Bed and breakfast'!GC27</f>
        <v>79400</v>
      </c>
      <c r="GJ25" s="8">
        <f>'C завтраками| Bed and breakfast'!GD27</f>
        <v>79400</v>
      </c>
      <c r="GK25" s="8">
        <f>'C завтраками| Bed and breakfast'!GE27</f>
        <v>79400</v>
      </c>
      <c r="GL25" s="8">
        <f>'C завтраками| Bed and breakfast'!GF27</f>
        <v>79400</v>
      </c>
      <c r="GM25" s="8">
        <f>'C завтраками| Bed and breakfast'!GG27</f>
        <v>79400</v>
      </c>
      <c r="GN25" s="8">
        <f>'C завтраками| Bed and breakfast'!GH27</f>
        <v>79400</v>
      </c>
      <c r="GO25" s="8">
        <f>'C завтраками| Bed and breakfast'!GI27</f>
        <v>79400</v>
      </c>
      <c r="GP25" s="8">
        <f>'C завтраками| Bed and breakfast'!GJ27</f>
        <v>79400</v>
      </c>
      <c r="GQ25" s="8">
        <f>'C завтраками| Bed and breakfast'!GK27</f>
        <v>79400</v>
      </c>
      <c r="GR25" s="8">
        <f>'C завтраками| Bed and breakfast'!GL27</f>
        <v>79400</v>
      </c>
      <c r="GS25" s="8">
        <f>'C завтраками| Bed and breakfast'!GM27</f>
        <v>73400</v>
      </c>
      <c r="GT25" s="8">
        <f>'C завтраками| Bed and breakfast'!GN27</f>
        <v>73400</v>
      </c>
      <c r="GU25" s="8">
        <f>'C завтраками| Bed and breakfast'!GO27</f>
        <v>73400</v>
      </c>
      <c r="GV25" s="8">
        <f>'C завтраками| Bed and breakfast'!GP27</f>
        <v>73400</v>
      </c>
      <c r="GW25" s="8">
        <f>'C завтраками| Bed and breakfast'!GQ27</f>
        <v>73900</v>
      </c>
      <c r="GX25" s="8">
        <f>'C завтраками| Bed and breakfast'!GR27</f>
        <v>73900</v>
      </c>
      <c r="GY25" s="8">
        <f>'C завтраками| Bed and breakfast'!GS27</f>
        <v>75100</v>
      </c>
      <c r="GZ25" s="8">
        <f>'C завтраками| Bed and breakfast'!GT27</f>
        <v>75100</v>
      </c>
      <c r="HA25" s="8">
        <f>'C завтраками| Bed and breakfast'!GU27</f>
        <v>73900</v>
      </c>
      <c r="HB25" s="8">
        <f>'C завтраками| Bed and breakfast'!GV27</f>
        <v>73900</v>
      </c>
      <c r="HC25" s="8">
        <f>'C завтраками| Bed and breakfast'!GW27</f>
        <v>73900</v>
      </c>
      <c r="HD25" s="8">
        <f>'C завтраками| Bed and breakfast'!GX27</f>
        <v>73900</v>
      </c>
      <c r="HE25" s="8">
        <f>'C завтраками| Bed and breakfast'!GY27</f>
        <v>73900</v>
      </c>
      <c r="HF25" s="8">
        <f>'C завтраками| Bed and breakfast'!GZ27</f>
        <v>75100</v>
      </c>
      <c r="HG25" s="8">
        <f>'C завтраками| Bed and breakfast'!HA27</f>
        <v>75100</v>
      </c>
      <c r="HH25" s="8">
        <f>'C завтраками| Bed and breakfast'!HB27</f>
        <v>73900</v>
      </c>
      <c r="HI25" s="8">
        <f>'C завтраками| Bed and breakfast'!HC27</f>
        <v>73900</v>
      </c>
      <c r="HJ25" s="8">
        <f>'C завтраками| Bed and breakfast'!HD27</f>
        <v>73900</v>
      </c>
      <c r="HK25" s="8">
        <f>'C завтраками| Bed and breakfast'!HE27</f>
        <v>73900</v>
      </c>
      <c r="HL25" s="8">
        <f>'C завтраками| Bed and breakfast'!HF27</f>
        <v>73900</v>
      </c>
      <c r="HM25" s="8">
        <f>'C завтраками| Bed and breakfast'!HG27</f>
        <v>71500</v>
      </c>
      <c r="HN25" s="8">
        <f>'C завтраками| Bed and breakfast'!HH27</f>
        <v>75100</v>
      </c>
      <c r="HO25" s="8">
        <f>'C завтраками| Bed and breakfast'!HI27</f>
        <v>73900</v>
      </c>
      <c r="HP25" s="8">
        <f>'C завтраками| Bed and breakfast'!HJ27</f>
        <v>73900</v>
      </c>
      <c r="HQ25" s="8">
        <f>'C завтраками| Bed and breakfast'!HK27</f>
        <v>73900</v>
      </c>
      <c r="HR25" s="8">
        <f>'C завтраками| Bed and breakfast'!HL27</f>
        <v>73900</v>
      </c>
      <c r="HS25" s="8">
        <f>'C завтраками| Bed and breakfast'!HM27</f>
        <v>73900</v>
      </c>
      <c r="HT25" s="8">
        <f>'C завтраками| Bed and breakfast'!HN27</f>
        <v>75100</v>
      </c>
      <c r="HU25" s="8">
        <f>'C завтраками| Bed and breakfast'!HO27</f>
        <v>75100</v>
      </c>
      <c r="HV25" s="8">
        <f>'C завтраками| Bed and breakfast'!HP27</f>
        <v>73900</v>
      </c>
      <c r="HW25" s="8">
        <f>'C завтраками| Bed and breakfast'!HQ27</f>
        <v>73900</v>
      </c>
      <c r="HX25" s="8">
        <f>'C завтраками| Bed and breakfast'!HR27</f>
        <v>73900</v>
      </c>
      <c r="HY25" s="8">
        <f>'C завтраками| Bed and breakfast'!HS27</f>
        <v>73900</v>
      </c>
      <c r="HZ25" s="8">
        <f>'C завтраками| Bed and breakfast'!HT27</f>
        <v>73900</v>
      </c>
      <c r="IA25" s="8">
        <f>'C завтраками| Bed and breakfast'!HU27</f>
        <v>75100</v>
      </c>
      <c r="IB25" s="8">
        <f>'C завтраками| Bed and breakfast'!HV27</f>
        <v>75100</v>
      </c>
      <c r="IC25" s="8">
        <f>'C завтраками| Bed and breakfast'!HW27</f>
        <v>73900</v>
      </c>
      <c r="ID25" s="8">
        <f>'C завтраками| Bed and breakfast'!HX27</f>
        <v>73900</v>
      </c>
      <c r="IE25" s="8">
        <f>'C завтраками| Bed and breakfast'!HY27</f>
        <v>73900</v>
      </c>
      <c r="IF25" s="8">
        <f>'C завтраками| Bed and breakfast'!HZ27</f>
        <v>73900</v>
      </c>
      <c r="IG25" s="8">
        <f>'C завтраками| Bed and breakfast'!IA27</f>
        <v>73900</v>
      </c>
      <c r="IH25" s="8">
        <f>'C завтраками| Bed and breakfast'!IB27</f>
        <v>75100</v>
      </c>
      <c r="II25" s="8">
        <f>'C завтраками| Bed and breakfast'!IC27</f>
        <v>75100</v>
      </c>
      <c r="IJ25" s="8">
        <f>'C завтраками| Bed and breakfast'!ID27</f>
        <v>72000</v>
      </c>
      <c r="IK25" s="8">
        <f>'C завтраками| Bed and breakfast'!IE27</f>
        <v>72000</v>
      </c>
      <c r="IL25" s="8">
        <f>'C завтраками| Bed and breakfast'!IF27</f>
        <v>72000</v>
      </c>
      <c r="IM25" s="8">
        <f>'C завтраками| Bed and breakfast'!IG27</f>
        <v>72000</v>
      </c>
      <c r="IN25" s="8">
        <f>'C завтраками| Bed and breakfast'!IH27</f>
        <v>72000</v>
      </c>
      <c r="IO25" s="8">
        <f>'C завтраками| Bed and breakfast'!II27</f>
        <v>73900</v>
      </c>
      <c r="IP25" s="8">
        <f>'C завтраками| Bed and breakfast'!IJ27</f>
        <v>73900</v>
      </c>
      <c r="IQ25" s="8">
        <f>'C завтраками| Bed and breakfast'!IK27</f>
        <v>71500</v>
      </c>
      <c r="IR25" s="8">
        <f>'C завтраками| Bed and breakfast'!IL27</f>
        <v>71500</v>
      </c>
      <c r="IS25" s="8">
        <f>'C завтраками| Bed and breakfast'!IM27</f>
        <v>71500</v>
      </c>
      <c r="IT25" s="8">
        <f>'C завтраками| Bed and breakfast'!IN27</f>
        <v>71500</v>
      </c>
      <c r="IU25" s="8">
        <f>'C завтраками| Bed and breakfast'!IO27</f>
        <v>71500</v>
      </c>
      <c r="IV25" s="8">
        <f>'C завтраками| Bed and breakfast'!IP27</f>
        <v>73900</v>
      </c>
      <c r="IW25" s="8">
        <f>'C завтраками| Bed and breakfast'!IQ27</f>
        <v>73900</v>
      </c>
      <c r="IX25" s="8">
        <f>'C завтраками| Bed and breakfast'!IR27</f>
        <v>71500</v>
      </c>
      <c r="IY25" s="8">
        <f>'C завтраками| Bed and breakfast'!IS27</f>
        <v>71500</v>
      </c>
      <c r="IZ25" s="8">
        <f>'C завтраками| Bed and breakfast'!IT27</f>
        <v>71500</v>
      </c>
      <c r="JA25" s="8">
        <f>'C завтраками| Bed and breakfast'!IU27</f>
        <v>71500</v>
      </c>
      <c r="JB25" s="8">
        <f>'C завтраками| Bed and breakfast'!IV27</f>
        <v>71500</v>
      </c>
      <c r="JC25" s="8">
        <f>'C завтраками| Bed and breakfast'!IW27</f>
        <v>73900</v>
      </c>
      <c r="JD25" s="8">
        <f>'C завтраками| Bed and breakfast'!IX27</f>
        <v>73900</v>
      </c>
      <c r="JE25" s="8">
        <f>'C завтраками| Bed and breakfast'!IY27</f>
        <v>71500</v>
      </c>
      <c r="JF25" s="8">
        <f>'C завтраками| Bed and breakfast'!IZ27</f>
        <v>71500</v>
      </c>
      <c r="JG25" s="8">
        <f>'C завтраками| Bed and breakfast'!JA27</f>
        <v>71500</v>
      </c>
      <c r="JH25" s="8">
        <f>'C завтраками| Bed and breakfast'!JB27</f>
        <v>71500</v>
      </c>
      <c r="JI25" s="8">
        <f>'C завтраками| Bed and breakfast'!JC27</f>
        <v>71500</v>
      </c>
      <c r="JJ25" s="8">
        <f>'C завтраками| Bed and breakfast'!JD27</f>
        <v>73900</v>
      </c>
      <c r="JK25" s="8">
        <f>'C завтраками| Bed and breakfast'!JE27</f>
        <v>73900</v>
      </c>
      <c r="JL25" s="8">
        <f>'C завтраками| Bed and breakfast'!JF27</f>
        <v>71500</v>
      </c>
      <c r="JM25" s="8">
        <f>'C завтраками| Bed and breakfast'!JG27</f>
        <v>71500</v>
      </c>
      <c r="JN25" s="8">
        <f>'C завтраками| Bed and breakfast'!JH27</f>
        <v>71500</v>
      </c>
      <c r="JO25" s="8">
        <f>'C завтраками| Bed and breakfast'!JI27</f>
        <v>71500</v>
      </c>
      <c r="JP25" s="8">
        <f>'C завтраками| Bed and breakfast'!JJ27</f>
        <v>71500</v>
      </c>
      <c r="JQ25" s="8">
        <f>'C завтраками| Bed and breakfast'!JK27</f>
        <v>73900</v>
      </c>
      <c r="JR25" s="8">
        <f>'C завтраками| Bed and breakfast'!JL27</f>
        <v>73900</v>
      </c>
      <c r="JS25" s="8">
        <f>'C завтраками| Bed and breakfast'!JM27</f>
        <v>72700</v>
      </c>
      <c r="JT25" s="8">
        <f>'C завтраками| Bed and breakfast'!JN27</f>
        <v>72700</v>
      </c>
      <c r="JU25" s="8">
        <f>'C завтраками| Bed and breakfast'!JO27</f>
        <v>72700</v>
      </c>
      <c r="JV25" s="8">
        <f>'C завтраками| Bed and breakfast'!JP27</f>
        <v>72700</v>
      </c>
    </row>
    <row r="26" spans="1:282" s="53" customFormat="1" x14ac:dyDescent="0.2">
      <c r="A26" s="89"/>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c r="DS26" s="190"/>
      <c r="DT26" s="190"/>
      <c r="DU26" s="190"/>
      <c r="DV26" s="190"/>
      <c r="DW26" s="190"/>
      <c r="DX26" s="190"/>
      <c r="DY26" s="190"/>
      <c r="DZ26" s="190"/>
      <c r="EA26" s="190"/>
      <c r="EB26" s="190"/>
      <c r="EC26" s="190"/>
      <c r="ED26" s="190"/>
      <c r="EE26" s="190"/>
      <c r="EF26" s="190"/>
      <c r="EG26" s="190"/>
      <c r="EH26" s="190"/>
      <c r="EI26" s="190"/>
      <c r="EJ26" s="190"/>
      <c r="EK26" s="190"/>
      <c r="EL26" s="190"/>
      <c r="EM26" s="190"/>
      <c r="EN26" s="190"/>
      <c r="EO26" s="190"/>
      <c r="EP26" s="190"/>
      <c r="EQ26" s="190"/>
      <c r="ER26" s="190"/>
      <c r="ES26" s="190"/>
      <c r="ET26" s="190"/>
      <c r="EU26" s="190"/>
      <c r="EV26" s="190"/>
      <c r="EW26" s="190"/>
      <c r="EX26" s="190"/>
      <c r="EY26" s="190"/>
      <c r="EZ26" s="190"/>
      <c r="FA26" s="190"/>
      <c r="FB26" s="190"/>
      <c r="FC26" s="190"/>
      <c r="FD26" s="190"/>
      <c r="FE26" s="190"/>
      <c r="FF26" s="190"/>
      <c r="FG26" s="190"/>
      <c r="FH26" s="190"/>
      <c r="FI26" s="190"/>
      <c r="FJ26" s="190"/>
      <c r="FK26" s="190"/>
      <c r="FL26" s="190"/>
      <c r="FM26" s="190"/>
      <c r="FN26" s="190"/>
      <c r="FO26" s="190"/>
      <c r="FP26" s="190"/>
      <c r="FQ26" s="190"/>
      <c r="FR26" s="190"/>
      <c r="FS26" s="190"/>
      <c r="FT26" s="190"/>
      <c r="FU26" s="190"/>
      <c r="FV26" s="190"/>
      <c r="FW26" s="190"/>
      <c r="FX26" s="190"/>
      <c r="FY26" s="190"/>
      <c r="FZ26" s="190"/>
      <c r="GA26" s="190"/>
      <c r="GB26" s="190"/>
      <c r="GC26" s="190"/>
      <c r="GD26" s="190"/>
      <c r="GE26" s="190"/>
      <c r="GF26" s="190"/>
      <c r="GG26" s="190"/>
      <c r="GH26" s="190"/>
      <c r="GI26" s="190"/>
      <c r="GJ26" s="190"/>
      <c r="GK26" s="190"/>
      <c r="GL26" s="190"/>
      <c r="GM26" s="190"/>
      <c r="GN26" s="190"/>
      <c r="GO26" s="190"/>
      <c r="GP26" s="190"/>
      <c r="GQ26" s="190"/>
      <c r="GR26" s="190"/>
      <c r="GS26" s="190"/>
      <c r="GT26" s="190"/>
      <c r="GU26" s="190"/>
      <c r="GV26" s="190"/>
      <c r="GW26" s="190"/>
      <c r="GX26" s="190"/>
      <c r="GY26" s="190"/>
      <c r="GZ26" s="190"/>
      <c r="HA26" s="190"/>
      <c r="HB26" s="190"/>
      <c r="HC26" s="190"/>
      <c r="HD26" s="190"/>
      <c r="HE26" s="190"/>
      <c r="HF26" s="190"/>
      <c r="HG26" s="190"/>
      <c r="HH26" s="190"/>
      <c r="HI26" s="190"/>
      <c r="HJ26" s="190"/>
      <c r="HK26" s="190"/>
      <c r="HL26" s="190"/>
      <c r="HM26" s="190"/>
      <c r="HN26" s="190"/>
      <c r="HO26" s="190"/>
      <c r="HP26" s="190"/>
      <c r="HQ26" s="190"/>
      <c r="HR26" s="190"/>
      <c r="HS26" s="190"/>
      <c r="HT26" s="190"/>
      <c r="HU26" s="190"/>
      <c r="HV26" s="190"/>
      <c r="HW26" s="190"/>
      <c r="HX26" s="190"/>
      <c r="HY26" s="190"/>
      <c r="HZ26" s="190"/>
      <c r="IA26" s="190"/>
      <c r="IB26" s="190"/>
      <c r="IC26" s="190"/>
      <c r="ID26" s="190"/>
      <c r="IE26" s="190"/>
      <c r="IF26" s="190"/>
      <c r="IG26" s="190"/>
      <c r="IH26" s="190"/>
      <c r="II26" s="190"/>
      <c r="IJ26" s="190"/>
      <c r="IK26" s="190"/>
      <c r="IL26" s="190"/>
      <c r="IM26" s="190"/>
      <c r="IN26" s="190"/>
      <c r="IO26" s="190"/>
      <c r="IP26" s="190"/>
      <c r="IQ26" s="190"/>
      <c r="IR26" s="190"/>
      <c r="IS26" s="190"/>
      <c r="IT26" s="190"/>
      <c r="IU26" s="190"/>
      <c r="IV26" s="190"/>
      <c r="IW26" s="190"/>
      <c r="IX26" s="190"/>
      <c r="IY26" s="190"/>
      <c r="IZ26" s="190"/>
      <c r="JA26" s="190"/>
      <c r="JB26" s="190"/>
      <c r="JC26" s="190"/>
      <c r="JD26" s="190"/>
      <c r="JE26" s="190"/>
      <c r="JF26" s="190"/>
      <c r="JG26" s="190"/>
      <c r="JH26" s="190"/>
      <c r="JI26" s="190"/>
      <c r="JJ26" s="190"/>
      <c r="JK26" s="190"/>
      <c r="JL26" s="190"/>
      <c r="JM26" s="190"/>
      <c r="JN26" s="190"/>
      <c r="JO26" s="190"/>
      <c r="JP26" s="190"/>
      <c r="JQ26" s="190"/>
      <c r="JR26" s="190"/>
      <c r="JS26" s="190"/>
      <c r="JT26" s="190"/>
      <c r="JU26" s="190"/>
      <c r="JV26" s="190"/>
    </row>
    <row r="27" spans="1:282" ht="18.75" customHeight="1" x14ac:dyDescent="0.2">
      <c r="A27" s="111" t="s">
        <v>100</v>
      </c>
      <c r="B27" s="187" t="e">
        <f t="shared" ref="B27:AG27" si="8">B4</f>
        <v>#REF!</v>
      </c>
      <c r="C27" s="187" t="e">
        <f t="shared" si="8"/>
        <v>#REF!</v>
      </c>
      <c r="D27" s="187" t="e">
        <f t="shared" si="8"/>
        <v>#REF!</v>
      </c>
      <c r="E27" s="187" t="e">
        <f t="shared" si="8"/>
        <v>#REF!</v>
      </c>
      <c r="F27" s="187" t="e">
        <f t="shared" si="8"/>
        <v>#REF!</v>
      </c>
      <c r="G27" s="187" t="e">
        <f t="shared" si="8"/>
        <v>#REF!</v>
      </c>
      <c r="H27" s="187">
        <f t="shared" si="8"/>
        <v>46021</v>
      </c>
      <c r="I27" s="187">
        <f t="shared" si="8"/>
        <v>46022</v>
      </c>
      <c r="J27" s="187">
        <f t="shared" si="8"/>
        <v>46023</v>
      </c>
      <c r="K27" s="187">
        <f t="shared" si="8"/>
        <v>46024</v>
      </c>
      <c r="L27" s="187">
        <f t="shared" si="8"/>
        <v>46025</v>
      </c>
      <c r="M27" s="187">
        <f t="shared" si="8"/>
        <v>46026</v>
      </c>
      <c r="N27" s="187">
        <f t="shared" si="8"/>
        <v>46027</v>
      </c>
      <c r="O27" s="187">
        <f t="shared" si="8"/>
        <v>46028</v>
      </c>
      <c r="P27" s="187">
        <f t="shared" si="8"/>
        <v>46029</v>
      </c>
      <c r="Q27" s="187">
        <f t="shared" si="8"/>
        <v>46030</v>
      </c>
      <c r="R27" s="187">
        <f t="shared" si="8"/>
        <v>46031</v>
      </c>
      <c r="S27" s="187">
        <f t="shared" si="8"/>
        <v>46032</v>
      </c>
      <c r="T27" s="187">
        <f t="shared" si="8"/>
        <v>46033</v>
      </c>
      <c r="U27" s="187">
        <f t="shared" si="8"/>
        <v>46034</v>
      </c>
      <c r="V27" s="187">
        <f t="shared" si="8"/>
        <v>46035</v>
      </c>
      <c r="W27" s="187">
        <f t="shared" si="8"/>
        <v>46036</v>
      </c>
      <c r="X27" s="187">
        <f t="shared" si="8"/>
        <v>46037</v>
      </c>
      <c r="Y27" s="187">
        <f t="shared" si="8"/>
        <v>46038</v>
      </c>
      <c r="Z27" s="187">
        <f t="shared" si="8"/>
        <v>46039</v>
      </c>
      <c r="AA27" s="187">
        <f t="shared" si="8"/>
        <v>46040</v>
      </c>
      <c r="AB27" s="187">
        <f t="shared" si="8"/>
        <v>46041</v>
      </c>
      <c r="AC27" s="187">
        <f t="shared" si="8"/>
        <v>46042</v>
      </c>
      <c r="AD27" s="187">
        <f t="shared" si="8"/>
        <v>46043</v>
      </c>
      <c r="AE27" s="187">
        <f t="shared" si="8"/>
        <v>46044</v>
      </c>
      <c r="AF27" s="187">
        <f t="shared" si="8"/>
        <v>46045</v>
      </c>
      <c r="AG27" s="187">
        <f t="shared" si="8"/>
        <v>46046</v>
      </c>
      <c r="AH27" s="187">
        <f t="shared" ref="AH27:BM27" si="9">AH4</f>
        <v>46047</v>
      </c>
      <c r="AI27" s="187">
        <f t="shared" si="9"/>
        <v>46048</v>
      </c>
      <c r="AJ27" s="187">
        <f t="shared" si="9"/>
        <v>46049</v>
      </c>
      <c r="AK27" s="187">
        <f t="shared" si="9"/>
        <v>46050</v>
      </c>
      <c r="AL27" s="187">
        <f t="shared" si="9"/>
        <v>46051</v>
      </c>
      <c r="AM27" s="187">
        <f t="shared" si="9"/>
        <v>46052</v>
      </c>
      <c r="AN27" s="187">
        <f t="shared" si="9"/>
        <v>46053</v>
      </c>
      <c r="AO27" s="187">
        <f t="shared" si="9"/>
        <v>46054</v>
      </c>
      <c r="AP27" s="187">
        <f t="shared" si="9"/>
        <v>46055</v>
      </c>
      <c r="AQ27" s="187">
        <f t="shared" si="9"/>
        <v>46056</v>
      </c>
      <c r="AR27" s="187">
        <f t="shared" si="9"/>
        <v>46057</v>
      </c>
      <c r="AS27" s="187">
        <f t="shared" si="9"/>
        <v>46058</v>
      </c>
      <c r="AT27" s="187">
        <f t="shared" si="9"/>
        <v>46059</v>
      </c>
      <c r="AU27" s="187">
        <f t="shared" si="9"/>
        <v>46060</v>
      </c>
      <c r="AV27" s="187">
        <f t="shared" si="9"/>
        <v>46061</v>
      </c>
      <c r="AW27" s="187">
        <f t="shared" si="9"/>
        <v>46062</v>
      </c>
      <c r="AX27" s="187">
        <f t="shared" si="9"/>
        <v>46063</v>
      </c>
      <c r="AY27" s="187">
        <f t="shared" si="9"/>
        <v>46064</v>
      </c>
      <c r="AZ27" s="187">
        <f t="shared" si="9"/>
        <v>46065</v>
      </c>
      <c r="BA27" s="187">
        <f t="shared" si="9"/>
        <v>46066</v>
      </c>
      <c r="BB27" s="187">
        <f t="shared" si="9"/>
        <v>46067</v>
      </c>
      <c r="BC27" s="187">
        <f t="shared" si="9"/>
        <v>46068</v>
      </c>
      <c r="BD27" s="187">
        <f t="shared" si="9"/>
        <v>46069</v>
      </c>
      <c r="BE27" s="187">
        <f t="shared" si="9"/>
        <v>46070</v>
      </c>
      <c r="BF27" s="187">
        <f t="shared" si="9"/>
        <v>46071</v>
      </c>
      <c r="BG27" s="187">
        <f t="shared" si="9"/>
        <v>46072</v>
      </c>
      <c r="BH27" s="187">
        <f t="shared" si="9"/>
        <v>46073</v>
      </c>
      <c r="BI27" s="187">
        <f t="shared" si="9"/>
        <v>46074</v>
      </c>
      <c r="BJ27" s="187">
        <f t="shared" si="9"/>
        <v>46075</v>
      </c>
      <c r="BK27" s="187">
        <f t="shared" si="9"/>
        <v>46076</v>
      </c>
      <c r="BL27" s="187">
        <f t="shared" si="9"/>
        <v>46077</v>
      </c>
      <c r="BM27" s="187">
        <f t="shared" si="9"/>
        <v>46078</v>
      </c>
      <c r="BN27" s="187">
        <f t="shared" ref="BN27:CS27" si="10">BN4</f>
        <v>46079</v>
      </c>
      <c r="BO27" s="187">
        <f t="shared" si="10"/>
        <v>46080</v>
      </c>
      <c r="BP27" s="187">
        <f t="shared" si="10"/>
        <v>46081</v>
      </c>
      <c r="BQ27" s="187">
        <f t="shared" si="10"/>
        <v>46082</v>
      </c>
      <c r="BR27" s="187">
        <f t="shared" si="10"/>
        <v>46083</v>
      </c>
      <c r="BS27" s="187">
        <f t="shared" si="10"/>
        <v>46084</v>
      </c>
      <c r="BT27" s="187">
        <f t="shared" si="10"/>
        <v>46085</v>
      </c>
      <c r="BU27" s="187">
        <f t="shared" si="10"/>
        <v>46086</v>
      </c>
      <c r="BV27" s="187">
        <f t="shared" si="10"/>
        <v>46087</v>
      </c>
      <c r="BW27" s="187">
        <f t="shared" si="10"/>
        <v>46088</v>
      </c>
      <c r="BX27" s="187">
        <f t="shared" si="10"/>
        <v>46089</v>
      </c>
      <c r="BY27" s="187">
        <f t="shared" si="10"/>
        <v>46090</v>
      </c>
      <c r="BZ27" s="187">
        <f t="shared" si="10"/>
        <v>46091</v>
      </c>
      <c r="CA27" s="187">
        <f t="shared" si="10"/>
        <v>46092</v>
      </c>
      <c r="CB27" s="187">
        <f t="shared" si="10"/>
        <v>46093</v>
      </c>
      <c r="CC27" s="187">
        <f t="shared" si="10"/>
        <v>46094</v>
      </c>
      <c r="CD27" s="187">
        <f t="shared" si="10"/>
        <v>46095</v>
      </c>
      <c r="CE27" s="187">
        <f t="shared" si="10"/>
        <v>46096</v>
      </c>
      <c r="CF27" s="187">
        <f t="shared" si="10"/>
        <v>46097</v>
      </c>
      <c r="CG27" s="187">
        <f t="shared" si="10"/>
        <v>46098</v>
      </c>
      <c r="CH27" s="187">
        <f t="shared" si="10"/>
        <v>46099</v>
      </c>
      <c r="CI27" s="187">
        <f t="shared" si="10"/>
        <v>46100</v>
      </c>
      <c r="CJ27" s="187">
        <f t="shared" si="10"/>
        <v>46101</v>
      </c>
      <c r="CK27" s="187">
        <f t="shared" si="10"/>
        <v>46102</v>
      </c>
      <c r="CL27" s="187">
        <f t="shared" si="10"/>
        <v>46103</v>
      </c>
      <c r="CM27" s="187">
        <f t="shared" si="10"/>
        <v>46104</v>
      </c>
      <c r="CN27" s="187">
        <f t="shared" si="10"/>
        <v>46105</v>
      </c>
      <c r="CO27" s="187">
        <f t="shared" si="10"/>
        <v>46106</v>
      </c>
      <c r="CP27" s="187">
        <f t="shared" si="10"/>
        <v>46107</v>
      </c>
      <c r="CQ27" s="187">
        <f t="shared" si="10"/>
        <v>46108</v>
      </c>
      <c r="CR27" s="187">
        <f t="shared" si="10"/>
        <v>46109</v>
      </c>
      <c r="CS27" s="187">
        <f t="shared" si="10"/>
        <v>46110</v>
      </c>
      <c r="CT27" s="187">
        <f t="shared" ref="CT27:DY27" si="11">CT4</f>
        <v>46111</v>
      </c>
      <c r="CU27" s="187">
        <f t="shared" si="11"/>
        <v>46112</v>
      </c>
      <c r="CV27" s="187">
        <f t="shared" si="11"/>
        <v>46113</v>
      </c>
      <c r="CW27" s="187">
        <f t="shared" si="11"/>
        <v>46114</v>
      </c>
      <c r="CX27" s="187">
        <f t="shared" si="11"/>
        <v>46115</v>
      </c>
      <c r="CY27" s="187">
        <f t="shared" si="11"/>
        <v>46116</v>
      </c>
      <c r="CZ27" s="187">
        <f t="shared" si="11"/>
        <v>46117</v>
      </c>
      <c r="DA27" s="187">
        <f t="shared" si="11"/>
        <v>46118</v>
      </c>
      <c r="DB27" s="187">
        <f t="shared" si="11"/>
        <v>46119</v>
      </c>
      <c r="DC27" s="187">
        <f t="shared" si="11"/>
        <v>46120</v>
      </c>
      <c r="DD27" s="187">
        <f t="shared" si="11"/>
        <v>46121</v>
      </c>
      <c r="DE27" s="187">
        <f t="shared" si="11"/>
        <v>46122</v>
      </c>
      <c r="DF27" s="187">
        <f t="shared" si="11"/>
        <v>46123</v>
      </c>
      <c r="DG27" s="187">
        <f t="shared" si="11"/>
        <v>46124</v>
      </c>
      <c r="DH27" s="187">
        <f t="shared" si="11"/>
        <v>46125</v>
      </c>
      <c r="DI27" s="187">
        <f t="shared" si="11"/>
        <v>46126</v>
      </c>
      <c r="DJ27" s="187">
        <f t="shared" si="11"/>
        <v>46127</v>
      </c>
      <c r="DK27" s="187">
        <f t="shared" si="11"/>
        <v>46128</v>
      </c>
      <c r="DL27" s="187">
        <f t="shared" si="11"/>
        <v>46129</v>
      </c>
      <c r="DM27" s="187">
        <f t="shared" si="11"/>
        <v>46130</v>
      </c>
      <c r="DN27" s="187">
        <f t="shared" si="11"/>
        <v>46131</v>
      </c>
      <c r="DO27" s="187">
        <f t="shared" si="11"/>
        <v>46132</v>
      </c>
      <c r="DP27" s="187">
        <f t="shared" si="11"/>
        <v>46133</v>
      </c>
      <c r="DQ27" s="187">
        <f t="shared" si="11"/>
        <v>46134</v>
      </c>
      <c r="DR27" s="187">
        <f t="shared" si="11"/>
        <v>46135</v>
      </c>
      <c r="DS27" s="187">
        <f t="shared" si="11"/>
        <v>46136</v>
      </c>
      <c r="DT27" s="187">
        <f t="shared" si="11"/>
        <v>46137</v>
      </c>
      <c r="DU27" s="187">
        <f t="shared" si="11"/>
        <v>46138</v>
      </c>
      <c r="DV27" s="187">
        <f t="shared" si="11"/>
        <v>46139</v>
      </c>
      <c r="DW27" s="187">
        <f t="shared" si="11"/>
        <v>46140</v>
      </c>
      <c r="DX27" s="187">
        <f t="shared" si="11"/>
        <v>46141</v>
      </c>
      <c r="DY27" s="187">
        <f t="shared" si="11"/>
        <v>46142</v>
      </c>
      <c r="DZ27" s="187">
        <f t="shared" ref="DZ27:GK27" si="12">DZ4</f>
        <v>46143</v>
      </c>
      <c r="EA27" s="187">
        <f t="shared" si="12"/>
        <v>46144</v>
      </c>
      <c r="EB27" s="187">
        <f t="shared" si="12"/>
        <v>46145</v>
      </c>
      <c r="EC27" s="187">
        <f t="shared" si="12"/>
        <v>46146</v>
      </c>
      <c r="ED27" s="187">
        <f t="shared" si="12"/>
        <v>46147</v>
      </c>
      <c r="EE27" s="187">
        <f t="shared" si="12"/>
        <v>46148</v>
      </c>
      <c r="EF27" s="187">
        <f t="shared" si="12"/>
        <v>46149</v>
      </c>
      <c r="EG27" s="187">
        <f t="shared" si="12"/>
        <v>46150</v>
      </c>
      <c r="EH27" s="187">
        <f t="shared" si="12"/>
        <v>46151</v>
      </c>
      <c r="EI27" s="187">
        <f t="shared" si="12"/>
        <v>46152</v>
      </c>
      <c r="EJ27" s="187">
        <f t="shared" si="12"/>
        <v>46153</v>
      </c>
      <c r="EK27" s="187">
        <f t="shared" si="12"/>
        <v>46154</v>
      </c>
      <c r="EL27" s="187">
        <f t="shared" si="12"/>
        <v>46155</v>
      </c>
      <c r="EM27" s="187">
        <f t="shared" si="12"/>
        <v>46156</v>
      </c>
      <c r="EN27" s="187">
        <f t="shared" si="12"/>
        <v>46157</v>
      </c>
      <c r="EO27" s="187">
        <f t="shared" si="12"/>
        <v>46158</v>
      </c>
      <c r="EP27" s="187">
        <f t="shared" si="12"/>
        <v>46159</v>
      </c>
      <c r="EQ27" s="187">
        <f t="shared" si="12"/>
        <v>46160</v>
      </c>
      <c r="ER27" s="187">
        <f t="shared" si="12"/>
        <v>46161</v>
      </c>
      <c r="ES27" s="187">
        <f t="shared" si="12"/>
        <v>46162</v>
      </c>
      <c r="ET27" s="187">
        <f t="shared" si="12"/>
        <v>46163</v>
      </c>
      <c r="EU27" s="187">
        <f t="shared" si="12"/>
        <v>46164</v>
      </c>
      <c r="EV27" s="187">
        <f t="shared" si="12"/>
        <v>46165</v>
      </c>
      <c r="EW27" s="187">
        <f t="shared" si="12"/>
        <v>46166</v>
      </c>
      <c r="EX27" s="187">
        <f t="shared" si="12"/>
        <v>46167</v>
      </c>
      <c r="EY27" s="187">
        <f t="shared" si="12"/>
        <v>46168</v>
      </c>
      <c r="EZ27" s="187">
        <f t="shared" si="12"/>
        <v>46169</v>
      </c>
      <c r="FA27" s="187">
        <f t="shared" si="12"/>
        <v>46170</v>
      </c>
      <c r="FB27" s="187">
        <f t="shared" si="12"/>
        <v>46171</v>
      </c>
      <c r="FC27" s="187">
        <f t="shared" si="12"/>
        <v>46172</v>
      </c>
      <c r="FD27" s="187">
        <f t="shared" si="12"/>
        <v>46173</v>
      </c>
      <c r="FE27" s="187">
        <f t="shared" si="12"/>
        <v>46174</v>
      </c>
      <c r="FF27" s="187">
        <f t="shared" si="12"/>
        <v>46175</v>
      </c>
      <c r="FG27" s="187">
        <f t="shared" si="12"/>
        <v>46176</v>
      </c>
      <c r="FH27" s="187">
        <f t="shared" si="12"/>
        <v>46177</v>
      </c>
      <c r="FI27" s="187">
        <f t="shared" si="12"/>
        <v>46178</v>
      </c>
      <c r="FJ27" s="187">
        <f t="shared" si="12"/>
        <v>46179</v>
      </c>
      <c r="FK27" s="187">
        <f t="shared" si="12"/>
        <v>46180</v>
      </c>
      <c r="FL27" s="187">
        <f t="shared" si="12"/>
        <v>46181</v>
      </c>
      <c r="FM27" s="187">
        <f t="shared" si="12"/>
        <v>46182</v>
      </c>
      <c r="FN27" s="187">
        <f t="shared" si="12"/>
        <v>46183</v>
      </c>
      <c r="FO27" s="187">
        <f t="shared" si="12"/>
        <v>46184</v>
      </c>
      <c r="FP27" s="187">
        <f t="shared" si="12"/>
        <v>46185</v>
      </c>
      <c r="FQ27" s="187">
        <f t="shared" si="12"/>
        <v>46186</v>
      </c>
      <c r="FR27" s="187">
        <f t="shared" si="12"/>
        <v>46187</v>
      </c>
      <c r="FS27" s="187">
        <f t="shared" si="12"/>
        <v>46188</v>
      </c>
      <c r="FT27" s="187">
        <f t="shared" si="12"/>
        <v>46189</v>
      </c>
      <c r="FU27" s="187">
        <f t="shared" si="12"/>
        <v>46190</v>
      </c>
      <c r="FV27" s="187">
        <f t="shared" si="12"/>
        <v>46191</v>
      </c>
      <c r="FW27" s="187">
        <f t="shared" si="12"/>
        <v>46192</v>
      </c>
      <c r="FX27" s="187">
        <f t="shared" si="12"/>
        <v>46193</v>
      </c>
      <c r="FY27" s="187">
        <f t="shared" si="12"/>
        <v>46194</v>
      </c>
      <c r="FZ27" s="187">
        <f t="shared" si="12"/>
        <v>46195</v>
      </c>
      <c r="GA27" s="187">
        <f t="shared" si="12"/>
        <v>46196</v>
      </c>
      <c r="GB27" s="187">
        <f t="shared" si="12"/>
        <v>46197</v>
      </c>
      <c r="GC27" s="187">
        <f t="shared" si="12"/>
        <v>46198</v>
      </c>
      <c r="GD27" s="187">
        <f t="shared" si="12"/>
        <v>46199</v>
      </c>
      <c r="GE27" s="187">
        <f t="shared" si="12"/>
        <v>46200</v>
      </c>
      <c r="GF27" s="187">
        <f t="shared" si="12"/>
        <v>46201</v>
      </c>
      <c r="GG27" s="187">
        <f t="shared" si="12"/>
        <v>46202</v>
      </c>
      <c r="GH27" s="187">
        <f t="shared" si="12"/>
        <v>46203</v>
      </c>
      <c r="GI27" s="187">
        <f t="shared" si="12"/>
        <v>46204</v>
      </c>
      <c r="GJ27" s="187">
        <f t="shared" si="12"/>
        <v>46205</v>
      </c>
      <c r="GK27" s="187">
        <f t="shared" si="12"/>
        <v>46206</v>
      </c>
      <c r="GL27" s="187">
        <f t="shared" ref="GL27:IW27" si="13">GL4</f>
        <v>46207</v>
      </c>
      <c r="GM27" s="187">
        <f t="shared" si="13"/>
        <v>46208</v>
      </c>
      <c r="GN27" s="187">
        <f t="shared" si="13"/>
        <v>46209</v>
      </c>
      <c r="GO27" s="187">
        <f t="shared" si="13"/>
        <v>46210</v>
      </c>
      <c r="GP27" s="187">
        <f t="shared" si="13"/>
        <v>46211</v>
      </c>
      <c r="GQ27" s="187">
        <f t="shared" si="13"/>
        <v>46212</v>
      </c>
      <c r="GR27" s="187">
        <f t="shared" si="13"/>
        <v>46213</v>
      </c>
      <c r="GS27" s="187">
        <f t="shared" si="13"/>
        <v>46214</v>
      </c>
      <c r="GT27" s="187">
        <f t="shared" si="13"/>
        <v>46215</v>
      </c>
      <c r="GU27" s="187">
        <f t="shared" si="13"/>
        <v>46216</v>
      </c>
      <c r="GV27" s="187">
        <f t="shared" si="13"/>
        <v>46217</v>
      </c>
      <c r="GW27" s="187">
        <f t="shared" si="13"/>
        <v>46218</v>
      </c>
      <c r="GX27" s="187">
        <f t="shared" si="13"/>
        <v>46219</v>
      </c>
      <c r="GY27" s="187">
        <f t="shared" si="13"/>
        <v>46220</v>
      </c>
      <c r="GZ27" s="187">
        <f t="shared" si="13"/>
        <v>46221</v>
      </c>
      <c r="HA27" s="187">
        <f t="shared" si="13"/>
        <v>46222</v>
      </c>
      <c r="HB27" s="187">
        <f t="shared" si="13"/>
        <v>46223</v>
      </c>
      <c r="HC27" s="187">
        <f t="shared" si="13"/>
        <v>46224</v>
      </c>
      <c r="HD27" s="187">
        <f t="shared" si="13"/>
        <v>46225</v>
      </c>
      <c r="HE27" s="187">
        <f t="shared" si="13"/>
        <v>46226</v>
      </c>
      <c r="HF27" s="187">
        <f t="shared" si="13"/>
        <v>46227</v>
      </c>
      <c r="HG27" s="187">
        <f t="shared" si="13"/>
        <v>46228</v>
      </c>
      <c r="HH27" s="187">
        <f t="shared" si="13"/>
        <v>46229</v>
      </c>
      <c r="HI27" s="187">
        <f t="shared" si="13"/>
        <v>46230</v>
      </c>
      <c r="HJ27" s="187">
        <f t="shared" si="13"/>
        <v>46231</v>
      </c>
      <c r="HK27" s="187">
        <f t="shared" si="13"/>
        <v>46232</v>
      </c>
      <c r="HL27" s="187">
        <f t="shared" si="13"/>
        <v>46233</v>
      </c>
      <c r="HM27" s="187">
        <f t="shared" si="13"/>
        <v>46234</v>
      </c>
      <c r="HN27" s="187">
        <f t="shared" si="13"/>
        <v>46235</v>
      </c>
      <c r="HO27" s="187">
        <f t="shared" si="13"/>
        <v>46236</v>
      </c>
      <c r="HP27" s="187">
        <f t="shared" si="13"/>
        <v>46237</v>
      </c>
      <c r="HQ27" s="187">
        <f t="shared" si="13"/>
        <v>46238</v>
      </c>
      <c r="HR27" s="187">
        <f t="shared" si="13"/>
        <v>46239</v>
      </c>
      <c r="HS27" s="187">
        <f t="shared" si="13"/>
        <v>46240</v>
      </c>
      <c r="HT27" s="187">
        <f t="shared" si="13"/>
        <v>46241</v>
      </c>
      <c r="HU27" s="187">
        <f t="shared" si="13"/>
        <v>46242</v>
      </c>
      <c r="HV27" s="187">
        <f t="shared" si="13"/>
        <v>46243</v>
      </c>
      <c r="HW27" s="187">
        <f t="shared" si="13"/>
        <v>46244</v>
      </c>
      <c r="HX27" s="187">
        <f t="shared" si="13"/>
        <v>46245</v>
      </c>
      <c r="HY27" s="187">
        <f t="shared" si="13"/>
        <v>46246</v>
      </c>
      <c r="HZ27" s="187">
        <f t="shared" si="13"/>
        <v>46247</v>
      </c>
      <c r="IA27" s="187">
        <f t="shared" si="13"/>
        <v>46248</v>
      </c>
      <c r="IB27" s="187">
        <f t="shared" si="13"/>
        <v>46249</v>
      </c>
      <c r="IC27" s="187">
        <f t="shared" si="13"/>
        <v>46250</v>
      </c>
      <c r="ID27" s="187">
        <f t="shared" si="13"/>
        <v>46251</v>
      </c>
      <c r="IE27" s="187">
        <f t="shared" si="13"/>
        <v>46252</v>
      </c>
      <c r="IF27" s="187">
        <f t="shared" si="13"/>
        <v>46253</v>
      </c>
      <c r="IG27" s="187">
        <f t="shared" si="13"/>
        <v>46254</v>
      </c>
      <c r="IH27" s="187">
        <f t="shared" si="13"/>
        <v>46255</v>
      </c>
      <c r="II27" s="187">
        <f t="shared" si="13"/>
        <v>46256</v>
      </c>
      <c r="IJ27" s="187">
        <f t="shared" si="13"/>
        <v>46257</v>
      </c>
      <c r="IK27" s="187">
        <f t="shared" si="13"/>
        <v>46258</v>
      </c>
      <c r="IL27" s="187">
        <f t="shared" si="13"/>
        <v>46259</v>
      </c>
      <c r="IM27" s="187">
        <f t="shared" si="13"/>
        <v>46260</v>
      </c>
      <c r="IN27" s="187">
        <f t="shared" si="13"/>
        <v>46261</v>
      </c>
      <c r="IO27" s="187">
        <f t="shared" si="13"/>
        <v>46262</v>
      </c>
      <c r="IP27" s="187">
        <f t="shared" si="13"/>
        <v>46263</v>
      </c>
      <c r="IQ27" s="187">
        <f t="shared" si="13"/>
        <v>46264</v>
      </c>
      <c r="IR27" s="187">
        <f t="shared" si="13"/>
        <v>46265</v>
      </c>
      <c r="IS27" s="187">
        <f t="shared" si="13"/>
        <v>46266</v>
      </c>
      <c r="IT27" s="187">
        <f t="shared" si="13"/>
        <v>46267</v>
      </c>
      <c r="IU27" s="187">
        <f t="shared" si="13"/>
        <v>46268</v>
      </c>
      <c r="IV27" s="187">
        <f t="shared" si="13"/>
        <v>46269</v>
      </c>
      <c r="IW27" s="187">
        <f t="shared" si="13"/>
        <v>46270</v>
      </c>
      <c r="IX27" s="187">
        <f t="shared" ref="IX27:JV27" si="14">IX4</f>
        <v>46271</v>
      </c>
      <c r="IY27" s="187">
        <f t="shared" si="14"/>
        <v>46272</v>
      </c>
      <c r="IZ27" s="187">
        <f t="shared" si="14"/>
        <v>46273</v>
      </c>
      <c r="JA27" s="187">
        <f t="shared" si="14"/>
        <v>46274</v>
      </c>
      <c r="JB27" s="187">
        <f t="shared" si="14"/>
        <v>46275</v>
      </c>
      <c r="JC27" s="187">
        <f t="shared" si="14"/>
        <v>46276</v>
      </c>
      <c r="JD27" s="187">
        <f t="shared" si="14"/>
        <v>46277</v>
      </c>
      <c r="JE27" s="187">
        <f t="shared" si="14"/>
        <v>46278</v>
      </c>
      <c r="JF27" s="187">
        <f t="shared" si="14"/>
        <v>46279</v>
      </c>
      <c r="JG27" s="187">
        <f t="shared" si="14"/>
        <v>46280</v>
      </c>
      <c r="JH27" s="187">
        <f t="shared" si="14"/>
        <v>46281</v>
      </c>
      <c r="JI27" s="187">
        <f t="shared" si="14"/>
        <v>46282</v>
      </c>
      <c r="JJ27" s="187">
        <f t="shared" si="14"/>
        <v>46283</v>
      </c>
      <c r="JK27" s="187">
        <f t="shared" si="14"/>
        <v>46284</v>
      </c>
      <c r="JL27" s="187">
        <f t="shared" si="14"/>
        <v>46285</v>
      </c>
      <c r="JM27" s="187">
        <f t="shared" si="14"/>
        <v>46286</v>
      </c>
      <c r="JN27" s="187">
        <f t="shared" si="14"/>
        <v>46287</v>
      </c>
      <c r="JO27" s="187">
        <f t="shared" si="14"/>
        <v>46288</v>
      </c>
      <c r="JP27" s="187">
        <f t="shared" si="14"/>
        <v>46289</v>
      </c>
      <c r="JQ27" s="187">
        <f t="shared" si="14"/>
        <v>46290</v>
      </c>
      <c r="JR27" s="187">
        <f t="shared" si="14"/>
        <v>46291</v>
      </c>
      <c r="JS27" s="187">
        <f t="shared" si="14"/>
        <v>46292</v>
      </c>
      <c r="JT27" s="187">
        <f t="shared" si="14"/>
        <v>46293</v>
      </c>
      <c r="JU27" s="187">
        <f t="shared" si="14"/>
        <v>46294</v>
      </c>
      <c r="JV27" s="187">
        <f t="shared" si="14"/>
        <v>46295</v>
      </c>
    </row>
    <row r="28" spans="1:282" ht="17.25" customHeight="1" x14ac:dyDescent="0.2">
      <c r="A28" s="90" t="s">
        <v>64</v>
      </c>
      <c r="B28" s="187" t="e">
        <f t="shared" ref="B28:AG28" si="15">B5</f>
        <v>#REF!</v>
      </c>
      <c r="C28" s="187" t="e">
        <f t="shared" si="15"/>
        <v>#REF!</v>
      </c>
      <c r="D28" s="187" t="e">
        <f t="shared" si="15"/>
        <v>#REF!</v>
      </c>
      <c r="E28" s="187" t="e">
        <f t="shared" si="15"/>
        <v>#REF!</v>
      </c>
      <c r="F28" s="187" t="e">
        <f t="shared" si="15"/>
        <v>#REF!</v>
      </c>
      <c r="G28" s="187" t="e">
        <f t="shared" si="15"/>
        <v>#REF!</v>
      </c>
      <c r="H28" s="187">
        <f t="shared" si="15"/>
        <v>46021</v>
      </c>
      <c r="I28" s="187">
        <f t="shared" si="15"/>
        <v>46022</v>
      </c>
      <c r="J28" s="187">
        <f t="shared" si="15"/>
        <v>46023</v>
      </c>
      <c r="K28" s="187">
        <f t="shared" si="15"/>
        <v>46024</v>
      </c>
      <c r="L28" s="187">
        <f t="shared" si="15"/>
        <v>46025</v>
      </c>
      <c r="M28" s="187">
        <f t="shared" si="15"/>
        <v>46026</v>
      </c>
      <c r="N28" s="187">
        <f t="shared" si="15"/>
        <v>46027</v>
      </c>
      <c r="O28" s="187">
        <f t="shared" si="15"/>
        <v>46028</v>
      </c>
      <c r="P28" s="187">
        <f t="shared" si="15"/>
        <v>46029</v>
      </c>
      <c r="Q28" s="187">
        <f t="shared" si="15"/>
        <v>46030</v>
      </c>
      <c r="R28" s="187">
        <f t="shared" si="15"/>
        <v>46031</v>
      </c>
      <c r="S28" s="187">
        <f t="shared" si="15"/>
        <v>46032</v>
      </c>
      <c r="T28" s="187">
        <f t="shared" si="15"/>
        <v>46033</v>
      </c>
      <c r="U28" s="187">
        <f t="shared" si="15"/>
        <v>46034</v>
      </c>
      <c r="V28" s="187">
        <f t="shared" si="15"/>
        <v>46035</v>
      </c>
      <c r="W28" s="187">
        <f t="shared" si="15"/>
        <v>46036</v>
      </c>
      <c r="X28" s="187">
        <f t="shared" si="15"/>
        <v>46037</v>
      </c>
      <c r="Y28" s="187">
        <f t="shared" si="15"/>
        <v>46038</v>
      </c>
      <c r="Z28" s="187">
        <f t="shared" si="15"/>
        <v>46039</v>
      </c>
      <c r="AA28" s="187">
        <f t="shared" si="15"/>
        <v>46040</v>
      </c>
      <c r="AB28" s="187">
        <f t="shared" si="15"/>
        <v>46041</v>
      </c>
      <c r="AC28" s="187">
        <f t="shared" si="15"/>
        <v>46042</v>
      </c>
      <c r="AD28" s="187">
        <f t="shared" si="15"/>
        <v>46043</v>
      </c>
      <c r="AE28" s="187">
        <f t="shared" si="15"/>
        <v>46044</v>
      </c>
      <c r="AF28" s="187">
        <f t="shared" si="15"/>
        <v>46045</v>
      </c>
      <c r="AG28" s="187">
        <f t="shared" si="15"/>
        <v>46046</v>
      </c>
      <c r="AH28" s="187">
        <f t="shared" ref="AH28:BM28" si="16">AH5</f>
        <v>46047</v>
      </c>
      <c r="AI28" s="187">
        <f t="shared" si="16"/>
        <v>46048</v>
      </c>
      <c r="AJ28" s="187">
        <f t="shared" si="16"/>
        <v>46049</v>
      </c>
      <c r="AK28" s="187">
        <f t="shared" si="16"/>
        <v>46050</v>
      </c>
      <c r="AL28" s="187">
        <f t="shared" si="16"/>
        <v>46051</v>
      </c>
      <c r="AM28" s="187">
        <f t="shared" si="16"/>
        <v>46052</v>
      </c>
      <c r="AN28" s="187">
        <f t="shared" si="16"/>
        <v>46053</v>
      </c>
      <c r="AO28" s="187">
        <f t="shared" si="16"/>
        <v>46054</v>
      </c>
      <c r="AP28" s="187">
        <f t="shared" si="16"/>
        <v>46055</v>
      </c>
      <c r="AQ28" s="187">
        <f t="shared" si="16"/>
        <v>46056</v>
      </c>
      <c r="AR28" s="187">
        <f t="shared" si="16"/>
        <v>46057</v>
      </c>
      <c r="AS28" s="187">
        <f t="shared" si="16"/>
        <v>46058</v>
      </c>
      <c r="AT28" s="187">
        <f t="shared" si="16"/>
        <v>46059</v>
      </c>
      <c r="AU28" s="187">
        <f t="shared" si="16"/>
        <v>46060</v>
      </c>
      <c r="AV28" s="187">
        <f t="shared" si="16"/>
        <v>46061</v>
      </c>
      <c r="AW28" s="187">
        <f t="shared" si="16"/>
        <v>46062</v>
      </c>
      <c r="AX28" s="187">
        <f t="shared" si="16"/>
        <v>46063</v>
      </c>
      <c r="AY28" s="187">
        <f t="shared" si="16"/>
        <v>46064</v>
      </c>
      <c r="AZ28" s="187">
        <f t="shared" si="16"/>
        <v>46065</v>
      </c>
      <c r="BA28" s="187">
        <f t="shared" si="16"/>
        <v>46066</v>
      </c>
      <c r="BB28" s="187">
        <f t="shared" si="16"/>
        <v>46067</v>
      </c>
      <c r="BC28" s="187">
        <f t="shared" si="16"/>
        <v>46068</v>
      </c>
      <c r="BD28" s="187">
        <f t="shared" si="16"/>
        <v>46069</v>
      </c>
      <c r="BE28" s="187">
        <f t="shared" si="16"/>
        <v>46070</v>
      </c>
      <c r="BF28" s="187">
        <f t="shared" si="16"/>
        <v>46071</v>
      </c>
      <c r="BG28" s="187">
        <f t="shared" si="16"/>
        <v>46072</v>
      </c>
      <c r="BH28" s="187">
        <f t="shared" si="16"/>
        <v>46073</v>
      </c>
      <c r="BI28" s="187">
        <f t="shared" si="16"/>
        <v>46074</v>
      </c>
      <c r="BJ28" s="187">
        <f t="shared" si="16"/>
        <v>46075</v>
      </c>
      <c r="BK28" s="187">
        <f t="shared" si="16"/>
        <v>46076</v>
      </c>
      <c r="BL28" s="187">
        <f t="shared" si="16"/>
        <v>46077</v>
      </c>
      <c r="BM28" s="187">
        <f t="shared" si="16"/>
        <v>46078</v>
      </c>
      <c r="BN28" s="187">
        <f t="shared" ref="BN28:CS28" si="17">BN5</f>
        <v>46079</v>
      </c>
      <c r="BO28" s="187">
        <f t="shared" si="17"/>
        <v>46080</v>
      </c>
      <c r="BP28" s="187">
        <f t="shared" si="17"/>
        <v>46081</v>
      </c>
      <c r="BQ28" s="187">
        <f t="shared" si="17"/>
        <v>46082</v>
      </c>
      <c r="BR28" s="187">
        <f t="shared" si="17"/>
        <v>46083</v>
      </c>
      <c r="BS28" s="187">
        <f t="shared" si="17"/>
        <v>46084</v>
      </c>
      <c r="BT28" s="187">
        <f t="shared" si="17"/>
        <v>46085</v>
      </c>
      <c r="BU28" s="187">
        <f t="shared" si="17"/>
        <v>46086</v>
      </c>
      <c r="BV28" s="187">
        <f t="shared" si="17"/>
        <v>46087</v>
      </c>
      <c r="BW28" s="187">
        <f t="shared" si="17"/>
        <v>46088</v>
      </c>
      <c r="BX28" s="187">
        <f t="shared" si="17"/>
        <v>46089</v>
      </c>
      <c r="BY28" s="187">
        <f t="shared" si="17"/>
        <v>46090</v>
      </c>
      <c r="BZ28" s="187">
        <f t="shared" si="17"/>
        <v>46091</v>
      </c>
      <c r="CA28" s="187">
        <f t="shared" si="17"/>
        <v>46092</v>
      </c>
      <c r="CB28" s="187">
        <f t="shared" si="17"/>
        <v>46093</v>
      </c>
      <c r="CC28" s="187">
        <f t="shared" si="17"/>
        <v>46094</v>
      </c>
      <c r="CD28" s="187">
        <f t="shared" si="17"/>
        <v>46095</v>
      </c>
      <c r="CE28" s="187">
        <f t="shared" si="17"/>
        <v>46096</v>
      </c>
      <c r="CF28" s="187">
        <f t="shared" si="17"/>
        <v>46097</v>
      </c>
      <c r="CG28" s="187">
        <f t="shared" si="17"/>
        <v>46098</v>
      </c>
      <c r="CH28" s="187">
        <f t="shared" si="17"/>
        <v>46099</v>
      </c>
      <c r="CI28" s="187">
        <f t="shared" si="17"/>
        <v>46100</v>
      </c>
      <c r="CJ28" s="187">
        <f t="shared" si="17"/>
        <v>46101</v>
      </c>
      <c r="CK28" s="187">
        <f t="shared" si="17"/>
        <v>46102</v>
      </c>
      <c r="CL28" s="187">
        <f t="shared" si="17"/>
        <v>46103</v>
      </c>
      <c r="CM28" s="187">
        <f t="shared" si="17"/>
        <v>46104</v>
      </c>
      <c r="CN28" s="187">
        <f t="shared" si="17"/>
        <v>46105</v>
      </c>
      <c r="CO28" s="187">
        <f t="shared" si="17"/>
        <v>46106</v>
      </c>
      <c r="CP28" s="187">
        <f t="shared" si="17"/>
        <v>46107</v>
      </c>
      <c r="CQ28" s="187">
        <f t="shared" si="17"/>
        <v>46108</v>
      </c>
      <c r="CR28" s="187">
        <f t="shared" si="17"/>
        <v>46109</v>
      </c>
      <c r="CS28" s="187">
        <f t="shared" si="17"/>
        <v>46110</v>
      </c>
      <c r="CT28" s="187">
        <f t="shared" ref="CT28:DY28" si="18">CT5</f>
        <v>46111</v>
      </c>
      <c r="CU28" s="187">
        <f t="shared" si="18"/>
        <v>46112</v>
      </c>
      <c r="CV28" s="187">
        <f t="shared" si="18"/>
        <v>46113</v>
      </c>
      <c r="CW28" s="187">
        <f t="shared" si="18"/>
        <v>46114</v>
      </c>
      <c r="CX28" s="187">
        <f t="shared" si="18"/>
        <v>46115</v>
      </c>
      <c r="CY28" s="187">
        <f t="shared" si="18"/>
        <v>46116</v>
      </c>
      <c r="CZ28" s="187">
        <f t="shared" si="18"/>
        <v>46117</v>
      </c>
      <c r="DA28" s="187">
        <f t="shared" si="18"/>
        <v>46118</v>
      </c>
      <c r="DB28" s="187">
        <f t="shared" si="18"/>
        <v>46119</v>
      </c>
      <c r="DC28" s="187">
        <f t="shared" si="18"/>
        <v>46120</v>
      </c>
      <c r="DD28" s="187">
        <f t="shared" si="18"/>
        <v>46121</v>
      </c>
      <c r="DE28" s="187">
        <f t="shared" si="18"/>
        <v>46122</v>
      </c>
      <c r="DF28" s="187">
        <f t="shared" si="18"/>
        <v>46123</v>
      </c>
      <c r="DG28" s="187">
        <f t="shared" si="18"/>
        <v>46124</v>
      </c>
      <c r="DH28" s="187">
        <f t="shared" si="18"/>
        <v>46125</v>
      </c>
      <c r="DI28" s="187">
        <f t="shared" si="18"/>
        <v>46126</v>
      </c>
      <c r="DJ28" s="187">
        <f t="shared" si="18"/>
        <v>46127</v>
      </c>
      <c r="DK28" s="187">
        <f t="shared" si="18"/>
        <v>46128</v>
      </c>
      <c r="DL28" s="187">
        <f t="shared" si="18"/>
        <v>46129</v>
      </c>
      <c r="DM28" s="187">
        <f t="shared" si="18"/>
        <v>46130</v>
      </c>
      <c r="DN28" s="187">
        <f t="shared" si="18"/>
        <v>46131</v>
      </c>
      <c r="DO28" s="187">
        <f t="shared" si="18"/>
        <v>46132</v>
      </c>
      <c r="DP28" s="187">
        <f t="shared" si="18"/>
        <v>46133</v>
      </c>
      <c r="DQ28" s="187">
        <f t="shared" si="18"/>
        <v>46134</v>
      </c>
      <c r="DR28" s="187">
        <f t="shared" si="18"/>
        <v>46135</v>
      </c>
      <c r="DS28" s="187">
        <f t="shared" si="18"/>
        <v>46136</v>
      </c>
      <c r="DT28" s="187">
        <f t="shared" si="18"/>
        <v>46137</v>
      </c>
      <c r="DU28" s="187">
        <f t="shared" si="18"/>
        <v>46138</v>
      </c>
      <c r="DV28" s="187">
        <f t="shared" si="18"/>
        <v>46139</v>
      </c>
      <c r="DW28" s="187">
        <f t="shared" si="18"/>
        <v>46140</v>
      </c>
      <c r="DX28" s="187">
        <f t="shared" si="18"/>
        <v>46141</v>
      </c>
      <c r="DY28" s="187">
        <f t="shared" si="18"/>
        <v>46142</v>
      </c>
      <c r="DZ28" s="187">
        <f t="shared" ref="DZ28:GK28" si="19">DZ5</f>
        <v>46143</v>
      </c>
      <c r="EA28" s="187">
        <f t="shared" si="19"/>
        <v>46144</v>
      </c>
      <c r="EB28" s="187">
        <f t="shared" si="19"/>
        <v>46145</v>
      </c>
      <c r="EC28" s="187">
        <f t="shared" si="19"/>
        <v>46146</v>
      </c>
      <c r="ED28" s="187">
        <f t="shared" si="19"/>
        <v>46147</v>
      </c>
      <c r="EE28" s="187">
        <f t="shared" si="19"/>
        <v>46148</v>
      </c>
      <c r="EF28" s="187">
        <f t="shared" si="19"/>
        <v>46149</v>
      </c>
      <c r="EG28" s="187">
        <f t="shared" si="19"/>
        <v>46150</v>
      </c>
      <c r="EH28" s="187">
        <f t="shared" si="19"/>
        <v>46151</v>
      </c>
      <c r="EI28" s="187">
        <f t="shared" si="19"/>
        <v>46152</v>
      </c>
      <c r="EJ28" s="187">
        <f t="shared" si="19"/>
        <v>46153</v>
      </c>
      <c r="EK28" s="187">
        <f t="shared" si="19"/>
        <v>46154</v>
      </c>
      <c r="EL28" s="187">
        <f t="shared" si="19"/>
        <v>46155</v>
      </c>
      <c r="EM28" s="187">
        <f t="shared" si="19"/>
        <v>46156</v>
      </c>
      <c r="EN28" s="187">
        <f t="shared" si="19"/>
        <v>46157</v>
      </c>
      <c r="EO28" s="187">
        <f t="shared" si="19"/>
        <v>46158</v>
      </c>
      <c r="EP28" s="187">
        <f t="shared" si="19"/>
        <v>46159</v>
      </c>
      <c r="EQ28" s="187">
        <f t="shared" si="19"/>
        <v>46160</v>
      </c>
      <c r="ER28" s="187">
        <f t="shared" si="19"/>
        <v>46161</v>
      </c>
      <c r="ES28" s="187">
        <f t="shared" si="19"/>
        <v>46162</v>
      </c>
      <c r="ET28" s="187">
        <f t="shared" si="19"/>
        <v>46163</v>
      </c>
      <c r="EU28" s="187">
        <f t="shared" si="19"/>
        <v>46164</v>
      </c>
      <c r="EV28" s="187">
        <f t="shared" si="19"/>
        <v>46165</v>
      </c>
      <c r="EW28" s="187">
        <f t="shared" si="19"/>
        <v>46166</v>
      </c>
      <c r="EX28" s="187">
        <f t="shared" si="19"/>
        <v>46167</v>
      </c>
      <c r="EY28" s="187">
        <f t="shared" si="19"/>
        <v>46168</v>
      </c>
      <c r="EZ28" s="187">
        <f t="shared" si="19"/>
        <v>46169</v>
      </c>
      <c r="FA28" s="187">
        <f t="shared" si="19"/>
        <v>46170</v>
      </c>
      <c r="FB28" s="187">
        <f t="shared" si="19"/>
        <v>46171</v>
      </c>
      <c r="FC28" s="187">
        <f t="shared" si="19"/>
        <v>46172</v>
      </c>
      <c r="FD28" s="187">
        <f t="shared" si="19"/>
        <v>46173</v>
      </c>
      <c r="FE28" s="187">
        <f t="shared" si="19"/>
        <v>46174</v>
      </c>
      <c r="FF28" s="187">
        <f t="shared" si="19"/>
        <v>46175</v>
      </c>
      <c r="FG28" s="187">
        <f t="shared" si="19"/>
        <v>46176</v>
      </c>
      <c r="FH28" s="187">
        <f t="shared" si="19"/>
        <v>46177</v>
      </c>
      <c r="FI28" s="187">
        <f t="shared" si="19"/>
        <v>46178</v>
      </c>
      <c r="FJ28" s="187">
        <f t="shared" si="19"/>
        <v>46179</v>
      </c>
      <c r="FK28" s="187">
        <f t="shared" si="19"/>
        <v>46180</v>
      </c>
      <c r="FL28" s="187">
        <f t="shared" si="19"/>
        <v>46181</v>
      </c>
      <c r="FM28" s="187">
        <f t="shared" si="19"/>
        <v>46182</v>
      </c>
      <c r="FN28" s="187">
        <f t="shared" si="19"/>
        <v>46183</v>
      </c>
      <c r="FO28" s="187">
        <f t="shared" si="19"/>
        <v>46184</v>
      </c>
      <c r="FP28" s="187">
        <f t="shared" si="19"/>
        <v>46185</v>
      </c>
      <c r="FQ28" s="187">
        <f t="shared" si="19"/>
        <v>46186</v>
      </c>
      <c r="FR28" s="187">
        <f t="shared" si="19"/>
        <v>46187</v>
      </c>
      <c r="FS28" s="187">
        <f t="shared" si="19"/>
        <v>46188</v>
      </c>
      <c r="FT28" s="187">
        <f t="shared" si="19"/>
        <v>46189</v>
      </c>
      <c r="FU28" s="187">
        <f t="shared" si="19"/>
        <v>46190</v>
      </c>
      <c r="FV28" s="187">
        <f t="shared" si="19"/>
        <v>46191</v>
      </c>
      <c r="FW28" s="187">
        <f t="shared" si="19"/>
        <v>46192</v>
      </c>
      <c r="FX28" s="187">
        <f t="shared" si="19"/>
        <v>46193</v>
      </c>
      <c r="FY28" s="187">
        <f t="shared" si="19"/>
        <v>46194</v>
      </c>
      <c r="FZ28" s="187">
        <f t="shared" si="19"/>
        <v>46195</v>
      </c>
      <c r="GA28" s="187">
        <f t="shared" si="19"/>
        <v>46196</v>
      </c>
      <c r="GB28" s="187">
        <f t="shared" si="19"/>
        <v>46197</v>
      </c>
      <c r="GC28" s="187">
        <f t="shared" si="19"/>
        <v>46198</v>
      </c>
      <c r="GD28" s="187">
        <f t="shared" si="19"/>
        <v>46199</v>
      </c>
      <c r="GE28" s="187">
        <f t="shared" si="19"/>
        <v>46200</v>
      </c>
      <c r="GF28" s="187">
        <f t="shared" si="19"/>
        <v>46201</v>
      </c>
      <c r="GG28" s="187">
        <f t="shared" si="19"/>
        <v>46202</v>
      </c>
      <c r="GH28" s="187">
        <f t="shared" si="19"/>
        <v>46203</v>
      </c>
      <c r="GI28" s="187">
        <f t="shared" si="19"/>
        <v>46204</v>
      </c>
      <c r="GJ28" s="187">
        <f t="shared" si="19"/>
        <v>46205</v>
      </c>
      <c r="GK28" s="187">
        <f t="shared" si="19"/>
        <v>46206</v>
      </c>
      <c r="GL28" s="187">
        <f t="shared" ref="GL28:IW28" si="20">GL5</f>
        <v>46207</v>
      </c>
      <c r="GM28" s="187">
        <f t="shared" si="20"/>
        <v>46208</v>
      </c>
      <c r="GN28" s="187">
        <f t="shared" si="20"/>
        <v>46209</v>
      </c>
      <c r="GO28" s="187">
        <f t="shared" si="20"/>
        <v>46210</v>
      </c>
      <c r="GP28" s="187">
        <f t="shared" si="20"/>
        <v>46211</v>
      </c>
      <c r="GQ28" s="187">
        <f t="shared" si="20"/>
        <v>46212</v>
      </c>
      <c r="GR28" s="187">
        <f t="shared" si="20"/>
        <v>46213</v>
      </c>
      <c r="GS28" s="187">
        <f t="shared" si="20"/>
        <v>46214</v>
      </c>
      <c r="GT28" s="187">
        <f t="shared" si="20"/>
        <v>46215</v>
      </c>
      <c r="GU28" s="187">
        <f t="shared" si="20"/>
        <v>46216</v>
      </c>
      <c r="GV28" s="187">
        <f t="shared" si="20"/>
        <v>46217</v>
      </c>
      <c r="GW28" s="187">
        <f t="shared" si="20"/>
        <v>46218</v>
      </c>
      <c r="GX28" s="187">
        <f t="shared" si="20"/>
        <v>46219</v>
      </c>
      <c r="GY28" s="187">
        <f t="shared" si="20"/>
        <v>46220</v>
      </c>
      <c r="GZ28" s="187">
        <f t="shared" si="20"/>
        <v>46221</v>
      </c>
      <c r="HA28" s="187">
        <f t="shared" si="20"/>
        <v>46222</v>
      </c>
      <c r="HB28" s="187">
        <f t="shared" si="20"/>
        <v>46223</v>
      </c>
      <c r="HC28" s="187">
        <f t="shared" si="20"/>
        <v>46224</v>
      </c>
      <c r="HD28" s="187">
        <f t="shared" si="20"/>
        <v>46225</v>
      </c>
      <c r="HE28" s="187">
        <f t="shared" si="20"/>
        <v>46226</v>
      </c>
      <c r="HF28" s="187">
        <f t="shared" si="20"/>
        <v>46227</v>
      </c>
      <c r="HG28" s="187">
        <f t="shared" si="20"/>
        <v>46228</v>
      </c>
      <c r="HH28" s="187">
        <f t="shared" si="20"/>
        <v>46229</v>
      </c>
      <c r="HI28" s="187">
        <f t="shared" si="20"/>
        <v>46230</v>
      </c>
      <c r="HJ28" s="187">
        <f t="shared" si="20"/>
        <v>46231</v>
      </c>
      <c r="HK28" s="187">
        <f t="shared" si="20"/>
        <v>46232</v>
      </c>
      <c r="HL28" s="187">
        <f t="shared" si="20"/>
        <v>46233</v>
      </c>
      <c r="HM28" s="187">
        <f t="shared" si="20"/>
        <v>46234</v>
      </c>
      <c r="HN28" s="187">
        <f t="shared" si="20"/>
        <v>46235</v>
      </c>
      <c r="HO28" s="187">
        <f t="shared" si="20"/>
        <v>46236</v>
      </c>
      <c r="HP28" s="187">
        <f t="shared" si="20"/>
        <v>46237</v>
      </c>
      <c r="HQ28" s="187">
        <f t="shared" si="20"/>
        <v>46238</v>
      </c>
      <c r="HR28" s="187">
        <f t="shared" si="20"/>
        <v>46239</v>
      </c>
      <c r="HS28" s="187">
        <f t="shared" si="20"/>
        <v>46240</v>
      </c>
      <c r="HT28" s="187">
        <f t="shared" si="20"/>
        <v>46241</v>
      </c>
      <c r="HU28" s="187">
        <f t="shared" si="20"/>
        <v>46242</v>
      </c>
      <c r="HV28" s="187">
        <f t="shared" si="20"/>
        <v>46243</v>
      </c>
      <c r="HW28" s="187">
        <f t="shared" si="20"/>
        <v>46244</v>
      </c>
      <c r="HX28" s="187">
        <f t="shared" si="20"/>
        <v>46245</v>
      </c>
      <c r="HY28" s="187">
        <f t="shared" si="20"/>
        <v>46246</v>
      </c>
      <c r="HZ28" s="187">
        <f t="shared" si="20"/>
        <v>46247</v>
      </c>
      <c r="IA28" s="187">
        <f t="shared" si="20"/>
        <v>46248</v>
      </c>
      <c r="IB28" s="187">
        <f t="shared" si="20"/>
        <v>46249</v>
      </c>
      <c r="IC28" s="187">
        <f t="shared" si="20"/>
        <v>46250</v>
      </c>
      <c r="ID28" s="187">
        <f t="shared" si="20"/>
        <v>46251</v>
      </c>
      <c r="IE28" s="187">
        <f t="shared" si="20"/>
        <v>46252</v>
      </c>
      <c r="IF28" s="187">
        <f t="shared" si="20"/>
        <v>46253</v>
      </c>
      <c r="IG28" s="187">
        <f t="shared" si="20"/>
        <v>46254</v>
      </c>
      <c r="IH28" s="187">
        <f t="shared" si="20"/>
        <v>46255</v>
      </c>
      <c r="II28" s="187">
        <f t="shared" si="20"/>
        <v>46256</v>
      </c>
      <c r="IJ28" s="187">
        <f t="shared" si="20"/>
        <v>46257</v>
      </c>
      <c r="IK28" s="187">
        <f t="shared" si="20"/>
        <v>46258</v>
      </c>
      <c r="IL28" s="187">
        <f t="shared" si="20"/>
        <v>46259</v>
      </c>
      <c r="IM28" s="187">
        <f t="shared" si="20"/>
        <v>46260</v>
      </c>
      <c r="IN28" s="187">
        <f t="shared" si="20"/>
        <v>46261</v>
      </c>
      <c r="IO28" s="187">
        <f t="shared" si="20"/>
        <v>46262</v>
      </c>
      <c r="IP28" s="187">
        <f t="shared" si="20"/>
        <v>46263</v>
      </c>
      <c r="IQ28" s="187">
        <f t="shared" si="20"/>
        <v>46264</v>
      </c>
      <c r="IR28" s="187">
        <f t="shared" si="20"/>
        <v>46265</v>
      </c>
      <c r="IS28" s="187">
        <f t="shared" si="20"/>
        <v>46266</v>
      </c>
      <c r="IT28" s="187">
        <f t="shared" si="20"/>
        <v>46267</v>
      </c>
      <c r="IU28" s="187">
        <f t="shared" si="20"/>
        <v>46268</v>
      </c>
      <c r="IV28" s="187">
        <f t="shared" si="20"/>
        <v>46269</v>
      </c>
      <c r="IW28" s="187">
        <f t="shared" si="20"/>
        <v>46270</v>
      </c>
      <c r="IX28" s="187">
        <f t="shared" ref="IX28:JV28" si="21">IX5</f>
        <v>46271</v>
      </c>
      <c r="IY28" s="187">
        <f t="shared" si="21"/>
        <v>46272</v>
      </c>
      <c r="IZ28" s="187">
        <f t="shared" si="21"/>
        <v>46273</v>
      </c>
      <c r="JA28" s="187">
        <f t="shared" si="21"/>
        <v>46274</v>
      </c>
      <c r="JB28" s="187">
        <f t="shared" si="21"/>
        <v>46275</v>
      </c>
      <c r="JC28" s="187">
        <f t="shared" si="21"/>
        <v>46276</v>
      </c>
      <c r="JD28" s="187">
        <f t="shared" si="21"/>
        <v>46277</v>
      </c>
      <c r="JE28" s="187">
        <f t="shared" si="21"/>
        <v>46278</v>
      </c>
      <c r="JF28" s="187">
        <f t="shared" si="21"/>
        <v>46279</v>
      </c>
      <c r="JG28" s="187">
        <f t="shared" si="21"/>
        <v>46280</v>
      </c>
      <c r="JH28" s="187">
        <f t="shared" si="21"/>
        <v>46281</v>
      </c>
      <c r="JI28" s="187">
        <f t="shared" si="21"/>
        <v>46282</v>
      </c>
      <c r="JJ28" s="187">
        <f t="shared" si="21"/>
        <v>46283</v>
      </c>
      <c r="JK28" s="187">
        <f t="shared" si="21"/>
        <v>46284</v>
      </c>
      <c r="JL28" s="187">
        <f t="shared" si="21"/>
        <v>46285</v>
      </c>
      <c r="JM28" s="187">
        <f t="shared" si="21"/>
        <v>46286</v>
      </c>
      <c r="JN28" s="187">
        <f t="shared" si="21"/>
        <v>46287</v>
      </c>
      <c r="JO28" s="187">
        <f t="shared" si="21"/>
        <v>46288</v>
      </c>
      <c r="JP28" s="187">
        <f t="shared" si="21"/>
        <v>46289</v>
      </c>
      <c r="JQ28" s="187">
        <f t="shared" si="21"/>
        <v>46290</v>
      </c>
      <c r="JR28" s="187">
        <f t="shared" si="21"/>
        <v>46291</v>
      </c>
      <c r="JS28" s="187">
        <f t="shared" si="21"/>
        <v>46292</v>
      </c>
      <c r="JT28" s="187">
        <f t="shared" si="21"/>
        <v>46293</v>
      </c>
      <c r="JU28" s="187">
        <f t="shared" si="21"/>
        <v>46294</v>
      </c>
      <c r="JV28" s="187">
        <f t="shared" si="21"/>
        <v>46295</v>
      </c>
    </row>
    <row r="29" spans="1:282" s="44" customFormat="1" x14ac:dyDescent="0.2">
      <c r="A29" s="42" t="s">
        <v>83</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G29" s="189"/>
      <c r="FH29" s="189"/>
      <c r="FI29" s="189"/>
      <c r="FJ29" s="189"/>
      <c r="FK29" s="189"/>
      <c r="FL29" s="189"/>
      <c r="FM29" s="189"/>
      <c r="FN29" s="189"/>
      <c r="FO29" s="189"/>
      <c r="FP29" s="189"/>
      <c r="FQ29" s="189"/>
      <c r="FR29" s="189"/>
      <c r="FS29" s="189"/>
      <c r="FT29" s="189"/>
      <c r="FU29" s="189"/>
      <c r="FV29" s="189"/>
      <c r="FW29" s="189"/>
      <c r="FX29" s="189"/>
      <c r="FY29" s="189"/>
      <c r="FZ29" s="189"/>
      <c r="GA29" s="189"/>
      <c r="GB29" s="189"/>
      <c r="GC29" s="189"/>
      <c r="GD29" s="189"/>
      <c r="GE29" s="189"/>
      <c r="GF29" s="189"/>
      <c r="GG29" s="189"/>
      <c r="GH29" s="189"/>
      <c r="GI29" s="189"/>
      <c r="GJ29" s="189"/>
      <c r="GK29" s="189"/>
      <c r="GL29" s="189"/>
      <c r="GM29" s="189"/>
      <c r="GN29" s="189"/>
      <c r="GO29" s="189"/>
      <c r="GP29" s="189"/>
      <c r="GQ29" s="189"/>
      <c r="GR29" s="189"/>
      <c r="GS29" s="189"/>
      <c r="GT29" s="189"/>
      <c r="GU29" s="189"/>
      <c r="GV29" s="189"/>
      <c r="GW29" s="189"/>
      <c r="GX29" s="189"/>
      <c r="GY29" s="189"/>
      <c r="GZ29" s="189"/>
      <c r="HA29" s="189"/>
      <c r="HB29" s="189"/>
      <c r="HC29" s="189"/>
      <c r="HD29" s="189"/>
      <c r="HE29" s="189"/>
      <c r="HF29" s="189"/>
      <c r="HG29" s="189"/>
      <c r="HH29" s="189"/>
      <c r="HI29" s="189"/>
      <c r="HJ29" s="189"/>
      <c r="HK29" s="189"/>
      <c r="HL29" s="189"/>
      <c r="HM29" s="189"/>
      <c r="HN29" s="189"/>
      <c r="HO29" s="189"/>
      <c r="HP29" s="189"/>
      <c r="HQ29" s="189"/>
      <c r="HR29" s="189"/>
      <c r="HS29" s="189"/>
      <c r="HT29" s="189"/>
      <c r="HU29" s="189"/>
      <c r="HV29" s="189"/>
      <c r="HW29" s="189"/>
      <c r="HX29" s="189"/>
      <c r="HY29" s="189"/>
      <c r="HZ29" s="189"/>
      <c r="IA29" s="189"/>
      <c r="IB29" s="189"/>
      <c r="IC29" s="189"/>
      <c r="ID29" s="189"/>
      <c r="IE29" s="189"/>
      <c r="IF29" s="189"/>
      <c r="IG29" s="189"/>
      <c r="IH29" s="189"/>
      <c r="II29" s="189"/>
      <c r="IJ29" s="189"/>
      <c r="IK29" s="189"/>
      <c r="IL29" s="189"/>
      <c r="IM29" s="189"/>
      <c r="IN29" s="189"/>
      <c r="IO29" s="189"/>
      <c r="IP29" s="189"/>
      <c r="IQ29" s="189"/>
      <c r="IR29" s="189"/>
      <c r="IS29" s="189"/>
      <c r="IT29" s="189"/>
      <c r="IU29" s="189"/>
      <c r="IV29" s="189"/>
      <c r="IW29" s="189"/>
      <c r="IX29" s="189"/>
      <c r="IY29" s="189"/>
      <c r="IZ29" s="189"/>
      <c r="JA29" s="189"/>
      <c r="JB29" s="189"/>
      <c r="JC29" s="189"/>
      <c r="JD29" s="189"/>
      <c r="JE29" s="189"/>
      <c r="JF29" s="189"/>
      <c r="JG29" s="189"/>
      <c r="JH29" s="189"/>
      <c r="JI29" s="189"/>
      <c r="JJ29" s="189"/>
      <c r="JK29" s="189"/>
      <c r="JL29" s="189"/>
      <c r="JM29" s="189"/>
      <c r="JN29" s="189"/>
      <c r="JO29" s="189"/>
      <c r="JP29" s="189"/>
      <c r="JQ29" s="189"/>
      <c r="JR29" s="189"/>
      <c r="JS29" s="189"/>
      <c r="JT29" s="189"/>
      <c r="JU29" s="189"/>
      <c r="JV29" s="189"/>
    </row>
    <row r="30" spans="1:282" s="50" customFormat="1" x14ac:dyDescent="0.2">
      <c r="A30" s="88">
        <v>1</v>
      </c>
      <c r="B30" s="191" t="e">
        <f t="shared" ref="B30:AG30" si="22">ROUND(B7*0.8,)</f>
        <v>#REF!</v>
      </c>
      <c r="C30" s="191" t="e">
        <f t="shared" si="22"/>
        <v>#REF!</v>
      </c>
      <c r="D30" s="191" t="e">
        <f t="shared" si="22"/>
        <v>#REF!</v>
      </c>
      <c r="E30" s="191" t="e">
        <f t="shared" si="22"/>
        <v>#REF!</v>
      </c>
      <c r="F30" s="191" t="e">
        <f t="shared" si="22"/>
        <v>#REF!</v>
      </c>
      <c r="G30" s="191" t="e">
        <f t="shared" si="22"/>
        <v>#REF!</v>
      </c>
      <c r="H30" s="191">
        <f t="shared" si="22"/>
        <v>29800</v>
      </c>
      <c r="I30" s="191">
        <f t="shared" si="22"/>
        <v>41400</v>
      </c>
      <c r="J30" s="191">
        <f t="shared" si="22"/>
        <v>41400</v>
      </c>
      <c r="K30" s="191">
        <f t="shared" si="22"/>
        <v>41400</v>
      </c>
      <c r="L30" s="191">
        <f t="shared" si="22"/>
        <v>35800</v>
      </c>
      <c r="M30" s="191">
        <f t="shared" si="22"/>
        <v>35800</v>
      </c>
      <c r="N30" s="191">
        <f t="shared" si="22"/>
        <v>35800</v>
      </c>
      <c r="O30" s="191">
        <f t="shared" si="22"/>
        <v>35800</v>
      </c>
      <c r="P30" s="191">
        <f t="shared" si="22"/>
        <v>35800</v>
      </c>
      <c r="Q30" s="191">
        <f t="shared" si="22"/>
        <v>35800</v>
      </c>
      <c r="R30" s="191">
        <f t="shared" si="22"/>
        <v>29160</v>
      </c>
      <c r="S30" s="191">
        <f t="shared" si="22"/>
        <v>15960</v>
      </c>
      <c r="T30" s="191">
        <f t="shared" si="22"/>
        <v>15960</v>
      </c>
      <c r="U30" s="191">
        <f t="shared" si="22"/>
        <v>15960</v>
      </c>
      <c r="V30" s="191">
        <f t="shared" si="22"/>
        <v>15960</v>
      </c>
      <c r="W30" s="191">
        <f t="shared" si="22"/>
        <v>15960</v>
      </c>
      <c r="X30" s="191">
        <f t="shared" si="22"/>
        <v>17560</v>
      </c>
      <c r="Y30" s="191">
        <f t="shared" si="22"/>
        <v>17560</v>
      </c>
      <c r="Z30" s="191">
        <f t="shared" si="22"/>
        <v>17560</v>
      </c>
      <c r="AA30" s="191">
        <f t="shared" si="22"/>
        <v>17560</v>
      </c>
      <c r="AB30" s="191">
        <f t="shared" si="22"/>
        <v>17560</v>
      </c>
      <c r="AC30" s="191">
        <f t="shared" si="22"/>
        <v>15960</v>
      </c>
      <c r="AD30" s="191">
        <f t="shared" si="22"/>
        <v>15960</v>
      </c>
      <c r="AE30" s="191">
        <f t="shared" si="22"/>
        <v>15960</v>
      </c>
      <c r="AF30" s="191">
        <f t="shared" si="22"/>
        <v>15960</v>
      </c>
      <c r="AG30" s="191">
        <f t="shared" si="22"/>
        <v>15960</v>
      </c>
      <c r="AH30" s="191">
        <f t="shared" ref="AH30:BM30" si="23">ROUND(AH7*0.8,)</f>
        <v>19160</v>
      </c>
      <c r="AI30" s="191">
        <f t="shared" si="23"/>
        <v>19160</v>
      </c>
      <c r="AJ30" s="191">
        <f t="shared" si="23"/>
        <v>19160</v>
      </c>
      <c r="AK30" s="191">
        <f t="shared" si="23"/>
        <v>19160</v>
      </c>
      <c r="AL30" s="191">
        <f t="shared" si="23"/>
        <v>19160</v>
      </c>
      <c r="AM30" s="191">
        <f t="shared" si="23"/>
        <v>20760</v>
      </c>
      <c r="AN30" s="191">
        <f t="shared" si="23"/>
        <v>22760</v>
      </c>
      <c r="AO30" s="191">
        <f t="shared" si="23"/>
        <v>23160</v>
      </c>
      <c r="AP30" s="191">
        <f t="shared" si="23"/>
        <v>23160</v>
      </c>
      <c r="AQ30" s="191">
        <f t="shared" si="23"/>
        <v>23160</v>
      </c>
      <c r="AR30" s="191">
        <f t="shared" si="23"/>
        <v>23160</v>
      </c>
      <c r="AS30" s="191">
        <f t="shared" si="23"/>
        <v>23160</v>
      </c>
      <c r="AT30" s="191">
        <f t="shared" si="23"/>
        <v>23160</v>
      </c>
      <c r="AU30" s="191">
        <f t="shared" si="23"/>
        <v>23160</v>
      </c>
      <c r="AV30" s="191">
        <f t="shared" si="23"/>
        <v>23160</v>
      </c>
      <c r="AW30" s="191">
        <f t="shared" si="23"/>
        <v>23160</v>
      </c>
      <c r="AX30" s="191">
        <f t="shared" si="23"/>
        <v>23160</v>
      </c>
      <c r="AY30" s="191">
        <f t="shared" si="23"/>
        <v>21560</v>
      </c>
      <c r="AZ30" s="191">
        <f t="shared" si="23"/>
        <v>21560</v>
      </c>
      <c r="BA30" s="191">
        <f t="shared" si="23"/>
        <v>23160</v>
      </c>
      <c r="BB30" s="191">
        <f t="shared" si="23"/>
        <v>23160</v>
      </c>
      <c r="BC30" s="191">
        <f t="shared" si="23"/>
        <v>24760</v>
      </c>
      <c r="BD30" s="191">
        <f t="shared" si="23"/>
        <v>26760</v>
      </c>
      <c r="BE30" s="191">
        <f t="shared" si="23"/>
        <v>26760</v>
      </c>
      <c r="BF30" s="191">
        <f t="shared" si="23"/>
        <v>26760</v>
      </c>
      <c r="BG30" s="191">
        <f t="shared" si="23"/>
        <v>26760</v>
      </c>
      <c r="BH30" s="191">
        <f t="shared" si="23"/>
        <v>28760</v>
      </c>
      <c r="BI30" s="191">
        <f t="shared" si="23"/>
        <v>31160</v>
      </c>
      <c r="BJ30" s="191">
        <f t="shared" si="23"/>
        <v>31160</v>
      </c>
      <c r="BK30" s="191">
        <f t="shared" si="23"/>
        <v>28760</v>
      </c>
      <c r="BL30" s="191">
        <f t="shared" si="23"/>
        <v>24760</v>
      </c>
      <c r="BM30" s="191">
        <f t="shared" si="23"/>
        <v>24760</v>
      </c>
      <c r="BN30" s="191">
        <f t="shared" ref="BN30:CS30" si="24">ROUND(BN7*0.8,)</f>
        <v>26760</v>
      </c>
      <c r="BO30" s="191">
        <f t="shared" si="24"/>
        <v>26760</v>
      </c>
      <c r="BP30" s="191">
        <f t="shared" si="24"/>
        <v>19960</v>
      </c>
      <c r="BQ30" s="191">
        <f t="shared" si="24"/>
        <v>20320</v>
      </c>
      <c r="BR30" s="191">
        <f t="shared" si="24"/>
        <v>20320</v>
      </c>
      <c r="BS30" s="191">
        <f t="shared" si="24"/>
        <v>20320</v>
      </c>
      <c r="BT30" s="191">
        <f t="shared" si="24"/>
        <v>19120</v>
      </c>
      <c r="BU30" s="191">
        <f t="shared" si="24"/>
        <v>19120</v>
      </c>
      <c r="BV30" s="191">
        <f t="shared" si="24"/>
        <v>20320</v>
      </c>
      <c r="BW30" s="191">
        <f t="shared" si="24"/>
        <v>20320</v>
      </c>
      <c r="BX30" s="191">
        <f t="shared" si="24"/>
        <v>20320</v>
      </c>
      <c r="BY30" s="191">
        <f t="shared" si="24"/>
        <v>19120</v>
      </c>
      <c r="BZ30" s="191">
        <f t="shared" si="24"/>
        <v>19120</v>
      </c>
      <c r="CA30" s="191">
        <f t="shared" si="24"/>
        <v>19120</v>
      </c>
      <c r="CB30" s="191">
        <f t="shared" si="24"/>
        <v>19120</v>
      </c>
      <c r="CC30" s="191">
        <f t="shared" si="24"/>
        <v>19120</v>
      </c>
      <c r="CD30" s="191">
        <f t="shared" si="24"/>
        <v>19120</v>
      </c>
      <c r="CE30" s="191">
        <f t="shared" si="24"/>
        <v>19120</v>
      </c>
      <c r="CF30" s="191">
        <f t="shared" si="24"/>
        <v>19120</v>
      </c>
      <c r="CG30" s="191">
        <f t="shared" si="24"/>
        <v>19120</v>
      </c>
      <c r="CH30" s="191">
        <f t="shared" si="24"/>
        <v>19120</v>
      </c>
      <c r="CI30" s="191">
        <f t="shared" si="24"/>
        <v>19120</v>
      </c>
      <c r="CJ30" s="191">
        <f t="shared" si="24"/>
        <v>19120</v>
      </c>
      <c r="CK30" s="191">
        <f t="shared" si="24"/>
        <v>19120</v>
      </c>
      <c r="CL30" s="191">
        <f t="shared" si="24"/>
        <v>19120</v>
      </c>
      <c r="CM30" s="191">
        <f t="shared" si="24"/>
        <v>19120</v>
      </c>
      <c r="CN30" s="191">
        <f t="shared" si="24"/>
        <v>19120</v>
      </c>
      <c r="CO30" s="191">
        <f t="shared" si="24"/>
        <v>19120</v>
      </c>
      <c r="CP30" s="191">
        <f t="shared" si="24"/>
        <v>19120</v>
      </c>
      <c r="CQ30" s="191">
        <f t="shared" si="24"/>
        <v>19120</v>
      </c>
      <c r="CR30" s="191">
        <f t="shared" si="24"/>
        <v>19120</v>
      </c>
      <c r="CS30" s="191">
        <f t="shared" si="24"/>
        <v>19120</v>
      </c>
      <c r="CT30" s="191">
        <f t="shared" ref="CT30:DY30" si="25">ROUND(CT7*0.8,)</f>
        <v>19120</v>
      </c>
      <c r="CU30" s="191">
        <f t="shared" si="25"/>
        <v>19120</v>
      </c>
      <c r="CV30" s="191">
        <f t="shared" si="25"/>
        <v>11720</v>
      </c>
      <c r="CW30" s="191">
        <f t="shared" si="25"/>
        <v>11720</v>
      </c>
      <c r="CX30" s="191">
        <f t="shared" si="25"/>
        <v>12120</v>
      </c>
      <c r="CY30" s="191">
        <f t="shared" si="25"/>
        <v>12120</v>
      </c>
      <c r="CZ30" s="191">
        <f t="shared" si="25"/>
        <v>11720</v>
      </c>
      <c r="DA30" s="191">
        <f t="shared" si="25"/>
        <v>11720</v>
      </c>
      <c r="DB30" s="191">
        <f t="shared" si="25"/>
        <v>11720</v>
      </c>
      <c r="DC30" s="191">
        <f t="shared" si="25"/>
        <v>11720</v>
      </c>
      <c r="DD30" s="191">
        <f t="shared" si="25"/>
        <v>11720</v>
      </c>
      <c r="DE30" s="191">
        <f t="shared" si="25"/>
        <v>12120</v>
      </c>
      <c r="DF30" s="191">
        <f t="shared" si="25"/>
        <v>12120</v>
      </c>
      <c r="DG30" s="191">
        <f t="shared" si="25"/>
        <v>11720</v>
      </c>
      <c r="DH30" s="191">
        <f t="shared" si="25"/>
        <v>11720</v>
      </c>
      <c r="DI30" s="191">
        <f t="shared" si="25"/>
        <v>11720</v>
      </c>
      <c r="DJ30" s="191">
        <f t="shared" si="25"/>
        <v>10920</v>
      </c>
      <c r="DK30" s="191">
        <f t="shared" si="25"/>
        <v>10920</v>
      </c>
      <c r="DL30" s="191">
        <f t="shared" si="25"/>
        <v>11480</v>
      </c>
      <c r="DM30" s="191">
        <f t="shared" si="25"/>
        <v>11480</v>
      </c>
      <c r="DN30" s="191">
        <f t="shared" si="25"/>
        <v>10920</v>
      </c>
      <c r="DO30" s="191">
        <f t="shared" si="25"/>
        <v>10920</v>
      </c>
      <c r="DP30" s="191">
        <f t="shared" si="25"/>
        <v>10920</v>
      </c>
      <c r="DQ30" s="191">
        <f t="shared" si="25"/>
        <v>10920</v>
      </c>
      <c r="DR30" s="191">
        <f t="shared" si="25"/>
        <v>10920</v>
      </c>
      <c r="DS30" s="191">
        <f t="shared" si="25"/>
        <v>11480</v>
      </c>
      <c r="DT30" s="191">
        <f t="shared" si="25"/>
        <v>11480</v>
      </c>
      <c r="DU30" s="191">
        <f t="shared" si="25"/>
        <v>10920</v>
      </c>
      <c r="DV30" s="191">
        <f t="shared" si="25"/>
        <v>10920</v>
      </c>
      <c r="DW30" s="191">
        <f t="shared" si="25"/>
        <v>10920</v>
      </c>
      <c r="DX30" s="191">
        <f t="shared" si="25"/>
        <v>10920</v>
      </c>
      <c r="DY30" s="191">
        <f t="shared" si="25"/>
        <v>11720</v>
      </c>
      <c r="DZ30" s="191">
        <f t="shared" ref="DZ30:GK30" si="26">ROUND(DZ7*0.8,)</f>
        <v>11480</v>
      </c>
      <c r="EA30" s="191">
        <f t="shared" si="26"/>
        <v>11480</v>
      </c>
      <c r="EB30" s="191">
        <f t="shared" si="26"/>
        <v>11480</v>
      </c>
      <c r="EC30" s="191">
        <f t="shared" si="26"/>
        <v>10520</v>
      </c>
      <c r="ED30" s="191">
        <f t="shared" si="26"/>
        <v>10520</v>
      </c>
      <c r="EE30" s="191">
        <f t="shared" si="26"/>
        <v>10520</v>
      </c>
      <c r="EF30" s="191">
        <f t="shared" si="26"/>
        <v>10520</v>
      </c>
      <c r="EG30" s="191">
        <f t="shared" si="26"/>
        <v>10520</v>
      </c>
      <c r="EH30" s="191">
        <f t="shared" si="26"/>
        <v>11480</v>
      </c>
      <c r="EI30" s="191">
        <f t="shared" si="26"/>
        <v>11480</v>
      </c>
      <c r="EJ30" s="191">
        <f t="shared" si="26"/>
        <v>11480</v>
      </c>
      <c r="EK30" s="191">
        <f t="shared" si="26"/>
        <v>10280</v>
      </c>
      <c r="EL30" s="191">
        <f t="shared" si="26"/>
        <v>10280</v>
      </c>
      <c r="EM30" s="191">
        <f t="shared" si="26"/>
        <v>10280</v>
      </c>
      <c r="EN30" s="191">
        <f t="shared" si="26"/>
        <v>10520</v>
      </c>
      <c r="EO30" s="191">
        <f t="shared" si="26"/>
        <v>10520</v>
      </c>
      <c r="EP30" s="191">
        <f t="shared" si="26"/>
        <v>10280</v>
      </c>
      <c r="EQ30" s="191">
        <f t="shared" si="26"/>
        <v>10280</v>
      </c>
      <c r="ER30" s="191">
        <f t="shared" si="26"/>
        <v>10280</v>
      </c>
      <c r="ES30" s="191">
        <f t="shared" si="26"/>
        <v>10280</v>
      </c>
      <c r="ET30" s="191">
        <f t="shared" si="26"/>
        <v>10280</v>
      </c>
      <c r="EU30" s="191">
        <f t="shared" si="26"/>
        <v>10520</v>
      </c>
      <c r="EV30" s="191">
        <f t="shared" si="26"/>
        <v>10520</v>
      </c>
      <c r="EW30" s="191">
        <f t="shared" si="26"/>
        <v>10280</v>
      </c>
      <c r="EX30" s="191">
        <f t="shared" si="26"/>
        <v>10280</v>
      </c>
      <c r="EY30" s="191">
        <f t="shared" si="26"/>
        <v>10280</v>
      </c>
      <c r="EZ30" s="191">
        <f t="shared" si="26"/>
        <v>10280</v>
      </c>
      <c r="FA30" s="191">
        <f t="shared" si="26"/>
        <v>10280</v>
      </c>
      <c r="FB30" s="191">
        <f t="shared" si="26"/>
        <v>10520</v>
      </c>
      <c r="FC30" s="191">
        <f t="shared" si="26"/>
        <v>10520</v>
      </c>
      <c r="FD30" s="191">
        <f t="shared" si="26"/>
        <v>11720</v>
      </c>
      <c r="FE30" s="191">
        <f t="shared" si="26"/>
        <v>10520</v>
      </c>
      <c r="FF30" s="191">
        <f t="shared" si="26"/>
        <v>10520</v>
      </c>
      <c r="FG30" s="191">
        <f t="shared" si="26"/>
        <v>10520</v>
      </c>
      <c r="FH30" s="191">
        <f t="shared" si="26"/>
        <v>10520</v>
      </c>
      <c r="FI30" s="191">
        <f t="shared" si="26"/>
        <v>16520</v>
      </c>
      <c r="FJ30" s="191">
        <f t="shared" si="26"/>
        <v>16520</v>
      </c>
      <c r="FK30" s="191">
        <f t="shared" si="26"/>
        <v>16520</v>
      </c>
      <c r="FL30" s="191">
        <f t="shared" si="26"/>
        <v>16520</v>
      </c>
      <c r="FM30" s="191">
        <f t="shared" si="26"/>
        <v>16520</v>
      </c>
      <c r="FN30" s="191">
        <f t="shared" si="26"/>
        <v>16520</v>
      </c>
      <c r="FO30" s="191">
        <f t="shared" si="26"/>
        <v>16520</v>
      </c>
      <c r="FP30" s="191">
        <f t="shared" si="26"/>
        <v>16520</v>
      </c>
      <c r="FQ30" s="191">
        <f t="shared" si="26"/>
        <v>16520</v>
      </c>
      <c r="FR30" s="191">
        <f t="shared" si="26"/>
        <v>16520</v>
      </c>
      <c r="FS30" s="191">
        <f t="shared" si="26"/>
        <v>16520</v>
      </c>
      <c r="FT30" s="191">
        <f t="shared" si="26"/>
        <v>16520</v>
      </c>
      <c r="FU30" s="191">
        <f t="shared" si="26"/>
        <v>16520</v>
      </c>
      <c r="FV30" s="191">
        <f t="shared" si="26"/>
        <v>16520</v>
      </c>
      <c r="FW30" s="191">
        <f t="shared" si="26"/>
        <v>16520</v>
      </c>
      <c r="FX30" s="191">
        <f t="shared" si="26"/>
        <v>16520</v>
      </c>
      <c r="FY30" s="191">
        <f t="shared" si="26"/>
        <v>16520</v>
      </c>
      <c r="FZ30" s="191">
        <f t="shared" si="26"/>
        <v>16520</v>
      </c>
      <c r="GA30" s="191">
        <f t="shared" si="26"/>
        <v>16520</v>
      </c>
      <c r="GB30" s="191">
        <f t="shared" si="26"/>
        <v>16520</v>
      </c>
      <c r="GC30" s="191">
        <f t="shared" si="26"/>
        <v>16520</v>
      </c>
      <c r="GD30" s="191">
        <f t="shared" si="26"/>
        <v>16520</v>
      </c>
      <c r="GE30" s="191">
        <f t="shared" si="26"/>
        <v>16520</v>
      </c>
      <c r="GF30" s="191">
        <f t="shared" si="26"/>
        <v>16520</v>
      </c>
      <c r="GG30" s="191">
        <f t="shared" si="26"/>
        <v>10520</v>
      </c>
      <c r="GH30" s="191">
        <f t="shared" si="26"/>
        <v>10520</v>
      </c>
      <c r="GI30" s="191">
        <f t="shared" si="26"/>
        <v>18040</v>
      </c>
      <c r="GJ30" s="191">
        <f t="shared" si="26"/>
        <v>18040</v>
      </c>
      <c r="GK30" s="191">
        <f t="shared" si="26"/>
        <v>18040</v>
      </c>
      <c r="GL30" s="191">
        <f t="shared" ref="GL30:IW30" si="27">ROUND(GL7*0.8,)</f>
        <v>18040</v>
      </c>
      <c r="GM30" s="191">
        <f t="shared" si="27"/>
        <v>18040</v>
      </c>
      <c r="GN30" s="191">
        <f t="shared" si="27"/>
        <v>18040</v>
      </c>
      <c r="GO30" s="191">
        <f t="shared" si="27"/>
        <v>18040</v>
      </c>
      <c r="GP30" s="191">
        <f t="shared" si="27"/>
        <v>18040</v>
      </c>
      <c r="GQ30" s="191">
        <f t="shared" si="27"/>
        <v>18040</v>
      </c>
      <c r="GR30" s="191">
        <f t="shared" si="27"/>
        <v>18040</v>
      </c>
      <c r="GS30" s="191">
        <f t="shared" si="27"/>
        <v>13240</v>
      </c>
      <c r="GT30" s="191">
        <f t="shared" si="27"/>
        <v>13240</v>
      </c>
      <c r="GU30" s="191">
        <f t="shared" si="27"/>
        <v>13240</v>
      </c>
      <c r="GV30" s="191">
        <f t="shared" si="27"/>
        <v>13240</v>
      </c>
      <c r="GW30" s="191">
        <f t="shared" si="27"/>
        <v>13640</v>
      </c>
      <c r="GX30" s="191">
        <f t="shared" si="27"/>
        <v>13640</v>
      </c>
      <c r="GY30" s="191">
        <f t="shared" si="27"/>
        <v>14600</v>
      </c>
      <c r="GZ30" s="191">
        <f t="shared" si="27"/>
        <v>14600</v>
      </c>
      <c r="HA30" s="191">
        <f t="shared" si="27"/>
        <v>13640</v>
      </c>
      <c r="HB30" s="191">
        <f t="shared" si="27"/>
        <v>13640</v>
      </c>
      <c r="HC30" s="191">
        <f t="shared" si="27"/>
        <v>13640</v>
      </c>
      <c r="HD30" s="191">
        <f t="shared" si="27"/>
        <v>13640</v>
      </c>
      <c r="HE30" s="191">
        <f t="shared" si="27"/>
        <v>13640</v>
      </c>
      <c r="HF30" s="191">
        <f t="shared" si="27"/>
        <v>14600</v>
      </c>
      <c r="HG30" s="191">
        <f t="shared" si="27"/>
        <v>14600</v>
      </c>
      <c r="HH30" s="191">
        <f t="shared" si="27"/>
        <v>13640</v>
      </c>
      <c r="HI30" s="191">
        <f t="shared" si="27"/>
        <v>13640</v>
      </c>
      <c r="HJ30" s="191">
        <f t="shared" si="27"/>
        <v>13640</v>
      </c>
      <c r="HK30" s="191">
        <f t="shared" si="27"/>
        <v>13640</v>
      </c>
      <c r="HL30" s="191">
        <f t="shared" si="27"/>
        <v>13640</v>
      </c>
      <c r="HM30" s="191">
        <f t="shared" si="27"/>
        <v>11720</v>
      </c>
      <c r="HN30" s="191">
        <f t="shared" si="27"/>
        <v>14600</v>
      </c>
      <c r="HO30" s="191">
        <f t="shared" si="27"/>
        <v>13640</v>
      </c>
      <c r="HP30" s="191">
        <f t="shared" si="27"/>
        <v>13640</v>
      </c>
      <c r="HQ30" s="191">
        <f t="shared" si="27"/>
        <v>13640</v>
      </c>
      <c r="HR30" s="191">
        <f t="shared" si="27"/>
        <v>13640</v>
      </c>
      <c r="HS30" s="191">
        <f t="shared" si="27"/>
        <v>13640</v>
      </c>
      <c r="HT30" s="191">
        <f t="shared" si="27"/>
        <v>14600</v>
      </c>
      <c r="HU30" s="191">
        <f t="shared" si="27"/>
        <v>14600</v>
      </c>
      <c r="HV30" s="191">
        <f t="shared" si="27"/>
        <v>13640</v>
      </c>
      <c r="HW30" s="191">
        <f t="shared" si="27"/>
        <v>13640</v>
      </c>
      <c r="HX30" s="191">
        <f t="shared" si="27"/>
        <v>13640</v>
      </c>
      <c r="HY30" s="191">
        <f t="shared" si="27"/>
        <v>13640</v>
      </c>
      <c r="HZ30" s="191">
        <f t="shared" si="27"/>
        <v>13640</v>
      </c>
      <c r="IA30" s="191">
        <f t="shared" si="27"/>
        <v>14600</v>
      </c>
      <c r="IB30" s="191">
        <f t="shared" si="27"/>
        <v>14600</v>
      </c>
      <c r="IC30" s="191">
        <f t="shared" si="27"/>
        <v>13640</v>
      </c>
      <c r="ID30" s="191">
        <f t="shared" si="27"/>
        <v>13640</v>
      </c>
      <c r="IE30" s="191">
        <f t="shared" si="27"/>
        <v>13640</v>
      </c>
      <c r="IF30" s="191">
        <f t="shared" si="27"/>
        <v>13640</v>
      </c>
      <c r="IG30" s="191">
        <f t="shared" si="27"/>
        <v>13640</v>
      </c>
      <c r="IH30" s="191">
        <f t="shared" si="27"/>
        <v>14600</v>
      </c>
      <c r="II30" s="191">
        <f t="shared" si="27"/>
        <v>14600</v>
      </c>
      <c r="IJ30" s="191">
        <f t="shared" si="27"/>
        <v>12120</v>
      </c>
      <c r="IK30" s="191">
        <f t="shared" si="27"/>
        <v>12120</v>
      </c>
      <c r="IL30" s="191">
        <f t="shared" si="27"/>
        <v>12120</v>
      </c>
      <c r="IM30" s="191">
        <f t="shared" si="27"/>
        <v>12120</v>
      </c>
      <c r="IN30" s="191">
        <f t="shared" si="27"/>
        <v>12120</v>
      </c>
      <c r="IO30" s="191">
        <f t="shared" si="27"/>
        <v>13640</v>
      </c>
      <c r="IP30" s="191">
        <f t="shared" si="27"/>
        <v>13640</v>
      </c>
      <c r="IQ30" s="191">
        <f t="shared" si="27"/>
        <v>11720</v>
      </c>
      <c r="IR30" s="191">
        <f t="shared" si="27"/>
        <v>11720</v>
      </c>
      <c r="IS30" s="191">
        <f t="shared" si="27"/>
        <v>11720</v>
      </c>
      <c r="IT30" s="191">
        <f t="shared" si="27"/>
        <v>11720</v>
      </c>
      <c r="IU30" s="191">
        <f t="shared" si="27"/>
        <v>11720</v>
      </c>
      <c r="IV30" s="191">
        <f t="shared" si="27"/>
        <v>13640</v>
      </c>
      <c r="IW30" s="191">
        <f t="shared" si="27"/>
        <v>13640</v>
      </c>
      <c r="IX30" s="191">
        <f t="shared" ref="IX30:JV30" si="28">ROUND(IX7*0.8,)</f>
        <v>11720</v>
      </c>
      <c r="IY30" s="191">
        <f t="shared" si="28"/>
        <v>11720</v>
      </c>
      <c r="IZ30" s="191">
        <f t="shared" si="28"/>
        <v>11720</v>
      </c>
      <c r="JA30" s="191">
        <f t="shared" si="28"/>
        <v>11720</v>
      </c>
      <c r="JB30" s="191">
        <f t="shared" si="28"/>
        <v>11720</v>
      </c>
      <c r="JC30" s="191">
        <f t="shared" si="28"/>
        <v>13640</v>
      </c>
      <c r="JD30" s="191">
        <f t="shared" si="28"/>
        <v>13640</v>
      </c>
      <c r="JE30" s="191">
        <f t="shared" si="28"/>
        <v>11720</v>
      </c>
      <c r="JF30" s="191">
        <f t="shared" si="28"/>
        <v>11720</v>
      </c>
      <c r="JG30" s="191">
        <f t="shared" si="28"/>
        <v>11720</v>
      </c>
      <c r="JH30" s="191">
        <f t="shared" si="28"/>
        <v>11720</v>
      </c>
      <c r="JI30" s="191">
        <f t="shared" si="28"/>
        <v>11720</v>
      </c>
      <c r="JJ30" s="191">
        <f t="shared" si="28"/>
        <v>13640</v>
      </c>
      <c r="JK30" s="191">
        <f t="shared" si="28"/>
        <v>13640</v>
      </c>
      <c r="JL30" s="191">
        <f t="shared" si="28"/>
        <v>11720</v>
      </c>
      <c r="JM30" s="191">
        <f t="shared" si="28"/>
        <v>11720</v>
      </c>
      <c r="JN30" s="191">
        <f t="shared" si="28"/>
        <v>11720</v>
      </c>
      <c r="JO30" s="191">
        <f t="shared" si="28"/>
        <v>11720</v>
      </c>
      <c r="JP30" s="191">
        <f t="shared" si="28"/>
        <v>11720</v>
      </c>
      <c r="JQ30" s="191">
        <f t="shared" si="28"/>
        <v>13640</v>
      </c>
      <c r="JR30" s="191">
        <f t="shared" si="28"/>
        <v>13640</v>
      </c>
      <c r="JS30" s="191">
        <f t="shared" si="28"/>
        <v>12680</v>
      </c>
      <c r="JT30" s="191">
        <f t="shared" si="28"/>
        <v>12680</v>
      </c>
      <c r="JU30" s="191">
        <f t="shared" si="28"/>
        <v>12680</v>
      </c>
      <c r="JV30" s="191">
        <f t="shared" si="28"/>
        <v>12680</v>
      </c>
    </row>
    <row r="31" spans="1:282" s="50" customFormat="1" x14ac:dyDescent="0.2">
      <c r="A31" s="88">
        <v>2</v>
      </c>
      <c r="B31" s="191" t="e">
        <f t="shared" ref="B31:AG31" si="29">ROUND(B8*0.8,)</f>
        <v>#REF!</v>
      </c>
      <c r="C31" s="191" t="e">
        <f t="shared" si="29"/>
        <v>#REF!</v>
      </c>
      <c r="D31" s="191" t="e">
        <f t="shared" si="29"/>
        <v>#REF!</v>
      </c>
      <c r="E31" s="191" t="e">
        <f t="shared" si="29"/>
        <v>#REF!</v>
      </c>
      <c r="F31" s="191" t="e">
        <f t="shared" si="29"/>
        <v>#REF!</v>
      </c>
      <c r="G31" s="191" t="e">
        <f t="shared" si="29"/>
        <v>#REF!</v>
      </c>
      <c r="H31" s="191">
        <f t="shared" si="29"/>
        <v>31600</v>
      </c>
      <c r="I31" s="191">
        <f t="shared" si="29"/>
        <v>43200</v>
      </c>
      <c r="J31" s="191">
        <f t="shared" si="29"/>
        <v>43200</v>
      </c>
      <c r="K31" s="191">
        <f t="shared" si="29"/>
        <v>43200</v>
      </c>
      <c r="L31" s="191">
        <f t="shared" si="29"/>
        <v>37600</v>
      </c>
      <c r="M31" s="191">
        <f t="shared" si="29"/>
        <v>37600</v>
      </c>
      <c r="N31" s="191">
        <f t="shared" si="29"/>
        <v>37600</v>
      </c>
      <c r="O31" s="191">
        <f t="shared" si="29"/>
        <v>37600</v>
      </c>
      <c r="P31" s="191">
        <f t="shared" si="29"/>
        <v>37600</v>
      </c>
      <c r="Q31" s="191">
        <f t="shared" si="29"/>
        <v>37600</v>
      </c>
      <c r="R31" s="191">
        <f t="shared" si="29"/>
        <v>30720</v>
      </c>
      <c r="S31" s="191">
        <f t="shared" si="29"/>
        <v>17520</v>
      </c>
      <c r="T31" s="191">
        <f t="shared" si="29"/>
        <v>17520</v>
      </c>
      <c r="U31" s="191">
        <f t="shared" si="29"/>
        <v>17520</v>
      </c>
      <c r="V31" s="191">
        <f t="shared" si="29"/>
        <v>17520</v>
      </c>
      <c r="W31" s="191">
        <f t="shared" si="29"/>
        <v>17520</v>
      </c>
      <c r="X31" s="191">
        <f t="shared" si="29"/>
        <v>19120</v>
      </c>
      <c r="Y31" s="191">
        <f t="shared" si="29"/>
        <v>19120</v>
      </c>
      <c r="Z31" s="191">
        <f t="shared" si="29"/>
        <v>19120</v>
      </c>
      <c r="AA31" s="191">
        <f t="shared" si="29"/>
        <v>19120</v>
      </c>
      <c r="AB31" s="191">
        <f t="shared" si="29"/>
        <v>19120</v>
      </c>
      <c r="AC31" s="191">
        <f t="shared" si="29"/>
        <v>17520</v>
      </c>
      <c r="AD31" s="191">
        <f t="shared" si="29"/>
        <v>17520</v>
      </c>
      <c r="AE31" s="191">
        <f t="shared" si="29"/>
        <v>17520</v>
      </c>
      <c r="AF31" s="191">
        <f t="shared" si="29"/>
        <v>17520</v>
      </c>
      <c r="AG31" s="191">
        <f t="shared" si="29"/>
        <v>17520</v>
      </c>
      <c r="AH31" s="191">
        <f t="shared" ref="AH31:BM31" si="30">ROUND(AH8*0.8,)</f>
        <v>20720</v>
      </c>
      <c r="AI31" s="191">
        <f t="shared" si="30"/>
        <v>20720</v>
      </c>
      <c r="AJ31" s="191">
        <f t="shared" si="30"/>
        <v>20720</v>
      </c>
      <c r="AK31" s="191">
        <f t="shared" si="30"/>
        <v>20720</v>
      </c>
      <c r="AL31" s="191">
        <f t="shared" si="30"/>
        <v>20720</v>
      </c>
      <c r="AM31" s="191">
        <f t="shared" si="30"/>
        <v>22320</v>
      </c>
      <c r="AN31" s="191">
        <f t="shared" si="30"/>
        <v>24320</v>
      </c>
      <c r="AO31" s="191">
        <f t="shared" si="30"/>
        <v>24720</v>
      </c>
      <c r="AP31" s="191">
        <f t="shared" si="30"/>
        <v>24720</v>
      </c>
      <c r="AQ31" s="191">
        <f t="shared" si="30"/>
        <v>24720</v>
      </c>
      <c r="AR31" s="191">
        <f t="shared" si="30"/>
        <v>24720</v>
      </c>
      <c r="AS31" s="191">
        <f t="shared" si="30"/>
        <v>24720</v>
      </c>
      <c r="AT31" s="191">
        <f t="shared" si="30"/>
        <v>24720</v>
      </c>
      <c r="AU31" s="191">
        <f t="shared" si="30"/>
        <v>24720</v>
      </c>
      <c r="AV31" s="191">
        <f t="shared" si="30"/>
        <v>24720</v>
      </c>
      <c r="AW31" s="191">
        <f t="shared" si="30"/>
        <v>24720</v>
      </c>
      <c r="AX31" s="191">
        <f t="shared" si="30"/>
        <v>24720</v>
      </c>
      <c r="AY31" s="191">
        <f t="shared" si="30"/>
        <v>23120</v>
      </c>
      <c r="AZ31" s="191">
        <f t="shared" si="30"/>
        <v>23120</v>
      </c>
      <c r="BA31" s="191">
        <f t="shared" si="30"/>
        <v>24720</v>
      </c>
      <c r="BB31" s="191">
        <f t="shared" si="30"/>
        <v>24720</v>
      </c>
      <c r="BC31" s="191">
        <f t="shared" si="30"/>
        <v>26320</v>
      </c>
      <c r="BD31" s="191">
        <f t="shared" si="30"/>
        <v>28320</v>
      </c>
      <c r="BE31" s="191">
        <f t="shared" si="30"/>
        <v>28320</v>
      </c>
      <c r="BF31" s="191">
        <f t="shared" si="30"/>
        <v>28320</v>
      </c>
      <c r="BG31" s="191">
        <f t="shared" si="30"/>
        <v>28320</v>
      </c>
      <c r="BH31" s="191">
        <f t="shared" si="30"/>
        <v>30320</v>
      </c>
      <c r="BI31" s="191">
        <f t="shared" si="30"/>
        <v>32720</v>
      </c>
      <c r="BJ31" s="191">
        <f t="shared" si="30"/>
        <v>32720</v>
      </c>
      <c r="BK31" s="191">
        <f t="shared" si="30"/>
        <v>30320</v>
      </c>
      <c r="BL31" s="191">
        <f t="shared" si="30"/>
        <v>26320</v>
      </c>
      <c r="BM31" s="191">
        <f t="shared" si="30"/>
        <v>26320</v>
      </c>
      <c r="BN31" s="191">
        <f t="shared" ref="BN31:CS31" si="31">ROUND(BN8*0.8,)</f>
        <v>28320</v>
      </c>
      <c r="BO31" s="191">
        <f t="shared" si="31"/>
        <v>28320</v>
      </c>
      <c r="BP31" s="191">
        <f t="shared" si="31"/>
        <v>21520</v>
      </c>
      <c r="BQ31" s="191">
        <f t="shared" si="31"/>
        <v>21880</v>
      </c>
      <c r="BR31" s="191">
        <f t="shared" si="31"/>
        <v>21880</v>
      </c>
      <c r="BS31" s="191">
        <f t="shared" si="31"/>
        <v>21880</v>
      </c>
      <c r="BT31" s="191">
        <f t="shared" si="31"/>
        <v>20680</v>
      </c>
      <c r="BU31" s="191">
        <f t="shared" si="31"/>
        <v>20680</v>
      </c>
      <c r="BV31" s="191">
        <f t="shared" si="31"/>
        <v>21880</v>
      </c>
      <c r="BW31" s="191">
        <f t="shared" si="31"/>
        <v>21880</v>
      </c>
      <c r="BX31" s="191">
        <f t="shared" si="31"/>
        <v>21880</v>
      </c>
      <c r="BY31" s="191">
        <f t="shared" si="31"/>
        <v>20680</v>
      </c>
      <c r="BZ31" s="191">
        <f t="shared" si="31"/>
        <v>20680</v>
      </c>
      <c r="CA31" s="191">
        <f t="shared" si="31"/>
        <v>20680</v>
      </c>
      <c r="CB31" s="191">
        <f t="shared" si="31"/>
        <v>20680</v>
      </c>
      <c r="CC31" s="191">
        <f t="shared" si="31"/>
        <v>20680</v>
      </c>
      <c r="CD31" s="191">
        <f t="shared" si="31"/>
        <v>20680</v>
      </c>
      <c r="CE31" s="191">
        <f t="shared" si="31"/>
        <v>20680</v>
      </c>
      <c r="CF31" s="191">
        <f t="shared" si="31"/>
        <v>20680</v>
      </c>
      <c r="CG31" s="191">
        <f t="shared" si="31"/>
        <v>20680</v>
      </c>
      <c r="CH31" s="191">
        <f t="shared" si="31"/>
        <v>20680</v>
      </c>
      <c r="CI31" s="191">
        <f t="shared" si="31"/>
        <v>20680</v>
      </c>
      <c r="CJ31" s="191">
        <f t="shared" si="31"/>
        <v>20680</v>
      </c>
      <c r="CK31" s="191">
        <f t="shared" si="31"/>
        <v>20680</v>
      </c>
      <c r="CL31" s="191">
        <f t="shared" si="31"/>
        <v>20680</v>
      </c>
      <c r="CM31" s="191">
        <f t="shared" si="31"/>
        <v>20680</v>
      </c>
      <c r="CN31" s="191">
        <f t="shared" si="31"/>
        <v>20680</v>
      </c>
      <c r="CO31" s="191">
        <f t="shared" si="31"/>
        <v>20680</v>
      </c>
      <c r="CP31" s="191">
        <f t="shared" si="31"/>
        <v>20680</v>
      </c>
      <c r="CQ31" s="191">
        <f t="shared" si="31"/>
        <v>20680</v>
      </c>
      <c r="CR31" s="191">
        <f t="shared" si="31"/>
        <v>20680</v>
      </c>
      <c r="CS31" s="191">
        <f t="shared" si="31"/>
        <v>20680</v>
      </c>
      <c r="CT31" s="191">
        <f t="shared" ref="CT31:DY31" si="32">ROUND(CT8*0.8,)</f>
        <v>20680</v>
      </c>
      <c r="CU31" s="191">
        <f t="shared" si="32"/>
        <v>20680</v>
      </c>
      <c r="CV31" s="191">
        <f t="shared" si="32"/>
        <v>13200</v>
      </c>
      <c r="CW31" s="191">
        <f t="shared" si="32"/>
        <v>13200</v>
      </c>
      <c r="CX31" s="191">
        <f t="shared" si="32"/>
        <v>13600</v>
      </c>
      <c r="CY31" s="191">
        <f t="shared" si="32"/>
        <v>13600</v>
      </c>
      <c r="CZ31" s="191">
        <f t="shared" si="32"/>
        <v>13200</v>
      </c>
      <c r="DA31" s="191">
        <f t="shared" si="32"/>
        <v>13200</v>
      </c>
      <c r="DB31" s="191">
        <f t="shared" si="32"/>
        <v>13200</v>
      </c>
      <c r="DC31" s="191">
        <f t="shared" si="32"/>
        <v>13200</v>
      </c>
      <c r="DD31" s="191">
        <f t="shared" si="32"/>
        <v>13200</v>
      </c>
      <c r="DE31" s="191">
        <f t="shared" si="32"/>
        <v>13600</v>
      </c>
      <c r="DF31" s="191">
        <f t="shared" si="32"/>
        <v>13600</v>
      </c>
      <c r="DG31" s="191">
        <f t="shared" si="32"/>
        <v>13200</v>
      </c>
      <c r="DH31" s="191">
        <f t="shared" si="32"/>
        <v>13200</v>
      </c>
      <c r="DI31" s="191">
        <f t="shared" si="32"/>
        <v>13200</v>
      </c>
      <c r="DJ31" s="191">
        <f t="shared" si="32"/>
        <v>12400</v>
      </c>
      <c r="DK31" s="191">
        <f t="shared" si="32"/>
        <v>12400</v>
      </c>
      <c r="DL31" s="191">
        <f t="shared" si="32"/>
        <v>12960</v>
      </c>
      <c r="DM31" s="191">
        <f t="shared" si="32"/>
        <v>12960</v>
      </c>
      <c r="DN31" s="191">
        <f t="shared" si="32"/>
        <v>12400</v>
      </c>
      <c r="DO31" s="191">
        <f t="shared" si="32"/>
        <v>12400</v>
      </c>
      <c r="DP31" s="191">
        <f t="shared" si="32"/>
        <v>12400</v>
      </c>
      <c r="DQ31" s="191">
        <f t="shared" si="32"/>
        <v>12400</v>
      </c>
      <c r="DR31" s="191">
        <f t="shared" si="32"/>
        <v>12400</v>
      </c>
      <c r="DS31" s="191">
        <f t="shared" si="32"/>
        <v>12960</v>
      </c>
      <c r="DT31" s="191">
        <f t="shared" si="32"/>
        <v>12960</v>
      </c>
      <c r="DU31" s="191">
        <f t="shared" si="32"/>
        <v>12400</v>
      </c>
      <c r="DV31" s="191">
        <f t="shared" si="32"/>
        <v>12400</v>
      </c>
      <c r="DW31" s="191">
        <f t="shared" si="32"/>
        <v>12400</v>
      </c>
      <c r="DX31" s="191">
        <f t="shared" si="32"/>
        <v>12400</v>
      </c>
      <c r="DY31" s="191">
        <f t="shared" si="32"/>
        <v>13200</v>
      </c>
      <c r="DZ31" s="191">
        <f t="shared" ref="DZ31:GK31" si="33">ROUND(DZ8*0.8,)</f>
        <v>12960</v>
      </c>
      <c r="EA31" s="191">
        <f t="shared" si="33"/>
        <v>12960</v>
      </c>
      <c r="EB31" s="191">
        <f t="shared" si="33"/>
        <v>12960</v>
      </c>
      <c r="EC31" s="191">
        <f t="shared" si="33"/>
        <v>12000</v>
      </c>
      <c r="ED31" s="191">
        <f t="shared" si="33"/>
        <v>12000</v>
      </c>
      <c r="EE31" s="191">
        <f t="shared" si="33"/>
        <v>12000</v>
      </c>
      <c r="EF31" s="191">
        <f t="shared" si="33"/>
        <v>12000</v>
      </c>
      <c r="EG31" s="191">
        <f t="shared" si="33"/>
        <v>12000</v>
      </c>
      <c r="EH31" s="191">
        <f t="shared" si="33"/>
        <v>12960</v>
      </c>
      <c r="EI31" s="191">
        <f t="shared" si="33"/>
        <v>12960</v>
      </c>
      <c r="EJ31" s="191">
        <f t="shared" si="33"/>
        <v>12960</v>
      </c>
      <c r="EK31" s="191">
        <f t="shared" si="33"/>
        <v>11760</v>
      </c>
      <c r="EL31" s="191">
        <f t="shared" si="33"/>
        <v>11760</v>
      </c>
      <c r="EM31" s="191">
        <f t="shared" si="33"/>
        <v>11760</v>
      </c>
      <c r="EN31" s="191">
        <f t="shared" si="33"/>
        <v>12000</v>
      </c>
      <c r="EO31" s="191">
        <f t="shared" si="33"/>
        <v>12000</v>
      </c>
      <c r="EP31" s="191">
        <f t="shared" si="33"/>
        <v>11760</v>
      </c>
      <c r="EQ31" s="191">
        <f t="shared" si="33"/>
        <v>11760</v>
      </c>
      <c r="ER31" s="191">
        <f t="shared" si="33"/>
        <v>11760</v>
      </c>
      <c r="ES31" s="191">
        <f t="shared" si="33"/>
        <v>11760</v>
      </c>
      <c r="ET31" s="191">
        <f t="shared" si="33"/>
        <v>11760</v>
      </c>
      <c r="EU31" s="191">
        <f t="shared" si="33"/>
        <v>12000</v>
      </c>
      <c r="EV31" s="191">
        <f t="shared" si="33"/>
        <v>12000</v>
      </c>
      <c r="EW31" s="191">
        <f t="shared" si="33"/>
        <v>11760</v>
      </c>
      <c r="EX31" s="191">
        <f t="shared" si="33"/>
        <v>11760</v>
      </c>
      <c r="EY31" s="191">
        <f t="shared" si="33"/>
        <v>11760</v>
      </c>
      <c r="EZ31" s="191">
        <f t="shared" si="33"/>
        <v>11760</v>
      </c>
      <c r="FA31" s="191">
        <f t="shared" si="33"/>
        <v>11760</v>
      </c>
      <c r="FB31" s="191">
        <f t="shared" si="33"/>
        <v>12000</v>
      </c>
      <c r="FC31" s="191">
        <f t="shared" si="33"/>
        <v>12000</v>
      </c>
      <c r="FD31" s="191">
        <f t="shared" si="33"/>
        <v>13200</v>
      </c>
      <c r="FE31" s="191">
        <f t="shared" si="33"/>
        <v>12000</v>
      </c>
      <c r="FF31" s="191">
        <f t="shared" si="33"/>
        <v>12000</v>
      </c>
      <c r="FG31" s="191">
        <f t="shared" si="33"/>
        <v>12000</v>
      </c>
      <c r="FH31" s="191">
        <f t="shared" si="33"/>
        <v>12000</v>
      </c>
      <c r="FI31" s="191">
        <f t="shared" si="33"/>
        <v>18000</v>
      </c>
      <c r="FJ31" s="191">
        <f t="shared" si="33"/>
        <v>18000</v>
      </c>
      <c r="FK31" s="191">
        <f t="shared" si="33"/>
        <v>18000</v>
      </c>
      <c r="FL31" s="191">
        <f t="shared" si="33"/>
        <v>18000</v>
      </c>
      <c r="FM31" s="191">
        <f t="shared" si="33"/>
        <v>18000</v>
      </c>
      <c r="FN31" s="191">
        <f t="shared" si="33"/>
        <v>18000</v>
      </c>
      <c r="FO31" s="191">
        <f t="shared" si="33"/>
        <v>18000</v>
      </c>
      <c r="FP31" s="191">
        <f t="shared" si="33"/>
        <v>18000</v>
      </c>
      <c r="FQ31" s="191">
        <f t="shared" si="33"/>
        <v>18000</v>
      </c>
      <c r="FR31" s="191">
        <f t="shared" si="33"/>
        <v>18000</v>
      </c>
      <c r="FS31" s="191">
        <f t="shared" si="33"/>
        <v>18000</v>
      </c>
      <c r="FT31" s="191">
        <f t="shared" si="33"/>
        <v>18000</v>
      </c>
      <c r="FU31" s="191">
        <f t="shared" si="33"/>
        <v>18000</v>
      </c>
      <c r="FV31" s="191">
        <f t="shared" si="33"/>
        <v>18000</v>
      </c>
      <c r="FW31" s="191">
        <f t="shared" si="33"/>
        <v>18000</v>
      </c>
      <c r="FX31" s="191">
        <f t="shared" si="33"/>
        <v>18000</v>
      </c>
      <c r="FY31" s="191">
        <f t="shared" si="33"/>
        <v>18000</v>
      </c>
      <c r="FZ31" s="191">
        <f t="shared" si="33"/>
        <v>18000</v>
      </c>
      <c r="GA31" s="191">
        <f t="shared" si="33"/>
        <v>18000</v>
      </c>
      <c r="GB31" s="191">
        <f t="shared" si="33"/>
        <v>18000</v>
      </c>
      <c r="GC31" s="191">
        <f t="shared" si="33"/>
        <v>18000</v>
      </c>
      <c r="GD31" s="191">
        <f t="shared" si="33"/>
        <v>18000</v>
      </c>
      <c r="GE31" s="191">
        <f t="shared" si="33"/>
        <v>18000</v>
      </c>
      <c r="GF31" s="191">
        <f t="shared" si="33"/>
        <v>18000</v>
      </c>
      <c r="GG31" s="191">
        <f t="shared" si="33"/>
        <v>12000</v>
      </c>
      <c r="GH31" s="191">
        <f t="shared" si="33"/>
        <v>12000</v>
      </c>
      <c r="GI31" s="191">
        <f t="shared" si="33"/>
        <v>19520</v>
      </c>
      <c r="GJ31" s="191">
        <f t="shared" si="33"/>
        <v>19520</v>
      </c>
      <c r="GK31" s="191">
        <f t="shared" si="33"/>
        <v>19520</v>
      </c>
      <c r="GL31" s="191">
        <f t="shared" ref="GL31:IW31" si="34">ROUND(GL8*0.8,)</f>
        <v>19520</v>
      </c>
      <c r="GM31" s="191">
        <f t="shared" si="34"/>
        <v>19520</v>
      </c>
      <c r="GN31" s="191">
        <f t="shared" si="34"/>
        <v>19520</v>
      </c>
      <c r="GO31" s="191">
        <f t="shared" si="34"/>
        <v>19520</v>
      </c>
      <c r="GP31" s="191">
        <f t="shared" si="34"/>
        <v>19520</v>
      </c>
      <c r="GQ31" s="191">
        <f t="shared" si="34"/>
        <v>19520</v>
      </c>
      <c r="GR31" s="191">
        <f t="shared" si="34"/>
        <v>19520</v>
      </c>
      <c r="GS31" s="191">
        <f t="shared" si="34"/>
        <v>14720</v>
      </c>
      <c r="GT31" s="191">
        <f t="shared" si="34"/>
        <v>14720</v>
      </c>
      <c r="GU31" s="191">
        <f t="shared" si="34"/>
        <v>14720</v>
      </c>
      <c r="GV31" s="191">
        <f t="shared" si="34"/>
        <v>14720</v>
      </c>
      <c r="GW31" s="191">
        <f t="shared" si="34"/>
        <v>15120</v>
      </c>
      <c r="GX31" s="191">
        <f t="shared" si="34"/>
        <v>15120</v>
      </c>
      <c r="GY31" s="191">
        <f t="shared" si="34"/>
        <v>16080</v>
      </c>
      <c r="GZ31" s="191">
        <f t="shared" si="34"/>
        <v>16080</v>
      </c>
      <c r="HA31" s="191">
        <f t="shared" si="34"/>
        <v>15120</v>
      </c>
      <c r="HB31" s="191">
        <f t="shared" si="34"/>
        <v>15120</v>
      </c>
      <c r="HC31" s="191">
        <f t="shared" si="34"/>
        <v>15120</v>
      </c>
      <c r="HD31" s="191">
        <f t="shared" si="34"/>
        <v>15120</v>
      </c>
      <c r="HE31" s="191">
        <f t="shared" si="34"/>
        <v>15120</v>
      </c>
      <c r="HF31" s="191">
        <f t="shared" si="34"/>
        <v>16080</v>
      </c>
      <c r="HG31" s="191">
        <f t="shared" si="34"/>
        <v>16080</v>
      </c>
      <c r="HH31" s="191">
        <f t="shared" si="34"/>
        <v>15120</v>
      </c>
      <c r="HI31" s="191">
        <f t="shared" si="34"/>
        <v>15120</v>
      </c>
      <c r="HJ31" s="191">
        <f t="shared" si="34"/>
        <v>15120</v>
      </c>
      <c r="HK31" s="191">
        <f t="shared" si="34"/>
        <v>15120</v>
      </c>
      <c r="HL31" s="191">
        <f t="shared" si="34"/>
        <v>15120</v>
      </c>
      <c r="HM31" s="191">
        <f t="shared" si="34"/>
        <v>13200</v>
      </c>
      <c r="HN31" s="191">
        <f t="shared" si="34"/>
        <v>16080</v>
      </c>
      <c r="HO31" s="191">
        <f t="shared" si="34"/>
        <v>15120</v>
      </c>
      <c r="HP31" s="191">
        <f t="shared" si="34"/>
        <v>15120</v>
      </c>
      <c r="HQ31" s="191">
        <f t="shared" si="34"/>
        <v>15120</v>
      </c>
      <c r="HR31" s="191">
        <f t="shared" si="34"/>
        <v>15120</v>
      </c>
      <c r="HS31" s="191">
        <f t="shared" si="34"/>
        <v>15120</v>
      </c>
      <c r="HT31" s="191">
        <f t="shared" si="34"/>
        <v>16080</v>
      </c>
      <c r="HU31" s="191">
        <f t="shared" si="34"/>
        <v>16080</v>
      </c>
      <c r="HV31" s="191">
        <f t="shared" si="34"/>
        <v>15120</v>
      </c>
      <c r="HW31" s="191">
        <f t="shared" si="34"/>
        <v>15120</v>
      </c>
      <c r="HX31" s="191">
        <f t="shared" si="34"/>
        <v>15120</v>
      </c>
      <c r="HY31" s="191">
        <f t="shared" si="34"/>
        <v>15120</v>
      </c>
      <c r="HZ31" s="191">
        <f t="shared" si="34"/>
        <v>15120</v>
      </c>
      <c r="IA31" s="191">
        <f t="shared" si="34"/>
        <v>16080</v>
      </c>
      <c r="IB31" s="191">
        <f t="shared" si="34"/>
        <v>16080</v>
      </c>
      <c r="IC31" s="191">
        <f t="shared" si="34"/>
        <v>15120</v>
      </c>
      <c r="ID31" s="191">
        <f t="shared" si="34"/>
        <v>15120</v>
      </c>
      <c r="IE31" s="191">
        <f t="shared" si="34"/>
        <v>15120</v>
      </c>
      <c r="IF31" s="191">
        <f t="shared" si="34"/>
        <v>15120</v>
      </c>
      <c r="IG31" s="191">
        <f t="shared" si="34"/>
        <v>15120</v>
      </c>
      <c r="IH31" s="191">
        <f t="shared" si="34"/>
        <v>16080</v>
      </c>
      <c r="II31" s="191">
        <f t="shared" si="34"/>
        <v>16080</v>
      </c>
      <c r="IJ31" s="191">
        <f t="shared" si="34"/>
        <v>13600</v>
      </c>
      <c r="IK31" s="191">
        <f t="shared" si="34"/>
        <v>13600</v>
      </c>
      <c r="IL31" s="191">
        <f t="shared" si="34"/>
        <v>13600</v>
      </c>
      <c r="IM31" s="191">
        <f t="shared" si="34"/>
        <v>13600</v>
      </c>
      <c r="IN31" s="191">
        <f t="shared" si="34"/>
        <v>13600</v>
      </c>
      <c r="IO31" s="191">
        <f t="shared" si="34"/>
        <v>15120</v>
      </c>
      <c r="IP31" s="191">
        <f t="shared" si="34"/>
        <v>15120</v>
      </c>
      <c r="IQ31" s="191">
        <f t="shared" si="34"/>
        <v>13200</v>
      </c>
      <c r="IR31" s="191">
        <f t="shared" si="34"/>
        <v>13200</v>
      </c>
      <c r="IS31" s="191">
        <f t="shared" si="34"/>
        <v>13200</v>
      </c>
      <c r="IT31" s="191">
        <f t="shared" si="34"/>
        <v>13200</v>
      </c>
      <c r="IU31" s="191">
        <f t="shared" si="34"/>
        <v>13200</v>
      </c>
      <c r="IV31" s="191">
        <f t="shared" si="34"/>
        <v>15120</v>
      </c>
      <c r="IW31" s="191">
        <f t="shared" si="34"/>
        <v>15120</v>
      </c>
      <c r="IX31" s="191">
        <f t="shared" ref="IX31:JV31" si="35">ROUND(IX8*0.8,)</f>
        <v>13200</v>
      </c>
      <c r="IY31" s="191">
        <f t="shared" si="35"/>
        <v>13200</v>
      </c>
      <c r="IZ31" s="191">
        <f t="shared" si="35"/>
        <v>13200</v>
      </c>
      <c r="JA31" s="191">
        <f t="shared" si="35"/>
        <v>13200</v>
      </c>
      <c r="JB31" s="191">
        <f t="shared" si="35"/>
        <v>13200</v>
      </c>
      <c r="JC31" s="191">
        <f t="shared" si="35"/>
        <v>15120</v>
      </c>
      <c r="JD31" s="191">
        <f t="shared" si="35"/>
        <v>15120</v>
      </c>
      <c r="JE31" s="191">
        <f t="shared" si="35"/>
        <v>13200</v>
      </c>
      <c r="JF31" s="191">
        <f t="shared" si="35"/>
        <v>13200</v>
      </c>
      <c r="JG31" s="191">
        <f t="shared" si="35"/>
        <v>13200</v>
      </c>
      <c r="JH31" s="191">
        <f t="shared" si="35"/>
        <v>13200</v>
      </c>
      <c r="JI31" s="191">
        <f t="shared" si="35"/>
        <v>13200</v>
      </c>
      <c r="JJ31" s="191">
        <f t="shared" si="35"/>
        <v>15120</v>
      </c>
      <c r="JK31" s="191">
        <f t="shared" si="35"/>
        <v>15120</v>
      </c>
      <c r="JL31" s="191">
        <f t="shared" si="35"/>
        <v>13200</v>
      </c>
      <c r="JM31" s="191">
        <f t="shared" si="35"/>
        <v>13200</v>
      </c>
      <c r="JN31" s="191">
        <f t="shared" si="35"/>
        <v>13200</v>
      </c>
      <c r="JO31" s="191">
        <f t="shared" si="35"/>
        <v>13200</v>
      </c>
      <c r="JP31" s="191">
        <f t="shared" si="35"/>
        <v>13200</v>
      </c>
      <c r="JQ31" s="191">
        <f t="shared" si="35"/>
        <v>15120</v>
      </c>
      <c r="JR31" s="191">
        <f t="shared" si="35"/>
        <v>15120</v>
      </c>
      <c r="JS31" s="191">
        <f t="shared" si="35"/>
        <v>14160</v>
      </c>
      <c r="JT31" s="191">
        <f t="shared" si="35"/>
        <v>14160</v>
      </c>
      <c r="JU31" s="191">
        <f t="shared" si="35"/>
        <v>14160</v>
      </c>
      <c r="JV31" s="191">
        <f t="shared" si="35"/>
        <v>14160</v>
      </c>
    </row>
    <row r="32" spans="1:282" s="53" customFormat="1" x14ac:dyDescent="0.2">
      <c r="A32" s="229" t="s">
        <v>300</v>
      </c>
      <c r="B32" s="206"/>
      <c r="C32" s="94"/>
      <c r="D32" s="94"/>
      <c r="E32" s="94"/>
      <c r="F32" s="94"/>
      <c r="G32" s="94"/>
      <c r="H32" s="94"/>
      <c r="I32" s="94"/>
      <c r="J32" s="94"/>
      <c r="K32" s="94"/>
      <c r="L32" s="94"/>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row>
    <row r="33" spans="1:282" s="53" customFormat="1" x14ac:dyDescent="0.2">
      <c r="A33" s="88">
        <v>1</v>
      </c>
      <c r="B33" s="7" t="e">
        <f>B30</f>
        <v>#REF!</v>
      </c>
      <c r="C33" s="7" t="e">
        <f t="shared" ref="C33:BN33" si="36">C30</f>
        <v>#REF!</v>
      </c>
      <c r="D33" s="7" t="e">
        <f t="shared" si="36"/>
        <v>#REF!</v>
      </c>
      <c r="E33" s="7" t="e">
        <f t="shared" si="36"/>
        <v>#REF!</v>
      </c>
      <c r="F33" s="7" t="e">
        <f t="shared" si="36"/>
        <v>#REF!</v>
      </c>
      <c r="G33" s="7" t="e">
        <f t="shared" si="36"/>
        <v>#REF!</v>
      </c>
      <c r="H33" s="7">
        <f t="shared" si="36"/>
        <v>29800</v>
      </c>
      <c r="I33" s="7">
        <f t="shared" si="36"/>
        <v>41400</v>
      </c>
      <c r="J33" s="7">
        <f t="shared" si="36"/>
        <v>41400</v>
      </c>
      <c r="K33" s="7">
        <f t="shared" si="36"/>
        <v>41400</v>
      </c>
      <c r="L33" s="7">
        <f t="shared" si="36"/>
        <v>35800</v>
      </c>
      <c r="M33" s="7">
        <f t="shared" si="36"/>
        <v>35800</v>
      </c>
      <c r="N33" s="7">
        <f t="shared" si="36"/>
        <v>35800</v>
      </c>
      <c r="O33" s="7">
        <f t="shared" si="36"/>
        <v>35800</v>
      </c>
      <c r="P33" s="7">
        <f t="shared" si="36"/>
        <v>35800</v>
      </c>
      <c r="Q33" s="7">
        <f t="shared" si="36"/>
        <v>35800</v>
      </c>
      <c r="R33" s="7">
        <f t="shared" si="36"/>
        <v>29160</v>
      </c>
      <c r="S33" s="7">
        <f t="shared" si="36"/>
        <v>15960</v>
      </c>
      <c r="T33" s="7">
        <f t="shared" si="36"/>
        <v>15960</v>
      </c>
      <c r="U33" s="7">
        <f t="shared" si="36"/>
        <v>15960</v>
      </c>
      <c r="V33" s="7">
        <f t="shared" si="36"/>
        <v>15960</v>
      </c>
      <c r="W33" s="7">
        <f t="shared" si="36"/>
        <v>15960</v>
      </c>
      <c r="X33" s="7">
        <f t="shared" si="36"/>
        <v>17560</v>
      </c>
      <c r="Y33" s="7">
        <f t="shared" si="36"/>
        <v>17560</v>
      </c>
      <c r="Z33" s="7">
        <f t="shared" si="36"/>
        <v>17560</v>
      </c>
      <c r="AA33" s="7">
        <f t="shared" si="36"/>
        <v>17560</v>
      </c>
      <c r="AB33" s="7">
        <f t="shared" si="36"/>
        <v>17560</v>
      </c>
      <c r="AC33" s="7">
        <f t="shared" si="36"/>
        <v>15960</v>
      </c>
      <c r="AD33" s="7">
        <f t="shared" si="36"/>
        <v>15960</v>
      </c>
      <c r="AE33" s="7">
        <f t="shared" si="36"/>
        <v>15960</v>
      </c>
      <c r="AF33" s="7">
        <f t="shared" si="36"/>
        <v>15960</v>
      </c>
      <c r="AG33" s="7">
        <f t="shared" si="36"/>
        <v>15960</v>
      </c>
      <c r="AH33" s="7">
        <f t="shared" si="36"/>
        <v>19160</v>
      </c>
      <c r="AI33" s="7">
        <f t="shared" si="36"/>
        <v>19160</v>
      </c>
      <c r="AJ33" s="7">
        <f t="shared" si="36"/>
        <v>19160</v>
      </c>
      <c r="AK33" s="7">
        <f t="shared" si="36"/>
        <v>19160</v>
      </c>
      <c r="AL33" s="7">
        <f t="shared" si="36"/>
        <v>19160</v>
      </c>
      <c r="AM33" s="7">
        <f t="shared" si="36"/>
        <v>20760</v>
      </c>
      <c r="AN33" s="7">
        <f t="shared" si="36"/>
        <v>22760</v>
      </c>
      <c r="AO33" s="7">
        <f t="shared" si="36"/>
        <v>23160</v>
      </c>
      <c r="AP33" s="7">
        <f t="shared" si="36"/>
        <v>23160</v>
      </c>
      <c r="AQ33" s="7">
        <f t="shared" si="36"/>
        <v>23160</v>
      </c>
      <c r="AR33" s="7">
        <f t="shared" si="36"/>
        <v>23160</v>
      </c>
      <c r="AS33" s="7">
        <f t="shared" si="36"/>
        <v>23160</v>
      </c>
      <c r="AT33" s="7">
        <f t="shared" si="36"/>
        <v>23160</v>
      </c>
      <c r="AU33" s="7">
        <f t="shared" si="36"/>
        <v>23160</v>
      </c>
      <c r="AV33" s="7">
        <f t="shared" si="36"/>
        <v>23160</v>
      </c>
      <c r="AW33" s="7">
        <f t="shared" si="36"/>
        <v>23160</v>
      </c>
      <c r="AX33" s="7">
        <f t="shared" si="36"/>
        <v>23160</v>
      </c>
      <c r="AY33" s="7">
        <f t="shared" si="36"/>
        <v>21560</v>
      </c>
      <c r="AZ33" s="7">
        <f t="shared" si="36"/>
        <v>21560</v>
      </c>
      <c r="BA33" s="7">
        <f t="shared" si="36"/>
        <v>23160</v>
      </c>
      <c r="BB33" s="7">
        <f t="shared" si="36"/>
        <v>23160</v>
      </c>
      <c r="BC33" s="7">
        <f t="shared" si="36"/>
        <v>24760</v>
      </c>
      <c r="BD33" s="7">
        <f t="shared" si="36"/>
        <v>26760</v>
      </c>
      <c r="BE33" s="7">
        <f t="shared" si="36"/>
        <v>26760</v>
      </c>
      <c r="BF33" s="7">
        <f t="shared" si="36"/>
        <v>26760</v>
      </c>
      <c r="BG33" s="7">
        <f t="shared" si="36"/>
        <v>26760</v>
      </c>
      <c r="BH33" s="7">
        <f t="shared" si="36"/>
        <v>28760</v>
      </c>
      <c r="BI33" s="7">
        <f t="shared" si="36"/>
        <v>31160</v>
      </c>
      <c r="BJ33" s="7">
        <f t="shared" si="36"/>
        <v>31160</v>
      </c>
      <c r="BK33" s="7">
        <f t="shared" si="36"/>
        <v>28760</v>
      </c>
      <c r="BL33" s="7">
        <f t="shared" si="36"/>
        <v>24760</v>
      </c>
      <c r="BM33" s="7">
        <f t="shared" si="36"/>
        <v>24760</v>
      </c>
      <c r="BN33" s="7">
        <f t="shared" si="36"/>
        <v>26760</v>
      </c>
      <c r="BO33" s="7">
        <f t="shared" ref="BO33:DY33" si="37">BO30</f>
        <v>26760</v>
      </c>
      <c r="BP33" s="7">
        <f t="shared" si="37"/>
        <v>19960</v>
      </c>
      <c r="BQ33" s="7">
        <f t="shared" si="37"/>
        <v>20320</v>
      </c>
      <c r="BR33" s="7">
        <f t="shared" si="37"/>
        <v>20320</v>
      </c>
      <c r="BS33" s="7">
        <f t="shared" si="37"/>
        <v>20320</v>
      </c>
      <c r="BT33" s="7">
        <f t="shared" si="37"/>
        <v>19120</v>
      </c>
      <c r="BU33" s="7">
        <f t="shared" si="37"/>
        <v>19120</v>
      </c>
      <c r="BV33" s="7">
        <f t="shared" si="37"/>
        <v>20320</v>
      </c>
      <c r="BW33" s="7">
        <f t="shared" si="37"/>
        <v>20320</v>
      </c>
      <c r="BX33" s="7">
        <f t="shared" si="37"/>
        <v>20320</v>
      </c>
      <c r="BY33" s="7">
        <f t="shared" si="37"/>
        <v>19120</v>
      </c>
      <c r="BZ33" s="7">
        <f t="shared" si="37"/>
        <v>19120</v>
      </c>
      <c r="CA33" s="7">
        <f t="shared" si="37"/>
        <v>19120</v>
      </c>
      <c r="CB33" s="7">
        <f t="shared" si="37"/>
        <v>19120</v>
      </c>
      <c r="CC33" s="7">
        <f t="shared" si="37"/>
        <v>19120</v>
      </c>
      <c r="CD33" s="7">
        <f t="shared" si="37"/>
        <v>19120</v>
      </c>
      <c r="CE33" s="7">
        <f t="shared" si="37"/>
        <v>19120</v>
      </c>
      <c r="CF33" s="7">
        <f t="shared" si="37"/>
        <v>19120</v>
      </c>
      <c r="CG33" s="7">
        <f t="shared" si="37"/>
        <v>19120</v>
      </c>
      <c r="CH33" s="7">
        <f t="shared" si="37"/>
        <v>19120</v>
      </c>
      <c r="CI33" s="7">
        <f t="shared" si="37"/>
        <v>19120</v>
      </c>
      <c r="CJ33" s="7">
        <f t="shared" si="37"/>
        <v>19120</v>
      </c>
      <c r="CK33" s="7">
        <f t="shared" si="37"/>
        <v>19120</v>
      </c>
      <c r="CL33" s="7">
        <f t="shared" si="37"/>
        <v>19120</v>
      </c>
      <c r="CM33" s="7">
        <f t="shared" si="37"/>
        <v>19120</v>
      </c>
      <c r="CN33" s="7">
        <f t="shared" si="37"/>
        <v>19120</v>
      </c>
      <c r="CO33" s="7">
        <f t="shared" si="37"/>
        <v>19120</v>
      </c>
      <c r="CP33" s="7">
        <f t="shared" si="37"/>
        <v>19120</v>
      </c>
      <c r="CQ33" s="7">
        <f t="shared" si="37"/>
        <v>19120</v>
      </c>
      <c r="CR33" s="7">
        <f t="shared" si="37"/>
        <v>19120</v>
      </c>
      <c r="CS33" s="7">
        <f t="shared" si="37"/>
        <v>19120</v>
      </c>
      <c r="CT33" s="7">
        <f t="shared" si="37"/>
        <v>19120</v>
      </c>
      <c r="CU33" s="7">
        <f t="shared" si="37"/>
        <v>19120</v>
      </c>
      <c r="CV33" s="7">
        <f t="shared" si="37"/>
        <v>11720</v>
      </c>
      <c r="CW33" s="7">
        <f t="shared" si="37"/>
        <v>11720</v>
      </c>
      <c r="CX33" s="7">
        <f t="shared" si="37"/>
        <v>12120</v>
      </c>
      <c r="CY33" s="7">
        <f t="shared" si="37"/>
        <v>12120</v>
      </c>
      <c r="CZ33" s="7">
        <f t="shared" si="37"/>
        <v>11720</v>
      </c>
      <c r="DA33" s="7">
        <f t="shared" si="37"/>
        <v>11720</v>
      </c>
      <c r="DB33" s="7">
        <f t="shared" si="37"/>
        <v>11720</v>
      </c>
      <c r="DC33" s="7">
        <f t="shared" si="37"/>
        <v>11720</v>
      </c>
      <c r="DD33" s="7">
        <f t="shared" si="37"/>
        <v>11720</v>
      </c>
      <c r="DE33" s="7">
        <f t="shared" si="37"/>
        <v>12120</v>
      </c>
      <c r="DF33" s="7">
        <f t="shared" si="37"/>
        <v>12120</v>
      </c>
      <c r="DG33" s="7">
        <f t="shared" si="37"/>
        <v>11720</v>
      </c>
      <c r="DH33" s="7">
        <f t="shared" si="37"/>
        <v>11720</v>
      </c>
      <c r="DI33" s="7">
        <f t="shared" si="37"/>
        <v>11720</v>
      </c>
      <c r="DJ33" s="7">
        <f t="shared" si="37"/>
        <v>10920</v>
      </c>
      <c r="DK33" s="7">
        <f t="shared" si="37"/>
        <v>10920</v>
      </c>
      <c r="DL33" s="7">
        <f t="shared" si="37"/>
        <v>11480</v>
      </c>
      <c r="DM33" s="7">
        <f t="shared" si="37"/>
        <v>11480</v>
      </c>
      <c r="DN33" s="7">
        <f t="shared" si="37"/>
        <v>10920</v>
      </c>
      <c r="DO33" s="7">
        <f t="shared" si="37"/>
        <v>10920</v>
      </c>
      <c r="DP33" s="7">
        <f t="shared" si="37"/>
        <v>10920</v>
      </c>
      <c r="DQ33" s="7">
        <f t="shared" si="37"/>
        <v>10920</v>
      </c>
      <c r="DR33" s="7">
        <f t="shared" si="37"/>
        <v>10920</v>
      </c>
      <c r="DS33" s="7">
        <f t="shared" si="37"/>
        <v>11480</v>
      </c>
      <c r="DT33" s="7">
        <f t="shared" si="37"/>
        <v>11480</v>
      </c>
      <c r="DU33" s="7">
        <f t="shared" si="37"/>
        <v>10920</v>
      </c>
      <c r="DV33" s="7">
        <f t="shared" si="37"/>
        <v>10920</v>
      </c>
      <c r="DW33" s="7">
        <f t="shared" si="37"/>
        <v>10920</v>
      </c>
      <c r="DX33" s="7">
        <f t="shared" si="37"/>
        <v>10920</v>
      </c>
      <c r="DY33" s="7">
        <f t="shared" si="37"/>
        <v>11720</v>
      </c>
      <c r="DZ33" s="7">
        <f t="shared" ref="DZ33:GK33" si="38">DZ30</f>
        <v>11480</v>
      </c>
      <c r="EA33" s="7">
        <f t="shared" si="38"/>
        <v>11480</v>
      </c>
      <c r="EB33" s="7">
        <f t="shared" si="38"/>
        <v>11480</v>
      </c>
      <c r="EC33" s="7">
        <f t="shared" si="38"/>
        <v>10520</v>
      </c>
      <c r="ED33" s="7">
        <f t="shared" si="38"/>
        <v>10520</v>
      </c>
      <c r="EE33" s="7">
        <f t="shared" si="38"/>
        <v>10520</v>
      </c>
      <c r="EF33" s="7">
        <f t="shared" si="38"/>
        <v>10520</v>
      </c>
      <c r="EG33" s="7">
        <f t="shared" si="38"/>
        <v>10520</v>
      </c>
      <c r="EH33" s="7">
        <f t="shared" si="38"/>
        <v>11480</v>
      </c>
      <c r="EI33" s="7">
        <f t="shared" si="38"/>
        <v>11480</v>
      </c>
      <c r="EJ33" s="7">
        <f t="shared" si="38"/>
        <v>11480</v>
      </c>
      <c r="EK33" s="7">
        <f t="shared" si="38"/>
        <v>10280</v>
      </c>
      <c r="EL33" s="7">
        <f t="shared" si="38"/>
        <v>10280</v>
      </c>
      <c r="EM33" s="7">
        <f t="shared" si="38"/>
        <v>10280</v>
      </c>
      <c r="EN33" s="7">
        <f t="shared" si="38"/>
        <v>10520</v>
      </c>
      <c r="EO33" s="7">
        <f t="shared" si="38"/>
        <v>10520</v>
      </c>
      <c r="EP33" s="7">
        <f t="shared" si="38"/>
        <v>10280</v>
      </c>
      <c r="EQ33" s="7">
        <f t="shared" si="38"/>
        <v>10280</v>
      </c>
      <c r="ER33" s="7">
        <f t="shared" si="38"/>
        <v>10280</v>
      </c>
      <c r="ES33" s="7">
        <f t="shared" si="38"/>
        <v>10280</v>
      </c>
      <c r="ET33" s="7">
        <f t="shared" si="38"/>
        <v>10280</v>
      </c>
      <c r="EU33" s="7">
        <f t="shared" si="38"/>
        <v>10520</v>
      </c>
      <c r="EV33" s="7">
        <f t="shared" si="38"/>
        <v>10520</v>
      </c>
      <c r="EW33" s="7">
        <f t="shared" si="38"/>
        <v>10280</v>
      </c>
      <c r="EX33" s="7">
        <f t="shared" si="38"/>
        <v>10280</v>
      </c>
      <c r="EY33" s="7">
        <f t="shared" si="38"/>
        <v>10280</v>
      </c>
      <c r="EZ33" s="7">
        <f t="shared" si="38"/>
        <v>10280</v>
      </c>
      <c r="FA33" s="7">
        <f t="shared" si="38"/>
        <v>10280</v>
      </c>
      <c r="FB33" s="7">
        <f t="shared" si="38"/>
        <v>10520</v>
      </c>
      <c r="FC33" s="7">
        <f t="shared" si="38"/>
        <v>10520</v>
      </c>
      <c r="FD33" s="7">
        <f t="shared" si="38"/>
        <v>11720</v>
      </c>
      <c r="FE33" s="7">
        <f t="shared" si="38"/>
        <v>10520</v>
      </c>
      <c r="FF33" s="7">
        <f t="shared" si="38"/>
        <v>10520</v>
      </c>
      <c r="FG33" s="7">
        <f t="shared" si="38"/>
        <v>10520</v>
      </c>
      <c r="FH33" s="7">
        <f t="shared" si="38"/>
        <v>10520</v>
      </c>
      <c r="FI33" s="7">
        <f t="shared" si="38"/>
        <v>16520</v>
      </c>
      <c r="FJ33" s="7">
        <f t="shared" si="38"/>
        <v>16520</v>
      </c>
      <c r="FK33" s="7">
        <f t="shared" si="38"/>
        <v>16520</v>
      </c>
      <c r="FL33" s="7">
        <f t="shared" si="38"/>
        <v>16520</v>
      </c>
      <c r="FM33" s="7">
        <f t="shared" si="38"/>
        <v>16520</v>
      </c>
      <c r="FN33" s="7">
        <f t="shared" si="38"/>
        <v>16520</v>
      </c>
      <c r="FO33" s="7">
        <f t="shared" si="38"/>
        <v>16520</v>
      </c>
      <c r="FP33" s="7">
        <f t="shared" si="38"/>
        <v>16520</v>
      </c>
      <c r="FQ33" s="7">
        <f t="shared" si="38"/>
        <v>16520</v>
      </c>
      <c r="FR33" s="7">
        <f t="shared" si="38"/>
        <v>16520</v>
      </c>
      <c r="FS33" s="7">
        <f t="shared" si="38"/>
        <v>16520</v>
      </c>
      <c r="FT33" s="7">
        <f t="shared" si="38"/>
        <v>16520</v>
      </c>
      <c r="FU33" s="7">
        <f t="shared" si="38"/>
        <v>16520</v>
      </c>
      <c r="FV33" s="7">
        <f t="shared" si="38"/>
        <v>16520</v>
      </c>
      <c r="FW33" s="7">
        <f t="shared" si="38"/>
        <v>16520</v>
      </c>
      <c r="FX33" s="7">
        <f t="shared" si="38"/>
        <v>16520</v>
      </c>
      <c r="FY33" s="7">
        <f t="shared" si="38"/>
        <v>16520</v>
      </c>
      <c r="FZ33" s="7">
        <f t="shared" si="38"/>
        <v>16520</v>
      </c>
      <c r="GA33" s="7">
        <f t="shared" si="38"/>
        <v>16520</v>
      </c>
      <c r="GB33" s="7">
        <f t="shared" si="38"/>
        <v>16520</v>
      </c>
      <c r="GC33" s="7">
        <f t="shared" si="38"/>
        <v>16520</v>
      </c>
      <c r="GD33" s="7">
        <f t="shared" si="38"/>
        <v>16520</v>
      </c>
      <c r="GE33" s="7">
        <f t="shared" si="38"/>
        <v>16520</v>
      </c>
      <c r="GF33" s="7">
        <f t="shared" si="38"/>
        <v>16520</v>
      </c>
      <c r="GG33" s="7">
        <f t="shared" si="38"/>
        <v>10520</v>
      </c>
      <c r="GH33" s="7">
        <f t="shared" si="38"/>
        <v>10520</v>
      </c>
      <c r="GI33" s="7">
        <f t="shared" si="38"/>
        <v>18040</v>
      </c>
      <c r="GJ33" s="7">
        <f t="shared" si="38"/>
        <v>18040</v>
      </c>
      <c r="GK33" s="7">
        <f t="shared" si="38"/>
        <v>18040</v>
      </c>
      <c r="GL33" s="7">
        <f t="shared" ref="GL33:IW33" si="39">GL30</f>
        <v>18040</v>
      </c>
      <c r="GM33" s="7">
        <f t="shared" si="39"/>
        <v>18040</v>
      </c>
      <c r="GN33" s="7">
        <f t="shared" si="39"/>
        <v>18040</v>
      </c>
      <c r="GO33" s="7">
        <f t="shared" si="39"/>
        <v>18040</v>
      </c>
      <c r="GP33" s="7">
        <f t="shared" si="39"/>
        <v>18040</v>
      </c>
      <c r="GQ33" s="7">
        <f t="shared" si="39"/>
        <v>18040</v>
      </c>
      <c r="GR33" s="7">
        <f t="shared" si="39"/>
        <v>18040</v>
      </c>
      <c r="GS33" s="7">
        <f t="shared" si="39"/>
        <v>13240</v>
      </c>
      <c r="GT33" s="7">
        <f t="shared" si="39"/>
        <v>13240</v>
      </c>
      <c r="GU33" s="7">
        <f t="shared" si="39"/>
        <v>13240</v>
      </c>
      <c r="GV33" s="7">
        <f t="shared" si="39"/>
        <v>13240</v>
      </c>
      <c r="GW33" s="7">
        <f t="shared" si="39"/>
        <v>13640</v>
      </c>
      <c r="GX33" s="7">
        <f t="shared" si="39"/>
        <v>13640</v>
      </c>
      <c r="GY33" s="7">
        <f t="shared" si="39"/>
        <v>14600</v>
      </c>
      <c r="GZ33" s="7">
        <f t="shared" si="39"/>
        <v>14600</v>
      </c>
      <c r="HA33" s="7">
        <f t="shared" si="39"/>
        <v>13640</v>
      </c>
      <c r="HB33" s="7">
        <f t="shared" si="39"/>
        <v>13640</v>
      </c>
      <c r="HC33" s="7">
        <f t="shared" si="39"/>
        <v>13640</v>
      </c>
      <c r="HD33" s="7">
        <f t="shared" si="39"/>
        <v>13640</v>
      </c>
      <c r="HE33" s="7">
        <f t="shared" si="39"/>
        <v>13640</v>
      </c>
      <c r="HF33" s="7">
        <f t="shared" si="39"/>
        <v>14600</v>
      </c>
      <c r="HG33" s="7">
        <f t="shared" si="39"/>
        <v>14600</v>
      </c>
      <c r="HH33" s="7">
        <f t="shared" si="39"/>
        <v>13640</v>
      </c>
      <c r="HI33" s="7">
        <f t="shared" si="39"/>
        <v>13640</v>
      </c>
      <c r="HJ33" s="7">
        <f t="shared" si="39"/>
        <v>13640</v>
      </c>
      <c r="HK33" s="7">
        <f t="shared" si="39"/>
        <v>13640</v>
      </c>
      <c r="HL33" s="7">
        <f t="shared" si="39"/>
        <v>13640</v>
      </c>
      <c r="HM33" s="7">
        <f t="shared" si="39"/>
        <v>11720</v>
      </c>
      <c r="HN33" s="7">
        <f t="shared" si="39"/>
        <v>14600</v>
      </c>
      <c r="HO33" s="7">
        <f t="shared" si="39"/>
        <v>13640</v>
      </c>
      <c r="HP33" s="7">
        <f t="shared" si="39"/>
        <v>13640</v>
      </c>
      <c r="HQ33" s="7">
        <f t="shared" si="39"/>
        <v>13640</v>
      </c>
      <c r="HR33" s="7">
        <f t="shared" si="39"/>
        <v>13640</v>
      </c>
      <c r="HS33" s="7">
        <f t="shared" si="39"/>
        <v>13640</v>
      </c>
      <c r="HT33" s="7">
        <f t="shared" si="39"/>
        <v>14600</v>
      </c>
      <c r="HU33" s="7">
        <f t="shared" si="39"/>
        <v>14600</v>
      </c>
      <c r="HV33" s="7">
        <f t="shared" si="39"/>
        <v>13640</v>
      </c>
      <c r="HW33" s="7">
        <f t="shared" si="39"/>
        <v>13640</v>
      </c>
      <c r="HX33" s="7">
        <f t="shared" si="39"/>
        <v>13640</v>
      </c>
      <c r="HY33" s="7">
        <f t="shared" si="39"/>
        <v>13640</v>
      </c>
      <c r="HZ33" s="7">
        <f t="shared" si="39"/>
        <v>13640</v>
      </c>
      <c r="IA33" s="7">
        <f t="shared" si="39"/>
        <v>14600</v>
      </c>
      <c r="IB33" s="7">
        <f t="shared" si="39"/>
        <v>14600</v>
      </c>
      <c r="IC33" s="7">
        <f t="shared" si="39"/>
        <v>13640</v>
      </c>
      <c r="ID33" s="7">
        <f t="shared" si="39"/>
        <v>13640</v>
      </c>
      <c r="IE33" s="7">
        <f t="shared" si="39"/>
        <v>13640</v>
      </c>
      <c r="IF33" s="7">
        <f t="shared" si="39"/>
        <v>13640</v>
      </c>
      <c r="IG33" s="7">
        <f t="shared" si="39"/>
        <v>13640</v>
      </c>
      <c r="IH33" s="7">
        <f t="shared" si="39"/>
        <v>14600</v>
      </c>
      <c r="II33" s="7">
        <f t="shared" si="39"/>
        <v>14600</v>
      </c>
      <c r="IJ33" s="7">
        <f t="shared" si="39"/>
        <v>12120</v>
      </c>
      <c r="IK33" s="7">
        <f t="shared" si="39"/>
        <v>12120</v>
      </c>
      <c r="IL33" s="7">
        <f t="shared" si="39"/>
        <v>12120</v>
      </c>
      <c r="IM33" s="7">
        <f t="shared" si="39"/>
        <v>12120</v>
      </c>
      <c r="IN33" s="7">
        <f t="shared" si="39"/>
        <v>12120</v>
      </c>
      <c r="IO33" s="7">
        <f t="shared" si="39"/>
        <v>13640</v>
      </c>
      <c r="IP33" s="7">
        <f t="shared" si="39"/>
        <v>13640</v>
      </c>
      <c r="IQ33" s="7">
        <f t="shared" si="39"/>
        <v>11720</v>
      </c>
      <c r="IR33" s="7">
        <f t="shared" si="39"/>
        <v>11720</v>
      </c>
      <c r="IS33" s="7">
        <f t="shared" si="39"/>
        <v>11720</v>
      </c>
      <c r="IT33" s="7">
        <f t="shared" si="39"/>
        <v>11720</v>
      </c>
      <c r="IU33" s="7">
        <f t="shared" si="39"/>
        <v>11720</v>
      </c>
      <c r="IV33" s="7">
        <f t="shared" si="39"/>
        <v>13640</v>
      </c>
      <c r="IW33" s="7">
        <f t="shared" si="39"/>
        <v>13640</v>
      </c>
      <c r="IX33" s="7">
        <f t="shared" ref="IX33:JV33" si="40">IX30</f>
        <v>11720</v>
      </c>
      <c r="IY33" s="7">
        <f t="shared" si="40"/>
        <v>11720</v>
      </c>
      <c r="IZ33" s="7">
        <f t="shared" si="40"/>
        <v>11720</v>
      </c>
      <c r="JA33" s="7">
        <f t="shared" si="40"/>
        <v>11720</v>
      </c>
      <c r="JB33" s="7">
        <f t="shared" si="40"/>
        <v>11720</v>
      </c>
      <c r="JC33" s="7">
        <f t="shared" si="40"/>
        <v>13640</v>
      </c>
      <c r="JD33" s="7">
        <f t="shared" si="40"/>
        <v>13640</v>
      </c>
      <c r="JE33" s="7">
        <f t="shared" si="40"/>
        <v>11720</v>
      </c>
      <c r="JF33" s="7">
        <f t="shared" si="40"/>
        <v>11720</v>
      </c>
      <c r="JG33" s="7">
        <f t="shared" si="40"/>
        <v>11720</v>
      </c>
      <c r="JH33" s="7">
        <f t="shared" si="40"/>
        <v>11720</v>
      </c>
      <c r="JI33" s="7">
        <f t="shared" si="40"/>
        <v>11720</v>
      </c>
      <c r="JJ33" s="7">
        <f t="shared" si="40"/>
        <v>13640</v>
      </c>
      <c r="JK33" s="7">
        <f t="shared" si="40"/>
        <v>13640</v>
      </c>
      <c r="JL33" s="7">
        <f t="shared" si="40"/>
        <v>11720</v>
      </c>
      <c r="JM33" s="7">
        <f t="shared" si="40"/>
        <v>11720</v>
      </c>
      <c r="JN33" s="7">
        <f t="shared" si="40"/>
        <v>11720</v>
      </c>
      <c r="JO33" s="7">
        <f t="shared" si="40"/>
        <v>11720</v>
      </c>
      <c r="JP33" s="7">
        <f t="shared" si="40"/>
        <v>11720</v>
      </c>
      <c r="JQ33" s="7">
        <f t="shared" si="40"/>
        <v>13640</v>
      </c>
      <c r="JR33" s="7">
        <f t="shared" si="40"/>
        <v>13640</v>
      </c>
      <c r="JS33" s="7">
        <f t="shared" si="40"/>
        <v>12680</v>
      </c>
      <c r="JT33" s="7">
        <f t="shared" si="40"/>
        <v>12680</v>
      </c>
      <c r="JU33" s="7">
        <f t="shared" si="40"/>
        <v>12680</v>
      </c>
      <c r="JV33" s="7">
        <f t="shared" si="40"/>
        <v>12680</v>
      </c>
    </row>
    <row r="34" spans="1:282" s="53" customFormat="1" x14ac:dyDescent="0.2">
      <c r="A34" s="88">
        <v>2</v>
      </c>
      <c r="B34" s="7" t="e">
        <f>B31</f>
        <v>#REF!</v>
      </c>
      <c r="C34" s="7" t="e">
        <f t="shared" ref="C34:BN34" si="41">C31</f>
        <v>#REF!</v>
      </c>
      <c r="D34" s="7" t="e">
        <f t="shared" si="41"/>
        <v>#REF!</v>
      </c>
      <c r="E34" s="7" t="e">
        <f t="shared" si="41"/>
        <v>#REF!</v>
      </c>
      <c r="F34" s="7" t="e">
        <f t="shared" si="41"/>
        <v>#REF!</v>
      </c>
      <c r="G34" s="7" t="e">
        <f t="shared" si="41"/>
        <v>#REF!</v>
      </c>
      <c r="H34" s="7">
        <f t="shared" si="41"/>
        <v>31600</v>
      </c>
      <c r="I34" s="7">
        <f t="shared" si="41"/>
        <v>43200</v>
      </c>
      <c r="J34" s="7">
        <f t="shared" si="41"/>
        <v>43200</v>
      </c>
      <c r="K34" s="7">
        <f t="shared" si="41"/>
        <v>43200</v>
      </c>
      <c r="L34" s="7">
        <f t="shared" si="41"/>
        <v>37600</v>
      </c>
      <c r="M34" s="7">
        <f t="shared" si="41"/>
        <v>37600</v>
      </c>
      <c r="N34" s="7">
        <f t="shared" si="41"/>
        <v>37600</v>
      </c>
      <c r="O34" s="7">
        <f t="shared" si="41"/>
        <v>37600</v>
      </c>
      <c r="P34" s="7">
        <f t="shared" si="41"/>
        <v>37600</v>
      </c>
      <c r="Q34" s="7">
        <f t="shared" si="41"/>
        <v>37600</v>
      </c>
      <c r="R34" s="7">
        <f t="shared" si="41"/>
        <v>30720</v>
      </c>
      <c r="S34" s="7">
        <f t="shared" si="41"/>
        <v>17520</v>
      </c>
      <c r="T34" s="7">
        <f t="shared" si="41"/>
        <v>17520</v>
      </c>
      <c r="U34" s="7">
        <f t="shared" si="41"/>
        <v>17520</v>
      </c>
      <c r="V34" s="7">
        <f t="shared" si="41"/>
        <v>17520</v>
      </c>
      <c r="W34" s="7">
        <f t="shared" si="41"/>
        <v>17520</v>
      </c>
      <c r="X34" s="7">
        <f t="shared" si="41"/>
        <v>19120</v>
      </c>
      <c r="Y34" s="7">
        <f t="shared" si="41"/>
        <v>19120</v>
      </c>
      <c r="Z34" s="7">
        <f t="shared" si="41"/>
        <v>19120</v>
      </c>
      <c r="AA34" s="7">
        <f t="shared" si="41"/>
        <v>19120</v>
      </c>
      <c r="AB34" s="7">
        <f t="shared" si="41"/>
        <v>19120</v>
      </c>
      <c r="AC34" s="7">
        <f t="shared" si="41"/>
        <v>17520</v>
      </c>
      <c r="AD34" s="7">
        <f t="shared" si="41"/>
        <v>17520</v>
      </c>
      <c r="AE34" s="7">
        <f t="shared" si="41"/>
        <v>17520</v>
      </c>
      <c r="AF34" s="7">
        <f t="shared" si="41"/>
        <v>17520</v>
      </c>
      <c r="AG34" s="7">
        <f t="shared" si="41"/>
        <v>17520</v>
      </c>
      <c r="AH34" s="7">
        <f t="shared" si="41"/>
        <v>20720</v>
      </c>
      <c r="AI34" s="7">
        <f t="shared" si="41"/>
        <v>20720</v>
      </c>
      <c r="AJ34" s="7">
        <f t="shared" si="41"/>
        <v>20720</v>
      </c>
      <c r="AK34" s="7">
        <f t="shared" si="41"/>
        <v>20720</v>
      </c>
      <c r="AL34" s="7">
        <f t="shared" si="41"/>
        <v>20720</v>
      </c>
      <c r="AM34" s="7">
        <f t="shared" si="41"/>
        <v>22320</v>
      </c>
      <c r="AN34" s="7">
        <f t="shared" si="41"/>
        <v>24320</v>
      </c>
      <c r="AO34" s="7">
        <f t="shared" si="41"/>
        <v>24720</v>
      </c>
      <c r="AP34" s="7">
        <f t="shared" si="41"/>
        <v>24720</v>
      </c>
      <c r="AQ34" s="7">
        <f t="shared" si="41"/>
        <v>24720</v>
      </c>
      <c r="AR34" s="7">
        <f t="shared" si="41"/>
        <v>24720</v>
      </c>
      <c r="AS34" s="7">
        <f t="shared" si="41"/>
        <v>24720</v>
      </c>
      <c r="AT34" s="7">
        <f t="shared" si="41"/>
        <v>24720</v>
      </c>
      <c r="AU34" s="7">
        <f t="shared" si="41"/>
        <v>24720</v>
      </c>
      <c r="AV34" s="7">
        <f t="shared" si="41"/>
        <v>24720</v>
      </c>
      <c r="AW34" s="7">
        <f t="shared" si="41"/>
        <v>24720</v>
      </c>
      <c r="AX34" s="7">
        <f t="shared" si="41"/>
        <v>24720</v>
      </c>
      <c r="AY34" s="7">
        <f t="shared" si="41"/>
        <v>23120</v>
      </c>
      <c r="AZ34" s="7">
        <f t="shared" si="41"/>
        <v>23120</v>
      </c>
      <c r="BA34" s="7">
        <f t="shared" si="41"/>
        <v>24720</v>
      </c>
      <c r="BB34" s="7">
        <f t="shared" si="41"/>
        <v>24720</v>
      </c>
      <c r="BC34" s="7">
        <f t="shared" si="41"/>
        <v>26320</v>
      </c>
      <c r="BD34" s="7">
        <f t="shared" si="41"/>
        <v>28320</v>
      </c>
      <c r="BE34" s="7">
        <f t="shared" si="41"/>
        <v>28320</v>
      </c>
      <c r="BF34" s="7">
        <f t="shared" si="41"/>
        <v>28320</v>
      </c>
      <c r="BG34" s="7">
        <f t="shared" si="41"/>
        <v>28320</v>
      </c>
      <c r="BH34" s="7">
        <f t="shared" si="41"/>
        <v>30320</v>
      </c>
      <c r="BI34" s="7">
        <f t="shared" si="41"/>
        <v>32720</v>
      </c>
      <c r="BJ34" s="7">
        <f t="shared" si="41"/>
        <v>32720</v>
      </c>
      <c r="BK34" s="7">
        <f t="shared" si="41"/>
        <v>30320</v>
      </c>
      <c r="BL34" s="7">
        <f t="shared" si="41"/>
        <v>26320</v>
      </c>
      <c r="BM34" s="7">
        <f t="shared" si="41"/>
        <v>26320</v>
      </c>
      <c r="BN34" s="7">
        <f t="shared" si="41"/>
        <v>28320</v>
      </c>
      <c r="BO34" s="7">
        <f t="shared" ref="BO34:DY34" si="42">BO31</f>
        <v>28320</v>
      </c>
      <c r="BP34" s="7">
        <f t="shared" si="42"/>
        <v>21520</v>
      </c>
      <c r="BQ34" s="7">
        <f t="shared" si="42"/>
        <v>21880</v>
      </c>
      <c r="BR34" s="7">
        <f t="shared" si="42"/>
        <v>21880</v>
      </c>
      <c r="BS34" s="7">
        <f t="shared" si="42"/>
        <v>21880</v>
      </c>
      <c r="BT34" s="7">
        <f t="shared" si="42"/>
        <v>20680</v>
      </c>
      <c r="BU34" s="7">
        <f t="shared" si="42"/>
        <v>20680</v>
      </c>
      <c r="BV34" s="7">
        <f t="shared" si="42"/>
        <v>21880</v>
      </c>
      <c r="BW34" s="7">
        <f t="shared" si="42"/>
        <v>21880</v>
      </c>
      <c r="BX34" s="7">
        <f t="shared" si="42"/>
        <v>21880</v>
      </c>
      <c r="BY34" s="7">
        <f t="shared" si="42"/>
        <v>20680</v>
      </c>
      <c r="BZ34" s="7">
        <f t="shared" si="42"/>
        <v>20680</v>
      </c>
      <c r="CA34" s="7">
        <f t="shared" si="42"/>
        <v>20680</v>
      </c>
      <c r="CB34" s="7">
        <f t="shared" si="42"/>
        <v>20680</v>
      </c>
      <c r="CC34" s="7">
        <f t="shared" si="42"/>
        <v>20680</v>
      </c>
      <c r="CD34" s="7">
        <f t="shared" si="42"/>
        <v>20680</v>
      </c>
      <c r="CE34" s="7">
        <f t="shared" si="42"/>
        <v>20680</v>
      </c>
      <c r="CF34" s="7">
        <f t="shared" si="42"/>
        <v>20680</v>
      </c>
      <c r="CG34" s="7">
        <f t="shared" si="42"/>
        <v>20680</v>
      </c>
      <c r="CH34" s="7">
        <f t="shared" si="42"/>
        <v>20680</v>
      </c>
      <c r="CI34" s="7">
        <f t="shared" si="42"/>
        <v>20680</v>
      </c>
      <c r="CJ34" s="7">
        <f t="shared" si="42"/>
        <v>20680</v>
      </c>
      <c r="CK34" s="7">
        <f t="shared" si="42"/>
        <v>20680</v>
      </c>
      <c r="CL34" s="7">
        <f t="shared" si="42"/>
        <v>20680</v>
      </c>
      <c r="CM34" s="7">
        <f t="shared" si="42"/>
        <v>20680</v>
      </c>
      <c r="CN34" s="7">
        <f t="shared" si="42"/>
        <v>20680</v>
      </c>
      <c r="CO34" s="7">
        <f t="shared" si="42"/>
        <v>20680</v>
      </c>
      <c r="CP34" s="7">
        <f t="shared" si="42"/>
        <v>20680</v>
      </c>
      <c r="CQ34" s="7">
        <f t="shared" si="42"/>
        <v>20680</v>
      </c>
      <c r="CR34" s="7">
        <f t="shared" si="42"/>
        <v>20680</v>
      </c>
      <c r="CS34" s="7">
        <f t="shared" si="42"/>
        <v>20680</v>
      </c>
      <c r="CT34" s="7">
        <f t="shared" si="42"/>
        <v>20680</v>
      </c>
      <c r="CU34" s="7">
        <f t="shared" si="42"/>
        <v>20680</v>
      </c>
      <c r="CV34" s="7">
        <f t="shared" si="42"/>
        <v>13200</v>
      </c>
      <c r="CW34" s="7">
        <f t="shared" si="42"/>
        <v>13200</v>
      </c>
      <c r="CX34" s="7">
        <f t="shared" si="42"/>
        <v>13600</v>
      </c>
      <c r="CY34" s="7">
        <f t="shared" si="42"/>
        <v>13600</v>
      </c>
      <c r="CZ34" s="7">
        <f t="shared" si="42"/>
        <v>13200</v>
      </c>
      <c r="DA34" s="7">
        <f t="shared" si="42"/>
        <v>13200</v>
      </c>
      <c r="DB34" s="7">
        <f t="shared" si="42"/>
        <v>13200</v>
      </c>
      <c r="DC34" s="7">
        <f t="shared" si="42"/>
        <v>13200</v>
      </c>
      <c r="DD34" s="7">
        <f t="shared" si="42"/>
        <v>13200</v>
      </c>
      <c r="DE34" s="7">
        <f t="shared" si="42"/>
        <v>13600</v>
      </c>
      <c r="DF34" s="7">
        <f t="shared" si="42"/>
        <v>13600</v>
      </c>
      <c r="DG34" s="7">
        <f t="shared" si="42"/>
        <v>13200</v>
      </c>
      <c r="DH34" s="7">
        <f t="shared" si="42"/>
        <v>13200</v>
      </c>
      <c r="DI34" s="7">
        <f t="shared" si="42"/>
        <v>13200</v>
      </c>
      <c r="DJ34" s="7">
        <f t="shared" si="42"/>
        <v>12400</v>
      </c>
      <c r="DK34" s="7">
        <f t="shared" si="42"/>
        <v>12400</v>
      </c>
      <c r="DL34" s="7">
        <f t="shared" si="42"/>
        <v>12960</v>
      </c>
      <c r="DM34" s="7">
        <f t="shared" si="42"/>
        <v>12960</v>
      </c>
      <c r="DN34" s="7">
        <f t="shared" si="42"/>
        <v>12400</v>
      </c>
      <c r="DO34" s="7">
        <f t="shared" si="42"/>
        <v>12400</v>
      </c>
      <c r="DP34" s="7">
        <f t="shared" si="42"/>
        <v>12400</v>
      </c>
      <c r="DQ34" s="7">
        <f t="shared" si="42"/>
        <v>12400</v>
      </c>
      <c r="DR34" s="7">
        <f t="shared" si="42"/>
        <v>12400</v>
      </c>
      <c r="DS34" s="7">
        <f t="shared" si="42"/>
        <v>12960</v>
      </c>
      <c r="DT34" s="7">
        <f t="shared" si="42"/>
        <v>12960</v>
      </c>
      <c r="DU34" s="7">
        <f t="shared" si="42"/>
        <v>12400</v>
      </c>
      <c r="DV34" s="7">
        <f t="shared" si="42"/>
        <v>12400</v>
      </c>
      <c r="DW34" s="7">
        <f t="shared" si="42"/>
        <v>12400</v>
      </c>
      <c r="DX34" s="7">
        <f t="shared" si="42"/>
        <v>12400</v>
      </c>
      <c r="DY34" s="7">
        <f t="shared" si="42"/>
        <v>13200</v>
      </c>
      <c r="DZ34" s="7">
        <f t="shared" ref="DZ34:GK34" si="43">DZ31</f>
        <v>12960</v>
      </c>
      <c r="EA34" s="7">
        <f t="shared" si="43"/>
        <v>12960</v>
      </c>
      <c r="EB34" s="7">
        <f t="shared" si="43"/>
        <v>12960</v>
      </c>
      <c r="EC34" s="7">
        <f t="shared" si="43"/>
        <v>12000</v>
      </c>
      <c r="ED34" s="7">
        <f t="shared" si="43"/>
        <v>12000</v>
      </c>
      <c r="EE34" s="7">
        <f t="shared" si="43"/>
        <v>12000</v>
      </c>
      <c r="EF34" s="7">
        <f t="shared" si="43"/>
        <v>12000</v>
      </c>
      <c r="EG34" s="7">
        <f t="shared" si="43"/>
        <v>12000</v>
      </c>
      <c r="EH34" s="7">
        <f t="shared" si="43"/>
        <v>12960</v>
      </c>
      <c r="EI34" s="7">
        <f t="shared" si="43"/>
        <v>12960</v>
      </c>
      <c r="EJ34" s="7">
        <f t="shared" si="43"/>
        <v>12960</v>
      </c>
      <c r="EK34" s="7">
        <f t="shared" si="43"/>
        <v>11760</v>
      </c>
      <c r="EL34" s="7">
        <f t="shared" si="43"/>
        <v>11760</v>
      </c>
      <c r="EM34" s="7">
        <f t="shared" si="43"/>
        <v>11760</v>
      </c>
      <c r="EN34" s="7">
        <f t="shared" si="43"/>
        <v>12000</v>
      </c>
      <c r="EO34" s="7">
        <f t="shared" si="43"/>
        <v>12000</v>
      </c>
      <c r="EP34" s="7">
        <f t="shared" si="43"/>
        <v>11760</v>
      </c>
      <c r="EQ34" s="7">
        <f t="shared" si="43"/>
        <v>11760</v>
      </c>
      <c r="ER34" s="7">
        <f t="shared" si="43"/>
        <v>11760</v>
      </c>
      <c r="ES34" s="7">
        <f t="shared" si="43"/>
        <v>11760</v>
      </c>
      <c r="ET34" s="7">
        <f t="shared" si="43"/>
        <v>11760</v>
      </c>
      <c r="EU34" s="7">
        <f t="shared" si="43"/>
        <v>12000</v>
      </c>
      <c r="EV34" s="7">
        <f t="shared" si="43"/>
        <v>12000</v>
      </c>
      <c r="EW34" s="7">
        <f t="shared" si="43"/>
        <v>11760</v>
      </c>
      <c r="EX34" s="7">
        <f t="shared" si="43"/>
        <v>11760</v>
      </c>
      <c r="EY34" s="7">
        <f t="shared" si="43"/>
        <v>11760</v>
      </c>
      <c r="EZ34" s="7">
        <f t="shared" si="43"/>
        <v>11760</v>
      </c>
      <c r="FA34" s="7">
        <f t="shared" si="43"/>
        <v>11760</v>
      </c>
      <c r="FB34" s="7">
        <f t="shared" si="43"/>
        <v>12000</v>
      </c>
      <c r="FC34" s="7">
        <f t="shared" si="43"/>
        <v>12000</v>
      </c>
      <c r="FD34" s="7">
        <f t="shared" si="43"/>
        <v>13200</v>
      </c>
      <c r="FE34" s="7">
        <f t="shared" si="43"/>
        <v>12000</v>
      </c>
      <c r="FF34" s="7">
        <f t="shared" si="43"/>
        <v>12000</v>
      </c>
      <c r="FG34" s="7">
        <f t="shared" si="43"/>
        <v>12000</v>
      </c>
      <c r="FH34" s="7">
        <f t="shared" si="43"/>
        <v>12000</v>
      </c>
      <c r="FI34" s="7">
        <f t="shared" si="43"/>
        <v>18000</v>
      </c>
      <c r="FJ34" s="7">
        <f t="shared" si="43"/>
        <v>18000</v>
      </c>
      <c r="FK34" s="7">
        <f t="shared" si="43"/>
        <v>18000</v>
      </c>
      <c r="FL34" s="7">
        <f t="shared" si="43"/>
        <v>18000</v>
      </c>
      <c r="FM34" s="7">
        <f t="shared" si="43"/>
        <v>18000</v>
      </c>
      <c r="FN34" s="7">
        <f t="shared" si="43"/>
        <v>18000</v>
      </c>
      <c r="FO34" s="7">
        <f t="shared" si="43"/>
        <v>18000</v>
      </c>
      <c r="FP34" s="7">
        <f t="shared" si="43"/>
        <v>18000</v>
      </c>
      <c r="FQ34" s="7">
        <f t="shared" si="43"/>
        <v>18000</v>
      </c>
      <c r="FR34" s="7">
        <f t="shared" si="43"/>
        <v>18000</v>
      </c>
      <c r="FS34" s="7">
        <f t="shared" si="43"/>
        <v>18000</v>
      </c>
      <c r="FT34" s="7">
        <f t="shared" si="43"/>
        <v>18000</v>
      </c>
      <c r="FU34" s="7">
        <f t="shared" si="43"/>
        <v>18000</v>
      </c>
      <c r="FV34" s="7">
        <f t="shared" si="43"/>
        <v>18000</v>
      </c>
      <c r="FW34" s="7">
        <f t="shared" si="43"/>
        <v>18000</v>
      </c>
      <c r="FX34" s="7">
        <f t="shared" si="43"/>
        <v>18000</v>
      </c>
      <c r="FY34" s="7">
        <f t="shared" si="43"/>
        <v>18000</v>
      </c>
      <c r="FZ34" s="7">
        <f t="shared" si="43"/>
        <v>18000</v>
      </c>
      <c r="GA34" s="7">
        <f t="shared" si="43"/>
        <v>18000</v>
      </c>
      <c r="GB34" s="7">
        <f t="shared" si="43"/>
        <v>18000</v>
      </c>
      <c r="GC34" s="7">
        <f t="shared" si="43"/>
        <v>18000</v>
      </c>
      <c r="GD34" s="7">
        <f t="shared" si="43"/>
        <v>18000</v>
      </c>
      <c r="GE34" s="7">
        <f t="shared" si="43"/>
        <v>18000</v>
      </c>
      <c r="GF34" s="7">
        <f t="shared" si="43"/>
        <v>18000</v>
      </c>
      <c r="GG34" s="7">
        <f t="shared" si="43"/>
        <v>12000</v>
      </c>
      <c r="GH34" s="7">
        <f t="shared" si="43"/>
        <v>12000</v>
      </c>
      <c r="GI34" s="7">
        <f t="shared" si="43"/>
        <v>19520</v>
      </c>
      <c r="GJ34" s="7">
        <f t="shared" si="43"/>
        <v>19520</v>
      </c>
      <c r="GK34" s="7">
        <f t="shared" si="43"/>
        <v>19520</v>
      </c>
      <c r="GL34" s="7">
        <f t="shared" ref="GL34:IW34" si="44">GL31</f>
        <v>19520</v>
      </c>
      <c r="GM34" s="7">
        <f t="shared" si="44"/>
        <v>19520</v>
      </c>
      <c r="GN34" s="7">
        <f t="shared" si="44"/>
        <v>19520</v>
      </c>
      <c r="GO34" s="7">
        <f t="shared" si="44"/>
        <v>19520</v>
      </c>
      <c r="GP34" s="7">
        <f t="shared" si="44"/>
        <v>19520</v>
      </c>
      <c r="GQ34" s="7">
        <f t="shared" si="44"/>
        <v>19520</v>
      </c>
      <c r="GR34" s="7">
        <f t="shared" si="44"/>
        <v>19520</v>
      </c>
      <c r="GS34" s="7">
        <f t="shared" si="44"/>
        <v>14720</v>
      </c>
      <c r="GT34" s="7">
        <f t="shared" si="44"/>
        <v>14720</v>
      </c>
      <c r="GU34" s="7">
        <f t="shared" si="44"/>
        <v>14720</v>
      </c>
      <c r="GV34" s="7">
        <f t="shared" si="44"/>
        <v>14720</v>
      </c>
      <c r="GW34" s="7">
        <f t="shared" si="44"/>
        <v>15120</v>
      </c>
      <c r="GX34" s="7">
        <f t="shared" si="44"/>
        <v>15120</v>
      </c>
      <c r="GY34" s="7">
        <f t="shared" si="44"/>
        <v>16080</v>
      </c>
      <c r="GZ34" s="7">
        <f t="shared" si="44"/>
        <v>16080</v>
      </c>
      <c r="HA34" s="7">
        <f t="shared" si="44"/>
        <v>15120</v>
      </c>
      <c r="HB34" s="7">
        <f t="shared" si="44"/>
        <v>15120</v>
      </c>
      <c r="HC34" s="7">
        <f t="shared" si="44"/>
        <v>15120</v>
      </c>
      <c r="HD34" s="7">
        <f t="shared" si="44"/>
        <v>15120</v>
      </c>
      <c r="HE34" s="7">
        <f t="shared" si="44"/>
        <v>15120</v>
      </c>
      <c r="HF34" s="7">
        <f t="shared" si="44"/>
        <v>16080</v>
      </c>
      <c r="HG34" s="7">
        <f t="shared" si="44"/>
        <v>16080</v>
      </c>
      <c r="HH34" s="7">
        <f t="shared" si="44"/>
        <v>15120</v>
      </c>
      <c r="HI34" s="7">
        <f t="shared" si="44"/>
        <v>15120</v>
      </c>
      <c r="HJ34" s="7">
        <f t="shared" si="44"/>
        <v>15120</v>
      </c>
      <c r="HK34" s="7">
        <f t="shared" si="44"/>
        <v>15120</v>
      </c>
      <c r="HL34" s="7">
        <f t="shared" si="44"/>
        <v>15120</v>
      </c>
      <c r="HM34" s="7">
        <f t="shared" si="44"/>
        <v>13200</v>
      </c>
      <c r="HN34" s="7">
        <f t="shared" si="44"/>
        <v>16080</v>
      </c>
      <c r="HO34" s="7">
        <f t="shared" si="44"/>
        <v>15120</v>
      </c>
      <c r="HP34" s="7">
        <f t="shared" si="44"/>
        <v>15120</v>
      </c>
      <c r="HQ34" s="7">
        <f t="shared" si="44"/>
        <v>15120</v>
      </c>
      <c r="HR34" s="7">
        <f t="shared" si="44"/>
        <v>15120</v>
      </c>
      <c r="HS34" s="7">
        <f t="shared" si="44"/>
        <v>15120</v>
      </c>
      <c r="HT34" s="7">
        <f t="shared" si="44"/>
        <v>16080</v>
      </c>
      <c r="HU34" s="7">
        <f t="shared" si="44"/>
        <v>16080</v>
      </c>
      <c r="HV34" s="7">
        <f t="shared" si="44"/>
        <v>15120</v>
      </c>
      <c r="HW34" s="7">
        <f t="shared" si="44"/>
        <v>15120</v>
      </c>
      <c r="HX34" s="7">
        <f t="shared" si="44"/>
        <v>15120</v>
      </c>
      <c r="HY34" s="7">
        <f t="shared" si="44"/>
        <v>15120</v>
      </c>
      <c r="HZ34" s="7">
        <f t="shared" si="44"/>
        <v>15120</v>
      </c>
      <c r="IA34" s="7">
        <f t="shared" si="44"/>
        <v>16080</v>
      </c>
      <c r="IB34" s="7">
        <f t="shared" si="44"/>
        <v>16080</v>
      </c>
      <c r="IC34" s="7">
        <f t="shared" si="44"/>
        <v>15120</v>
      </c>
      <c r="ID34" s="7">
        <f t="shared" si="44"/>
        <v>15120</v>
      </c>
      <c r="IE34" s="7">
        <f t="shared" si="44"/>
        <v>15120</v>
      </c>
      <c r="IF34" s="7">
        <f t="shared" si="44"/>
        <v>15120</v>
      </c>
      <c r="IG34" s="7">
        <f t="shared" si="44"/>
        <v>15120</v>
      </c>
      <c r="IH34" s="7">
        <f t="shared" si="44"/>
        <v>16080</v>
      </c>
      <c r="II34" s="7">
        <f t="shared" si="44"/>
        <v>16080</v>
      </c>
      <c r="IJ34" s="7">
        <f t="shared" si="44"/>
        <v>13600</v>
      </c>
      <c r="IK34" s="7">
        <f t="shared" si="44"/>
        <v>13600</v>
      </c>
      <c r="IL34" s="7">
        <f t="shared" si="44"/>
        <v>13600</v>
      </c>
      <c r="IM34" s="7">
        <f t="shared" si="44"/>
        <v>13600</v>
      </c>
      <c r="IN34" s="7">
        <f t="shared" si="44"/>
        <v>13600</v>
      </c>
      <c r="IO34" s="7">
        <f t="shared" si="44"/>
        <v>15120</v>
      </c>
      <c r="IP34" s="7">
        <f t="shared" si="44"/>
        <v>15120</v>
      </c>
      <c r="IQ34" s="7">
        <f t="shared" si="44"/>
        <v>13200</v>
      </c>
      <c r="IR34" s="7">
        <f t="shared" si="44"/>
        <v>13200</v>
      </c>
      <c r="IS34" s="7">
        <f t="shared" si="44"/>
        <v>13200</v>
      </c>
      <c r="IT34" s="7">
        <f t="shared" si="44"/>
        <v>13200</v>
      </c>
      <c r="IU34" s="7">
        <f t="shared" si="44"/>
        <v>13200</v>
      </c>
      <c r="IV34" s="7">
        <f t="shared" si="44"/>
        <v>15120</v>
      </c>
      <c r="IW34" s="7">
        <f t="shared" si="44"/>
        <v>15120</v>
      </c>
      <c r="IX34" s="7">
        <f t="shared" ref="IX34:JV34" si="45">IX31</f>
        <v>13200</v>
      </c>
      <c r="IY34" s="7">
        <f t="shared" si="45"/>
        <v>13200</v>
      </c>
      <c r="IZ34" s="7">
        <f t="shared" si="45"/>
        <v>13200</v>
      </c>
      <c r="JA34" s="7">
        <f t="shared" si="45"/>
        <v>13200</v>
      </c>
      <c r="JB34" s="7">
        <f t="shared" si="45"/>
        <v>13200</v>
      </c>
      <c r="JC34" s="7">
        <f t="shared" si="45"/>
        <v>15120</v>
      </c>
      <c r="JD34" s="7">
        <f t="shared" si="45"/>
        <v>15120</v>
      </c>
      <c r="JE34" s="7">
        <f t="shared" si="45"/>
        <v>13200</v>
      </c>
      <c r="JF34" s="7">
        <f t="shared" si="45"/>
        <v>13200</v>
      </c>
      <c r="JG34" s="7">
        <f t="shared" si="45"/>
        <v>13200</v>
      </c>
      <c r="JH34" s="7">
        <f t="shared" si="45"/>
        <v>13200</v>
      </c>
      <c r="JI34" s="7">
        <f t="shared" si="45"/>
        <v>13200</v>
      </c>
      <c r="JJ34" s="7">
        <f t="shared" si="45"/>
        <v>15120</v>
      </c>
      <c r="JK34" s="7">
        <f t="shared" si="45"/>
        <v>15120</v>
      </c>
      <c r="JL34" s="7">
        <f t="shared" si="45"/>
        <v>13200</v>
      </c>
      <c r="JM34" s="7">
        <f t="shared" si="45"/>
        <v>13200</v>
      </c>
      <c r="JN34" s="7">
        <f t="shared" si="45"/>
        <v>13200</v>
      </c>
      <c r="JO34" s="7">
        <f t="shared" si="45"/>
        <v>13200</v>
      </c>
      <c r="JP34" s="7">
        <f t="shared" si="45"/>
        <v>13200</v>
      </c>
      <c r="JQ34" s="7">
        <f t="shared" si="45"/>
        <v>15120</v>
      </c>
      <c r="JR34" s="7">
        <f t="shared" si="45"/>
        <v>15120</v>
      </c>
      <c r="JS34" s="7">
        <f t="shared" si="45"/>
        <v>14160</v>
      </c>
      <c r="JT34" s="7">
        <f t="shared" si="45"/>
        <v>14160</v>
      </c>
      <c r="JU34" s="7">
        <f t="shared" si="45"/>
        <v>14160</v>
      </c>
      <c r="JV34" s="7">
        <f t="shared" si="45"/>
        <v>14160</v>
      </c>
    </row>
    <row r="35" spans="1:282" s="50" customFormat="1" x14ac:dyDescent="0.2">
      <c r="A35" s="42" t="s">
        <v>234</v>
      </c>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1"/>
      <c r="BP35" s="191"/>
      <c r="BQ35" s="191"/>
      <c r="BR35" s="191"/>
      <c r="BS35" s="191"/>
      <c r="BT35" s="191"/>
      <c r="BU35" s="191"/>
      <c r="BV35" s="191"/>
      <c r="BW35" s="191"/>
      <c r="BX35" s="191"/>
      <c r="BY35" s="191"/>
      <c r="BZ35" s="191"/>
      <c r="CA35" s="191"/>
      <c r="CB35" s="191"/>
      <c r="CC35" s="191"/>
      <c r="CD35" s="191"/>
      <c r="CE35" s="191"/>
      <c r="CF35" s="191"/>
      <c r="CG35" s="191"/>
      <c r="CH35" s="191"/>
      <c r="CI35" s="191"/>
      <c r="CJ35" s="191"/>
      <c r="CK35" s="191"/>
      <c r="CL35" s="191"/>
      <c r="CM35" s="191"/>
      <c r="CN35" s="191"/>
      <c r="CO35" s="191"/>
      <c r="CP35" s="191"/>
      <c r="CQ35" s="191"/>
      <c r="CR35" s="191"/>
      <c r="CS35" s="191"/>
      <c r="CT35" s="191"/>
      <c r="CU35" s="191"/>
      <c r="CV35" s="191"/>
      <c r="CW35" s="191"/>
      <c r="CX35" s="191"/>
      <c r="CY35" s="191"/>
      <c r="CZ35" s="191"/>
      <c r="DA35" s="191"/>
      <c r="DB35" s="191"/>
      <c r="DC35" s="191"/>
      <c r="DD35" s="191"/>
      <c r="DE35" s="191"/>
      <c r="DF35" s="191"/>
      <c r="DG35" s="191"/>
      <c r="DH35" s="191"/>
      <c r="DI35" s="191"/>
      <c r="DJ35" s="191"/>
      <c r="DK35" s="191"/>
      <c r="DL35" s="191"/>
      <c r="DM35" s="191"/>
      <c r="DN35" s="191"/>
      <c r="DO35" s="191"/>
      <c r="DP35" s="191"/>
      <c r="DQ35" s="191"/>
      <c r="DR35" s="191"/>
      <c r="DS35" s="191"/>
      <c r="DT35" s="191"/>
      <c r="DU35" s="191"/>
      <c r="DV35" s="191"/>
      <c r="DW35" s="191"/>
      <c r="DX35" s="191"/>
      <c r="DY35" s="191"/>
      <c r="DZ35" s="191"/>
      <c r="EA35" s="191"/>
      <c r="EB35" s="191"/>
      <c r="EC35" s="191"/>
      <c r="ED35" s="191"/>
      <c r="EE35" s="191"/>
      <c r="EF35" s="191"/>
      <c r="EG35" s="191"/>
      <c r="EH35" s="191"/>
      <c r="EI35" s="191"/>
      <c r="EJ35" s="191"/>
      <c r="EK35" s="191"/>
      <c r="EL35" s="191"/>
      <c r="EM35" s="191"/>
      <c r="EN35" s="191"/>
      <c r="EO35" s="191"/>
      <c r="EP35" s="191"/>
      <c r="EQ35" s="191"/>
      <c r="ER35" s="191"/>
      <c r="ES35" s="191"/>
      <c r="ET35" s="191"/>
      <c r="EU35" s="191"/>
      <c r="EV35" s="191"/>
      <c r="EW35" s="191"/>
      <c r="EX35" s="191"/>
      <c r="EY35" s="191"/>
      <c r="EZ35" s="191"/>
      <c r="FA35" s="191"/>
      <c r="FB35" s="191"/>
      <c r="FC35" s="191"/>
      <c r="FD35" s="191"/>
      <c r="FE35" s="191"/>
      <c r="FF35" s="191"/>
      <c r="FG35" s="191"/>
      <c r="FH35" s="191"/>
      <c r="FI35" s="191"/>
      <c r="FJ35" s="191"/>
      <c r="FK35" s="191"/>
      <c r="FL35" s="191"/>
      <c r="FM35" s="191"/>
      <c r="FN35" s="191"/>
      <c r="FO35" s="191"/>
      <c r="FP35" s="191"/>
      <c r="FQ35" s="191"/>
      <c r="FR35" s="191"/>
      <c r="FS35" s="191"/>
      <c r="FT35" s="191"/>
      <c r="FU35" s="191"/>
      <c r="FV35" s="191"/>
      <c r="FW35" s="191"/>
      <c r="FX35" s="191"/>
      <c r="FY35" s="191"/>
      <c r="FZ35" s="191"/>
      <c r="GA35" s="191"/>
      <c r="GB35" s="191"/>
      <c r="GC35" s="191"/>
      <c r="GD35" s="191"/>
      <c r="GE35" s="191"/>
      <c r="GF35" s="191"/>
      <c r="GG35" s="191"/>
      <c r="GH35" s="191"/>
      <c r="GI35" s="191"/>
      <c r="GJ35" s="191"/>
      <c r="GK35" s="191"/>
      <c r="GL35" s="191"/>
      <c r="GM35" s="191"/>
      <c r="GN35" s="191"/>
      <c r="GO35" s="191"/>
      <c r="GP35" s="191"/>
      <c r="GQ35" s="191"/>
      <c r="GR35" s="191"/>
      <c r="GS35" s="191"/>
      <c r="GT35" s="191"/>
      <c r="GU35" s="191"/>
      <c r="GV35" s="191"/>
      <c r="GW35" s="191"/>
      <c r="GX35" s="191"/>
      <c r="GY35" s="191"/>
      <c r="GZ35" s="191"/>
      <c r="HA35" s="191"/>
      <c r="HB35" s="191"/>
      <c r="HC35" s="191"/>
      <c r="HD35" s="191"/>
      <c r="HE35" s="191"/>
      <c r="HF35" s="191"/>
      <c r="HG35" s="191"/>
      <c r="HH35" s="191"/>
      <c r="HI35" s="191"/>
      <c r="HJ35" s="191"/>
      <c r="HK35" s="191"/>
      <c r="HL35" s="191"/>
      <c r="HM35" s="191"/>
      <c r="HN35" s="191"/>
      <c r="HO35" s="191"/>
      <c r="HP35" s="191"/>
      <c r="HQ35" s="191"/>
      <c r="HR35" s="191"/>
      <c r="HS35" s="191"/>
      <c r="HT35" s="191"/>
      <c r="HU35" s="191"/>
      <c r="HV35" s="191"/>
      <c r="HW35" s="191"/>
      <c r="HX35" s="191"/>
      <c r="HY35" s="191"/>
      <c r="HZ35" s="191"/>
      <c r="IA35" s="191"/>
      <c r="IB35" s="191"/>
      <c r="IC35" s="191"/>
      <c r="ID35" s="191"/>
      <c r="IE35" s="191"/>
      <c r="IF35" s="191"/>
      <c r="IG35" s="191"/>
      <c r="IH35" s="191"/>
      <c r="II35" s="191"/>
      <c r="IJ35" s="191"/>
      <c r="IK35" s="191"/>
      <c r="IL35" s="191"/>
      <c r="IM35" s="191"/>
      <c r="IN35" s="191"/>
      <c r="IO35" s="191"/>
      <c r="IP35" s="191"/>
      <c r="IQ35" s="191"/>
      <c r="IR35" s="191"/>
      <c r="IS35" s="191"/>
      <c r="IT35" s="191"/>
      <c r="IU35" s="191"/>
      <c r="IV35" s="191"/>
      <c r="IW35" s="191"/>
      <c r="IX35" s="191"/>
      <c r="IY35" s="191"/>
      <c r="IZ35" s="191"/>
      <c r="JA35" s="191"/>
      <c r="JB35" s="191"/>
      <c r="JC35" s="191"/>
      <c r="JD35" s="191"/>
      <c r="JE35" s="191"/>
      <c r="JF35" s="191"/>
      <c r="JG35" s="191"/>
      <c r="JH35" s="191"/>
      <c r="JI35" s="191"/>
      <c r="JJ35" s="191"/>
      <c r="JK35" s="191"/>
      <c r="JL35" s="191"/>
      <c r="JM35" s="191"/>
      <c r="JN35" s="191"/>
      <c r="JO35" s="191"/>
      <c r="JP35" s="191"/>
      <c r="JQ35" s="191"/>
      <c r="JR35" s="191"/>
      <c r="JS35" s="191"/>
      <c r="JT35" s="191"/>
      <c r="JU35" s="191"/>
      <c r="JV35" s="191"/>
    </row>
    <row r="36" spans="1:282" s="50" customFormat="1" x14ac:dyDescent="0.2">
      <c r="A36" s="180">
        <v>1</v>
      </c>
      <c r="B36" s="191" t="e">
        <f t="shared" ref="B36:C36" si="46">ROUND(B13*0.8,)</f>
        <v>#REF!</v>
      </c>
      <c r="C36" s="191" t="e">
        <f t="shared" si="46"/>
        <v>#REF!</v>
      </c>
      <c r="D36" s="191" t="e">
        <f t="shared" ref="D36:BO36" si="47">ROUND(D13*0.8,)</f>
        <v>#REF!</v>
      </c>
      <c r="E36" s="191" t="e">
        <f t="shared" si="47"/>
        <v>#REF!</v>
      </c>
      <c r="F36" s="191" t="e">
        <f t="shared" si="47"/>
        <v>#REF!</v>
      </c>
      <c r="G36" s="191" t="e">
        <f t="shared" si="47"/>
        <v>#REF!</v>
      </c>
      <c r="H36" s="191">
        <f t="shared" si="47"/>
        <v>31400</v>
      </c>
      <c r="I36" s="191">
        <f t="shared" si="47"/>
        <v>43000</v>
      </c>
      <c r="J36" s="191">
        <f t="shared" si="47"/>
        <v>43000</v>
      </c>
      <c r="K36" s="191">
        <f t="shared" si="47"/>
        <v>43000</v>
      </c>
      <c r="L36" s="191">
        <f t="shared" si="47"/>
        <v>37400</v>
      </c>
      <c r="M36" s="191">
        <f t="shared" si="47"/>
        <v>37400</v>
      </c>
      <c r="N36" s="191">
        <f t="shared" si="47"/>
        <v>37400</v>
      </c>
      <c r="O36" s="191">
        <f t="shared" si="47"/>
        <v>37400</v>
      </c>
      <c r="P36" s="191">
        <f t="shared" si="47"/>
        <v>37400</v>
      </c>
      <c r="Q36" s="191">
        <f t="shared" si="47"/>
        <v>37400</v>
      </c>
      <c r="R36" s="191">
        <f t="shared" si="47"/>
        <v>30760</v>
      </c>
      <c r="S36" s="191">
        <f t="shared" si="47"/>
        <v>17560</v>
      </c>
      <c r="T36" s="191">
        <f t="shared" si="47"/>
        <v>17560</v>
      </c>
      <c r="U36" s="191">
        <f t="shared" si="47"/>
        <v>17560</v>
      </c>
      <c r="V36" s="191">
        <f t="shared" si="47"/>
        <v>17560</v>
      </c>
      <c r="W36" s="191">
        <f t="shared" si="47"/>
        <v>17560</v>
      </c>
      <c r="X36" s="191">
        <f t="shared" si="47"/>
        <v>19160</v>
      </c>
      <c r="Y36" s="191">
        <f t="shared" si="47"/>
        <v>19160</v>
      </c>
      <c r="Z36" s="191">
        <f t="shared" si="47"/>
        <v>19160</v>
      </c>
      <c r="AA36" s="191">
        <f t="shared" si="47"/>
        <v>19160</v>
      </c>
      <c r="AB36" s="191">
        <f t="shared" si="47"/>
        <v>19160</v>
      </c>
      <c r="AC36" s="191">
        <f t="shared" si="47"/>
        <v>17560</v>
      </c>
      <c r="AD36" s="191">
        <f t="shared" si="47"/>
        <v>17560</v>
      </c>
      <c r="AE36" s="191">
        <f t="shared" si="47"/>
        <v>17560</v>
      </c>
      <c r="AF36" s="191">
        <f t="shared" si="47"/>
        <v>17560</v>
      </c>
      <c r="AG36" s="191">
        <f t="shared" si="47"/>
        <v>17560</v>
      </c>
      <c r="AH36" s="191">
        <f t="shared" si="47"/>
        <v>20760</v>
      </c>
      <c r="AI36" s="191">
        <f t="shared" si="47"/>
        <v>20760</v>
      </c>
      <c r="AJ36" s="191">
        <f t="shared" si="47"/>
        <v>20760</v>
      </c>
      <c r="AK36" s="191">
        <f t="shared" si="47"/>
        <v>20760</v>
      </c>
      <c r="AL36" s="191">
        <f t="shared" si="47"/>
        <v>20760</v>
      </c>
      <c r="AM36" s="191">
        <f t="shared" si="47"/>
        <v>22360</v>
      </c>
      <c r="AN36" s="191">
        <f t="shared" si="47"/>
        <v>24360</v>
      </c>
      <c r="AO36" s="191">
        <f t="shared" si="47"/>
        <v>24760</v>
      </c>
      <c r="AP36" s="191">
        <f t="shared" si="47"/>
        <v>24760</v>
      </c>
      <c r="AQ36" s="191">
        <f t="shared" si="47"/>
        <v>24760</v>
      </c>
      <c r="AR36" s="191">
        <f t="shared" si="47"/>
        <v>24760</v>
      </c>
      <c r="AS36" s="191">
        <f t="shared" si="47"/>
        <v>24760</v>
      </c>
      <c r="AT36" s="191">
        <f t="shared" si="47"/>
        <v>24760</v>
      </c>
      <c r="AU36" s="191">
        <f t="shared" si="47"/>
        <v>24760</v>
      </c>
      <c r="AV36" s="191">
        <f t="shared" si="47"/>
        <v>24760</v>
      </c>
      <c r="AW36" s="191">
        <f t="shared" si="47"/>
        <v>24760</v>
      </c>
      <c r="AX36" s="191">
        <f t="shared" si="47"/>
        <v>24760</v>
      </c>
      <c r="AY36" s="191">
        <f t="shared" si="47"/>
        <v>23160</v>
      </c>
      <c r="AZ36" s="191">
        <f t="shared" si="47"/>
        <v>23160</v>
      </c>
      <c r="BA36" s="191">
        <f t="shared" si="47"/>
        <v>24760</v>
      </c>
      <c r="BB36" s="191">
        <f t="shared" si="47"/>
        <v>24760</v>
      </c>
      <c r="BC36" s="191">
        <f t="shared" si="47"/>
        <v>26360</v>
      </c>
      <c r="BD36" s="191">
        <f t="shared" si="47"/>
        <v>28360</v>
      </c>
      <c r="BE36" s="191">
        <f t="shared" si="47"/>
        <v>28360</v>
      </c>
      <c r="BF36" s="191">
        <f t="shared" si="47"/>
        <v>28360</v>
      </c>
      <c r="BG36" s="191">
        <f t="shared" si="47"/>
        <v>28360</v>
      </c>
      <c r="BH36" s="191">
        <f t="shared" si="47"/>
        <v>30360</v>
      </c>
      <c r="BI36" s="191">
        <f t="shared" si="47"/>
        <v>32760</v>
      </c>
      <c r="BJ36" s="191">
        <f t="shared" si="47"/>
        <v>32760</v>
      </c>
      <c r="BK36" s="191">
        <f t="shared" si="47"/>
        <v>30360</v>
      </c>
      <c r="BL36" s="191">
        <f t="shared" si="47"/>
        <v>26360</v>
      </c>
      <c r="BM36" s="191">
        <f t="shared" si="47"/>
        <v>26360</v>
      </c>
      <c r="BN36" s="191">
        <f t="shared" si="47"/>
        <v>28360</v>
      </c>
      <c r="BO36" s="191">
        <f t="shared" si="47"/>
        <v>28360</v>
      </c>
      <c r="BP36" s="191">
        <f t="shared" ref="BP36:CU36" si="48">ROUND(BP13*0.8,)</f>
        <v>21560</v>
      </c>
      <c r="BQ36" s="191">
        <f t="shared" si="48"/>
        <v>21920</v>
      </c>
      <c r="BR36" s="191">
        <f t="shared" si="48"/>
        <v>21920</v>
      </c>
      <c r="BS36" s="191">
        <f t="shared" si="48"/>
        <v>21920</v>
      </c>
      <c r="BT36" s="191">
        <f t="shared" si="48"/>
        <v>20720</v>
      </c>
      <c r="BU36" s="191">
        <f t="shared" si="48"/>
        <v>20720</v>
      </c>
      <c r="BV36" s="191">
        <f t="shared" si="48"/>
        <v>21920</v>
      </c>
      <c r="BW36" s="191">
        <f t="shared" si="48"/>
        <v>21920</v>
      </c>
      <c r="BX36" s="191">
        <f t="shared" si="48"/>
        <v>21920</v>
      </c>
      <c r="BY36" s="191">
        <f t="shared" si="48"/>
        <v>20720</v>
      </c>
      <c r="BZ36" s="191">
        <f t="shared" si="48"/>
        <v>20720</v>
      </c>
      <c r="CA36" s="191">
        <f t="shared" si="48"/>
        <v>20720</v>
      </c>
      <c r="CB36" s="191">
        <f t="shared" si="48"/>
        <v>20720</v>
      </c>
      <c r="CC36" s="191">
        <f t="shared" si="48"/>
        <v>20720</v>
      </c>
      <c r="CD36" s="191">
        <f t="shared" si="48"/>
        <v>20720</v>
      </c>
      <c r="CE36" s="191">
        <f t="shared" si="48"/>
        <v>20720</v>
      </c>
      <c r="CF36" s="191">
        <f t="shared" si="48"/>
        <v>20720</v>
      </c>
      <c r="CG36" s="191">
        <f t="shared" si="48"/>
        <v>20720</v>
      </c>
      <c r="CH36" s="191">
        <f t="shared" si="48"/>
        <v>20720</v>
      </c>
      <c r="CI36" s="191">
        <f t="shared" si="48"/>
        <v>20720</v>
      </c>
      <c r="CJ36" s="191">
        <f t="shared" si="48"/>
        <v>20720</v>
      </c>
      <c r="CK36" s="191">
        <f t="shared" si="48"/>
        <v>20720</v>
      </c>
      <c r="CL36" s="191">
        <f t="shared" si="48"/>
        <v>20720</v>
      </c>
      <c r="CM36" s="191">
        <f t="shared" si="48"/>
        <v>20720</v>
      </c>
      <c r="CN36" s="191">
        <f t="shared" si="48"/>
        <v>20720</v>
      </c>
      <c r="CO36" s="191">
        <f t="shared" si="48"/>
        <v>20720</v>
      </c>
      <c r="CP36" s="191">
        <f t="shared" si="48"/>
        <v>20720</v>
      </c>
      <c r="CQ36" s="191">
        <f t="shared" si="48"/>
        <v>20720</v>
      </c>
      <c r="CR36" s="191">
        <f t="shared" si="48"/>
        <v>20720</v>
      </c>
      <c r="CS36" s="191">
        <f t="shared" si="48"/>
        <v>20720</v>
      </c>
      <c r="CT36" s="191">
        <f t="shared" si="48"/>
        <v>20720</v>
      </c>
      <c r="CU36" s="191">
        <f t="shared" si="48"/>
        <v>20720</v>
      </c>
      <c r="CV36" s="191">
        <f t="shared" ref="CV36:DO36" si="49">ROUND(CV13*0.8,)</f>
        <v>13320</v>
      </c>
      <c r="CW36" s="191">
        <f t="shared" si="49"/>
        <v>13320</v>
      </c>
      <c r="CX36" s="191">
        <f t="shared" si="49"/>
        <v>13720</v>
      </c>
      <c r="CY36" s="191">
        <f t="shared" si="49"/>
        <v>13720</v>
      </c>
      <c r="CZ36" s="191">
        <f t="shared" si="49"/>
        <v>13320</v>
      </c>
      <c r="DA36" s="191">
        <f t="shared" si="49"/>
        <v>13320</v>
      </c>
      <c r="DB36" s="191">
        <f t="shared" si="49"/>
        <v>13320</v>
      </c>
      <c r="DC36" s="191">
        <f t="shared" si="49"/>
        <v>13320</v>
      </c>
      <c r="DD36" s="191">
        <f t="shared" si="49"/>
        <v>13320</v>
      </c>
      <c r="DE36" s="191">
        <f t="shared" si="49"/>
        <v>13720</v>
      </c>
      <c r="DF36" s="191">
        <f t="shared" si="49"/>
        <v>13720</v>
      </c>
      <c r="DG36" s="191">
        <f t="shared" si="49"/>
        <v>13320</v>
      </c>
      <c r="DH36" s="191">
        <f t="shared" si="49"/>
        <v>13320</v>
      </c>
      <c r="DI36" s="191">
        <f t="shared" si="49"/>
        <v>13320</v>
      </c>
      <c r="DJ36" s="191">
        <f t="shared" si="49"/>
        <v>12520</v>
      </c>
      <c r="DK36" s="191">
        <f t="shared" si="49"/>
        <v>12520</v>
      </c>
      <c r="DL36" s="191">
        <f t="shared" si="49"/>
        <v>13080</v>
      </c>
      <c r="DM36" s="191">
        <f t="shared" si="49"/>
        <v>13080</v>
      </c>
      <c r="DN36" s="191">
        <f t="shared" si="49"/>
        <v>12520</v>
      </c>
      <c r="DO36" s="191">
        <f t="shared" si="49"/>
        <v>12520</v>
      </c>
      <c r="DP36" s="191">
        <f t="shared" ref="DP36:DY36" si="50">ROUND(DP13*0.8,)</f>
        <v>12520</v>
      </c>
      <c r="DQ36" s="191">
        <f t="shared" si="50"/>
        <v>12520</v>
      </c>
      <c r="DR36" s="191">
        <f t="shared" si="50"/>
        <v>12520</v>
      </c>
      <c r="DS36" s="191">
        <f t="shared" si="50"/>
        <v>13080</v>
      </c>
      <c r="DT36" s="191">
        <f t="shared" si="50"/>
        <v>13080</v>
      </c>
      <c r="DU36" s="191">
        <f t="shared" si="50"/>
        <v>12520</v>
      </c>
      <c r="DV36" s="191">
        <f t="shared" si="50"/>
        <v>12520</v>
      </c>
      <c r="DW36" s="191">
        <f t="shared" si="50"/>
        <v>12520</v>
      </c>
      <c r="DX36" s="191">
        <f t="shared" si="50"/>
        <v>12520</v>
      </c>
      <c r="DY36" s="191">
        <f t="shared" si="50"/>
        <v>13320</v>
      </c>
      <c r="DZ36" s="191">
        <f t="shared" ref="DZ36:GK36" si="51">ROUND(DZ13*0.8,)</f>
        <v>13080</v>
      </c>
      <c r="EA36" s="191">
        <f t="shared" si="51"/>
        <v>13080</v>
      </c>
      <c r="EB36" s="191">
        <f t="shared" si="51"/>
        <v>13080</v>
      </c>
      <c r="EC36" s="191">
        <f t="shared" si="51"/>
        <v>12120</v>
      </c>
      <c r="ED36" s="191">
        <f t="shared" si="51"/>
        <v>12120</v>
      </c>
      <c r="EE36" s="191">
        <f t="shared" si="51"/>
        <v>12120</v>
      </c>
      <c r="EF36" s="191">
        <f t="shared" si="51"/>
        <v>12120</v>
      </c>
      <c r="EG36" s="191">
        <f t="shared" si="51"/>
        <v>12120</v>
      </c>
      <c r="EH36" s="191">
        <f t="shared" si="51"/>
        <v>13080</v>
      </c>
      <c r="EI36" s="191">
        <f t="shared" si="51"/>
        <v>13080</v>
      </c>
      <c r="EJ36" s="191">
        <f t="shared" si="51"/>
        <v>13080</v>
      </c>
      <c r="EK36" s="191">
        <f t="shared" si="51"/>
        <v>11880</v>
      </c>
      <c r="EL36" s="191">
        <f t="shared" si="51"/>
        <v>11880</v>
      </c>
      <c r="EM36" s="191">
        <f t="shared" si="51"/>
        <v>11880</v>
      </c>
      <c r="EN36" s="191">
        <f t="shared" si="51"/>
        <v>12120</v>
      </c>
      <c r="EO36" s="191">
        <f t="shared" si="51"/>
        <v>12120</v>
      </c>
      <c r="EP36" s="191">
        <f t="shared" si="51"/>
        <v>11880</v>
      </c>
      <c r="EQ36" s="191">
        <f t="shared" si="51"/>
        <v>11880</v>
      </c>
      <c r="ER36" s="191">
        <f t="shared" si="51"/>
        <v>11880</v>
      </c>
      <c r="ES36" s="191">
        <f t="shared" si="51"/>
        <v>11880</v>
      </c>
      <c r="ET36" s="191">
        <f t="shared" si="51"/>
        <v>11880</v>
      </c>
      <c r="EU36" s="191">
        <f t="shared" si="51"/>
        <v>12120</v>
      </c>
      <c r="EV36" s="191">
        <f t="shared" si="51"/>
        <v>12120</v>
      </c>
      <c r="EW36" s="191">
        <f t="shared" si="51"/>
        <v>11880</v>
      </c>
      <c r="EX36" s="191">
        <f t="shared" si="51"/>
        <v>11880</v>
      </c>
      <c r="EY36" s="191">
        <f t="shared" si="51"/>
        <v>11880</v>
      </c>
      <c r="EZ36" s="191">
        <f t="shared" si="51"/>
        <v>11880</v>
      </c>
      <c r="FA36" s="191">
        <f t="shared" si="51"/>
        <v>11880</v>
      </c>
      <c r="FB36" s="191">
        <f t="shared" si="51"/>
        <v>12120</v>
      </c>
      <c r="FC36" s="191">
        <f t="shared" si="51"/>
        <v>12120</v>
      </c>
      <c r="FD36" s="191">
        <f t="shared" si="51"/>
        <v>13320</v>
      </c>
      <c r="FE36" s="191">
        <f t="shared" si="51"/>
        <v>12120</v>
      </c>
      <c r="FF36" s="191">
        <f t="shared" si="51"/>
        <v>12120</v>
      </c>
      <c r="FG36" s="191">
        <f t="shared" si="51"/>
        <v>12120</v>
      </c>
      <c r="FH36" s="191">
        <f t="shared" si="51"/>
        <v>12120</v>
      </c>
      <c r="FI36" s="191">
        <f t="shared" si="51"/>
        <v>18120</v>
      </c>
      <c r="FJ36" s="191">
        <f t="shared" si="51"/>
        <v>18120</v>
      </c>
      <c r="FK36" s="191">
        <f t="shared" si="51"/>
        <v>18120</v>
      </c>
      <c r="FL36" s="191">
        <f t="shared" si="51"/>
        <v>18120</v>
      </c>
      <c r="FM36" s="191">
        <f t="shared" si="51"/>
        <v>18120</v>
      </c>
      <c r="FN36" s="191">
        <f t="shared" si="51"/>
        <v>18120</v>
      </c>
      <c r="FO36" s="191">
        <f t="shared" si="51"/>
        <v>18120</v>
      </c>
      <c r="FP36" s="191">
        <f t="shared" si="51"/>
        <v>18120</v>
      </c>
      <c r="FQ36" s="191">
        <f t="shared" si="51"/>
        <v>18120</v>
      </c>
      <c r="FR36" s="191">
        <f t="shared" si="51"/>
        <v>18120</v>
      </c>
      <c r="FS36" s="191">
        <f t="shared" si="51"/>
        <v>18120</v>
      </c>
      <c r="FT36" s="191">
        <f t="shared" si="51"/>
        <v>18120</v>
      </c>
      <c r="FU36" s="191">
        <f t="shared" si="51"/>
        <v>18120</v>
      </c>
      <c r="FV36" s="191">
        <f t="shared" si="51"/>
        <v>18120</v>
      </c>
      <c r="FW36" s="191">
        <f t="shared" si="51"/>
        <v>18120</v>
      </c>
      <c r="FX36" s="191">
        <f t="shared" si="51"/>
        <v>18120</v>
      </c>
      <c r="FY36" s="191">
        <f t="shared" si="51"/>
        <v>18120</v>
      </c>
      <c r="FZ36" s="191">
        <f t="shared" si="51"/>
        <v>18120</v>
      </c>
      <c r="GA36" s="191">
        <f t="shared" si="51"/>
        <v>18120</v>
      </c>
      <c r="GB36" s="191">
        <f t="shared" si="51"/>
        <v>18120</v>
      </c>
      <c r="GC36" s="191">
        <f t="shared" si="51"/>
        <v>18120</v>
      </c>
      <c r="GD36" s="191">
        <f t="shared" si="51"/>
        <v>18120</v>
      </c>
      <c r="GE36" s="191">
        <f t="shared" si="51"/>
        <v>18120</v>
      </c>
      <c r="GF36" s="191">
        <f t="shared" si="51"/>
        <v>18120</v>
      </c>
      <c r="GG36" s="191">
        <f t="shared" si="51"/>
        <v>12120</v>
      </c>
      <c r="GH36" s="191">
        <f t="shared" si="51"/>
        <v>12120</v>
      </c>
      <c r="GI36" s="191">
        <f t="shared" si="51"/>
        <v>19640</v>
      </c>
      <c r="GJ36" s="191">
        <f t="shared" si="51"/>
        <v>19640</v>
      </c>
      <c r="GK36" s="191">
        <f t="shared" si="51"/>
        <v>19640</v>
      </c>
      <c r="GL36" s="191">
        <f t="shared" ref="GL36:IW36" si="52">ROUND(GL13*0.8,)</f>
        <v>19640</v>
      </c>
      <c r="GM36" s="191">
        <f t="shared" si="52"/>
        <v>19640</v>
      </c>
      <c r="GN36" s="191">
        <f t="shared" si="52"/>
        <v>19640</v>
      </c>
      <c r="GO36" s="191">
        <f t="shared" si="52"/>
        <v>19640</v>
      </c>
      <c r="GP36" s="191">
        <f t="shared" si="52"/>
        <v>19640</v>
      </c>
      <c r="GQ36" s="191">
        <f t="shared" si="52"/>
        <v>19640</v>
      </c>
      <c r="GR36" s="191">
        <f t="shared" si="52"/>
        <v>19640</v>
      </c>
      <c r="GS36" s="191">
        <f t="shared" si="52"/>
        <v>14840</v>
      </c>
      <c r="GT36" s="191">
        <f t="shared" si="52"/>
        <v>14840</v>
      </c>
      <c r="GU36" s="191">
        <f t="shared" si="52"/>
        <v>14840</v>
      </c>
      <c r="GV36" s="191">
        <f t="shared" si="52"/>
        <v>14840</v>
      </c>
      <c r="GW36" s="191">
        <f t="shared" si="52"/>
        <v>15240</v>
      </c>
      <c r="GX36" s="191">
        <f t="shared" si="52"/>
        <v>15240</v>
      </c>
      <c r="GY36" s="191">
        <f t="shared" si="52"/>
        <v>16200</v>
      </c>
      <c r="GZ36" s="191">
        <f t="shared" si="52"/>
        <v>16200</v>
      </c>
      <c r="HA36" s="191">
        <f t="shared" si="52"/>
        <v>15240</v>
      </c>
      <c r="HB36" s="191">
        <f t="shared" si="52"/>
        <v>15240</v>
      </c>
      <c r="HC36" s="191">
        <f t="shared" si="52"/>
        <v>15240</v>
      </c>
      <c r="HD36" s="191">
        <f t="shared" si="52"/>
        <v>15240</v>
      </c>
      <c r="HE36" s="191">
        <f t="shared" si="52"/>
        <v>15240</v>
      </c>
      <c r="HF36" s="191">
        <f t="shared" si="52"/>
        <v>16200</v>
      </c>
      <c r="HG36" s="191">
        <f t="shared" si="52"/>
        <v>16200</v>
      </c>
      <c r="HH36" s="191">
        <f t="shared" si="52"/>
        <v>15240</v>
      </c>
      <c r="HI36" s="191">
        <f t="shared" si="52"/>
        <v>15240</v>
      </c>
      <c r="HJ36" s="191">
        <f t="shared" si="52"/>
        <v>15240</v>
      </c>
      <c r="HK36" s="191">
        <f t="shared" si="52"/>
        <v>15240</v>
      </c>
      <c r="HL36" s="191">
        <f t="shared" si="52"/>
        <v>15240</v>
      </c>
      <c r="HM36" s="191">
        <f t="shared" si="52"/>
        <v>13320</v>
      </c>
      <c r="HN36" s="191">
        <f t="shared" si="52"/>
        <v>16200</v>
      </c>
      <c r="HO36" s="191">
        <f t="shared" si="52"/>
        <v>15240</v>
      </c>
      <c r="HP36" s="191">
        <f t="shared" si="52"/>
        <v>15240</v>
      </c>
      <c r="HQ36" s="191">
        <f t="shared" si="52"/>
        <v>15240</v>
      </c>
      <c r="HR36" s="191">
        <f t="shared" si="52"/>
        <v>15240</v>
      </c>
      <c r="HS36" s="191">
        <f t="shared" si="52"/>
        <v>15240</v>
      </c>
      <c r="HT36" s="191">
        <f t="shared" si="52"/>
        <v>16200</v>
      </c>
      <c r="HU36" s="191">
        <f t="shared" si="52"/>
        <v>16200</v>
      </c>
      <c r="HV36" s="191">
        <f t="shared" si="52"/>
        <v>15240</v>
      </c>
      <c r="HW36" s="191">
        <f t="shared" si="52"/>
        <v>15240</v>
      </c>
      <c r="HX36" s="191">
        <f t="shared" si="52"/>
        <v>15240</v>
      </c>
      <c r="HY36" s="191">
        <f t="shared" si="52"/>
        <v>15240</v>
      </c>
      <c r="HZ36" s="191">
        <f t="shared" si="52"/>
        <v>15240</v>
      </c>
      <c r="IA36" s="191">
        <f t="shared" si="52"/>
        <v>16200</v>
      </c>
      <c r="IB36" s="191">
        <f t="shared" si="52"/>
        <v>16200</v>
      </c>
      <c r="IC36" s="191">
        <f t="shared" si="52"/>
        <v>15240</v>
      </c>
      <c r="ID36" s="191">
        <f t="shared" si="52"/>
        <v>15240</v>
      </c>
      <c r="IE36" s="191">
        <f t="shared" si="52"/>
        <v>15240</v>
      </c>
      <c r="IF36" s="191">
        <f t="shared" si="52"/>
        <v>15240</v>
      </c>
      <c r="IG36" s="191">
        <f t="shared" si="52"/>
        <v>15240</v>
      </c>
      <c r="IH36" s="191">
        <f t="shared" si="52"/>
        <v>16200</v>
      </c>
      <c r="II36" s="191">
        <f t="shared" si="52"/>
        <v>16200</v>
      </c>
      <c r="IJ36" s="191">
        <f t="shared" si="52"/>
        <v>13720</v>
      </c>
      <c r="IK36" s="191">
        <f t="shared" si="52"/>
        <v>13720</v>
      </c>
      <c r="IL36" s="191">
        <f t="shared" si="52"/>
        <v>13720</v>
      </c>
      <c r="IM36" s="191">
        <f t="shared" si="52"/>
        <v>13720</v>
      </c>
      <c r="IN36" s="191">
        <f t="shared" si="52"/>
        <v>13720</v>
      </c>
      <c r="IO36" s="191">
        <f t="shared" si="52"/>
        <v>15240</v>
      </c>
      <c r="IP36" s="191">
        <f t="shared" si="52"/>
        <v>15240</v>
      </c>
      <c r="IQ36" s="191">
        <f t="shared" si="52"/>
        <v>13320</v>
      </c>
      <c r="IR36" s="191">
        <f t="shared" si="52"/>
        <v>13320</v>
      </c>
      <c r="IS36" s="191">
        <f t="shared" si="52"/>
        <v>13320</v>
      </c>
      <c r="IT36" s="191">
        <f t="shared" si="52"/>
        <v>13320</v>
      </c>
      <c r="IU36" s="191">
        <f t="shared" si="52"/>
        <v>13320</v>
      </c>
      <c r="IV36" s="191">
        <f t="shared" si="52"/>
        <v>15240</v>
      </c>
      <c r="IW36" s="191">
        <f t="shared" si="52"/>
        <v>15240</v>
      </c>
      <c r="IX36" s="191">
        <f t="shared" ref="IX36:JV36" si="53">ROUND(IX13*0.8,)</f>
        <v>13320</v>
      </c>
      <c r="IY36" s="191">
        <f t="shared" si="53"/>
        <v>13320</v>
      </c>
      <c r="IZ36" s="191">
        <f t="shared" si="53"/>
        <v>13320</v>
      </c>
      <c r="JA36" s="191">
        <f t="shared" si="53"/>
        <v>13320</v>
      </c>
      <c r="JB36" s="191">
        <f t="shared" si="53"/>
        <v>13320</v>
      </c>
      <c r="JC36" s="191">
        <f t="shared" si="53"/>
        <v>15240</v>
      </c>
      <c r="JD36" s="191">
        <f t="shared" si="53"/>
        <v>15240</v>
      </c>
      <c r="JE36" s="191">
        <f t="shared" si="53"/>
        <v>13320</v>
      </c>
      <c r="JF36" s="191">
        <f t="shared" si="53"/>
        <v>13320</v>
      </c>
      <c r="JG36" s="191">
        <f t="shared" si="53"/>
        <v>13320</v>
      </c>
      <c r="JH36" s="191">
        <f t="shared" si="53"/>
        <v>13320</v>
      </c>
      <c r="JI36" s="191">
        <f t="shared" si="53"/>
        <v>13320</v>
      </c>
      <c r="JJ36" s="191">
        <f t="shared" si="53"/>
        <v>15240</v>
      </c>
      <c r="JK36" s="191">
        <f t="shared" si="53"/>
        <v>15240</v>
      </c>
      <c r="JL36" s="191">
        <f t="shared" si="53"/>
        <v>13320</v>
      </c>
      <c r="JM36" s="191">
        <f t="shared" si="53"/>
        <v>13320</v>
      </c>
      <c r="JN36" s="191">
        <f t="shared" si="53"/>
        <v>13320</v>
      </c>
      <c r="JO36" s="191">
        <f t="shared" si="53"/>
        <v>13320</v>
      </c>
      <c r="JP36" s="191">
        <f t="shared" si="53"/>
        <v>13320</v>
      </c>
      <c r="JQ36" s="191">
        <f t="shared" si="53"/>
        <v>15240</v>
      </c>
      <c r="JR36" s="191">
        <f t="shared" si="53"/>
        <v>15240</v>
      </c>
      <c r="JS36" s="191">
        <f t="shared" si="53"/>
        <v>14280</v>
      </c>
      <c r="JT36" s="191">
        <f t="shared" si="53"/>
        <v>14280</v>
      </c>
      <c r="JU36" s="191">
        <f t="shared" si="53"/>
        <v>14280</v>
      </c>
      <c r="JV36" s="191">
        <f t="shared" si="53"/>
        <v>14280</v>
      </c>
    </row>
    <row r="37" spans="1:282" s="50" customFormat="1" x14ac:dyDescent="0.2">
      <c r="A37" s="180">
        <v>2</v>
      </c>
      <c r="B37" s="191" t="e">
        <f t="shared" ref="B37:C37" si="54">ROUND(B14*0.8,)</f>
        <v>#REF!</v>
      </c>
      <c r="C37" s="191" t="e">
        <f t="shared" si="54"/>
        <v>#REF!</v>
      </c>
      <c r="D37" s="191" t="e">
        <f t="shared" ref="D37:BO37" si="55">ROUND(D14*0.8,)</f>
        <v>#REF!</v>
      </c>
      <c r="E37" s="191" t="e">
        <f t="shared" si="55"/>
        <v>#REF!</v>
      </c>
      <c r="F37" s="191" t="e">
        <f t="shared" si="55"/>
        <v>#REF!</v>
      </c>
      <c r="G37" s="191" t="e">
        <f t="shared" si="55"/>
        <v>#REF!</v>
      </c>
      <c r="H37" s="191">
        <f t="shared" si="55"/>
        <v>33200</v>
      </c>
      <c r="I37" s="191">
        <f t="shared" si="55"/>
        <v>44800</v>
      </c>
      <c r="J37" s="191">
        <f t="shared" si="55"/>
        <v>44800</v>
      </c>
      <c r="K37" s="191">
        <f t="shared" si="55"/>
        <v>44800</v>
      </c>
      <c r="L37" s="191">
        <f t="shared" si="55"/>
        <v>39200</v>
      </c>
      <c r="M37" s="191">
        <f t="shared" si="55"/>
        <v>39200</v>
      </c>
      <c r="N37" s="191">
        <f t="shared" si="55"/>
        <v>39200</v>
      </c>
      <c r="O37" s="191">
        <f t="shared" si="55"/>
        <v>39200</v>
      </c>
      <c r="P37" s="191">
        <f t="shared" si="55"/>
        <v>39200</v>
      </c>
      <c r="Q37" s="191">
        <f t="shared" si="55"/>
        <v>39200</v>
      </c>
      <c r="R37" s="191">
        <f t="shared" si="55"/>
        <v>32320</v>
      </c>
      <c r="S37" s="191">
        <f t="shared" si="55"/>
        <v>19120</v>
      </c>
      <c r="T37" s="191">
        <f t="shared" si="55"/>
        <v>19120</v>
      </c>
      <c r="U37" s="191">
        <f t="shared" si="55"/>
        <v>19120</v>
      </c>
      <c r="V37" s="191">
        <f t="shared" si="55"/>
        <v>19120</v>
      </c>
      <c r="W37" s="191">
        <f t="shared" si="55"/>
        <v>19120</v>
      </c>
      <c r="X37" s="191">
        <f t="shared" si="55"/>
        <v>20720</v>
      </c>
      <c r="Y37" s="191">
        <f t="shared" si="55"/>
        <v>20720</v>
      </c>
      <c r="Z37" s="191">
        <f t="shared" si="55"/>
        <v>20720</v>
      </c>
      <c r="AA37" s="191">
        <f t="shared" si="55"/>
        <v>20720</v>
      </c>
      <c r="AB37" s="191">
        <f t="shared" si="55"/>
        <v>20720</v>
      </c>
      <c r="AC37" s="191">
        <f t="shared" si="55"/>
        <v>19120</v>
      </c>
      <c r="AD37" s="191">
        <f t="shared" si="55"/>
        <v>19120</v>
      </c>
      <c r="AE37" s="191">
        <f t="shared" si="55"/>
        <v>19120</v>
      </c>
      <c r="AF37" s="191">
        <f t="shared" si="55"/>
        <v>19120</v>
      </c>
      <c r="AG37" s="191">
        <f t="shared" si="55"/>
        <v>19120</v>
      </c>
      <c r="AH37" s="191">
        <f t="shared" si="55"/>
        <v>22320</v>
      </c>
      <c r="AI37" s="191">
        <f t="shared" si="55"/>
        <v>22320</v>
      </c>
      <c r="AJ37" s="191">
        <f t="shared" si="55"/>
        <v>22320</v>
      </c>
      <c r="AK37" s="191">
        <f t="shared" si="55"/>
        <v>22320</v>
      </c>
      <c r="AL37" s="191">
        <f t="shared" si="55"/>
        <v>22320</v>
      </c>
      <c r="AM37" s="191">
        <f t="shared" si="55"/>
        <v>23920</v>
      </c>
      <c r="AN37" s="191">
        <f t="shared" si="55"/>
        <v>25920</v>
      </c>
      <c r="AO37" s="191">
        <f t="shared" si="55"/>
        <v>26320</v>
      </c>
      <c r="AP37" s="191">
        <f t="shared" si="55"/>
        <v>26320</v>
      </c>
      <c r="AQ37" s="191">
        <f t="shared" si="55"/>
        <v>26320</v>
      </c>
      <c r="AR37" s="191">
        <f t="shared" si="55"/>
        <v>26320</v>
      </c>
      <c r="AS37" s="191">
        <f t="shared" si="55"/>
        <v>26320</v>
      </c>
      <c r="AT37" s="191">
        <f t="shared" si="55"/>
        <v>26320</v>
      </c>
      <c r="AU37" s="191">
        <f t="shared" si="55"/>
        <v>26320</v>
      </c>
      <c r="AV37" s="191">
        <f t="shared" si="55"/>
        <v>26320</v>
      </c>
      <c r="AW37" s="191">
        <f t="shared" si="55"/>
        <v>26320</v>
      </c>
      <c r="AX37" s="191">
        <f t="shared" si="55"/>
        <v>26320</v>
      </c>
      <c r="AY37" s="191">
        <f t="shared" si="55"/>
        <v>24720</v>
      </c>
      <c r="AZ37" s="191">
        <f t="shared" si="55"/>
        <v>24720</v>
      </c>
      <c r="BA37" s="191">
        <f t="shared" si="55"/>
        <v>26320</v>
      </c>
      <c r="BB37" s="191">
        <f t="shared" si="55"/>
        <v>26320</v>
      </c>
      <c r="BC37" s="191">
        <f t="shared" si="55"/>
        <v>27920</v>
      </c>
      <c r="BD37" s="191">
        <f t="shared" si="55"/>
        <v>29920</v>
      </c>
      <c r="BE37" s="191">
        <f t="shared" si="55"/>
        <v>29920</v>
      </c>
      <c r="BF37" s="191">
        <f t="shared" si="55"/>
        <v>29920</v>
      </c>
      <c r="BG37" s="191">
        <f t="shared" si="55"/>
        <v>29920</v>
      </c>
      <c r="BH37" s="191">
        <f t="shared" si="55"/>
        <v>31920</v>
      </c>
      <c r="BI37" s="191">
        <f t="shared" si="55"/>
        <v>34320</v>
      </c>
      <c r="BJ37" s="191">
        <f t="shared" si="55"/>
        <v>34320</v>
      </c>
      <c r="BK37" s="191">
        <f t="shared" si="55"/>
        <v>31920</v>
      </c>
      <c r="BL37" s="191">
        <f t="shared" si="55"/>
        <v>27920</v>
      </c>
      <c r="BM37" s="191">
        <f t="shared" si="55"/>
        <v>27920</v>
      </c>
      <c r="BN37" s="191">
        <f t="shared" si="55"/>
        <v>29920</v>
      </c>
      <c r="BO37" s="191">
        <f t="shared" si="55"/>
        <v>29920</v>
      </c>
      <c r="BP37" s="191">
        <f t="shared" ref="BP37:CU37" si="56">ROUND(BP14*0.8,)</f>
        <v>23120</v>
      </c>
      <c r="BQ37" s="191">
        <f t="shared" si="56"/>
        <v>23480</v>
      </c>
      <c r="BR37" s="191">
        <f t="shared" si="56"/>
        <v>23480</v>
      </c>
      <c r="BS37" s="191">
        <f t="shared" si="56"/>
        <v>23480</v>
      </c>
      <c r="BT37" s="191">
        <f t="shared" si="56"/>
        <v>22280</v>
      </c>
      <c r="BU37" s="191">
        <f t="shared" si="56"/>
        <v>22280</v>
      </c>
      <c r="BV37" s="191">
        <f t="shared" si="56"/>
        <v>23480</v>
      </c>
      <c r="BW37" s="191">
        <f t="shared" si="56"/>
        <v>23480</v>
      </c>
      <c r="BX37" s="191">
        <f t="shared" si="56"/>
        <v>23480</v>
      </c>
      <c r="BY37" s="191">
        <f t="shared" si="56"/>
        <v>22280</v>
      </c>
      <c r="BZ37" s="191">
        <f t="shared" si="56"/>
        <v>22280</v>
      </c>
      <c r="CA37" s="191">
        <f t="shared" si="56"/>
        <v>22280</v>
      </c>
      <c r="CB37" s="191">
        <f t="shared" si="56"/>
        <v>22280</v>
      </c>
      <c r="CC37" s="191">
        <f t="shared" si="56"/>
        <v>22280</v>
      </c>
      <c r="CD37" s="191">
        <f t="shared" si="56"/>
        <v>22280</v>
      </c>
      <c r="CE37" s="191">
        <f t="shared" si="56"/>
        <v>22280</v>
      </c>
      <c r="CF37" s="191">
        <f t="shared" si="56"/>
        <v>22280</v>
      </c>
      <c r="CG37" s="191">
        <f t="shared" si="56"/>
        <v>22280</v>
      </c>
      <c r="CH37" s="191">
        <f t="shared" si="56"/>
        <v>22280</v>
      </c>
      <c r="CI37" s="191">
        <f t="shared" si="56"/>
        <v>22280</v>
      </c>
      <c r="CJ37" s="191">
        <f t="shared" si="56"/>
        <v>22280</v>
      </c>
      <c r="CK37" s="191">
        <f t="shared" si="56"/>
        <v>22280</v>
      </c>
      <c r="CL37" s="191">
        <f t="shared" si="56"/>
        <v>22280</v>
      </c>
      <c r="CM37" s="191">
        <f t="shared" si="56"/>
        <v>22280</v>
      </c>
      <c r="CN37" s="191">
        <f t="shared" si="56"/>
        <v>22280</v>
      </c>
      <c r="CO37" s="191">
        <f t="shared" si="56"/>
        <v>22280</v>
      </c>
      <c r="CP37" s="191">
        <f t="shared" si="56"/>
        <v>22280</v>
      </c>
      <c r="CQ37" s="191">
        <f t="shared" si="56"/>
        <v>22280</v>
      </c>
      <c r="CR37" s="191">
        <f t="shared" si="56"/>
        <v>22280</v>
      </c>
      <c r="CS37" s="191">
        <f t="shared" si="56"/>
        <v>22280</v>
      </c>
      <c r="CT37" s="191">
        <f t="shared" si="56"/>
        <v>22280</v>
      </c>
      <c r="CU37" s="191">
        <f t="shared" si="56"/>
        <v>22200</v>
      </c>
      <c r="CV37" s="191">
        <f t="shared" ref="CV37:DO37" si="57">ROUND(CV14*0.8,)</f>
        <v>14800</v>
      </c>
      <c r="CW37" s="191">
        <f t="shared" si="57"/>
        <v>14800</v>
      </c>
      <c r="CX37" s="191">
        <f t="shared" si="57"/>
        <v>15200</v>
      </c>
      <c r="CY37" s="191">
        <f t="shared" si="57"/>
        <v>15200</v>
      </c>
      <c r="CZ37" s="191">
        <f t="shared" si="57"/>
        <v>14800</v>
      </c>
      <c r="DA37" s="191">
        <f t="shared" si="57"/>
        <v>14800</v>
      </c>
      <c r="DB37" s="191">
        <f t="shared" si="57"/>
        <v>14800</v>
      </c>
      <c r="DC37" s="191">
        <f t="shared" si="57"/>
        <v>14800</v>
      </c>
      <c r="DD37" s="191">
        <f t="shared" si="57"/>
        <v>14800</v>
      </c>
      <c r="DE37" s="191">
        <f t="shared" si="57"/>
        <v>15200</v>
      </c>
      <c r="DF37" s="191">
        <f t="shared" si="57"/>
        <v>15200</v>
      </c>
      <c r="DG37" s="191">
        <f t="shared" si="57"/>
        <v>14800</v>
      </c>
      <c r="DH37" s="191">
        <f t="shared" si="57"/>
        <v>14800</v>
      </c>
      <c r="DI37" s="191">
        <f t="shared" si="57"/>
        <v>14800</v>
      </c>
      <c r="DJ37" s="191">
        <f t="shared" si="57"/>
        <v>14000</v>
      </c>
      <c r="DK37" s="191">
        <f t="shared" si="57"/>
        <v>14000</v>
      </c>
      <c r="DL37" s="191">
        <f t="shared" si="57"/>
        <v>14560</v>
      </c>
      <c r="DM37" s="191">
        <f t="shared" si="57"/>
        <v>14560</v>
      </c>
      <c r="DN37" s="191">
        <f t="shared" si="57"/>
        <v>14000</v>
      </c>
      <c r="DO37" s="191">
        <f t="shared" si="57"/>
        <v>14000</v>
      </c>
      <c r="DP37" s="191">
        <f t="shared" ref="DP37:DY37" si="58">ROUND(DP14*0.8,)</f>
        <v>14000</v>
      </c>
      <c r="DQ37" s="191">
        <f t="shared" si="58"/>
        <v>14000</v>
      </c>
      <c r="DR37" s="191">
        <f t="shared" si="58"/>
        <v>14000</v>
      </c>
      <c r="DS37" s="191">
        <f t="shared" si="58"/>
        <v>14560</v>
      </c>
      <c r="DT37" s="191">
        <f t="shared" si="58"/>
        <v>14560</v>
      </c>
      <c r="DU37" s="191">
        <f t="shared" si="58"/>
        <v>14000</v>
      </c>
      <c r="DV37" s="191">
        <f t="shared" si="58"/>
        <v>14000</v>
      </c>
      <c r="DW37" s="191">
        <f t="shared" si="58"/>
        <v>14000</v>
      </c>
      <c r="DX37" s="191">
        <f t="shared" si="58"/>
        <v>14000</v>
      </c>
      <c r="DY37" s="191">
        <f t="shared" si="58"/>
        <v>14800</v>
      </c>
      <c r="DZ37" s="191">
        <f t="shared" ref="DZ37:GK37" si="59">ROUND(DZ14*0.8,)</f>
        <v>14560</v>
      </c>
      <c r="EA37" s="191">
        <f t="shared" si="59"/>
        <v>14560</v>
      </c>
      <c r="EB37" s="191">
        <f t="shared" si="59"/>
        <v>14560</v>
      </c>
      <c r="EC37" s="191">
        <f t="shared" si="59"/>
        <v>13600</v>
      </c>
      <c r="ED37" s="191">
        <f t="shared" si="59"/>
        <v>13600</v>
      </c>
      <c r="EE37" s="191">
        <f t="shared" si="59"/>
        <v>13600</v>
      </c>
      <c r="EF37" s="191">
        <f t="shared" si="59"/>
        <v>13600</v>
      </c>
      <c r="EG37" s="191">
        <f t="shared" si="59"/>
        <v>13600</v>
      </c>
      <c r="EH37" s="191">
        <f t="shared" si="59"/>
        <v>14560</v>
      </c>
      <c r="EI37" s="191">
        <f t="shared" si="59"/>
        <v>14560</v>
      </c>
      <c r="EJ37" s="191">
        <f t="shared" si="59"/>
        <v>14560</v>
      </c>
      <c r="EK37" s="191">
        <f t="shared" si="59"/>
        <v>13360</v>
      </c>
      <c r="EL37" s="191">
        <f t="shared" si="59"/>
        <v>13360</v>
      </c>
      <c r="EM37" s="191">
        <f t="shared" si="59"/>
        <v>13360</v>
      </c>
      <c r="EN37" s="191">
        <f t="shared" si="59"/>
        <v>13600</v>
      </c>
      <c r="EO37" s="191">
        <f t="shared" si="59"/>
        <v>13600</v>
      </c>
      <c r="EP37" s="191">
        <f t="shared" si="59"/>
        <v>13360</v>
      </c>
      <c r="EQ37" s="191">
        <f t="shared" si="59"/>
        <v>13360</v>
      </c>
      <c r="ER37" s="191">
        <f t="shared" si="59"/>
        <v>13360</v>
      </c>
      <c r="ES37" s="191">
        <f t="shared" si="59"/>
        <v>13360</v>
      </c>
      <c r="ET37" s="191">
        <f t="shared" si="59"/>
        <v>13360</v>
      </c>
      <c r="EU37" s="191">
        <f t="shared" si="59"/>
        <v>13600</v>
      </c>
      <c r="EV37" s="191">
        <f t="shared" si="59"/>
        <v>13600</v>
      </c>
      <c r="EW37" s="191">
        <f t="shared" si="59"/>
        <v>13360</v>
      </c>
      <c r="EX37" s="191">
        <f t="shared" si="59"/>
        <v>13360</v>
      </c>
      <c r="EY37" s="191">
        <f t="shared" si="59"/>
        <v>13360</v>
      </c>
      <c r="EZ37" s="191">
        <f t="shared" si="59"/>
        <v>13360</v>
      </c>
      <c r="FA37" s="191">
        <f t="shared" si="59"/>
        <v>13360</v>
      </c>
      <c r="FB37" s="191">
        <f t="shared" si="59"/>
        <v>13600</v>
      </c>
      <c r="FC37" s="191">
        <f t="shared" si="59"/>
        <v>13600</v>
      </c>
      <c r="FD37" s="191">
        <f t="shared" si="59"/>
        <v>14800</v>
      </c>
      <c r="FE37" s="191">
        <f t="shared" si="59"/>
        <v>13600</v>
      </c>
      <c r="FF37" s="191">
        <f t="shared" si="59"/>
        <v>13600</v>
      </c>
      <c r="FG37" s="191">
        <f t="shared" si="59"/>
        <v>13600</v>
      </c>
      <c r="FH37" s="191">
        <f t="shared" si="59"/>
        <v>13600</v>
      </c>
      <c r="FI37" s="191">
        <f t="shared" si="59"/>
        <v>19600</v>
      </c>
      <c r="FJ37" s="191">
        <f t="shared" si="59"/>
        <v>19600</v>
      </c>
      <c r="FK37" s="191">
        <f t="shared" si="59"/>
        <v>19600</v>
      </c>
      <c r="FL37" s="191">
        <f t="shared" si="59"/>
        <v>19600</v>
      </c>
      <c r="FM37" s="191">
        <f t="shared" si="59"/>
        <v>19600</v>
      </c>
      <c r="FN37" s="191">
        <f t="shared" si="59"/>
        <v>19600</v>
      </c>
      <c r="FO37" s="191">
        <f t="shared" si="59"/>
        <v>19600</v>
      </c>
      <c r="FP37" s="191">
        <f t="shared" si="59"/>
        <v>19600</v>
      </c>
      <c r="FQ37" s="191">
        <f t="shared" si="59"/>
        <v>19600</v>
      </c>
      <c r="FR37" s="191">
        <f t="shared" si="59"/>
        <v>19600</v>
      </c>
      <c r="FS37" s="191">
        <f t="shared" si="59"/>
        <v>19600</v>
      </c>
      <c r="FT37" s="191">
        <f t="shared" si="59"/>
        <v>19600</v>
      </c>
      <c r="FU37" s="191">
        <f t="shared" si="59"/>
        <v>19600</v>
      </c>
      <c r="FV37" s="191">
        <f t="shared" si="59"/>
        <v>19600</v>
      </c>
      <c r="FW37" s="191">
        <f t="shared" si="59"/>
        <v>19600</v>
      </c>
      <c r="FX37" s="191">
        <f t="shared" si="59"/>
        <v>19600</v>
      </c>
      <c r="FY37" s="191">
        <f t="shared" si="59"/>
        <v>19600</v>
      </c>
      <c r="FZ37" s="191">
        <f t="shared" si="59"/>
        <v>19600</v>
      </c>
      <c r="GA37" s="191">
        <f t="shared" si="59"/>
        <v>19600</v>
      </c>
      <c r="GB37" s="191">
        <f t="shared" si="59"/>
        <v>19600</v>
      </c>
      <c r="GC37" s="191">
        <f t="shared" si="59"/>
        <v>19600</v>
      </c>
      <c r="GD37" s="191">
        <f t="shared" si="59"/>
        <v>19600</v>
      </c>
      <c r="GE37" s="191">
        <f t="shared" si="59"/>
        <v>19600</v>
      </c>
      <c r="GF37" s="191">
        <f t="shared" si="59"/>
        <v>19600</v>
      </c>
      <c r="GG37" s="191">
        <f t="shared" si="59"/>
        <v>13600</v>
      </c>
      <c r="GH37" s="191">
        <f t="shared" si="59"/>
        <v>13600</v>
      </c>
      <c r="GI37" s="191">
        <f t="shared" si="59"/>
        <v>21120</v>
      </c>
      <c r="GJ37" s="191">
        <f t="shared" si="59"/>
        <v>21120</v>
      </c>
      <c r="GK37" s="191">
        <f t="shared" si="59"/>
        <v>21120</v>
      </c>
      <c r="GL37" s="191">
        <f t="shared" ref="GL37:IW37" si="60">ROUND(GL14*0.8,)</f>
        <v>21120</v>
      </c>
      <c r="GM37" s="191">
        <f t="shared" si="60"/>
        <v>21120</v>
      </c>
      <c r="GN37" s="191">
        <f t="shared" si="60"/>
        <v>21120</v>
      </c>
      <c r="GO37" s="191">
        <f t="shared" si="60"/>
        <v>21120</v>
      </c>
      <c r="GP37" s="191">
        <f t="shared" si="60"/>
        <v>21120</v>
      </c>
      <c r="GQ37" s="191">
        <f t="shared" si="60"/>
        <v>21120</v>
      </c>
      <c r="GR37" s="191">
        <f t="shared" si="60"/>
        <v>21120</v>
      </c>
      <c r="GS37" s="191">
        <f t="shared" si="60"/>
        <v>16320</v>
      </c>
      <c r="GT37" s="191">
        <f t="shared" si="60"/>
        <v>16320</v>
      </c>
      <c r="GU37" s="191">
        <f t="shared" si="60"/>
        <v>16320</v>
      </c>
      <c r="GV37" s="191">
        <f t="shared" si="60"/>
        <v>16320</v>
      </c>
      <c r="GW37" s="191">
        <f t="shared" si="60"/>
        <v>16720</v>
      </c>
      <c r="GX37" s="191">
        <f t="shared" si="60"/>
        <v>16720</v>
      </c>
      <c r="GY37" s="191">
        <f t="shared" si="60"/>
        <v>17680</v>
      </c>
      <c r="GZ37" s="191">
        <f t="shared" si="60"/>
        <v>17680</v>
      </c>
      <c r="HA37" s="191">
        <f t="shared" si="60"/>
        <v>16720</v>
      </c>
      <c r="HB37" s="191">
        <f t="shared" si="60"/>
        <v>16720</v>
      </c>
      <c r="HC37" s="191">
        <f t="shared" si="60"/>
        <v>16720</v>
      </c>
      <c r="HD37" s="191">
        <f t="shared" si="60"/>
        <v>16720</v>
      </c>
      <c r="HE37" s="191">
        <f t="shared" si="60"/>
        <v>16720</v>
      </c>
      <c r="HF37" s="191">
        <f t="shared" si="60"/>
        <v>17680</v>
      </c>
      <c r="HG37" s="191">
        <f t="shared" si="60"/>
        <v>17680</v>
      </c>
      <c r="HH37" s="191">
        <f t="shared" si="60"/>
        <v>16720</v>
      </c>
      <c r="HI37" s="191">
        <f t="shared" si="60"/>
        <v>16720</v>
      </c>
      <c r="HJ37" s="191">
        <f t="shared" si="60"/>
        <v>16720</v>
      </c>
      <c r="HK37" s="191">
        <f t="shared" si="60"/>
        <v>16720</v>
      </c>
      <c r="HL37" s="191">
        <f t="shared" si="60"/>
        <v>16720</v>
      </c>
      <c r="HM37" s="191">
        <f t="shared" si="60"/>
        <v>14800</v>
      </c>
      <c r="HN37" s="191">
        <f t="shared" si="60"/>
        <v>17680</v>
      </c>
      <c r="HO37" s="191">
        <f t="shared" si="60"/>
        <v>16720</v>
      </c>
      <c r="HP37" s="191">
        <f t="shared" si="60"/>
        <v>16720</v>
      </c>
      <c r="HQ37" s="191">
        <f t="shared" si="60"/>
        <v>16720</v>
      </c>
      <c r="HR37" s="191">
        <f t="shared" si="60"/>
        <v>16720</v>
      </c>
      <c r="HS37" s="191">
        <f t="shared" si="60"/>
        <v>16720</v>
      </c>
      <c r="HT37" s="191">
        <f t="shared" si="60"/>
        <v>17680</v>
      </c>
      <c r="HU37" s="191">
        <f t="shared" si="60"/>
        <v>17680</v>
      </c>
      <c r="HV37" s="191">
        <f t="shared" si="60"/>
        <v>16720</v>
      </c>
      <c r="HW37" s="191">
        <f t="shared" si="60"/>
        <v>16720</v>
      </c>
      <c r="HX37" s="191">
        <f t="shared" si="60"/>
        <v>16720</v>
      </c>
      <c r="HY37" s="191">
        <f t="shared" si="60"/>
        <v>16720</v>
      </c>
      <c r="HZ37" s="191">
        <f t="shared" si="60"/>
        <v>16720</v>
      </c>
      <c r="IA37" s="191">
        <f t="shared" si="60"/>
        <v>17680</v>
      </c>
      <c r="IB37" s="191">
        <f t="shared" si="60"/>
        <v>17680</v>
      </c>
      <c r="IC37" s="191">
        <f t="shared" si="60"/>
        <v>16720</v>
      </c>
      <c r="ID37" s="191">
        <f t="shared" si="60"/>
        <v>16720</v>
      </c>
      <c r="IE37" s="191">
        <f t="shared" si="60"/>
        <v>16720</v>
      </c>
      <c r="IF37" s="191">
        <f t="shared" si="60"/>
        <v>16720</v>
      </c>
      <c r="IG37" s="191">
        <f t="shared" si="60"/>
        <v>16720</v>
      </c>
      <c r="IH37" s="191">
        <f t="shared" si="60"/>
        <v>17680</v>
      </c>
      <c r="II37" s="191">
        <f t="shared" si="60"/>
        <v>17680</v>
      </c>
      <c r="IJ37" s="191">
        <f t="shared" si="60"/>
        <v>15200</v>
      </c>
      <c r="IK37" s="191">
        <f t="shared" si="60"/>
        <v>15200</v>
      </c>
      <c r="IL37" s="191">
        <f t="shared" si="60"/>
        <v>15200</v>
      </c>
      <c r="IM37" s="191">
        <f t="shared" si="60"/>
        <v>15200</v>
      </c>
      <c r="IN37" s="191">
        <f t="shared" si="60"/>
        <v>15200</v>
      </c>
      <c r="IO37" s="191">
        <f t="shared" si="60"/>
        <v>16720</v>
      </c>
      <c r="IP37" s="191">
        <f t="shared" si="60"/>
        <v>16720</v>
      </c>
      <c r="IQ37" s="191">
        <f t="shared" si="60"/>
        <v>14800</v>
      </c>
      <c r="IR37" s="191">
        <f t="shared" si="60"/>
        <v>14800</v>
      </c>
      <c r="IS37" s="191">
        <f t="shared" si="60"/>
        <v>14800</v>
      </c>
      <c r="IT37" s="191">
        <f t="shared" si="60"/>
        <v>14800</v>
      </c>
      <c r="IU37" s="191">
        <f t="shared" si="60"/>
        <v>14800</v>
      </c>
      <c r="IV37" s="191">
        <f t="shared" si="60"/>
        <v>16720</v>
      </c>
      <c r="IW37" s="191">
        <f t="shared" si="60"/>
        <v>16720</v>
      </c>
      <c r="IX37" s="191">
        <f t="shared" ref="IX37:JV37" si="61">ROUND(IX14*0.8,)</f>
        <v>14800</v>
      </c>
      <c r="IY37" s="191">
        <f t="shared" si="61"/>
        <v>14800</v>
      </c>
      <c r="IZ37" s="191">
        <f t="shared" si="61"/>
        <v>14800</v>
      </c>
      <c r="JA37" s="191">
        <f t="shared" si="61"/>
        <v>14800</v>
      </c>
      <c r="JB37" s="191">
        <f t="shared" si="61"/>
        <v>14800</v>
      </c>
      <c r="JC37" s="191">
        <f t="shared" si="61"/>
        <v>16720</v>
      </c>
      <c r="JD37" s="191">
        <f t="shared" si="61"/>
        <v>16720</v>
      </c>
      <c r="JE37" s="191">
        <f t="shared" si="61"/>
        <v>14800</v>
      </c>
      <c r="JF37" s="191">
        <f t="shared" si="61"/>
        <v>14800</v>
      </c>
      <c r="JG37" s="191">
        <f t="shared" si="61"/>
        <v>14800</v>
      </c>
      <c r="JH37" s="191">
        <f t="shared" si="61"/>
        <v>14800</v>
      </c>
      <c r="JI37" s="191">
        <f t="shared" si="61"/>
        <v>14800</v>
      </c>
      <c r="JJ37" s="191">
        <f t="shared" si="61"/>
        <v>16720</v>
      </c>
      <c r="JK37" s="191">
        <f t="shared" si="61"/>
        <v>16720</v>
      </c>
      <c r="JL37" s="191">
        <f t="shared" si="61"/>
        <v>14800</v>
      </c>
      <c r="JM37" s="191">
        <f t="shared" si="61"/>
        <v>14800</v>
      </c>
      <c r="JN37" s="191">
        <f t="shared" si="61"/>
        <v>14800</v>
      </c>
      <c r="JO37" s="191">
        <f t="shared" si="61"/>
        <v>14800</v>
      </c>
      <c r="JP37" s="191">
        <f t="shared" si="61"/>
        <v>14800</v>
      </c>
      <c r="JQ37" s="191">
        <f t="shared" si="61"/>
        <v>16720</v>
      </c>
      <c r="JR37" s="191">
        <f t="shared" si="61"/>
        <v>16720</v>
      </c>
      <c r="JS37" s="191">
        <f t="shared" si="61"/>
        <v>15760</v>
      </c>
      <c r="JT37" s="191">
        <f t="shared" si="61"/>
        <v>15760</v>
      </c>
      <c r="JU37" s="191">
        <f t="shared" si="61"/>
        <v>15760</v>
      </c>
      <c r="JV37" s="191">
        <f t="shared" si="61"/>
        <v>15760</v>
      </c>
    </row>
    <row r="38" spans="1:282" s="50" customFormat="1" x14ac:dyDescent="0.2">
      <c r="A38" s="42" t="s">
        <v>84</v>
      </c>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191"/>
      <c r="CU38" s="191"/>
      <c r="CV38" s="191"/>
      <c r="CW38" s="191"/>
      <c r="CX38" s="191"/>
      <c r="CY38" s="191"/>
      <c r="CZ38" s="191"/>
      <c r="DA38" s="191"/>
      <c r="DB38" s="191"/>
      <c r="DC38" s="191"/>
      <c r="DD38" s="191"/>
      <c r="DE38" s="191"/>
      <c r="DF38" s="191"/>
      <c r="DG38" s="191"/>
      <c r="DH38" s="191"/>
      <c r="DI38" s="191"/>
      <c r="DJ38" s="191"/>
      <c r="DK38" s="191"/>
      <c r="DL38" s="191"/>
      <c r="DM38" s="191"/>
      <c r="DN38" s="191"/>
      <c r="DO38" s="191"/>
      <c r="DP38" s="191"/>
      <c r="DQ38" s="191"/>
      <c r="DR38" s="191"/>
      <c r="DS38" s="191"/>
      <c r="DT38" s="191"/>
      <c r="DU38" s="191"/>
      <c r="DV38" s="191"/>
      <c r="DW38" s="191"/>
      <c r="DX38" s="191"/>
      <c r="DY38" s="191"/>
      <c r="DZ38" s="191"/>
      <c r="EA38" s="191"/>
      <c r="EB38" s="191"/>
      <c r="EC38" s="191"/>
      <c r="ED38" s="191"/>
      <c r="EE38" s="191"/>
      <c r="EF38" s="191"/>
      <c r="EG38" s="191"/>
      <c r="EH38" s="191"/>
      <c r="EI38" s="191"/>
      <c r="EJ38" s="191"/>
      <c r="EK38" s="191"/>
      <c r="EL38" s="191"/>
      <c r="EM38" s="191"/>
      <c r="EN38" s="191"/>
      <c r="EO38" s="191"/>
      <c r="EP38" s="191"/>
      <c r="EQ38" s="191"/>
      <c r="ER38" s="191"/>
      <c r="ES38" s="191"/>
      <c r="ET38" s="191"/>
      <c r="EU38" s="191"/>
      <c r="EV38" s="191"/>
      <c r="EW38" s="191"/>
      <c r="EX38" s="191"/>
      <c r="EY38" s="191"/>
      <c r="EZ38" s="191"/>
      <c r="FA38" s="191"/>
      <c r="FB38" s="191"/>
      <c r="FC38" s="191"/>
      <c r="FD38" s="191"/>
      <c r="FE38" s="191"/>
      <c r="FF38" s="191"/>
      <c r="FG38" s="191"/>
      <c r="FH38" s="191"/>
      <c r="FI38" s="191"/>
      <c r="FJ38" s="191"/>
      <c r="FK38" s="191"/>
      <c r="FL38" s="191"/>
      <c r="FM38" s="191"/>
      <c r="FN38" s="191"/>
      <c r="FO38" s="191"/>
      <c r="FP38" s="191"/>
      <c r="FQ38" s="191"/>
      <c r="FR38" s="191"/>
      <c r="FS38" s="191"/>
      <c r="FT38" s="191"/>
      <c r="FU38" s="191"/>
      <c r="FV38" s="191"/>
      <c r="FW38" s="191"/>
      <c r="FX38" s="191"/>
      <c r="FY38" s="191"/>
      <c r="FZ38" s="191"/>
      <c r="GA38" s="191"/>
      <c r="GB38" s="191"/>
      <c r="GC38" s="191"/>
      <c r="GD38" s="191"/>
      <c r="GE38" s="191"/>
      <c r="GF38" s="191"/>
      <c r="GG38" s="191"/>
      <c r="GH38" s="191"/>
      <c r="GI38" s="191"/>
      <c r="GJ38" s="191"/>
      <c r="GK38" s="191"/>
      <c r="GL38" s="191"/>
      <c r="GM38" s="191"/>
      <c r="GN38" s="191"/>
      <c r="GO38" s="191"/>
      <c r="GP38" s="191"/>
      <c r="GQ38" s="191"/>
      <c r="GR38" s="191"/>
      <c r="GS38" s="191"/>
      <c r="GT38" s="191"/>
      <c r="GU38" s="191"/>
      <c r="GV38" s="191"/>
      <c r="GW38" s="191"/>
      <c r="GX38" s="191"/>
      <c r="GY38" s="191"/>
      <c r="GZ38" s="191"/>
      <c r="HA38" s="191"/>
      <c r="HB38" s="191"/>
      <c r="HC38" s="191"/>
      <c r="HD38" s="191"/>
      <c r="HE38" s="191"/>
      <c r="HF38" s="191"/>
      <c r="HG38" s="191"/>
      <c r="HH38" s="191"/>
      <c r="HI38" s="191"/>
      <c r="HJ38" s="191"/>
      <c r="HK38" s="191"/>
      <c r="HL38" s="191"/>
      <c r="HM38" s="191"/>
      <c r="HN38" s="191"/>
      <c r="HO38" s="191"/>
      <c r="HP38" s="191"/>
      <c r="HQ38" s="191"/>
      <c r="HR38" s="191"/>
      <c r="HS38" s="191"/>
      <c r="HT38" s="191"/>
      <c r="HU38" s="191"/>
      <c r="HV38" s="191"/>
      <c r="HW38" s="191"/>
      <c r="HX38" s="191"/>
      <c r="HY38" s="191"/>
      <c r="HZ38" s="191"/>
      <c r="IA38" s="191"/>
      <c r="IB38" s="191"/>
      <c r="IC38" s="191"/>
      <c r="ID38" s="191"/>
      <c r="IE38" s="191"/>
      <c r="IF38" s="191"/>
      <c r="IG38" s="191"/>
      <c r="IH38" s="191"/>
      <c r="II38" s="191"/>
      <c r="IJ38" s="191"/>
      <c r="IK38" s="191"/>
      <c r="IL38" s="191"/>
      <c r="IM38" s="191"/>
      <c r="IN38" s="191"/>
      <c r="IO38" s="191"/>
      <c r="IP38" s="191"/>
      <c r="IQ38" s="191"/>
      <c r="IR38" s="191"/>
      <c r="IS38" s="191"/>
      <c r="IT38" s="191"/>
      <c r="IU38" s="191"/>
      <c r="IV38" s="191"/>
      <c r="IW38" s="191"/>
      <c r="IX38" s="191"/>
      <c r="IY38" s="191"/>
      <c r="IZ38" s="191"/>
      <c r="JA38" s="191"/>
      <c r="JB38" s="191"/>
      <c r="JC38" s="191"/>
      <c r="JD38" s="191"/>
      <c r="JE38" s="191"/>
      <c r="JF38" s="191"/>
      <c r="JG38" s="191"/>
      <c r="JH38" s="191"/>
      <c r="JI38" s="191"/>
      <c r="JJ38" s="191"/>
      <c r="JK38" s="191"/>
      <c r="JL38" s="191"/>
      <c r="JM38" s="191"/>
      <c r="JN38" s="191"/>
      <c r="JO38" s="191"/>
      <c r="JP38" s="191"/>
      <c r="JQ38" s="191"/>
      <c r="JR38" s="191"/>
      <c r="JS38" s="191"/>
      <c r="JT38" s="191"/>
      <c r="JU38" s="191"/>
      <c r="JV38" s="191"/>
    </row>
    <row r="39" spans="1:282" s="50" customFormat="1" x14ac:dyDescent="0.2">
      <c r="A39" s="88">
        <f>A30</f>
        <v>1</v>
      </c>
      <c r="B39" s="191" t="e">
        <f t="shared" ref="B39:C39" si="62">ROUND(B16*0.8,)</f>
        <v>#REF!</v>
      </c>
      <c r="C39" s="191" t="e">
        <f t="shared" si="62"/>
        <v>#REF!</v>
      </c>
      <c r="D39" s="191" t="e">
        <f t="shared" ref="D39:BO39" si="63">ROUND(D16*0.8,)</f>
        <v>#REF!</v>
      </c>
      <c r="E39" s="191" t="e">
        <f t="shared" si="63"/>
        <v>#REF!</v>
      </c>
      <c r="F39" s="191" t="e">
        <f t="shared" si="63"/>
        <v>#REF!</v>
      </c>
      <c r="G39" s="191" t="e">
        <f t="shared" si="63"/>
        <v>#REF!</v>
      </c>
      <c r="H39" s="191">
        <f t="shared" si="63"/>
        <v>32200</v>
      </c>
      <c r="I39" s="191">
        <f t="shared" si="63"/>
        <v>43800</v>
      </c>
      <c r="J39" s="191">
        <f t="shared" si="63"/>
        <v>43800</v>
      </c>
      <c r="K39" s="191">
        <f t="shared" si="63"/>
        <v>43800</v>
      </c>
      <c r="L39" s="191">
        <f t="shared" si="63"/>
        <v>38200</v>
      </c>
      <c r="M39" s="191">
        <f t="shared" si="63"/>
        <v>38200</v>
      </c>
      <c r="N39" s="191">
        <f t="shared" si="63"/>
        <v>38200</v>
      </c>
      <c r="O39" s="191">
        <f t="shared" si="63"/>
        <v>38200</v>
      </c>
      <c r="P39" s="191">
        <f t="shared" si="63"/>
        <v>38200</v>
      </c>
      <c r="Q39" s="191">
        <f t="shared" si="63"/>
        <v>38200</v>
      </c>
      <c r="R39" s="191">
        <f t="shared" si="63"/>
        <v>31560</v>
      </c>
      <c r="S39" s="191">
        <f t="shared" si="63"/>
        <v>18360</v>
      </c>
      <c r="T39" s="191">
        <f t="shared" si="63"/>
        <v>18360</v>
      </c>
      <c r="U39" s="191">
        <f t="shared" si="63"/>
        <v>18360</v>
      </c>
      <c r="V39" s="191">
        <f t="shared" si="63"/>
        <v>18360</v>
      </c>
      <c r="W39" s="191">
        <f t="shared" si="63"/>
        <v>18360</v>
      </c>
      <c r="X39" s="191">
        <f t="shared" si="63"/>
        <v>19960</v>
      </c>
      <c r="Y39" s="191">
        <f t="shared" si="63"/>
        <v>19960</v>
      </c>
      <c r="Z39" s="191">
        <f t="shared" si="63"/>
        <v>19960</v>
      </c>
      <c r="AA39" s="191">
        <f t="shared" si="63"/>
        <v>19960</v>
      </c>
      <c r="AB39" s="191">
        <f t="shared" si="63"/>
        <v>19960</v>
      </c>
      <c r="AC39" s="191">
        <f t="shared" si="63"/>
        <v>18360</v>
      </c>
      <c r="AD39" s="191">
        <f t="shared" si="63"/>
        <v>18360</v>
      </c>
      <c r="AE39" s="191">
        <f t="shared" si="63"/>
        <v>18360</v>
      </c>
      <c r="AF39" s="191">
        <f t="shared" si="63"/>
        <v>18360</v>
      </c>
      <c r="AG39" s="191">
        <f t="shared" si="63"/>
        <v>18360</v>
      </c>
      <c r="AH39" s="191">
        <f t="shared" si="63"/>
        <v>21560</v>
      </c>
      <c r="AI39" s="191">
        <f t="shared" si="63"/>
        <v>21560</v>
      </c>
      <c r="AJ39" s="191">
        <f t="shared" si="63"/>
        <v>21560</v>
      </c>
      <c r="AK39" s="191">
        <f t="shared" si="63"/>
        <v>21560</v>
      </c>
      <c r="AL39" s="191">
        <f t="shared" si="63"/>
        <v>21560</v>
      </c>
      <c r="AM39" s="191">
        <f t="shared" si="63"/>
        <v>23160</v>
      </c>
      <c r="AN39" s="191">
        <f t="shared" si="63"/>
        <v>25160</v>
      </c>
      <c r="AO39" s="191">
        <f t="shared" si="63"/>
        <v>25560</v>
      </c>
      <c r="AP39" s="191">
        <f t="shared" si="63"/>
        <v>25560</v>
      </c>
      <c r="AQ39" s="191">
        <f t="shared" si="63"/>
        <v>25560</v>
      </c>
      <c r="AR39" s="191">
        <f t="shared" si="63"/>
        <v>25560</v>
      </c>
      <c r="AS39" s="191">
        <f t="shared" si="63"/>
        <v>25560</v>
      </c>
      <c r="AT39" s="191">
        <f t="shared" si="63"/>
        <v>25560</v>
      </c>
      <c r="AU39" s="191">
        <f t="shared" si="63"/>
        <v>25560</v>
      </c>
      <c r="AV39" s="191">
        <f t="shared" si="63"/>
        <v>25560</v>
      </c>
      <c r="AW39" s="191">
        <f t="shared" si="63"/>
        <v>25560</v>
      </c>
      <c r="AX39" s="191">
        <f t="shared" si="63"/>
        <v>25560</v>
      </c>
      <c r="AY39" s="191">
        <f t="shared" si="63"/>
        <v>23960</v>
      </c>
      <c r="AZ39" s="191">
        <f t="shared" si="63"/>
        <v>23960</v>
      </c>
      <c r="BA39" s="191">
        <f t="shared" si="63"/>
        <v>25560</v>
      </c>
      <c r="BB39" s="191">
        <f t="shared" si="63"/>
        <v>25560</v>
      </c>
      <c r="BC39" s="191">
        <f t="shared" si="63"/>
        <v>27160</v>
      </c>
      <c r="BD39" s="191">
        <f t="shared" si="63"/>
        <v>29160</v>
      </c>
      <c r="BE39" s="191">
        <f t="shared" si="63"/>
        <v>29160</v>
      </c>
      <c r="BF39" s="191">
        <f t="shared" si="63"/>
        <v>29160</v>
      </c>
      <c r="BG39" s="191">
        <f t="shared" si="63"/>
        <v>29160</v>
      </c>
      <c r="BH39" s="191">
        <f t="shared" si="63"/>
        <v>31160</v>
      </c>
      <c r="BI39" s="191">
        <f t="shared" si="63"/>
        <v>33560</v>
      </c>
      <c r="BJ39" s="191">
        <f t="shared" si="63"/>
        <v>33560</v>
      </c>
      <c r="BK39" s="191">
        <f t="shared" si="63"/>
        <v>31160</v>
      </c>
      <c r="BL39" s="191">
        <f t="shared" si="63"/>
        <v>27160</v>
      </c>
      <c r="BM39" s="191">
        <f t="shared" si="63"/>
        <v>27160</v>
      </c>
      <c r="BN39" s="191">
        <f t="shared" si="63"/>
        <v>29160</v>
      </c>
      <c r="BO39" s="191">
        <f t="shared" si="63"/>
        <v>29160</v>
      </c>
      <c r="BP39" s="191">
        <f t="shared" ref="BP39:CU39" si="64">ROUND(BP16*0.8,)</f>
        <v>22360</v>
      </c>
      <c r="BQ39" s="191">
        <f t="shared" si="64"/>
        <v>22720</v>
      </c>
      <c r="BR39" s="191">
        <f t="shared" si="64"/>
        <v>22720</v>
      </c>
      <c r="BS39" s="191">
        <f t="shared" si="64"/>
        <v>22720</v>
      </c>
      <c r="BT39" s="191">
        <f t="shared" si="64"/>
        <v>21520</v>
      </c>
      <c r="BU39" s="191">
        <f t="shared" si="64"/>
        <v>21520</v>
      </c>
      <c r="BV39" s="191">
        <f t="shared" si="64"/>
        <v>22720</v>
      </c>
      <c r="BW39" s="191">
        <f t="shared" si="64"/>
        <v>22720</v>
      </c>
      <c r="BX39" s="191">
        <f t="shared" si="64"/>
        <v>22720</v>
      </c>
      <c r="BY39" s="191">
        <f t="shared" si="64"/>
        <v>21520</v>
      </c>
      <c r="BZ39" s="191">
        <f t="shared" si="64"/>
        <v>21520</v>
      </c>
      <c r="CA39" s="191">
        <f t="shared" si="64"/>
        <v>21520</v>
      </c>
      <c r="CB39" s="191">
        <f t="shared" si="64"/>
        <v>21520</v>
      </c>
      <c r="CC39" s="191">
        <f t="shared" si="64"/>
        <v>21520</v>
      </c>
      <c r="CD39" s="191">
        <f t="shared" si="64"/>
        <v>21520</v>
      </c>
      <c r="CE39" s="191">
        <f t="shared" si="64"/>
        <v>21520</v>
      </c>
      <c r="CF39" s="191">
        <f t="shared" si="64"/>
        <v>21520</v>
      </c>
      <c r="CG39" s="191">
        <f t="shared" si="64"/>
        <v>21520</v>
      </c>
      <c r="CH39" s="191">
        <f t="shared" si="64"/>
        <v>21520</v>
      </c>
      <c r="CI39" s="191">
        <f t="shared" si="64"/>
        <v>21520</v>
      </c>
      <c r="CJ39" s="191">
        <f t="shared" si="64"/>
        <v>21520</v>
      </c>
      <c r="CK39" s="191">
        <f t="shared" si="64"/>
        <v>21520</v>
      </c>
      <c r="CL39" s="191">
        <f t="shared" si="64"/>
        <v>21520</v>
      </c>
      <c r="CM39" s="191">
        <f t="shared" si="64"/>
        <v>21520</v>
      </c>
      <c r="CN39" s="191">
        <f t="shared" si="64"/>
        <v>21520</v>
      </c>
      <c r="CO39" s="191">
        <f t="shared" si="64"/>
        <v>21520</v>
      </c>
      <c r="CP39" s="191">
        <f t="shared" si="64"/>
        <v>21520</v>
      </c>
      <c r="CQ39" s="191">
        <f t="shared" si="64"/>
        <v>21520</v>
      </c>
      <c r="CR39" s="191">
        <f t="shared" si="64"/>
        <v>21520</v>
      </c>
      <c r="CS39" s="191">
        <f t="shared" si="64"/>
        <v>21520</v>
      </c>
      <c r="CT39" s="191">
        <f t="shared" si="64"/>
        <v>21520</v>
      </c>
      <c r="CU39" s="191">
        <f t="shared" si="64"/>
        <v>21520</v>
      </c>
      <c r="CV39" s="191">
        <f t="shared" ref="CV39:DO39" si="65">ROUND(CV16*0.8,)</f>
        <v>14120</v>
      </c>
      <c r="CW39" s="191">
        <f t="shared" si="65"/>
        <v>14120</v>
      </c>
      <c r="CX39" s="191">
        <f t="shared" si="65"/>
        <v>14520</v>
      </c>
      <c r="CY39" s="191">
        <f t="shared" si="65"/>
        <v>14520</v>
      </c>
      <c r="CZ39" s="191">
        <f t="shared" si="65"/>
        <v>14120</v>
      </c>
      <c r="DA39" s="191">
        <f t="shared" si="65"/>
        <v>14120</v>
      </c>
      <c r="DB39" s="191">
        <f t="shared" si="65"/>
        <v>14120</v>
      </c>
      <c r="DC39" s="191">
        <f t="shared" si="65"/>
        <v>14120</v>
      </c>
      <c r="DD39" s="191">
        <f t="shared" si="65"/>
        <v>14120</v>
      </c>
      <c r="DE39" s="191">
        <f t="shared" si="65"/>
        <v>14520</v>
      </c>
      <c r="DF39" s="191">
        <f t="shared" si="65"/>
        <v>14520</v>
      </c>
      <c r="DG39" s="191">
        <f t="shared" si="65"/>
        <v>14120</v>
      </c>
      <c r="DH39" s="191">
        <f t="shared" si="65"/>
        <v>14120</v>
      </c>
      <c r="DI39" s="191">
        <f t="shared" si="65"/>
        <v>14120</v>
      </c>
      <c r="DJ39" s="191">
        <f t="shared" si="65"/>
        <v>13320</v>
      </c>
      <c r="DK39" s="191">
        <f t="shared" si="65"/>
        <v>13320</v>
      </c>
      <c r="DL39" s="191">
        <f t="shared" si="65"/>
        <v>13880</v>
      </c>
      <c r="DM39" s="191">
        <f t="shared" si="65"/>
        <v>13880</v>
      </c>
      <c r="DN39" s="191">
        <f t="shared" si="65"/>
        <v>13320</v>
      </c>
      <c r="DO39" s="191">
        <f t="shared" si="65"/>
        <v>13320</v>
      </c>
      <c r="DP39" s="191">
        <f t="shared" ref="DP39:DY39" si="66">ROUND(DP16*0.8,)</f>
        <v>13320</v>
      </c>
      <c r="DQ39" s="191">
        <f t="shared" si="66"/>
        <v>13320</v>
      </c>
      <c r="DR39" s="191">
        <f t="shared" si="66"/>
        <v>13320</v>
      </c>
      <c r="DS39" s="191">
        <f t="shared" si="66"/>
        <v>13880</v>
      </c>
      <c r="DT39" s="191">
        <f t="shared" si="66"/>
        <v>13880</v>
      </c>
      <c r="DU39" s="191">
        <f t="shared" si="66"/>
        <v>13320</v>
      </c>
      <c r="DV39" s="191">
        <f t="shared" si="66"/>
        <v>13320</v>
      </c>
      <c r="DW39" s="191">
        <f t="shared" si="66"/>
        <v>13320</v>
      </c>
      <c r="DX39" s="191">
        <f t="shared" si="66"/>
        <v>13320</v>
      </c>
      <c r="DY39" s="191">
        <f t="shared" si="66"/>
        <v>14120</v>
      </c>
      <c r="DZ39" s="191">
        <f t="shared" ref="DZ39:GK39" si="67">ROUND(DZ16*0.8,)</f>
        <v>13880</v>
      </c>
      <c r="EA39" s="191">
        <f t="shared" si="67"/>
        <v>13880</v>
      </c>
      <c r="EB39" s="191">
        <f t="shared" si="67"/>
        <v>13880</v>
      </c>
      <c r="EC39" s="191">
        <f t="shared" si="67"/>
        <v>12920</v>
      </c>
      <c r="ED39" s="191">
        <f t="shared" si="67"/>
        <v>12920</v>
      </c>
      <c r="EE39" s="191">
        <f t="shared" si="67"/>
        <v>12920</v>
      </c>
      <c r="EF39" s="191">
        <f t="shared" si="67"/>
        <v>12920</v>
      </c>
      <c r="EG39" s="191">
        <f t="shared" si="67"/>
        <v>12920</v>
      </c>
      <c r="EH39" s="191">
        <f t="shared" si="67"/>
        <v>13880</v>
      </c>
      <c r="EI39" s="191">
        <f t="shared" si="67"/>
        <v>13880</v>
      </c>
      <c r="EJ39" s="191">
        <f t="shared" si="67"/>
        <v>13880</v>
      </c>
      <c r="EK39" s="191">
        <f t="shared" si="67"/>
        <v>12680</v>
      </c>
      <c r="EL39" s="191">
        <f t="shared" si="67"/>
        <v>12680</v>
      </c>
      <c r="EM39" s="191">
        <f t="shared" si="67"/>
        <v>12680</v>
      </c>
      <c r="EN39" s="191">
        <f t="shared" si="67"/>
        <v>12920</v>
      </c>
      <c r="EO39" s="191">
        <f t="shared" si="67"/>
        <v>12920</v>
      </c>
      <c r="EP39" s="191">
        <f t="shared" si="67"/>
        <v>12680</v>
      </c>
      <c r="EQ39" s="191">
        <f t="shared" si="67"/>
        <v>12680</v>
      </c>
      <c r="ER39" s="191">
        <f t="shared" si="67"/>
        <v>12680</v>
      </c>
      <c r="ES39" s="191">
        <f t="shared" si="67"/>
        <v>12680</v>
      </c>
      <c r="ET39" s="191">
        <f t="shared" si="67"/>
        <v>12680</v>
      </c>
      <c r="EU39" s="191">
        <f t="shared" si="67"/>
        <v>12920</v>
      </c>
      <c r="EV39" s="191">
        <f t="shared" si="67"/>
        <v>12920</v>
      </c>
      <c r="EW39" s="191">
        <f t="shared" si="67"/>
        <v>12680</v>
      </c>
      <c r="EX39" s="191">
        <f t="shared" si="67"/>
        <v>12680</v>
      </c>
      <c r="EY39" s="191">
        <f t="shared" si="67"/>
        <v>12680</v>
      </c>
      <c r="EZ39" s="191">
        <f t="shared" si="67"/>
        <v>12680</v>
      </c>
      <c r="FA39" s="191">
        <f t="shared" si="67"/>
        <v>12680</v>
      </c>
      <c r="FB39" s="191">
        <f t="shared" si="67"/>
        <v>12920</v>
      </c>
      <c r="FC39" s="191">
        <f t="shared" si="67"/>
        <v>12920</v>
      </c>
      <c r="FD39" s="191">
        <f t="shared" si="67"/>
        <v>14120</v>
      </c>
      <c r="FE39" s="191">
        <f t="shared" si="67"/>
        <v>12920</v>
      </c>
      <c r="FF39" s="191">
        <f t="shared" si="67"/>
        <v>12920</v>
      </c>
      <c r="FG39" s="191">
        <f t="shared" si="67"/>
        <v>12920</v>
      </c>
      <c r="FH39" s="191">
        <f t="shared" si="67"/>
        <v>12920</v>
      </c>
      <c r="FI39" s="191">
        <f t="shared" si="67"/>
        <v>18920</v>
      </c>
      <c r="FJ39" s="191">
        <f t="shared" si="67"/>
        <v>18920</v>
      </c>
      <c r="FK39" s="191">
        <f t="shared" si="67"/>
        <v>18920</v>
      </c>
      <c r="FL39" s="191">
        <f t="shared" si="67"/>
        <v>18920</v>
      </c>
      <c r="FM39" s="191">
        <f t="shared" si="67"/>
        <v>18920</v>
      </c>
      <c r="FN39" s="191">
        <f t="shared" si="67"/>
        <v>18920</v>
      </c>
      <c r="FO39" s="191">
        <f t="shared" si="67"/>
        <v>18920</v>
      </c>
      <c r="FP39" s="191">
        <f t="shared" si="67"/>
        <v>18920</v>
      </c>
      <c r="FQ39" s="191">
        <f t="shared" si="67"/>
        <v>18920</v>
      </c>
      <c r="FR39" s="191">
        <f t="shared" si="67"/>
        <v>18920</v>
      </c>
      <c r="FS39" s="191">
        <f t="shared" si="67"/>
        <v>18920</v>
      </c>
      <c r="FT39" s="191">
        <f t="shared" si="67"/>
        <v>18920</v>
      </c>
      <c r="FU39" s="191">
        <f t="shared" si="67"/>
        <v>18920</v>
      </c>
      <c r="FV39" s="191">
        <f t="shared" si="67"/>
        <v>18920</v>
      </c>
      <c r="FW39" s="191">
        <f t="shared" si="67"/>
        <v>18920</v>
      </c>
      <c r="FX39" s="191">
        <f t="shared" si="67"/>
        <v>18920</v>
      </c>
      <c r="FY39" s="191">
        <f t="shared" si="67"/>
        <v>18920</v>
      </c>
      <c r="FZ39" s="191">
        <f t="shared" si="67"/>
        <v>18920</v>
      </c>
      <c r="GA39" s="191">
        <f t="shared" si="67"/>
        <v>18920</v>
      </c>
      <c r="GB39" s="191">
        <f t="shared" si="67"/>
        <v>18920</v>
      </c>
      <c r="GC39" s="191">
        <f t="shared" si="67"/>
        <v>18920</v>
      </c>
      <c r="GD39" s="191">
        <f t="shared" si="67"/>
        <v>18920</v>
      </c>
      <c r="GE39" s="191">
        <f t="shared" si="67"/>
        <v>18920</v>
      </c>
      <c r="GF39" s="191">
        <f t="shared" si="67"/>
        <v>18920</v>
      </c>
      <c r="GG39" s="191">
        <f t="shared" si="67"/>
        <v>12920</v>
      </c>
      <c r="GH39" s="191">
        <f t="shared" si="67"/>
        <v>12920</v>
      </c>
      <c r="GI39" s="191">
        <f t="shared" si="67"/>
        <v>20440</v>
      </c>
      <c r="GJ39" s="191">
        <f t="shared" si="67"/>
        <v>20440</v>
      </c>
      <c r="GK39" s="191">
        <f t="shared" si="67"/>
        <v>20440</v>
      </c>
      <c r="GL39" s="191">
        <f t="shared" ref="GL39:IW39" si="68">ROUND(GL16*0.8,)</f>
        <v>20440</v>
      </c>
      <c r="GM39" s="191">
        <f t="shared" si="68"/>
        <v>20440</v>
      </c>
      <c r="GN39" s="191">
        <f t="shared" si="68"/>
        <v>20440</v>
      </c>
      <c r="GO39" s="191">
        <f t="shared" si="68"/>
        <v>20440</v>
      </c>
      <c r="GP39" s="191">
        <f t="shared" si="68"/>
        <v>20440</v>
      </c>
      <c r="GQ39" s="191">
        <f t="shared" si="68"/>
        <v>20440</v>
      </c>
      <c r="GR39" s="191">
        <f t="shared" si="68"/>
        <v>20440</v>
      </c>
      <c r="GS39" s="191">
        <f t="shared" si="68"/>
        <v>15640</v>
      </c>
      <c r="GT39" s="191">
        <f t="shared" si="68"/>
        <v>15640</v>
      </c>
      <c r="GU39" s="191">
        <f t="shared" si="68"/>
        <v>15640</v>
      </c>
      <c r="GV39" s="191">
        <f t="shared" si="68"/>
        <v>15640</v>
      </c>
      <c r="GW39" s="191">
        <f t="shared" si="68"/>
        <v>16040</v>
      </c>
      <c r="GX39" s="191">
        <f t="shared" si="68"/>
        <v>16040</v>
      </c>
      <c r="GY39" s="191">
        <f t="shared" si="68"/>
        <v>17000</v>
      </c>
      <c r="GZ39" s="191">
        <f t="shared" si="68"/>
        <v>17000</v>
      </c>
      <c r="HA39" s="191">
        <f t="shared" si="68"/>
        <v>16040</v>
      </c>
      <c r="HB39" s="191">
        <f t="shared" si="68"/>
        <v>16040</v>
      </c>
      <c r="HC39" s="191">
        <f t="shared" si="68"/>
        <v>16040</v>
      </c>
      <c r="HD39" s="191">
        <f t="shared" si="68"/>
        <v>16040</v>
      </c>
      <c r="HE39" s="191">
        <f t="shared" si="68"/>
        <v>16040</v>
      </c>
      <c r="HF39" s="191">
        <f t="shared" si="68"/>
        <v>17000</v>
      </c>
      <c r="HG39" s="191">
        <f t="shared" si="68"/>
        <v>17000</v>
      </c>
      <c r="HH39" s="191">
        <f t="shared" si="68"/>
        <v>16040</v>
      </c>
      <c r="HI39" s="191">
        <f t="shared" si="68"/>
        <v>16040</v>
      </c>
      <c r="HJ39" s="191">
        <f t="shared" si="68"/>
        <v>16040</v>
      </c>
      <c r="HK39" s="191">
        <f t="shared" si="68"/>
        <v>16040</v>
      </c>
      <c r="HL39" s="191">
        <f t="shared" si="68"/>
        <v>16040</v>
      </c>
      <c r="HM39" s="191">
        <f t="shared" si="68"/>
        <v>14120</v>
      </c>
      <c r="HN39" s="191">
        <f t="shared" si="68"/>
        <v>17000</v>
      </c>
      <c r="HO39" s="191">
        <f t="shared" si="68"/>
        <v>16040</v>
      </c>
      <c r="HP39" s="191">
        <f t="shared" si="68"/>
        <v>16040</v>
      </c>
      <c r="HQ39" s="191">
        <f t="shared" si="68"/>
        <v>16040</v>
      </c>
      <c r="HR39" s="191">
        <f t="shared" si="68"/>
        <v>16040</v>
      </c>
      <c r="HS39" s="191">
        <f t="shared" si="68"/>
        <v>16040</v>
      </c>
      <c r="HT39" s="191">
        <f t="shared" si="68"/>
        <v>17000</v>
      </c>
      <c r="HU39" s="191">
        <f t="shared" si="68"/>
        <v>17000</v>
      </c>
      <c r="HV39" s="191">
        <f t="shared" si="68"/>
        <v>16040</v>
      </c>
      <c r="HW39" s="191">
        <f t="shared" si="68"/>
        <v>16040</v>
      </c>
      <c r="HX39" s="191">
        <f t="shared" si="68"/>
        <v>16040</v>
      </c>
      <c r="HY39" s="191">
        <f t="shared" si="68"/>
        <v>16040</v>
      </c>
      <c r="HZ39" s="191">
        <f t="shared" si="68"/>
        <v>16040</v>
      </c>
      <c r="IA39" s="191">
        <f t="shared" si="68"/>
        <v>17000</v>
      </c>
      <c r="IB39" s="191">
        <f t="shared" si="68"/>
        <v>17000</v>
      </c>
      <c r="IC39" s="191">
        <f t="shared" si="68"/>
        <v>16040</v>
      </c>
      <c r="ID39" s="191">
        <f t="shared" si="68"/>
        <v>16040</v>
      </c>
      <c r="IE39" s="191">
        <f t="shared" si="68"/>
        <v>16040</v>
      </c>
      <c r="IF39" s="191">
        <f t="shared" si="68"/>
        <v>16040</v>
      </c>
      <c r="IG39" s="191">
        <f t="shared" si="68"/>
        <v>16040</v>
      </c>
      <c r="IH39" s="191">
        <f t="shared" si="68"/>
        <v>17000</v>
      </c>
      <c r="II39" s="191">
        <f t="shared" si="68"/>
        <v>17000</v>
      </c>
      <c r="IJ39" s="191">
        <f t="shared" si="68"/>
        <v>14520</v>
      </c>
      <c r="IK39" s="191">
        <f t="shared" si="68"/>
        <v>14520</v>
      </c>
      <c r="IL39" s="191">
        <f t="shared" si="68"/>
        <v>14520</v>
      </c>
      <c r="IM39" s="191">
        <f t="shared" si="68"/>
        <v>14520</v>
      </c>
      <c r="IN39" s="191">
        <f t="shared" si="68"/>
        <v>14520</v>
      </c>
      <c r="IO39" s="191">
        <f t="shared" si="68"/>
        <v>16040</v>
      </c>
      <c r="IP39" s="191">
        <f t="shared" si="68"/>
        <v>16040</v>
      </c>
      <c r="IQ39" s="191">
        <f t="shared" si="68"/>
        <v>14120</v>
      </c>
      <c r="IR39" s="191">
        <f t="shared" si="68"/>
        <v>14120</v>
      </c>
      <c r="IS39" s="191">
        <f t="shared" si="68"/>
        <v>14120</v>
      </c>
      <c r="IT39" s="191">
        <f t="shared" si="68"/>
        <v>14120</v>
      </c>
      <c r="IU39" s="191">
        <f t="shared" si="68"/>
        <v>14120</v>
      </c>
      <c r="IV39" s="191">
        <f t="shared" si="68"/>
        <v>16040</v>
      </c>
      <c r="IW39" s="191">
        <f t="shared" si="68"/>
        <v>16040</v>
      </c>
      <c r="IX39" s="191">
        <f t="shared" ref="IX39:JV39" si="69">ROUND(IX16*0.8,)</f>
        <v>14120</v>
      </c>
      <c r="IY39" s="191">
        <f t="shared" si="69"/>
        <v>14120</v>
      </c>
      <c r="IZ39" s="191">
        <f t="shared" si="69"/>
        <v>14120</v>
      </c>
      <c r="JA39" s="191">
        <f t="shared" si="69"/>
        <v>14120</v>
      </c>
      <c r="JB39" s="191">
        <f t="shared" si="69"/>
        <v>14120</v>
      </c>
      <c r="JC39" s="191">
        <f t="shared" si="69"/>
        <v>16040</v>
      </c>
      <c r="JD39" s="191">
        <f t="shared" si="69"/>
        <v>16040</v>
      </c>
      <c r="JE39" s="191">
        <f t="shared" si="69"/>
        <v>14120</v>
      </c>
      <c r="JF39" s="191">
        <f t="shared" si="69"/>
        <v>14120</v>
      </c>
      <c r="JG39" s="191">
        <f t="shared" si="69"/>
        <v>14120</v>
      </c>
      <c r="JH39" s="191">
        <f t="shared" si="69"/>
        <v>14120</v>
      </c>
      <c r="JI39" s="191">
        <f t="shared" si="69"/>
        <v>14120</v>
      </c>
      <c r="JJ39" s="191">
        <f t="shared" si="69"/>
        <v>16040</v>
      </c>
      <c r="JK39" s="191">
        <f t="shared" si="69"/>
        <v>16040</v>
      </c>
      <c r="JL39" s="191">
        <f t="shared" si="69"/>
        <v>14120</v>
      </c>
      <c r="JM39" s="191">
        <f t="shared" si="69"/>
        <v>14120</v>
      </c>
      <c r="JN39" s="191">
        <f t="shared" si="69"/>
        <v>14120</v>
      </c>
      <c r="JO39" s="191">
        <f t="shared" si="69"/>
        <v>14120</v>
      </c>
      <c r="JP39" s="191">
        <f t="shared" si="69"/>
        <v>14120</v>
      </c>
      <c r="JQ39" s="191">
        <f t="shared" si="69"/>
        <v>16040</v>
      </c>
      <c r="JR39" s="191">
        <f t="shared" si="69"/>
        <v>16040</v>
      </c>
      <c r="JS39" s="191">
        <f t="shared" si="69"/>
        <v>15080</v>
      </c>
      <c r="JT39" s="191">
        <f t="shared" si="69"/>
        <v>15080</v>
      </c>
      <c r="JU39" s="191">
        <f t="shared" si="69"/>
        <v>15080</v>
      </c>
      <c r="JV39" s="191">
        <f t="shared" si="69"/>
        <v>15080</v>
      </c>
    </row>
    <row r="40" spans="1:282" s="50" customFormat="1" x14ac:dyDescent="0.2">
      <c r="A40" s="88">
        <f>A31</f>
        <v>2</v>
      </c>
      <c r="B40" s="191" t="e">
        <f t="shared" ref="B40:C40" si="70">ROUND(B17*0.8,)</f>
        <v>#REF!</v>
      </c>
      <c r="C40" s="191" t="e">
        <f t="shared" si="70"/>
        <v>#REF!</v>
      </c>
      <c r="D40" s="191" t="e">
        <f t="shared" ref="D40:BO40" si="71">ROUND(D17*0.8,)</f>
        <v>#REF!</v>
      </c>
      <c r="E40" s="191" t="e">
        <f t="shared" si="71"/>
        <v>#REF!</v>
      </c>
      <c r="F40" s="191" t="e">
        <f t="shared" si="71"/>
        <v>#REF!</v>
      </c>
      <c r="G40" s="191" t="e">
        <f t="shared" si="71"/>
        <v>#REF!</v>
      </c>
      <c r="H40" s="191">
        <f t="shared" si="71"/>
        <v>34000</v>
      </c>
      <c r="I40" s="191">
        <f t="shared" si="71"/>
        <v>45600</v>
      </c>
      <c r="J40" s="191">
        <f t="shared" si="71"/>
        <v>45600</v>
      </c>
      <c r="K40" s="191">
        <f t="shared" si="71"/>
        <v>45600</v>
      </c>
      <c r="L40" s="191">
        <f t="shared" si="71"/>
        <v>40000</v>
      </c>
      <c r="M40" s="191">
        <f t="shared" si="71"/>
        <v>40000</v>
      </c>
      <c r="N40" s="191">
        <f t="shared" si="71"/>
        <v>40000</v>
      </c>
      <c r="O40" s="191">
        <f t="shared" si="71"/>
        <v>40000</v>
      </c>
      <c r="P40" s="191">
        <f t="shared" si="71"/>
        <v>40000</v>
      </c>
      <c r="Q40" s="191">
        <f t="shared" si="71"/>
        <v>40000</v>
      </c>
      <c r="R40" s="191">
        <f t="shared" si="71"/>
        <v>33120</v>
      </c>
      <c r="S40" s="191">
        <f t="shared" si="71"/>
        <v>19920</v>
      </c>
      <c r="T40" s="191">
        <f t="shared" si="71"/>
        <v>19920</v>
      </c>
      <c r="U40" s="191">
        <f t="shared" si="71"/>
        <v>19920</v>
      </c>
      <c r="V40" s="191">
        <f t="shared" si="71"/>
        <v>19920</v>
      </c>
      <c r="W40" s="191">
        <f t="shared" si="71"/>
        <v>19920</v>
      </c>
      <c r="X40" s="191">
        <f t="shared" si="71"/>
        <v>21520</v>
      </c>
      <c r="Y40" s="191">
        <f t="shared" si="71"/>
        <v>21520</v>
      </c>
      <c r="Z40" s="191">
        <f t="shared" si="71"/>
        <v>21520</v>
      </c>
      <c r="AA40" s="191">
        <f t="shared" si="71"/>
        <v>21520</v>
      </c>
      <c r="AB40" s="191">
        <f t="shared" si="71"/>
        <v>21520</v>
      </c>
      <c r="AC40" s="191">
        <f t="shared" si="71"/>
        <v>19920</v>
      </c>
      <c r="AD40" s="191">
        <f t="shared" si="71"/>
        <v>19920</v>
      </c>
      <c r="AE40" s="191">
        <f t="shared" si="71"/>
        <v>19920</v>
      </c>
      <c r="AF40" s="191">
        <f t="shared" si="71"/>
        <v>19920</v>
      </c>
      <c r="AG40" s="191">
        <f t="shared" si="71"/>
        <v>19920</v>
      </c>
      <c r="AH40" s="191">
        <f t="shared" si="71"/>
        <v>23120</v>
      </c>
      <c r="AI40" s="191">
        <f t="shared" si="71"/>
        <v>23120</v>
      </c>
      <c r="AJ40" s="191">
        <f t="shared" si="71"/>
        <v>23120</v>
      </c>
      <c r="AK40" s="191">
        <f t="shared" si="71"/>
        <v>23120</v>
      </c>
      <c r="AL40" s="191">
        <f t="shared" si="71"/>
        <v>23120</v>
      </c>
      <c r="AM40" s="191">
        <f t="shared" si="71"/>
        <v>24720</v>
      </c>
      <c r="AN40" s="191">
        <f t="shared" si="71"/>
        <v>26720</v>
      </c>
      <c r="AO40" s="191">
        <f t="shared" si="71"/>
        <v>27120</v>
      </c>
      <c r="AP40" s="191">
        <f t="shared" si="71"/>
        <v>27120</v>
      </c>
      <c r="AQ40" s="191">
        <f t="shared" si="71"/>
        <v>27120</v>
      </c>
      <c r="AR40" s="191">
        <f t="shared" si="71"/>
        <v>27120</v>
      </c>
      <c r="AS40" s="191">
        <f t="shared" si="71"/>
        <v>27120</v>
      </c>
      <c r="AT40" s="191">
        <f t="shared" si="71"/>
        <v>27120</v>
      </c>
      <c r="AU40" s="191">
        <f t="shared" si="71"/>
        <v>27120</v>
      </c>
      <c r="AV40" s="191">
        <f t="shared" si="71"/>
        <v>27120</v>
      </c>
      <c r="AW40" s="191">
        <f t="shared" si="71"/>
        <v>27120</v>
      </c>
      <c r="AX40" s="191">
        <f t="shared" si="71"/>
        <v>27120</v>
      </c>
      <c r="AY40" s="191">
        <f t="shared" si="71"/>
        <v>25520</v>
      </c>
      <c r="AZ40" s="191">
        <f t="shared" si="71"/>
        <v>25520</v>
      </c>
      <c r="BA40" s="191">
        <f t="shared" si="71"/>
        <v>27120</v>
      </c>
      <c r="BB40" s="191">
        <f t="shared" si="71"/>
        <v>27120</v>
      </c>
      <c r="BC40" s="191">
        <f t="shared" si="71"/>
        <v>28720</v>
      </c>
      <c r="BD40" s="191">
        <f t="shared" si="71"/>
        <v>30720</v>
      </c>
      <c r="BE40" s="191">
        <f t="shared" si="71"/>
        <v>30720</v>
      </c>
      <c r="BF40" s="191">
        <f t="shared" si="71"/>
        <v>30720</v>
      </c>
      <c r="BG40" s="191">
        <f t="shared" si="71"/>
        <v>30720</v>
      </c>
      <c r="BH40" s="191">
        <f t="shared" si="71"/>
        <v>32720</v>
      </c>
      <c r="BI40" s="191">
        <f t="shared" si="71"/>
        <v>35120</v>
      </c>
      <c r="BJ40" s="191">
        <f t="shared" si="71"/>
        <v>35120</v>
      </c>
      <c r="BK40" s="191">
        <f t="shared" si="71"/>
        <v>32720</v>
      </c>
      <c r="BL40" s="191">
        <f t="shared" si="71"/>
        <v>28720</v>
      </c>
      <c r="BM40" s="191">
        <f t="shared" si="71"/>
        <v>28720</v>
      </c>
      <c r="BN40" s="191">
        <f t="shared" si="71"/>
        <v>30720</v>
      </c>
      <c r="BO40" s="191">
        <f t="shared" si="71"/>
        <v>30720</v>
      </c>
      <c r="BP40" s="191">
        <f t="shared" ref="BP40:CU40" si="72">ROUND(BP17*0.8,)</f>
        <v>23920</v>
      </c>
      <c r="BQ40" s="191">
        <f t="shared" si="72"/>
        <v>24280</v>
      </c>
      <c r="BR40" s="191">
        <f t="shared" si="72"/>
        <v>24280</v>
      </c>
      <c r="BS40" s="191">
        <f t="shared" si="72"/>
        <v>24280</v>
      </c>
      <c r="BT40" s="191">
        <f t="shared" si="72"/>
        <v>23080</v>
      </c>
      <c r="BU40" s="191">
        <f t="shared" si="72"/>
        <v>23080</v>
      </c>
      <c r="BV40" s="191">
        <f t="shared" si="72"/>
        <v>24280</v>
      </c>
      <c r="BW40" s="191">
        <f t="shared" si="72"/>
        <v>24280</v>
      </c>
      <c r="BX40" s="191">
        <f t="shared" si="72"/>
        <v>24280</v>
      </c>
      <c r="BY40" s="191">
        <f t="shared" si="72"/>
        <v>23080</v>
      </c>
      <c r="BZ40" s="191">
        <f t="shared" si="72"/>
        <v>23080</v>
      </c>
      <c r="CA40" s="191">
        <f t="shared" si="72"/>
        <v>23080</v>
      </c>
      <c r="CB40" s="191">
        <f t="shared" si="72"/>
        <v>23080</v>
      </c>
      <c r="CC40" s="191">
        <f t="shared" si="72"/>
        <v>23080</v>
      </c>
      <c r="CD40" s="191">
        <f t="shared" si="72"/>
        <v>23080</v>
      </c>
      <c r="CE40" s="191">
        <f t="shared" si="72"/>
        <v>23080</v>
      </c>
      <c r="CF40" s="191">
        <f t="shared" si="72"/>
        <v>23080</v>
      </c>
      <c r="CG40" s="191">
        <f t="shared" si="72"/>
        <v>23080</v>
      </c>
      <c r="CH40" s="191">
        <f t="shared" si="72"/>
        <v>23080</v>
      </c>
      <c r="CI40" s="191">
        <f t="shared" si="72"/>
        <v>23080</v>
      </c>
      <c r="CJ40" s="191">
        <f t="shared" si="72"/>
        <v>23080</v>
      </c>
      <c r="CK40" s="191">
        <f t="shared" si="72"/>
        <v>23080</v>
      </c>
      <c r="CL40" s="191">
        <f t="shared" si="72"/>
        <v>23080</v>
      </c>
      <c r="CM40" s="191">
        <f t="shared" si="72"/>
        <v>23080</v>
      </c>
      <c r="CN40" s="191">
        <f t="shared" si="72"/>
        <v>23080</v>
      </c>
      <c r="CO40" s="191">
        <f t="shared" si="72"/>
        <v>23080</v>
      </c>
      <c r="CP40" s="191">
        <f t="shared" si="72"/>
        <v>23080</v>
      </c>
      <c r="CQ40" s="191">
        <f t="shared" si="72"/>
        <v>23080</v>
      </c>
      <c r="CR40" s="191">
        <f t="shared" si="72"/>
        <v>23080</v>
      </c>
      <c r="CS40" s="191">
        <f t="shared" si="72"/>
        <v>23080</v>
      </c>
      <c r="CT40" s="191">
        <f t="shared" si="72"/>
        <v>23080</v>
      </c>
      <c r="CU40" s="191">
        <f t="shared" si="72"/>
        <v>23080</v>
      </c>
      <c r="CV40" s="191">
        <f t="shared" ref="CV40:DO40" si="73">ROUND(CV17*0.8,)</f>
        <v>15600</v>
      </c>
      <c r="CW40" s="191">
        <f t="shared" si="73"/>
        <v>15600</v>
      </c>
      <c r="CX40" s="191">
        <f t="shared" si="73"/>
        <v>16000</v>
      </c>
      <c r="CY40" s="191">
        <f t="shared" si="73"/>
        <v>16000</v>
      </c>
      <c r="CZ40" s="191">
        <f t="shared" si="73"/>
        <v>15600</v>
      </c>
      <c r="DA40" s="191">
        <f t="shared" si="73"/>
        <v>15600</v>
      </c>
      <c r="DB40" s="191">
        <f t="shared" si="73"/>
        <v>15600</v>
      </c>
      <c r="DC40" s="191">
        <f t="shared" si="73"/>
        <v>15600</v>
      </c>
      <c r="DD40" s="191">
        <f t="shared" si="73"/>
        <v>15600</v>
      </c>
      <c r="DE40" s="191">
        <f t="shared" si="73"/>
        <v>16000</v>
      </c>
      <c r="DF40" s="191">
        <f t="shared" si="73"/>
        <v>16000</v>
      </c>
      <c r="DG40" s="191">
        <f t="shared" si="73"/>
        <v>15600</v>
      </c>
      <c r="DH40" s="191">
        <f t="shared" si="73"/>
        <v>15600</v>
      </c>
      <c r="DI40" s="191">
        <f t="shared" si="73"/>
        <v>15600</v>
      </c>
      <c r="DJ40" s="191">
        <f t="shared" si="73"/>
        <v>14800</v>
      </c>
      <c r="DK40" s="191">
        <f t="shared" si="73"/>
        <v>14800</v>
      </c>
      <c r="DL40" s="191">
        <f t="shared" si="73"/>
        <v>15360</v>
      </c>
      <c r="DM40" s="191">
        <f t="shared" si="73"/>
        <v>15360</v>
      </c>
      <c r="DN40" s="191">
        <f t="shared" si="73"/>
        <v>14800</v>
      </c>
      <c r="DO40" s="191">
        <f t="shared" si="73"/>
        <v>14800</v>
      </c>
      <c r="DP40" s="191">
        <f t="shared" ref="DP40:DY40" si="74">ROUND(DP17*0.8,)</f>
        <v>14800</v>
      </c>
      <c r="DQ40" s="191">
        <f t="shared" si="74"/>
        <v>14800</v>
      </c>
      <c r="DR40" s="191">
        <f t="shared" si="74"/>
        <v>14800</v>
      </c>
      <c r="DS40" s="191">
        <f t="shared" si="74"/>
        <v>15360</v>
      </c>
      <c r="DT40" s="191">
        <f t="shared" si="74"/>
        <v>15360</v>
      </c>
      <c r="DU40" s="191">
        <f t="shared" si="74"/>
        <v>14800</v>
      </c>
      <c r="DV40" s="191">
        <f t="shared" si="74"/>
        <v>14800</v>
      </c>
      <c r="DW40" s="191">
        <f t="shared" si="74"/>
        <v>14800</v>
      </c>
      <c r="DX40" s="191">
        <f t="shared" si="74"/>
        <v>14800</v>
      </c>
      <c r="DY40" s="191">
        <f t="shared" si="74"/>
        <v>15600</v>
      </c>
      <c r="DZ40" s="191">
        <f t="shared" ref="DZ40:GK40" si="75">ROUND(DZ17*0.8,)</f>
        <v>15360</v>
      </c>
      <c r="EA40" s="191">
        <f t="shared" si="75"/>
        <v>15360</v>
      </c>
      <c r="EB40" s="191">
        <f t="shared" si="75"/>
        <v>15360</v>
      </c>
      <c r="EC40" s="191">
        <f t="shared" si="75"/>
        <v>14400</v>
      </c>
      <c r="ED40" s="191">
        <f t="shared" si="75"/>
        <v>14400</v>
      </c>
      <c r="EE40" s="191">
        <f t="shared" si="75"/>
        <v>14400</v>
      </c>
      <c r="EF40" s="191">
        <f t="shared" si="75"/>
        <v>14400</v>
      </c>
      <c r="EG40" s="191">
        <f t="shared" si="75"/>
        <v>14400</v>
      </c>
      <c r="EH40" s="191">
        <f t="shared" si="75"/>
        <v>15360</v>
      </c>
      <c r="EI40" s="191">
        <f t="shared" si="75"/>
        <v>15360</v>
      </c>
      <c r="EJ40" s="191">
        <f t="shared" si="75"/>
        <v>15360</v>
      </c>
      <c r="EK40" s="191">
        <f t="shared" si="75"/>
        <v>14160</v>
      </c>
      <c r="EL40" s="191">
        <f t="shared" si="75"/>
        <v>14160</v>
      </c>
      <c r="EM40" s="191">
        <f t="shared" si="75"/>
        <v>14160</v>
      </c>
      <c r="EN40" s="191">
        <f t="shared" si="75"/>
        <v>14400</v>
      </c>
      <c r="EO40" s="191">
        <f t="shared" si="75"/>
        <v>14400</v>
      </c>
      <c r="EP40" s="191">
        <f t="shared" si="75"/>
        <v>14160</v>
      </c>
      <c r="EQ40" s="191">
        <f t="shared" si="75"/>
        <v>14160</v>
      </c>
      <c r="ER40" s="191">
        <f t="shared" si="75"/>
        <v>14160</v>
      </c>
      <c r="ES40" s="191">
        <f t="shared" si="75"/>
        <v>14160</v>
      </c>
      <c r="ET40" s="191">
        <f t="shared" si="75"/>
        <v>14160</v>
      </c>
      <c r="EU40" s="191">
        <f t="shared" si="75"/>
        <v>14400</v>
      </c>
      <c r="EV40" s="191">
        <f t="shared" si="75"/>
        <v>14400</v>
      </c>
      <c r="EW40" s="191">
        <f t="shared" si="75"/>
        <v>14160</v>
      </c>
      <c r="EX40" s="191">
        <f t="shared" si="75"/>
        <v>14160</v>
      </c>
      <c r="EY40" s="191">
        <f t="shared" si="75"/>
        <v>14160</v>
      </c>
      <c r="EZ40" s="191">
        <f t="shared" si="75"/>
        <v>14160</v>
      </c>
      <c r="FA40" s="191">
        <f t="shared" si="75"/>
        <v>14160</v>
      </c>
      <c r="FB40" s="191">
        <f t="shared" si="75"/>
        <v>14400</v>
      </c>
      <c r="FC40" s="191">
        <f t="shared" si="75"/>
        <v>14400</v>
      </c>
      <c r="FD40" s="191">
        <f t="shared" si="75"/>
        <v>15600</v>
      </c>
      <c r="FE40" s="191">
        <f t="shared" si="75"/>
        <v>14400</v>
      </c>
      <c r="FF40" s="191">
        <f t="shared" si="75"/>
        <v>14400</v>
      </c>
      <c r="FG40" s="191">
        <f t="shared" si="75"/>
        <v>14400</v>
      </c>
      <c r="FH40" s="191">
        <f t="shared" si="75"/>
        <v>14400</v>
      </c>
      <c r="FI40" s="191">
        <f t="shared" si="75"/>
        <v>20400</v>
      </c>
      <c r="FJ40" s="191">
        <f t="shared" si="75"/>
        <v>20400</v>
      </c>
      <c r="FK40" s="191">
        <f t="shared" si="75"/>
        <v>20400</v>
      </c>
      <c r="FL40" s="191">
        <f t="shared" si="75"/>
        <v>20400</v>
      </c>
      <c r="FM40" s="191">
        <f t="shared" si="75"/>
        <v>20400</v>
      </c>
      <c r="FN40" s="191">
        <f t="shared" si="75"/>
        <v>20400</v>
      </c>
      <c r="FO40" s="191">
        <f t="shared" si="75"/>
        <v>20400</v>
      </c>
      <c r="FP40" s="191">
        <f t="shared" si="75"/>
        <v>20400</v>
      </c>
      <c r="FQ40" s="191">
        <f t="shared" si="75"/>
        <v>20400</v>
      </c>
      <c r="FR40" s="191">
        <f t="shared" si="75"/>
        <v>20400</v>
      </c>
      <c r="FS40" s="191">
        <f t="shared" si="75"/>
        <v>20400</v>
      </c>
      <c r="FT40" s="191">
        <f t="shared" si="75"/>
        <v>20400</v>
      </c>
      <c r="FU40" s="191">
        <f t="shared" si="75"/>
        <v>20400</v>
      </c>
      <c r="FV40" s="191">
        <f t="shared" si="75"/>
        <v>20400</v>
      </c>
      <c r="FW40" s="191">
        <f t="shared" si="75"/>
        <v>20400</v>
      </c>
      <c r="FX40" s="191">
        <f t="shared" si="75"/>
        <v>20400</v>
      </c>
      <c r="FY40" s="191">
        <f t="shared" si="75"/>
        <v>20400</v>
      </c>
      <c r="FZ40" s="191">
        <f t="shared" si="75"/>
        <v>20400</v>
      </c>
      <c r="GA40" s="191">
        <f t="shared" si="75"/>
        <v>20400</v>
      </c>
      <c r="GB40" s="191">
        <f t="shared" si="75"/>
        <v>20400</v>
      </c>
      <c r="GC40" s="191">
        <f t="shared" si="75"/>
        <v>20400</v>
      </c>
      <c r="GD40" s="191">
        <f t="shared" si="75"/>
        <v>20400</v>
      </c>
      <c r="GE40" s="191">
        <f t="shared" si="75"/>
        <v>20400</v>
      </c>
      <c r="GF40" s="191">
        <f t="shared" si="75"/>
        <v>20400</v>
      </c>
      <c r="GG40" s="191">
        <f t="shared" si="75"/>
        <v>14400</v>
      </c>
      <c r="GH40" s="191">
        <f t="shared" si="75"/>
        <v>14400</v>
      </c>
      <c r="GI40" s="191">
        <f t="shared" si="75"/>
        <v>21920</v>
      </c>
      <c r="GJ40" s="191">
        <f t="shared" si="75"/>
        <v>21920</v>
      </c>
      <c r="GK40" s="191">
        <f t="shared" si="75"/>
        <v>21920</v>
      </c>
      <c r="GL40" s="191">
        <f t="shared" ref="GL40:IW40" si="76">ROUND(GL17*0.8,)</f>
        <v>21920</v>
      </c>
      <c r="GM40" s="191">
        <f t="shared" si="76"/>
        <v>21920</v>
      </c>
      <c r="GN40" s="191">
        <f t="shared" si="76"/>
        <v>21920</v>
      </c>
      <c r="GO40" s="191">
        <f t="shared" si="76"/>
        <v>21920</v>
      </c>
      <c r="GP40" s="191">
        <f t="shared" si="76"/>
        <v>21920</v>
      </c>
      <c r="GQ40" s="191">
        <f t="shared" si="76"/>
        <v>21920</v>
      </c>
      <c r="GR40" s="191">
        <f t="shared" si="76"/>
        <v>21920</v>
      </c>
      <c r="GS40" s="191">
        <f t="shared" si="76"/>
        <v>17120</v>
      </c>
      <c r="GT40" s="191">
        <f t="shared" si="76"/>
        <v>17120</v>
      </c>
      <c r="GU40" s="191">
        <f t="shared" si="76"/>
        <v>17120</v>
      </c>
      <c r="GV40" s="191">
        <f t="shared" si="76"/>
        <v>17120</v>
      </c>
      <c r="GW40" s="191">
        <f t="shared" si="76"/>
        <v>17520</v>
      </c>
      <c r="GX40" s="191">
        <f t="shared" si="76"/>
        <v>17520</v>
      </c>
      <c r="GY40" s="191">
        <f t="shared" si="76"/>
        <v>18480</v>
      </c>
      <c r="GZ40" s="191">
        <f t="shared" si="76"/>
        <v>18480</v>
      </c>
      <c r="HA40" s="191">
        <f t="shared" si="76"/>
        <v>17520</v>
      </c>
      <c r="HB40" s="191">
        <f t="shared" si="76"/>
        <v>17520</v>
      </c>
      <c r="HC40" s="191">
        <f t="shared" si="76"/>
        <v>17520</v>
      </c>
      <c r="HD40" s="191">
        <f t="shared" si="76"/>
        <v>17520</v>
      </c>
      <c r="HE40" s="191">
        <f t="shared" si="76"/>
        <v>17520</v>
      </c>
      <c r="HF40" s="191">
        <f t="shared" si="76"/>
        <v>18480</v>
      </c>
      <c r="HG40" s="191">
        <f t="shared" si="76"/>
        <v>18480</v>
      </c>
      <c r="HH40" s="191">
        <f t="shared" si="76"/>
        <v>17520</v>
      </c>
      <c r="HI40" s="191">
        <f t="shared" si="76"/>
        <v>17520</v>
      </c>
      <c r="HJ40" s="191">
        <f t="shared" si="76"/>
        <v>17520</v>
      </c>
      <c r="HK40" s="191">
        <f t="shared" si="76"/>
        <v>17520</v>
      </c>
      <c r="HL40" s="191">
        <f t="shared" si="76"/>
        <v>17520</v>
      </c>
      <c r="HM40" s="191">
        <f t="shared" si="76"/>
        <v>15600</v>
      </c>
      <c r="HN40" s="191">
        <f t="shared" si="76"/>
        <v>18480</v>
      </c>
      <c r="HO40" s="191">
        <f t="shared" si="76"/>
        <v>17520</v>
      </c>
      <c r="HP40" s="191">
        <f t="shared" si="76"/>
        <v>17520</v>
      </c>
      <c r="HQ40" s="191">
        <f t="shared" si="76"/>
        <v>17520</v>
      </c>
      <c r="HR40" s="191">
        <f t="shared" si="76"/>
        <v>17520</v>
      </c>
      <c r="HS40" s="191">
        <f t="shared" si="76"/>
        <v>17520</v>
      </c>
      <c r="HT40" s="191">
        <f t="shared" si="76"/>
        <v>18480</v>
      </c>
      <c r="HU40" s="191">
        <f t="shared" si="76"/>
        <v>18480</v>
      </c>
      <c r="HV40" s="191">
        <f t="shared" si="76"/>
        <v>17520</v>
      </c>
      <c r="HW40" s="191">
        <f t="shared" si="76"/>
        <v>17520</v>
      </c>
      <c r="HX40" s="191">
        <f t="shared" si="76"/>
        <v>17520</v>
      </c>
      <c r="HY40" s="191">
        <f t="shared" si="76"/>
        <v>17520</v>
      </c>
      <c r="HZ40" s="191">
        <f t="shared" si="76"/>
        <v>17520</v>
      </c>
      <c r="IA40" s="191">
        <f t="shared" si="76"/>
        <v>18480</v>
      </c>
      <c r="IB40" s="191">
        <f t="shared" si="76"/>
        <v>18480</v>
      </c>
      <c r="IC40" s="191">
        <f t="shared" si="76"/>
        <v>17520</v>
      </c>
      <c r="ID40" s="191">
        <f t="shared" si="76"/>
        <v>17520</v>
      </c>
      <c r="IE40" s="191">
        <f t="shared" si="76"/>
        <v>17520</v>
      </c>
      <c r="IF40" s="191">
        <f t="shared" si="76"/>
        <v>17520</v>
      </c>
      <c r="IG40" s="191">
        <f t="shared" si="76"/>
        <v>17520</v>
      </c>
      <c r="IH40" s="191">
        <f t="shared" si="76"/>
        <v>18480</v>
      </c>
      <c r="II40" s="191">
        <f t="shared" si="76"/>
        <v>18480</v>
      </c>
      <c r="IJ40" s="191">
        <f t="shared" si="76"/>
        <v>16000</v>
      </c>
      <c r="IK40" s="191">
        <f t="shared" si="76"/>
        <v>16000</v>
      </c>
      <c r="IL40" s="191">
        <f t="shared" si="76"/>
        <v>16000</v>
      </c>
      <c r="IM40" s="191">
        <f t="shared" si="76"/>
        <v>16000</v>
      </c>
      <c r="IN40" s="191">
        <f t="shared" si="76"/>
        <v>16000</v>
      </c>
      <c r="IO40" s="191">
        <f t="shared" si="76"/>
        <v>17520</v>
      </c>
      <c r="IP40" s="191">
        <f t="shared" si="76"/>
        <v>17520</v>
      </c>
      <c r="IQ40" s="191">
        <f t="shared" si="76"/>
        <v>15600</v>
      </c>
      <c r="IR40" s="191">
        <f t="shared" si="76"/>
        <v>15600</v>
      </c>
      <c r="IS40" s="191">
        <f t="shared" si="76"/>
        <v>15600</v>
      </c>
      <c r="IT40" s="191">
        <f t="shared" si="76"/>
        <v>15600</v>
      </c>
      <c r="IU40" s="191">
        <f t="shared" si="76"/>
        <v>15600</v>
      </c>
      <c r="IV40" s="191">
        <f t="shared" si="76"/>
        <v>17520</v>
      </c>
      <c r="IW40" s="191">
        <f t="shared" si="76"/>
        <v>17520</v>
      </c>
      <c r="IX40" s="191">
        <f t="shared" ref="IX40:JV40" si="77">ROUND(IX17*0.8,)</f>
        <v>15600</v>
      </c>
      <c r="IY40" s="191">
        <f t="shared" si="77"/>
        <v>15600</v>
      </c>
      <c r="IZ40" s="191">
        <f t="shared" si="77"/>
        <v>15600</v>
      </c>
      <c r="JA40" s="191">
        <f t="shared" si="77"/>
        <v>15600</v>
      </c>
      <c r="JB40" s="191">
        <f t="shared" si="77"/>
        <v>15600</v>
      </c>
      <c r="JC40" s="191">
        <f t="shared" si="77"/>
        <v>17520</v>
      </c>
      <c r="JD40" s="191">
        <f t="shared" si="77"/>
        <v>17520</v>
      </c>
      <c r="JE40" s="191">
        <f t="shared" si="77"/>
        <v>15600</v>
      </c>
      <c r="JF40" s="191">
        <f t="shared" si="77"/>
        <v>15600</v>
      </c>
      <c r="JG40" s="191">
        <f t="shared" si="77"/>
        <v>15600</v>
      </c>
      <c r="JH40" s="191">
        <f t="shared" si="77"/>
        <v>15600</v>
      </c>
      <c r="JI40" s="191">
        <f t="shared" si="77"/>
        <v>15600</v>
      </c>
      <c r="JJ40" s="191">
        <f t="shared" si="77"/>
        <v>17520</v>
      </c>
      <c r="JK40" s="191">
        <f t="shared" si="77"/>
        <v>17520</v>
      </c>
      <c r="JL40" s="191">
        <f t="shared" si="77"/>
        <v>15600</v>
      </c>
      <c r="JM40" s="191">
        <f t="shared" si="77"/>
        <v>15600</v>
      </c>
      <c r="JN40" s="191">
        <f t="shared" si="77"/>
        <v>15600</v>
      </c>
      <c r="JO40" s="191">
        <f t="shared" si="77"/>
        <v>15600</v>
      </c>
      <c r="JP40" s="191">
        <f t="shared" si="77"/>
        <v>15600</v>
      </c>
      <c r="JQ40" s="191">
        <f t="shared" si="77"/>
        <v>17520</v>
      </c>
      <c r="JR40" s="191">
        <f t="shared" si="77"/>
        <v>17520</v>
      </c>
      <c r="JS40" s="191">
        <f t="shared" si="77"/>
        <v>16560</v>
      </c>
      <c r="JT40" s="191">
        <f t="shared" si="77"/>
        <v>16560</v>
      </c>
      <c r="JU40" s="191">
        <f t="shared" si="77"/>
        <v>16560</v>
      </c>
      <c r="JV40" s="191">
        <f t="shared" si="77"/>
        <v>16560</v>
      </c>
    </row>
    <row r="41" spans="1:282" s="50" customFormat="1" x14ac:dyDescent="0.2">
      <c r="A41" s="42" t="s">
        <v>85</v>
      </c>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191"/>
      <c r="BP41" s="191"/>
      <c r="BQ41" s="191"/>
      <c r="BR41" s="191"/>
      <c r="BS41" s="191"/>
      <c r="BT41" s="191"/>
      <c r="BU41" s="191"/>
      <c r="BV41" s="191"/>
      <c r="BW41" s="191"/>
      <c r="BX41" s="191"/>
      <c r="BY41" s="191"/>
      <c r="BZ41" s="191"/>
      <c r="CA41" s="191"/>
      <c r="CB41" s="191"/>
      <c r="CC41" s="191"/>
      <c r="CD41" s="191"/>
      <c r="CE41" s="191"/>
      <c r="CF41" s="191"/>
      <c r="CG41" s="191"/>
      <c r="CH41" s="191"/>
      <c r="CI41" s="191"/>
      <c r="CJ41" s="191"/>
      <c r="CK41" s="191"/>
      <c r="CL41" s="191"/>
      <c r="CM41" s="191"/>
      <c r="CN41" s="191"/>
      <c r="CO41" s="191"/>
      <c r="CP41" s="191"/>
      <c r="CQ41" s="191"/>
      <c r="CR41" s="191"/>
      <c r="CS41" s="191"/>
      <c r="CT41" s="191"/>
      <c r="CU41" s="191"/>
      <c r="CV41" s="191"/>
      <c r="CW41" s="191"/>
      <c r="CX41" s="191"/>
      <c r="CY41" s="191"/>
      <c r="CZ41" s="191"/>
      <c r="DA41" s="191"/>
      <c r="DB41" s="191"/>
      <c r="DC41" s="191"/>
      <c r="DD41" s="191"/>
      <c r="DE41" s="191"/>
      <c r="DF41" s="191"/>
      <c r="DG41" s="191"/>
      <c r="DH41" s="191"/>
      <c r="DI41" s="191"/>
      <c r="DJ41" s="191"/>
      <c r="DK41" s="191"/>
      <c r="DL41" s="191"/>
      <c r="DM41" s="191"/>
      <c r="DN41" s="191"/>
      <c r="DO41" s="191"/>
      <c r="DP41" s="191"/>
      <c r="DQ41" s="191"/>
      <c r="DR41" s="191"/>
      <c r="DS41" s="191"/>
      <c r="DT41" s="191"/>
      <c r="DU41" s="191"/>
      <c r="DV41" s="191"/>
      <c r="DW41" s="191"/>
      <c r="DX41" s="191"/>
      <c r="DY41" s="191"/>
      <c r="DZ41" s="191"/>
      <c r="EA41" s="191"/>
      <c r="EB41" s="191"/>
      <c r="EC41" s="191"/>
      <c r="ED41" s="191"/>
      <c r="EE41" s="191"/>
      <c r="EF41" s="191"/>
      <c r="EG41" s="191"/>
      <c r="EH41" s="191"/>
      <c r="EI41" s="191"/>
      <c r="EJ41" s="191"/>
      <c r="EK41" s="191"/>
      <c r="EL41" s="191"/>
      <c r="EM41" s="191"/>
      <c r="EN41" s="191"/>
      <c r="EO41" s="191"/>
      <c r="EP41" s="191"/>
      <c r="EQ41" s="191"/>
      <c r="ER41" s="191"/>
      <c r="ES41" s="191"/>
      <c r="ET41" s="191"/>
      <c r="EU41" s="191"/>
      <c r="EV41" s="191"/>
      <c r="EW41" s="191"/>
      <c r="EX41" s="191"/>
      <c r="EY41" s="191"/>
      <c r="EZ41" s="191"/>
      <c r="FA41" s="191"/>
      <c r="FB41" s="191"/>
      <c r="FC41" s="191"/>
      <c r="FD41" s="191"/>
      <c r="FE41" s="191"/>
      <c r="FF41" s="191"/>
      <c r="FG41" s="191"/>
      <c r="FH41" s="191"/>
      <c r="FI41" s="191"/>
      <c r="FJ41" s="191"/>
      <c r="FK41" s="191"/>
      <c r="FL41" s="191"/>
      <c r="FM41" s="191"/>
      <c r="FN41" s="191"/>
      <c r="FO41" s="191"/>
      <c r="FP41" s="191"/>
      <c r="FQ41" s="191"/>
      <c r="FR41" s="191"/>
      <c r="FS41" s="191"/>
      <c r="FT41" s="191"/>
      <c r="FU41" s="191"/>
      <c r="FV41" s="191"/>
      <c r="FW41" s="191"/>
      <c r="FX41" s="191"/>
      <c r="FY41" s="191"/>
      <c r="FZ41" s="191"/>
      <c r="GA41" s="191"/>
      <c r="GB41" s="191"/>
      <c r="GC41" s="191"/>
      <c r="GD41" s="191"/>
      <c r="GE41" s="191"/>
      <c r="GF41" s="191"/>
      <c r="GG41" s="191"/>
      <c r="GH41" s="191"/>
      <c r="GI41" s="191"/>
      <c r="GJ41" s="191"/>
      <c r="GK41" s="191"/>
      <c r="GL41" s="191"/>
      <c r="GM41" s="191"/>
      <c r="GN41" s="191"/>
      <c r="GO41" s="191"/>
      <c r="GP41" s="191"/>
      <c r="GQ41" s="191"/>
      <c r="GR41" s="191"/>
      <c r="GS41" s="191"/>
      <c r="GT41" s="191"/>
      <c r="GU41" s="191"/>
      <c r="GV41" s="191"/>
      <c r="GW41" s="191"/>
      <c r="GX41" s="191"/>
      <c r="GY41" s="191"/>
      <c r="GZ41" s="191"/>
      <c r="HA41" s="191"/>
      <c r="HB41" s="191"/>
      <c r="HC41" s="191"/>
      <c r="HD41" s="191"/>
      <c r="HE41" s="191"/>
      <c r="HF41" s="191"/>
      <c r="HG41" s="191"/>
      <c r="HH41" s="191"/>
      <c r="HI41" s="191"/>
      <c r="HJ41" s="191"/>
      <c r="HK41" s="191"/>
      <c r="HL41" s="191"/>
      <c r="HM41" s="191"/>
      <c r="HN41" s="191"/>
      <c r="HO41" s="191"/>
      <c r="HP41" s="191"/>
      <c r="HQ41" s="191"/>
      <c r="HR41" s="191"/>
      <c r="HS41" s="191"/>
      <c r="HT41" s="191"/>
      <c r="HU41" s="191"/>
      <c r="HV41" s="191"/>
      <c r="HW41" s="191"/>
      <c r="HX41" s="191"/>
      <c r="HY41" s="191"/>
      <c r="HZ41" s="191"/>
      <c r="IA41" s="191"/>
      <c r="IB41" s="191"/>
      <c r="IC41" s="191"/>
      <c r="ID41" s="191"/>
      <c r="IE41" s="191"/>
      <c r="IF41" s="191"/>
      <c r="IG41" s="191"/>
      <c r="IH41" s="191"/>
      <c r="II41" s="191"/>
      <c r="IJ41" s="191"/>
      <c r="IK41" s="191"/>
      <c r="IL41" s="191"/>
      <c r="IM41" s="191"/>
      <c r="IN41" s="191"/>
      <c r="IO41" s="191"/>
      <c r="IP41" s="191"/>
      <c r="IQ41" s="191"/>
      <c r="IR41" s="191"/>
      <c r="IS41" s="191"/>
      <c r="IT41" s="191"/>
      <c r="IU41" s="191"/>
      <c r="IV41" s="191"/>
      <c r="IW41" s="191"/>
      <c r="IX41" s="191"/>
      <c r="IY41" s="191"/>
      <c r="IZ41" s="191"/>
      <c r="JA41" s="191"/>
      <c r="JB41" s="191"/>
      <c r="JC41" s="191"/>
      <c r="JD41" s="191"/>
      <c r="JE41" s="191"/>
      <c r="JF41" s="191"/>
      <c r="JG41" s="191"/>
      <c r="JH41" s="191"/>
      <c r="JI41" s="191"/>
      <c r="JJ41" s="191"/>
      <c r="JK41" s="191"/>
      <c r="JL41" s="191"/>
      <c r="JM41" s="191"/>
      <c r="JN41" s="191"/>
      <c r="JO41" s="191"/>
      <c r="JP41" s="191"/>
      <c r="JQ41" s="191"/>
      <c r="JR41" s="191"/>
      <c r="JS41" s="191"/>
      <c r="JT41" s="191"/>
      <c r="JU41" s="191"/>
      <c r="JV41" s="191"/>
    </row>
    <row r="42" spans="1:282" s="50" customFormat="1" x14ac:dyDescent="0.2">
      <c r="A42" s="88">
        <f>A30</f>
        <v>1</v>
      </c>
      <c r="B42" s="191" t="e">
        <f t="shared" ref="B42:C42" si="78">ROUND(B19*0.8,)</f>
        <v>#REF!</v>
      </c>
      <c r="C42" s="191" t="e">
        <f t="shared" si="78"/>
        <v>#REF!</v>
      </c>
      <c r="D42" s="191" t="e">
        <f t="shared" ref="D42:BO42" si="79">ROUND(D19*0.8,)</f>
        <v>#REF!</v>
      </c>
      <c r="E42" s="191" t="e">
        <f t="shared" si="79"/>
        <v>#REF!</v>
      </c>
      <c r="F42" s="191" t="e">
        <f t="shared" si="79"/>
        <v>#REF!</v>
      </c>
      <c r="G42" s="191" t="e">
        <f t="shared" si="79"/>
        <v>#REF!</v>
      </c>
      <c r="H42" s="191">
        <f t="shared" si="79"/>
        <v>33800</v>
      </c>
      <c r="I42" s="191">
        <f t="shared" si="79"/>
        <v>45400</v>
      </c>
      <c r="J42" s="191">
        <f t="shared" si="79"/>
        <v>45400</v>
      </c>
      <c r="K42" s="191">
        <f t="shared" si="79"/>
        <v>45400</v>
      </c>
      <c r="L42" s="191">
        <f t="shared" si="79"/>
        <v>39800</v>
      </c>
      <c r="M42" s="191">
        <f t="shared" si="79"/>
        <v>39800</v>
      </c>
      <c r="N42" s="191">
        <f t="shared" si="79"/>
        <v>39800</v>
      </c>
      <c r="O42" s="191">
        <f t="shared" si="79"/>
        <v>39800</v>
      </c>
      <c r="P42" s="191">
        <f t="shared" si="79"/>
        <v>39800</v>
      </c>
      <c r="Q42" s="191">
        <f t="shared" si="79"/>
        <v>39800</v>
      </c>
      <c r="R42" s="191">
        <f t="shared" si="79"/>
        <v>32760</v>
      </c>
      <c r="S42" s="191">
        <f t="shared" si="79"/>
        <v>19560</v>
      </c>
      <c r="T42" s="191">
        <f t="shared" si="79"/>
        <v>19560</v>
      </c>
      <c r="U42" s="191">
        <f t="shared" si="79"/>
        <v>19560</v>
      </c>
      <c r="V42" s="191">
        <f t="shared" si="79"/>
        <v>19560</v>
      </c>
      <c r="W42" s="191">
        <f t="shared" si="79"/>
        <v>19560</v>
      </c>
      <c r="X42" s="191">
        <f t="shared" si="79"/>
        <v>21160</v>
      </c>
      <c r="Y42" s="191">
        <f t="shared" si="79"/>
        <v>21160</v>
      </c>
      <c r="Z42" s="191">
        <f t="shared" si="79"/>
        <v>21160</v>
      </c>
      <c r="AA42" s="191">
        <f t="shared" si="79"/>
        <v>21160</v>
      </c>
      <c r="AB42" s="191">
        <f t="shared" si="79"/>
        <v>21160</v>
      </c>
      <c r="AC42" s="191">
        <f t="shared" si="79"/>
        <v>19560</v>
      </c>
      <c r="AD42" s="191">
        <f t="shared" si="79"/>
        <v>19560</v>
      </c>
      <c r="AE42" s="191">
        <f t="shared" si="79"/>
        <v>19560</v>
      </c>
      <c r="AF42" s="191">
        <f t="shared" si="79"/>
        <v>19560</v>
      </c>
      <c r="AG42" s="191">
        <f t="shared" si="79"/>
        <v>19560</v>
      </c>
      <c r="AH42" s="191">
        <f t="shared" si="79"/>
        <v>22760</v>
      </c>
      <c r="AI42" s="191">
        <f t="shared" si="79"/>
        <v>22760</v>
      </c>
      <c r="AJ42" s="191">
        <f t="shared" si="79"/>
        <v>22760</v>
      </c>
      <c r="AK42" s="191">
        <f t="shared" si="79"/>
        <v>22760</v>
      </c>
      <c r="AL42" s="191">
        <f t="shared" si="79"/>
        <v>22760</v>
      </c>
      <c r="AM42" s="191">
        <f t="shared" si="79"/>
        <v>24360</v>
      </c>
      <c r="AN42" s="191">
        <f t="shared" si="79"/>
        <v>26360</v>
      </c>
      <c r="AO42" s="191">
        <f t="shared" si="79"/>
        <v>26920</v>
      </c>
      <c r="AP42" s="191">
        <f t="shared" si="79"/>
        <v>26920</v>
      </c>
      <c r="AQ42" s="191">
        <f t="shared" si="79"/>
        <v>26920</v>
      </c>
      <c r="AR42" s="191">
        <f t="shared" si="79"/>
        <v>26920</v>
      </c>
      <c r="AS42" s="191">
        <f t="shared" si="79"/>
        <v>26920</v>
      </c>
      <c r="AT42" s="191">
        <f t="shared" si="79"/>
        <v>26920</v>
      </c>
      <c r="AU42" s="191">
        <f t="shared" si="79"/>
        <v>26920</v>
      </c>
      <c r="AV42" s="191">
        <f t="shared" si="79"/>
        <v>26920</v>
      </c>
      <c r="AW42" s="191">
        <f t="shared" si="79"/>
        <v>26920</v>
      </c>
      <c r="AX42" s="191">
        <f t="shared" si="79"/>
        <v>26920</v>
      </c>
      <c r="AY42" s="191">
        <f t="shared" si="79"/>
        <v>25320</v>
      </c>
      <c r="AZ42" s="191">
        <f t="shared" si="79"/>
        <v>25320</v>
      </c>
      <c r="BA42" s="191">
        <f t="shared" si="79"/>
        <v>26920</v>
      </c>
      <c r="BB42" s="191">
        <f t="shared" si="79"/>
        <v>26920</v>
      </c>
      <c r="BC42" s="191">
        <f t="shared" si="79"/>
        <v>28520</v>
      </c>
      <c r="BD42" s="191">
        <f t="shared" si="79"/>
        <v>30520</v>
      </c>
      <c r="BE42" s="191">
        <f t="shared" si="79"/>
        <v>30520</v>
      </c>
      <c r="BF42" s="191">
        <f t="shared" si="79"/>
        <v>30520</v>
      </c>
      <c r="BG42" s="191">
        <f t="shared" si="79"/>
        <v>30520</v>
      </c>
      <c r="BH42" s="191">
        <f t="shared" si="79"/>
        <v>32520</v>
      </c>
      <c r="BI42" s="191">
        <f t="shared" si="79"/>
        <v>34920</v>
      </c>
      <c r="BJ42" s="191">
        <f t="shared" si="79"/>
        <v>34920</v>
      </c>
      <c r="BK42" s="191">
        <f t="shared" si="79"/>
        <v>32520</v>
      </c>
      <c r="BL42" s="191">
        <f t="shared" si="79"/>
        <v>28520</v>
      </c>
      <c r="BM42" s="191">
        <f t="shared" si="79"/>
        <v>28520</v>
      </c>
      <c r="BN42" s="191">
        <f t="shared" si="79"/>
        <v>30520</v>
      </c>
      <c r="BO42" s="191">
        <f t="shared" si="79"/>
        <v>30520</v>
      </c>
      <c r="BP42" s="191">
        <f t="shared" ref="BP42:CU42" si="80">ROUND(BP19*0.8,)</f>
        <v>23720</v>
      </c>
      <c r="BQ42" s="191">
        <f t="shared" si="80"/>
        <v>24080</v>
      </c>
      <c r="BR42" s="191">
        <f t="shared" si="80"/>
        <v>24080</v>
      </c>
      <c r="BS42" s="191">
        <f t="shared" si="80"/>
        <v>24080</v>
      </c>
      <c r="BT42" s="191">
        <f t="shared" si="80"/>
        <v>22880</v>
      </c>
      <c r="BU42" s="191">
        <f t="shared" si="80"/>
        <v>22880</v>
      </c>
      <c r="BV42" s="191">
        <f t="shared" si="80"/>
        <v>24080</v>
      </c>
      <c r="BW42" s="191">
        <f t="shared" si="80"/>
        <v>24080</v>
      </c>
      <c r="BX42" s="191">
        <f t="shared" si="80"/>
        <v>24080</v>
      </c>
      <c r="BY42" s="191">
        <f t="shared" si="80"/>
        <v>22720</v>
      </c>
      <c r="BZ42" s="191">
        <f t="shared" si="80"/>
        <v>22720</v>
      </c>
      <c r="CA42" s="191">
        <f t="shared" si="80"/>
        <v>22720</v>
      </c>
      <c r="CB42" s="191">
        <f t="shared" si="80"/>
        <v>22720</v>
      </c>
      <c r="CC42" s="191">
        <f t="shared" si="80"/>
        <v>22720</v>
      </c>
      <c r="CD42" s="191">
        <f t="shared" si="80"/>
        <v>22720</v>
      </c>
      <c r="CE42" s="191">
        <f t="shared" si="80"/>
        <v>22720</v>
      </c>
      <c r="CF42" s="191">
        <f t="shared" si="80"/>
        <v>22720</v>
      </c>
      <c r="CG42" s="191">
        <f t="shared" si="80"/>
        <v>22720</v>
      </c>
      <c r="CH42" s="191">
        <f t="shared" si="80"/>
        <v>22720</v>
      </c>
      <c r="CI42" s="191">
        <f t="shared" si="80"/>
        <v>22720</v>
      </c>
      <c r="CJ42" s="191">
        <f t="shared" si="80"/>
        <v>22720</v>
      </c>
      <c r="CK42" s="191">
        <f t="shared" si="80"/>
        <v>22720</v>
      </c>
      <c r="CL42" s="191">
        <f t="shared" si="80"/>
        <v>22720</v>
      </c>
      <c r="CM42" s="191">
        <f t="shared" si="80"/>
        <v>22720</v>
      </c>
      <c r="CN42" s="191">
        <f t="shared" si="80"/>
        <v>22720</v>
      </c>
      <c r="CO42" s="191">
        <f t="shared" si="80"/>
        <v>22720</v>
      </c>
      <c r="CP42" s="191">
        <f t="shared" si="80"/>
        <v>22720</v>
      </c>
      <c r="CQ42" s="191">
        <f t="shared" si="80"/>
        <v>22720</v>
      </c>
      <c r="CR42" s="191">
        <f t="shared" si="80"/>
        <v>22720</v>
      </c>
      <c r="CS42" s="191">
        <f t="shared" si="80"/>
        <v>22720</v>
      </c>
      <c r="CT42" s="191">
        <f t="shared" si="80"/>
        <v>22720</v>
      </c>
      <c r="CU42" s="191">
        <f t="shared" si="80"/>
        <v>22720</v>
      </c>
      <c r="CV42" s="191">
        <f t="shared" ref="CV42:DO42" si="81">ROUND(CV19*0.8,)</f>
        <v>15320</v>
      </c>
      <c r="CW42" s="191">
        <f t="shared" si="81"/>
        <v>15320</v>
      </c>
      <c r="CX42" s="191">
        <f t="shared" si="81"/>
        <v>15720</v>
      </c>
      <c r="CY42" s="191">
        <f t="shared" si="81"/>
        <v>15720</v>
      </c>
      <c r="CZ42" s="191">
        <f t="shared" si="81"/>
        <v>15320</v>
      </c>
      <c r="DA42" s="191">
        <f t="shared" si="81"/>
        <v>15320</v>
      </c>
      <c r="DB42" s="191">
        <f t="shared" si="81"/>
        <v>15320</v>
      </c>
      <c r="DC42" s="191">
        <f t="shared" si="81"/>
        <v>15320</v>
      </c>
      <c r="DD42" s="191">
        <f t="shared" si="81"/>
        <v>15320</v>
      </c>
      <c r="DE42" s="191">
        <f t="shared" si="81"/>
        <v>15720</v>
      </c>
      <c r="DF42" s="191">
        <f t="shared" si="81"/>
        <v>15720</v>
      </c>
      <c r="DG42" s="191">
        <f t="shared" si="81"/>
        <v>15320</v>
      </c>
      <c r="DH42" s="191">
        <f t="shared" si="81"/>
        <v>15320</v>
      </c>
      <c r="DI42" s="191">
        <f t="shared" si="81"/>
        <v>15320</v>
      </c>
      <c r="DJ42" s="191">
        <f t="shared" si="81"/>
        <v>14520</v>
      </c>
      <c r="DK42" s="191">
        <f t="shared" si="81"/>
        <v>14520</v>
      </c>
      <c r="DL42" s="191">
        <f t="shared" si="81"/>
        <v>15080</v>
      </c>
      <c r="DM42" s="191">
        <f t="shared" si="81"/>
        <v>15080</v>
      </c>
      <c r="DN42" s="191">
        <f t="shared" si="81"/>
        <v>14520</v>
      </c>
      <c r="DO42" s="191">
        <f t="shared" si="81"/>
        <v>14520</v>
      </c>
      <c r="DP42" s="191">
        <f t="shared" ref="DP42:DY42" si="82">ROUND(DP19*0.8,)</f>
        <v>14520</v>
      </c>
      <c r="DQ42" s="191">
        <f t="shared" si="82"/>
        <v>14520</v>
      </c>
      <c r="DR42" s="191">
        <f t="shared" si="82"/>
        <v>14520</v>
      </c>
      <c r="DS42" s="191">
        <f t="shared" si="82"/>
        <v>15080</v>
      </c>
      <c r="DT42" s="191">
        <f t="shared" si="82"/>
        <v>15080</v>
      </c>
      <c r="DU42" s="191">
        <f t="shared" si="82"/>
        <v>14520</v>
      </c>
      <c r="DV42" s="191">
        <f t="shared" si="82"/>
        <v>14520</v>
      </c>
      <c r="DW42" s="191">
        <f t="shared" si="82"/>
        <v>14520</v>
      </c>
      <c r="DX42" s="191">
        <f t="shared" si="82"/>
        <v>14520</v>
      </c>
      <c r="DY42" s="191">
        <f t="shared" si="82"/>
        <v>15320</v>
      </c>
      <c r="DZ42" s="191">
        <f t="shared" ref="DZ42:GK42" si="83">ROUND(DZ19*0.8,)</f>
        <v>15080</v>
      </c>
      <c r="EA42" s="191">
        <f t="shared" si="83"/>
        <v>15080</v>
      </c>
      <c r="EB42" s="191">
        <f t="shared" si="83"/>
        <v>15080</v>
      </c>
      <c r="EC42" s="191">
        <f t="shared" si="83"/>
        <v>14120</v>
      </c>
      <c r="ED42" s="191">
        <f t="shared" si="83"/>
        <v>14120</v>
      </c>
      <c r="EE42" s="191">
        <f t="shared" si="83"/>
        <v>14120</v>
      </c>
      <c r="EF42" s="191">
        <f t="shared" si="83"/>
        <v>14120</v>
      </c>
      <c r="EG42" s="191">
        <f t="shared" si="83"/>
        <v>14120</v>
      </c>
      <c r="EH42" s="191">
        <f t="shared" si="83"/>
        <v>15080</v>
      </c>
      <c r="EI42" s="191">
        <f t="shared" si="83"/>
        <v>15080</v>
      </c>
      <c r="EJ42" s="191">
        <f t="shared" si="83"/>
        <v>15080</v>
      </c>
      <c r="EK42" s="191">
        <f t="shared" si="83"/>
        <v>13880</v>
      </c>
      <c r="EL42" s="191">
        <f t="shared" si="83"/>
        <v>13880</v>
      </c>
      <c r="EM42" s="191">
        <f t="shared" si="83"/>
        <v>13880</v>
      </c>
      <c r="EN42" s="191">
        <f t="shared" si="83"/>
        <v>14120</v>
      </c>
      <c r="EO42" s="191">
        <f t="shared" si="83"/>
        <v>14120</v>
      </c>
      <c r="EP42" s="191">
        <f t="shared" si="83"/>
        <v>13880</v>
      </c>
      <c r="EQ42" s="191">
        <f t="shared" si="83"/>
        <v>13880</v>
      </c>
      <c r="ER42" s="191">
        <f t="shared" si="83"/>
        <v>13880</v>
      </c>
      <c r="ES42" s="191">
        <f t="shared" si="83"/>
        <v>13880</v>
      </c>
      <c r="ET42" s="191">
        <f t="shared" si="83"/>
        <v>13880</v>
      </c>
      <c r="EU42" s="191">
        <f t="shared" si="83"/>
        <v>14120</v>
      </c>
      <c r="EV42" s="191">
        <f t="shared" si="83"/>
        <v>14120</v>
      </c>
      <c r="EW42" s="191">
        <f t="shared" si="83"/>
        <v>13880</v>
      </c>
      <c r="EX42" s="191">
        <f t="shared" si="83"/>
        <v>13880</v>
      </c>
      <c r="EY42" s="191">
        <f t="shared" si="83"/>
        <v>13880</v>
      </c>
      <c r="EZ42" s="191">
        <f t="shared" si="83"/>
        <v>13880</v>
      </c>
      <c r="FA42" s="191">
        <f t="shared" si="83"/>
        <v>13880</v>
      </c>
      <c r="FB42" s="191">
        <f t="shared" si="83"/>
        <v>14120</v>
      </c>
      <c r="FC42" s="191">
        <f t="shared" si="83"/>
        <v>14120</v>
      </c>
      <c r="FD42" s="191">
        <f t="shared" si="83"/>
        <v>15320</v>
      </c>
      <c r="FE42" s="191">
        <f t="shared" si="83"/>
        <v>14120</v>
      </c>
      <c r="FF42" s="191">
        <f t="shared" si="83"/>
        <v>14120</v>
      </c>
      <c r="FG42" s="191">
        <f t="shared" si="83"/>
        <v>14120</v>
      </c>
      <c r="FH42" s="191">
        <f t="shared" si="83"/>
        <v>14120</v>
      </c>
      <c r="FI42" s="191">
        <f t="shared" si="83"/>
        <v>20120</v>
      </c>
      <c r="FJ42" s="191">
        <f t="shared" si="83"/>
        <v>20120</v>
      </c>
      <c r="FK42" s="191">
        <f t="shared" si="83"/>
        <v>20120</v>
      </c>
      <c r="FL42" s="191">
        <f t="shared" si="83"/>
        <v>20120</v>
      </c>
      <c r="FM42" s="191">
        <f t="shared" si="83"/>
        <v>20120</v>
      </c>
      <c r="FN42" s="191">
        <f t="shared" si="83"/>
        <v>20120</v>
      </c>
      <c r="FO42" s="191">
        <f t="shared" si="83"/>
        <v>20120</v>
      </c>
      <c r="FP42" s="191">
        <f t="shared" si="83"/>
        <v>20120</v>
      </c>
      <c r="FQ42" s="191">
        <f t="shared" si="83"/>
        <v>20120</v>
      </c>
      <c r="FR42" s="191">
        <f t="shared" si="83"/>
        <v>20120</v>
      </c>
      <c r="FS42" s="191">
        <f t="shared" si="83"/>
        <v>20120</v>
      </c>
      <c r="FT42" s="191">
        <f t="shared" si="83"/>
        <v>20120</v>
      </c>
      <c r="FU42" s="191">
        <f t="shared" si="83"/>
        <v>20120</v>
      </c>
      <c r="FV42" s="191">
        <f t="shared" si="83"/>
        <v>20120</v>
      </c>
      <c r="FW42" s="191">
        <f t="shared" si="83"/>
        <v>20120</v>
      </c>
      <c r="FX42" s="191">
        <f t="shared" si="83"/>
        <v>20120</v>
      </c>
      <c r="FY42" s="191">
        <f t="shared" si="83"/>
        <v>20120</v>
      </c>
      <c r="FZ42" s="191">
        <f t="shared" si="83"/>
        <v>20120</v>
      </c>
      <c r="GA42" s="191">
        <f t="shared" si="83"/>
        <v>20120</v>
      </c>
      <c r="GB42" s="191">
        <f t="shared" si="83"/>
        <v>20120</v>
      </c>
      <c r="GC42" s="191">
        <f t="shared" si="83"/>
        <v>20120</v>
      </c>
      <c r="GD42" s="191">
        <f t="shared" si="83"/>
        <v>20120</v>
      </c>
      <c r="GE42" s="191">
        <f t="shared" si="83"/>
        <v>20120</v>
      </c>
      <c r="GF42" s="191">
        <f t="shared" si="83"/>
        <v>20120</v>
      </c>
      <c r="GG42" s="191">
        <f t="shared" si="83"/>
        <v>14120</v>
      </c>
      <c r="GH42" s="191">
        <f t="shared" si="83"/>
        <v>14120</v>
      </c>
      <c r="GI42" s="191">
        <f t="shared" si="83"/>
        <v>21640</v>
      </c>
      <c r="GJ42" s="191">
        <f t="shared" si="83"/>
        <v>21640</v>
      </c>
      <c r="GK42" s="191">
        <f t="shared" si="83"/>
        <v>21640</v>
      </c>
      <c r="GL42" s="191">
        <f t="shared" ref="GL42:IW42" si="84">ROUND(GL19*0.8,)</f>
        <v>21640</v>
      </c>
      <c r="GM42" s="191">
        <f t="shared" si="84"/>
        <v>21640</v>
      </c>
      <c r="GN42" s="191">
        <f t="shared" si="84"/>
        <v>21640</v>
      </c>
      <c r="GO42" s="191">
        <f t="shared" si="84"/>
        <v>21640</v>
      </c>
      <c r="GP42" s="191">
        <f t="shared" si="84"/>
        <v>21640</v>
      </c>
      <c r="GQ42" s="191">
        <f t="shared" si="84"/>
        <v>21640</v>
      </c>
      <c r="GR42" s="191">
        <f t="shared" si="84"/>
        <v>21640</v>
      </c>
      <c r="GS42" s="191">
        <f t="shared" si="84"/>
        <v>16840</v>
      </c>
      <c r="GT42" s="191">
        <f t="shared" si="84"/>
        <v>16840</v>
      </c>
      <c r="GU42" s="191">
        <f t="shared" si="84"/>
        <v>16840</v>
      </c>
      <c r="GV42" s="191">
        <f t="shared" si="84"/>
        <v>16840</v>
      </c>
      <c r="GW42" s="191">
        <f t="shared" si="84"/>
        <v>17240</v>
      </c>
      <c r="GX42" s="191">
        <f t="shared" si="84"/>
        <v>17240</v>
      </c>
      <c r="GY42" s="191">
        <f t="shared" si="84"/>
        <v>18200</v>
      </c>
      <c r="GZ42" s="191">
        <f t="shared" si="84"/>
        <v>18200</v>
      </c>
      <c r="HA42" s="191">
        <f t="shared" si="84"/>
        <v>17240</v>
      </c>
      <c r="HB42" s="191">
        <f t="shared" si="84"/>
        <v>17240</v>
      </c>
      <c r="HC42" s="191">
        <f t="shared" si="84"/>
        <v>17240</v>
      </c>
      <c r="HD42" s="191">
        <f t="shared" si="84"/>
        <v>17240</v>
      </c>
      <c r="HE42" s="191">
        <f t="shared" si="84"/>
        <v>17240</v>
      </c>
      <c r="HF42" s="191">
        <f t="shared" si="84"/>
        <v>18200</v>
      </c>
      <c r="HG42" s="191">
        <f t="shared" si="84"/>
        <v>18200</v>
      </c>
      <c r="HH42" s="191">
        <f t="shared" si="84"/>
        <v>17240</v>
      </c>
      <c r="HI42" s="191">
        <f t="shared" si="84"/>
        <v>17240</v>
      </c>
      <c r="HJ42" s="191">
        <f t="shared" si="84"/>
        <v>17240</v>
      </c>
      <c r="HK42" s="191">
        <f t="shared" si="84"/>
        <v>17240</v>
      </c>
      <c r="HL42" s="191">
        <f t="shared" si="84"/>
        <v>17240</v>
      </c>
      <c r="HM42" s="191">
        <f t="shared" si="84"/>
        <v>15320</v>
      </c>
      <c r="HN42" s="191">
        <f t="shared" si="84"/>
        <v>18200</v>
      </c>
      <c r="HO42" s="191">
        <f t="shared" si="84"/>
        <v>17240</v>
      </c>
      <c r="HP42" s="191">
        <f t="shared" si="84"/>
        <v>17240</v>
      </c>
      <c r="HQ42" s="191">
        <f t="shared" si="84"/>
        <v>17240</v>
      </c>
      <c r="HR42" s="191">
        <f t="shared" si="84"/>
        <v>17240</v>
      </c>
      <c r="HS42" s="191">
        <f t="shared" si="84"/>
        <v>17240</v>
      </c>
      <c r="HT42" s="191">
        <f t="shared" si="84"/>
        <v>18200</v>
      </c>
      <c r="HU42" s="191">
        <f t="shared" si="84"/>
        <v>18200</v>
      </c>
      <c r="HV42" s="191">
        <f t="shared" si="84"/>
        <v>17240</v>
      </c>
      <c r="HW42" s="191">
        <f t="shared" si="84"/>
        <v>17240</v>
      </c>
      <c r="HX42" s="191">
        <f t="shared" si="84"/>
        <v>17240</v>
      </c>
      <c r="HY42" s="191">
        <f t="shared" si="84"/>
        <v>17240</v>
      </c>
      <c r="HZ42" s="191">
        <f t="shared" si="84"/>
        <v>17240</v>
      </c>
      <c r="IA42" s="191">
        <f t="shared" si="84"/>
        <v>18200</v>
      </c>
      <c r="IB42" s="191">
        <f t="shared" si="84"/>
        <v>18200</v>
      </c>
      <c r="IC42" s="191">
        <f t="shared" si="84"/>
        <v>17240</v>
      </c>
      <c r="ID42" s="191">
        <f t="shared" si="84"/>
        <v>17240</v>
      </c>
      <c r="IE42" s="191">
        <f t="shared" si="84"/>
        <v>17240</v>
      </c>
      <c r="IF42" s="191">
        <f t="shared" si="84"/>
        <v>17240</v>
      </c>
      <c r="IG42" s="191">
        <f t="shared" si="84"/>
        <v>17240</v>
      </c>
      <c r="IH42" s="191">
        <f t="shared" si="84"/>
        <v>18200</v>
      </c>
      <c r="II42" s="191">
        <f t="shared" si="84"/>
        <v>18200</v>
      </c>
      <c r="IJ42" s="191">
        <f t="shared" si="84"/>
        <v>15720</v>
      </c>
      <c r="IK42" s="191">
        <f t="shared" si="84"/>
        <v>15720</v>
      </c>
      <c r="IL42" s="191">
        <f t="shared" si="84"/>
        <v>15720</v>
      </c>
      <c r="IM42" s="191">
        <f t="shared" si="84"/>
        <v>15720</v>
      </c>
      <c r="IN42" s="191">
        <f t="shared" si="84"/>
        <v>15720</v>
      </c>
      <c r="IO42" s="191">
        <f t="shared" si="84"/>
        <v>17240</v>
      </c>
      <c r="IP42" s="191">
        <f t="shared" si="84"/>
        <v>17240</v>
      </c>
      <c r="IQ42" s="191">
        <f t="shared" si="84"/>
        <v>15320</v>
      </c>
      <c r="IR42" s="191">
        <f t="shared" si="84"/>
        <v>15320</v>
      </c>
      <c r="IS42" s="191">
        <f t="shared" si="84"/>
        <v>15320</v>
      </c>
      <c r="IT42" s="191">
        <f t="shared" si="84"/>
        <v>15320</v>
      </c>
      <c r="IU42" s="191">
        <f t="shared" si="84"/>
        <v>15320</v>
      </c>
      <c r="IV42" s="191">
        <f t="shared" si="84"/>
        <v>17240</v>
      </c>
      <c r="IW42" s="191">
        <f t="shared" si="84"/>
        <v>17240</v>
      </c>
      <c r="IX42" s="191">
        <f t="shared" ref="IX42:JV42" si="85">ROUND(IX19*0.8,)</f>
        <v>15320</v>
      </c>
      <c r="IY42" s="191">
        <f t="shared" si="85"/>
        <v>15320</v>
      </c>
      <c r="IZ42" s="191">
        <f t="shared" si="85"/>
        <v>15320</v>
      </c>
      <c r="JA42" s="191">
        <f t="shared" si="85"/>
        <v>15320</v>
      </c>
      <c r="JB42" s="191">
        <f t="shared" si="85"/>
        <v>15320</v>
      </c>
      <c r="JC42" s="191">
        <f t="shared" si="85"/>
        <v>17240</v>
      </c>
      <c r="JD42" s="191">
        <f t="shared" si="85"/>
        <v>17240</v>
      </c>
      <c r="JE42" s="191">
        <f t="shared" si="85"/>
        <v>15320</v>
      </c>
      <c r="JF42" s="191">
        <f t="shared" si="85"/>
        <v>15320</v>
      </c>
      <c r="JG42" s="191">
        <f t="shared" si="85"/>
        <v>15320</v>
      </c>
      <c r="JH42" s="191">
        <f t="shared" si="85"/>
        <v>15320</v>
      </c>
      <c r="JI42" s="191">
        <f t="shared" si="85"/>
        <v>15320</v>
      </c>
      <c r="JJ42" s="191">
        <f t="shared" si="85"/>
        <v>17240</v>
      </c>
      <c r="JK42" s="191">
        <f t="shared" si="85"/>
        <v>17240</v>
      </c>
      <c r="JL42" s="191">
        <f t="shared" si="85"/>
        <v>15320</v>
      </c>
      <c r="JM42" s="191">
        <f t="shared" si="85"/>
        <v>15320</v>
      </c>
      <c r="JN42" s="191">
        <f t="shared" si="85"/>
        <v>15320</v>
      </c>
      <c r="JO42" s="191">
        <f t="shared" si="85"/>
        <v>15320</v>
      </c>
      <c r="JP42" s="191">
        <f t="shared" si="85"/>
        <v>15320</v>
      </c>
      <c r="JQ42" s="191">
        <f t="shared" si="85"/>
        <v>17240</v>
      </c>
      <c r="JR42" s="191">
        <f t="shared" si="85"/>
        <v>17240</v>
      </c>
      <c r="JS42" s="191">
        <f t="shared" si="85"/>
        <v>16280</v>
      </c>
      <c r="JT42" s="191">
        <f t="shared" si="85"/>
        <v>16280</v>
      </c>
      <c r="JU42" s="191">
        <f t="shared" si="85"/>
        <v>16280</v>
      </c>
      <c r="JV42" s="191">
        <f t="shared" si="85"/>
        <v>16280</v>
      </c>
    </row>
    <row r="43" spans="1:282" s="50" customFormat="1" x14ac:dyDescent="0.2">
      <c r="A43" s="88">
        <f>A31</f>
        <v>2</v>
      </c>
      <c r="B43" s="191" t="e">
        <f t="shared" ref="B43:C43" si="86">ROUND(B20*0.8,)</f>
        <v>#REF!</v>
      </c>
      <c r="C43" s="191" t="e">
        <f t="shared" si="86"/>
        <v>#REF!</v>
      </c>
      <c r="D43" s="191" t="e">
        <f t="shared" ref="D43:BO43" si="87">ROUND(D20*0.8,)</f>
        <v>#REF!</v>
      </c>
      <c r="E43" s="191" t="e">
        <f t="shared" si="87"/>
        <v>#REF!</v>
      </c>
      <c r="F43" s="191" t="e">
        <f t="shared" si="87"/>
        <v>#REF!</v>
      </c>
      <c r="G43" s="191" t="e">
        <f t="shared" si="87"/>
        <v>#REF!</v>
      </c>
      <c r="H43" s="191">
        <f t="shared" si="87"/>
        <v>35600</v>
      </c>
      <c r="I43" s="191">
        <f t="shared" si="87"/>
        <v>47200</v>
      </c>
      <c r="J43" s="191">
        <f t="shared" si="87"/>
        <v>47200</v>
      </c>
      <c r="K43" s="191">
        <f t="shared" si="87"/>
        <v>47200</v>
      </c>
      <c r="L43" s="191">
        <f t="shared" si="87"/>
        <v>41600</v>
      </c>
      <c r="M43" s="191">
        <f t="shared" si="87"/>
        <v>41600</v>
      </c>
      <c r="N43" s="191">
        <f t="shared" si="87"/>
        <v>41600</v>
      </c>
      <c r="O43" s="191">
        <f t="shared" si="87"/>
        <v>41600</v>
      </c>
      <c r="P43" s="191">
        <f t="shared" si="87"/>
        <v>41600</v>
      </c>
      <c r="Q43" s="191">
        <f t="shared" si="87"/>
        <v>41600</v>
      </c>
      <c r="R43" s="191">
        <f t="shared" si="87"/>
        <v>34320</v>
      </c>
      <c r="S43" s="191">
        <f t="shared" si="87"/>
        <v>21120</v>
      </c>
      <c r="T43" s="191">
        <f t="shared" si="87"/>
        <v>21120</v>
      </c>
      <c r="U43" s="191">
        <f t="shared" si="87"/>
        <v>21120</v>
      </c>
      <c r="V43" s="191">
        <f t="shared" si="87"/>
        <v>21120</v>
      </c>
      <c r="W43" s="191">
        <f t="shared" si="87"/>
        <v>21120</v>
      </c>
      <c r="X43" s="191">
        <f t="shared" si="87"/>
        <v>22720</v>
      </c>
      <c r="Y43" s="191">
        <f t="shared" si="87"/>
        <v>22720</v>
      </c>
      <c r="Z43" s="191">
        <f t="shared" si="87"/>
        <v>22720</v>
      </c>
      <c r="AA43" s="191">
        <f t="shared" si="87"/>
        <v>22720</v>
      </c>
      <c r="AB43" s="191">
        <f t="shared" si="87"/>
        <v>22720</v>
      </c>
      <c r="AC43" s="191">
        <f t="shared" si="87"/>
        <v>21120</v>
      </c>
      <c r="AD43" s="191">
        <f t="shared" si="87"/>
        <v>21120</v>
      </c>
      <c r="AE43" s="191">
        <f t="shared" si="87"/>
        <v>21120</v>
      </c>
      <c r="AF43" s="191">
        <f t="shared" si="87"/>
        <v>21120</v>
      </c>
      <c r="AG43" s="191">
        <f t="shared" si="87"/>
        <v>21120</v>
      </c>
      <c r="AH43" s="191">
        <f t="shared" si="87"/>
        <v>24320</v>
      </c>
      <c r="AI43" s="191">
        <f t="shared" si="87"/>
        <v>24320</v>
      </c>
      <c r="AJ43" s="191">
        <f t="shared" si="87"/>
        <v>24320</v>
      </c>
      <c r="AK43" s="191">
        <f t="shared" si="87"/>
        <v>24320</v>
      </c>
      <c r="AL43" s="191">
        <f t="shared" si="87"/>
        <v>24320</v>
      </c>
      <c r="AM43" s="191">
        <f t="shared" si="87"/>
        <v>25920</v>
      </c>
      <c r="AN43" s="191">
        <f t="shared" si="87"/>
        <v>27920</v>
      </c>
      <c r="AO43" s="191">
        <f t="shared" si="87"/>
        <v>28480</v>
      </c>
      <c r="AP43" s="191">
        <f t="shared" si="87"/>
        <v>28480</v>
      </c>
      <c r="AQ43" s="191">
        <f t="shared" si="87"/>
        <v>28480</v>
      </c>
      <c r="AR43" s="191">
        <f t="shared" si="87"/>
        <v>28480</v>
      </c>
      <c r="AS43" s="191">
        <f t="shared" si="87"/>
        <v>28480</v>
      </c>
      <c r="AT43" s="191">
        <f t="shared" si="87"/>
        <v>28480</v>
      </c>
      <c r="AU43" s="191">
        <f t="shared" si="87"/>
        <v>28480</v>
      </c>
      <c r="AV43" s="191">
        <f t="shared" si="87"/>
        <v>28480</v>
      </c>
      <c r="AW43" s="191">
        <f t="shared" si="87"/>
        <v>28480</v>
      </c>
      <c r="AX43" s="191">
        <f t="shared" si="87"/>
        <v>28480</v>
      </c>
      <c r="AY43" s="191">
        <f t="shared" si="87"/>
        <v>26880</v>
      </c>
      <c r="AZ43" s="191">
        <f t="shared" si="87"/>
        <v>26880</v>
      </c>
      <c r="BA43" s="191">
        <f t="shared" si="87"/>
        <v>28480</v>
      </c>
      <c r="BB43" s="191">
        <f t="shared" si="87"/>
        <v>28480</v>
      </c>
      <c r="BC43" s="191">
        <f t="shared" si="87"/>
        <v>30080</v>
      </c>
      <c r="BD43" s="191">
        <f t="shared" si="87"/>
        <v>32080</v>
      </c>
      <c r="BE43" s="191">
        <f t="shared" si="87"/>
        <v>32080</v>
      </c>
      <c r="BF43" s="191">
        <f t="shared" si="87"/>
        <v>32080</v>
      </c>
      <c r="BG43" s="191">
        <f t="shared" si="87"/>
        <v>32080</v>
      </c>
      <c r="BH43" s="191">
        <f t="shared" si="87"/>
        <v>34080</v>
      </c>
      <c r="BI43" s="191">
        <f t="shared" si="87"/>
        <v>36480</v>
      </c>
      <c r="BJ43" s="191">
        <f t="shared" si="87"/>
        <v>36480</v>
      </c>
      <c r="BK43" s="191">
        <f t="shared" si="87"/>
        <v>34080</v>
      </c>
      <c r="BL43" s="191">
        <f t="shared" si="87"/>
        <v>30080</v>
      </c>
      <c r="BM43" s="191">
        <f t="shared" si="87"/>
        <v>30080</v>
      </c>
      <c r="BN43" s="191">
        <f t="shared" si="87"/>
        <v>32080</v>
      </c>
      <c r="BO43" s="191">
        <f t="shared" si="87"/>
        <v>32080</v>
      </c>
      <c r="BP43" s="191">
        <f t="shared" ref="BP43:CU43" si="88">ROUND(BP20*0.8,)</f>
        <v>25280</v>
      </c>
      <c r="BQ43" s="191">
        <f t="shared" si="88"/>
        <v>25640</v>
      </c>
      <c r="BR43" s="191">
        <f t="shared" si="88"/>
        <v>25640</v>
      </c>
      <c r="BS43" s="191">
        <f t="shared" si="88"/>
        <v>25640</v>
      </c>
      <c r="BT43" s="191">
        <f t="shared" si="88"/>
        <v>24440</v>
      </c>
      <c r="BU43" s="191">
        <f t="shared" si="88"/>
        <v>24440</v>
      </c>
      <c r="BV43" s="191">
        <f t="shared" si="88"/>
        <v>25640</v>
      </c>
      <c r="BW43" s="191">
        <f t="shared" si="88"/>
        <v>25640</v>
      </c>
      <c r="BX43" s="191">
        <f t="shared" si="88"/>
        <v>25640</v>
      </c>
      <c r="BY43" s="191">
        <f t="shared" si="88"/>
        <v>24280</v>
      </c>
      <c r="BZ43" s="191">
        <f t="shared" si="88"/>
        <v>24280</v>
      </c>
      <c r="CA43" s="191">
        <f t="shared" si="88"/>
        <v>24280</v>
      </c>
      <c r="CB43" s="191">
        <f t="shared" si="88"/>
        <v>24280</v>
      </c>
      <c r="CC43" s="191">
        <f t="shared" si="88"/>
        <v>24280</v>
      </c>
      <c r="CD43" s="191">
        <f t="shared" si="88"/>
        <v>24280</v>
      </c>
      <c r="CE43" s="191">
        <f t="shared" si="88"/>
        <v>24280</v>
      </c>
      <c r="CF43" s="191">
        <f t="shared" si="88"/>
        <v>24280</v>
      </c>
      <c r="CG43" s="191">
        <f t="shared" si="88"/>
        <v>24280</v>
      </c>
      <c r="CH43" s="191">
        <f t="shared" si="88"/>
        <v>24280</v>
      </c>
      <c r="CI43" s="191">
        <f t="shared" si="88"/>
        <v>24280</v>
      </c>
      <c r="CJ43" s="191">
        <f t="shared" si="88"/>
        <v>24280</v>
      </c>
      <c r="CK43" s="191">
        <f t="shared" si="88"/>
        <v>24280</v>
      </c>
      <c r="CL43" s="191">
        <f t="shared" si="88"/>
        <v>24280</v>
      </c>
      <c r="CM43" s="191">
        <f t="shared" si="88"/>
        <v>24280</v>
      </c>
      <c r="CN43" s="191">
        <f t="shared" si="88"/>
        <v>24280</v>
      </c>
      <c r="CO43" s="191">
        <f t="shared" si="88"/>
        <v>24280</v>
      </c>
      <c r="CP43" s="191">
        <f t="shared" si="88"/>
        <v>24280</v>
      </c>
      <c r="CQ43" s="191">
        <f t="shared" si="88"/>
        <v>24280</v>
      </c>
      <c r="CR43" s="191">
        <f t="shared" si="88"/>
        <v>24280</v>
      </c>
      <c r="CS43" s="191">
        <f t="shared" si="88"/>
        <v>24280</v>
      </c>
      <c r="CT43" s="191">
        <f t="shared" si="88"/>
        <v>24280</v>
      </c>
      <c r="CU43" s="191">
        <f t="shared" si="88"/>
        <v>24280</v>
      </c>
      <c r="CV43" s="191">
        <f t="shared" ref="CV43:DO43" si="89">ROUND(CV20*0.8,)</f>
        <v>16800</v>
      </c>
      <c r="CW43" s="191">
        <f t="shared" si="89"/>
        <v>16800</v>
      </c>
      <c r="CX43" s="191">
        <f t="shared" si="89"/>
        <v>17200</v>
      </c>
      <c r="CY43" s="191">
        <f t="shared" si="89"/>
        <v>17200</v>
      </c>
      <c r="CZ43" s="191">
        <f t="shared" si="89"/>
        <v>16800</v>
      </c>
      <c r="DA43" s="191">
        <f t="shared" si="89"/>
        <v>16800</v>
      </c>
      <c r="DB43" s="191">
        <f t="shared" si="89"/>
        <v>16800</v>
      </c>
      <c r="DC43" s="191">
        <f t="shared" si="89"/>
        <v>16800</v>
      </c>
      <c r="DD43" s="191">
        <f t="shared" si="89"/>
        <v>16800</v>
      </c>
      <c r="DE43" s="191">
        <f t="shared" si="89"/>
        <v>17200</v>
      </c>
      <c r="DF43" s="191">
        <f t="shared" si="89"/>
        <v>17200</v>
      </c>
      <c r="DG43" s="191">
        <f t="shared" si="89"/>
        <v>16800</v>
      </c>
      <c r="DH43" s="191">
        <f t="shared" si="89"/>
        <v>16800</v>
      </c>
      <c r="DI43" s="191">
        <f t="shared" si="89"/>
        <v>16800</v>
      </c>
      <c r="DJ43" s="191">
        <f t="shared" si="89"/>
        <v>16000</v>
      </c>
      <c r="DK43" s="191">
        <f t="shared" si="89"/>
        <v>16000</v>
      </c>
      <c r="DL43" s="191">
        <f t="shared" si="89"/>
        <v>16560</v>
      </c>
      <c r="DM43" s="191">
        <f t="shared" si="89"/>
        <v>16560</v>
      </c>
      <c r="DN43" s="191">
        <f t="shared" si="89"/>
        <v>16000</v>
      </c>
      <c r="DO43" s="191">
        <f t="shared" si="89"/>
        <v>16000</v>
      </c>
      <c r="DP43" s="191">
        <f t="shared" ref="DP43:DY43" si="90">ROUND(DP20*0.8,)</f>
        <v>16000</v>
      </c>
      <c r="DQ43" s="191">
        <f t="shared" si="90"/>
        <v>16000</v>
      </c>
      <c r="DR43" s="191">
        <f t="shared" si="90"/>
        <v>16000</v>
      </c>
      <c r="DS43" s="191">
        <f t="shared" si="90"/>
        <v>16560</v>
      </c>
      <c r="DT43" s="191">
        <f t="shared" si="90"/>
        <v>16560</v>
      </c>
      <c r="DU43" s="191">
        <f t="shared" si="90"/>
        <v>16000</v>
      </c>
      <c r="DV43" s="191">
        <f t="shared" si="90"/>
        <v>16000</v>
      </c>
      <c r="DW43" s="191">
        <f t="shared" si="90"/>
        <v>16000</v>
      </c>
      <c r="DX43" s="191">
        <f t="shared" si="90"/>
        <v>16000</v>
      </c>
      <c r="DY43" s="191">
        <f t="shared" si="90"/>
        <v>16800</v>
      </c>
      <c r="DZ43" s="191">
        <f t="shared" ref="DZ43:GK43" si="91">ROUND(DZ20*0.8,)</f>
        <v>16560</v>
      </c>
      <c r="EA43" s="191">
        <f t="shared" si="91"/>
        <v>16560</v>
      </c>
      <c r="EB43" s="191">
        <f t="shared" si="91"/>
        <v>16560</v>
      </c>
      <c r="EC43" s="191">
        <f t="shared" si="91"/>
        <v>15600</v>
      </c>
      <c r="ED43" s="191">
        <f t="shared" si="91"/>
        <v>15600</v>
      </c>
      <c r="EE43" s="191">
        <f t="shared" si="91"/>
        <v>15600</v>
      </c>
      <c r="EF43" s="191">
        <f t="shared" si="91"/>
        <v>15600</v>
      </c>
      <c r="EG43" s="191">
        <f t="shared" si="91"/>
        <v>15600</v>
      </c>
      <c r="EH43" s="191">
        <f t="shared" si="91"/>
        <v>16560</v>
      </c>
      <c r="EI43" s="191">
        <f t="shared" si="91"/>
        <v>16560</v>
      </c>
      <c r="EJ43" s="191">
        <f t="shared" si="91"/>
        <v>16560</v>
      </c>
      <c r="EK43" s="191">
        <f t="shared" si="91"/>
        <v>15360</v>
      </c>
      <c r="EL43" s="191">
        <f t="shared" si="91"/>
        <v>15360</v>
      </c>
      <c r="EM43" s="191">
        <f t="shared" si="91"/>
        <v>15360</v>
      </c>
      <c r="EN43" s="191">
        <f t="shared" si="91"/>
        <v>15600</v>
      </c>
      <c r="EO43" s="191">
        <f t="shared" si="91"/>
        <v>15600</v>
      </c>
      <c r="EP43" s="191">
        <f t="shared" si="91"/>
        <v>15360</v>
      </c>
      <c r="EQ43" s="191">
        <f t="shared" si="91"/>
        <v>15360</v>
      </c>
      <c r="ER43" s="191">
        <f t="shared" si="91"/>
        <v>15360</v>
      </c>
      <c r="ES43" s="191">
        <f t="shared" si="91"/>
        <v>15360</v>
      </c>
      <c r="ET43" s="191">
        <f t="shared" si="91"/>
        <v>15360</v>
      </c>
      <c r="EU43" s="191">
        <f t="shared" si="91"/>
        <v>15600</v>
      </c>
      <c r="EV43" s="191">
        <f t="shared" si="91"/>
        <v>15600</v>
      </c>
      <c r="EW43" s="191">
        <f t="shared" si="91"/>
        <v>15360</v>
      </c>
      <c r="EX43" s="191">
        <f t="shared" si="91"/>
        <v>15360</v>
      </c>
      <c r="EY43" s="191">
        <f t="shared" si="91"/>
        <v>15360</v>
      </c>
      <c r="EZ43" s="191">
        <f t="shared" si="91"/>
        <v>15360</v>
      </c>
      <c r="FA43" s="191">
        <f t="shared" si="91"/>
        <v>15360</v>
      </c>
      <c r="FB43" s="191">
        <f t="shared" si="91"/>
        <v>15600</v>
      </c>
      <c r="FC43" s="191">
        <f t="shared" si="91"/>
        <v>15600</v>
      </c>
      <c r="FD43" s="191">
        <f t="shared" si="91"/>
        <v>16800</v>
      </c>
      <c r="FE43" s="191">
        <f t="shared" si="91"/>
        <v>15600</v>
      </c>
      <c r="FF43" s="191">
        <f t="shared" si="91"/>
        <v>15600</v>
      </c>
      <c r="FG43" s="191">
        <f t="shared" si="91"/>
        <v>15600</v>
      </c>
      <c r="FH43" s="191">
        <f t="shared" si="91"/>
        <v>15600</v>
      </c>
      <c r="FI43" s="191">
        <f t="shared" si="91"/>
        <v>21600</v>
      </c>
      <c r="FJ43" s="191">
        <f t="shared" si="91"/>
        <v>21600</v>
      </c>
      <c r="FK43" s="191">
        <f t="shared" si="91"/>
        <v>21600</v>
      </c>
      <c r="FL43" s="191">
        <f t="shared" si="91"/>
        <v>21600</v>
      </c>
      <c r="FM43" s="191">
        <f t="shared" si="91"/>
        <v>21600</v>
      </c>
      <c r="FN43" s="191">
        <f t="shared" si="91"/>
        <v>21600</v>
      </c>
      <c r="FO43" s="191">
        <f t="shared" si="91"/>
        <v>21600</v>
      </c>
      <c r="FP43" s="191">
        <f t="shared" si="91"/>
        <v>21600</v>
      </c>
      <c r="FQ43" s="191">
        <f t="shared" si="91"/>
        <v>21600</v>
      </c>
      <c r="FR43" s="191">
        <f t="shared" si="91"/>
        <v>21600</v>
      </c>
      <c r="FS43" s="191">
        <f t="shared" si="91"/>
        <v>21600</v>
      </c>
      <c r="FT43" s="191">
        <f t="shared" si="91"/>
        <v>21600</v>
      </c>
      <c r="FU43" s="191">
        <f t="shared" si="91"/>
        <v>21600</v>
      </c>
      <c r="FV43" s="191">
        <f t="shared" si="91"/>
        <v>21600</v>
      </c>
      <c r="FW43" s="191">
        <f t="shared" si="91"/>
        <v>21600</v>
      </c>
      <c r="FX43" s="191">
        <f t="shared" si="91"/>
        <v>21600</v>
      </c>
      <c r="FY43" s="191">
        <f t="shared" si="91"/>
        <v>21600</v>
      </c>
      <c r="FZ43" s="191">
        <f t="shared" si="91"/>
        <v>21600</v>
      </c>
      <c r="GA43" s="191">
        <f t="shared" si="91"/>
        <v>21600</v>
      </c>
      <c r="GB43" s="191">
        <f t="shared" si="91"/>
        <v>21600</v>
      </c>
      <c r="GC43" s="191">
        <f t="shared" si="91"/>
        <v>21600</v>
      </c>
      <c r="GD43" s="191">
        <f t="shared" si="91"/>
        <v>21600</v>
      </c>
      <c r="GE43" s="191">
        <f t="shared" si="91"/>
        <v>21600</v>
      </c>
      <c r="GF43" s="191">
        <f t="shared" si="91"/>
        <v>21600</v>
      </c>
      <c r="GG43" s="191">
        <f t="shared" si="91"/>
        <v>15600</v>
      </c>
      <c r="GH43" s="191">
        <f t="shared" si="91"/>
        <v>15600</v>
      </c>
      <c r="GI43" s="191">
        <f t="shared" si="91"/>
        <v>23120</v>
      </c>
      <c r="GJ43" s="191">
        <f t="shared" si="91"/>
        <v>23120</v>
      </c>
      <c r="GK43" s="191">
        <f t="shared" si="91"/>
        <v>23120</v>
      </c>
      <c r="GL43" s="191">
        <f t="shared" ref="GL43:IW43" si="92">ROUND(GL20*0.8,)</f>
        <v>23120</v>
      </c>
      <c r="GM43" s="191">
        <f t="shared" si="92"/>
        <v>23120</v>
      </c>
      <c r="GN43" s="191">
        <f t="shared" si="92"/>
        <v>23120</v>
      </c>
      <c r="GO43" s="191">
        <f t="shared" si="92"/>
        <v>23120</v>
      </c>
      <c r="GP43" s="191">
        <f t="shared" si="92"/>
        <v>23120</v>
      </c>
      <c r="GQ43" s="191">
        <f t="shared" si="92"/>
        <v>23120</v>
      </c>
      <c r="GR43" s="191">
        <f t="shared" si="92"/>
        <v>23120</v>
      </c>
      <c r="GS43" s="191">
        <f t="shared" si="92"/>
        <v>18320</v>
      </c>
      <c r="GT43" s="191">
        <f t="shared" si="92"/>
        <v>18320</v>
      </c>
      <c r="GU43" s="191">
        <f t="shared" si="92"/>
        <v>18320</v>
      </c>
      <c r="GV43" s="191">
        <f t="shared" si="92"/>
        <v>18320</v>
      </c>
      <c r="GW43" s="191">
        <f t="shared" si="92"/>
        <v>18720</v>
      </c>
      <c r="GX43" s="191">
        <f t="shared" si="92"/>
        <v>18720</v>
      </c>
      <c r="GY43" s="191">
        <f t="shared" si="92"/>
        <v>19680</v>
      </c>
      <c r="GZ43" s="191">
        <f t="shared" si="92"/>
        <v>19680</v>
      </c>
      <c r="HA43" s="191">
        <f t="shared" si="92"/>
        <v>18720</v>
      </c>
      <c r="HB43" s="191">
        <f t="shared" si="92"/>
        <v>18720</v>
      </c>
      <c r="HC43" s="191">
        <f t="shared" si="92"/>
        <v>18720</v>
      </c>
      <c r="HD43" s="191">
        <f t="shared" si="92"/>
        <v>18720</v>
      </c>
      <c r="HE43" s="191">
        <f t="shared" si="92"/>
        <v>18720</v>
      </c>
      <c r="HF43" s="191">
        <f t="shared" si="92"/>
        <v>19680</v>
      </c>
      <c r="HG43" s="191">
        <f t="shared" si="92"/>
        <v>19680</v>
      </c>
      <c r="HH43" s="191">
        <f t="shared" si="92"/>
        <v>18720</v>
      </c>
      <c r="HI43" s="191">
        <f t="shared" si="92"/>
        <v>18720</v>
      </c>
      <c r="HJ43" s="191">
        <f t="shared" si="92"/>
        <v>18720</v>
      </c>
      <c r="HK43" s="191">
        <f t="shared" si="92"/>
        <v>18720</v>
      </c>
      <c r="HL43" s="191">
        <f t="shared" si="92"/>
        <v>18720</v>
      </c>
      <c r="HM43" s="191">
        <f t="shared" si="92"/>
        <v>16800</v>
      </c>
      <c r="HN43" s="191">
        <f t="shared" si="92"/>
        <v>19680</v>
      </c>
      <c r="HO43" s="191">
        <f t="shared" si="92"/>
        <v>18720</v>
      </c>
      <c r="HP43" s="191">
        <f t="shared" si="92"/>
        <v>18720</v>
      </c>
      <c r="HQ43" s="191">
        <f t="shared" si="92"/>
        <v>18720</v>
      </c>
      <c r="HR43" s="191">
        <f t="shared" si="92"/>
        <v>18720</v>
      </c>
      <c r="HS43" s="191">
        <f t="shared" si="92"/>
        <v>18720</v>
      </c>
      <c r="HT43" s="191">
        <f t="shared" si="92"/>
        <v>19680</v>
      </c>
      <c r="HU43" s="191">
        <f t="shared" si="92"/>
        <v>19680</v>
      </c>
      <c r="HV43" s="191">
        <f t="shared" si="92"/>
        <v>18720</v>
      </c>
      <c r="HW43" s="191">
        <f t="shared" si="92"/>
        <v>18720</v>
      </c>
      <c r="HX43" s="191">
        <f t="shared" si="92"/>
        <v>18720</v>
      </c>
      <c r="HY43" s="191">
        <f t="shared" si="92"/>
        <v>18720</v>
      </c>
      <c r="HZ43" s="191">
        <f t="shared" si="92"/>
        <v>18720</v>
      </c>
      <c r="IA43" s="191">
        <f t="shared" si="92"/>
        <v>19680</v>
      </c>
      <c r="IB43" s="191">
        <f t="shared" si="92"/>
        <v>19680</v>
      </c>
      <c r="IC43" s="191">
        <f t="shared" si="92"/>
        <v>18720</v>
      </c>
      <c r="ID43" s="191">
        <f t="shared" si="92"/>
        <v>18720</v>
      </c>
      <c r="IE43" s="191">
        <f t="shared" si="92"/>
        <v>18720</v>
      </c>
      <c r="IF43" s="191">
        <f t="shared" si="92"/>
        <v>18720</v>
      </c>
      <c r="IG43" s="191">
        <f t="shared" si="92"/>
        <v>18720</v>
      </c>
      <c r="IH43" s="191">
        <f t="shared" si="92"/>
        <v>19680</v>
      </c>
      <c r="II43" s="191">
        <f t="shared" si="92"/>
        <v>19680</v>
      </c>
      <c r="IJ43" s="191">
        <f t="shared" si="92"/>
        <v>17200</v>
      </c>
      <c r="IK43" s="191">
        <f t="shared" si="92"/>
        <v>17200</v>
      </c>
      <c r="IL43" s="191">
        <f t="shared" si="92"/>
        <v>17200</v>
      </c>
      <c r="IM43" s="191">
        <f t="shared" si="92"/>
        <v>17200</v>
      </c>
      <c r="IN43" s="191">
        <f t="shared" si="92"/>
        <v>17200</v>
      </c>
      <c r="IO43" s="191">
        <f t="shared" si="92"/>
        <v>18720</v>
      </c>
      <c r="IP43" s="191">
        <f t="shared" si="92"/>
        <v>18720</v>
      </c>
      <c r="IQ43" s="191">
        <f t="shared" si="92"/>
        <v>16800</v>
      </c>
      <c r="IR43" s="191">
        <f t="shared" si="92"/>
        <v>16800</v>
      </c>
      <c r="IS43" s="191">
        <f t="shared" si="92"/>
        <v>16800</v>
      </c>
      <c r="IT43" s="191">
        <f t="shared" si="92"/>
        <v>16800</v>
      </c>
      <c r="IU43" s="191">
        <f t="shared" si="92"/>
        <v>16800</v>
      </c>
      <c r="IV43" s="191">
        <f t="shared" si="92"/>
        <v>18720</v>
      </c>
      <c r="IW43" s="191">
        <f t="shared" si="92"/>
        <v>18720</v>
      </c>
      <c r="IX43" s="191">
        <f t="shared" ref="IX43:JV43" si="93">ROUND(IX20*0.8,)</f>
        <v>16800</v>
      </c>
      <c r="IY43" s="191">
        <f t="shared" si="93"/>
        <v>16800</v>
      </c>
      <c r="IZ43" s="191">
        <f t="shared" si="93"/>
        <v>16800</v>
      </c>
      <c r="JA43" s="191">
        <f t="shared" si="93"/>
        <v>16800</v>
      </c>
      <c r="JB43" s="191">
        <f t="shared" si="93"/>
        <v>16800</v>
      </c>
      <c r="JC43" s="191">
        <f t="shared" si="93"/>
        <v>18720</v>
      </c>
      <c r="JD43" s="191">
        <f t="shared" si="93"/>
        <v>18720</v>
      </c>
      <c r="JE43" s="191">
        <f t="shared" si="93"/>
        <v>16800</v>
      </c>
      <c r="JF43" s="191">
        <f t="shared" si="93"/>
        <v>16800</v>
      </c>
      <c r="JG43" s="191">
        <f t="shared" si="93"/>
        <v>16800</v>
      </c>
      <c r="JH43" s="191">
        <f t="shared" si="93"/>
        <v>16800</v>
      </c>
      <c r="JI43" s="191">
        <f t="shared" si="93"/>
        <v>16800</v>
      </c>
      <c r="JJ43" s="191">
        <f t="shared" si="93"/>
        <v>18720</v>
      </c>
      <c r="JK43" s="191">
        <f t="shared" si="93"/>
        <v>18720</v>
      </c>
      <c r="JL43" s="191">
        <f t="shared" si="93"/>
        <v>16800</v>
      </c>
      <c r="JM43" s="191">
        <f t="shared" si="93"/>
        <v>16800</v>
      </c>
      <c r="JN43" s="191">
        <f t="shared" si="93"/>
        <v>16800</v>
      </c>
      <c r="JO43" s="191">
        <f t="shared" si="93"/>
        <v>16800</v>
      </c>
      <c r="JP43" s="191">
        <f t="shared" si="93"/>
        <v>16800</v>
      </c>
      <c r="JQ43" s="191">
        <f t="shared" si="93"/>
        <v>18720</v>
      </c>
      <c r="JR43" s="191">
        <f t="shared" si="93"/>
        <v>18720</v>
      </c>
      <c r="JS43" s="191">
        <f t="shared" si="93"/>
        <v>17760</v>
      </c>
      <c r="JT43" s="191">
        <f t="shared" si="93"/>
        <v>17760</v>
      </c>
      <c r="JU43" s="191">
        <f t="shared" si="93"/>
        <v>17760</v>
      </c>
      <c r="JV43" s="191">
        <f t="shared" si="93"/>
        <v>17760</v>
      </c>
    </row>
    <row r="44" spans="1:282" s="50" customFormat="1" x14ac:dyDescent="0.2">
      <c r="A44" s="42" t="s">
        <v>86</v>
      </c>
      <c r="B44" s="191"/>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c r="BL44" s="191"/>
      <c r="BM44" s="191"/>
      <c r="BN44" s="191"/>
      <c r="BO44" s="191"/>
      <c r="BP44" s="191"/>
      <c r="BQ44" s="191"/>
      <c r="BR44" s="191"/>
      <c r="BS44" s="191"/>
      <c r="BT44" s="191"/>
      <c r="BU44" s="191"/>
      <c r="BV44" s="191"/>
      <c r="BW44" s="191"/>
      <c r="BX44" s="191"/>
      <c r="BY44" s="191"/>
      <c r="BZ44" s="191"/>
      <c r="CA44" s="191"/>
      <c r="CB44" s="191"/>
      <c r="CC44" s="191"/>
      <c r="CD44" s="191"/>
      <c r="CE44" s="191"/>
      <c r="CF44" s="191"/>
      <c r="CG44" s="191"/>
      <c r="CH44" s="191"/>
      <c r="CI44" s="191"/>
      <c r="CJ44" s="191"/>
      <c r="CK44" s="191"/>
      <c r="CL44" s="191"/>
      <c r="CM44" s="191"/>
      <c r="CN44" s="191"/>
      <c r="CO44" s="191"/>
      <c r="CP44" s="191"/>
      <c r="CQ44" s="191"/>
      <c r="CR44" s="191"/>
      <c r="CS44" s="191"/>
      <c r="CT44" s="191"/>
      <c r="CU44" s="191"/>
      <c r="CV44" s="191"/>
      <c r="CW44" s="191"/>
      <c r="CX44" s="191"/>
      <c r="CY44" s="191"/>
      <c r="CZ44" s="191"/>
      <c r="DA44" s="191"/>
      <c r="DB44" s="191"/>
      <c r="DC44" s="191"/>
      <c r="DD44" s="191"/>
      <c r="DE44" s="191"/>
      <c r="DF44" s="191"/>
      <c r="DG44" s="191"/>
      <c r="DH44" s="191"/>
      <c r="DI44" s="191"/>
      <c r="DJ44" s="191"/>
      <c r="DK44" s="191"/>
      <c r="DL44" s="191"/>
      <c r="DM44" s="191"/>
      <c r="DN44" s="191"/>
      <c r="DO44" s="191"/>
      <c r="DP44" s="191"/>
      <c r="DQ44" s="191"/>
      <c r="DR44" s="191"/>
      <c r="DS44" s="191"/>
      <c r="DT44" s="191"/>
      <c r="DU44" s="191"/>
      <c r="DV44" s="191"/>
      <c r="DW44" s="191"/>
      <c r="DX44" s="191"/>
      <c r="DY44" s="191"/>
      <c r="DZ44" s="191"/>
      <c r="EA44" s="191"/>
      <c r="EB44" s="191"/>
      <c r="EC44" s="191"/>
      <c r="ED44" s="191"/>
      <c r="EE44" s="191"/>
      <c r="EF44" s="191"/>
      <c r="EG44" s="191"/>
      <c r="EH44" s="191"/>
      <c r="EI44" s="191"/>
      <c r="EJ44" s="191"/>
      <c r="EK44" s="191"/>
      <c r="EL44" s="191"/>
      <c r="EM44" s="191"/>
      <c r="EN44" s="191"/>
      <c r="EO44" s="191"/>
      <c r="EP44" s="191"/>
      <c r="EQ44" s="191"/>
      <c r="ER44" s="191"/>
      <c r="ES44" s="191"/>
      <c r="ET44" s="191"/>
      <c r="EU44" s="191"/>
      <c r="EV44" s="191"/>
      <c r="EW44" s="191"/>
      <c r="EX44" s="191"/>
      <c r="EY44" s="191"/>
      <c r="EZ44" s="191"/>
      <c r="FA44" s="191"/>
      <c r="FB44" s="191"/>
      <c r="FC44" s="191"/>
      <c r="FD44" s="191"/>
      <c r="FE44" s="191"/>
      <c r="FF44" s="191"/>
      <c r="FG44" s="191"/>
      <c r="FH44" s="191"/>
      <c r="FI44" s="191"/>
      <c r="FJ44" s="191"/>
      <c r="FK44" s="191"/>
      <c r="FL44" s="191"/>
      <c r="FM44" s="191"/>
      <c r="FN44" s="191"/>
      <c r="FO44" s="191"/>
      <c r="FP44" s="191"/>
      <c r="FQ44" s="191"/>
      <c r="FR44" s="191"/>
      <c r="FS44" s="191"/>
      <c r="FT44" s="191"/>
      <c r="FU44" s="191"/>
      <c r="FV44" s="191"/>
      <c r="FW44" s="191"/>
      <c r="FX44" s="191"/>
      <c r="FY44" s="191"/>
      <c r="FZ44" s="191"/>
      <c r="GA44" s="191"/>
      <c r="GB44" s="191"/>
      <c r="GC44" s="191"/>
      <c r="GD44" s="191"/>
      <c r="GE44" s="191"/>
      <c r="GF44" s="191"/>
      <c r="GG44" s="191"/>
      <c r="GH44" s="191"/>
      <c r="GI44" s="191"/>
      <c r="GJ44" s="191"/>
      <c r="GK44" s="191"/>
      <c r="GL44" s="191"/>
      <c r="GM44" s="191"/>
      <c r="GN44" s="191"/>
      <c r="GO44" s="191"/>
      <c r="GP44" s="191"/>
      <c r="GQ44" s="191"/>
      <c r="GR44" s="191"/>
      <c r="GS44" s="191"/>
      <c r="GT44" s="191"/>
      <c r="GU44" s="191"/>
      <c r="GV44" s="191"/>
      <c r="GW44" s="191"/>
      <c r="GX44" s="191"/>
      <c r="GY44" s="191"/>
      <c r="GZ44" s="191"/>
      <c r="HA44" s="191"/>
      <c r="HB44" s="191"/>
      <c r="HC44" s="191"/>
      <c r="HD44" s="191"/>
      <c r="HE44" s="191"/>
      <c r="HF44" s="191"/>
      <c r="HG44" s="191"/>
      <c r="HH44" s="191"/>
      <c r="HI44" s="191"/>
      <c r="HJ44" s="191"/>
      <c r="HK44" s="191"/>
      <c r="HL44" s="191"/>
      <c r="HM44" s="191"/>
      <c r="HN44" s="191"/>
      <c r="HO44" s="191"/>
      <c r="HP44" s="191"/>
      <c r="HQ44" s="191"/>
      <c r="HR44" s="191"/>
      <c r="HS44" s="191"/>
      <c r="HT44" s="191"/>
      <c r="HU44" s="191"/>
      <c r="HV44" s="191"/>
      <c r="HW44" s="191"/>
      <c r="HX44" s="191"/>
      <c r="HY44" s="191"/>
      <c r="HZ44" s="191"/>
      <c r="IA44" s="191"/>
      <c r="IB44" s="191"/>
      <c r="IC44" s="191"/>
      <c r="ID44" s="191"/>
      <c r="IE44" s="191"/>
      <c r="IF44" s="191"/>
      <c r="IG44" s="191"/>
      <c r="IH44" s="191"/>
      <c r="II44" s="191"/>
      <c r="IJ44" s="191"/>
      <c r="IK44" s="191"/>
      <c r="IL44" s="191"/>
      <c r="IM44" s="191"/>
      <c r="IN44" s="191"/>
      <c r="IO44" s="191"/>
      <c r="IP44" s="191"/>
      <c r="IQ44" s="191"/>
      <c r="IR44" s="191"/>
      <c r="IS44" s="191"/>
      <c r="IT44" s="191"/>
      <c r="IU44" s="191"/>
      <c r="IV44" s="191"/>
      <c r="IW44" s="191"/>
      <c r="IX44" s="191"/>
      <c r="IY44" s="191"/>
      <c r="IZ44" s="191"/>
      <c r="JA44" s="191"/>
      <c r="JB44" s="191"/>
      <c r="JC44" s="191"/>
      <c r="JD44" s="191"/>
      <c r="JE44" s="191"/>
      <c r="JF44" s="191"/>
      <c r="JG44" s="191"/>
      <c r="JH44" s="191"/>
      <c r="JI44" s="191"/>
      <c r="JJ44" s="191"/>
      <c r="JK44" s="191"/>
      <c r="JL44" s="191"/>
      <c r="JM44" s="191"/>
      <c r="JN44" s="191"/>
      <c r="JO44" s="191"/>
      <c r="JP44" s="191"/>
      <c r="JQ44" s="191"/>
      <c r="JR44" s="191"/>
      <c r="JS44" s="191"/>
      <c r="JT44" s="191"/>
      <c r="JU44" s="191"/>
      <c r="JV44" s="191"/>
    </row>
    <row r="45" spans="1:282" s="50" customFormat="1" x14ac:dyDescent="0.2">
      <c r="A45" s="88">
        <f>A30</f>
        <v>1</v>
      </c>
      <c r="B45" s="191" t="e">
        <f t="shared" ref="B45:C45" si="94">ROUND(B22*0.8,)</f>
        <v>#REF!</v>
      </c>
      <c r="C45" s="191" t="e">
        <f t="shared" si="94"/>
        <v>#REF!</v>
      </c>
      <c r="D45" s="191" t="e">
        <f t="shared" ref="D45:BO45" si="95">ROUND(D22*0.8,)</f>
        <v>#REF!</v>
      </c>
      <c r="E45" s="191" t="e">
        <f t="shared" si="95"/>
        <v>#REF!</v>
      </c>
      <c r="F45" s="191" t="e">
        <f t="shared" si="95"/>
        <v>#REF!</v>
      </c>
      <c r="G45" s="191" t="e">
        <f t="shared" si="95"/>
        <v>#REF!</v>
      </c>
      <c r="H45" s="191">
        <f t="shared" si="95"/>
        <v>49800</v>
      </c>
      <c r="I45" s="191">
        <f t="shared" si="95"/>
        <v>61400</v>
      </c>
      <c r="J45" s="191">
        <f t="shared" si="95"/>
        <v>61400</v>
      </c>
      <c r="K45" s="191">
        <f t="shared" si="95"/>
        <v>61400</v>
      </c>
      <c r="L45" s="191">
        <f t="shared" si="95"/>
        <v>55800</v>
      </c>
      <c r="M45" s="191">
        <f t="shared" si="95"/>
        <v>55800</v>
      </c>
      <c r="N45" s="191">
        <f t="shared" si="95"/>
        <v>55800</v>
      </c>
      <c r="O45" s="191">
        <f t="shared" si="95"/>
        <v>55800</v>
      </c>
      <c r="P45" s="191">
        <f t="shared" si="95"/>
        <v>55800</v>
      </c>
      <c r="Q45" s="191">
        <f t="shared" si="95"/>
        <v>55800</v>
      </c>
      <c r="R45" s="191">
        <f t="shared" si="95"/>
        <v>45160</v>
      </c>
      <c r="S45" s="191">
        <f t="shared" si="95"/>
        <v>31960</v>
      </c>
      <c r="T45" s="191">
        <f t="shared" si="95"/>
        <v>31960</v>
      </c>
      <c r="U45" s="191">
        <f t="shared" si="95"/>
        <v>31960</v>
      </c>
      <c r="V45" s="191">
        <f t="shared" si="95"/>
        <v>31960</v>
      </c>
      <c r="W45" s="191">
        <f t="shared" si="95"/>
        <v>31960</v>
      </c>
      <c r="X45" s="191">
        <f t="shared" si="95"/>
        <v>33560</v>
      </c>
      <c r="Y45" s="191">
        <f t="shared" si="95"/>
        <v>33560</v>
      </c>
      <c r="Z45" s="191">
        <f t="shared" si="95"/>
        <v>33560</v>
      </c>
      <c r="AA45" s="191">
        <f t="shared" si="95"/>
        <v>33560</v>
      </c>
      <c r="AB45" s="191">
        <f t="shared" si="95"/>
        <v>33560</v>
      </c>
      <c r="AC45" s="191">
        <f t="shared" si="95"/>
        <v>31960</v>
      </c>
      <c r="AD45" s="191">
        <f t="shared" si="95"/>
        <v>31960</v>
      </c>
      <c r="AE45" s="191">
        <f t="shared" si="95"/>
        <v>31960</v>
      </c>
      <c r="AF45" s="191">
        <f t="shared" si="95"/>
        <v>31960</v>
      </c>
      <c r="AG45" s="191">
        <f t="shared" si="95"/>
        <v>31960</v>
      </c>
      <c r="AH45" s="191">
        <f t="shared" si="95"/>
        <v>35160</v>
      </c>
      <c r="AI45" s="191">
        <f t="shared" si="95"/>
        <v>35160</v>
      </c>
      <c r="AJ45" s="191">
        <f t="shared" si="95"/>
        <v>35160</v>
      </c>
      <c r="AK45" s="191">
        <f t="shared" si="95"/>
        <v>35160</v>
      </c>
      <c r="AL45" s="191">
        <f t="shared" si="95"/>
        <v>35160</v>
      </c>
      <c r="AM45" s="191">
        <f t="shared" si="95"/>
        <v>36760</v>
      </c>
      <c r="AN45" s="191">
        <f t="shared" si="95"/>
        <v>38760</v>
      </c>
      <c r="AO45" s="191">
        <f t="shared" si="95"/>
        <v>43160</v>
      </c>
      <c r="AP45" s="191">
        <f t="shared" si="95"/>
        <v>43160</v>
      </c>
      <c r="AQ45" s="191">
        <f t="shared" si="95"/>
        <v>43160</v>
      </c>
      <c r="AR45" s="191">
        <f t="shared" si="95"/>
        <v>43160</v>
      </c>
      <c r="AS45" s="191">
        <f t="shared" si="95"/>
        <v>43160</v>
      </c>
      <c r="AT45" s="191">
        <f t="shared" si="95"/>
        <v>43160</v>
      </c>
      <c r="AU45" s="191">
        <f t="shared" si="95"/>
        <v>43160</v>
      </c>
      <c r="AV45" s="191">
        <f t="shared" si="95"/>
        <v>43160</v>
      </c>
      <c r="AW45" s="191">
        <f t="shared" si="95"/>
        <v>43160</v>
      </c>
      <c r="AX45" s="191">
        <f t="shared" si="95"/>
        <v>43160</v>
      </c>
      <c r="AY45" s="191">
        <f t="shared" si="95"/>
        <v>41560</v>
      </c>
      <c r="AZ45" s="191">
        <f t="shared" si="95"/>
        <v>41560</v>
      </c>
      <c r="BA45" s="191">
        <f t="shared" si="95"/>
        <v>43160</v>
      </c>
      <c r="BB45" s="191">
        <f t="shared" si="95"/>
        <v>43160</v>
      </c>
      <c r="BC45" s="191">
        <f t="shared" si="95"/>
        <v>44760</v>
      </c>
      <c r="BD45" s="191">
        <f t="shared" si="95"/>
        <v>46760</v>
      </c>
      <c r="BE45" s="191">
        <f t="shared" si="95"/>
        <v>46760</v>
      </c>
      <c r="BF45" s="191">
        <f t="shared" si="95"/>
        <v>46760</v>
      </c>
      <c r="BG45" s="191">
        <f t="shared" si="95"/>
        <v>46760</v>
      </c>
      <c r="BH45" s="191">
        <f t="shared" si="95"/>
        <v>48760</v>
      </c>
      <c r="BI45" s="191">
        <f t="shared" si="95"/>
        <v>51160</v>
      </c>
      <c r="BJ45" s="191">
        <f t="shared" si="95"/>
        <v>51160</v>
      </c>
      <c r="BK45" s="191">
        <f t="shared" si="95"/>
        <v>48760</v>
      </c>
      <c r="BL45" s="191">
        <f t="shared" si="95"/>
        <v>44760</v>
      </c>
      <c r="BM45" s="191">
        <f t="shared" si="95"/>
        <v>44760</v>
      </c>
      <c r="BN45" s="191">
        <f t="shared" si="95"/>
        <v>46760</v>
      </c>
      <c r="BO45" s="191">
        <f t="shared" si="95"/>
        <v>46760</v>
      </c>
      <c r="BP45" s="191">
        <f t="shared" ref="BP45:CU45" si="96">ROUND(BP22*0.8,)</f>
        <v>39960</v>
      </c>
      <c r="BQ45" s="191">
        <f t="shared" si="96"/>
        <v>40320</v>
      </c>
      <c r="BR45" s="191">
        <f t="shared" si="96"/>
        <v>40320</v>
      </c>
      <c r="BS45" s="191">
        <f t="shared" si="96"/>
        <v>40320</v>
      </c>
      <c r="BT45" s="191">
        <f t="shared" si="96"/>
        <v>39120</v>
      </c>
      <c r="BU45" s="191">
        <f t="shared" si="96"/>
        <v>39120</v>
      </c>
      <c r="BV45" s="191">
        <f t="shared" si="96"/>
        <v>40320</v>
      </c>
      <c r="BW45" s="191">
        <f t="shared" si="96"/>
        <v>40320</v>
      </c>
      <c r="BX45" s="191">
        <f t="shared" si="96"/>
        <v>40320</v>
      </c>
      <c r="BY45" s="191">
        <f t="shared" si="96"/>
        <v>35120</v>
      </c>
      <c r="BZ45" s="191">
        <f t="shared" si="96"/>
        <v>35120</v>
      </c>
      <c r="CA45" s="191">
        <f t="shared" si="96"/>
        <v>35120</v>
      </c>
      <c r="CB45" s="191">
        <f t="shared" si="96"/>
        <v>35120</v>
      </c>
      <c r="CC45" s="191">
        <f t="shared" si="96"/>
        <v>35120</v>
      </c>
      <c r="CD45" s="191">
        <f t="shared" si="96"/>
        <v>35120</v>
      </c>
      <c r="CE45" s="191">
        <f t="shared" si="96"/>
        <v>35120</v>
      </c>
      <c r="CF45" s="191">
        <f t="shared" si="96"/>
        <v>35120</v>
      </c>
      <c r="CG45" s="191">
        <f t="shared" si="96"/>
        <v>35120</v>
      </c>
      <c r="CH45" s="191">
        <f t="shared" si="96"/>
        <v>35120</v>
      </c>
      <c r="CI45" s="191">
        <f t="shared" si="96"/>
        <v>35120</v>
      </c>
      <c r="CJ45" s="191">
        <f t="shared" si="96"/>
        <v>35120</v>
      </c>
      <c r="CK45" s="191">
        <f t="shared" si="96"/>
        <v>35120</v>
      </c>
      <c r="CL45" s="191">
        <f t="shared" si="96"/>
        <v>35120</v>
      </c>
      <c r="CM45" s="191">
        <f t="shared" si="96"/>
        <v>35120</v>
      </c>
      <c r="CN45" s="191">
        <f t="shared" si="96"/>
        <v>35120</v>
      </c>
      <c r="CO45" s="191">
        <f t="shared" si="96"/>
        <v>35120</v>
      </c>
      <c r="CP45" s="191">
        <f t="shared" si="96"/>
        <v>35120</v>
      </c>
      <c r="CQ45" s="191">
        <f t="shared" si="96"/>
        <v>35120</v>
      </c>
      <c r="CR45" s="191">
        <f t="shared" si="96"/>
        <v>35120</v>
      </c>
      <c r="CS45" s="191">
        <f t="shared" si="96"/>
        <v>35120</v>
      </c>
      <c r="CT45" s="191">
        <f t="shared" si="96"/>
        <v>35120</v>
      </c>
      <c r="CU45" s="191">
        <f t="shared" si="96"/>
        <v>35120</v>
      </c>
      <c r="CV45" s="191">
        <f t="shared" ref="CV45:DO45" si="97">ROUND(CV22*0.8,)</f>
        <v>27720</v>
      </c>
      <c r="CW45" s="191">
        <f t="shared" si="97"/>
        <v>27720</v>
      </c>
      <c r="CX45" s="191">
        <f t="shared" si="97"/>
        <v>28120</v>
      </c>
      <c r="CY45" s="191">
        <f t="shared" si="97"/>
        <v>28120</v>
      </c>
      <c r="CZ45" s="191">
        <f t="shared" si="97"/>
        <v>27720</v>
      </c>
      <c r="DA45" s="191">
        <f t="shared" si="97"/>
        <v>27720</v>
      </c>
      <c r="DB45" s="191">
        <f t="shared" si="97"/>
        <v>27720</v>
      </c>
      <c r="DC45" s="191">
        <f t="shared" si="97"/>
        <v>27720</v>
      </c>
      <c r="DD45" s="191">
        <f t="shared" si="97"/>
        <v>27720</v>
      </c>
      <c r="DE45" s="191">
        <f t="shared" si="97"/>
        <v>28120</v>
      </c>
      <c r="DF45" s="191">
        <f t="shared" si="97"/>
        <v>28120</v>
      </c>
      <c r="DG45" s="191">
        <f t="shared" si="97"/>
        <v>27720</v>
      </c>
      <c r="DH45" s="191">
        <f t="shared" si="97"/>
        <v>27720</v>
      </c>
      <c r="DI45" s="191">
        <f t="shared" si="97"/>
        <v>27720</v>
      </c>
      <c r="DJ45" s="191">
        <f t="shared" si="97"/>
        <v>26920</v>
      </c>
      <c r="DK45" s="191">
        <f t="shared" si="97"/>
        <v>26920</v>
      </c>
      <c r="DL45" s="191">
        <f t="shared" si="97"/>
        <v>27480</v>
      </c>
      <c r="DM45" s="191">
        <f t="shared" si="97"/>
        <v>27480</v>
      </c>
      <c r="DN45" s="191">
        <f t="shared" si="97"/>
        <v>26920</v>
      </c>
      <c r="DO45" s="191">
        <f t="shared" si="97"/>
        <v>26920</v>
      </c>
      <c r="DP45" s="191">
        <f t="shared" ref="DP45:DY45" si="98">ROUND(DP22*0.8,)</f>
        <v>26920</v>
      </c>
      <c r="DQ45" s="191">
        <f t="shared" si="98"/>
        <v>26920</v>
      </c>
      <c r="DR45" s="191">
        <f t="shared" si="98"/>
        <v>26920</v>
      </c>
      <c r="DS45" s="191">
        <f t="shared" si="98"/>
        <v>27480</v>
      </c>
      <c r="DT45" s="191">
        <f t="shared" si="98"/>
        <v>27480</v>
      </c>
      <c r="DU45" s="191">
        <f t="shared" si="98"/>
        <v>26920</v>
      </c>
      <c r="DV45" s="191">
        <f t="shared" si="98"/>
        <v>26920</v>
      </c>
      <c r="DW45" s="191">
        <f t="shared" si="98"/>
        <v>26920</v>
      </c>
      <c r="DX45" s="191">
        <f t="shared" si="98"/>
        <v>26920</v>
      </c>
      <c r="DY45" s="191">
        <f t="shared" si="98"/>
        <v>27720</v>
      </c>
      <c r="DZ45" s="191">
        <f t="shared" ref="DZ45:GK45" si="99">ROUND(DZ22*0.8,)</f>
        <v>27480</v>
      </c>
      <c r="EA45" s="191">
        <f t="shared" si="99"/>
        <v>27480</v>
      </c>
      <c r="EB45" s="191">
        <f t="shared" si="99"/>
        <v>27480</v>
      </c>
      <c r="EC45" s="191">
        <f t="shared" si="99"/>
        <v>26520</v>
      </c>
      <c r="ED45" s="191">
        <f t="shared" si="99"/>
        <v>26520</v>
      </c>
      <c r="EE45" s="191">
        <f t="shared" si="99"/>
        <v>26520</v>
      </c>
      <c r="EF45" s="191">
        <f t="shared" si="99"/>
        <v>26520</v>
      </c>
      <c r="EG45" s="191">
        <f t="shared" si="99"/>
        <v>26520</v>
      </c>
      <c r="EH45" s="191">
        <f t="shared" si="99"/>
        <v>27480</v>
      </c>
      <c r="EI45" s="191">
        <f t="shared" si="99"/>
        <v>27480</v>
      </c>
      <c r="EJ45" s="191">
        <f t="shared" si="99"/>
        <v>27480</v>
      </c>
      <c r="EK45" s="191">
        <f t="shared" si="99"/>
        <v>26280</v>
      </c>
      <c r="EL45" s="191">
        <f t="shared" si="99"/>
        <v>26280</v>
      </c>
      <c r="EM45" s="191">
        <f t="shared" si="99"/>
        <v>26280</v>
      </c>
      <c r="EN45" s="191">
        <f t="shared" si="99"/>
        <v>26520</v>
      </c>
      <c r="EO45" s="191">
        <f t="shared" si="99"/>
        <v>26520</v>
      </c>
      <c r="EP45" s="191">
        <f t="shared" si="99"/>
        <v>26280</v>
      </c>
      <c r="EQ45" s="191">
        <f t="shared" si="99"/>
        <v>26280</v>
      </c>
      <c r="ER45" s="191">
        <f t="shared" si="99"/>
        <v>26280</v>
      </c>
      <c r="ES45" s="191">
        <f t="shared" si="99"/>
        <v>26280</v>
      </c>
      <c r="ET45" s="191">
        <f t="shared" si="99"/>
        <v>26280</v>
      </c>
      <c r="EU45" s="191">
        <f t="shared" si="99"/>
        <v>26520</v>
      </c>
      <c r="EV45" s="191">
        <f t="shared" si="99"/>
        <v>26520</v>
      </c>
      <c r="EW45" s="191">
        <f t="shared" si="99"/>
        <v>26280</v>
      </c>
      <c r="EX45" s="191">
        <f t="shared" si="99"/>
        <v>26280</v>
      </c>
      <c r="EY45" s="191">
        <f t="shared" si="99"/>
        <v>26280</v>
      </c>
      <c r="EZ45" s="191">
        <f t="shared" si="99"/>
        <v>26280</v>
      </c>
      <c r="FA45" s="191">
        <f t="shared" si="99"/>
        <v>26280</v>
      </c>
      <c r="FB45" s="191">
        <f t="shared" si="99"/>
        <v>26520</v>
      </c>
      <c r="FC45" s="191">
        <f t="shared" si="99"/>
        <v>26520</v>
      </c>
      <c r="FD45" s="191">
        <f t="shared" si="99"/>
        <v>27720</v>
      </c>
      <c r="FE45" s="191">
        <f t="shared" si="99"/>
        <v>26520</v>
      </c>
      <c r="FF45" s="191">
        <f t="shared" si="99"/>
        <v>26520</v>
      </c>
      <c r="FG45" s="191">
        <f t="shared" si="99"/>
        <v>26520</v>
      </c>
      <c r="FH45" s="191">
        <f t="shared" si="99"/>
        <v>26520</v>
      </c>
      <c r="FI45" s="191">
        <f t="shared" si="99"/>
        <v>32520</v>
      </c>
      <c r="FJ45" s="191">
        <f t="shared" si="99"/>
        <v>32520</v>
      </c>
      <c r="FK45" s="191">
        <f t="shared" si="99"/>
        <v>32520</v>
      </c>
      <c r="FL45" s="191">
        <f t="shared" si="99"/>
        <v>32520</v>
      </c>
      <c r="FM45" s="191">
        <f t="shared" si="99"/>
        <v>32520</v>
      </c>
      <c r="FN45" s="191">
        <f t="shared" si="99"/>
        <v>32520</v>
      </c>
      <c r="FO45" s="191">
        <f t="shared" si="99"/>
        <v>32520</v>
      </c>
      <c r="FP45" s="191">
        <f t="shared" si="99"/>
        <v>32520</v>
      </c>
      <c r="FQ45" s="191">
        <f t="shared" si="99"/>
        <v>32520</v>
      </c>
      <c r="FR45" s="191">
        <f t="shared" si="99"/>
        <v>32520</v>
      </c>
      <c r="FS45" s="191">
        <f t="shared" si="99"/>
        <v>32520</v>
      </c>
      <c r="FT45" s="191">
        <f t="shared" si="99"/>
        <v>32520</v>
      </c>
      <c r="FU45" s="191">
        <f t="shared" si="99"/>
        <v>32520</v>
      </c>
      <c r="FV45" s="191">
        <f t="shared" si="99"/>
        <v>32520</v>
      </c>
      <c r="FW45" s="191">
        <f t="shared" si="99"/>
        <v>32520</v>
      </c>
      <c r="FX45" s="191">
        <f t="shared" si="99"/>
        <v>32520</v>
      </c>
      <c r="FY45" s="191">
        <f t="shared" si="99"/>
        <v>32520</v>
      </c>
      <c r="FZ45" s="191">
        <f t="shared" si="99"/>
        <v>32520</v>
      </c>
      <c r="GA45" s="191">
        <f t="shared" si="99"/>
        <v>32520</v>
      </c>
      <c r="GB45" s="191">
        <f t="shared" si="99"/>
        <v>32520</v>
      </c>
      <c r="GC45" s="191">
        <f t="shared" si="99"/>
        <v>32520</v>
      </c>
      <c r="GD45" s="191">
        <f t="shared" si="99"/>
        <v>32520</v>
      </c>
      <c r="GE45" s="191">
        <f t="shared" si="99"/>
        <v>32520</v>
      </c>
      <c r="GF45" s="191">
        <f t="shared" si="99"/>
        <v>32520</v>
      </c>
      <c r="GG45" s="191">
        <f t="shared" si="99"/>
        <v>26520</v>
      </c>
      <c r="GH45" s="191">
        <f t="shared" si="99"/>
        <v>26520</v>
      </c>
      <c r="GI45" s="191">
        <f t="shared" si="99"/>
        <v>34040</v>
      </c>
      <c r="GJ45" s="191">
        <f t="shared" si="99"/>
        <v>34040</v>
      </c>
      <c r="GK45" s="191">
        <f t="shared" si="99"/>
        <v>34040</v>
      </c>
      <c r="GL45" s="191">
        <f t="shared" ref="GL45:IW45" si="100">ROUND(GL22*0.8,)</f>
        <v>34040</v>
      </c>
      <c r="GM45" s="191">
        <f t="shared" si="100"/>
        <v>34040</v>
      </c>
      <c r="GN45" s="191">
        <f t="shared" si="100"/>
        <v>34040</v>
      </c>
      <c r="GO45" s="191">
        <f t="shared" si="100"/>
        <v>34040</v>
      </c>
      <c r="GP45" s="191">
        <f t="shared" si="100"/>
        <v>34040</v>
      </c>
      <c r="GQ45" s="191">
        <f t="shared" si="100"/>
        <v>34040</v>
      </c>
      <c r="GR45" s="191">
        <f t="shared" si="100"/>
        <v>34040</v>
      </c>
      <c r="GS45" s="191">
        <f t="shared" si="100"/>
        <v>29240</v>
      </c>
      <c r="GT45" s="191">
        <f t="shared" si="100"/>
        <v>29240</v>
      </c>
      <c r="GU45" s="191">
        <f t="shared" si="100"/>
        <v>29240</v>
      </c>
      <c r="GV45" s="191">
        <f t="shared" si="100"/>
        <v>29240</v>
      </c>
      <c r="GW45" s="191">
        <f t="shared" si="100"/>
        <v>29640</v>
      </c>
      <c r="GX45" s="191">
        <f t="shared" si="100"/>
        <v>29640</v>
      </c>
      <c r="GY45" s="191">
        <f t="shared" si="100"/>
        <v>30600</v>
      </c>
      <c r="GZ45" s="191">
        <f t="shared" si="100"/>
        <v>30600</v>
      </c>
      <c r="HA45" s="191">
        <f t="shared" si="100"/>
        <v>29640</v>
      </c>
      <c r="HB45" s="191">
        <f t="shared" si="100"/>
        <v>29640</v>
      </c>
      <c r="HC45" s="191">
        <f t="shared" si="100"/>
        <v>29640</v>
      </c>
      <c r="HD45" s="191">
        <f t="shared" si="100"/>
        <v>29640</v>
      </c>
      <c r="HE45" s="191">
        <f t="shared" si="100"/>
        <v>29640</v>
      </c>
      <c r="HF45" s="191">
        <f t="shared" si="100"/>
        <v>30600</v>
      </c>
      <c r="HG45" s="191">
        <f t="shared" si="100"/>
        <v>30600</v>
      </c>
      <c r="HH45" s="191">
        <f t="shared" si="100"/>
        <v>29640</v>
      </c>
      <c r="HI45" s="191">
        <f t="shared" si="100"/>
        <v>29640</v>
      </c>
      <c r="HJ45" s="191">
        <f t="shared" si="100"/>
        <v>29640</v>
      </c>
      <c r="HK45" s="191">
        <f t="shared" si="100"/>
        <v>29640</v>
      </c>
      <c r="HL45" s="191">
        <f t="shared" si="100"/>
        <v>29640</v>
      </c>
      <c r="HM45" s="191">
        <f t="shared" si="100"/>
        <v>27720</v>
      </c>
      <c r="HN45" s="191">
        <f t="shared" si="100"/>
        <v>30600</v>
      </c>
      <c r="HO45" s="191">
        <f t="shared" si="100"/>
        <v>29640</v>
      </c>
      <c r="HP45" s="191">
        <f t="shared" si="100"/>
        <v>29640</v>
      </c>
      <c r="HQ45" s="191">
        <f t="shared" si="100"/>
        <v>29640</v>
      </c>
      <c r="HR45" s="191">
        <f t="shared" si="100"/>
        <v>29640</v>
      </c>
      <c r="HS45" s="191">
        <f t="shared" si="100"/>
        <v>29640</v>
      </c>
      <c r="HT45" s="191">
        <f t="shared" si="100"/>
        <v>30600</v>
      </c>
      <c r="HU45" s="191">
        <f t="shared" si="100"/>
        <v>30600</v>
      </c>
      <c r="HV45" s="191">
        <f t="shared" si="100"/>
        <v>29640</v>
      </c>
      <c r="HW45" s="191">
        <f t="shared" si="100"/>
        <v>29640</v>
      </c>
      <c r="HX45" s="191">
        <f t="shared" si="100"/>
        <v>29640</v>
      </c>
      <c r="HY45" s="191">
        <f t="shared" si="100"/>
        <v>29640</v>
      </c>
      <c r="HZ45" s="191">
        <f t="shared" si="100"/>
        <v>29640</v>
      </c>
      <c r="IA45" s="191">
        <f t="shared" si="100"/>
        <v>30600</v>
      </c>
      <c r="IB45" s="191">
        <f t="shared" si="100"/>
        <v>30600</v>
      </c>
      <c r="IC45" s="191">
        <f t="shared" si="100"/>
        <v>29640</v>
      </c>
      <c r="ID45" s="191">
        <f t="shared" si="100"/>
        <v>29640</v>
      </c>
      <c r="IE45" s="191">
        <f t="shared" si="100"/>
        <v>29640</v>
      </c>
      <c r="IF45" s="191">
        <f t="shared" si="100"/>
        <v>29640</v>
      </c>
      <c r="IG45" s="191">
        <f t="shared" si="100"/>
        <v>29640</v>
      </c>
      <c r="IH45" s="191">
        <f t="shared" si="100"/>
        <v>30600</v>
      </c>
      <c r="II45" s="191">
        <f t="shared" si="100"/>
        <v>30600</v>
      </c>
      <c r="IJ45" s="191">
        <f t="shared" si="100"/>
        <v>28120</v>
      </c>
      <c r="IK45" s="191">
        <f t="shared" si="100"/>
        <v>28120</v>
      </c>
      <c r="IL45" s="191">
        <f t="shared" si="100"/>
        <v>28120</v>
      </c>
      <c r="IM45" s="191">
        <f t="shared" si="100"/>
        <v>28120</v>
      </c>
      <c r="IN45" s="191">
        <f t="shared" si="100"/>
        <v>28120</v>
      </c>
      <c r="IO45" s="191">
        <f t="shared" si="100"/>
        <v>29640</v>
      </c>
      <c r="IP45" s="191">
        <f t="shared" si="100"/>
        <v>29640</v>
      </c>
      <c r="IQ45" s="191">
        <f t="shared" si="100"/>
        <v>27720</v>
      </c>
      <c r="IR45" s="191">
        <f t="shared" si="100"/>
        <v>27720</v>
      </c>
      <c r="IS45" s="191">
        <f t="shared" si="100"/>
        <v>27720</v>
      </c>
      <c r="IT45" s="191">
        <f t="shared" si="100"/>
        <v>27720</v>
      </c>
      <c r="IU45" s="191">
        <f t="shared" si="100"/>
        <v>27720</v>
      </c>
      <c r="IV45" s="191">
        <f t="shared" si="100"/>
        <v>29640</v>
      </c>
      <c r="IW45" s="191">
        <f t="shared" si="100"/>
        <v>29640</v>
      </c>
      <c r="IX45" s="191">
        <f t="shared" ref="IX45:JV45" si="101">ROUND(IX22*0.8,)</f>
        <v>27720</v>
      </c>
      <c r="IY45" s="191">
        <f t="shared" si="101"/>
        <v>27720</v>
      </c>
      <c r="IZ45" s="191">
        <f t="shared" si="101"/>
        <v>27720</v>
      </c>
      <c r="JA45" s="191">
        <f t="shared" si="101"/>
        <v>27720</v>
      </c>
      <c r="JB45" s="191">
        <f t="shared" si="101"/>
        <v>27720</v>
      </c>
      <c r="JC45" s="191">
        <f t="shared" si="101"/>
        <v>29640</v>
      </c>
      <c r="JD45" s="191">
        <f t="shared" si="101"/>
        <v>29640</v>
      </c>
      <c r="JE45" s="191">
        <f t="shared" si="101"/>
        <v>27720</v>
      </c>
      <c r="JF45" s="191">
        <f t="shared" si="101"/>
        <v>27720</v>
      </c>
      <c r="JG45" s="191">
        <f t="shared" si="101"/>
        <v>27720</v>
      </c>
      <c r="JH45" s="191">
        <f t="shared" si="101"/>
        <v>27720</v>
      </c>
      <c r="JI45" s="191">
        <f t="shared" si="101"/>
        <v>27720</v>
      </c>
      <c r="JJ45" s="191">
        <f t="shared" si="101"/>
        <v>29640</v>
      </c>
      <c r="JK45" s="191">
        <f t="shared" si="101"/>
        <v>29640</v>
      </c>
      <c r="JL45" s="191">
        <f t="shared" si="101"/>
        <v>27720</v>
      </c>
      <c r="JM45" s="191">
        <f t="shared" si="101"/>
        <v>27720</v>
      </c>
      <c r="JN45" s="191">
        <f t="shared" si="101"/>
        <v>27720</v>
      </c>
      <c r="JO45" s="191">
        <f t="shared" si="101"/>
        <v>27720</v>
      </c>
      <c r="JP45" s="191">
        <f t="shared" si="101"/>
        <v>27720</v>
      </c>
      <c r="JQ45" s="191">
        <f t="shared" si="101"/>
        <v>29640</v>
      </c>
      <c r="JR45" s="191">
        <f t="shared" si="101"/>
        <v>29640</v>
      </c>
      <c r="JS45" s="191">
        <f t="shared" si="101"/>
        <v>28680</v>
      </c>
      <c r="JT45" s="191">
        <f t="shared" si="101"/>
        <v>28680</v>
      </c>
      <c r="JU45" s="191">
        <f t="shared" si="101"/>
        <v>28680</v>
      </c>
      <c r="JV45" s="191">
        <f t="shared" si="101"/>
        <v>28680</v>
      </c>
    </row>
    <row r="46" spans="1:282" s="50" customFormat="1" x14ac:dyDescent="0.2">
      <c r="A46" s="88">
        <f>A31</f>
        <v>2</v>
      </c>
      <c r="B46" s="191" t="e">
        <f t="shared" ref="B46:C46" si="102">ROUND(B23*0.8,)</f>
        <v>#REF!</v>
      </c>
      <c r="C46" s="191" t="e">
        <f t="shared" si="102"/>
        <v>#REF!</v>
      </c>
      <c r="D46" s="191" t="e">
        <f t="shared" ref="D46:BO46" si="103">ROUND(D23*0.8,)</f>
        <v>#REF!</v>
      </c>
      <c r="E46" s="191" t="e">
        <f t="shared" si="103"/>
        <v>#REF!</v>
      </c>
      <c r="F46" s="191" t="e">
        <f t="shared" si="103"/>
        <v>#REF!</v>
      </c>
      <c r="G46" s="191" t="e">
        <f t="shared" si="103"/>
        <v>#REF!</v>
      </c>
      <c r="H46" s="191">
        <f t="shared" si="103"/>
        <v>51600</v>
      </c>
      <c r="I46" s="191">
        <f t="shared" si="103"/>
        <v>63200</v>
      </c>
      <c r="J46" s="191">
        <f t="shared" si="103"/>
        <v>63200</v>
      </c>
      <c r="K46" s="191">
        <f t="shared" si="103"/>
        <v>63200</v>
      </c>
      <c r="L46" s="191">
        <f t="shared" si="103"/>
        <v>57600</v>
      </c>
      <c r="M46" s="191">
        <f t="shared" si="103"/>
        <v>57600</v>
      </c>
      <c r="N46" s="191">
        <f t="shared" si="103"/>
        <v>57600</v>
      </c>
      <c r="O46" s="191">
        <f t="shared" si="103"/>
        <v>57600</v>
      </c>
      <c r="P46" s="191">
        <f t="shared" si="103"/>
        <v>57600</v>
      </c>
      <c r="Q46" s="191">
        <f t="shared" si="103"/>
        <v>57600</v>
      </c>
      <c r="R46" s="191">
        <f t="shared" si="103"/>
        <v>46720</v>
      </c>
      <c r="S46" s="191">
        <f t="shared" si="103"/>
        <v>33520</v>
      </c>
      <c r="T46" s="191">
        <f t="shared" si="103"/>
        <v>33520</v>
      </c>
      <c r="U46" s="191">
        <f t="shared" si="103"/>
        <v>33520</v>
      </c>
      <c r="V46" s="191">
        <f t="shared" si="103"/>
        <v>33520</v>
      </c>
      <c r="W46" s="191">
        <f t="shared" si="103"/>
        <v>33520</v>
      </c>
      <c r="X46" s="191">
        <f t="shared" si="103"/>
        <v>35120</v>
      </c>
      <c r="Y46" s="191">
        <f t="shared" si="103"/>
        <v>35120</v>
      </c>
      <c r="Z46" s="191">
        <f t="shared" si="103"/>
        <v>35120</v>
      </c>
      <c r="AA46" s="191">
        <f t="shared" si="103"/>
        <v>35120</v>
      </c>
      <c r="AB46" s="191">
        <f t="shared" si="103"/>
        <v>35120</v>
      </c>
      <c r="AC46" s="191">
        <f t="shared" si="103"/>
        <v>33520</v>
      </c>
      <c r="AD46" s="191">
        <f t="shared" si="103"/>
        <v>33520</v>
      </c>
      <c r="AE46" s="191">
        <f t="shared" si="103"/>
        <v>33520</v>
      </c>
      <c r="AF46" s="191">
        <f t="shared" si="103"/>
        <v>33520</v>
      </c>
      <c r="AG46" s="191">
        <f t="shared" si="103"/>
        <v>33520</v>
      </c>
      <c r="AH46" s="191">
        <f t="shared" si="103"/>
        <v>36720</v>
      </c>
      <c r="AI46" s="191">
        <f t="shared" si="103"/>
        <v>36720</v>
      </c>
      <c r="AJ46" s="191">
        <f t="shared" si="103"/>
        <v>36720</v>
      </c>
      <c r="AK46" s="191">
        <f t="shared" si="103"/>
        <v>36720</v>
      </c>
      <c r="AL46" s="191">
        <f t="shared" si="103"/>
        <v>36720</v>
      </c>
      <c r="AM46" s="191">
        <f t="shared" si="103"/>
        <v>38320</v>
      </c>
      <c r="AN46" s="191">
        <f t="shared" si="103"/>
        <v>40320</v>
      </c>
      <c r="AO46" s="191">
        <f t="shared" si="103"/>
        <v>44720</v>
      </c>
      <c r="AP46" s="191">
        <f t="shared" si="103"/>
        <v>44720</v>
      </c>
      <c r="AQ46" s="191">
        <f t="shared" si="103"/>
        <v>44720</v>
      </c>
      <c r="AR46" s="191">
        <f t="shared" si="103"/>
        <v>44720</v>
      </c>
      <c r="AS46" s="191">
        <f t="shared" si="103"/>
        <v>44720</v>
      </c>
      <c r="AT46" s="191">
        <f t="shared" si="103"/>
        <v>44720</v>
      </c>
      <c r="AU46" s="191">
        <f t="shared" si="103"/>
        <v>44720</v>
      </c>
      <c r="AV46" s="191">
        <f t="shared" si="103"/>
        <v>44720</v>
      </c>
      <c r="AW46" s="191">
        <f t="shared" si="103"/>
        <v>44720</v>
      </c>
      <c r="AX46" s="191">
        <f t="shared" si="103"/>
        <v>44720</v>
      </c>
      <c r="AY46" s="191">
        <f t="shared" si="103"/>
        <v>43120</v>
      </c>
      <c r="AZ46" s="191">
        <f t="shared" si="103"/>
        <v>43120</v>
      </c>
      <c r="BA46" s="191">
        <f t="shared" si="103"/>
        <v>44720</v>
      </c>
      <c r="BB46" s="191">
        <f t="shared" si="103"/>
        <v>44720</v>
      </c>
      <c r="BC46" s="191">
        <f t="shared" si="103"/>
        <v>46320</v>
      </c>
      <c r="BD46" s="191">
        <f t="shared" si="103"/>
        <v>48320</v>
      </c>
      <c r="BE46" s="191">
        <f t="shared" si="103"/>
        <v>48320</v>
      </c>
      <c r="BF46" s="191">
        <f t="shared" si="103"/>
        <v>48320</v>
      </c>
      <c r="BG46" s="191">
        <f t="shared" si="103"/>
        <v>48320</v>
      </c>
      <c r="BH46" s="191">
        <f t="shared" si="103"/>
        <v>50320</v>
      </c>
      <c r="BI46" s="191">
        <f t="shared" si="103"/>
        <v>52720</v>
      </c>
      <c r="BJ46" s="191">
        <f t="shared" si="103"/>
        <v>52720</v>
      </c>
      <c r="BK46" s="191">
        <f t="shared" si="103"/>
        <v>50320</v>
      </c>
      <c r="BL46" s="191">
        <f t="shared" si="103"/>
        <v>46320</v>
      </c>
      <c r="BM46" s="191">
        <f t="shared" si="103"/>
        <v>46320</v>
      </c>
      <c r="BN46" s="191">
        <f t="shared" si="103"/>
        <v>48320</v>
      </c>
      <c r="BO46" s="191">
        <f t="shared" si="103"/>
        <v>48320</v>
      </c>
      <c r="BP46" s="191">
        <f t="shared" ref="BP46:CU46" si="104">ROUND(BP23*0.8,)</f>
        <v>41520</v>
      </c>
      <c r="BQ46" s="191">
        <f t="shared" si="104"/>
        <v>41880</v>
      </c>
      <c r="BR46" s="191">
        <f t="shared" si="104"/>
        <v>41880</v>
      </c>
      <c r="BS46" s="191">
        <f t="shared" si="104"/>
        <v>41880</v>
      </c>
      <c r="BT46" s="191">
        <f t="shared" si="104"/>
        <v>40680</v>
      </c>
      <c r="BU46" s="191">
        <f t="shared" si="104"/>
        <v>40680</v>
      </c>
      <c r="BV46" s="191">
        <f t="shared" si="104"/>
        <v>41880</v>
      </c>
      <c r="BW46" s="191">
        <f t="shared" si="104"/>
        <v>41880</v>
      </c>
      <c r="BX46" s="191">
        <f t="shared" si="104"/>
        <v>41880</v>
      </c>
      <c r="BY46" s="191">
        <f t="shared" si="104"/>
        <v>36680</v>
      </c>
      <c r="BZ46" s="191">
        <f t="shared" si="104"/>
        <v>36680</v>
      </c>
      <c r="CA46" s="191">
        <f t="shared" si="104"/>
        <v>36680</v>
      </c>
      <c r="CB46" s="191">
        <f t="shared" si="104"/>
        <v>36680</v>
      </c>
      <c r="CC46" s="191">
        <f t="shared" si="104"/>
        <v>36680</v>
      </c>
      <c r="CD46" s="191">
        <f t="shared" si="104"/>
        <v>36680</v>
      </c>
      <c r="CE46" s="191">
        <f t="shared" si="104"/>
        <v>36680</v>
      </c>
      <c r="CF46" s="191">
        <f t="shared" si="104"/>
        <v>36680</v>
      </c>
      <c r="CG46" s="191">
        <f t="shared" si="104"/>
        <v>36680</v>
      </c>
      <c r="CH46" s="191">
        <f t="shared" si="104"/>
        <v>36680</v>
      </c>
      <c r="CI46" s="191">
        <f t="shared" si="104"/>
        <v>36680</v>
      </c>
      <c r="CJ46" s="191">
        <f t="shared" si="104"/>
        <v>36680</v>
      </c>
      <c r="CK46" s="191">
        <f t="shared" si="104"/>
        <v>36680</v>
      </c>
      <c r="CL46" s="191">
        <f t="shared" si="104"/>
        <v>36680</v>
      </c>
      <c r="CM46" s="191">
        <f t="shared" si="104"/>
        <v>36680</v>
      </c>
      <c r="CN46" s="191">
        <f t="shared" si="104"/>
        <v>36680</v>
      </c>
      <c r="CO46" s="191">
        <f t="shared" si="104"/>
        <v>36680</v>
      </c>
      <c r="CP46" s="191">
        <f t="shared" si="104"/>
        <v>36680</v>
      </c>
      <c r="CQ46" s="191">
        <f t="shared" si="104"/>
        <v>36680</v>
      </c>
      <c r="CR46" s="191">
        <f t="shared" si="104"/>
        <v>36680</v>
      </c>
      <c r="CS46" s="191">
        <f t="shared" si="104"/>
        <v>36680</v>
      </c>
      <c r="CT46" s="191">
        <f t="shared" si="104"/>
        <v>36680</v>
      </c>
      <c r="CU46" s="191">
        <f t="shared" si="104"/>
        <v>36680</v>
      </c>
      <c r="CV46" s="191">
        <f t="shared" ref="CV46:DO46" si="105">ROUND(CV23*0.8,)</f>
        <v>29200</v>
      </c>
      <c r="CW46" s="191">
        <f t="shared" si="105"/>
        <v>29200</v>
      </c>
      <c r="CX46" s="191">
        <f t="shared" si="105"/>
        <v>29600</v>
      </c>
      <c r="CY46" s="191">
        <f t="shared" si="105"/>
        <v>29600</v>
      </c>
      <c r="CZ46" s="191">
        <f t="shared" si="105"/>
        <v>29200</v>
      </c>
      <c r="DA46" s="191">
        <f t="shared" si="105"/>
        <v>29200</v>
      </c>
      <c r="DB46" s="191">
        <f t="shared" si="105"/>
        <v>29200</v>
      </c>
      <c r="DC46" s="191">
        <f t="shared" si="105"/>
        <v>29200</v>
      </c>
      <c r="DD46" s="191">
        <f t="shared" si="105"/>
        <v>29200</v>
      </c>
      <c r="DE46" s="191">
        <f t="shared" si="105"/>
        <v>29600</v>
      </c>
      <c r="DF46" s="191">
        <f t="shared" si="105"/>
        <v>29600</v>
      </c>
      <c r="DG46" s="191">
        <f t="shared" si="105"/>
        <v>29200</v>
      </c>
      <c r="DH46" s="191">
        <f t="shared" si="105"/>
        <v>29200</v>
      </c>
      <c r="DI46" s="191">
        <f t="shared" si="105"/>
        <v>29200</v>
      </c>
      <c r="DJ46" s="191">
        <f t="shared" si="105"/>
        <v>28400</v>
      </c>
      <c r="DK46" s="191">
        <f t="shared" si="105"/>
        <v>28400</v>
      </c>
      <c r="DL46" s="191">
        <f t="shared" si="105"/>
        <v>28960</v>
      </c>
      <c r="DM46" s="191">
        <f t="shared" si="105"/>
        <v>28960</v>
      </c>
      <c r="DN46" s="191">
        <f t="shared" si="105"/>
        <v>28400</v>
      </c>
      <c r="DO46" s="191">
        <f t="shared" si="105"/>
        <v>28400</v>
      </c>
      <c r="DP46" s="191">
        <f t="shared" ref="DP46:DY46" si="106">ROUND(DP23*0.8,)</f>
        <v>28400</v>
      </c>
      <c r="DQ46" s="191">
        <f t="shared" si="106"/>
        <v>28400</v>
      </c>
      <c r="DR46" s="191">
        <f t="shared" si="106"/>
        <v>28400</v>
      </c>
      <c r="DS46" s="191">
        <f t="shared" si="106"/>
        <v>28960</v>
      </c>
      <c r="DT46" s="191">
        <f t="shared" si="106"/>
        <v>28960</v>
      </c>
      <c r="DU46" s="191">
        <f t="shared" si="106"/>
        <v>28400</v>
      </c>
      <c r="DV46" s="191">
        <f t="shared" si="106"/>
        <v>28400</v>
      </c>
      <c r="DW46" s="191">
        <f t="shared" si="106"/>
        <v>28400</v>
      </c>
      <c r="DX46" s="191">
        <f t="shared" si="106"/>
        <v>28400</v>
      </c>
      <c r="DY46" s="191">
        <f t="shared" si="106"/>
        <v>29200</v>
      </c>
      <c r="DZ46" s="191">
        <f t="shared" ref="DZ46:GK46" si="107">ROUND(DZ23*0.8,)</f>
        <v>28960</v>
      </c>
      <c r="EA46" s="191">
        <f t="shared" si="107"/>
        <v>28960</v>
      </c>
      <c r="EB46" s="191">
        <f t="shared" si="107"/>
        <v>28960</v>
      </c>
      <c r="EC46" s="191">
        <f t="shared" si="107"/>
        <v>28000</v>
      </c>
      <c r="ED46" s="191">
        <f t="shared" si="107"/>
        <v>28000</v>
      </c>
      <c r="EE46" s="191">
        <f t="shared" si="107"/>
        <v>28000</v>
      </c>
      <c r="EF46" s="191">
        <f t="shared" si="107"/>
        <v>28000</v>
      </c>
      <c r="EG46" s="191">
        <f t="shared" si="107"/>
        <v>28000</v>
      </c>
      <c r="EH46" s="191">
        <f t="shared" si="107"/>
        <v>28960</v>
      </c>
      <c r="EI46" s="191">
        <f t="shared" si="107"/>
        <v>28960</v>
      </c>
      <c r="EJ46" s="191">
        <f t="shared" si="107"/>
        <v>28960</v>
      </c>
      <c r="EK46" s="191">
        <f t="shared" si="107"/>
        <v>27760</v>
      </c>
      <c r="EL46" s="191">
        <f t="shared" si="107"/>
        <v>27760</v>
      </c>
      <c r="EM46" s="191">
        <f t="shared" si="107"/>
        <v>27760</v>
      </c>
      <c r="EN46" s="191">
        <f t="shared" si="107"/>
        <v>28000</v>
      </c>
      <c r="EO46" s="191">
        <f t="shared" si="107"/>
        <v>28000</v>
      </c>
      <c r="EP46" s="191">
        <f t="shared" si="107"/>
        <v>27760</v>
      </c>
      <c r="EQ46" s="191">
        <f t="shared" si="107"/>
        <v>27760</v>
      </c>
      <c r="ER46" s="191">
        <f t="shared" si="107"/>
        <v>27760</v>
      </c>
      <c r="ES46" s="191">
        <f t="shared" si="107"/>
        <v>27760</v>
      </c>
      <c r="ET46" s="191">
        <f t="shared" si="107"/>
        <v>27760</v>
      </c>
      <c r="EU46" s="191">
        <f t="shared" si="107"/>
        <v>28000</v>
      </c>
      <c r="EV46" s="191">
        <f t="shared" si="107"/>
        <v>28000</v>
      </c>
      <c r="EW46" s="191">
        <f t="shared" si="107"/>
        <v>27760</v>
      </c>
      <c r="EX46" s="191">
        <f t="shared" si="107"/>
        <v>27760</v>
      </c>
      <c r="EY46" s="191">
        <f t="shared" si="107"/>
        <v>27760</v>
      </c>
      <c r="EZ46" s="191">
        <f t="shared" si="107"/>
        <v>27760</v>
      </c>
      <c r="FA46" s="191">
        <f t="shared" si="107"/>
        <v>27760</v>
      </c>
      <c r="FB46" s="191">
        <f t="shared" si="107"/>
        <v>28000</v>
      </c>
      <c r="FC46" s="191">
        <f t="shared" si="107"/>
        <v>28000</v>
      </c>
      <c r="FD46" s="191">
        <f t="shared" si="107"/>
        <v>29200</v>
      </c>
      <c r="FE46" s="191">
        <f t="shared" si="107"/>
        <v>28000</v>
      </c>
      <c r="FF46" s="191">
        <f t="shared" si="107"/>
        <v>28000</v>
      </c>
      <c r="FG46" s="191">
        <f t="shared" si="107"/>
        <v>28000</v>
      </c>
      <c r="FH46" s="191">
        <f t="shared" si="107"/>
        <v>28000</v>
      </c>
      <c r="FI46" s="191">
        <f t="shared" si="107"/>
        <v>34000</v>
      </c>
      <c r="FJ46" s="191">
        <f t="shared" si="107"/>
        <v>34000</v>
      </c>
      <c r="FK46" s="191">
        <f t="shared" si="107"/>
        <v>34000</v>
      </c>
      <c r="FL46" s="191">
        <f t="shared" si="107"/>
        <v>34000</v>
      </c>
      <c r="FM46" s="191">
        <f t="shared" si="107"/>
        <v>34000</v>
      </c>
      <c r="FN46" s="191">
        <f t="shared" si="107"/>
        <v>34000</v>
      </c>
      <c r="FO46" s="191">
        <f t="shared" si="107"/>
        <v>34000</v>
      </c>
      <c r="FP46" s="191">
        <f t="shared" si="107"/>
        <v>34000</v>
      </c>
      <c r="FQ46" s="191">
        <f t="shared" si="107"/>
        <v>34000</v>
      </c>
      <c r="FR46" s="191">
        <f t="shared" si="107"/>
        <v>34000</v>
      </c>
      <c r="FS46" s="191">
        <f t="shared" si="107"/>
        <v>34000</v>
      </c>
      <c r="FT46" s="191">
        <f t="shared" si="107"/>
        <v>34000</v>
      </c>
      <c r="FU46" s="191">
        <f t="shared" si="107"/>
        <v>34000</v>
      </c>
      <c r="FV46" s="191">
        <f t="shared" si="107"/>
        <v>34000</v>
      </c>
      <c r="FW46" s="191">
        <f t="shared" si="107"/>
        <v>34000</v>
      </c>
      <c r="FX46" s="191">
        <f t="shared" si="107"/>
        <v>34000</v>
      </c>
      <c r="FY46" s="191">
        <f t="shared" si="107"/>
        <v>34000</v>
      </c>
      <c r="FZ46" s="191">
        <f t="shared" si="107"/>
        <v>34000</v>
      </c>
      <c r="GA46" s="191">
        <f t="shared" si="107"/>
        <v>34000</v>
      </c>
      <c r="GB46" s="191">
        <f t="shared" si="107"/>
        <v>34000</v>
      </c>
      <c r="GC46" s="191">
        <f t="shared" si="107"/>
        <v>34000</v>
      </c>
      <c r="GD46" s="191">
        <f t="shared" si="107"/>
        <v>34000</v>
      </c>
      <c r="GE46" s="191">
        <f t="shared" si="107"/>
        <v>34000</v>
      </c>
      <c r="GF46" s="191">
        <f t="shared" si="107"/>
        <v>34000</v>
      </c>
      <c r="GG46" s="191">
        <f t="shared" si="107"/>
        <v>28000</v>
      </c>
      <c r="GH46" s="191">
        <f t="shared" si="107"/>
        <v>28000</v>
      </c>
      <c r="GI46" s="191">
        <f t="shared" si="107"/>
        <v>35520</v>
      </c>
      <c r="GJ46" s="191">
        <f t="shared" si="107"/>
        <v>35520</v>
      </c>
      <c r="GK46" s="191">
        <f t="shared" si="107"/>
        <v>35520</v>
      </c>
      <c r="GL46" s="191">
        <f t="shared" ref="GL46:IW46" si="108">ROUND(GL23*0.8,)</f>
        <v>35520</v>
      </c>
      <c r="GM46" s="191">
        <f t="shared" si="108"/>
        <v>35520</v>
      </c>
      <c r="GN46" s="191">
        <f t="shared" si="108"/>
        <v>35520</v>
      </c>
      <c r="GO46" s="191">
        <f t="shared" si="108"/>
        <v>35520</v>
      </c>
      <c r="GP46" s="191">
        <f t="shared" si="108"/>
        <v>35520</v>
      </c>
      <c r="GQ46" s="191">
        <f t="shared" si="108"/>
        <v>35520</v>
      </c>
      <c r="GR46" s="191">
        <f t="shared" si="108"/>
        <v>35520</v>
      </c>
      <c r="GS46" s="191">
        <f t="shared" si="108"/>
        <v>30720</v>
      </c>
      <c r="GT46" s="191">
        <f t="shared" si="108"/>
        <v>30720</v>
      </c>
      <c r="GU46" s="191">
        <f t="shared" si="108"/>
        <v>30720</v>
      </c>
      <c r="GV46" s="191">
        <f t="shared" si="108"/>
        <v>30720</v>
      </c>
      <c r="GW46" s="191">
        <f t="shared" si="108"/>
        <v>31120</v>
      </c>
      <c r="GX46" s="191">
        <f t="shared" si="108"/>
        <v>31120</v>
      </c>
      <c r="GY46" s="191">
        <f t="shared" si="108"/>
        <v>32080</v>
      </c>
      <c r="GZ46" s="191">
        <f t="shared" si="108"/>
        <v>32080</v>
      </c>
      <c r="HA46" s="191">
        <f t="shared" si="108"/>
        <v>31120</v>
      </c>
      <c r="HB46" s="191">
        <f t="shared" si="108"/>
        <v>31120</v>
      </c>
      <c r="HC46" s="191">
        <f t="shared" si="108"/>
        <v>31120</v>
      </c>
      <c r="HD46" s="191">
        <f t="shared" si="108"/>
        <v>31120</v>
      </c>
      <c r="HE46" s="191">
        <f t="shared" si="108"/>
        <v>31120</v>
      </c>
      <c r="HF46" s="191">
        <f t="shared" si="108"/>
        <v>32080</v>
      </c>
      <c r="HG46" s="191">
        <f t="shared" si="108"/>
        <v>32080</v>
      </c>
      <c r="HH46" s="191">
        <f t="shared" si="108"/>
        <v>31120</v>
      </c>
      <c r="HI46" s="191">
        <f t="shared" si="108"/>
        <v>31120</v>
      </c>
      <c r="HJ46" s="191">
        <f t="shared" si="108"/>
        <v>31120</v>
      </c>
      <c r="HK46" s="191">
        <f t="shared" si="108"/>
        <v>31120</v>
      </c>
      <c r="HL46" s="191">
        <f t="shared" si="108"/>
        <v>31120</v>
      </c>
      <c r="HM46" s="191">
        <f t="shared" si="108"/>
        <v>29200</v>
      </c>
      <c r="HN46" s="191">
        <f t="shared" si="108"/>
        <v>32080</v>
      </c>
      <c r="HO46" s="191">
        <f t="shared" si="108"/>
        <v>31120</v>
      </c>
      <c r="HP46" s="191">
        <f t="shared" si="108"/>
        <v>31120</v>
      </c>
      <c r="HQ46" s="191">
        <f t="shared" si="108"/>
        <v>31120</v>
      </c>
      <c r="HR46" s="191">
        <f t="shared" si="108"/>
        <v>31120</v>
      </c>
      <c r="HS46" s="191">
        <f t="shared" si="108"/>
        <v>31120</v>
      </c>
      <c r="HT46" s="191">
        <f t="shared" si="108"/>
        <v>32080</v>
      </c>
      <c r="HU46" s="191">
        <f t="shared" si="108"/>
        <v>32080</v>
      </c>
      <c r="HV46" s="191">
        <f t="shared" si="108"/>
        <v>31120</v>
      </c>
      <c r="HW46" s="191">
        <f t="shared" si="108"/>
        <v>31120</v>
      </c>
      <c r="HX46" s="191">
        <f t="shared" si="108"/>
        <v>31120</v>
      </c>
      <c r="HY46" s="191">
        <f t="shared" si="108"/>
        <v>31120</v>
      </c>
      <c r="HZ46" s="191">
        <f t="shared" si="108"/>
        <v>31120</v>
      </c>
      <c r="IA46" s="191">
        <f t="shared" si="108"/>
        <v>32080</v>
      </c>
      <c r="IB46" s="191">
        <f t="shared" si="108"/>
        <v>32080</v>
      </c>
      <c r="IC46" s="191">
        <f t="shared" si="108"/>
        <v>31120</v>
      </c>
      <c r="ID46" s="191">
        <f t="shared" si="108"/>
        <v>31120</v>
      </c>
      <c r="IE46" s="191">
        <f t="shared" si="108"/>
        <v>31120</v>
      </c>
      <c r="IF46" s="191">
        <f t="shared" si="108"/>
        <v>31120</v>
      </c>
      <c r="IG46" s="191">
        <f t="shared" si="108"/>
        <v>31120</v>
      </c>
      <c r="IH46" s="191">
        <f t="shared" si="108"/>
        <v>32080</v>
      </c>
      <c r="II46" s="191">
        <f t="shared" si="108"/>
        <v>32080</v>
      </c>
      <c r="IJ46" s="191">
        <f t="shared" si="108"/>
        <v>29600</v>
      </c>
      <c r="IK46" s="191">
        <f t="shared" si="108"/>
        <v>29600</v>
      </c>
      <c r="IL46" s="191">
        <f t="shared" si="108"/>
        <v>29600</v>
      </c>
      <c r="IM46" s="191">
        <f t="shared" si="108"/>
        <v>29600</v>
      </c>
      <c r="IN46" s="191">
        <f t="shared" si="108"/>
        <v>29600</v>
      </c>
      <c r="IO46" s="191">
        <f t="shared" si="108"/>
        <v>31120</v>
      </c>
      <c r="IP46" s="191">
        <f t="shared" si="108"/>
        <v>31120</v>
      </c>
      <c r="IQ46" s="191">
        <f t="shared" si="108"/>
        <v>29200</v>
      </c>
      <c r="IR46" s="191">
        <f t="shared" si="108"/>
        <v>29200</v>
      </c>
      <c r="IS46" s="191">
        <f t="shared" si="108"/>
        <v>29200</v>
      </c>
      <c r="IT46" s="191">
        <f t="shared" si="108"/>
        <v>29200</v>
      </c>
      <c r="IU46" s="191">
        <f t="shared" si="108"/>
        <v>29200</v>
      </c>
      <c r="IV46" s="191">
        <f t="shared" si="108"/>
        <v>31120</v>
      </c>
      <c r="IW46" s="191">
        <f t="shared" si="108"/>
        <v>31120</v>
      </c>
      <c r="IX46" s="191">
        <f t="shared" ref="IX46:JV46" si="109">ROUND(IX23*0.8,)</f>
        <v>29200</v>
      </c>
      <c r="IY46" s="191">
        <f t="shared" si="109"/>
        <v>29200</v>
      </c>
      <c r="IZ46" s="191">
        <f t="shared" si="109"/>
        <v>29200</v>
      </c>
      <c r="JA46" s="191">
        <f t="shared" si="109"/>
        <v>29200</v>
      </c>
      <c r="JB46" s="191">
        <f t="shared" si="109"/>
        <v>29200</v>
      </c>
      <c r="JC46" s="191">
        <f t="shared" si="109"/>
        <v>31120</v>
      </c>
      <c r="JD46" s="191">
        <f t="shared" si="109"/>
        <v>31120</v>
      </c>
      <c r="JE46" s="191">
        <f t="shared" si="109"/>
        <v>29200</v>
      </c>
      <c r="JF46" s="191">
        <f t="shared" si="109"/>
        <v>29200</v>
      </c>
      <c r="JG46" s="191">
        <f t="shared" si="109"/>
        <v>29200</v>
      </c>
      <c r="JH46" s="191">
        <f t="shared" si="109"/>
        <v>29200</v>
      </c>
      <c r="JI46" s="191">
        <f t="shared" si="109"/>
        <v>29200</v>
      </c>
      <c r="JJ46" s="191">
        <f t="shared" si="109"/>
        <v>31120</v>
      </c>
      <c r="JK46" s="191">
        <f t="shared" si="109"/>
        <v>31120</v>
      </c>
      <c r="JL46" s="191">
        <f t="shared" si="109"/>
        <v>29200</v>
      </c>
      <c r="JM46" s="191">
        <f t="shared" si="109"/>
        <v>29200</v>
      </c>
      <c r="JN46" s="191">
        <f t="shared" si="109"/>
        <v>29200</v>
      </c>
      <c r="JO46" s="191">
        <f t="shared" si="109"/>
        <v>29200</v>
      </c>
      <c r="JP46" s="191">
        <f t="shared" si="109"/>
        <v>29200</v>
      </c>
      <c r="JQ46" s="191">
        <f t="shared" si="109"/>
        <v>31120</v>
      </c>
      <c r="JR46" s="191">
        <f t="shared" si="109"/>
        <v>31120</v>
      </c>
      <c r="JS46" s="191">
        <f t="shared" si="109"/>
        <v>30160</v>
      </c>
      <c r="JT46" s="191">
        <f t="shared" si="109"/>
        <v>30160</v>
      </c>
      <c r="JU46" s="191">
        <f t="shared" si="109"/>
        <v>30160</v>
      </c>
      <c r="JV46" s="191">
        <f t="shared" si="109"/>
        <v>30160</v>
      </c>
    </row>
    <row r="47" spans="1:282" s="50" customFormat="1" x14ac:dyDescent="0.2">
      <c r="A47" s="42" t="s">
        <v>87</v>
      </c>
      <c r="B47" s="191"/>
      <c r="C47" s="191"/>
      <c r="D47" s="191"/>
      <c r="E47" s="191"/>
      <c r="F47" s="191"/>
      <c r="G47" s="191"/>
      <c r="H47" s="191"/>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1"/>
      <c r="AN47" s="191"/>
      <c r="AO47" s="191"/>
      <c r="AP47" s="191"/>
      <c r="AQ47" s="191"/>
      <c r="AR47" s="191"/>
      <c r="AS47" s="191"/>
      <c r="AT47" s="191"/>
      <c r="AU47" s="191"/>
      <c r="AV47" s="191"/>
      <c r="AW47" s="191"/>
      <c r="AX47" s="191"/>
      <c r="AY47" s="191"/>
      <c r="AZ47" s="191"/>
      <c r="BA47" s="191"/>
      <c r="BB47" s="191"/>
      <c r="BC47" s="191"/>
      <c r="BD47" s="191"/>
      <c r="BE47" s="191"/>
      <c r="BF47" s="191"/>
      <c r="BG47" s="191"/>
      <c r="BH47" s="191"/>
      <c r="BI47" s="191"/>
      <c r="BJ47" s="191"/>
      <c r="BK47" s="191"/>
      <c r="BL47" s="191"/>
      <c r="BM47" s="191"/>
      <c r="BN47" s="191"/>
      <c r="BO47" s="191"/>
      <c r="BP47" s="191"/>
      <c r="BQ47" s="191"/>
      <c r="BR47" s="191"/>
      <c r="BS47" s="191"/>
      <c r="BT47" s="191"/>
      <c r="BU47" s="191"/>
      <c r="BV47" s="191"/>
      <c r="BW47" s="191"/>
      <c r="BX47" s="191"/>
      <c r="BY47" s="191"/>
      <c r="BZ47" s="191"/>
      <c r="CA47" s="191"/>
      <c r="CB47" s="191"/>
      <c r="CC47" s="191"/>
      <c r="CD47" s="191"/>
      <c r="CE47" s="191"/>
      <c r="CF47" s="191"/>
      <c r="CG47" s="191"/>
      <c r="CH47" s="191"/>
      <c r="CI47" s="191"/>
      <c r="CJ47" s="191"/>
      <c r="CK47" s="191"/>
      <c r="CL47" s="191"/>
      <c r="CM47" s="191"/>
      <c r="CN47" s="191"/>
      <c r="CO47" s="191"/>
      <c r="CP47" s="191"/>
      <c r="CQ47" s="191"/>
      <c r="CR47" s="191"/>
      <c r="CS47" s="191"/>
      <c r="CT47" s="191"/>
      <c r="CU47" s="191"/>
      <c r="CV47" s="191"/>
      <c r="CW47" s="191"/>
      <c r="CX47" s="191"/>
      <c r="CY47" s="191"/>
      <c r="CZ47" s="191"/>
      <c r="DA47" s="191"/>
      <c r="DB47" s="191"/>
      <c r="DC47" s="191"/>
      <c r="DD47" s="191"/>
      <c r="DE47" s="191"/>
      <c r="DF47" s="191"/>
      <c r="DG47" s="191"/>
      <c r="DH47" s="191"/>
      <c r="DI47" s="191"/>
      <c r="DJ47" s="191"/>
      <c r="DK47" s="191"/>
      <c r="DL47" s="191"/>
      <c r="DM47" s="191"/>
      <c r="DN47" s="191"/>
      <c r="DO47" s="191"/>
      <c r="DP47" s="191"/>
      <c r="DQ47" s="191"/>
      <c r="DR47" s="191"/>
      <c r="DS47" s="191"/>
      <c r="DT47" s="191"/>
      <c r="DU47" s="191"/>
      <c r="DV47" s="191"/>
      <c r="DW47" s="191"/>
      <c r="DX47" s="191"/>
      <c r="DY47" s="191"/>
      <c r="DZ47" s="191"/>
      <c r="EA47" s="191"/>
      <c r="EB47" s="191"/>
      <c r="EC47" s="191"/>
      <c r="ED47" s="191"/>
      <c r="EE47" s="191"/>
      <c r="EF47" s="191"/>
      <c r="EG47" s="191"/>
      <c r="EH47" s="191"/>
      <c r="EI47" s="191"/>
      <c r="EJ47" s="191"/>
      <c r="EK47" s="191"/>
      <c r="EL47" s="191"/>
      <c r="EM47" s="191"/>
      <c r="EN47" s="191"/>
      <c r="EO47" s="191"/>
      <c r="EP47" s="191"/>
      <c r="EQ47" s="191"/>
      <c r="ER47" s="191"/>
      <c r="ES47" s="191"/>
      <c r="ET47" s="191"/>
      <c r="EU47" s="191"/>
      <c r="EV47" s="191"/>
      <c r="EW47" s="191"/>
      <c r="EX47" s="191"/>
      <c r="EY47" s="191"/>
      <c r="EZ47" s="191"/>
      <c r="FA47" s="191"/>
      <c r="FB47" s="191"/>
      <c r="FC47" s="191"/>
      <c r="FD47" s="191"/>
      <c r="FE47" s="191"/>
      <c r="FF47" s="191"/>
      <c r="FG47" s="191"/>
      <c r="FH47" s="191"/>
      <c r="FI47" s="191"/>
      <c r="FJ47" s="191"/>
      <c r="FK47" s="191"/>
      <c r="FL47" s="191"/>
      <c r="FM47" s="191"/>
      <c r="FN47" s="191"/>
      <c r="FO47" s="191"/>
      <c r="FP47" s="191"/>
      <c r="FQ47" s="191"/>
      <c r="FR47" s="191"/>
      <c r="FS47" s="191"/>
      <c r="FT47" s="191"/>
      <c r="FU47" s="191"/>
      <c r="FV47" s="191"/>
      <c r="FW47" s="191"/>
      <c r="FX47" s="191"/>
      <c r="FY47" s="191"/>
      <c r="FZ47" s="191"/>
      <c r="GA47" s="191"/>
      <c r="GB47" s="191"/>
      <c r="GC47" s="191"/>
      <c r="GD47" s="191"/>
      <c r="GE47" s="191"/>
      <c r="GF47" s="191"/>
      <c r="GG47" s="191"/>
      <c r="GH47" s="191"/>
      <c r="GI47" s="191"/>
      <c r="GJ47" s="191"/>
      <c r="GK47" s="191"/>
      <c r="GL47" s="191"/>
      <c r="GM47" s="191"/>
      <c r="GN47" s="191"/>
      <c r="GO47" s="191"/>
      <c r="GP47" s="191"/>
      <c r="GQ47" s="191"/>
      <c r="GR47" s="191"/>
      <c r="GS47" s="191"/>
      <c r="GT47" s="191"/>
      <c r="GU47" s="191"/>
      <c r="GV47" s="191"/>
      <c r="GW47" s="191"/>
      <c r="GX47" s="191"/>
      <c r="GY47" s="191"/>
      <c r="GZ47" s="191"/>
      <c r="HA47" s="191"/>
      <c r="HB47" s="191"/>
      <c r="HC47" s="191"/>
      <c r="HD47" s="191"/>
      <c r="HE47" s="191"/>
      <c r="HF47" s="191"/>
      <c r="HG47" s="191"/>
      <c r="HH47" s="191"/>
      <c r="HI47" s="191"/>
      <c r="HJ47" s="191"/>
      <c r="HK47" s="191"/>
      <c r="HL47" s="191"/>
      <c r="HM47" s="191"/>
      <c r="HN47" s="191"/>
      <c r="HO47" s="191"/>
      <c r="HP47" s="191"/>
      <c r="HQ47" s="191"/>
      <c r="HR47" s="191"/>
      <c r="HS47" s="191"/>
      <c r="HT47" s="191"/>
      <c r="HU47" s="191"/>
      <c r="HV47" s="191"/>
      <c r="HW47" s="191"/>
      <c r="HX47" s="191"/>
      <c r="HY47" s="191"/>
      <c r="HZ47" s="191"/>
      <c r="IA47" s="191"/>
      <c r="IB47" s="191"/>
      <c r="IC47" s="191"/>
      <c r="ID47" s="191"/>
      <c r="IE47" s="191"/>
      <c r="IF47" s="191"/>
      <c r="IG47" s="191"/>
      <c r="IH47" s="191"/>
      <c r="II47" s="191"/>
      <c r="IJ47" s="191"/>
      <c r="IK47" s="191"/>
      <c r="IL47" s="191"/>
      <c r="IM47" s="191"/>
      <c r="IN47" s="191"/>
      <c r="IO47" s="191"/>
      <c r="IP47" s="191"/>
      <c r="IQ47" s="191"/>
      <c r="IR47" s="191"/>
      <c r="IS47" s="191"/>
      <c r="IT47" s="191"/>
      <c r="IU47" s="191"/>
      <c r="IV47" s="191"/>
      <c r="IW47" s="191"/>
      <c r="IX47" s="191"/>
      <c r="IY47" s="191"/>
      <c r="IZ47" s="191"/>
      <c r="JA47" s="191"/>
      <c r="JB47" s="191"/>
      <c r="JC47" s="191"/>
      <c r="JD47" s="191"/>
      <c r="JE47" s="191"/>
      <c r="JF47" s="191"/>
      <c r="JG47" s="191"/>
      <c r="JH47" s="191"/>
      <c r="JI47" s="191"/>
      <c r="JJ47" s="191"/>
      <c r="JK47" s="191"/>
      <c r="JL47" s="191"/>
      <c r="JM47" s="191"/>
      <c r="JN47" s="191"/>
      <c r="JO47" s="191"/>
      <c r="JP47" s="191"/>
      <c r="JQ47" s="191"/>
      <c r="JR47" s="191"/>
      <c r="JS47" s="191"/>
      <c r="JT47" s="191"/>
      <c r="JU47" s="191"/>
      <c r="JV47" s="191"/>
    </row>
    <row r="48" spans="1:282" s="50" customFormat="1" x14ac:dyDescent="0.2">
      <c r="A48" s="88" t="s">
        <v>88</v>
      </c>
      <c r="B48" s="191" t="e">
        <f t="shared" ref="B48:C48" si="110">ROUND(B25*0.8,)</f>
        <v>#REF!</v>
      </c>
      <c r="C48" s="191" t="e">
        <f t="shared" si="110"/>
        <v>#REF!</v>
      </c>
      <c r="D48" s="191" t="e">
        <f t="shared" ref="D48:BO48" si="111">ROUND(D25*0.8,)</f>
        <v>#REF!</v>
      </c>
      <c r="E48" s="191" t="e">
        <f t="shared" si="111"/>
        <v>#REF!</v>
      </c>
      <c r="F48" s="191" t="e">
        <f t="shared" si="111"/>
        <v>#REF!</v>
      </c>
      <c r="G48" s="191" t="e">
        <f t="shared" si="111"/>
        <v>#REF!</v>
      </c>
      <c r="H48" s="191">
        <f t="shared" si="111"/>
        <v>95600</v>
      </c>
      <c r="I48" s="191">
        <f t="shared" si="111"/>
        <v>107200</v>
      </c>
      <c r="J48" s="191">
        <f t="shared" si="111"/>
        <v>107200</v>
      </c>
      <c r="K48" s="191">
        <f t="shared" si="111"/>
        <v>107200</v>
      </c>
      <c r="L48" s="191">
        <f t="shared" si="111"/>
        <v>101600</v>
      </c>
      <c r="M48" s="191">
        <f t="shared" si="111"/>
        <v>101600</v>
      </c>
      <c r="N48" s="191">
        <f t="shared" si="111"/>
        <v>101600</v>
      </c>
      <c r="O48" s="191">
        <f t="shared" si="111"/>
        <v>101600</v>
      </c>
      <c r="P48" s="191">
        <f t="shared" si="111"/>
        <v>101600</v>
      </c>
      <c r="Q48" s="191">
        <f t="shared" si="111"/>
        <v>101600</v>
      </c>
      <c r="R48" s="191">
        <f t="shared" si="111"/>
        <v>74720</v>
      </c>
      <c r="S48" s="191">
        <f t="shared" si="111"/>
        <v>61520</v>
      </c>
      <c r="T48" s="191">
        <f t="shared" si="111"/>
        <v>61520</v>
      </c>
      <c r="U48" s="191">
        <f t="shared" si="111"/>
        <v>61520</v>
      </c>
      <c r="V48" s="191">
        <f t="shared" si="111"/>
        <v>61520</v>
      </c>
      <c r="W48" s="191">
        <f t="shared" si="111"/>
        <v>61520</v>
      </c>
      <c r="X48" s="191">
        <f t="shared" si="111"/>
        <v>63120</v>
      </c>
      <c r="Y48" s="191">
        <f t="shared" si="111"/>
        <v>63120</v>
      </c>
      <c r="Z48" s="191">
        <f t="shared" si="111"/>
        <v>63120</v>
      </c>
      <c r="AA48" s="191">
        <f t="shared" si="111"/>
        <v>63120</v>
      </c>
      <c r="AB48" s="191">
        <f t="shared" si="111"/>
        <v>63120</v>
      </c>
      <c r="AC48" s="191">
        <f t="shared" si="111"/>
        <v>61520</v>
      </c>
      <c r="AD48" s="191">
        <f t="shared" si="111"/>
        <v>61520</v>
      </c>
      <c r="AE48" s="191">
        <f t="shared" si="111"/>
        <v>61520</v>
      </c>
      <c r="AF48" s="191">
        <f t="shared" si="111"/>
        <v>61520</v>
      </c>
      <c r="AG48" s="191">
        <f t="shared" si="111"/>
        <v>61520</v>
      </c>
      <c r="AH48" s="191">
        <f t="shared" si="111"/>
        <v>64720</v>
      </c>
      <c r="AI48" s="191">
        <f t="shared" si="111"/>
        <v>64720</v>
      </c>
      <c r="AJ48" s="191">
        <f t="shared" si="111"/>
        <v>64720</v>
      </c>
      <c r="AK48" s="191">
        <f t="shared" si="111"/>
        <v>64720</v>
      </c>
      <c r="AL48" s="191">
        <f t="shared" si="111"/>
        <v>64720</v>
      </c>
      <c r="AM48" s="191">
        <f t="shared" si="111"/>
        <v>66320</v>
      </c>
      <c r="AN48" s="191">
        <f t="shared" si="111"/>
        <v>68320</v>
      </c>
      <c r="AO48" s="191">
        <f t="shared" si="111"/>
        <v>76720</v>
      </c>
      <c r="AP48" s="191">
        <f t="shared" si="111"/>
        <v>76720</v>
      </c>
      <c r="AQ48" s="191">
        <f t="shared" si="111"/>
        <v>76720</v>
      </c>
      <c r="AR48" s="191">
        <f t="shared" si="111"/>
        <v>76720</v>
      </c>
      <c r="AS48" s="191">
        <f t="shared" si="111"/>
        <v>76720</v>
      </c>
      <c r="AT48" s="191">
        <f t="shared" si="111"/>
        <v>76720</v>
      </c>
      <c r="AU48" s="191">
        <f t="shared" si="111"/>
        <v>76720</v>
      </c>
      <c r="AV48" s="191">
        <f t="shared" si="111"/>
        <v>76720</v>
      </c>
      <c r="AW48" s="191">
        <f t="shared" si="111"/>
        <v>76720</v>
      </c>
      <c r="AX48" s="191">
        <f t="shared" si="111"/>
        <v>76720</v>
      </c>
      <c r="AY48" s="191">
        <f t="shared" si="111"/>
        <v>75120</v>
      </c>
      <c r="AZ48" s="191">
        <f t="shared" si="111"/>
        <v>75120</v>
      </c>
      <c r="BA48" s="191">
        <f t="shared" si="111"/>
        <v>76720</v>
      </c>
      <c r="BB48" s="191">
        <f t="shared" si="111"/>
        <v>76720</v>
      </c>
      <c r="BC48" s="191">
        <f t="shared" si="111"/>
        <v>78320</v>
      </c>
      <c r="BD48" s="191">
        <f t="shared" si="111"/>
        <v>80320</v>
      </c>
      <c r="BE48" s="191">
        <f t="shared" si="111"/>
        <v>80320</v>
      </c>
      <c r="BF48" s="191">
        <f t="shared" si="111"/>
        <v>80320</v>
      </c>
      <c r="BG48" s="191">
        <f t="shared" si="111"/>
        <v>80320</v>
      </c>
      <c r="BH48" s="191">
        <f t="shared" si="111"/>
        <v>82320</v>
      </c>
      <c r="BI48" s="191">
        <f t="shared" si="111"/>
        <v>84720</v>
      </c>
      <c r="BJ48" s="191">
        <f t="shared" si="111"/>
        <v>84720</v>
      </c>
      <c r="BK48" s="191">
        <f t="shared" si="111"/>
        <v>82320</v>
      </c>
      <c r="BL48" s="191">
        <f t="shared" si="111"/>
        <v>78320</v>
      </c>
      <c r="BM48" s="191">
        <f t="shared" si="111"/>
        <v>78320</v>
      </c>
      <c r="BN48" s="191">
        <f t="shared" si="111"/>
        <v>80320</v>
      </c>
      <c r="BO48" s="191">
        <f t="shared" si="111"/>
        <v>80320</v>
      </c>
      <c r="BP48" s="191">
        <f t="shared" ref="BP48:CU48" si="112">ROUND(BP25*0.8,)</f>
        <v>73520</v>
      </c>
      <c r="BQ48" s="191">
        <f t="shared" si="112"/>
        <v>73880</v>
      </c>
      <c r="BR48" s="191">
        <f t="shared" si="112"/>
        <v>73880</v>
      </c>
      <c r="BS48" s="191">
        <f t="shared" si="112"/>
        <v>73880</v>
      </c>
      <c r="BT48" s="191">
        <f t="shared" si="112"/>
        <v>72680</v>
      </c>
      <c r="BU48" s="191">
        <f t="shared" si="112"/>
        <v>72680</v>
      </c>
      <c r="BV48" s="191">
        <f t="shared" si="112"/>
        <v>73880</v>
      </c>
      <c r="BW48" s="191">
        <f t="shared" si="112"/>
        <v>73880</v>
      </c>
      <c r="BX48" s="191">
        <f t="shared" si="112"/>
        <v>73880</v>
      </c>
      <c r="BY48" s="191">
        <f t="shared" si="112"/>
        <v>64680</v>
      </c>
      <c r="BZ48" s="191">
        <f t="shared" si="112"/>
        <v>64680</v>
      </c>
      <c r="CA48" s="191">
        <f t="shared" si="112"/>
        <v>64680</v>
      </c>
      <c r="CB48" s="191">
        <f t="shared" si="112"/>
        <v>64680</v>
      </c>
      <c r="CC48" s="191">
        <f t="shared" si="112"/>
        <v>64680</v>
      </c>
      <c r="CD48" s="191">
        <f t="shared" si="112"/>
        <v>64680</v>
      </c>
      <c r="CE48" s="191">
        <f t="shared" si="112"/>
        <v>64680</v>
      </c>
      <c r="CF48" s="191">
        <f t="shared" si="112"/>
        <v>64680</v>
      </c>
      <c r="CG48" s="191">
        <f t="shared" si="112"/>
        <v>64680</v>
      </c>
      <c r="CH48" s="191">
        <f t="shared" si="112"/>
        <v>64680</v>
      </c>
      <c r="CI48" s="191">
        <f t="shared" si="112"/>
        <v>64680</v>
      </c>
      <c r="CJ48" s="191">
        <f t="shared" si="112"/>
        <v>64680</v>
      </c>
      <c r="CK48" s="191">
        <f t="shared" si="112"/>
        <v>64680</v>
      </c>
      <c r="CL48" s="191">
        <f t="shared" si="112"/>
        <v>64680</v>
      </c>
      <c r="CM48" s="191">
        <f t="shared" si="112"/>
        <v>64680</v>
      </c>
      <c r="CN48" s="191">
        <f t="shared" si="112"/>
        <v>64680</v>
      </c>
      <c r="CO48" s="191">
        <f t="shared" si="112"/>
        <v>64680</v>
      </c>
      <c r="CP48" s="191">
        <f t="shared" si="112"/>
        <v>64680</v>
      </c>
      <c r="CQ48" s="191">
        <f t="shared" si="112"/>
        <v>64680</v>
      </c>
      <c r="CR48" s="191">
        <f t="shared" si="112"/>
        <v>64680</v>
      </c>
      <c r="CS48" s="191">
        <f t="shared" si="112"/>
        <v>64680</v>
      </c>
      <c r="CT48" s="191">
        <f t="shared" si="112"/>
        <v>64680</v>
      </c>
      <c r="CU48" s="191">
        <f t="shared" si="112"/>
        <v>64680</v>
      </c>
      <c r="CV48" s="191">
        <f t="shared" ref="CV48:DO48" si="113">ROUND(CV25*0.8,)</f>
        <v>57200</v>
      </c>
      <c r="CW48" s="191">
        <f t="shared" si="113"/>
        <v>57200</v>
      </c>
      <c r="CX48" s="191">
        <f t="shared" si="113"/>
        <v>57600</v>
      </c>
      <c r="CY48" s="191">
        <f t="shared" si="113"/>
        <v>57600</v>
      </c>
      <c r="CZ48" s="191">
        <f t="shared" si="113"/>
        <v>57200</v>
      </c>
      <c r="DA48" s="191">
        <f t="shared" si="113"/>
        <v>57200</v>
      </c>
      <c r="DB48" s="191">
        <f t="shared" si="113"/>
        <v>57200</v>
      </c>
      <c r="DC48" s="191">
        <f t="shared" si="113"/>
        <v>57200</v>
      </c>
      <c r="DD48" s="191">
        <f t="shared" si="113"/>
        <v>57200</v>
      </c>
      <c r="DE48" s="191">
        <f t="shared" si="113"/>
        <v>57600</v>
      </c>
      <c r="DF48" s="191">
        <f t="shared" si="113"/>
        <v>57600</v>
      </c>
      <c r="DG48" s="191">
        <f t="shared" si="113"/>
        <v>57200</v>
      </c>
      <c r="DH48" s="191">
        <f t="shared" si="113"/>
        <v>57200</v>
      </c>
      <c r="DI48" s="191">
        <f t="shared" si="113"/>
        <v>57200</v>
      </c>
      <c r="DJ48" s="191">
        <f t="shared" si="113"/>
        <v>56400</v>
      </c>
      <c r="DK48" s="191">
        <f t="shared" si="113"/>
        <v>56400</v>
      </c>
      <c r="DL48" s="191">
        <f t="shared" si="113"/>
        <v>56960</v>
      </c>
      <c r="DM48" s="191">
        <f t="shared" si="113"/>
        <v>56960</v>
      </c>
      <c r="DN48" s="191">
        <f t="shared" si="113"/>
        <v>56400</v>
      </c>
      <c r="DO48" s="191">
        <f t="shared" si="113"/>
        <v>56400</v>
      </c>
      <c r="DP48" s="191">
        <f t="shared" ref="DP48:DY48" si="114">ROUND(DP25*0.8,)</f>
        <v>56400</v>
      </c>
      <c r="DQ48" s="191">
        <f t="shared" si="114"/>
        <v>56400</v>
      </c>
      <c r="DR48" s="191">
        <f t="shared" si="114"/>
        <v>56400</v>
      </c>
      <c r="DS48" s="191">
        <f t="shared" si="114"/>
        <v>56960</v>
      </c>
      <c r="DT48" s="191">
        <f t="shared" si="114"/>
        <v>56960</v>
      </c>
      <c r="DU48" s="191">
        <f t="shared" si="114"/>
        <v>56400</v>
      </c>
      <c r="DV48" s="191">
        <f t="shared" si="114"/>
        <v>56400</v>
      </c>
      <c r="DW48" s="191">
        <f t="shared" si="114"/>
        <v>56400</v>
      </c>
      <c r="DX48" s="191">
        <f t="shared" si="114"/>
        <v>56400</v>
      </c>
      <c r="DY48" s="191">
        <f t="shared" si="114"/>
        <v>57200</v>
      </c>
      <c r="DZ48" s="191">
        <f t="shared" ref="DZ48:GK48" si="115">ROUND(DZ25*0.8,)</f>
        <v>56960</v>
      </c>
      <c r="EA48" s="191">
        <f t="shared" si="115"/>
        <v>56960</v>
      </c>
      <c r="EB48" s="191">
        <f t="shared" si="115"/>
        <v>56960</v>
      </c>
      <c r="EC48" s="191">
        <f t="shared" si="115"/>
        <v>56000</v>
      </c>
      <c r="ED48" s="191">
        <f t="shared" si="115"/>
        <v>56000</v>
      </c>
      <c r="EE48" s="191">
        <f t="shared" si="115"/>
        <v>56000</v>
      </c>
      <c r="EF48" s="191">
        <f t="shared" si="115"/>
        <v>56000</v>
      </c>
      <c r="EG48" s="191">
        <f t="shared" si="115"/>
        <v>56000</v>
      </c>
      <c r="EH48" s="191">
        <f t="shared" si="115"/>
        <v>56960</v>
      </c>
      <c r="EI48" s="191">
        <f t="shared" si="115"/>
        <v>56960</v>
      </c>
      <c r="EJ48" s="191">
        <f t="shared" si="115"/>
        <v>56960</v>
      </c>
      <c r="EK48" s="191">
        <f t="shared" si="115"/>
        <v>55760</v>
      </c>
      <c r="EL48" s="191">
        <f t="shared" si="115"/>
        <v>55760</v>
      </c>
      <c r="EM48" s="191">
        <f t="shared" si="115"/>
        <v>55760</v>
      </c>
      <c r="EN48" s="191">
        <f t="shared" si="115"/>
        <v>56000</v>
      </c>
      <c r="EO48" s="191">
        <f t="shared" si="115"/>
        <v>56000</v>
      </c>
      <c r="EP48" s="191">
        <f t="shared" si="115"/>
        <v>55760</v>
      </c>
      <c r="EQ48" s="191">
        <f t="shared" si="115"/>
        <v>55760</v>
      </c>
      <c r="ER48" s="191">
        <f t="shared" si="115"/>
        <v>55760</v>
      </c>
      <c r="ES48" s="191">
        <f t="shared" si="115"/>
        <v>55760</v>
      </c>
      <c r="ET48" s="191">
        <f t="shared" si="115"/>
        <v>55760</v>
      </c>
      <c r="EU48" s="191">
        <f t="shared" si="115"/>
        <v>56000</v>
      </c>
      <c r="EV48" s="191">
        <f t="shared" si="115"/>
        <v>56000</v>
      </c>
      <c r="EW48" s="191">
        <f t="shared" si="115"/>
        <v>55760</v>
      </c>
      <c r="EX48" s="191">
        <f t="shared" si="115"/>
        <v>55760</v>
      </c>
      <c r="EY48" s="191">
        <f t="shared" si="115"/>
        <v>55760</v>
      </c>
      <c r="EZ48" s="191">
        <f t="shared" si="115"/>
        <v>55760</v>
      </c>
      <c r="FA48" s="191">
        <f t="shared" si="115"/>
        <v>55760</v>
      </c>
      <c r="FB48" s="191">
        <f t="shared" si="115"/>
        <v>56000</v>
      </c>
      <c r="FC48" s="191">
        <f t="shared" si="115"/>
        <v>56000</v>
      </c>
      <c r="FD48" s="191">
        <f t="shared" si="115"/>
        <v>57200</v>
      </c>
      <c r="FE48" s="191">
        <f t="shared" si="115"/>
        <v>56000</v>
      </c>
      <c r="FF48" s="191">
        <f t="shared" si="115"/>
        <v>56000</v>
      </c>
      <c r="FG48" s="191">
        <f t="shared" si="115"/>
        <v>56000</v>
      </c>
      <c r="FH48" s="191">
        <f t="shared" si="115"/>
        <v>56000</v>
      </c>
      <c r="FI48" s="191">
        <f t="shared" si="115"/>
        <v>62000</v>
      </c>
      <c r="FJ48" s="191">
        <f t="shared" si="115"/>
        <v>62000</v>
      </c>
      <c r="FK48" s="191">
        <f t="shared" si="115"/>
        <v>62000</v>
      </c>
      <c r="FL48" s="191">
        <f t="shared" si="115"/>
        <v>62000</v>
      </c>
      <c r="FM48" s="191">
        <f t="shared" si="115"/>
        <v>62000</v>
      </c>
      <c r="FN48" s="191">
        <f t="shared" si="115"/>
        <v>62000</v>
      </c>
      <c r="FO48" s="191">
        <f t="shared" si="115"/>
        <v>62000</v>
      </c>
      <c r="FP48" s="191">
        <f t="shared" si="115"/>
        <v>62000</v>
      </c>
      <c r="FQ48" s="191">
        <f t="shared" si="115"/>
        <v>62000</v>
      </c>
      <c r="FR48" s="191">
        <f t="shared" si="115"/>
        <v>62000</v>
      </c>
      <c r="FS48" s="191">
        <f t="shared" si="115"/>
        <v>62000</v>
      </c>
      <c r="FT48" s="191">
        <f t="shared" si="115"/>
        <v>62000</v>
      </c>
      <c r="FU48" s="191">
        <f t="shared" si="115"/>
        <v>62000</v>
      </c>
      <c r="FV48" s="191">
        <f t="shared" si="115"/>
        <v>62000</v>
      </c>
      <c r="FW48" s="191">
        <f t="shared" si="115"/>
        <v>62000</v>
      </c>
      <c r="FX48" s="191">
        <f t="shared" si="115"/>
        <v>62000</v>
      </c>
      <c r="FY48" s="191">
        <f t="shared" si="115"/>
        <v>62000</v>
      </c>
      <c r="FZ48" s="191">
        <f t="shared" si="115"/>
        <v>62000</v>
      </c>
      <c r="GA48" s="191">
        <f t="shared" si="115"/>
        <v>62000</v>
      </c>
      <c r="GB48" s="191">
        <f t="shared" si="115"/>
        <v>62000</v>
      </c>
      <c r="GC48" s="191">
        <f t="shared" si="115"/>
        <v>62000</v>
      </c>
      <c r="GD48" s="191">
        <f t="shared" si="115"/>
        <v>62000</v>
      </c>
      <c r="GE48" s="191">
        <f t="shared" si="115"/>
        <v>62000</v>
      </c>
      <c r="GF48" s="191">
        <f t="shared" si="115"/>
        <v>62000</v>
      </c>
      <c r="GG48" s="191">
        <f t="shared" si="115"/>
        <v>56000</v>
      </c>
      <c r="GH48" s="191">
        <f t="shared" si="115"/>
        <v>56000</v>
      </c>
      <c r="GI48" s="191">
        <f t="shared" si="115"/>
        <v>63520</v>
      </c>
      <c r="GJ48" s="191">
        <f t="shared" si="115"/>
        <v>63520</v>
      </c>
      <c r="GK48" s="191">
        <f t="shared" si="115"/>
        <v>63520</v>
      </c>
      <c r="GL48" s="191">
        <f t="shared" ref="GL48:IW48" si="116">ROUND(GL25*0.8,)</f>
        <v>63520</v>
      </c>
      <c r="GM48" s="191">
        <f t="shared" si="116"/>
        <v>63520</v>
      </c>
      <c r="GN48" s="191">
        <f t="shared" si="116"/>
        <v>63520</v>
      </c>
      <c r="GO48" s="191">
        <f t="shared" si="116"/>
        <v>63520</v>
      </c>
      <c r="GP48" s="191">
        <f t="shared" si="116"/>
        <v>63520</v>
      </c>
      <c r="GQ48" s="191">
        <f t="shared" si="116"/>
        <v>63520</v>
      </c>
      <c r="GR48" s="191">
        <f t="shared" si="116"/>
        <v>63520</v>
      </c>
      <c r="GS48" s="191">
        <f t="shared" si="116"/>
        <v>58720</v>
      </c>
      <c r="GT48" s="191">
        <f t="shared" si="116"/>
        <v>58720</v>
      </c>
      <c r="GU48" s="191">
        <f t="shared" si="116"/>
        <v>58720</v>
      </c>
      <c r="GV48" s="191">
        <f t="shared" si="116"/>
        <v>58720</v>
      </c>
      <c r="GW48" s="191">
        <f t="shared" si="116"/>
        <v>59120</v>
      </c>
      <c r="GX48" s="191">
        <f t="shared" si="116"/>
        <v>59120</v>
      </c>
      <c r="GY48" s="191">
        <f t="shared" si="116"/>
        <v>60080</v>
      </c>
      <c r="GZ48" s="191">
        <f t="shared" si="116"/>
        <v>60080</v>
      </c>
      <c r="HA48" s="191">
        <f t="shared" si="116"/>
        <v>59120</v>
      </c>
      <c r="HB48" s="191">
        <f t="shared" si="116"/>
        <v>59120</v>
      </c>
      <c r="HC48" s="191">
        <f t="shared" si="116"/>
        <v>59120</v>
      </c>
      <c r="HD48" s="191">
        <f t="shared" si="116"/>
        <v>59120</v>
      </c>
      <c r="HE48" s="191">
        <f t="shared" si="116"/>
        <v>59120</v>
      </c>
      <c r="HF48" s="191">
        <f t="shared" si="116"/>
        <v>60080</v>
      </c>
      <c r="HG48" s="191">
        <f t="shared" si="116"/>
        <v>60080</v>
      </c>
      <c r="HH48" s="191">
        <f t="shared" si="116"/>
        <v>59120</v>
      </c>
      <c r="HI48" s="191">
        <f t="shared" si="116"/>
        <v>59120</v>
      </c>
      <c r="HJ48" s="191">
        <f t="shared" si="116"/>
        <v>59120</v>
      </c>
      <c r="HK48" s="191">
        <f t="shared" si="116"/>
        <v>59120</v>
      </c>
      <c r="HL48" s="191">
        <f t="shared" si="116"/>
        <v>59120</v>
      </c>
      <c r="HM48" s="191">
        <f t="shared" si="116"/>
        <v>57200</v>
      </c>
      <c r="HN48" s="191">
        <f t="shared" si="116"/>
        <v>60080</v>
      </c>
      <c r="HO48" s="191">
        <f t="shared" si="116"/>
        <v>59120</v>
      </c>
      <c r="HP48" s="191">
        <f t="shared" si="116"/>
        <v>59120</v>
      </c>
      <c r="HQ48" s="191">
        <f t="shared" si="116"/>
        <v>59120</v>
      </c>
      <c r="HR48" s="191">
        <f t="shared" si="116"/>
        <v>59120</v>
      </c>
      <c r="HS48" s="191">
        <f t="shared" si="116"/>
        <v>59120</v>
      </c>
      <c r="HT48" s="191">
        <f t="shared" si="116"/>
        <v>60080</v>
      </c>
      <c r="HU48" s="191">
        <f t="shared" si="116"/>
        <v>60080</v>
      </c>
      <c r="HV48" s="191">
        <f t="shared" si="116"/>
        <v>59120</v>
      </c>
      <c r="HW48" s="191">
        <f t="shared" si="116"/>
        <v>59120</v>
      </c>
      <c r="HX48" s="191">
        <f t="shared" si="116"/>
        <v>59120</v>
      </c>
      <c r="HY48" s="191">
        <f t="shared" si="116"/>
        <v>59120</v>
      </c>
      <c r="HZ48" s="191">
        <f t="shared" si="116"/>
        <v>59120</v>
      </c>
      <c r="IA48" s="191">
        <f t="shared" si="116"/>
        <v>60080</v>
      </c>
      <c r="IB48" s="191">
        <f t="shared" si="116"/>
        <v>60080</v>
      </c>
      <c r="IC48" s="191">
        <f t="shared" si="116"/>
        <v>59120</v>
      </c>
      <c r="ID48" s="191">
        <f t="shared" si="116"/>
        <v>59120</v>
      </c>
      <c r="IE48" s="191">
        <f t="shared" si="116"/>
        <v>59120</v>
      </c>
      <c r="IF48" s="191">
        <f t="shared" si="116"/>
        <v>59120</v>
      </c>
      <c r="IG48" s="191">
        <f t="shared" si="116"/>
        <v>59120</v>
      </c>
      <c r="IH48" s="191">
        <f t="shared" si="116"/>
        <v>60080</v>
      </c>
      <c r="II48" s="191">
        <f t="shared" si="116"/>
        <v>60080</v>
      </c>
      <c r="IJ48" s="191">
        <f t="shared" si="116"/>
        <v>57600</v>
      </c>
      <c r="IK48" s="191">
        <f t="shared" si="116"/>
        <v>57600</v>
      </c>
      <c r="IL48" s="191">
        <f t="shared" si="116"/>
        <v>57600</v>
      </c>
      <c r="IM48" s="191">
        <f t="shared" si="116"/>
        <v>57600</v>
      </c>
      <c r="IN48" s="191">
        <f t="shared" si="116"/>
        <v>57600</v>
      </c>
      <c r="IO48" s="191">
        <f t="shared" si="116"/>
        <v>59120</v>
      </c>
      <c r="IP48" s="191">
        <f t="shared" si="116"/>
        <v>59120</v>
      </c>
      <c r="IQ48" s="191">
        <f t="shared" si="116"/>
        <v>57200</v>
      </c>
      <c r="IR48" s="191">
        <f t="shared" si="116"/>
        <v>57200</v>
      </c>
      <c r="IS48" s="191">
        <f t="shared" si="116"/>
        <v>57200</v>
      </c>
      <c r="IT48" s="191">
        <f t="shared" si="116"/>
        <v>57200</v>
      </c>
      <c r="IU48" s="191">
        <f t="shared" si="116"/>
        <v>57200</v>
      </c>
      <c r="IV48" s="191">
        <f t="shared" si="116"/>
        <v>59120</v>
      </c>
      <c r="IW48" s="191">
        <f t="shared" si="116"/>
        <v>59120</v>
      </c>
      <c r="IX48" s="191">
        <f t="shared" ref="IX48:JV48" si="117">ROUND(IX25*0.8,)</f>
        <v>57200</v>
      </c>
      <c r="IY48" s="191">
        <f t="shared" si="117"/>
        <v>57200</v>
      </c>
      <c r="IZ48" s="191">
        <f t="shared" si="117"/>
        <v>57200</v>
      </c>
      <c r="JA48" s="191">
        <f t="shared" si="117"/>
        <v>57200</v>
      </c>
      <c r="JB48" s="191">
        <f t="shared" si="117"/>
        <v>57200</v>
      </c>
      <c r="JC48" s="191">
        <f t="shared" si="117"/>
        <v>59120</v>
      </c>
      <c r="JD48" s="191">
        <f t="shared" si="117"/>
        <v>59120</v>
      </c>
      <c r="JE48" s="191">
        <f t="shared" si="117"/>
        <v>57200</v>
      </c>
      <c r="JF48" s="191">
        <f t="shared" si="117"/>
        <v>57200</v>
      </c>
      <c r="JG48" s="191">
        <f t="shared" si="117"/>
        <v>57200</v>
      </c>
      <c r="JH48" s="191">
        <f t="shared" si="117"/>
        <v>57200</v>
      </c>
      <c r="JI48" s="191">
        <f t="shared" si="117"/>
        <v>57200</v>
      </c>
      <c r="JJ48" s="191">
        <f t="shared" si="117"/>
        <v>59120</v>
      </c>
      <c r="JK48" s="191">
        <f t="shared" si="117"/>
        <v>59120</v>
      </c>
      <c r="JL48" s="191">
        <f t="shared" si="117"/>
        <v>57200</v>
      </c>
      <c r="JM48" s="191">
        <f t="shared" si="117"/>
        <v>57200</v>
      </c>
      <c r="JN48" s="191">
        <f t="shared" si="117"/>
        <v>57200</v>
      </c>
      <c r="JO48" s="191">
        <f t="shared" si="117"/>
        <v>57200</v>
      </c>
      <c r="JP48" s="191">
        <f t="shared" si="117"/>
        <v>57200</v>
      </c>
      <c r="JQ48" s="191">
        <f t="shared" si="117"/>
        <v>59120</v>
      </c>
      <c r="JR48" s="191">
        <f t="shared" si="117"/>
        <v>59120</v>
      </c>
      <c r="JS48" s="191">
        <f t="shared" si="117"/>
        <v>58160</v>
      </c>
      <c r="JT48" s="191">
        <f t="shared" si="117"/>
        <v>58160</v>
      </c>
      <c r="JU48" s="191">
        <f t="shared" si="117"/>
        <v>58160</v>
      </c>
      <c r="JV48" s="191">
        <f t="shared" si="117"/>
        <v>58160</v>
      </c>
    </row>
    <row r="49" spans="1:1" s="50" customFormat="1" x14ac:dyDescent="0.2">
      <c r="A49" s="178" t="s">
        <v>223</v>
      </c>
    </row>
    <row r="50" spans="1:1" s="50" customFormat="1" ht="12.75" hidden="1" thickBot="1" x14ac:dyDescent="0.25">
      <c r="A50" s="163" t="s">
        <v>182</v>
      </c>
    </row>
    <row r="51" spans="1:1" s="50" customFormat="1" ht="12.75" hidden="1" x14ac:dyDescent="0.2">
      <c r="A51" s="161" t="s">
        <v>181</v>
      </c>
    </row>
    <row r="52" spans="1:1" s="50" customFormat="1" hidden="1" x14ac:dyDescent="0.2">
      <c r="A52" s="48"/>
    </row>
    <row r="53" spans="1:1" s="50" customFormat="1" hidden="1" x14ac:dyDescent="0.2">
      <c r="A53" s="164" t="s">
        <v>183</v>
      </c>
    </row>
    <row r="54" spans="1:1" ht="25.5" hidden="1" x14ac:dyDescent="0.2">
      <c r="A54" s="162" t="s">
        <v>184</v>
      </c>
    </row>
    <row r="55" spans="1:1" hidden="1" x14ac:dyDescent="0.2">
      <c r="A55" s="164" t="s">
        <v>185</v>
      </c>
    </row>
    <row r="56" spans="1:1" x14ac:dyDescent="0.2">
      <c r="A56" s="165"/>
    </row>
    <row r="57" spans="1:1" x14ac:dyDescent="0.2">
      <c r="A57" s="71" t="s">
        <v>66</v>
      </c>
    </row>
    <row r="58" spans="1:1" x14ac:dyDescent="0.2">
      <c r="A58" s="63" t="s">
        <v>78</v>
      </c>
    </row>
    <row r="59" spans="1:1" ht="10.7" customHeight="1" x14ac:dyDescent="0.2">
      <c r="A59" s="43" t="s">
        <v>67</v>
      </c>
    </row>
    <row r="60" spans="1:1" x14ac:dyDescent="0.2">
      <c r="A60" s="43" t="s">
        <v>89</v>
      </c>
    </row>
    <row r="61" spans="1:1" ht="13.35" customHeight="1" x14ac:dyDescent="0.2">
      <c r="A61" s="43" t="s">
        <v>68</v>
      </c>
    </row>
    <row r="62" spans="1:1" ht="13.35" customHeight="1" x14ac:dyDescent="0.2">
      <c r="A62" s="43" t="s">
        <v>69</v>
      </c>
    </row>
    <row r="63" spans="1:1" ht="12.6" customHeight="1" x14ac:dyDescent="0.2">
      <c r="A63" s="159" t="s">
        <v>162</v>
      </c>
    </row>
    <row r="64" spans="1:1" ht="13.35" customHeight="1" thickBot="1" x14ac:dyDescent="0.25"/>
    <row r="65" spans="1:1" ht="11.45" hidden="1" customHeight="1" x14ac:dyDescent="0.2">
      <c r="A65" s="99" t="s">
        <v>70</v>
      </c>
    </row>
    <row r="66" spans="1:1" ht="72.75" hidden="1" thickBot="1" x14ac:dyDescent="0.25">
      <c r="A66" s="112" t="s">
        <v>103</v>
      </c>
    </row>
    <row r="67" spans="1:1" ht="12.75" thickBot="1" x14ac:dyDescent="0.25">
      <c r="A67" s="99" t="s">
        <v>70</v>
      </c>
    </row>
    <row r="68" spans="1:1" ht="144.75" thickBot="1" x14ac:dyDescent="0.25">
      <c r="A68" s="167" t="s">
        <v>275</v>
      </c>
    </row>
  </sheetData>
  <mergeCells count="1">
    <mergeCell ref="A1:A2"/>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47"/>
  <sheetViews>
    <sheetView topLeftCell="A29" zoomScaleNormal="100" workbookViewId="0">
      <pane xSplit="1" topLeftCell="B1" activePane="topRight" state="frozen"/>
      <selection pane="topRight" activeCell="A41" sqref="A41:A47"/>
    </sheetView>
  </sheetViews>
  <sheetFormatPr defaultColWidth="9" defaultRowHeight="12" x14ac:dyDescent="0.2"/>
  <cols>
    <col min="1" max="1" width="84.5703125" style="48" customWidth="1"/>
    <col min="2" max="16384" width="9" style="48"/>
  </cols>
  <sheetData>
    <row r="1" spans="1:6" s="51" customFormat="1" ht="12" customHeight="1" x14ac:dyDescent="0.2">
      <c r="A1" s="230" t="s">
        <v>82</v>
      </c>
    </row>
    <row r="2" spans="1:6" s="51" customFormat="1" ht="12" customHeight="1" x14ac:dyDescent="0.2">
      <c r="A2" s="230"/>
    </row>
    <row r="3" spans="1:6" s="51" customFormat="1" ht="11.1" customHeight="1" x14ac:dyDescent="0.2">
      <c r="A3" s="97" t="s">
        <v>251</v>
      </c>
    </row>
    <row r="4" spans="1:6" s="52" customFormat="1" ht="32.1" customHeight="1" x14ac:dyDescent="0.2">
      <c r="A4" s="98" t="s">
        <v>64</v>
      </c>
      <c r="B4" s="136" t="e">
        <f>'C завтраками| Bed and breakfast'!#REF!</f>
        <v>#REF!</v>
      </c>
      <c r="C4" s="136" t="e">
        <f>'C завтраками| Bed and breakfast'!#REF!</f>
        <v>#REF!</v>
      </c>
      <c r="D4" s="136" t="e">
        <f>'C завтраками| Bed and breakfast'!#REF!</f>
        <v>#REF!</v>
      </c>
      <c r="E4" s="136" t="e">
        <f>'C завтраками| Bed and breakfast'!#REF!</f>
        <v>#REF!</v>
      </c>
      <c r="F4" s="136" t="e">
        <f>'C завтраками| Bed and breakfast'!#REF!</f>
        <v>#REF!</v>
      </c>
    </row>
    <row r="5" spans="1:6" s="53" customFormat="1" ht="21.95" customHeight="1" x14ac:dyDescent="0.2">
      <c r="A5" s="98"/>
      <c r="B5" s="136" t="e">
        <f>'C завтраками| Bed and breakfast'!#REF!</f>
        <v>#REF!</v>
      </c>
      <c r="C5" s="136" t="e">
        <f>'C завтраками| Bed and breakfast'!#REF!</f>
        <v>#REF!</v>
      </c>
      <c r="D5" s="136" t="e">
        <f>'C завтраками| Bed and breakfast'!#REF!</f>
        <v>#REF!</v>
      </c>
      <c r="E5" s="136" t="e">
        <f>'C завтраками| Bed and breakfast'!#REF!</f>
        <v>#REF!</v>
      </c>
      <c r="F5" s="136" t="e">
        <f>'C завтраками| Bed and breakfast'!#REF!</f>
        <v>#REF!</v>
      </c>
    </row>
    <row r="6" spans="1:6" s="53" customFormat="1" hidden="1" x14ac:dyDescent="0.2">
      <c r="A6" s="42" t="s">
        <v>83</v>
      </c>
      <c r="B6" s="136"/>
      <c r="C6" s="136"/>
      <c r="D6" s="136"/>
      <c r="E6" s="136"/>
      <c r="F6" s="136"/>
    </row>
    <row r="7" spans="1:6" s="53" customFormat="1" hidden="1" x14ac:dyDescent="0.2">
      <c r="A7" s="88">
        <v>1</v>
      </c>
      <c r="B7" s="42" t="e">
        <f>'C завтраками| Bed and breakfast'!#REF!*0.75</f>
        <v>#REF!</v>
      </c>
      <c r="C7" s="42" t="e">
        <f>'C завтраками| Bed and breakfast'!#REF!*0.75</f>
        <v>#REF!</v>
      </c>
      <c r="D7" s="42" t="e">
        <f>'C завтраками| Bed and breakfast'!#REF!*0.75</f>
        <v>#REF!</v>
      </c>
      <c r="E7" s="42" t="e">
        <f>'C завтраками| Bed and breakfast'!#REF!*0.75</f>
        <v>#REF!</v>
      </c>
      <c r="F7" s="42" t="e">
        <f>'C завтраками| Bed and breakfast'!#REF!*0.75</f>
        <v>#REF!</v>
      </c>
    </row>
    <row r="8" spans="1:6" s="53" customFormat="1" hidden="1" x14ac:dyDescent="0.2">
      <c r="A8" s="88">
        <v>2</v>
      </c>
      <c r="B8" s="42" t="e">
        <f>'C завтраками| Bed and breakfast'!#REF!*0.75</f>
        <v>#REF!</v>
      </c>
      <c r="C8" s="42" t="e">
        <f>'C завтраками| Bed and breakfast'!#REF!*0.75</f>
        <v>#REF!</v>
      </c>
      <c r="D8" s="42" t="e">
        <f>'C завтраками| Bed and breakfast'!#REF!*0.75</f>
        <v>#REF!</v>
      </c>
      <c r="E8" s="42" t="e">
        <f>'C завтраками| Bed and breakfast'!#REF!*0.75</f>
        <v>#REF!</v>
      </c>
      <c r="F8" s="42" t="e">
        <f>'C завтраками| Bed and breakfast'!#REF!*0.75</f>
        <v>#REF!</v>
      </c>
    </row>
    <row r="9" spans="1:6" s="53" customFormat="1" hidden="1" x14ac:dyDescent="0.2">
      <c r="A9" s="42" t="s">
        <v>234</v>
      </c>
      <c r="B9" s="42"/>
      <c r="C9" s="42"/>
      <c r="D9" s="42"/>
      <c r="E9" s="42"/>
      <c r="F9" s="42"/>
    </row>
    <row r="10" spans="1:6" s="53" customFormat="1" hidden="1" x14ac:dyDescent="0.2">
      <c r="A10" s="180">
        <v>1</v>
      </c>
      <c r="B10" s="42" t="e">
        <f>'C завтраками| Bed and breakfast'!#REF!*0.75</f>
        <v>#REF!</v>
      </c>
      <c r="C10" s="42" t="e">
        <f>'C завтраками| Bed and breakfast'!#REF!*0.75</f>
        <v>#REF!</v>
      </c>
      <c r="D10" s="42" t="e">
        <f>'C завтраками| Bed and breakfast'!#REF!*0.75</f>
        <v>#REF!</v>
      </c>
      <c r="E10" s="42" t="e">
        <f>'C завтраками| Bed and breakfast'!#REF!*0.75</f>
        <v>#REF!</v>
      </c>
      <c r="F10" s="42" t="e">
        <f>'C завтраками| Bed and breakfast'!#REF!*0.75</f>
        <v>#REF!</v>
      </c>
    </row>
    <row r="11" spans="1:6" s="53" customFormat="1" hidden="1" x14ac:dyDescent="0.2">
      <c r="A11" s="180">
        <v>2</v>
      </c>
      <c r="B11" s="42" t="e">
        <f>'C завтраками| Bed and breakfast'!#REF!*0.75</f>
        <v>#REF!</v>
      </c>
      <c r="C11" s="42" t="e">
        <f>'C завтраками| Bed and breakfast'!#REF!*0.75</f>
        <v>#REF!</v>
      </c>
      <c r="D11" s="42" t="e">
        <f>'C завтраками| Bed and breakfast'!#REF!*0.75</f>
        <v>#REF!</v>
      </c>
      <c r="E11" s="42" t="e">
        <f>'C завтраками| Bed and breakfast'!#REF!*0.75</f>
        <v>#REF!</v>
      </c>
      <c r="F11" s="42" t="e">
        <f>'C завтраками| Bed and breakfast'!#REF!*0.75</f>
        <v>#REF!</v>
      </c>
    </row>
    <row r="12" spans="1:6" s="53" customFormat="1" hidden="1" x14ac:dyDescent="0.2">
      <c r="A12" s="42" t="s">
        <v>86</v>
      </c>
      <c r="B12" s="42"/>
      <c r="C12" s="42"/>
      <c r="D12" s="42"/>
      <c r="E12" s="42"/>
      <c r="F12" s="42"/>
    </row>
    <row r="13" spans="1:6" s="53" customFormat="1" x14ac:dyDescent="0.2">
      <c r="A13" s="88">
        <v>1</v>
      </c>
      <c r="B13" s="42" t="e">
        <f>'C завтраками| Bed and breakfast'!#REF!*0.75</f>
        <v>#REF!</v>
      </c>
      <c r="C13" s="42" t="e">
        <f>'C завтраками| Bed and breakfast'!#REF!*0.75</f>
        <v>#REF!</v>
      </c>
      <c r="D13" s="42" t="e">
        <f>'C завтраками| Bed and breakfast'!#REF!*0.75</f>
        <v>#REF!</v>
      </c>
      <c r="E13" s="42" t="e">
        <f>'C завтраками| Bed and breakfast'!#REF!*0.75</f>
        <v>#REF!</v>
      </c>
      <c r="F13" s="42" t="e">
        <f>'C завтраками| Bed and breakfast'!#REF!*0.75</f>
        <v>#REF!</v>
      </c>
    </row>
    <row r="14" spans="1:6" s="53" customFormat="1" x14ac:dyDescent="0.2">
      <c r="A14" s="88">
        <v>2</v>
      </c>
      <c r="B14" s="42" t="e">
        <f>'C завтраками| Bed and breakfast'!#REF!*0.75</f>
        <v>#REF!</v>
      </c>
      <c r="C14" s="42" t="e">
        <f>'C завтраками| Bed and breakfast'!#REF!*0.75</f>
        <v>#REF!</v>
      </c>
      <c r="D14" s="42" t="e">
        <f>'C завтраками| Bed and breakfast'!#REF!*0.75</f>
        <v>#REF!</v>
      </c>
      <c r="E14" s="42" t="e">
        <f>'C завтраками| Bed and breakfast'!#REF!*0.75</f>
        <v>#REF!</v>
      </c>
      <c r="F14" s="42" t="e">
        <f>'C завтраками| Bed and breakfast'!#REF!*0.75</f>
        <v>#REF!</v>
      </c>
    </row>
    <row r="15" spans="1:6" s="53" customFormat="1" x14ac:dyDescent="0.2">
      <c r="A15" s="42" t="s">
        <v>87</v>
      </c>
      <c r="B15" s="42"/>
      <c r="C15" s="42"/>
      <c r="D15" s="42"/>
      <c r="E15" s="42"/>
      <c r="F15" s="42"/>
    </row>
    <row r="16" spans="1:6" s="53" customFormat="1" x14ac:dyDescent="0.2">
      <c r="A16" s="88" t="s">
        <v>88</v>
      </c>
      <c r="B16" s="42" t="e">
        <f>'C завтраками| Bed and breakfast'!#REF!*0.75</f>
        <v>#REF!</v>
      </c>
      <c r="C16" s="42" t="e">
        <f>'C завтраками| Bed and breakfast'!#REF!*0.75</f>
        <v>#REF!</v>
      </c>
      <c r="D16" s="42" t="e">
        <f>'C завтраками| Bed and breakfast'!#REF!*0.75</f>
        <v>#REF!</v>
      </c>
      <c r="E16" s="42" t="e">
        <f>'C завтраками| Bed and breakfast'!#REF!*0.75</f>
        <v>#REF!</v>
      </c>
      <c r="F16" s="42" t="e">
        <f>'C завтраками| Bed and breakfast'!#REF!*0.75</f>
        <v>#REF!</v>
      </c>
    </row>
    <row r="17" spans="1:6" s="53" customFormat="1" x14ac:dyDescent="0.2">
      <c r="A17" s="89"/>
      <c r="B17" s="89"/>
      <c r="C17" s="89"/>
      <c r="D17" s="89"/>
      <c r="E17" s="89"/>
      <c r="F17" s="89"/>
    </row>
    <row r="18" spans="1:6" ht="18" customHeight="1" x14ac:dyDescent="0.2">
      <c r="A18" s="111" t="s">
        <v>100</v>
      </c>
      <c r="B18" s="136" t="e">
        <f t="shared" ref="B18:F18" si="0">B4</f>
        <v>#REF!</v>
      </c>
      <c r="C18" s="136" t="e">
        <f t="shared" si="0"/>
        <v>#REF!</v>
      </c>
      <c r="D18" s="136" t="e">
        <f t="shared" si="0"/>
        <v>#REF!</v>
      </c>
      <c r="E18" s="136" t="e">
        <f t="shared" si="0"/>
        <v>#REF!</v>
      </c>
      <c r="F18" s="136" t="e">
        <f t="shared" si="0"/>
        <v>#REF!</v>
      </c>
    </row>
    <row r="19" spans="1:6" ht="24.6" customHeight="1" x14ac:dyDescent="0.2">
      <c r="A19" s="90" t="s">
        <v>64</v>
      </c>
      <c r="B19" s="136" t="e">
        <f t="shared" ref="B19:F19" si="1">B5</f>
        <v>#REF!</v>
      </c>
      <c r="C19" s="136" t="e">
        <f t="shared" si="1"/>
        <v>#REF!</v>
      </c>
      <c r="D19" s="136" t="e">
        <f t="shared" si="1"/>
        <v>#REF!</v>
      </c>
      <c r="E19" s="136" t="e">
        <f t="shared" si="1"/>
        <v>#REF!</v>
      </c>
      <c r="F19" s="136" t="e">
        <f t="shared" si="1"/>
        <v>#REF!</v>
      </c>
    </row>
    <row r="20" spans="1:6" hidden="1" x14ac:dyDescent="0.2">
      <c r="A20" s="42" t="str">
        <f>A6</f>
        <v>Премиум Кинг- Твин / Premium King -Twin</v>
      </c>
      <c r="B20" s="136"/>
      <c r="C20" s="136"/>
      <c r="D20" s="136"/>
      <c r="E20" s="136"/>
      <c r="F20" s="136"/>
    </row>
    <row r="21" spans="1:6" hidden="1" x14ac:dyDescent="0.2">
      <c r="A21" s="180">
        <f t="shared" ref="A21:A25" si="2">A7</f>
        <v>1</v>
      </c>
      <c r="B21" s="94" t="e">
        <f t="shared" ref="B21:F21" si="3">ROUNDUP(B7*0.87,)</f>
        <v>#REF!</v>
      </c>
      <c r="C21" s="94" t="e">
        <f t="shared" si="3"/>
        <v>#REF!</v>
      </c>
      <c r="D21" s="94" t="e">
        <f t="shared" si="3"/>
        <v>#REF!</v>
      </c>
      <c r="E21" s="94" t="e">
        <f t="shared" si="3"/>
        <v>#REF!</v>
      </c>
      <c r="F21" s="94" t="e">
        <f t="shared" si="3"/>
        <v>#REF!</v>
      </c>
    </row>
    <row r="22" spans="1:6" hidden="1" x14ac:dyDescent="0.2">
      <c r="A22" s="180">
        <f t="shared" si="2"/>
        <v>2</v>
      </c>
      <c r="B22" s="94" t="e">
        <f t="shared" ref="B22:F22" si="4">ROUNDUP(B8*0.87,)</f>
        <v>#REF!</v>
      </c>
      <c r="C22" s="94" t="e">
        <f t="shared" si="4"/>
        <v>#REF!</v>
      </c>
      <c r="D22" s="94" t="e">
        <f t="shared" si="4"/>
        <v>#REF!</v>
      </c>
      <c r="E22" s="94" t="e">
        <f t="shared" si="4"/>
        <v>#REF!</v>
      </c>
      <c r="F22" s="94" t="e">
        <f t="shared" si="4"/>
        <v>#REF!</v>
      </c>
    </row>
    <row r="23" spans="1:6" hidden="1" x14ac:dyDescent="0.2">
      <c r="A23" s="42" t="str">
        <f t="shared" si="2"/>
        <v>Премиум Кинг- Твин с видом на бассейн / Premium King -Twin pool view</v>
      </c>
      <c r="B23" s="94"/>
      <c r="C23" s="94"/>
      <c r="D23" s="94"/>
      <c r="E23" s="94"/>
      <c r="F23" s="94"/>
    </row>
    <row r="24" spans="1:6" hidden="1" x14ac:dyDescent="0.2">
      <c r="A24" s="180">
        <f t="shared" si="2"/>
        <v>1</v>
      </c>
      <c r="B24" s="94" t="e">
        <f t="shared" ref="B24:F24" si="5">ROUNDUP(B10*0.87,)</f>
        <v>#REF!</v>
      </c>
      <c r="C24" s="94" t="e">
        <f t="shared" si="5"/>
        <v>#REF!</v>
      </c>
      <c r="D24" s="94" t="e">
        <f t="shared" si="5"/>
        <v>#REF!</v>
      </c>
      <c r="E24" s="94" t="e">
        <f t="shared" si="5"/>
        <v>#REF!</v>
      </c>
      <c r="F24" s="94" t="e">
        <f t="shared" si="5"/>
        <v>#REF!</v>
      </c>
    </row>
    <row r="25" spans="1:6" hidden="1" x14ac:dyDescent="0.2">
      <c r="A25" s="180">
        <f t="shared" si="2"/>
        <v>2</v>
      </c>
      <c r="B25" s="94" t="e">
        <f t="shared" ref="B25:F25" si="6">ROUNDUP(B11*0.87,)</f>
        <v>#REF!</v>
      </c>
      <c r="C25" s="94" t="e">
        <f t="shared" si="6"/>
        <v>#REF!</v>
      </c>
      <c r="D25" s="94" t="e">
        <f t="shared" si="6"/>
        <v>#REF!</v>
      </c>
      <c r="E25" s="94" t="e">
        <f t="shared" si="6"/>
        <v>#REF!</v>
      </c>
      <c r="F25" s="94" t="e">
        <f t="shared" si="6"/>
        <v>#REF!</v>
      </c>
    </row>
    <row r="26" spans="1:6" s="50" customFormat="1" x14ac:dyDescent="0.2">
      <c r="A26" s="42" t="s">
        <v>86</v>
      </c>
      <c r="B26" s="94"/>
      <c r="C26" s="94"/>
      <c r="D26" s="94"/>
      <c r="E26" s="94"/>
      <c r="F26" s="94"/>
    </row>
    <row r="27" spans="1:6" s="50" customFormat="1" x14ac:dyDescent="0.2">
      <c r="A27" s="88">
        <v>1</v>
      </c>
      <c r="B27" s="94" t="e">
        <f t="shared" ref="B27:F27" si="7">ROUNDUP(B13*0.9,)</f>
        <v>#REF!</v>
      </c>
      <c r="C27" s="94" t="e">
        <f t="shared" si="7"/>
        <v>#REF!</v>
      </c>
      <c r="D27" s="94" t="e">
        <f t="shared" si="7"/>
        <v>#REF!</v>
      </c>
      <c r="E27" s="94" t="e">
        <f t="shared" si="7"/>
        <v>#REF!</v>
      </c>
      <c r="F27" s="94" t="e">
        <f t="shared" si="7"/>
        <v>#REF!</v>
      </c>
    </row>
    <row r="28" spans="1:6" s="50" customFormat="1" x14ac:dyDescent="0.2">
      <c r="A28" s="88">
        <v>2</v>
      </c>
      <c r="B28" s="94" t="e">
        <f t="shared" ref="B28:F28" si="8">ROUNDUP(B14*0.9,)</f>
        <v>#REF!</v>
      </c>
      <c r="C28" s="94" t="e">
        <f t="shared" si="8"/>
        <v>#REF!</v>
      </c>
      <c r="D28" s="94" t="e">
        <f t="shared" si="8"/>
        <v>#REF!</v>
      </c>
      <c r="E28" s="94" t="e">
        <f t="shared" si="8"/>
        <v>#REF!</v>
      </c>
      <c r="F28" s="94" t="e">
        <f t="shared" si="8"/>
        <v>#REF!</v>
      </c>
    </row>
    <row r="29" spans="1:6" s="50" customFormat="1" x14ac:dyDescent="0.2">
      <c r="A29" s="42" t="s">
        <v>87</v>
      </c>
      <c r="B29" s="94"/>
      <c r="C29" s="94"/>
      <c r="D29" s="94"/>
      <c r="E29" s="94"/>
      <c r="F29" s="94"/>
    </row>
    <row r="30" spans="1:6" s="50" customFormat="1" x14ac:dyDescent="0.2">
      <c r="A30" s="88" t="s">
        <v>88</v>
      </c>
      <c r="B30" s="42" t="e">
        <f t="shared" ref="B30:F30" si="9">ROUNDUP(B16*0.9,)</f>
        <v>#REF!</v>
      </c>
      <c r="C30" s="42" t="e">
        <f t="shared" si="9"/>
        <v>#REF!</v>
      </c>
      <c r="D30" s="42" t="e">
        <f t="shared" si="9"/>
        <v>#REF!</v>
      </c>
      <c r="E30" s="42" t="e">
        <f t="shared" si="9"/>
        <v>#REF!</v>
      </c>
      <c r="F30" s="42" t="e">
        <f t="shared" si="9"/>
        <v>#REF!</v>
      </c>
    </row>
    <row r="31" spans="1:6" s="50" customFormat="1" x14ac:dyDescent="0.2">
      <c r="A31" s="100"/>
    </row>
    <row r="32" spans="1:6" s="50" customFormat="1" ht="12.75" thickBot="1" x14ac:dyDescent="0.25">
      <c r="A32" s="100"/>
    </row>
    <row r="33" spans="1:1" s="50" customFormat="1" ht="12.75" thickBot="1" x14ac:dyDescent="0.25">
      <c r="A33" s="104" t="s">
        <v>66</v>
      </c>
    </row>
    <row r="34" spans="1:1" x14ac:dyDescent="0.2">
      <c r="A34" s="63" t="s">
        <v>78</v>
      </c>
    </row>
    <row r="35" spans="1:1" ht="9" hidden="1" customHeight="1" x14ac:dyDescent="0.2">
      <c r="A35" s="43" t="s">
        <v>67</v>
      </c>
    </row>
    <row r="36" spans="1:1" ht="10.7" customHeight="1" x14ac:dyDescent="0.2">
      <c r="A36" s="43" t="s">
        <v>89</v>
      </c>
    </row>
    <row r="37" spans="1:1" x14ac:dyDescent="0.2">
      <c r="A37" s="43" t="s">
        <v>68</v>
      </c>
    </row>
    <row r="38" spans="1:1" ht="13.35" customHeight="1" x14ac:dyDescent="0.2">
      <c r="A38" s="43" t="s">
        <v>69</v>
      </c>
    </row>
    <row r="39" spans="1:1" ht="13.35" customHeight="1" x14ac:dyDescent="0.2">
      <c r="A39" s="159" t="s">
        <v>162</v>
      </c>
    </row>
    <row r="40" spans="1:1" ht="12.6" customHeight="1" thickBot="1" x14ac:dyDescent="0.25">
      <c r="A40" s="3"/>
    </row>
    <row r="41" spans="1:1" ht="13.35" customHeight="1" thickBot="1" x14ac:dyDescent="0.25">
      <c r="A41" s="107" t="s">
        <v>139</v>
      </c>
    </row>
    <row r="42" spans="1:1" ht="11.45" customHeight="1" thickBot="1" x14ac:dyDescent="0.25">
      <c r="A42" s="176" t="s">
        <v>249</v>
      </c>
    </row>
    <row r="43" spans="1:1" ht="12.75" thickBot="1" x14ac:dyDescent="0.25">
      <c r="A43" s="177" t="s">
        <v>250</v>
      </c>
    </row>
    <row r="44" spans="1:1" ht="12.75" hidden="1" thickBot="1" x14ac:dyDescent="0.25">
      <c r="A44" s="166" t="s">
        <v>222</v>
      </c>
    </row>
    <row r="45" spans="1:1" ht="12.75" thickBot="1" x14ac:dyDescent="0.25">
      <c r="A45" s="107" t="s">
        <v>171</v>
      </c>
    </row>
    <row r="46" spans="1:1" x14ac:dyDescent="0.2">
      <c r="A46" s="158" t="s">
        <v>172</v>
      </c>
    </row>
    <row r="47" spans="1:1" x14ac:dyDescent="0.2">
      <c r="A47" s="158" t="s">
        <v>173</v>
      </c>
    </row>
  </sheetData>
  <mergeCells count="1">
    <mergeCell ref="A1:A2"/>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2"/>
  <sheetViews>
    <sheetView zoomScaleNormal="100" workbookViewId="0">
      <pane xSplit="1" topLeftCell="B1" activePane="topRight" state="frozen"/>
      <selection pane="topRight" activeCell="B1" sqref="B1:D1048576"/>
    </sheetView>
  </sheetViews>
  <sheetFormatPr defaultColWidth="9" defaultRowHeight="12" x14ac:dyDescent="0.2"/>
  <cols>
    <col min="1" max="1" width="84.5703125" style="48" customWidth="1"/>
    <col min="2" max="16384" width="9" style="48"/>
  </cols>
  <sheetData>
    <row r="1" spans="1:6" s="51" customFormat="1" ht="12" customHeight="1" x14ac:dyDescent="0.2">
      <c r="A1" s="230" t="s">
        <v>82</v>
      </c>
    </row>
    <row r="2" spans="1:6" s="51" customFormat="1" ht="12" customHeight="1" x14ac:dyDescent="0.2">
      <c r="A2" s="230"/>
    </row>
    <row r="3" spans="1:6" ht="18" customHeight="1" x14ac:dyDescent="0.2">
      <c r="A3" s="111" t="s">
        <v>100</v>
      </c>
      <c r="B3" s="136" t="e">
        <f>'3=4 | FIT18'!B18</f>
        <v>#REF!</v>
      </c>
      <c r="C3" s="136" t="e">
        <f>'3=4 | FIT18'!C18</f>
        <v>#REF!</v>
      </c>
      <c r="D3" s="136" t="e">
        <f>'3=4 | FIT18'!D18</f>
        <v>#REF!</v>
      </c>
      <c r="E3" s="136" t="e">
        <f>'3=4 | FIT18'!E18</f>
        <v>#REF!</v>
      </c>
      <c r="F3" s="136" t="e">
        <f>'3=4 | FIT18'!F18</f>
        <v>#REF!</v>
      </c>
    </row>
    <row r="4" spans="1:6" ht="24.6" customHeight="1" x14ac:dyDescent="0.2">
      <c r="A4" s="90" t="s">
        <v>64</v>
      </c>
      <c r="B4" s="136" t="e">
        <f>'3=4 | FIT18'!B19</f>
        <v>#REF!</v>
      </c>
      <c r="C4" s="136" t="e">
        <f>'3=4 | FIT18'!C19</f>
        <v>#REF!</v>
      </c>
      <c r="D4" s="136" t="e">
        <f>'3=4 | FIT18'!D19</f>
        <v>#REF!</v>
      </c>
      <c r="E4" s="136" t="e">
        <f>'3=4 | FIT18'!E19</f>
        <v>#REF!</v>
      </c>
      <c r="F4" s="136" t="e">
        <f>'3=4 | FIT18'!F19</f>
        <v>#REF!</v>
      </c>
    </row>
    <row r="5" spans="1:6" hidden="1" x14ac:dyDescent="0.2">
      <c r="A5" s="42" t="s">
        <v>83</v>
      </c>
      <c r="B5" s="136"/>
      <c r="C5" s="136"/>
      <c r="D5" s="136"/>
      <c r="E5" s="136"/>
      <c r="F5" s="136"/>
    </row>
    <row r="6" spans="1:6" hidden="1" x14ac:dyDescent="0.2">
      <c r="A6" s="180">
        <v>1</v>
      </c>
      <c r="B6" s="94" t="e">
        <f>'3=4 | FIT18'!B21+25</f>
        <v>#REF!</v>
      </c>
      <c r="C6" s="94" t="e">
        <f>'3=4 | FIT18'!C21+25</f>
        <v>#REF!</v>
      </c>
      <c r="D6" s="94" t="e">
        <f>'3=4 | FIT18'!D21+25</f>
        <v>#REF!</v>
      </c>
      <c r="E6" s="94" t="e">
        <f>'3=4 | FIT18'!E21+25</f>
        <v>#REF!</v>
      </c>
      <c r="F6" s="94" t="e">
        <f>'3=4 | FIT18'!F21+25</f>
        <v>#REF!</v>
      </c>
    </row>
    <row r="7" spans="1:6" hidden="1" x14ac:dyDescent="0.2">
      <c r="A7" s="180">
        <v>2</v>
      </c>
      <c r="B7" s="94" t="e">
        <f>'3=4 | FIT18'!B22+25</f>
        <v>#REF!</v>
      </c>
      <c r="C7" s="94" t="e">
        <f>'3=4 | FIT18'!C22+25</f>
        <v>#REF!</v>
      </c>
      <c r="D7" s="94" t="e">
        <f>'3=4 | FIT18'!D22+25</f>
        <v>#REF!</v>
      </c>
      <c r="E7" s="94" t="e">
        <f>'3=4 | FIT18'!E22+25</f>
        <v>#REF!</v>
      </c>
      <c r="F7" s="94" t="e">
        <f>'3=4 | FIT18'!F22+25</f>
        <v>#REF!</v>
      </c>
    </row>
    <row r="8" spans="1:6" hidden="1" x14ac:dyDescent="0.2">
      <c r="A8" s="42" t="s">
        <v>234</v>
      </c>
      <c r="B8" s="94"/>
      <c r="C8" s="94"/>
      <c r="D8" s="94"/>
      <c r="E8" s="94"/>
      <c r="F8" s="94"/>
    </row>
    <row r="9" spans="1:6" hidden="1" x14ac:dyDescent="0.2">
      <c r="A9" s="180">
        <v>1</v>
      </c>
      <c r="B9" s="94" t="e">
        <f>'3=4 | FIT18'!B24+25</f>
        <v>#REF!</v>
      </c>
      <c r="C9" s="94" t="e">
        <f>'3=4 | FIT18'!C24+25</f>
        <v>#REF!</v>
      </c>
      <c r="D9" s="94" t="e">
        <f>'3=4 | FIT18'!D24+25</f>
        <v>#REF!</v>
      </c>
      <c r="E9" s="94" t="e">
        <f>'3=4 | FIT18'!E24+25</f>
        <v>#REF!</v>
      </c>
      <c r="F9" s="94" t="e">
        <f>'3=4 | FIT18'!F24+25</f>
        <v>#REF!</v>
      </c>
    </row>
    <row r="10" spans="1:6" hidden="1" x14ac:dyDescent="0.2">
      <c r="A10" s="180">
        <v>2</v>
      </c>
      <c r="B10" s="94" t="e">
        <f>'3=4 | FIT18'!B25+25</f>
        <v>#REF!</v>
      </c>
      <c r="C10" s="94" t="e">
        <f>'3=4 | FIT18'!C25+25</f>
        <v>#REF!</v>
      </c>
      <c r="D10" s="94" t="e">
        <f>'3=4 | FIT18'!D25+25</f>
        <v>#REF!</v>
      </c>
      <c r="E10" s="94" t="e">
        <f>'3=4 | FIT18'!E25+25</f>
        <v>#REF!</v>
      </c>
      <c r="F10" s="94" t="e">
        <f>'3=4 | FIT18'!F25+25</f>
        <v>#REF!</v>
      </c>
    </row>
    <row r="11" spans="1:6" s="50" customFormat="1" x14ac:dyDescent="0.2">
      <c r="A11" s="42" t="s">
        <v>86</v>
      </c>
      <c r="B11" s="94"/>
      <c r="C11" s="94"/>
      <c r="D11" s="94"/>
      <c r="E11" s="94"/>
      <c r="F11" s="94"/>
    </row>
    <row r="12" spans="1:6" s="50" customFormat="1" x14ac:dyDescent="0.2">
      <c r="A12" s="88">
        <v>1</v>
      </c>
      <c r="B12" s="94" t="e">
        <f>'3=4 | FIT18'!B27+25</f>
        <v>#REF!</v>
      </c>
      <c r="C12" s="94" t="e">
        <f>'3=4 | FIT18'!C27+25</f>
        <v>#REF!</v>
      </c>
      <c r="D12" s="94" t="e">
        <f>'3=4 | FIT18'!D27+25</f>
        <v>#REF!</v>
      </c>
      <c r="E12" s="94" t="e">
        <f>'3=4 | FIT18'!E27+25</f>
        <v>#REF!</v>
      </c>
      <c r="F12" s="94" t="e">
        <f>'3=4 | FIT18'!F27+25</f>
        <v>#REF!</v>
      </c>
    </row>
    <row r="13" spans="1:6" s="50" customFormat="1" x14ac:dyDescent="0.2">
      <c r="A13" s="88">
        <v>2</v>
      </c>
      <c r="B13" s="94" t="e">
        <f>'3=4 | FIT18'!B28+25</f>
        <v>#REF!</v>
      </c>
      <c r="C13" s="94" t="e">
        <f>'3=4 | FIT18'!C28+25</f>
        <v>#REF!</v>
      </c>
      <c r="D13" s="94" t="e">
        <f>'3=4 | FIT18'!D28+25</f>
        <v>#REF!</v>
      </c>
      <c r="E13" s="94" t="e">
        <f>'3=4 | FIT18'!E28+25</f>
        <v>#REF!</v>
      </c>
      <c r="F13" s="94" t="e">
        <f>'3=4 | FIT18'!F28+25</f>
        <v>#REF!</v>
      </c>
    </row>
    <row r="14" spans="1:6" s="50" customFormat="1" x14ac:dyDescent="0.2">
      <c r="A14" s="42" t="s">
        <v>87</v>
      </c>
      <c r="B14" s="94"/>
      <c r="C14" s="94"/>
      <c r="D14" s="94"/>
      <c r="E14" s="94"/>
      <c r="F14" s="94"/>
    </row>
    <row r="15" spans="1:6" s="50" customFormat="1" x14ac:dyDescent="0.2">
      <c r="A15" s="88" t="s">
        <v>88</v>
      </c>
      <c r="B15" s="94" t="e">
        <f>'3=4 | FIT18'!B30+25</f>
        <v>#REF!</v>
      </c>
      <c r="C15" s="94" t="e">
        <f>'3=4 | FIT18'!C30+25</f>
        <v>#REF!</v>
      </c>
      <c r="D15" s="94" t="e">
        <f>'3=4 | FIT18'!D30+25</f>
        <v>#REF!</v>
      </c>
      <c r="E15" s="94" t="e">
        <f>'3=4 | FIT18'!E30+25</f>
        <v>#REF!</v>
      </c>
      <c r="F15" s="94" t="e">
        <f>'3=4 | FIT18'!F30+25</f>
        <v>#REF!</v>
      </c>
    </row>
    <row r="16" spans="1:6" s="50" customFormat="1" x14ac:dyDescent="0.2">
      <c r="A16" s="100"/>
    </row>
    <row r="17" spans="1:1" s="50" customFormat="1" ht="12.75" thickBot="1" x14ac:dyDescent="0.25">
      <c r="A17" s="100"/>
    </row>
    <row r="18" spans="1:1" s="50" customFormat="1" ht="12.75" thickBot="1" x14ac:dyDescent="0.25">
      <c r="A18" s="104" t="s">
        <v>66</v>
      </c>
    </row>
    <row r="19" spans="1:1" x14ac:dyDescent="0.2">
      <c r="A19" s="63" t="s">
        <v>78</v>
      </c>
    </row>
    <row r="20" spans="1:1" ht="9" hidden="1" customHeight="1" x14ac:dyDescent="0.2">
      <c r="A20" s="43" t="s">
        <v>67</v>
      </c>
    </row>
    <row r="21" spans="1:1" ht="10.7" customHeight="1" x14ac:dyDescent="0.2">
      <c r="A21" s="43" t="s">
        <v>89</v>
      </c>
    </row>
    <row r="22" spans="1:1" x14ac:dyDescent="0.2">
      <c r="A22" s="43" t="s">
        <v>68</v>
      </c>
    </row>
    <row r="23" spans="1:1" ht="13.35" customHeight="1" x14ac:dyDescent="0.2">
      <c r="A23" s="43" t="s">
        <v>69</v>
      </c>
    </row>
    <row r="24" spans="1:1" ht="13.35" customHeight="1" x14ac:dyDescent="0.2">
      <c r="A24" s="159" t="s">
        <v>162</v>
      </c>
    </row>
    <row r="25" spans="1:1" ht="12.6" customHeight="1" thickBot="1" x14ac:dyDescent="0.25">
      <c r="A25" s="3"/>
    </row>
    <row r="26" spans="1:1" ht="13.35" customHeight="1" thickBot="1" x14ac:dyDescent="0.25">
      <c r="A26" s="107" t="s">
        <v>139</v>
      </c>
    </row>
    <row r="27" spans="1:1" ht="11.45" customHeight="1" thickBot="1" x14ac:dyDescent="0.25">
      <c r="A27" s="176" t="s">
        <v>249</v>
      </c>
    </row>
    <row r="28" spans="1:1" ht="12.75" thickBot="1" x14ac:dyDescent="0.25">
      <c r="A28" s="177" t="s">
        <v>250</v>
      </c>
    </row>
    <row r="29" spans="1:1" ht="12.75" hidden="1" thickBot="1" x14ac:dyDescent="0.25">
      <c r="A29" s="166" t="s">
        <v>222</v>
      </c>
    </row>
    <row r="30" spans="1:1" ht="12.75" thickBot="1" x14ac:dyDescent="0.25">
      <c r="A30" s="107" t="s">
        <v>171</v>
      </c>
    </row>
    <row r="31" spans="1:1" x14ac:dyDescent="0.2">
      <c r="A31" s="158" t="s">
        <v>172</v>
      </c>
    </row>
    <row r="32" spans="1:1" x14ac:dyDescent="0.2">
      <c r="A32" s="158" t="s">
        <v>173</v>
      </c>
    </row>
  </sheetData>
  <mergeCells count="1">
    <mergeCell ref="A1:A2"/>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2"/>
  <sheetViews>
    <sheetView zoomScaleNormal="100" workbookViewId="0">
      <pane xSplit="1" topLeftCell="B1" activePane="topRight" state="frozen"/>
      <selection pane="topRight" activeCell="B1" sqref="B1:D1048576"/>
    </sheetView>
  </sheetViews>
  <sheetFormatPr defaultColWidth="9" defaultRowHeight="12" x14ac:dyDescent="0.2"/>
  <cols>
    <col min="1" max="1" width="84.5703125" style="48" customWidth="1"/>
    <col min="2" max="16384" width="9" style="48"/>
  </cols>
  <sheetData>
    <row r="1" spans="1:6" s="51" customFormat="1" ht="12" customHeight="1" x14ac:dyDescent="0.2">
      <c r="A1" s="230" t="s">
        <v>82</v>
      </c>
    </row>
    <row r="2" spans="1:6" s="51" customFormat="1" ht="12" customHeight="1" x14ac:dyDescent="0.2">
      <c r="A2" s="230"/>
    </row>
    <row r="3" spans="1:6" ht="18" customHeight="1" x14ac:dyDescent="0.2">
      <c r="A3" s="111" t="s">
        <v>100</v>
      </c>
      <c r="B3" s="136" t="e">
        <f>'3=4 | FIT18'!B18</f>
        <v>#REF!</v>
      </c>
      <c r="C3" s="136" t="e">
        <f>'3=4 | FIT18'!C18</f>
        <v>#REF!</v>
      </c>
      <c r="D3" s="136" t="e">
        <f>'3=4 | FIT18'!D18</f>
        <v>#REF!</v>
      </c>
      <c r="E3" s="136" t="e">
        <f>'3=4 | FIT18'!E18</f>
        <v>#REF!</v>
      </c>
      <c r="F3" s="136" t="e">
        <f>'3=4 | FIT18'!F18</f>
        <v>#REF!</v>
      </c>
    </row>
    <row r="4" spans="1:6" ht="24.6" customHeight="1" x14ac:dyDescent="0.2">
      <c r="A4" s="90" t="s">
        <v>64</v>
      </c>
      <c r="B4" s="136" t="e">
        <f>'3=4 | FIT18'!B19</f>
        <v>#REF!</v>
      </c>
      <c r="C4" s="136" t="e">
        <f>'3=4 | FIT18'!C19</f>
        <v>#REF!</v>
      </c>
      <c r="D4" s="136" t="e">
        <f>'3=4 | FIT18'!D19</f>
        <v>#REF!</v>
      </c>
      <c r="E4" s="136" t="e">
        <f>'3=4 | FIT18'!E19</f>
        <v>#REF!</v>
      </c>
      <c r="F4" s="136" t="e">
        <f>'3=4 | FIT18'!F19</f>
        <v>#REF!</v>
      </c>
    </row>
    <row r="5" spans="1:6" hidden="1" x14ac:dyDescent="0.2">
      <c r="A5" s="42" t="s">
        <v>83</v>
      </c>
      <c r="B5" s="136"/>
      <c r="C5" s="136"/>
      <c r="D5" s="136"/>
      <c r="E5" s="136"/>
      <c r="F5" s="136"/>
    </row>
    <row r="6" spans="1:6" hidden="1" x14ac:dyDescent="0.2">
      <c r="A6" s="180">
        <v>1</v>
      </c>
      <c r="B6" s="94" t="e">
        <f>'3=4 | FIT18'!B7*0.85+35</f>
        <v>#REF!</v>
      </c>
      <c r="C6" s="94" t="e">
        <f>'3=4 | FIT18'!C7*0.85+35</f>
        <v>#REF!</v>
      </c>
      <c r="D6" s="94" t="e">
        <f>'3=4 | FIT18'!D7*0.85+35</f>
        <v>#REF!</v>
      </c>
      <c r="E6" s="94" t="e">
        <f>'3=4 | FIT18'!E7*0.85+35</f>
        <v>#REF!</v>
      </c>
      <c r="F6" s="94" t="e">
        <f>'3=4 | FIT18'!F7*0.85+35</f>
        <v>#REF!</v>
      </c>
    </row>
    <row r="7" spans="1:6" hidden="1" x14ac:dyDescent="0.2">
      <c r="A7" s="180">
        <v>2</v>
      </c>
      <c r="B7" s="94" t="e">
        <f>'3=4 | FIT18'!B8*0.85+35</f>
        <v>#REF!</v>
      </c>
      <c r="C7" s="94" t="e">
        <f>'3=4 | FIT18'!C8*0.85+35</f>
        <v>#REF!</v>
      </c>
      <c r="D7" s="94" t="e">
        <f>'3=4 | FIT18'!D8*0.85+35</f>
        <v>#REF!</v>
      </c>
      <c r="E7" s="94" t="e">
        <f>'3=4 | FIT18'!E8*0.85+35</f>
        <v>#REF!</v>
      </c>
      <c r="F7" s="94" t="e">
        <f>'3=4 | FIT18'!F8*0.85+35</f>
        <v>#REF!</v>
      </c>
    </row>
    <row r="8" spans="1:6" hidden="1" x14ac:dyDescent="0.2">
      <c r="A8" s="42" t="s">
        <v>234</v>
      </c>
      <c r="B8" s="94"/>
      <c r="C8" s="94"/>
      <c r="D8" s="94"/>
      <c r="E8" s="94"/>
      <c r="F8" s="94"/>
    </row>
    <row r="9" spans="1:6" hidden="1" x14ac:dyDescent="0.2">
      <c r="A9" s="180">
        <v>1</v>
      </c>
      <c r="B9" s="94" t="e">
        <f>'3=4 | FIT18'!B10*0.85+35</f>
        <v>#REF!</v>
      </c>
      <c r="C9" s="94" t="e">
        <f>'3=4 | FIT18'!C10*0.85+35</f>
        <v>#REF!</v>
      </c>
      <c r="D9" s="94" t="e">
        <f>'3=4 | FIT18'!D10*0.85+35</f>
        <v>#REF!</v>
      </c>
      <c r="E9" s="94" t="e">
        <f>'3=4 | FIT18'!E10*0.85+35</f>
        <v>#REF!</v>
      </c>
      <c r="F9" s="94" t="e">
        <f>'3=4 | FIT18'!F10*0.85+35</f>
        <v>#REF!</v>
      </c>
    </row>
    <row r="10" spans="1:6" hidden="1" x14ac:dyDescent="0.2">
      <c r="A10" s="180">
        <v>2</v>
      </c>
      <c r="B10" s="94" t="e">
        <f>'3=4 | FIT18'!B11*0.85+35</f>
        <v>#REF!</v>
      </c>
      <c r="C10" s="94" t="e">
        <f>'3=4 | FIT18'!C11*0.85+35</f>
        <v>#REF!</v>
      </c>
      <c r="D10" s="94" t="e">
        <f>'3=4 | FIT18'!D11*0.85+35</f>
        <v>#REF!</v>
      </c>
      <c r="E10" s="94" t="e">
        <f>'3=4 | FIT18'!E11*0.85+35</f>
        <v>#REF!</v>
      </c>
      <c r="F10" s="94" t="e">
        <f>'3=4 | FIT18'!F11*0.85+35</f>
        <v>#REF!</v>
      </c>
    </row>
    <row r="11" spans="1:6" s="50" customFormat="1" x14ac:dyDescent="0.2">
      <c r="A11" s="42" t="s">
        <v>86</v>
      </c>
      <c r="B11" s="94"/>
      <c r="C11" s="94"/>
      <c r="D11" s="94"/>
      <c r="E11" s="94"/>
      <c r="F11" s="94"/>
    </row>
    <row r="12" spans="1:6" s="50" customFormat="1" x14ac:dyDescent="0.2">
      <c r="A12" s="88">
        <v>1</v>
      </c>
      <c r="B12" s="94" t="e">
        <f>'3=4 | FIT18'!B13*0.85+35</f>
        <v>#REF!</v>
      </c>
      <c r="C12" s="94" t="e">
        <f>'3=4 | FIT18'!C13*0.85+35</f>
        <v>#REF!</v>
      </c>
      <c r="D12" s="94" t="e">
        <f>'3=4 | FIT18'!D13*0.85+35</f>
        <v>#REF!</v>
      </c>
      <c r="E12" s="94" t="e">
        <f>'3=4 | FIT18'!E13*0.85+35</f>
        <v>#REF!</v>
      </c>
      <c r="F12" s="94" t="e">
        <f>'3=4 | FIT18'!F13*0.85+35</f>
        <v>#REF!</v>
      </c>
    </row>
    <row r="13" spans="1:6" s="50" customFormat="1" x14ac:dyDescent="0.2">
      <c r="A13" s="88">
        <v>2</v>
      </c>
      <c r="B13" s="94" t="e">
        <f>'3=4 | FIT18'!B14*0.85+35</f>
        <v>#REF!</v>
      </c>
      <c r="C13" s="94" t="e">
        <f>'3=4 | FIT18'!C14*0.85+35</f>
        <v>#REF!</v>
      </c>
      <c r="D13" s="94" t="e">
        <f>'3=4 | FIT18'!D14*0.85+35</f>
        <v>#REF!</v>
      </c>
      <c r="E13" s="94" t="e">
        <f>'3=4 | FIT18'!E14*0.85+35</f>
        <v>#REF!</v>
      </c>
      <c r="F13" s="94" t="e">
        <f>'3=4 | FIT18'!F14*0.85+35</f>
        <v>#REF!</v>
      </c>
    </row>
    <row r="14" spans="1:6" s="50" customFormat="1" x14ac:dyDescent="0.2">
      <c r="A14" s="42" t="s">
        <v>87</v>
      </c>
      <c r="B14" s="94"/>
      <c r="C14" s="94"/>
      <c r="D14" s="94"/>
      <c r="E14" s="94"/>
      <c r="F14" s="94"/>
    </row>
    <row r="15" spans="1:6" s="50" customFormat="1" x14ac:dyDescent="0.2">
      <c r="A15" s="88" t="s">
        <v>88</v>
      </c>
      <c r="B15" s="94" t="e">
        <f>'3=4 | FIT18'!B16*0.85+35</f>
        <v>#REF!</v>
      </c>
      <c r="C15" s="94" t="e">
        <f>'3=4 | FIT18'!C16*0.85+35</f>
        <v>#REF!</v>
      </c>
      <c r="D15" s="94" t="e">
        <f>'3=4 | FIT18'!D16*0.85+35</f>
        <v>#REF!</v>
      </c>
      <c r="E15" s="94" t="e">
        <f>'3=4 | FIT18'!E16*0.85+35</f>
        <v>#REF!</v>
      </c>
      <c r="F15" s="94" t="e">
        <f>'3=4 | FIT18'!F16*0.85+35</f>
        <v>#REF!</v>
      </c>
    </row>
    <row r="16" spans="1:6" s="50" customFormat="1" x14ac:dyDescent="0.2">
      <c r="A16" s="100"/>
    </row>
    <row r="17" spans="1:1" s="50" customFormat="1" ht="12.75" thickBot="1" x14ac:dyDescent="0.25">
      <c r="A17" s="100"/>
    </row>
    <row r="18" spans="1:1" s="50" customFormat="1" ht="12.75" thickBot="1" x14ac:dyDescent="0.25">
      <c r="A18" s="104" t="s">
        <v>66</v>
      </c>
    </row>
    <row r="19" spans="1:1" x14ac:dyDescent="0.2">
      <c r="A19" s="63" t="s">
        <v>78</v>
      </c>
    </row>
    <row r="20" spans="1:1" ht="9" hidden="1" customHeight="1" x14ac:dyDescent="0.2">
      <c r="A20" s="43" t="s">
        <v>67</v>
      </c>
    </row>
    <row r="21" spans="1:1" ht="10.7" customHeight="1" x14ac:dyDescent="0.2">
      <c r="A21" s="43" t="s">
        <v>89</v>
      </c>
    </row>
    <row r="22" spans="1:1" x14ac:dyDescent="0.2">
      <c r="A22" s="43" t="s">
        <v>68</v>
      </c>
    </row>
    <row r="23" spans="1:1" ht="13.35" customHeight="1" x14ac:dyDescent="0.2">
      <c r="A23" s="43" t="s">
        <v>69</v>
      </c>
    </row>
    <row r="24" spans="1:1" ht="13.35" customHeight="1" x14ac:dyDescent="0.2">
      <c r="A24" s="159" t="s">
        <v>162</v>
      </c>
    </row>
    <row r="25" spans="1:1" ht="12.6" customHeight="1" thickBot="1" x14ac:dyDescent="0.25">
      <c r="A25" s="3"/>
    </row>
    <row r="26" spans="1:1" ht="13.35" customHeight="1" thickBot="1" x14ac:dyDescent="0.25">
      <c r="A26" s="107" t="s">
        <v>139</v>
      </c>
    </row>
    <row r="27" spans="1:1" ht="11.45" customHeight="1" thickBot="1" x14ac:dyDescent="0.25">
      <c r="A27" s="176" t="s">
        <v>249</v>
      </c>
    </row>
    <row r="28" spans="1:1" ht="12.75" thickBot="1" x14ac:dyDescent="0.25">
      <c r="A28" s="177" t="s">
        <v>250</v>
      </c>
    </row>
    <row r="29" spans="1:1" ht="12.75" hidden="1" thickBot="1" x14ac:dyDescent="0.25">
      <c r="A29" s="166" t="s">
        <v>222</v>
      </c>
    </row>
    <row r="30" spans="1:1" ht="12.75" thickBot="1" x14ac:dyDescent="0.25">
      <c r="A30" s="107" t="s">
        <v>171</v>
      </c>
    </row>
    <row r="31" spans="1:1" x14ac:dyDescent="0.2">
      <c r="A31" s="158" t="s">
        <v>172</v>
      </c>
    </row>
    <row r="32" spans="1:1" x14ac:dyDescent="0.2">
      <c r="A32" s="158" t="s">
        <v>173</v>
      </c>
    </row>
  </sheetData>
  <mergeCells count="1">
    <mergeCell ref="A1:A2"/>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2"/>
  <sheetViews>
    <sheetView zoomScaleNormal="100" workbookViewId="0">
      <pane xSplit="1" topLeftCell="B1" activePane="topRight" state="frozen"/>
      <selection pane="topRight" activeCell="B1" sqref="B1:D1048576"/>
    </sheetView>
  </sheetViews>
  <sheetFormatPr defaultColWidth="9" defaultRowHeight="12" x14ac:dyDescent="0.2"/>
  <cols>
    <col min="1" max="1" width="84.5703125" style="48" customWidth="1"/>
    <col min="2" max="16384" width="9" style="48"/>
  </cols>
  <sheetData>
    <row r="1" spans="1:6" s="51" customFormat="1" ht="12" customHeight="1" x14ac:dyDescent="0.2">
      <c r="A1" s="230" t="s">
        <v>82</v>
      </c>
    </row>
    <row r="2" spans="1:6" s="51" customFormat="1" ht="12" customHeight="1" x14ac:dyDescent="0.2">
      <c r="A2" s="230"/>
    </row>
    <row r="3" spans="1:6" s="51" customFormat="1" ht="11.1" customHeight="1" x14ac:dyDescent="0.2">
      <c r="A3" s="97" t="s">
        <v>251</v>
      </c>
    </row>
    <row r="4" spans="1:6" s="52" customFormat="1" ht="32.1" customHeight="1" x14ac:dyDescent="0.2">
      <c r="A4" s="98" t="s">
        <v>64</v>
      </c>
      <c r="B4" s="136" t="e">
        <f>'C завтраками| Bed and breakfast'!#REF!</f>
        <v>#REF!</v>
      </c>
      <c r="C4" s="136" t="e">
        <f>'C завтраками| Bed and breakfast'!#REF!</f>
        <v>#REF!</v>
      </c>
      <c r="D4" s="136" t="e">
        <f>'C завтраками| Bed and breakfast'!#REF!</f>
        <v>#REF!</v>
      </c>
      <c r="E4" s="136" t="e">
        <f>'C завтраками| Bed and breakfast'!#REF!</f>
        <v>#REF!</v>
      </c>
      <c r="F4" s="136" t="e">
        <f>'C завтраками| Bed and breakfast'!#REF!</f>
        <v>#REF!</v>
      </c>
    </row>
    <row r="5" spans="1:6" s="53" customFormat="1" ht="21.95" customHeight="1" x14ac:dyDescent="0.2">
      <c r="A5" s="98"/>
      <c r="B5" s="136" t="e">
        <f>'C завтраками| Bed and breakfast'!#REF!</f>
        <v>#REF!</v>
      </c>
      <c r="C5" s="136" t="e">
        <f>'C завтраками| Bed and breakfast'!#REF!</f>
        <v>#REF!</v>
      </c>
      <c r="D5" s="136" t="e">
        <f>'C завтраками| Bed and breakfast'!#REF!</f>
        <v>#REF!</v>
      </c>
      <c r="E5" s="136" t="e">
        <f>'C завтраками| Bed and breakfast'!#REF!</f>
        <v>#REF!</v>
      </c>
      <c r="F5" s="136" t="e">
        <f>'C завтраками| Bed and breakfast'!#REF!</f>
        <v>#REF!</v>
      </c>
    </row>
    <row r="6" spans="1:6" s="53" customFormat="1" hidden="1" x14ac:dyDescent="0.2">
      <c r="A6" s="42" t="s">
        <v>83</v>
      </c>
      <c r="B6" s="136"/>
      <c r="C6" s="136"/>
      <c r="D6" s="136"/>
      <c r="E6" s="136"/>
      <c r="F6" s="136"/>
    </row>
    <row r="7" spans="1:6" s="53" customFormat="1" hidden="1" x14ac:dyDescent="0.2">
      <c r="A7" s="180">
        <v>1</v>
      </c>
      <c r="B7" s="42" t="e">
        <f>'C завтраками| Bed and breakfast'!#REF!*0.75</f>
        <v>#REF!</v>
      </c>
      <c r="C7" s="42" t="e">
        <f>'C завтраками| Bed and breakfast'!#REF!*0.75</f>
        <v>#REF!</v>
      </c>
      <c r="D7" s="42" t="e">
        <f>'C завтраками| Bed and breakfast'!#REF!*0.75</f>
        <v>#REF!</v>
      </c>
      <c r="E7" s="42" t="e">
        <f>'C завтраками| Bed and breakfast'!#REF!*0.75</f>
        <v>#REF!</v>
      </c>
      <c r="F7" s="42" t="e">
        <f>'C завтраками| Bed and breakfast'!#REF!*0.75</f>
        <v>#REF!</v>
      </c>
    </row>
    <row r="8" spans="1:6" s="53" customFormat="1" hidden="1" x14ac:dyDescent="0.2">
      <c r="A8" s="180">
        <v>2</v>
      </c>
      <c r="B8" s="42" t="e">
        <f>'C завтраками| Bed and breakfast'!#REF!*0.75</f>
        <v>#REF!</v>
      </c>
      <c r="C8" s="42" t="e">
        <f>'C завтраками| Bed and breakfast'!#REF!*0.75</f>
        <v>#REF!</v>
      </c>
      <c r="D8" s="42" t="e">
        <f>'C завтраками| Bed and breakfast'!#REF!*0.75</f>
        <v>#REF!</v>
      </c>
      <c r="E8" s="42" t="e">
        <f>'C завтраками| Bed and breakfast'!#REF!*0.75</f>
        <v>#REF!</v>
      </c>
      <c r="F8" s="42" t="e">
        <f>'C завтраками| Bed and breakfast'!#REF!*0.75</f>
        <v>#REF!</v>
      </c>
    </row>
    <row r="9" spans="1:6" s="53" customFormat="1" hidden="1" x14ac:dyDescent="0.2">
      <c r="A9" s="42" t="s">
        <v>234</v>
      </c>
      <c r="B9" s="42"/>
      <c r="C9" s="42"/>
      <c r="D9" s="42"/>
      <c r="E9" s="42"/>
      <c r="F9" s="42"/>
    </row>
    <row r="10" spans="1:6" s="53" customFormat="1" hidden="1" x14ac:dyDescent="0.2">
      <c r="A10" s="180">
        <v>1</v>
      </c>
      <c r="B10" s="42" t="e">
        <f>'C завтраками| Bed and breakfast'!#REF!*0.75</f>
        <v>#REF!</v>
      </c>
      <c r="C10" s="42" t="e">
        <f>'C завтраками| Bed and breakfast'!#REF!*0.75</f>
        <v>#REF!</v>
      </c>
      <c r="D10" s="42" t="e">
        <f>'C завтраками| Bed and breakfast'!#REF!*0.75</f>
        <v>#REF!</v>
      </c>
      <c r="E10" s="42" t="e">
        <f>'C завтраками| Bed and breakfast'!#REF!*0.75</f>
        <v>#REF!</v>
      </c>
      <c r="F10" s="42" t="e">
        <f>'C завтраками| Bed and breakfast'!#REF!*0.75</f>
        <v>#REF!</v>
      </c>
    </row>
    <row r="11" spans="1:6" s="53" customFormat="1" hidden="1" x14ac:dyDescent="0.2">
      <c r="A11" s="180">
        <v>2</v>
      </c>
      <c r="B11" s="42" t="e">
        <f>'C завтраками| Bed and breakfast'!#REF!*0.75</f>
        <v>#REF!</v>
      </c>
      <c r="C11" s="42" t="e">
        <f>'C завтраками| Bed and breakfast'!#REF!*0.75</f>
        <v>#REF!</v>
      </c>
      <c r="D11" s="42" t="e">
        <f>'C завтраками| Bed and breakfast'!#REF!*0.75</f>
        <v>#REF!</v>
      </c>
      <c r="E11" s="42" t="e">
        <f>'C завтраками| Bed and breakfast'!#REF!*0.75</f>
        <v>#REF!</v>
      </c>
      <c r="F11" s="42" t="e">
        <f>'C завтраками| Bed and breakfast'!#REF!*0.75</f>
        <v>#REF!</v>
      </c>
    </row>
    <row r="12" spans="1:6" s="53" customFormat="1" x14ac:dyDescent="0.2">
      <c r="A12" s="42" t="s">
        <v>86</v>
      </c>
      <c r="B12" s="42"/>
      <c r="C12" s="42"/>
      <c r="D12" s="42"/>
      <c r="E12" s="42"/>
      <c r="F12" s="42"/>
    </row>
    <row r="13" spans="1:6" s="53" customFormat="1" x14ac:dyDescent="0.2">
      <c r="A13" s="88">
        <v>1</v>
      </c>
      <c r="B13" s="42" t="e">
        <f>'C завтраками| Bed and breakfast'!#REF!*0.75</f>
        <v>#REF!</v>
      </c>
      <c r="C13" s="42" t="e">
        <f>'C завтраками| Bed and breakfast'!#REF!*0.75</f>
        <v>#REF!</v>
      </c>
      <c r="D13" s="42" t="e">
        <f>'C завтраками| Bed and breakfast'!#REF!*0.75</f>
        <v>#REF!</v>
      </c>
      <c r="E13" s="42" t="e">
        <f>'C завтраками| Bed and breakfast'!#REF!*0.75</f>
        <v>#REF!</v>
      </c>
      <c r="F13" s="42" t="e">
        <f>'C завтраками| Bed and breakfast'!#REF!*0.75</f>
        <v>#REF!</v>
      </c>
    </row>
    <row r="14" spans="1:6" s="53" customFormat="1" x14ac:dyDescent="0.2">
      <c r="A14" s="88">
        <v>2</v>
      </c>
      <c r="B14" s="42" t="e">
        <f>'C завтраками| Bed and breakfast'!#REF!*0.75</f>
        <v>#REF!</v>
      </c>
      <c r="C14" s="42" t="e">
        <f>'C завтраками| Bed and breakfast'!#REF!*0.75</f>
        <v>#REF!</v>
      </c>
      <c r="D14" s="42" t="e">
        <f>'C завтраками| Bed and breakfast'!#REF!*0.75</f>
        <v>#REF!</v>
      </c>
      <c r="E14" s="42" t="e">
        <f>'C завтраками| Bed and breakfast'!#REF!*0.75</f>
        <v>#REF!</v>
      </c>
      <c r="F14" s="42" t="e">
        <f>'C завтраками| Bed and breakfast'!#REF!*0.75</f>
        <v>#REF!</v>
      </c>
    </row>
    <row r="15" spans="1:6" s="53" customFormat="1" x14ac:dyDescent="0.2">
      <c r="A15" s="42" t="s">
        <v>87</v>
      </c>
      <c r="B15" s="42"/>
      <c r="C15" s="42"/>
      <c r="D15" s="42"/>
      <c r="E15" s="42"/>
      <c r="F15" s="42"/>
    </row>
    <row r="16" spans="1:6" s="53" customFormat="1" x14ac:dyDescent="0.2">
      <c r="A16" s="88" t="s">
        <v>88</v>
      </c>
      <c r="B16" s="42" t="e">
        <f>'C завтраками| Bed and breakfast'!#REF!*0.75</f>
        <v>#REF!</v>
      </c>
      <c r="C16" s="42" t="e">
        <f>'C завтраками| Bed and breakfast'!#REF!*0.75</f>
        <v>#REF!</v>
      </c>
      <c r="D16" s="42" t="e">
        <f>'C завтраками| Bed and breakfast'!#REF!*0.75</f>
        <v>#REF!</v>
      </c>
      <c r="E16" s="42" t="e">
        <f>'C завтраками| Bed and breakfast'!#REF!*0.75</f>
        <v>#REF!</v>
      </c>
      <c r="F16" s="42" t="e">
        <f>'C завтраками| Bed and breakfast'!#REF!*0.75</f>
        <v>#REF!</v>
      </c>
    </row>
    <row r="17" spans="1:2" s="53" customFormat="1" ht="12.75" thickBot="1" x14ac:dyDescent="0.25">
      <c r="A17" s="89"/>
      <c r="B17" s="89"/>
    </row>
    <row r="18" spans="1:2" s="50" customFormat="1" ht="12.75" thickBot="1" x14ac:dyDescent="0.25">
      <c r="A18" s="104" t="s">
        <v>66</v>
      </c>
    </row>
    <row r="19" spans="1:2" x14ac:dyDescent="0.2">
      <c r="A19" s="63" t="s">
        <v>78</v>
      </c>
    </row>
    <row r="20" spans="1:2" ht="9" hidden="1" customHeight="1" x14ac:dyDescent="0.2">
      <c r="A20" s="43" t="s">
        <v>67</v>
      </c>
    </row>
    <row r="21" spans="1:2" ht="10.7" customHeight="1" x14ac:dyDescent="0.2">
      <c r="A21" s="43" t="s">
        <v>89</v>
      </c>
    </row>
    <row r="22" spans="1:2" x14ac:dyDescent="0.2">
      <c r="A22" s="43" t="s">
        <v>68</v>
      </c>
    </row>
    <row r="23" spans="1:2" ht="13.35" customHeight="1" x14ac:dyDescent="0.2">
      <c r="A23" s="43" t="s">
        <v>69</v>
      </c>
    </row>
    <row r="24" spans="1:2" ht="13.35" customHeight="1" x14ac:dyDescent="0.2">
      <c r="A24" s="159" t="s">
        <v>162</v>
      </c>
    </row>
    <row r="25" spans="1:2" ht="12.6" customHeight="1" thickBot="1" x14ac:dyDescent="0.25">
      <c r="A25" s="3"/>
    </row>
    <row r="26" spans="1:2" ht="13.35" customHeight="1" thickBot="1" x14ac:dyDescent="0.25">
      <c r="A26" s="107" t="s">
        <v>139</v>
      </c>
    </row>
    <row r="27" spans="1:2" ht="11.45" customHeight="1" thickBot="1" x14ac:dyDescent="0.25">
      <c r="A27" s="176" t="s">
        <v>249</v>
      </c>
    </row>
    <row r="28" spans="1:2" ht="12.75" thickBot="1" x14ac:dyDescent="0.25">
      <c r="A28" s="177" t="s">
        <v>250</v>
      </c>
    </row>
    <row r="29" spans="1:2" ht="12.75" hidden="1" thickBot="1" x14ac:dyDescent="0.25">
      <c r="A29" s="166" t="s">
        <v>222</v>
      </c>
    </row>
    <row r="30" spans="1:2" ht="12.75" thickBot="1" x14ac:dyDescent="0.25">
      <c r="A30" s="107" t="s">
        <v>171</v>
      </c>
    </row>
    <row r="31" spans="1:2" x14ac:dyDescent="0.2">
      <c r="A31" s="158" t="s">
        <v>172</v>
      </c>
    </row>
    <row r="32" spans="1:2" x14ac:dyDescent="0.2">
      <c r="A32" s="158" t="s">
        <v>173</v>
      </c>
    </row>
  </sheetData>
  <mergeCells count="1">
    <mergeCell ref="A1:A2"/>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sheetPr>
  <dimension ref="A1:B38"/>
  <sheetViews>
    <sheetView zoomScaleNormal="100" workbookViewId="0">
      <pane xSplit="1" topLeftCell="B1" activePane="topRight" state="frozen"/>
      <selection pane="topRight" activeCell="B4" sqref="B4:B22"/>
    </sheetView>
  </sheetViews>
  <sheetFormatPr defaultColWidth="9" defaultRowHeight="12" x14ac:dyDescent="0.2"/>
  <cols>
    <col min="1" max="1" width="92.140625" style="48" bestFit="1" customWidth="1"/>
    <col min="2" max="16384" width="9" style="48"/>
  </cols>
  <sheetData>
    <row r="1" spans="1:2" s="51" customFormat="1" ht="12" customHeight="1" x14ac:dyDescent="0.2">
      <c r="A1" s="230" t="s">
        <v>82</v>
      </c>
    </row>
    <row r="2" spans="1:2" s="51" customFormat="1" ht="12" customHeight="1" x14ac:dyDescent="0.2">
      <c r="A2" s="230"/>
    </row>
    <row r="3" spans="1:2" s="51" customFormat="1" ht="11.1" customHeight="1" x14ac:dyDescent="0.2">
      <c r="A3" s="97" t="s">
        <v>260</v>
      </c>
    </row>
    <row r="4" spans="1:2" s="52" customFormat="1" ht="32.1" customHeight="1" x14ac:dyDescent="0.2">
      <c r="A4" s="98" t="s">
        <v>64</v>
      </c>
      <c r="B4" s="187" t="e">
        <f>'C завтраками| Bed and breakfast'!#REF!</f>
        <v>#REF!</v>
      </c>
    </row>
    <row r="5" spans="1:2" s="53" customFormat="1" ht="21.95" customHeight="1" x14ac:dyDescent="0.2">
      <c r="A5" s="98"/>
      <c r="B5" s="187" t="e">
        <f>'C завтраками| Bed and breakfast'!#REF!</f>
        <v>#REF!</v>
      </c>
    </row>
    <row r="6" spans="1:2" s="53" customFormat="1" x14ac:dyDescent="0.2">
      <c r="A6" s="42" t="s">
        <v>83</v>
      </c>
      <c r="B6" s="189"/>
    </row>
    <row r="7" spans="1:2" s="53" customFormat="1" x14ac:dyDescent="0.2">
      <c r="A7" s="88">
        <v>1</v>
      </c>
      <c r="B7" s="8" t="e">
        <f>'C завтраками| Bed and breakfast'!#REF!*0.75</f>
        <v>#REF!</v>
      </c>
    </row>
    <row r="8" spans="1:2" s="53" customFormat="1" x14ac:dyDescent="0.2">
      <c r="A8" s="88">
        <v>2</v>
      </c>
      <c r="B8" s="8" t="e">
        <f>'C завтраками| Bed and breakfast'!#REF!*0.75</f>
        <v>#REF!</v>
      </c>
    </row>
    <row r="9" spans="1:2" s="53" customFormat="1" x14ac:dyDescent="0.2">
      <c r="A9" s="42" t="s">
        <v>234</v>
      </c>
      <c r="B9" s="8"/>
    </row>
    <row r="10" spans="1:2" s="53" customFormat="1" x14ac:dyDescent="0.2">
      <c r="A10" s="180">
        <v>1</v>
      </c>
      <c r="B10" s="8" t="e">
        <f>'C завтраками| Bed and breakfast'!#REF!*0.75</f>
        <v>#REF!</v>
      </c>
    </row>
    <row r="11" spans="1:2" s="53" customFormat="1" x14ac:dyDescent="0.2">
      <c r="A11" s="180">
        <v>2</v>
      </c>
      <c r="B11" s="8" t="e">
        <f>'C завтраками| Bed and breakfast'!#REF!*0.75</f>
        <v>#REF!</v>
      </c>
    </row>
    <row r="12" spans="1:2" s="53" customFormat="1" x14ac:dyDescent="0.2">
      <c r="A12" s="42" t="s">
        <v>84</v>
      </c>
      <c r="B12" s="8"/>
    </row>
    <row r="13" spans="1:2" s="53" customFormat="1" x14ac:dyDescent="0.2">
      <c r="A13" s="88">
        <f>A7</f>
        <v>1</v>
      </c>
      <c r="B13" s="8" t="e">
        <f>'C завтраками| Bed and breakfast'!#REF!*0.75</f>
        <v>#REF!</v>
      </c>
    </row>
    <row r="14" spans="1:2" s="53" customFormat="1" x14ac:dyDescent="0.2">
      <c r="A14" s="88">
        <f>A8</f>
        <v>2</v>
      </c>
      <c r="B14" s="8" t="e">
        <f>'C завтраками| Bed and breakfast'!#REF!*0.75</f>
        <v>#REF!</v>
      </c>
    </row>
    <row r="15" spans="1:2" s="53" customFormat="1" x14ac:dyDescent="0.2">
      <c r="A15" s="42" t="s">
        <v>85</v>
      </c>
      <c r="B15" s="8"/>
    </row>
    <row r="16" spans="1:2" s="53" customFormat="1" x14ac:dyDescent="0.2">
      <c r="A16" s="88">
        <f>A7</f>
        <v>1</v>
      </c>
      <c r="B16" s="8" t="e">
        <f>'C завтраками| Bed and breakfast'!#REF!*0.75</f>
        <v>#REF!</v>
      </c>
    </row>
    <row r="17" spans="1:2" s="53" customFormat="1" x14ac:dyDescent="0.2">
      <c r="A17" s="88">
        <f>A8</f>
        <v>2</v>
      </c>
      <c r="B17" s="8" t="e">
        <f>'C завтраками| Bed and breakfast'!#REF!*0.75</f>
        <v>#REF!</v>
      </c>
    </row>
    <row r="18" spans="1:2" s="53" customFormat="1" x14ac:dyDescent="0.2">
      <c r="A18" s="42" t="s">
        <v>86</v>
      </c>
      <c r="B18" s="8"/>
    </row>
    <row r="19" spans="1:2" s="53" customFormat="1" x14ac:dyDescent="0.2">
      <c r="A19" s="88">
        <f>A7</f>
        <v>1</v>
      </c>
      <c r="B19" s="8" t="e">
        <f>'C завтраками| Bed and breakfast'!#REF!*0.75</f>
        <v>#REF!</v>
      </c>
    </row>
    <row r="20" spans="1:2" s="53" customFormat="1" x14ac:dyDescent="0.2">
      <c r="A20" s="88">
        <f>A8</f>
        <v>2</v>
      </c>
      <c r="B20" s="8" t="e">
        <f>'C завтраками| Bed and breakfast'!#REF!*0.75</f>
        <v>#REF!</v>
      </c>
    </row>
    <row r="21" spans="1:2" s="53" customFormat="1" x14ac:dyDescent="0.2">
      <c r="A21" s="42" t="s">
        <v>87</v>
      </c>
      <c r="B21" s="8"/>
    </row>
    <row r="22" spans="1:2" s="53" customFormat="1" x14ac:dyDescent="0.2">
      <c r="A22" s="88" t="s">
        <v>88</v>
      </c>
      <c r="B22" s="8" t="e">
        <f>'C завтраками| Bed and breakfast'!#REF!*0.75</f>
        <v>#REF!</v>
      </c>
    </row>
    <row r="23" spans="1:2" s="53" customFormat="1" x14ac:dyDescent="0.2">
      <c r="A23" s="89"/>
    </row>
    <row r="24" spans="1:2" s="50" customFormat="1" ht="12.75" thickBot="1" x14ac:dyDescent="0.25">
      <c r="A24" s="100"/>
    </row>
    <row r="25" spans="1:2" s="50" customFormat="1" ht="12.75" thickBot="1" x14ac:dyDescent="0.25">
      <c r="A25" s="104" t="s">
        <v>66</v>
      </c>
    </row>
    <row r="26" spans="1:2" x14ac:dyDescent="0.2">
      <c r="A26" s="63" t="s">
        <v>78</v>
      </c>
    </row>
    <row r="27" spans="1:2" ht="9" hidden="1" customHeight="1" x14ac:dyDescent="0.2">
      <c r="A27" s="43" t="s">
        <v>67</v>
      </c>
    </row>
    <row r="28" spans="1:2" ht="10.7" customHeight="1" x14ac:dyDescent="0.2">
      <c r="A28" s="43" t="s">
        <v>89</v>
      </c>
    </row>
    <row r="29" spans="1:2" x14ac:dyDescent="0.2">
      <c r="A29" s="43" t="s">
        <v>68</v>
      </c>
    </row>
    <row r="30" spans="1:2" ht="13.35" customHeight="1" x14ac:dyDescent="0.2">
      <c r="A30" s="43" t="s">
        <v>69</v>
      </c>
    </row>
    <row r="31" spans="1:2" ht="13.35" customHeight="1" x14ac:dyDescent="0.2">
      <c r="A31" s="159" t="s">
        <v>162</v>
      </c>
    </row>
    <row r="32" spans="1:2" ht="12.6" customHeight="1" thickBot="1" x14ac:dyDescent="0.25">
      <c r="A32" s="3"/>
    </row>
    <row r="33" spans="1:1" ht="11.45" customHeight="1" thickBot="1" x14ac:dyDescent="0.25">
      <c r="A33" s="107" t="s">
        <v>139</v>
      </c>
    </row>
    <row r="34" spans="1:1" ht="12.75" thickBot="1" x14ac:dyDescent="0.25">
      <c r="A34" s="216" t="s">
        <v>290</v>
      </c>
    </row>
    <row r="35" spans="1:1" ht="12.75" thickBot="1" x14ac:dyDescent="0.25">
      <c r="A35" s="217" t="s">
        <v>288</v>
      </c>
    </row>
    <row r="36" spans="1:1" ht="12.75" thickBot="1" x14ac:dyDescent="0.25">
      <c r="A36" s="107" t="s">
        <v>171</v>
      </c>
    </row>
    <row r="37" spans="1:1" x14ac:dyDescent="0.2">
      <c r="A37" s="158" t="s">
        <v>172</v>
      </c>
    </row>
    <row r="38" spans="1:1" x14ac:dyDescent="0.2">
      <c r="A38" s="158" t="s">
        <v>173</v>
      </c>
    </row>
  </sheetData>
  <mergeCells count="1">
    <mergeCell ref="A1:A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J53"/>
  <sheetViews>
    <sheetView zoomScaleNormal="100" workbookViewId="0">
      <pane xSplit="1" topLeftCell="B1" activePane="topRight" state="frozen"/>
      <selection pane="topRight" activeCell="B1" sqref="B1:C1048576"/>
    </sheetView>
  </sheetViews>
  <sheetFormatPr defaultColWidth="9" defaultRowHeight="12" x14ac:dyDescent="0.2"/>
  <cols>
    <col min="1" max="1" width="84.5703125" style="48" customWidth="1"/>
    <col min="2" max="16384" width="9" style="48"/>
  </cols>
  <sheetData>
    <row r="1" spans="1:10" s="51" customFormat="1" ht="12" customHeight="1" x14ac:dyDescent="0.2">
      <c r="A1" s="230" t="s">
        <v>82</v>
      </c>
    </row>
    <row r="2" spans="1:10" s="51" customFormat="1" ht="12" customHeight="1" x14ac:dyDescent="0.2">
      <c r="A2" s="230"/>
    </row>
    <row r="3" spans="1:10" s="51" customFormat="1" ht="12" customHeight="1" x14ac:dyDescent="0.2">
      <c r="A3" s="170" t="s">
        <v>237</v>
      </c>
    </row>
    <row r="4" spans="1:10" ht="18" customHeight="1" x14ac:dyDescent="0.2">
      <c r="A4" s="111" t="s">
        <v>100</v>
      </c>
      <c r="B4" s="202" t="e">
        <f>'Каникулы в горах | FIT18'!B24</f>
        <v>#REF!</v>
      </c>
      <c r="C4" s="202" t="e">
        <f>'Каникулы в горах | FIT18'!C24</f>
        <v>#REF!</v>
      </c>
      <c r="D4" s="202" t="e">
        <f>'Каникулы в горах | FIT18'!D24</f>
        <v>#REF!</v>
      </c>
      <c r="E4" s="202" t="e">
        <f>'Каникулы в горах | FIT18'!E24</f>
        <v>#REF!</v>
      </c>
      <c r="F4" s="202" t="e">
        <f>'Каникулы в горах | FIT18'!F24</f>
        <v>#REF!</v>
      </c>
      <c r="G4" s="202" t="e">
        <f>'Каникулы в горах | FIT18'!G24</f>
        <v>#REF!</v>
      </c>
      <c r="H4" s="202" t="e">
        <f>'Каникулы в горах | FIT18'!H24</f>
        <v>#REF!</v>
      </c>
      <c r="I4" s="202" t="e">
        <f>'Каникулы в горах | FIT18'!I24</f>
        <v>#REF!</v>
      </c>
      <c r="J4" s="202" t="e">
        <f>'Каникулы в горах | FIT18'!J24</f>
        <v>#REF!</v>
      </c>
    </row>
    <row r="5" spans="1:10" ht="20.25" customHeight="1" x14ac:dyDescent="0.2">
      <c r="A5" s="90" t="s">
        <v>64</v>
      </c>
      <c r="B5" s="202" t="e">
        <f>'Каникулы в горах | FIT18'!B25</f>
        <v>#REF!</v>
      </c>
      <c r="C5" s="202" t="e">
        <f>'Каникулы в горах | FIT18'!C25</f>
        <v>#REF!</v>
      </c>
      <c r="D5" s="202" t="e">
        <f>'Каникулы в горах | FIT18'!D25</f>
        <v>#REF!</v>
      </c>
      <c r="E5" s="202" t="e">
        <f>'Каникулы в горах | FIT18'!E25</f>
        <v>#REF!</v>
      </c>
      <c r="F5" s="202" t="e">
        <f>'Каникулы в горах | FIT18'!F25</f>
        <v>#REF!</v>
      </c>
      <c r="G5" s="202" t="e">
        <f>'Каникулы в горах | FIT18'!G25</f>
        <v>#REF!</v>
      </c>
      <c r="H5" s="202" t="e">
        <f>'Каникулы в горах | FIT18'!H25</f>
        <v>#REF!</v>
      </c>
      <c r="I5" s="202" t="e">
        <f>'Каникулы в горах | FIT18'!I25</f>
        <v>#REF!</v>
      </c>
      <c r="J5" s="202" t="e">
        <f>'Каникулы в горах | FIT18'!J25</f>
        <v>#REF!</v>
      </c>
    </row>
    <row r="6" spans="1:10" s="44" customFormat="1" x14ac:dyDescent="0.2">
      <c r="A6" s="42" t="s">
        <v>83</v>
      </c>
      <c r="B6" s="87"/>
      <c r="C6" s="87"/>
      <c r="D6" s="87"/>
      <c r="E6" s="87"/>
      <c r="F6" s="87"/>
      <c r="G6" s="87"/>
      <c r="H6" s="87"/>
      <c r="I6" s="87"/>
      <c r="J6" s="87"/>
    </row>
    <row r="7" spans="1:10" s="50" customFormat="1" x14ac:dyDescent="0.2">
      <c r="A7" s="88">
        <v>1</v>
      </c>
      <c r="B7" s="94" t="e">
        <f>'Каникулы в горах | FIT18'!B27+25</f>
        <v>#REF!</v>
      </c>
      <c r="C7" s="94" t="e">
        <f>'Каникулы в горах | FIT18'!C27+25</f>
        <v>#REF!</v>
      </c>
      <c r="D7" s="94" t="e">
        <f>'Каникулы в горах | FIT18'!D27+25</f>
        <v>#REF!</v>
      </c>
      <c r="E7" s="94" t="e">
        <f>'Каникулы в горах | FIT18'!E27+25</f>
        <v>#REF!</v>
      </c>
      <c r="F7" s="94" t="e">
        <f>'Каникулы в горах | FIT18'!F27+25</f>
        <v>#REF!</v>
      </c>
      <c r="G7" s="94" t="e">
        <f>'Каникулы в горах | FIT18'!G27+25</f>
        <v>#REF!</v>
      </c>
      <c r="H7" s="94" t="e">
        <f>'Каникулы в горах | FIT18'!H27+25</f>
        <v>#REF!</v>
      </c>
      <c r="I7" s="94" t="e">
        <f>'Каникулы в горах | FIT18'!I27+25</f>
        <v>#REF!</v>
      </c>
      <c r="J7" s="94" t="e">
        <f>'Каникулы в горах | FIT18'!J27+25</f>
        <v>#REF!</v>
      </c>
    </row>
    <row r="8" spans="1:10" s="50" customFormat="1" x14ac:dyDescent="0.2">
      <c r="A8" s="88">
        <v>2</v>
      </c>
      <c r="B8" s="94" t="e">
        <f>'Каникулы в горах | FIT18'!B28+25</f>
        <v>#REF!</v>
      </c>
      <c r="C8" s="94" t="e">
        <f>'Каникулы в горах | FIT18'!C28+25</f>
        <v>#REF!</v>
      </c>
      <c r="D8" s="94" t="e">
        <f>'Каникулы в горах | FIT18'!D28+25</f>
        <v>#REF!</v>
      </c>
      <c r="E8" s="94" t="e">
        <f>'Каникулы в горах | FIT18'!E28+25</f>
        <v>#REF!</v>
      </c>
      <c r="F8" s="94" t="e">
        <f>'Каникулы в горах | FIT18'!F28+25</f>
        <v>#REF!</v>
      </c>
      <c r="G8" s="94" t="e">
        <f>'Каникулы в горах | FIT18'!G28+25</f>
        <v>#REF!</v>
      </c>
      <c r="H8" s="94" t="e">
        <f>'Каникулы в горах | FIT18'!H28+25</f>
        <v>#REF!</v>
      </c>
      <c r="I8" s="94" t="e">
        <f>'Каникулы в горах | FIT18'!I28+25</f>
        <v>#REF!</v>
      </c>
      <c r="J8" s="94" t="e">
        <f>'Каникулы в горах | FIT18'!J28+25</f>
        <v>#REF!</v>
      </c>
    </row>
    <row r="9" spans="1:10" s="50" customFormat="1" x14ac:dyDescent="0.2">
      <c r="A9" s="42" t="s">
        <v>234</v>
      </c>
      <c r="B9" s="94"/>
      <c r="C9" s="94"/>
      <c r="D9" s="94"/>
      <c r="E9" s="94"/>
      <c r="F9" s="94"/>
      <c r="G9" s="94"/>
      <c r="H9" s="94"/>
      <c r="I9" s="94"/>
      <c r="J9" s="94"/>
    </row>
    <row r="10" spans="1:10" s="50" customFormat="1" x14ac:dyDescent="0.2">
      <c r="A10" s="180">
        <v>1</v>
      </c>
      <c r="B10" s="94" t="e">
        <f>'Каникулы в горах | FIT18'!B30+25</f>
        <v>#REF!</v>
      </c>
      <c r="C10" s="94" t="e">
        <f>'Каникулы в горах | FIT18'!C30+25</f>
        <v>#REF!</v>
      </c>
      <c r="D10" s="94" t="e">
        <f>'Каникулы в горах | FIT18'!D30+25</f>
        <v>#REF!</v>
      </c>
      <c r="E10" s="94" t="e">
        <f>'Каникулы в горах | FIT18'!E30+25</f>
        <v>#REF!</v>
      </c>
      <c r="F10" s="94" t="e">
        <f>'Каникулы в горах | FIT18'!F30+25</f>
        <v>#REF!</v>
      </c>
      <c r="G10" s="94" t="e">
        <f>'Каникулы в горах | FIT18'!G30+25</f>
        <v>#REF!</v>
      </c>
      <c r="H10" s="94" t="e">
        <f>'Каникулы в горах | FIT18'!H30+25</f>
        <v>#REF!</v>
      </c>
      <c r="I10" s="94" t="e">
        <f>'Каникулы в горах | FIT18'!I30+25</f>
        <v>#REF!</v>
      </c>
      <c r="J10" s="94" t="e">
        <f>'Каникулы в горах | FIT18'!J30+25</f>
        <v>#REF!</v>
      </c>
    </row>
    <row r="11" spans="1:10" s="50" customFormat="1" x14ac:dyDescent="0.2">
      <c r="A11" s="180">
        <v>2</v>
      </c>
      <c r="B11" s="94" t="e">
        <f>'Каникулы в горах | FIT18'!B31+25</f>
        <v>#REF!</v>
      </c>
      <c r="C11" s="94" t="e">
        <f>'Каникулы в горах | FIT18'!C31+25</f>
        <v>#REF!</v>
      </c>
      <c r="D11" s="94" t="e">
        <f>'Каникулы в горах | FIT18'!D31+25</f>
        <v>#REF!</v>
      </c>
      <c r="E11" s="94" t="e">
        <f>'Каникулы в горах | FIT18'!E31+25</f>
        <v>#REF!</v>
      </c>
      <c r="F11" s="94" t="e">
        <f>'Каникулы в горах | FIT18'!F31+25</f>
        <v>#REF!</v>
      </c>
      <c r="G11" s="94" t="e">
        <f>'Каникулы в горах | FIT18'!G31+25</f>
        <v>#REF!</v>
      </c>
      <c r="H11" s="94" t="e">
        <f>'Каникулы в горах | FIT18'!H31+25</f>
        <v>#REF!</v>
      </c>
      <c r="I11" s="94" t="e">
        <f>'Каникулы в горах | FIT18'!I31+25</f>
        <v>#REF!</v>
      </c>
      <c r="J11" s="94" t="e">
        <f>'Каникулы в горах | FIT18'!J31+25</f>
        <v>#REF!</v>
      </c>
    </row>
    <row r="12" spans="1:10" s="50" customFormat="1" x14ac:dyDescent="0.2">
      <c r="A12" s="42" t="s">
        <v>84</v>
      </c>
      <c r="B12" s="94"/>
      <c r="C12" s="94"/>
      <c r="D12" s="94"/>
      <c r="E12" s="94"/>
      <c r="F12" s="94"/>
      <c r="G12" s="94"/>
      <c r="H12" s="94"/>
      <c r="I12" s="94"/>
      <c r="J12" s="94"/>
    </row>
    <row r="13" spans="1:10" s="50" customFormat="1" x14ac:dyDescent="0.2">
      <c r="A13" s="88">
        <f>A7</f>
        <v>1</v>
      </c>
      <c r="B13" s="94" t="e">
        <f>'Каникулы в горах | FIT18'!B33+25</f>
        <v>#REF!</v>
      </c>
      <c r="C13" s="94" t="e">
        <f>'Каникулы в горах | FIT18'!C33+25</f>
        <v>#REF!</v>
      </c>
      <c r="D13" s="94" t="e">
        <f>'Каникулы в горах | FIT18'!D33+25</f>
        <v>#REF!</v>
      </c>
      <c r="E13" s="94" t="e">
        <f>'Каникулы в горах | FIT18'!E33+25</f>
        <v>#REF!</v>
      </c>
      <c r="F13" s="94" t="e">
        <f>'Каникулы в горах | FIT18'!F33+25</f>
        <v>#REF!</v>
      </c>
      <c r="G13" s="94" t="e">
        <f>'Каникулы в горах | FIT18'!G33+25</f>
        <v>#REF!</v>
      </c>
      <c r="H13" s="94" t="e">
        <f>'Каникулы в горах | FIT18'!H33+25</f>
        <v>#REF!</v>
      </c>
      <c r="I13" s="94" t="e">
        <f>'Каникулы в горах | FIT18'!I33+25</f>
        <v>#REF!</v>
      </c>
      <c r="J13" s="94" t="e">
        <f>'Каникулы в горах | FIT18'!J33+25</f>
        <v>#REF!</v>
      </c>
    </row>
    <row r="14" spans="1:10" s="50" customFormat="1" x14ac:dyDescent="0.2">
      <c r="A14" s="88">
        <f>A8</f>
        <v>2</v>
      </c>
      <c r="B14" s="94" t="e">
        <f>'Каникулы в горах | FIT18'!B34+25</f>
        <v>#REF!</v>
      </c>
      <c r="C14" s="94" t="e">
        <f>'Каникулы в горах | FIT18'!C34+25</f>
        <v>#REF!</v>
      </c>
      <c r="D14" s="94" t="e">
        <f>'Каникулы в горах | FIT18'!D34+25</f>
        <v>#REF!</v>
      </c>
      <c r="E14" s="94" t="e">
        <f>'Каникулы в горах | FIT18'!E34+25</f>
        <v>#REF!</v>
      </c>
      <c r="F14" s="94" t="e">
        <f>'Каникулы в горах | FIT18'!F34+25</f>
        <v>#REF!</v>
      </c>
      <c r="G14" s="94" t="e">
        <f>'Каникулы в горах | FIT18'!G34+25</f>
        <v>#REF!</v>
      </c>
      <c r="H14" s="94" t="e">
        <f>'Каникулы в горах | FIT18'!H34+25</f>
        <v>#REF!</v>
      </c>
      <c r="I14" s="94" t="e">
        <f>'Каникулы в горах | FIT18'!I34+25</f>
        <v>#REF!</v>
      </c>
      <c r="J14" s="94" t="e">
        <f>'Каникулы в горах | FIT18'!J34+25</f>
        <v>#REF!</v>
      </c>
    </row>
    <row r="15" spans="1:10" s="50" customFormat="1" x14ac:dyDescent="0.2">
      <c r="A15" s="42" t="s">
        <v>85</v>
      </c>
      <c r="B15" s="94"/>
      <c r="C15" s="94"/>
      <c r="D15" s="94"/>
      <c r="E15" s="94"/>
      <c r="F15" s="94"/>
      <c r="G15" s="94"/>
      <c r="H15" s="94"/>
      <c r="I15" s="94"/>
      <c r="J15" s="94"/>
    </row>
    <row r="16" spans="1:10" s="50" customFormat="1" x14ac:dyDescent="0.2">
      <c r="A16" s="88">
        <f>A7</f>
        <v>1</v>
      </c>
      <c r="B16" s="94" t="e">
        <f>'Каникулы в горах | FIT18'!B36+25</f>
        <v>#REF!</v>
      </c>
      <c r="C16" s="94" t="e">
        <f>'Каникулы в горах | FIT18'!C36+25</f>
        <v>#REF!</v>
      </c>
      <c r="D16" s="94" t="e">
        <f>'Каникулы в горах | FIT18'!D36+25</f>
        <v>#REF!</v>
      </c>
      <c r="E16" s="94" t="e">
        <f>'Каникулы в горах | FIT18'!E36+25</f>
        <v>#REF!</v>
      </c>
      <c r="F16" s="94" t="e">
        <f>'Каникулы в горах | FIT18'!F36+25</f>
        <v>#REF!</v>
      </c>
      <c r="G16" s="94" t="e">
        <f>'Каникулы в горах | FIT18'!G36+25</f>
        <v>#REF!</v>
      </c>
      <c r="H16" s="94" t="e">
        <f>'Каникулы в горах | FIT18'!H36+25</f>
        <v>#REF!</v>
      </c>
      <c r="I16" s="94" t="e">
        <f>'Каникулы в горах | FIT18'!I36+25</f>
        <v>#REF!</v>
      </c>
      <c r="J16" s="94" t="e">
        <f>'Каникулы в горах | FIT18'!J36+25</f>
        <v>#REF!</v>
      </c>
    </row>
    <row r="17" spans="1:10" s="50" customFormat="1" x14ac:dyDescent="0.2">
      <c r="A17" s="88">
        <f>A8</f>
        <v>2</v>
      </c>
      <c r="B17" s="94" t="e">
        <f>'Каникулы в горах | FIT18'!B37+25</f>
        <v>#REF!</v>
      </c>
      <c r="C17" s="94" t="e">
        <f>'Каникулы в горах | FIT18'!C37+25</f>
        <v>#REF!</v>
      </c>
      <c r="D17" s="94" t="e">
        <f>'Каникулы в горах | FIT18'!D37+25</f>
        <v>#REF!</v>
      </c>
      <c r="E17" s="94" t="e">
        <f>'Каникулы в горах | FIT18'!E37+25</f>
        <v>#REF!</v>
      </c>
      <c r="F17" s="94" t="e">
        <f>'Каникулы в горах | FIT18'!F37+25</f>
        <v>#REF!</v>
      </c>
      <c r="G17" s="94" t="e">
        <f>'Каникулы в горах | FIT18'!G37+25</f>
        <v>#REF!</v>
      </c>
      <c r="H17" s="94" t="e">
        <f>'Каникулы в горах | FIT18'!H37+25</f>
        <v>#REF!</v>
      </c>
      <c r="I17" s="94" t="e">
        <f>'Каникулы в горах | FIT18'!I37+25</f>
        <v>#REF!</v>
      </c>
      <c r="J17" s="94" t="e">
        <f>'Каникулы в горах | FIT18'!J37+25</f>
        <v>#REF!</v>
      </c>
    </row>
    <row r="18" spans="1:10" s="50" customFormat="1" x14ac:dyDescent="0.2">
      <c r="A18" s="42" t="s">
        <v>86</v>
      </c>
      <c r="B18" s="94"/>
      <c r="C18" s="94"/>
      <c r="D18" s="94"/>
      <c r="E18" s="94"/>
      <c r="F18" s="94"/>
      <c r="G18" s="94"/>
      <c r="H18" s="94"/>
      <c r="I18" s="94"/>
      <c r="J18" s="94"/>
    </row>
    <row r="19" spans="1:10" s="50" customFormat="1" x14ac:dyDescent="0.2">
      <c r="A19" s="88">
        <f>A7</f>
        <v>1</v>
      </c>
      <c r="B19" s="94" t="e">
        <f>'Каникулы в горах | FIT18'!B39+25</f>
        <v>#REF!</v>
      </c>
      <c r="C19" s="94" t="e">
        <f>'Каникулы в горах | FIT18'!C39+25</f>
        <v>#REF!</v>
      </c>
      <c r="D19" s="94" t="e">
        <f>'Каникулы в горах | FIT18'!D39+25</f>
        <v>#REF!</v>
      </c>
      <c r="E19" s="94" t="e">
        <f>'Каникулы в горах | FIT18'!E39+25</f>
        <v>#REF!</v>
      </c>
      <c r="F19" s="94" t="e">
        <f>'Каникулы в горах | FIT18'!F39+25</f>
        <v>#REF!</v>
      </c>
      <c r="G19" s="94" t="e">
        <f>'Каникулы в горах | FIT18'!G39+25</f>
        <v>#REF!</v>
      </c>
      <c r="H19" s="94" t="e">
        <f>'Каникулы в горах | FIT18'!H39+25</f>
        <v>#REF!</v>
      </c>
      <c r="I19" s="94" t="e">
        <f>'Каникулы в горах | FIT18'!I39+25</f>
        <v>#REF!</v>
      </c>
      <c r="J19" s="94" t="e">
        <f>'Каникулы в горах | FIT18'!J39+25</f>
        <v>#REF!</v>
      </c>
    </row>
    <row r="20" spans="1:10" s="50" customFormat="1" x14ac:dyDescent="0.2">
      <c r="A20" s="88">
        <f>A8</f>
        <v>2</v>
      </c>
      <c r="B20" s="94" t="e">
        <f>'Каникулы в горах | FIT18'!B40+25</f>
        <v>#REF!</v>
      </c>
      <c r="C20" s="94" t="e">
        <f>'Каникулы в горах | FIT18'!C40+25</f>
        <v>#REF!</v>
      </c>
      <c r="D20" s="94" t="e">
        <f>'Каникулы в горах | FIT18'!D40+25</f>
        <v>#REF!</v>
      </c>
      <c r="E20" s="94" t="e">
        <f>'Каникулы в горах | FIT18'!E40+25</f>
        <v>#REF!</v>
      </c>
      <c r="F20" s="94" t="e">
        <f>'Каникулы в горах | FIT18'!F40+25</f>
        <v>#REF!</v>
      </c>
      <c r="G20" s="94" t="e">
        <f>'Каникулы в горах | FIT18'!G40+25</f>
        <v>#REF!</v>
      </c>
      <c r="H20" s="94" t="e">
        <f>'Каникулы в горах | FIT18'!H40+25</f>
        <v>#REF!</v>
      </c>
      <c r="I20" s="94" t="e">
        <f>'Каникулы в горах | FIT18'!I40+25</f>
        <v>#REF!</v>
      </c>
      <c r="J20" s="94" t="e">
        <f>'Каникулы в горах | FIT18'!J40+25</f>
        <v>#REF!</v>
      </c>
    </row>
    <row r="21" spans="1:10" s="50" customFormat="1" x14ac:dyDescent="0.2">
      <c r="A21" s="42" t="s">
        <v>87</v>
      </c>
      <c r="B21" s="94"/>
      <c r="C21" s="94"/>
      <c r="D21" s="94"/>
      <c r="E21" s="94"/>
      <c r="F21" s="94"/>
      <c r="G21" s="94"/>
      <c r="H21" s="94"/>
      <c r="I21" s="94"/>
      <c r="J21" s="94"/>
    </row>
    <row r="22" spans="1:10" s="50" customFormat="1" x14ac:dyDescent="0.2">
      <c r="A22" s="88" t="s">
        <v>88</v>
      </c>
      <c r="B22" s="94" t="e">
        <f>'Каникулы в горах | FIT18'!B42+25</f>
        <v>#REF!</v>
      </c>
      <c r="C22" s="94" t="e">
        <f>'Каникулы в горах | FIT18'!C42+25</f>
        <v>#REF!</v>
      </c>
      <c r="D22" s="94" t="e">
        <f>'Каникулы в горах | FIT18'!D42+25</f>
        <v>#REF!</v>
      </c>
      <c r="E22" s="94" t="e">
        <f>'Каникулы в горах | FIT18'!E42+25</f>
        <v>#REF!</v>
      </c>
      <c r="F22" s="94" t="e">
        <f>'Каникулы в горах | FIT18'!F42+25</f>
        <v>#REF!</v>
      </c>
      <c r="G22" s="94" t="e">
        <f>'Каникулы в горах | FIT18'!G42+25</f>
        <v>#REF!</v>
      </c>
      <c r="H22" s="94" t="e">
        <f>'Каникулы в горах | FIT18'!H42+25</f>
        <v>#REF!</v>
      </c>
      <c r="I22" s="94" t="e">
        <f>'Каникулы в горах | FIT18'!I42+25</f>
        <v>#REF!</v>
      </c>
      <c r="J22" s="94" t="e">
        <f>'Каникулы в горах | FIT18'!J42+25</f>
        <v>#REF!</v>
      </c>
    </row>
    <row r="23" spans="1:10" s="50" customFormat="1" ht="120" x14ac:dyDescent="0.2">
      <c r="A23" s="156" t="s">
        <v>239</v>
      </c>
    </row>
    <row r="24" spans="1:10" s="50" customFormat="1" x14ac:dyDescent="0.2">
      <c r="A24" s="169" t="s">
        <v>71</v>
      </c>
    </row>
    <row r="25" spans="1:10" s="50" customFormat="1" x14ac:dyDescent="0.2">
      <c r="A25" s="144" t="s">
        <v>71</v>
      </c>
    </row>
    <row r="26" spans="1:10" x14ac:dyDescent="0.2">
      <c r="A26" s="57" t="s">
        <v>283</v>
      </c>
    </row>
    <row r="27" spans="1:10" ht="9" customHeight="1" x14ac:dyDescent="0.2">
      <c r="A27" s="57" t="s">
        <v>284</v>
      </c>
    </row>
    <row r="28" spans="1:10" ht="10.7" customHeight="1" x14ac:dyDescent="0.2">
      <c r="A28" s="144" t="s">
        <v>66</v>
      </c>
    </row>
    <row r="29" spans="1:10" ht="13.35" customHeight="1" x14ac:dyDescent="0.2">
      <c r="A29" s="207" t="s">
        <v>78</v>
      </c>
    </row>
    <row r="30" spans="1:10" ht="13.35" customHeight="1" x14ac:dyDescent="0.2">
      <c r="A30" s="208" t="s">
        <v>67</v>
      </c>
    </row>
    <row r="31" spans="1:10" ht="12.6" customHeight="1" x14ac:dyDescent="0.2">
      <c r="A31" s="208" t="s">
        <v>68</v>
      </c>
    </row>
    <row r="32" spans="1:10" ht="13.35" customHeight="1" x14ac:dyDescent="0.2">
      <c r="A32" s="209" t="s">
        <v>69</v>
      </c>
    </row>
    <row r="33" spans="1:1" ht="11.45" customHeight="1" x14ac:dyDescent="0.2">
      <c r="A33" s="210" t="s">
        <v>162</v>
      </c>
    </row>
    <row r="34" spans="1:1" ht="24" x14ac:dyDescent="0.2">
      <c r="A34" s="211" t="s">
        <v>116</v>
      </c>
    </row>
    <row r="35" spans="1:1" ht="24" x14ac:dyDescent="0.2">
      <c r="A35" s="54" t="s">
        <v>282</v>
      </c>
    </row>
    <row r="36" spans="1:1" x14ac:dyDescent="0.2">
      <c r="A36" s="59"/>
    </row>
    <row r="37" spans="1:1" ht="25.5" x14ac:dyDescent="0.2">
      <c r="A37" s="157" t="s">
        <v>285</v>
      </c>
    </row>
    <row r="38" spans="1:1" ht="45" x14ac:dyDescent="0.2">
      <c r="A38" s="201" t="s">
        <v>226</v>
      </c>
    </row>
    <row r="39" spans="1:1" ht="22.5" x14ac:dyDescent="0.2">
      <c r="A39" s="201" t="s">
        <v>277</v>
      </c>
    </row>
    <row r="40" spans="1:1" ht="22.5" x14ac:dyDescent="0.2">
      <c r="A40" s="201" t="s">
        <v>278</v>
      </c>
    </row>
    <row r="41" spans="1:1" ht="33.75" x14ac:dyDescent="0.2">
      <c r="A41" s="201" t="s">
        <v>279</v>
      </c>
    </row>
    <row r="42" spans="1:1" ht="22.5" x14ac:dyDescent="0.2">
      <c r="A42" s="201" t="s">
        <v>280</v>
      </c>
    </row>
    <row r="43" spans="1:1" ht="22.5" x14ac:dyDescent="0.2">
      <c r="A43" s="201" t="s">
        <v>281</v>
      </c>
    </row>
    <row r="44" spans="1:1" ht="56.25" x14ac:dyDescent="0.2">
      <c r="A44" s="212" t="s">
        <v>286</v>
      </c>
    </row>
    <row r="45" spans="1:1" ht="78.75" x14ac:dyDescent="0.2">
      <c r="A45" s="212" t="s">
        <v>287</v>
      </c>
    </row>
    <row r="46" spans="1:1" ht="21" x14ac:dyDescent="0.2">
      <c r="A46" s="140" t="s">
        <v>95</v>
      </c>
    </row>
    <row r="47" spans="1:1" ht="42.75" x14ac:dyDescent="0.2">
      <c r="A47" s="108" t="s">
        <v>96</v>
      </c>
    </row>
    <row r="48" spans="1:1" ht="21" x14ac:dyDescent="0.2">
      <c r="A48" s="66" t="s">
        <v>97</v>
      </c>
    </row>
    <row r="49" spans="1:1" x14ac:dyDescent="0.2">
      <c r="A49" s="68"/>
    </row>
    <row r="50" spans="1:1" x14ac:dyDescent="0.2">
      <c r="A50" s="69" t="s">
        <v>70</v>
      </c>
    </row>
    <row r="51" spans="1:1" ht="24" x14ac:dyDescent="0.2">
      <c r="A51" s="70" t="s">
        <v>76</v>
      </c>
    </row>
    <row r="52" spans="1:1" ht="24" x14ac:dyDescent="0.2">
      <c r="A52" s="70" t="s">
        <v>77</v>
      </c>
    </row>
    <row r="53" spans="1:1" x14ac:dyDescent="0.2">
      <c r="A53" s="68"/>
    </row>
  </sheetData>
  <mergeCells count="1">
    <mergeCell ref="A1:A2"/>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sheetPr>
  <dimension ref="A1:B58"/>
  <sheetViews>
    <sheetView zoomScale="90" zoomScaleNormal="90" workbookViewId="0">
      <pane xSplit="1" topLeftCell="B1" activePane="topRight" state="frozen"/>
      <selection pane="topRight" activeCell="B1" sqref="B1:M1048576"/>
    </sheetView>
  </sheetViews>
  <sheetFormatPr defaultColWidth="9" defaultRowHeight="12" x14ac:dyDescent="0.2"/>
  <cols>
    <col min="1" max="1" width="84.5703125" style="48" customWidth="1"/>
    <col min="2" max="16384" width="9" style="48"/>
  </cols>
  <sheetData>
    <row r="1" spans="1:2" s="51" customFormat="1" ht="12" customHeight="1" x14ac:dyDescent="0.2">
      <c r="A1" s="230" t="s">
        <v>82</v>
      </c>
    </row>
    <row r="2" spans="1:2" s="51" customFormat="1" ht="12" customHeight="1" x14ac:dyDescent="0.2">
      <c r="A2" s="230"/>
    </row>
    <row r="3" spans="1:2" s="51" customFormat="1" ht="11.1" customHeight="1" x14ac:dyDescent="0.2">
      <c r="A3" s="97" t="s">
        <v>260</v>
      </c>
    </row>
    <row r="4" spans="1:2" s="52" customFormat="1" ht="32.1" customHeight="1" x14ac:dyDescent="0.2">
      <c r="A4" s="98" t="s">
        <v>64</v>
      </c>
      <c r="B4" s="187" t="e">
        <f>'4=3(2025)| COMMISSION'!B4</f>
        <v>#REF!</v>
      </c>
    </row>
    <row r="5" spans="1:2" s="53" customFormat="1" ht="21.95" customHeight="1" x14ac:dyDescent="0.2">
      <c r="A5" s="98"/>
      <c r="B5" s="187" t="e">
        <f>'4=3(2025)| COMMISSION'!B5</f>
        <v>#REF!</v>
      </c>
    </row>
    <row r="6" spans="1:2" s="53" customFormat="1" x14ac:dyDescent="0.2">
      <c r="A6" s="42" t="s">
        <v>83</v>
      </c>
    </row>
    <row r="7" spans="1:2" s="53" customFormat="1" x14ac:dyDescent="0.2">
      <c r="A7" s="88">
        <v>1</v>
      </c>
      <c r="B7" s="8" t="e">
        <f>'4=3(2025)| COMMISSION'!B7</f>
        <v>#REF!</v>
      </c>
    </row>
    <row r="8" spans="1:2" s="53" customFormat="1" x14ac:dyDescent="0.2">
      <c r="A8" s="88">
        <v>2</v>
      </c>
      <c r="B8" s="8" t="e">
        <f>'4=3(2025)| COMMISSION'!B8</f>
        <v>#REF!</v>
      </c>
    </row>
    <row r="9" spans="1:2" s="53" customFormat="1" x14ac:dyDescent="0.2">
      <c r="A9" s="42" t="s">
        <v>234</v>
      </c>
    </row>
    <row r="10" spans="1:2" s="53" customFormat="1" x14ac:dyDescent="0.2">
      <c r="A10" s="180">
        <v>1</v>
      </c>
      <c r="B10" s="8" t="e">
        <f>'4=3(2025)| COMMISSION'!B10</f>
        <v>#REF!</v>
      </c>
    </row>
    <row r="11" spans="1:2" s="53" customFormat="1" x14ac:dyDescent="0.2">
      <c r="A11" s="180">
        <v>2</v>
      </c>
      <c r="B11" s="8" t="e">
        <f>'4=3(2025)| COMMISSION'!B11</f>
        <v>#REF!</v>
      </c>
    </row>
    <row r="12" spans="1:2" s="53" customFormat="1" x14ac:dyDescent="0.2">
      <c r="A12" s="42" t="s">
        <v>84</v>
      </c>
    </row>
    <row r="13" spans="1:2" s="53" customFormat="1" x14ac:dyDescent="0.2">
      <c r="A13" s="88">
        <f>A7</f>
        <v>1</v>
      </c>
      <c r="B13" s="8" t="e">
        <f>'4=3(2025)| COMMISSION'!B13</f>
        <v>#REF!</v>
      </c>
    </row>
    <row r="14" spans="1:2" s="53" customFormat="1" x14ac:dyDescent="0.2">
      <c r="A14" s="88">
        <f>A8</f>
        <v>2</v>
      </c>
      <c r="B14" s="8" t="e">
        <f>'4=3(2025)| COMMISSION'!B14</f>
        <v>#REF!</v>
      </c>
    </row>
    <row r="15" spans="1:2" s="53" customFormat="1" x14ac:dyDescent="0.2">
      <c r="A15" s="42" t="s">
        <v>85</v>
      </c>
    </row>
    <row r="16" spans="1:2" s="53" customFormat="1" x14ac:dyDescent="0.2">
      <c r="A16" s="88">
        <f>A7</f>
        <v>1</v>
      </c>
      <c r="B16" s="8" t="e">
        <f>'4=3(2025)| COMMISSION'!B16</f>
        <v>#REF!</v>
      </c>
    </row>
    <row r="17" spans="1:2" s="53" customFormat="1" x14ac:dyDescent="0.2">
      <c r="A17" s="88">
        <f>A8</f>
        <v>2</v>
      </c>
      <c r="B17" s="8" t="e">
        <f>'4=3(2025)| COMMISSION'!B17</f>
        <v>#REF!</v>
      </c>
    </row>
    <row r="18" spans="1:2" s="53" customFormat="1" x14ac:dyDescent="0.2">
      <c r="A18" s="42" t="s">
        <v>86</v>
      </c>
    </row>
    <row r="19" spans="1:2" s="53" customFormat="1" x14ac:dyDescent="0.2">
      <c r="A19" s="88">
        <f>A7</f>
        <v>1</v>
      </c>
      <c r="B19" s="8" t="e">
        <f>'4=3(2025)| COMMISSION'!B19</f>
        <v>#REF!</v>
      </c>
    </row>
    <row r="20" spans="1:2" s="53" customFormat="1" x14ac:dyDescent="0.2">
      <c r="A20" s="88">
        <f>A8</f>
        <v>2</v>
      </c>
      <c r="B20" s="8" t="e">
        <f>'4=3(2025)| COMMISSION'!B20</f>
        <v>#REF!</v>
      </c>
    </row>
    <row r="21" spans="1:2" s="53" customFormat="1" x14ac:dyDescent="0.2">
      <c r="A21" s="42" t="s">
        <v>87</v>
      </c>
    </row>
    <row r="22" spans="1:2" s="53" customFormat="1" x14ac:dyDescent="0.2">
      <c r="A22" s="88" t="s">
        <v>88</v>
      </c>
      <c r="B22" s="8" t="e">
        <f>'4=3(2025)| COMMISSION'!B22</f>
        <v>#REF!</v>
      </c>
    </row>
    <row r="23" spans="1:2" s="53" customFormat="1" x14ac:dyDescent="0.2">
      <c r="A23" s="89"/>
    </row>
    <row r="24" spans="1:2" ht="18" customHeight="1" x14ac:dyDescent="0.2">
      <c r="A24" s="111" t="s">
        <v>100</v>
      </c>
      <c r="B24" s="187" t="e">
        <f t="shared" ref="B24" si="0">B4</f>
        <v>#REF!</v>
      </c>
    </row>
    <row r="25" spans="1:2" ht="20.25" customHeight="1" x14ac:dyDescent="0.2">
      <c r="A25" s="90" t="s">
        <v>64</v>
      </c>
      <c r="B25" s="187" t="e">
        <f t="shared" ref="B25" si="1">B5</f>
        <v>#REF!</v>
      </c>
    </row>
    <row r="26" spans="1:2" s="44" customFormat="1" x14ac:dyDescent="0.2">
      <c r="A26" s="42" t="s">
        <v>83</v>
      </c>
    </row>
    <row r="27" spans="1:2" s="50" customFormat="1" x14ac:dyDescent="0.2">
      <c r="A27" s="88">
        <v>1</v>
      </c>
      <c r="B27" s="192" t="e">
        <f t="shared" ref="B27" si="2">ROUNDUP(B7*0.9,)</f>
        <v>#REF!</v>
      </c>
    </row>
    <row r="28" spans="1:2" s="50" customFormat="1" x14ac:dyDescent="0.2">
      <c r="A28" s="88">
        <v>2</v>
      </c>
      <c r="B28" s="192" t="e">
        <f t="shared" ref="B28" si="3">ROUNDUP(B8*0.9,)</f>
        <v>#REF!</v>
      </c>
    </row>
    <row r="29" spans="1:2" s="50" customFormat="1" x14ac:dyDescent="0.2">
      <c r="A29" s="42" t="s">
        <v>234</v>
      </c>
      <c r="B29" s="192"/>
    </row>
    <row r="30" spans="1:2" s="50" customFormat="1" x14ac:dyDescent="0.2">
      <c r="A30" s="180">
        <v>1</v>
      </c>
      <c r="B30" s="192" t="e">
        <f t="shared" ref="B30" si="4">ROUNDUP(B10*0.9,)</f>
        <v>#REF!</v>
      </c>
    </row>
    <row r="31" spans="1:2" s="50" customFormat="1" x14ac:dyDescent="0.2">
      <c r="A31" s="180">
        <v>2</v>
      </c>
      <c r="B31" s="192" t="e">
        <f t="shared" ref="B31" si="5">ROUNDUP(B11*0.9,)</f>
        <v>#REF!</v>
      </c>
    </row>
    <row r="32" spans="1:2" s="50" customFormat="1" x14ac:dyDescent="0.2">
      <c r="A32" s="42" t="s">
        <v>84</v>
      </c>
      <c r="B32" s="192"/>
    </row>
    <row r="33" spans="1:2" s="50" customFormat="1" x14ac:dyDescent="0.2">
      <c r="A33" s="88">
        <f>A27</f>
        <v>1</v>
      </c>
      <c r="B33" s="192" t="e">
        <f t="shared" ref="B33" si="6">ROUNDUP(B13*0.9,)</f>
        <v>#REF!</v>
      </c>
    </row>
    <row r="34" spans="1:2" s="50" customFormat="1" x14ac:dyDescent="0.2">
      <c r="A34" s="88">
        <f>A28</f>
        <v>2</v>
      </c>
      <c r="B34" s="192" t="e">
        <f t="shared" ref="B34" si="7">ROUNDUP(B14*0.9,)</f>
        <v>#REF!</v>
      </c>
    </row>
    <row r="35" spans="1:2" s="50" customFormat="1" x14ac:dyDescent="0.2">
      <c r="A35" s="42" t="s">
        <v>85</v>
      </c>
      <c r="B35" s="192"/>
    </row>
    <row r="36" spans="1:2" s="50" customFormat="1" x14ac:dyDescent="0.2">
      <c r="A36" s="88">
        <f>A27</f>
        <v>1</v>
      </c>
      <c r="B36" s="192" t="e">
        <f t="shared" ref="B36" si="8">ROUNDUP(B16*0.9,)</f>
        <v>#REF!</v>
      </c>
    </row>
    <row r="37" spans="1:2" s="50" customFormat="1" x14ac:dyDescent="0.2">
      <c r="A37" s="88">
        <f>A28</f>
        <v>2</v>
      </c>
      <c r="B37" s="192" t="e">
        <f t="shared" ref="B37" si="9">ROUNDUP(B17*0.9,)</f>
        <v>#REF!</v>
      </c>
    </row>
    <row r="38" spans="1:2" s="50" customFormat="1" x14ac:dyDescent="0.2">
      <c r="A38" s="42" t="s">
        <v>86</v>
      </c>
      <c r="B38" s="192"/>
    </row>
    <row r="39" spans="1:2" s="50" customFormat="1" x14ac:dyDescent="0.2">
      <c r="A39" s="88">
        <f>A27</f>
        <v>1</v>
      </c>
      <c r="B39" s="192" t="e">
        <f t="shared" ref="B39" si="10">ROUNDUP(B19*0.9,)</f>
        <v>#REF!</v>
      </c>
    </row>
    <row r="40" spans="1:2" s="50" customFormat="1" x14ac:dyDescent="0.2">
      <c r="A40" s="88">
        <f>A28</f>
        <v>2</v>
      </c>
      <c r="B40" s="192" t="e">
        <f t="shared" ref="B40" si="11">ROUNDUP(B20*0.9,)</f>
        <v>#REF!</v>
      </c>
    </row>
    <row r="41" spans="1:2" s="50" customFormat="1" x14ac:dyDescent="0.2">
      <c r="A41" s="42" t="s">
        <v>87</v>
      </c>
      <c r="B41" s="192"/>
    </row>
    <row r="42" spans="1:2" s="50" customFormat="1" x14ac:dyDescent="0.2">
      <c r="A42" s="88" t="s">
        <v>88</v>
      </c>
      <c r="B42" s="8" t="e">
        <f t="shared" ref="B42" si="12">ROUNDUP(B22*0.9,)</f>
        <v>#REF!</v>
      </c>
    </row>
    <row r="43" spans="1:2" s="50" customFormat="1" x14ac:dyDescent="0.2">
      <c r="A43" s="100"/>
    </row>
    <row r="44" spans="1:2" s="50" customFormat="1" ht="12.75" thickBot="1" x14ac:dyDescent="0.25">
      <c r="A44" s="100"/>
    </row>
    <row r="45" spans="1:2" s="50" customFormat="1" ht="12.75" thickBot="1" x14ac:dyDescent="0.25">
      <c r="A45" s="104" t="s">
        <v>66</v>
      </c>
    </row>
    <row r="46" spans="1:2" x14ac:dyDescent="0.2">
      <c r="A46" s="63" t="s">
        <v>78</v>
      </c>
    </row>
    <row r="47" spans="1:2" ht="9" hidden="1" customHeight="1" x14ac:dyDescent="0.2">
      <c r="A47" s="43" t="s">
        <v>67</v>
      </c>
    </row>
    <row r="48" spans="1:2" ht="10.7" customHeight="1" x14ac:dyDescent="0.2">
      <c r="A48" s="43" t="s">
        <v>89</v>
      </c>
    </row>
    <row r="49" spans="1:1" x14ac:dyDescent="0.2">
      <c r="A49" s="43" t="s">
        <v>68</v>
      </c>
    </row>
    <row r="50" spans="1:1" ht="13.35" customHeight="1" x14ac:dyDescent="0.2">
      <c r="A50" s="43" t="s">
        <v>69</v>
      </c>
    </row>
    <row r="51" spans="1:1" ht="13.35" customHeight="1" x14ac:dyDescent="0.2">
      <c r="A51" s="159" t="s">
        <v>162</v>
      </c>
    </row>
    <row r="52" spans="1:1" ht="12.6" customHeight="1" thickBot="1" x14ac:dyDescent="0.25">
      <c r="A52" s="3"/>
    </row>
    <row r="53" spans="1:1" ht="11.45" customHeight="1" thickBot="1" x14ac:dyDescent="0.25">
      <c r="A53" s="107" t="s">
        <v>139</v>
      </c>
    </row>
    <row r="54" spans="1:1" ht="12.75" thickBot="1" x14ac:dyDescent="0.25">
      <c r="A54" s="216" t="str">
        <f>'4=3(2025)| COMMISSION'!A34</f>
        <v>Период бронирования: 17.10.2025 - 03.12.2025 /  Period of sales: 17.10.2025 - 03.12.2025</v>
      </c>
    </row>
    <row r="55" spans="1:1" ht="12.75" thickBot="1" x14ac:dyDescent="0.25">
      <c r="A55" s="217" t="str">
        <f>'4=3(2025)| COMMISSION'!A35</f>
        <v>Период проживания: 03.11.2025 - 03.12.2025 /  Period of sales: 03.11.2025 - 03.12.2025</v>
      </c>
    </row>
    <row r="56" spans="1:1" ht="12.75" thickBot="1" x14ac:dyDescent="0.25">
      <c r="A56" s="107" t="s">
        <v>171</v>
      </c>
    </row>
    <row r="57" spans="1:1" x14ac:dyDescent="0.2">
      <c r="A57" s="158" t="s">
        <v>172</v>
      </c>
    </row>
    <row r="58" spans="1:1" x14ac:dyDescent="0.2">
      <c r="A58" s="158" t="s">
        <v>173</v>
      </c>
    </row>
  </sheetData>
  <mergeCells count="1">
    <mergeCell ref="A1:A2"/>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sheetPr>
  <dimension ref="A1:B58"/>
  <sheetViews>
    <sheetView zoomScale="90" zoomScaleNormal="90" workbookViewId="0">
      <pane xSplit="1" topLeftCell="B1" activePane="topRight" state="frozen"/>
      <selection pane="topRight" activeCell="B1" sqref="B1:M1048576"/>
    </sheetView>
  </sheetViews>
  <sheetFormatPr defaultColWidth="9" defaultRowHeight="12" x14ac:dyDescent="0.2"/>
  <cols>
    <col min="1" max="1" width="84.5703125" style="48" customWidth="1"/>
    <col min="2" max="16384" width="9" style="48"/>
  </cols>
  <sheetData>
    <row r="1" spans="1:2" s="51" customFormat="1" ht="12" customHeight="1" x14ac:dyDescent="0.2">
      <c r="A1" s="230" t="s">
        <v>82</v>
      </c>
    </row>
    <row r="2" spans="1:2" s="51" customFormat="1" ht="12" customHeight="1" x14ac:dyDescent="0.2">
      <c r="A2" s="230"/>
    </row>
    <row r="3" spans="1:2" s="51" customFormat="1" ht="11.1" customHeight="1" x14ac:dyDescent="0.2">
      <c r="A3" s="97" t="s">
        <v>260</v>
      </c>
    </row>
    <row r="4" spans="1:2" s="52" customFormat="1" ht="32.1" customHeight="1" x14ac:dyDescent="0.2">
      <c r="A4" s="98" t="s">
        <v>64</v>
      </c>
      <c r="B4" s="187" t="e">
        <f>'4=3(2025)| COMMISSION'!B4</f>
        <v>#REF!</v>
      </c>
    </row>
    <row r="5" spans="1:2" s="53" customFormat="1" ht="21.95" customHeight="1" x14ac:dyDescent="0.2">
      <c r="A5" s="98"/>
      <c r="B5" s="187" t="e">
        <f>'4=3(2025)| COMMISSION'!B5</f>
        <v>#REF!</v>
      </c>
    </row>
    <row r="6" spans="1:2" s="53" customFormat="1" x14ac:dyDescent="0.2">
      <c r="A6" s="42" t="s">
        <v>83</v>
      </c>
      <c r="B6" s="189"/>
    </row>
    <row r="7" spans="1:2" s="53" customFormat="1" x14ac:dyDescent="0.2">
      <c r="A7" s="88">
        <v>1</v>
      </c>
      <c r="B7" s="8" t="e">
        <f>'4=3(2025)| COMMISSION'!B7</f>
        <v>#REF!</v>
      </c>
    </row>
    <row r="8" spans="1:2" s="53" customFormat="1" x14ac:dyDescent="0.2">
      <c r="A8" s="88">
        <v>2</v>
      </c>
      <c r="B8" s="8" t="e">
        <f>'4=3(2025)| COMMISSION'!B8</f>
        <v>#REF!</v>
      </c>
    </row>
    <row r="9" spans="1:2" s="53" customFormat="1" x14ac:dyDescent="0.2">
      <c r="A9" s="42" t="s">
        <v>234</v>
      </c>
      <c r="B9" s="8"/>
    </row>
    <row r="10" spans="1:2" s="53" customFormat="1" x14ac:dyDescent="0.2">
      <c r="A10" s="180">
        <v>1</v>
      </c>
      <c r="B10" s="8" t="e">
        <f>'4=3(2025)| COMMISSION'!B10</f>
        <v>#REF!</v>
      </c>
    </row>
    <row r="11" spans="1:2" s="53" customFormat="1" x14ac:dyDescent="0.2">
      <c r="A11" s="180">
        <v>2</v>
      </c>
      <c r="B11" s="8" t="e">
        <f>'4=3(2025)| COMMISSION'!B11</f>
        <v>#REF!</v>
      </c>
    </row>
    <row r="12" spans="1:2" s="53" customFormat="1" x14ac:dyDescent="0.2">
      <c r="A12" s="42" t="s">
        <v>84</v>
      </c>
      <c r="B12" s="8"/>
    </row>
    <row r="13" spans="1:2" s="53" customFormat="1" x14ac:dyDescent="0.2">
      <c r="A13" s="88">
        <f>A7</f>
        <v>1</v>
      </c>
      <c r="B13" s="8" t="e">
        <f>'4=3(2025)| COMMISSION'!B13</f>
        <v>#REF!</v>
      </c>
    </row>
    <row r="14" spans="1:2" s="53" customFormat="1" x14ac:dyDescent="0.2">
      <c r="A14" s="88">
        <f>A8</f>
        <v>2</v>
      </c>
      <c r="B14" s="8" t="e">
        <f>'4=3(2025)| COMMISSION'!B14</f>
        <v>#REF!</v>
      </c>
    </row>
    <row r="15" spans="1:2" s="53" customFormat="1" x14ac:dyDescent="0.2">
      <c r="A15" s="42" t="s">
        <v>85</v>
      </c>
      <c r="B15" s="8"/>
    </row>
    <row r="16" spans="1:2" s="53" customFormat="1" x14ac:dyDescent="0.2">
      <c r="A16" s="88">
        <f>A7</f>
        <v>1</v>
      </c>
      <c r="B16" s="8" t="e">
        <f>'4=3(2025)| COMMISSION'!B16</f>
        <v>#REF!</v>
      </c>
    </row>
    <row r="17" spans="1:2" s="53" customFormat="1" x14ac:dyDescent="0.2">
      <c r="A17" s="88">
        <f>A8</f>
        <v>2</v>
      </c>
      <c r="B17" s="8" t="e">
        <f>'4=3(2025)| COMMISSION'!B17</f>
        <v>#REF!</v>
      </c>
    </row>
    <row r="18" spans="1:2" s="53" customFormat="1" x14ac:dyDescent="0.2">
      <c r="A18" s="42" t="s">
        <v>86</v>
      </c>
      <c r="B18" s="8"/>
    </row>
    <row r="19" spans="1:2" s="53" customFormat="1" x14ac:dyDescent="0.2">
      <c r="A19" s="88">
        <f>A7</f>
        <v>1</v>
      </c>
      <c r="B19" s="8" t="e">
        <f>'4=3(2025)| COMMISSION'!B19</f>
        <v>#REF!</v>
      </c>
    </row>
    <row r="20" spans="1:2" s="53" customFormat="1" x14ac:dyDescent="0.2">
      <c r="A20" s="88">
        <f>A8</f>
        <v>2</v>
      </c>
      <c r="B20" s="8" t="e">
        <f>'4=3(2025)| COMMISSION'!B20</f>
        <v>#REF!</v>
      </c>
    </row>
    <row r="21" spans="1:2" s="53" customFormat="1" x14ac:dyDescent="0.2">
      <c r="A21" s="42" t="s">
        <v>87</v>
      </c>
      <c r="B21" s="8"/>
    </row>
    <row r="22" spans="1:2" s="53" customFormat="1" x14ac:dyDescent="0.2">
      <c r="A22" s="88" t="s">
        <v>88</v>
      </c>
      <c r="B22" s="8" t="e">
        <f>'4=3(2025)| COMMISSION'!B22</f>
        <v>#REF!</v>
      </c>
    </row>
    <row r="23" spans="1:2" s="53" customFormat="1" x14ac:dyDescent="0.2">
      <c r="A23" s="89"/>
    </row>
    <row r="24" spans="1:2" ht="18" customHeight="1" x14ac:dyDescent="0.2">
      <c r="A24" s="111" t="s">
        <v>100</v>
      </c>
      <c r="B24" s="187" t="e">
        <f t="shared" ref="B24" si="0">B4</f>
        <v>#REF!</v>
      </c>
    </row>
    <row r="25" spans="1:2" ht="20.25" customHeight="1" x14ac:dyDescent="0.2">
      <c r="A25" s="90" t="s">
        <v>64</v>
      </c>
      <c r="B25" s="187" t="e">
        <f t="shared" ref="B25" si="1">B5</f>
        <v>#REF!</v>
      </c>
    </row>
    <row r="26" spans="1:2" s="44" customFormat="1" x14ac:dyDescent="0.2">
      <c r="A26" s="42" t="s">
        <v>83</v>
      </c>
      <c r="B26" s="189"/>
    </row>
    <row r="27" spans="1:2" s="50" customFormat="1" x14ac:dyDescent="0.2">
      <c r="A27" s="88">
        <v>1</v>
      </c>
      <c r="B27" s="192" t="e">
        <f t="shared" ref="B27" si="2">ROUNDUP(B7*0.87,)</f>
        <v>#REF!</v>
      </c>
    </row>
    <row r="28" spans="1:2" s="50" customFormat="1" x14ac:dyDescent="0.2">
      <c r="A28" s="88">
        <v>2</v>
      </c>
      <c r="B28" s="192" t="e">
        <f t="shared" ref="B28" si="3">ROUNDUP(B8*0.87,)</f>
        <v>#REF!</v>
      </c>
    </row>
    <row r="29" spans="1:2" s="50" customFormat="1" x14ac:dyDescent="0.2">
      <c r="A29" s="42" t="s">
        <v>234</v>
      </c>
      <c r="B29" s="192"/>
    </row>
    <row r="30" spans="1:2" s="50" customFormat="1" x14ac:dyDescent="0.2">
      <c r="A30" s="180">
        <v>1</v>
      </c>
      <c r="B30" s="192" t="e">
        <f t="shared" ref="B30" si="4">ROUNDUP(B10*0.87,)</f>
        <v>#REF!</v>
      </c>
    </row>
    <row r="31" spans="1:2" s="50" customFormat="1" x14ac:dyDescent="0.2">
      <c r="A31" s="180">
        <v>2</v>
      </c>
      <c r="B31" s="192" t="e">
        <f t="shared" ref="B31" si="5">ROUNDUP(B11*0.87,)</f>
        <v>#REF!</v>
      </c>
    </row>
    <row r="32" spans="1:2" s="50" customFormat="1" x14ac:dyDescent="0.2">
      <c r="A32" s="42" t="s">
        <v>84</v>
      </c>
      <c r="B32" s="192"/>
    </row>
    <row r="33" spans="1:2" s="50" customFormat="1" x14ac:dyDescent="0.2">
      <c r="A33" s="88">
        <f>A27</f>
        <v>1</v>
      </c>
      <c r="B33" s="192" t="e">
        <f t="shared" ref="B33" si="6">ROUNDUP(B13*0.87,)</f>
        <v>#REF!</v>
      </c>
    </row>
    <row r="34" spans="1:2" s="50" customFormat="1" x14ac:dyDescent="0.2">
      <c r="A34" s="88">
        <f>A28</f>
        <v>2</v>
      </c>
      <c r="B34" s="192" t="e">
        <f t="shared" ref="B34" si="7">ROUNDUP(B14*0.87,)</f>
        <v>#REF!</v>
      </c>
    </row>
    <row r="35" spans="1:2" s="50" customFormat="1" x14ac:dyDescent="0.2">
      <c r="A35" s="42" t="s">
        <v>85</v>
      </c>
      <c r="B35" s="192"/>
    </row>
    <row r="36" spans="1:2" s="50" customFormat="1" x14ac:dyDescent="0.2">
      <c r="A36" s="88">
        <f>A27</f>
        <v>1</v>
      </c>
      <c r="B36" s="192" t="e">
        <f t="shared" ref="B36" si="8">ROUNDUP(B16*0.87,)</f>
        <v>#REF!</v>
      </c>
    </row>
    <row r="37" spans="1:2" s="50" customFormat="1" x14ac:dyDescent="0.2">
      <c r="A37" s="88">
        <f>A28</f>
        <v>2</v>
      </c>
      <c r="B37" s="192" t="e">
        <f t="shared" ref="B37" si="9">ROUNDUP(B17*0.87,)</f>
        <v>#REF!</v>
      </c>
    </row>
    <row r="38" spans="1:2" s="50" customFormat="1" x14ac:dyDescent="0.2">
      <c r="A38" s="42" t="s">
        <v>86</v>
      </c>
      <c r="B38" s="192"/>
    </row>
    <row r="39" spans="1:2" s="50" customFormat="1" x14ac:dyDescent="0.2">
      <c r="A39" s="88">
        <f>A27</f>
        <v>1</v>
      </c>
      <c r="B39" s="192" t="e">
        <f t="shared" ref="B39" si="10">ROUNDUP(B19*0.87,)</f>
        <v>#REF!</v>
      </c>
    </row>
    <row r="40" spans="1:2" s="50" customFormat="1" x14ac:dyDescent="0.2">
      <c r="A40" s="88">
        <f>A28</f>
        <v>2</v>
      </c>
      <c r="B40" s="192" t="e">
        <f t="shared" ref="B40" si="11">ROUNDUP(B20*0.87,)</f>
        <v>#REF!</v>
      </c>
    </row>
    <row r="41" spans="1:2" s="50" customFormat="1" x14ac:dyDescent="0.2">
      <c r="A41" s="42" t="s">
        <v>87</v>
      </c>
      <c r="B41" s="192"/>
    </row>
    <row r="42" spans="1:2" s="50" customFormat="1" x14ac:dyDescent="0.2">
      <c r="A42" s="88" t="s">
        <v>88</v>
      </c>
      <c r="B42" s="192" t="e">
        <f t="shared" ref="B42" si="12">ROUNDUP(B22*0.87,)</f>
        <v>#REF!</v>
      </c>
    </row>
    <row r="43" spans="1:2" s="50" customFormat="1" x14ac:dyDescent="0.2">
      <c r="A43" s="100"/>
    </row>
    <row r="44" spans="1:2" s="50" customFormat="1" ht="12.75" thickBot="1" x14ac:dyDescent="0.25">
      <c r="A44" s="100"/>
    </row>
    <row r="45" spans="1:2" s="50" customFormat="1" ht="12.75" thickBot="1" x14ac:dyDescent="0.25">
      <c r="A45" s="104" t="s">
        <v>66</v>
      </c>
    </row>
    <row r="46" spans="1:2" x14ac:dyDescent="0.2">
      <c r="A46" s="63" t="s">
        <v>78</v>
      </c>
    </row>
    <row r="47" spans="1:2" ht="9" hidden="1" customHeight="1" x14ac:dyDescent="0.2">
      <c r="A47" s="43" t="s">
        <v>67</v>
      </c>
    </row>
    <row r="48" spans="1:2" ht="10.7" customHeight="1" x14ac:dyDescent="0.2">
      <c r="A48" s="43" t="s">
        <v>89</v>
      </c>
    </row>
    <row r="49" spans="1:1" x14ac:dyDescent="0.2">
      <c r="A49" s="43" t="s">
        <v>68</v>
      </c>
    </row>
    <row r="50" spans="1:1" ht="13.35" customHeight="1" x14ac:dyDescent="0.2">
      <c r="A50" s="43" t="s">
        <v>69</v>
      </c>
    </row>
    <row r="51" spans="1:1" ht="13.35" customHeight="1" x14ac:dyDescent="0.2">
      <c r="A51" s="159" t="s">
        <v>162</v>
      </c>
    </row>
    <row r="52" spans="1:1" ht="12.6" customHeight="1" thickBot="1" x14ac:dyDescent="0.25">
      <c r="A52" s="3"/>
    </row>
    <row r="53" spans="1:1" ht="11.45" customHeight="1" thickBot="1" x14ac:dyDescent="0.25">
      <c r="A53" s="107" t="s">
        <v>139</v>
      </c>
    </row>
    <row r="54" spans="1:1" ht="12.75" thickBot="1" x14ac:dyDescent="0.25">
      <c r="A54" s="216" t="str">
        <f>'4=3(2025)| COMMISSION'!A34</f>
        <v>Период бронирования: 17.10.2025 - 03.12.2025 /  Period of sales: 17.10.2025 - 03.12.2025</v>
      </c>
    </row>
    <row r="55" spans="1:1" ht="12.75" thickBot="1" x14ac:dyDescent="0.25">
      <c r="A55" s="217" t="str">
        <f>'4=3(2025)| COMMISSION'!A35</f>
        <v>Период проживания: 03.11.2025 - 03.12.2025 /  Period of sales: 03.11.2025 - 03.12.2025</v>
      </c>
    </row>
    <row r="56" spans="1:1" ht="12.75" thickBot="1" x14ac:dyDescent="0.25">
      <c r="A56" s="107" t="s">
        <v>171</v>
      </c>
    </row>
    <row r="57" spans="1:1" x14ac:dyDescent="0.2">
      <c r="A57" s="158" t="s">
        <v>172</v>
      </c>
    </row>
    <row r="58" spans="1:1" x14ac:dyDescent="0.2">
      <c r="A58" s="158" t="s">
        <v>173</v>
      </c>
    </row>
  </sheetData>
  <mergeCells count="1">
    <mergeCell ref="A1:A2"/>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sheetPr>
  <dimension ref="A1:B58"/>
  <sheetViews>
    <sheetView zoomScale="90" zoomScaleNormal="90" workbookViewId="0">
      <pane xSplit="1" topLeftCell="B1" activePane="topRight" state="frozen"/>
      <selection pane="topRight" activeCell="B1" sqref="B1:M1048576"/>
    </sheetView>
  </sheetViews>
  <sheetFormatPr defaultColWidth="9" defaultRowHeight="12" x14ac:dyDescent="0.2"/>
  <cols>
    <col min="1" max="1" width="84.5703125" style="48" customWidth="1"/>
    <col min="2" max="16384" width="9" style="48"/>
  </cols>
  <sheetData>
    <row r="1" spans="1:2" s="51" customFormat="1" ht="12" customHeight="1" x14ac:dyDescent="0.2">
      <c r="A1" s="230" t="s">
        <v>82</v>
      </c>
    </row>
    <row r="2" spans="1:2" s="51" customFormat="1" ht="12" customHeight="1" x14ac:dyDescent="0.2">
      <c r="A2" s="230"/>
    </row>
    <row r="3" spans="1:2" s="51" customFormat="1" ht="11.1" customHeight="1" x14ac:dyDescent="0.2">
      <c r="A3" s="97" t="s">
        <v>260</v>
      </c>
    </row>
    <row r="4" spans="1:2" s="52" customFormat="1" ht="32.1" customHeight="1" x14ac:dyDescent="0.2">
      <c r="A4" s="98" t="s">
        <v>64</v>
      </c>
      <c r="B4" s="187" t="e">
        <f>'4=3(2025)| COMMISSION'!B4</f>
        <v>#REF!</v>
      </c>
    </row>
    <row r="5" spans="1:2" s="53" customFormat="1" ht="21.95" customHeight="1" x14ac:dyDescent="0.2">
      <c r="A5" s="98"/>
      <c r="B5" s="187" t="e">
        <f>'4=3(2025)| COMMISSION'!B5</f>
        <v>#REF!</v>
      </c>
    </row>
    <row r="6" spans="1:2" s="53" customFormat="1" x14ac:dyDescent="0.2">
      <c r="A6" s="42" t="s">
        <v>83</v>
      </c>
      <c r="B6" s="189"/>
    </row>
    <row r="7" spans="1:2" s="53" customFormat="1" x14ac:dyDescent="0.2">
      <c r="A7" s="88">
        <v>1</v>
      </c>
      <c r="B7" s="8" t="e">
        <f>'4=3(2025)| COMMISSION'!B7</f>
        <v>#REF!</v>
      </c>
    </row>
    <row r="8" spans="1:2" s="53" customFormat="1" x14ac:dyDescent="0.2">
      <c r="A8" s="88">
        <v>2</v>
      </c>
      <c r="B8" s="8" t="e">
        <f>'4=3(2025)| COMMISSION'!B8</f>
        <v>#REF!</v>
      </c>
    </row>
    <row r="9" spans="1:2" s="53" customFormat="1" x14ac:dyDescent="0.2">
      <c r="A9" s="42" t="s">
        <v>234</v>
      </c>
      <c r="B9" s="8"/>
    </row>
    <row r="10" spans="1:2" s="53" customFormat="1" x14ac:dyDescent="0.2">
      <c r="A10" s="180">
        <v>1</v>
      </c>
      <c r="B10" s="8" t="e">
        <f>'4=3(2025)| COMMISSION'!B10</f>
        <v>#REF!</v>
      </c>
    </row>
    <row r="11" spans="1:2" s="53" customFormat="1" x14ac:dyDescent="0.2">
      <c r="A11" s="180">
        <v>2</v>
      </c>
      <c r="B11" s="8" t="e">
        <f>'4=3(2025)| COMMISSION'!B11</f>
        <v>#REF!</v>
      </c>
    </row>
    <row r="12" spans="1:2" s="53" customFormat="1" x14ac:dyDescent="0.2">
      <c r="A12" s="42" t="s">
        <v>84</v>
      </c>
      <c r="B12" s="8"/>
    </row>
    <row r="13" spans="1:2" s="53" customFormat="1" x14ac:dyDescent="0.2">
      <c r="A13" s="88">
        <f>A7</f>
        <v>1</v>
      </c>
      <c r="B13" s="8" t="e">
        <f>'4=3(2025)| COMMISSION'!B13</f>
        <v>#REF!</v>
      </c>
    </row>
    <row r="14" spans="1:2" s="53" customFormat="1" x14ac:dyDescent="0.2">
      <c r="A14" s="88">
        <f>A8</f>
        <v>2</v>
      </c>
      <c r="B14" s="8" t="e">
        <f>'4=3(2025)| COMMISSION'!B14</f>
        <v>#REF!</v>
      </c>
    </row>
    <row r="15" spans="1:2" s="53" customFormat="1" x14ac:dyDescent="0.2">
      <c r="A15" s="42" t="s">
        <v>85</v>
      </c>
      <c r="B15" s="8"/>
    </row>
    <row r="16" spans="1:2" s="53" customFormat="1" x14ac:dyDescent="0.2">
      <c r="A16" s="88">
        <f>A7</f>
        <v>1</v>
      </c>
      <c r="B16" s="8" t="e">
        <f>'4=3(2025)| COMMISSION'!B16</f>
        <v>#REF!</v>
      </c>
    </row>
    <row r="17" spans="1:2" s="53" customFormat="1" x14ac:dyDescent="0.2">
      <c r="A17" s="88">
        <f>A8</f>
        <v>2</v>
      </c>
      <c r="B17" s="8" t="e">
        <f>'4=3(2025)| COMMISSION'!B17</f>
        <v>#REF!</v>
      </c>
    </row>
    <row r="18" spans="1:2" s="53" customFormat="1" x14ac:dyDescent="0.2">
      <c r="A18" s="42" t="s">
        <v>86</v>
      </c>
      <c r="B18" s="8"/>
    </row>
    <row r="19" spans="1:2" s="53" customFormat="1" x14ac:dyDescent="0.2">
      <c r="A19" s="88">
        <f>A7</f>
        <v>1</v>
      </c>
      <c r="B19" s="8" t="e">
        <f>'4=3(2025)| COMMISSION'!B19</f>
        <v>#REF!</v>
      </c>
    </row>
    <row r="20" spans="1:2" s="53" customFormat="1" x14ac:dyDescent="0.2">
      <c r="A20" s="88">
        <f>A8</f>
        <v>2</v>
      </c>
      <c r="B20" s="8" t="e">
        <f>'4=3(2025)| COMMISSION'!B20</f>
        <v>#REF!</v>
      </c>
    </row>
    <row r="21" spans="1:2" s="53" customFormat="1" x14ac:dyDescent="0.2">
      <c r="A21" s="42" t="s">
        <v>87</v>
      </c>
      <c r="B21" s="8"/>
    </row>
    <row r="22" spans="1:2" s="53" customFormat="1" x14ac:dyDescent="0.2">
      <c r="A22" s="88" t="s">
        <v>88</v>
      </c>
      <c r="B22" s="8" t="e">
        <f>'4=3(2025)| COMMISSION'!B22</f>
        <v>#REF!</v>
      </c>
    </row>
    <row r="23" spans="1:2" s="53" customFormat="1" x14ac:dyDescent="0.2">
      <c r="A23" s="89"/>
    </row>
    <row r="24" spans="1:2" ht="18" customHeight="1" x14ac:dyDescent="0.2">
      <c r="A24" s="111" t="s">
        <v>100</v>
      </c>
      <c r="B24" s="187" t="e">
        <f t="shared" ref="B24" si="0">B4</f>
        <v>#REF!</v>
      </c>
    </row>
    <row r="25" spans="1:2" ht="20.25" customHeight="1" x14ac:dyDescent="0.2">
      <c r="A25" s="90" t="s">
        <v>64</v>
      </c>
      <c r="B25" s="187" t="e">
        <f t="shared" ref="B25" si="1">B5</f>
        <v>#REF!</v>
      </c>
    </row>
    <row r="26" spans="1:2" s="44" customFormat="1" x14ac:dyDescent="0.2">
      <c r="A26" s="42" t="s">
        <v>83</v>
      </c>
      <c r="B26" s="189"/>
    </row>
    <row r="27" spans="1:2" s="50" customFormat="1" x14ac:dyDescent="0.2">
      <c r="A27" s="88">
        <v>1</v>
      </c>
      <c r="B27" s="192" t="e">
        <f t="shared" ref="B27" si="2">ROUNDUP(B7*0.87,)+25</f>
        <v>#REF!</v>
      </c>
    </row>
    <row r="28" spans="1:2" s="50" customFormat="1" x14ac:dyDescent="0.2">
      <c r="A28" s="88">
        <v>2</v>
      </c>
      <c r="B28" s="192" t="e">
        <f t="shared" ref="B28" si="3">ROUNDUP(B8*0.87,)+25</f>
        <v>#REF!</v>
      </c>
    </row>
    <row r="29" spans="1:2" s="50" customFormat="1" x14ac:dyDescent="0.2">
      <c r="A29" s="42" t="s">
        <v>234</v>
      </c>
      <c r="B29" s="192"/>
    </row>
    <row r="30" spans="1:2" s="50" customFormat="1" x14ac:dyDescent="0.2">
      <c r="A30" s="180">
        <v>1</v>
      </c>
      <c r="B30" s="192" t="e">
        <f t="shared" ref="B30" si="4">ROUNDUP(B10*0.87,)+25</f>
        <v>#REF!</v>
      </c>
    </row>
    <row r="31" spans="1:2" s="50" customFormat="1" x14ac:dyDescent="0.2">
      <c r="A31" s="180">
        <v>2</v>
      </c>
      <c r="B31" s="192" t="e">
        <f t="shared" ref="B31" si="5">ROUNDUP(B11*0.87,)+25</f>
        <v>#REF!</v>
      </c>
    </row>
    <row r="32" spans="1:2" s="50" customFormat="1" x14ac:dyDescent="0.2">
      <c r="A32" s="42" t="s">
        <v>84</v>
      </c>
      <c r="B32" s="192"/>
    </row>
    <row r="33" spans="1:2" s="50" customFormat="1" x14ac:dyDescent="0.2">
      <c r="A33" s="88">
        <f>A27</f>
        <v>1</v>
      </c>
      <c r="B33" s="192" t="e">
        <f t="shared" ref="B33" si="6">ROUNDUP(B13*0.87,)+25</f>
        <v>#REF!</v>
      </c>
    </row>
    <row r="34" spans="1:2" s="50" customFormat="1" x14ac:dyDescent="0.2">
      <c r="A34" s="88">
        <f>A28</f>
        <v>2</v>
      </c>
      <c r="B34" s="192" t="e">
        <f t="shared" ref="B34" si="7">ROUNDUP(B14*0.87,)+25</f>
        <v>#REF!</v>
      </c>
    </row>
    <row r="35" spans="1:2" s="50" customFormat="1" x14ac:dyDescent="0.2">
      <c r="A35" s="42" t="s">
        <v>85</v>
      </c>
      <c r="B35" s="192"/>
    </row>
    <row r="36" spans="1:2" s="50" customFormat="1" x14ac:dyDescent="0.2">
      <c r="A36" s="88">
        <f>A27</f>
        <v>1</v>
      </c>
      <c r="B36" s="192" t="e">
        <f t="shared" ref="B36" si="8">ROUNDUP(B16*0.87,)+25</f>
        <v>#REF!</v>
      </c>
    </row>
    <row r="37" spans="1:2" s="50" customFormat="1" x14ac:dyDescent="0.2">
      <c r="A37" s="88">
        <f>A28</f>
        <v>2</v>
      </c>
      <c r="B37" s="192" t="e">
        <f t="shared" ref="B37" si="9">ROUNDUP(B17*0.87,)+25</f>
        <v>#REF!</v>
      </c>
    </row>
    <row r="38" spans="1:2" s="50" customFormat="1" x14ac:dyDescent="0.2">
      <c r="A38" s="42" t="s">
        <v>86</v>
      </c>
      <c r="B38" s="192"/>
    </row>
    <row r="39" spans="1:2" s="50" customFormat="1" x14ac:dyDescent="0.2">
      <c r="A39" s="88">
        <f>A27</f>
        <v>1</v>
      </c>
      <c r="B39" s="192" t="e">
        <f t="shared" ref="B39" si="10">ROUNDUP(B19*0.87,)+25</f>
        <v>#REF!</v>
      </c>
    </row>
    <row r="40" spans="1:2" s="50" customFormat="1" x14ac:dyDescent="0.2">
      <c r="A40" s="88">
        <f>A28</f>
        <v>2</v>
      </c>
      <c r="B40" s="192" t="e">
        <f t="shared" ref="B40" si="11">ROUNDUP(B20*0.87,)+25</f>
        <v>#REF!</v>
      </c>
    </row>
    <row r="41" spans="1:2" s="50" customFormat="1" x14ac:dyDescent="0.2">
      <c r="A41" s="42" t="s">
        <v>87</v>
      </c>
      <c r="B41" s="192"/>
    </row>
    <row r="42" spans="1:2" s="50" customFormat="1" x14ac:dyDescent="0.2">
      <c r="A42" s="88" t="s">
        <v>88</v>
      </c>
      <c r="B42" s="192" t="e">
        <f t="shared" ref="B42" si="12">ROUNDUP(B22*0.87,)+25</f>
        <v>#REF!</v>
      </c>
    </row>
    <row r="43" spans="1:2" s="50" customFormat="1" x14ac:dyDescent="0.2">
      <c r="A43" s="100"/>
    </row>
    <row r="44" spans="1:2" s="50" customFormat="1" ht="12.75" thickBot="1" x14ac:dyDescent="0.25">
      <c r="A44" s="100"/>
    </row>
    <row r="45" spans="1:2" s="50" customFormat="1" ht="12.75" thickBot="1" x14ac:dyDescent="0.25">
      <c r="A45" s="104" t="s">
        <v>66</v>
      </c>
    </row>
    <row r="46" spans="1:2" x14ac:dyDescent="0.2">
      <c r="A46" s="63" t="s">
        <v>78</v>
      </c>
    </row>
    <row r="47" spans="1:2" ht="9" hidden="1" customHeight="1" x14ac:dyDescent="0.2">
      <c r="A47" s="43" t="s">
        <v>67</v>
      </c>
    </row>
    <row r="48" spans="1:2" ht="10.7" customHeight="1" x14ac:dyDescent="0.2">
      <c r="A48" s="43" t="s">
        <v>89</v>
      </c>
    </row>
    <row r="49" spans="1:1" x14ac:dyDescent="0.2">
      <c r="A49" s="43" t="s">
        <v>68</v>
      </c>
    </row>
    <row r="50" spans="1:1" ht="13.35" customHeight="1" x14ac:dyDescent="0.2">
      <c r="A50" s="43" t="s">
        <v>69</v>
      </c>
    </row>
    <row r="51" spans="1:1" ht="13.35" customHeight="1" x14ac:dyDescent="0.2">
      <c r="A51" s="159" t="s">
        <v>162</v>
      </c>
    </row>
    <row r="52" spans="1:1" ht="12.6" customHeight="1" thickBot="1" x14ac:dyDescent="0.25">
      <c r="A52" s="3"/>
    </row>
    <row r="53" spans="1:1" ht="11.45" customHeight="1" thickBot="1" x14ac:dyDescent="0.25">
      <c r="A53" s="107" t="s">
        <v>139</v>
      </c>
    </row>
    <row r="54" spans="1:1" ht="12.75" thickBot="1" x14ac:dyDescent="0.25">
      <c r="A54" s="218" t="str">
        <f>'4=3(2025)| FIT18'!A54</f>
        <v>Период бронирования: 17.10.2025 - 03.12.2025 /  Period of sales: 17.10.2025 - 03.12.2025</v>
      </c>
    </row>
    <row r="55" spans="1:1" ht="12.75" thickBot="1" x14ac:dyDescent="0.25">
      <c r="A55" s="219" t="str">
        <f>'4=3(2025)| FIT18'!A55</f>
        <v>Период проживания: 03.11.2025 - 03.12.2025 /  Period of sales: 03.11.2025 - 03.12.2025</v>
      </c>
    </row>
    <row r="56" spans="1:1" ht="12.75" thickBot="1" x14ac:dyDescent="0.25">
      <c r="A56" s="107" t="s">
        <v>171</v>
      </c>
    </row>
    <row r="57" spans="1:1" x14ac:dyDescent="0.2">
      <c r="A57" s="158" t="s">
        <v>172</v>
      </c>
    </row>
    <row r="58" spans="1:1" x14ac:dyDescent="0.2">
      <c r="A58" s="158" t="s">
        <v>173</v>
      </c>
    </row>
  </sheetData>
  <mergeCells count="1">
    <mergeCell ref="A1:A2"/>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sheetPr>
  <dimension ref="A1:N58"/>
  <sheetViews>
    <sheetView zoomScale="90" zoomScaleNormal="90" workbookViewId="0">
      <pane xSplit="1" topLeftCell="B1" activePane="topRight" state="frozen"/>
      <selection pane="topRight" activeCell="B1" sqref="B1:C1048576"/>
    </sheetView>
  </sheetViews>
  <sheetFormatPr defaultColWidth="9" defaultRowHeight="12" x14ac:dyDescent="0.2"/>
  <cols>
    <col min="1" max="1" width="84.5703125" style="48" customWidth="1"/>
    <col min="2" max="16384" width="9" style="48"/>
  </cols>
  <sheetData>
    <row r="1" spans="1:14" s="51" customFormat="1" ht="12" customHeight="1" x14ac:dyDescent="0.2">
      <c r="A1" s="230" t="s">
        <v>82</v>
      </c>
    </row>
    <row r="2" spans="1:14" s="51" customFormat="1" ht="12" customHeight="1" x14ac:dyDescent="0.2">
      <c r="A2" s="230"/>
    </row>
    <row r="3" spans="1:14" s="51" customFormat="1" ht="11.1" customHeight="1" x14ac:dyDescent="0.2">
      <c r="A3" s="97" t="s">
        <v>260</v>
      </c>
    </row>
    <row r="4" spans="1:14" s="52" customFormat="1" ht="32.1" customHeight="1" x14ac:dyDescent="0.2">
      <c r="A4" s="98" t="s">
        <v>64</v>
      </c>
      <c r="B4" s="187" t="e">
        <f>'4=3(2025)| COMMISSION'!#REF!</f>
        <v>#REF!</v>
      </c>
      <c r="C4" s="187" t="e">
        <f>'4=3(2025)| COMMISSION'!#REF!</f>
        <v>#REF!</v>
      </c>
      <c r="D4" s="187" t="e">
        <f>'4=3(2025)| COMMISSION'!#REF!</f>
        <v>#REF!</v>
      </c>
      <c r="E4" s="187" t="e">
        <f>'4=3(2025)| COMMISSION'!#REF!</f>
        <v>#REF!</v>
      </c>
      <c r="F4" s="187" t="e">
        <f>'4=3(2025)| COMMISSION'!#REF!</f>
        <v>#REF!</v>
      </c>
      <c r="G4" s="187" t="e">
        <f>'4=3(2025)| COMMISSION'!#REF!</f>
        <v>#REF!</v>
      </c>
      <c r="H4" s="187" t="e">
        <f>'4=3(2025)| COMMISSION'!#REF!</f>
        <v>#REF!</v>
      </c>
      <c r="I4" s="187" t="e">
        <f>'4=3(2025)| COMMISSION'!#REF!</f>
        <v>#REF!</v>
      </c>
      <c r="J4" s="187" t="e">
        <f>'4=3(2025)| COMMISSION'!#REF!</f>
        <v>#REF!</v>
      </c>
      <c r="K4" s="187" t="e">
        <f>'4=3(2025)| COMMISSION'!#REF!</f>
        <v>#REF!</v>
      </c>
      <c r="L4" s="187" t="e">
        <f>'4=3(2025)| COMMISSION'!#REF!</f>
        <v>#REF!</v>
      </c>
      <c r="M4" s="187" t="e">
        <f>'4=3(2025)| COMMISSION'!#REF!</f>
        <v>#REF!</v>
      </c>
      <c r="N4" s="187" t="e">
        <f>'4=3(2025)| COMMISSION'!B4</f>
        <v>#REF!</v>
      </c>
    </row>
    <row r="5" spans="1:14" s="53" customFormat="1" ht="21.95" customHeight="1" x14ac:dyDescent="0.2">
      <c r="A5" s="98"/>
      <c r="B5" s="187" t="e">
        <f>'4=3(2025)| COMMISSION'!#REF!</f>
        <v>#REF!</v>
      </c>
      <c r="C5" s="187" t="e">
        <f>'4=3(2025)| COMMISSION'!#REF!</f>
        <v>#REF!</v>
      </c>
      <c r="D5" s="187" t="e">
        <f>'4=3(2025)| COMMISSION'!#REF!</f>
        <v>#REF!</v>
      </c>
      <c r="E5" s="187" t="e">
        <f>'4=3(2025)| COMMISSION'!#REF!</f>
        <v>#REF!</v>
      </c>
      <c r="F5" s="187" t="e">
        <f>'4=3(2025)| COMMISSION'!#REF!</f>
        <v>#REF!</v>
      </c>
      <c r="G5" s="187" t="e">
        <f>'4=3(2025)| COMMISSION'!#REF!</f>
        <v>#REF!</v>
      </c>
      <c r="H5" s="187" t="e">
        <f>'4=3(2025)| COMMISSION'!#REF!</f>
        <v>#REF!</v>
      </c>
      <c r="I5" s="187" t="e">
        <f>'4=3(2025)| COMMISSION'!#REF!</f>
        <v>#REF!</v>
      </c>
      <c r="J5" s="187" t="e">
        <f>'4=3(2025)| COMMISSION'!#REF!</f>
        <v>#REF!</v>
      </c>
      <c r="K5" s="187" t="e">
        <f>'4=3(2025)| COMMISSION'!#REF!</f>
        <v>#REF!</v>
      </c>
      <c r="L5" s="187" t="e">
        <f>'4=3(2025)| COMMISSION'!#REF!</f>
        <v>#REF!</v>
      </c>
      <c r="M5" s="187" t="e">
        <f>'4=3(2025)| COMMISSION'!#REF!</f>
        <v>#REF!</v>
      </c>
      <c r="N5" s="187" t="e">
        <f>'4=3(2025)| COMMISSION'!B5</f>
        <v>#REF!</v>
      </c>
    </row>
    <row r="6" spans="1:14" s="53" customFormat="1" x14ac:dyDescent="0.2">
      <c r="A6" s="42" t="s">
        <v>83</v>
      </c>
      <c r="B6" s="189"/>
      <c r="C6" s="189"/>
      <c r="D6" s="189"/>
      <c r="E6" s="189"/>
      <c r="F6" s="189"/>
      <c r="G6" s="189"/>
      <c r="H6" s="189"/>
      <c r="I6" s="189"/>
      <c r="J6" s="189"/>
      <c r="K6" s="189"/>
      <c r="L6" s="189"/>
      <c r="M6" s="189"/>
      <c r="N6" s="189"/>
    </row>
    <row r="7" spans="1:14" s="53" customFormat="1" x14ac:dyDescent="0.2">
      <c r="A7" s="88">
        <v>1</v>
      </c>
      <c r="B7" s="8" t="e">
        <f>'4=3(2025)| COMMISSION'!#REF!</f>
        <v>#REF!</v>
      </c>
      <c r="C7" s="8" t="e">
        <f>'4=3(2025)| COMMISSION'!#REF!</f>
        <v>#REF!</v>
      </c>
      <c r="D7" s="8" t="e">
        <f>'4=3(2025)| COMMISSION'!#REF!</f>
        <v>#REF!</v>
      </c>
      <c r="E7" s="8" t="e">
        <f>'4=3(2025)| COMMISSION'!#REF!</f>
        <v>#REF!</v>
      </c>
      <c r="F7" s="8" t="e">
        <f>'4=3(2025)| COMMISSION'!#REF!</f>
        <v>#REF!</v>
      </c>
      <c r="G7" s="8" t="e">
        <f>'4=3(2025)| COMMISSION'!#REF!</f>
        <v>#REF!</v>
      </c>
      <c r="H7" s="8" t="e">
        <f>'4=3(2025)| COMMISSION'!#REF!</f>
        <v>#REF!</v>
      </c>
      <c r="I7" s="8" t="e">
        <f>'4=3(2025)| COMMISSION'!#REF!</f>
        <v>#REF!</v>
      </c>
      <c r="J7" s="8" t="e">
        <f>'4=3(2025)| COMMISSION'!#REF!</f>
        <v>#REF!</v>
      </c>
      <c r="K7" s="8" t="e">
        <f>'4=3(2025)| COMMISSION'!#REF!</f>
        <v>#REF!</v>
      </c>
      <c r="L7" s="8" t="e">
        <f>'4=3(2025)| COMMISSION'!#REF!</f>
        <v>#REF!</v>
      </c>
      <c r="M7" s="8" t="e">
        <f>'4=3(2025)| COMMISSION'!#REF!</f>
        <v>#REF!</v>
      </c>
      <c r="N7" s="8" t="e">
        <f>'4=3(2025)| COMMISSION'!B7</f>
        <v>#REF!</v>
      </c>
    </row>
    <row r="8" spans="1:14" s="53" customFormat="1" x14ac:dyDescent="0.2">
      <c r="A8" s="88">
        <v>2</v>
      </c>
      <c r="B8" s="8" t="e">
        <f>'4=3(2025)| COMMISSION'!#REF!</f>
        <v>#REF!</v>
      </c>
      <c r="C8" s="8" t="e">
        <f>'4=3(2025)| COMMISSION'!#REF!</f>
        <v>#REF!</v>
      </c>
      <c r="D8" s="8" t="e">
        <f>'4=3(2025)| COMMISSION'!#REF!</f>
        <v>#REF!</v>
      </c>
      <c r="E8" s="8" t="e">
        <f>'4=3(2025)| COMMISSION'!#REF!</f>
        <v>#REF!</v>
      </c>
      <c r="F8" s="8" t="e">
        <f>'4=3(2025)| COMMISSION'!#REF!</f>
        <v>#REF!</v>
      </c>
      <c r="G8" s="8" t="e">
        <f>'4=3(2025)| COMMISSION'!#REF!</f>
        <v>#REF!</v>
      </c>
      <c r="H8" s="8" t="e">
        <f>'4=3(2025)| COMMISSION'!#REF!</f>
        <v>#REF!</v>
      </c>
      <c r="I8" s="8" t="e">
        <f>'4=3(2025)| COMMISSION'!#REF!</f>
        <v>#REF!</v>
      </c>
      <c r="J8" s="8" t="e">
        <f>'4=3(2025)| COMMISSION'!#REF!</f>
        <v>#REF!</v>
      </c>
      <c r="K8" s="8" t="e">
        <f>'4=3(2025)| COMMISSION'!#REF!</f>
        <v>#REF!</v>
      </c>
      <c r="L8" s="8" t="e">
        <f>'4=3(2025)| COMMISSION'!#REF!</f>
        <v>#REF!</v>
      </c>
      <c r="M8" s="8" t="e">
        <f>'4=3(2025)| COMMISSION'!#REF!</f>
        <v>#REF!</v>
      </c>
      <c r="N8" s="8" t="e">
        <f>'4=3(2025)| COMMISSION'!B8</f>
        <v>#REF!</v>
      </c>
    </row>
    <row r="9" spans="1:14" s="53" customFormat="1" x14ac:dyDescent="0.2">
      <c r="A9" s="42" t="s">
        <v>234</v>
      </c>
      <c r="B9" s="8"/>
      <c r="C9" s="8"/>
      <c r="D9" s="8"/>
      <c r="E9" s="8"/>
      <c r="F9" s="8"/>
      <c r="G9" s="8"/>
      <c r="H9" s="8"/>
      <c r="I9" s="8"/>
      <c r="J9" s="8"/>
      <c r="K9" s="8"/>
      <c r="L9" s="8"/>
      <c r="M9" s="8"/>
      <c r="N9" s="8"/>
    </row>
    <row r="10" spans="1:14" s="53" customFormat="1" x14ac:dyDescent="0.2">
      <c r="A10" s="180">
        <v>1</v>
      </c>
      <c r="B10" s="8" t="e">
        <f>'4=3(2025)| COMMISSION'!#REF!</f>
        <v>#REF!</v>
      </c>
      <c r="C10" s="8" t="e">
        <f>'4=3(2025)| COMMISSION'!#REF!</f>
        <v>#REF!</v>
      </c>
      <c r="D10" s="8" t="e">
        <f>'4=3(2025)| COMMISSION'!#REF!</f>
        <v>#REF!</v>
      </c>
      <c r="E10" s="8" t="e">
        <f>'4=3(2025)| COMMISSION'!#REF!</f>
        <v>#REF!</v>
      </c>
      <c r="F10" s="8" t="e">
        <f>'4=3(2025)| COMMISSION'!#REF!</f>
        <v>#REF!</v>
      </c>
      <c r="G10" s="8" t="e">
        <f>'4=3(2025)| COMMISSION'!#REF!</f>
        <v>#REF!</v>
      </c>
      <c r="H10" s="8" t="e">
        <f>'4=3(2025)| COMMISSION'!#REF!</f>
        <v>#REF!</v>
      </c>
      <c r="I10" s="8" t="e">
        <f>'4=3(2025)| COMMISSION'!#REF!</f>
        <v>#REF!</v>
      </c>
      <c r="J10" s="8" t="e">
        <f>'4=3(2025)| COMMISSION'!#REF!</f>
        <v>#REF!</v>
      </c>
      <c r="K10" s="8" t="e">
        <f>'4=3(2025)| COMMISSION'!#REF!</f>
        <v>#REF!</v>
      </c>
      <c r="L10" s="8" t="e">
        <f>'4=3(2025)| COMMISSION'!#REF!</f>
        <v>#REF!</v>
      </c>
      <c r="M10" s="8" t="e">
        <f>'4=3(2025)| COMMISSION'!#REF!</f>
        <v>#REF!</v>
      </c>
      <c r="N10" s="8" t="e">
        <f>'4=3(2025)| COMMISSION'!B10</f>
        <v>#REF!</v>
      </c>
    </row>
    <row r="11" spans="1:14" s="53" customFormat="1" x14ac:dyDescent="0.2">
      <c r="A11" s="180">
        <v>2</v>
      </c>
      <c r="B11" s="8" t="e">
        <f>'4=3(2025)| COMMISSION'!#REF!</f>
        <v>#REF!</v>
      </c>
      <c r="C11" s="8" t="e">
        <f>'4=3(2025)| COMMISSION'!#REF!</f>
        <v>#REF!</v>
      </c>
      <c r="D11" s="8" t="e">
        <f>'4=3(2025)| COMMISSION'!#REF!</f>
        <v>#REF!</v>
      </c>
      <c r="E11" s="8" t="e">
        <f>'4=3(2025)| COMMISSION'!#REF!</f>
        <v>#REF!</v>
      </c>
      <c r="F11" s="8" t="e">
        <f>'4=3(2025)| COMMISSION'!#REF!</f>
        <v>#REF!</v>
      </c>
      <c r="G11" s="8" t="e">
        <f>'4=3(2025)| COMMISSION'!#REF!</f>
        <v>#REF!</v>
      </c>
      <c r="H11" s="8" t="e">
        <f>'4=3(2025)| COMMISSION'!#REF!</f>
        <v>#REF!</v>
      </c>
      <c r="I11" s="8" t="e">
        <f>'4=3(2025)| COMMISSION'!#REF!</f>
        <v>#REF!</v>
      </c>
      <c r="J11" s="8" t="e">
        <f>'4=3(2025)| COMMISSION'!#REF!</f>
        <v>#REF!</v>
      </c>
      <c r="K11" s="8" t="e">
        <f>'4=3(2025)| COMMISSION'!#REF!</f>
        <v>#REF!</v>
      </c>
      <c r="L11" s="8" t="e">
        <f>'4=3(2025)| COMMISSION'!#REF!</f>
        <v>#REF!</v>
      </c>
      <c r="M11" s="8" t="e">
        <f>'4=3(2025)| COMMISSION'!#REF!</f>
        <v>#REF!</v>
      </c>
      <c r="N11" s="8" t="e">
        <f>'4=3(2025)| COMMISSION'!B11</f>
        <v>#REF!</v>
      </c>
    </row>
    <row r="12" spans="1:14" s="53" customFormat="1" x14ac:dyDescent="0.2">
      <c r="A12" s="42" t="s">
        <v>84</v>
      </c>
      <c r="B12" s="8"/>
      <c r="C12" s="8"/>
      <c r="D12" s="8"/>
      <c r="E12" s="8"/>
      <c r="F12" s="8"/>
      <c r="G12" s="8"/>
      <c r="H12" s="8"/>
      <c r="I12" s="8"/>
      <c r="J12" s="8"/>
      <c r="K12" s="8"/>
      <c r="L12" s="8"/>
      <c r="M12" s="8"/>
      <c r="N12" s="8"/>
    </row>
    <row r="13" spans="1:14" s="53" customFormat="1" x14ac:dyDescent="0.2">
      <c r="A13" s="88">
        <f>A7</f>
        <v>1</v>
      </c>
      <c r="B13" s="8" t="e">
        <f>'4=3(2025)| COMMISSION'!#REF!</f>
        <v>#REF!</v>
      </c>
      <c r="C13" s="8" t="e">
        <f>'4=3(2025)| COMMISSION'!#REF!</f>
        <v>#REF!</v>
      </c>
      <c r="D13" s="8" t="e">
        <f>'4=3(2025)| COMMISSION'!#REF!</f>
        <v>#REF!</v>
      </c>
      <c r="E13" s="8" t="e">
        <f>'4=3(2025)| COMMISSION'!#REF!</f>
        <v>#REF!</v>
      </c>
      <c r="F13" s="8" t="e">
        <f>'4=3(2025)| COMMISSION'!#REF!</f>
        <v>#REF!</v>
      </c>
      <c r="G13" s="8" t="e">
        <f>'4=3(2025)| COMMISSION'!#REF!</f>
        <v>#REF!</v>
      </c>
      <c r="H13" s="8" t="e">
        <f>'4=3(2025)| COMMISSION'!#REF!</f>
        <v>#REF!</v>
      </c>
      <c r="I13" s="8" t="e">
        <f>'4=3(2025)| COMMISSION'!#REF!</f>
        <v>#REF!</v>
      </c>
      <c r="J13" s="8" t="e">
        <f>'4=3(2025)| COMMISSION'!#REF!</f>
        <v>#REF!</v>
      </c>
      <c r="K13" s="8" t="e">
        <f>'4=3(2025)| COMMISSION'!#REF!</f>
        <v>#REF!</v>
      </c>
      <c r="L13" s="8" t="e">
        <f>'4=3(2025)| COMMISSION'!#REF!</f>
        <v>#REF!</v>
      </c>
      <c r="M13" s="8" t="e">
        <f>'4=3(2025)| COMMISSION'!#REF!</f>
        <v>#REF!</v>
      </c>
      <c r="N13" s="8" t="e">
        <f>'4=3(2025)| COMMISSION'!B13</f>
        <v>#REF!</v>
      </c>
    </row>
    <row r="14" spans="1:14" s="53" customFormat="1" x14ac:dyDescent="0.2">
      <c r="A14" s="88">
        <f>A8</f>
        <v>2</v>
      </c>
      <c r="B14" s="8" t="e">
        <f>'4=3(2025)| COMMISSION'!#REF!</f>
        <v>#REF!</v>
      </c>
      <c r="C14" s="8" t="e">
        <f>'4=3(2025)| COMMISSION'!#REF!</f>
        <v>#REF!</v>
      </c>
      <c r="D14" s="8" t="e">
        <f>'4=3(2025)| COMMISSION'!#REF!</f>
        <v>#REF!</v>
      </c>
      <c r="E14" s="8" t="e">
        <f>'4=3(2025)| COMMISSION'!#REF!</f>
        <v>#REF!</v>
      </c>
      <c r="F14" s="8" t="e">
        <f>'4=3(2025)| COMMISSION'!#REF!</f>
        <v>#REF!</v>
      </c>
      <c r="G14" s="8" t="e">
        <f>'4=3(2025)| COMMISSION'!#REF!</f>
        <v>#REF!</v>
      </c>
      <c r="H14" s="8" t="e">
        <f>'4=3(2025)| COMMISSION'!#REF!</f>
        <v>#REF!</v>
      </c>
      <c r="I14" s="8" t="e">
        <f>'4=3(2025)| COMMISSION'!#REF!</f>
        <v>#REF!</v>
      </c>
      <c r="J14" s="8" t="e">
        <f>'4=3(2025)| COMMISSION'!#REF!</f>
        <v>#REF!</v>
      </c>
      <c r="K14" s="8" t="e">
        <f>'4=3(2025)| COMMISSION'!#REF!</f>
        <v>#REF!</v>
      </c>
      <c r="L14" s="8" t="e">
        <f>'4=3(2025)| COMMISSION'!#REF!</f>
        <v>#REF!</v>
      </c>
      <c r="M14" s="8" t="e">
        <f>'4=3(2025)| COMMISSION'!#REF!</f>
        <v>#REF!</v>
      </c>
      <c r="N14" s="8" t="e">
        <f>'4=3(2025)| COMMISSION'!B14</f>
        <v>#REF!</v>
      </c>
    </row>
    <row r="15" spans="1:14" s="53" customFormat="1" x14ac:dyDescent="0.2">
      <c r="A15" s="42" t="s">
        <v>85</v>
      </c>
      <c r="B15" s="8"/>
      <c r="C15" s="8"/>
      <c r="D15" s="8"/>
      <c r="E15" s="8"/>
      <c r="F15" s="8"/>
      <c r="G15" s="8"/>
      <c r="H15" s="8"/>
      <c r="I15" s="8"/>
      <c r="J15" s="8"/>
      <c r="K15" s="8"/>
      <c r="L15" s="8"/>
      <c r="M15" s="8"/>
      <c r="N15" s="8"/>
    </row>
    <row r="16" spans="1:14" s="53" customFormat="1" x14ac:dyDescent="0.2">
      <c r="A16" s="88">
        <f>A7</f>
        <v>1</v>
      </c>
      <c r="B16" s="8" t="e">
        <f>'4=3(2025)| COMMISSION'!#REF!</f>
        <v>#REF!</v>
      </c>
      <c r="C16" s="8" t="e">
        <f>'4=3(2025)| COMMISSION'!#REF!</f>
        <v>#REF!</v>
      </c>
      <c r="D16" s="8" t="e">
        <f>'4=3(2025)| COMMISSION'!#REF!</f>
        <v>#REF!</v>
      </c>
      <c r="E16" s="8" t="e">
        <f>'4=3(2025)| COMMISSION'!#REF!</f>
        <v>#REF!</v>
      </c>
      <c r="F16" s="8" t="e">
        <f>'4=3(2025)| COMMISSION'!#REF!</f>
        <v>#REF!</v>
      </c>
      <c r="G16" s="8" t="e">
        <f>'4=3(2025)| COMMISSION'!#REF!</f>
        <v>#REF!</v>
      </c>
      <c r="H16" s="8" t="e">
        <f>'4=3(2025)| COMMISSION'!#REF!</f>
        <v>#REF!</v>
      </c>
      <c r="I16" s="8" t="e">
        <f>'4=3(2025)| COMMISSION'!#REF!</f>
        <v>#REF!</v>
      </c>
      <c r="J16" s="8" t="e">
        <f>'4=3(2025)| COMMISSION'!#REF!</f>
        <v>#REF!</v>
      </c>
      <c r="K16" s="8" t="e">
        <f>'4=3(2025)| COMMISSION'!#REF!</f>
        <v>#REF!</v>
      </c>
      <c r="L16" s="8" t="e">
        <f>'4=3(2025)| COMMISSION'!#REF!</f>
        <v>#REF!</v>
      </c>
      <c r="M16" s="8" t="e">
        <f>'4=3(2025)| COMMISSION'!#REF!</f>
        <v>#REF!</v>
      </c>
      <c r="N16" s="8" t="e">
        <f>'4=3(2025)| COMMISSION'!B16</f>
        <v>#REF!</v>
      </c>
    </row>
    <row r="17" spans="1:14" s="53" customFormat="1" x14ac:dyDescent="0.2">
      <c r="A17" s="88">
        <f>A8</f>
        <v>2</v>
      </c>
      <c r="B17" s="8" t="e">
        <f>'4=3(2025)| COMMISSION'!#REF!</f>
        <v>#REF!</v>
      </c>
      <c r="C17" s="8" t="e">
        <f>'4=3(2025)| COMMISSION'!#REF!</f>
        <v>#REF!</v>
      </c>
      <c r="D17" s="8" t="e">
        <f>'4=3(2025)| COMMISSION'!#REF!</f>
        <v>#REF!</v>
      </c>
      <c r="E17" s="8" t="e">
        <f>'4=3(2025)| COMMISSION'!#REF!</f>
        <v>#REF!</v>
      </c>
      <c r="F17" s="8" t="e">
        <f>'4=3(2025)| COMMISSION'!#REF!</f>
        <v>#REF!</v>
      </c>
      <c r="G17" s="8" t="e">
        <f>'4=3(2025)| COMMISSION'!#REF!</f>
        <v>#REF!</v>
      </c>
      <c r="H17" s="8" t="e">
        <f>'4=3(2025)| COMMISSION'!#REF!</f>
        <v>#REF!</v>
      </c>
      <c r="I17" s="8" t="e">
        <f>'4=3(2025)| COMMISSION'!#REF!</f>
        <v>#REF!</v>
      </c>
      <c r="J17" s="8" t="e">
        <f>'4=3(2025)| COMMISSION'!#REF!</f>
        <v>#REF!</v>
      </c>
      <c r="K17" s="8" t="e">
        <f>'4=3(2025)| COMMISSION'!#REF!</f>
        <v>#REF!</v>
      </c>
      <c r="L17" s="8" t="e">
        <f>'4=3(2025)| COMMISSION'!#REF!</f>
        <v>#REF!</v>
      </c>
      <c r="M17" s="8" t="e">
        <f>'4=3(2025)| COMMISSION'!#REF!</f>
        <v>#REF!</v>
      </c>
      <c r="N17" s="8" t="e">
        <f>'4=3(2025)| COMMISSION'!B17</f>
        <v>#REF!</v>
      </c>
    </row>
    <row r="18" spans="1:14" s="53" customFormat="1" x14ac:dyDescent="0.2">
      <c r="A18" s="42" t="s">
        <v>86</v>
      </c>
      <c r="B18" s="8"/>
      <c r="C18" s="8"/>
      <c r="D18" s="8"/>
      <c r="E18" s="8"/>
      <c r="F18" s="8"/>
      <c r="G18" s="8"/>
      <c r="H18" s="8"/>
      <c r="I18" s="8"/>
      <c r="J18" s="8"/>
      <c r="K18" s="8"/>
      <c r="L18" s="8"/>
      <c r="M18" s="8"/>
      <c r="N18" s="8"/>
    </row>
    <row r="19" spans="1:14" s="53" customFormat="1" x14ac:dyDescent="0.2">
      <c r="A19" s="88">
        <f>A7</f>
        <v>1</v>
      </c>
      <c r="B19" s="8" t="e">
        <f>'4=3(2025)| COMMISSION'!#REF!</f>
        <v>#REF!</v>
      </c>
      <c r="C19" s="8" t="e">
        <f>'4=3(2025)| COMMISSION'!#REF!</f>
        <v>#REF!</v>
      </c>
      <c r="D19" s="8" t="e">
        <f>'4=3(2025)| COMMISSION'!#REF!</f>
        <v>#REF!</v>
      </c>
      <c r="E19" s="8" t="e">
        <f>'4=3(2025)| COMMISSION'!#REF!</f>
        <v>#REF!</v>
      </c>
      <c r="F19" s="8" t="e">
        <f>'4=3(2025)| COMMISSION'!#REF!</f>
        <v>#REF!</v>
      </c>
      <c r="G19" s="8" t="e">
        <f>'4=3(2025)| COMMISSION'!#REF!</f>
        <v>#REF!</v>
      </c>
      <c r="H19" s="8" t="e">
        <f>'4=3(2025)| COMMISSION'!#REF!</f>
        <v>#REF!</v>
      </c>
      <c r="I19" s="8" t="e">
        <f>'4=3(2025)| COMMISSION'!#REF!</f>
        <v>#REF!</v>
      </c>
      <c r="J19" s="8" t="e">
        <f>'4=3(2025)| COMMISSION'!#REF!</f>
        <v>#REF!</v>
      </c>
      <c r="K19" s="8" t="e">
        <f>'4=3(2025)| COMMISSION'!#REF!</f>
        <v>#REF!</v>
      </c>
      <c r="L19" s="8" t="e">
        <f>'4=3(2025)| COMMISSION'!#REF!</f>
        <v>#REF!</v>
      </c>
      <c r="M19" s="8" t="e">
        <f>'4=3(2025)| COMMISSION'!#REF!</f>
        <v>#REF!</v>
      </c>
      <c r="N19" s="8" t="e">
        <f>'4=3(2025)| COMMISSION'!B19</f>
        <v>#REF!</v>
      </c>
    </row>
    <row r="20" spans="1:14" s="53" customFormat="1" x14ac:dyDescent="0.2">
      <c r="A20" s="88">
        <f>A8</f>
        <v>2</v>
      </c>
      <c r="B20" s="8" t="e">
        <f>'4=3(2025)| COMMISSION'!#REF!</f>
        <v>#REF!</v>
      </c>
      <c r="C20" s="8" t="e">
        <f>'4=3(2025)| COMMISSION'!#REF!</f>
        <v>#REF!</v>
      </c>
      <c r="D20" s="8" t="e">
        <f>'4=3(2025)| COMMISSION'!#REF!</f>
        <v>#REF!</v>
      </c>
      <c r="E20" s="8" t="e">
        <f>'4=3(2025)| COMMISSION'!#REF!</f>
        <v>#REF!</v>
      </c>
      <c r="F20" s="8" t="e">
        <f>'4=3(2025)| COMMISSION'!#REF!</f>
        <v>#REF!</v>
      </c>
      <c r="G20" s="8" t="e">
        <f>'4=3(2025)| COMMISSION'!#REF!</f>
        <v>#REF!</v>
      </c>
      <c r="H20" s="8" t="e">
        <f>'4=3(2025)| COMMISSION'!#REF!</f>
        <v>#REF!</v>
      </c>
      <c r="I20" s="8" t="e">
        <f>'4=3(2025)| COMMISSION'!#REF!</f>
        <v>#REF!</v>
      </c>
      <c r="J20" s="8" t="e">
        <f>'4=3(2025)| COMMISSION'!#REF!</f>
        <v>#REF!</v>
      </c>
      <c r="K20" s="8" t="e">
        <f>'4=3(2025)| COMMISSION'!#REF!</f>
        <v>#REF!</v>
      </c>
      <c r="L20" s="8" t="e">
        <f>'4=3(2025)| COMMISSION'!#REF!</f>
        <v>#REF!</v>
      </c>
      <c r="M20" s="8" t="e">
        <f>'4=3(2025)| COMMISSION'!#REF!</f>
        <v>#REF!</v>
      </c>
      <c r="N20" s="8" t="e">
        <f>'4=3(2025)| COMMISSION'!B20</f>
        <v>#REF!</v>
      </c>
    </row>
    <row r="21" spans="1:14" s="53" customFormat="1" x14ac:dyDescent="0.2">
      <c r="A21" s="42" t="s">
        <v>87</v>
      </c>
      <c r="B21" s="8"/>
      <c r="C21" s="8"/>
      <c r="D21" s="8"/>
      <c r="E21" s="8"/>
      <c r="F21" s="8"/>
      <c r="G21" s="8"/>
      <c r="H21" s="8"/>
      <c r="I21" s="8"/>
      <c r="J21" s="8"/>
      <c r="K21" s="8"/>
      <c r="L21" s="8"/>
      <c r="M21" s="8"/>
      <c r="N21" s="8"/>
    </row>
    <row r="22" spans="1:14" s="53" customFormat="1" x14ac:dyDescent="0.2">
      <c r="A22" s="88" t="s">
        <v>88</v>
      </c>
      <c r="B22" s="8" t="e">
        <f>'4=3(2025)| COMMISSION'!#REF!</f>
        <v>#REF!</v>
      </c>
      <c r="C22" s="8" t="e">
        <f>'4=3(2025)| COMMISSION'!#REF!</f>
        <v>#REF!</v>
      </c>
      <c r="D22" s="8" t="e">
        <f>'4=3(2025)| COMMISSION'!#REF!</f>
        <v>#REF!</v>
      </c>
      <c r="E22" s="8" t="e">
        <f>'4=3(2025)| COMMISSION'!#REF!</f>
        <v>#REF!</v>
      </c>
      <c r="F22" s="8" t="e">
        <f>'4=3(2025)| COMMISSION'!#REF!</f>
        <v>#REF!</v>
      </c>
      <c r="G22" s="8" t="e">
        <f>'4=3(2025)| COMMISSION'!#REF!</f>
        <v>#REF!</v>
      </c>
      <c r="H22" s="8" t="e">
        <f>'4=3(2025)| COMMISSION'!#REF!</f>
        <v>#REF!</v>
      </c>
      <c r="I22" s="8" t="e">
        <f>'4=3(2025)| COMMISSION'!#REF!</f>
        <v>#REF!</v>
      </c>
      <c r="J22" s="8" t="e">
        <f>'4=3(2025)| COMMISSION'!#REF!</f>
        <v>#REF!</v>
      </c>
      <c r="K22" s="8" t="e">
        <f>'4=3(2025)| COMMISSION'!#REF!</f>
        <v>#REF!</v>
      </c>
      <c r="L22" s="8" t="e">
        <f>'4=3(2025)| COMMISSION'!#REF!</f>
        <v>#REF!</v>
      </c>
      <c r="M22" s="8" t="e">
        <f>'4=3(2025)| COMMISSION'!#REF!</f>
        <v>#REF!</v>
      </c>
      <c r="N22" s="8" t="e">
        <f>'4=3(2025)| COMMISSION'!B22</f>
        <v>#REF!</v>
      </c>
    </row>
    <row r="23" spans="1:14" s="53" customFormat="1" x14ac:dyDescent="0.2">
      <c r="A23" s="89"/>
      <c r="B23" s="190"/>
      <c r="C23" s="190"/>
      <c r="D23" s="190"/>
      <c r="E23" s="190"/>
      <c r="F23" s="190"/>
      <c r="G23" s="190"/>
      <c r="H23" s="190"/>
      <c r="I23" s="190"/>
      <c r="J23" s="190"/>
      <c r="K23" s="190"/>
      <c r="L23" s="190"/>
      <c r="M23" s="190"/>
      <c r="N23" s="190"/>
    </row>
    <row r="24" spans="1:14" ht="18" customHeight="1" x14ac:dyDescent="0.2">
      <c r="A24" s="111" t="s">
        <v>100</v>
      </c>
      <c r="B24" s="187" t="e">
        <f t="shared" ref="B24:M24" si="0">B4</f>
        <v>#REF!</v>
      </c>
      <c r="C24" s="187" t="e">
        <f t="shared" si="0"/>
        <v>#REF!</v>
      </c>
      <c r="D24" s="187" t="e">
        <f t="shared" si="0"/>
        <v>#REF!</v>
      </c>
      <c r="E24" s="187" t="e">
        <f t="shared" si="0"/>
        <v>#REF!</v>
      </c>
      <c r="F24" s="187" t="e">
        <f t="shared" si="0"/>
        <v>#REF!</v>
      </c>
      <c r="G24" s="187" t="e">
        <f t="shared" si="0"/>
        <v>#REF!</v>
      </c>
      <c r="H24" s="187" t="e">
        <f t="shared" si="0"/>
        <v>#REF!</v>
      </c>
      <c r="I24" s="187" t="e">
        <f t="shared" si="0"/>
        <v>#REF!</v>
      </c>
      <c r="J24" s="187" t="e">
        <f t="shared" si="0"/>
        <v>#REF!</v>
      </c>
      <c r="K24" s="187" t="e">
        <f t="shared" si="0"/>
        <v>#REF!</v>
      </c>
      <c r="L24" s="187" t="e">
        <f t="shared" si="0"/>
        <v>#REF!</v>
      </c>
      <c r="M24" s="187" t="e">
        <f t="shared" si="0"/>
        <v>#REF!</v>
      </c>
      <c r="N24" s="187" t="e">
        <f t="shared" ref="N24" si="1">N4</f>
        <v>#REF!</v>
      </c>
    </row>
    <row r="25" spans="1:14" ht="20.25" customHeight="1" x14ac:dyDescent="0.2">
      <c r="A25" s="90" t="s">
        <v>64</v>
      </c>
      <c r="B25" s="187" t="e">
        <f t="shared" ref="B25:M25" si="2">B5</f>
        <v>#REF!</v>
      </c>
      <c r="C25" s="187" t="e">
        <f t="shared" si="2"/>
        <v>#REF!</v>
      </c>
      <c r="D25" s="187" t="e">
        <f t="shared" si="2"/>
        <v>#REF!</v>
      </c>
      <c r="E25" s="187" t="e">
        <f t="shared" si="2"/>
        <v>#REF!</v>
      </c>
      <c r="F25" s="187" t="e">
        <f t="shared" si="2"/>
        <v>#REF!</v>
      </c>
      <c r="G25" s="187" t="e">
        <f t="shared" si="2"/>
        <v>#REF!</v>
      </c>
      <c r="H25" s="187" t="e">
        <f t="shared" si="2"/>
        <v>#REF!</v>
      </c>
      <c r="I25" s="187" t="e">
        <f t="shared" si="2"/>
        <v>#REF!</v>
      </c>
      <c r="J25" s="187" t="e">
        <f t="shared" si="2"/>
        <v>#REF!</v>
      </c>
      <c r="K25" s="187" t="e">
        <f t="shared" si="2"/>
        <v>#REF!</v>
      </c>
      <c r="L25" s="187" t="e">
        <f t="shared" si="2"/>
        <v>#REF!</v>
      </c>
      <c r="M25" s="187" t="e">
        <f t="shared" si="2"/>
        <v>#REF!</v>
      </c>
      <c r="N25" s="187" t="e">
        <f t="shared" ref="N25" si="3">N5</f>
        <v>#REF!</v>
      </c>
    </row>
    <row r="26" spans="1:14" s="44" customFormat="1" x14ac:dyDescent="0.2">
      <c r="A26" s="42" t="s">
        <v>83</v>
      </c>
      <c r="B26" s="189"/>
      <c r="C26" s="189"/>
      <c r="D26" s="189"/>
      <c r="E26" s="189"/>
      <c r="F26" s="189"/>
      <c r="G26" s="189"/>
      <c r="H26" s="189"/>
      <c r="I26" s="189"/>
      <c r="J26" s="189"/>
      <c r="K26" s="189"/>
      <c r="L26" s="189"/>
      <c r="M26" s="189"/>
      <c r="N26" s="189"/>
    </row>
    <row r="27" spans="1:14" s="50" customFormat="1" x14ac:dyDescent="0.2">
      <c r="A27" s="88">
        <v>1</v>
      </c>
      <c r="B27" s="192" t="e">
        <f t="shared" ref="B27:M27" si="4">ROUNDUP(B7*0.87,)+35</f>
        <v>#REF!</v>
      </c>
      <c r="C27" s="192" t="e">
        <f t="shared" si="4"/>
        <v>#REF!</v>
      </c>
      <c r="D27" s="192" t="e">
        <f t="shared" si="4"/>
        <v>#REF!</v>
      </c>
      <c r="E27" s="192" t="e">
        <f t="shared" si="4"/>
        <v>#REF!</v>
      </c>
      <c r="F27" s="192" t="e">
        <f t="shared" si="4"/>
        <v>#REF!</v>
      </c>
      <c r="G27" s="192" t="e">
        <f t="shared" si="4"/>
        <v>#REF!</v>
      </c>
      <c r="H27" s="192" t="e">
        <f t="shared" si="4"/>
        <v>#REF!</v>
      </c>
      <c r="I27" s="192" t="e">
        <f t="shared" si="4"/>
        <v>#REF!</v>
      </c>
      <c r="J27" s="192" t="e">
        <f t="shared" si="4"/>
        <v>#REF!</v>
      </c>
      <c r="K27" s="192" t="e">
        <f t="shared" si="4"/>
        <v>#REF!</v>
      </c>
      <c r="L27" s="192" t="e">
        <f t="shared" si="4"/>
        <v>#REF!</v>
      </c>
      <c r="M27" s="192" t="e">
        <f t="shared" si="4"/>
        <v>#REF!</v>
      </c>
      <c r="N27" s="192" t="e">
        <f t="shared" ref="N27" si="5">ROUNDUP(N7*0.87,)+35</f>
        <v>#REF!</v>
      </c>
    </row>
    <row r="28" spans="1:14" s="50" customFormat="1" x14ac:dyDescent="0.2">
      <c r="A28" s="88">
        <v>2</v>
      </c>
      <c r="B28" s="192" t="e">
        <f t="shared" ref="B28:M28" si="6">ROUNDUP(B8*0.87,)+35</f>
        <v>#REF!</v>
      </c>
      <c r="C28" s="192" t="e">
        <f t="shared" si="6"/>
        <v>#REF!</v>
      </c>
      <c r="D28" s="192" t="e">
        <f t="shared" si="6"/>
        <v>#REF!</v>
      </c>
      <c r="E28" s="192" t="e">
        <f t="shared" si="6"/>
        <v>#REF!</v>
      </c>
      <c r="F28" s="192" t="e">
        <f t="shared" si="6"/>
        <v>#REF!</v>
      </c>
      <c r="G28" s="192" t="e">
        <f t="shared" si="6"/>
        <v>#REF!</v>
      </c>
      <c r="H28" s="192" t="e">
        <f t="shared" si="6"/>
        <v>#REF!</v>
      </c>
      <c r="I28" s="192" t="e">
        <f t="shared" si="6"/>
        <v>#REF!</v>
      </c>
      <c r="J28" s="192" t="e">
        <f t="shared" si="6"/>
        <v>#REF!</v>
      </c>
      <c r="K28" s="192" t="e">
        <f t="shared" si="6"/>
        <v>#REF!</v>
      </c>
      <c r="L28" s="192" t="e">
        <f t="shared" si="6"/>
        <v>#REF!</v>
      </c>
      <c r="M28" s="192" t="e">
        <f t="shared" si="6"/>
        <v>#REF!</v>
      </c>
      <c r="N28" s="192" t="e">
        <f t="shared" ref="N28" si="7">ROUNDUP(N8*0.87,)+35</f>
        <v>#REF!</v>
      </c>
    </row>
    <row r="29" spans="1:14" s="50" customFormat="1" x14ac:dyDescent="0.2">
      <c r="A29" s="42" t="s">
        <v>234</v>
      </c>
      <c r="B29" s="192"/>
      <c r="C29" s="192"/>
      <c r="D29" s="192"/>
      <c r="E29" s="192"/>
      <c r="F29" s="192"/>
      <c r="G29" s="192"/>
      <c r="H29" s="192"/>
      <c r="I29" s="192"/>
      <c r="J29" s="192"/>
      <c r="K29" s="192"/>
      <c r="L29" s="192"/>
      <c r="M29" s="192"/>
      <c r="N29" s="192"/>
    </row>
    <row r="30" spans="1:14" s="50" customFormat="1" x14ac:dyDescent="0.2">
      <c r="A30" s="180">
        <v>1</v>
      </c>
      <c r="B30" s="192" t="e">
        <f t="shared" ref="B30:M30" si="8">ROUNDUP(B10*0.87,)+35</f>
        <v>#REF!</v>
      </c>
      <c r="C30" s="192" t="e">
        <f t="shared" si="8"/>
        <v>#REF!</v>
      </c>
      <c r="D30" s="192" t="e">
        <f t="shared" si="8"/>
        <v>#REF!</v>
      </c>
      <c r="E30" s="192" t="e">
        <f t="shared" si="8"/>
        <v>#REF!</v>
      </c>
      <c r="F30" s="192" t="e">
        <f t="shared" si="8"/>
        <v>#REF!</v>
      </c>
      <c r="G30" s="192" t="e">
        <f t="shared" si="8"/>
        <v>#REF!</v>
      </c>
      <c r="H30" s="192" t="e">
        <f t="shared" si="8"/>
        <v>#REF!</v>
      </c>
      <c r="I30" s="192" t="e">
        <f t="shared" si="8"/>
        <v>#REF!</v>
      </c>
      <c r="J30" s="192" t="e">
        <f t="shared" si="8"/>
        <v>#REF!</v>
      </c>
      <c r="K30" s="192" t="e">
        <f t="shared" si="8"/>
        <v>#REF!</v>
      </c>
      <c r="L30" s="192" t="e">
        <f t="shared" si="8"/>
        <v>#REF!</v>
      </c>
      <c r="M30" s="192" t="e">
        <f t="shared" si="8"/>
        <v>#REF!</v>
      </c>
      <c r="N30" s="192" t="e">
        <f t="shared" ref="N30" si="9">ROUNDUP(N10*0.87,)+35</f>
        <v>#REF!</v>
      </c>
    </row>
    <row r="31" spans="1:14" s="50" customFormat="1" x14ac:dyDescent="0.2">
      <c r="A31" s="180">
        <v>2</v>
      </c>
      <c r="B31" s="192" t="e">
        <f t="shared" ref="B31:M31" si="10">ROUNDUP(B11*0.87,)+35</f>
        <v>#REF!</v>
      </c>
      <c r="C31" s="192" t="e">
        <f t="shared" si="10"/>
        <v>#REF!</v>
      </c>
      <c r="D31" s="192" t="e">
        <f t="shared" si="10"/>
        <v>#REF!</v>
      </c>
      <c r="E31" s="192" t="e">
        <f t="shared" si="10"/>
        <v>#REF!</v>
      </c>
      <c r="F31" s="192" t="e">
        <f t="shared" si="10"/>
        <v>#REF!</v>
      </c>
      <c r="G31" s="192" t="e">
        <f t="shared" si="10"/>
        <v>#REF!</v>
      </c>
      <c r="H31" s="192" t="e">
        <f t="shared" si="10"/>
        <v>#REF!</v>
      </c>
      <c r="I31" s="192" t="e">
        <f t="shared" si="10"/>
        <v>#REF!</v>
      </c>
      <c r="J31" s="192" t="e">
        <f t="shared" si="10"/>
        <v>#REF!</v>
      </c>
      <c r="K31" s="192" t="e">
        <f t="shared" si="10"/>
        <v>#REF!</v>
      </c>
      <c r="L31" s="192" t="e">
        <f t="shared" si="10"/>
        <v>#REF!</v>
      </c>
      <c r="M31" s="192" t="e">
        <f t="shared" si="10"/>
        <v>#REF!</v>
      </c>
      <c r="N31" s="192" t="e">
        <f t="shared" ref="N31" si="11">ROUNDUP(N11*0.87,)+35</f>
        <v>#REF!</v>
      </c>
    </row>
    <row r="32" spans="1:14" s="50" customFormat="1" x14ac:dyDescent="0.2">
      <c r="A32" s="42" t="s">
        <v>84</v>
      </c>
      <c r="B32" s="192"/>
      <c r="C32" s="192"/>
      <c r="D32" s="192"/>
      <c r="E32" s="192"/>
      <c r="F32" s="192"/>
      <c r="G32" s="192"/>
      <c r="H32" s="192"/>
      <c r="I32" s="192"/>
      <c r="J32" s="192"/>
      <c r="K32" s="192"/>
      <c r="L32" s="192"/>
      <c r="M32" s="192"/>
      <c r="N32" s="192"/>
    </row>
    <row r="33" spans="1:14" s="50" customFormat="1" x14ac:dyDescent="0.2">
      <c r="A33" s="88">
        <f>A27</f>
        <v>1</v>
      </c>
      <c r="B33" s="192" t="e">
        <f t="shared" ref="B33:M33" si="12">ROUNDUP(B13*0.87,)+35</f>
        <v>#REF!</v>
      </c>
      <c r="C33" s="192" t="e">
        <f t="shared" si="12"/>
        <v>#REF!</v>
      </c>
      <c r="D33" s="192" t="e">
        <f t="shared" si="12"/>
        <v>#REF!</v>
      </c>
      <c r="E33" s="192" t="e">
        <f t="shared" si="12"/>
        <v>#REF!</v>
      </c>
      <c r="F33" s="192" t="e">
        <f t="shared" si="12"/>
        <v>#REF!</v>
      </c>
      <c r="G33" s="192" t="e">
        <f t="shared" si="12"/>
        <v>#REF!</v>
      </c>
      <c r="H33" s="192" t="e">
        <f t="shared" si="12"/>
        <v>#REF!</v>
      </c>
      <c r="I33" s="192" t="e">
        <f t="shared" si="12"/>
        <v>#REF!</v>
      </c>
      <c r="J33" s="192" t="e">
        <f t="shared" si="12"/>
        <v>#REF!</v>
      </c>
      <c r="K33" s="192" t="e">
        <f t="shared" si="12"/>
        <v>#REF!</v>
      </c>
      <c r="L33" s="192" t="e">
        <f t="shared" si="12"/>
        <v>#REF!</v>
      </c>
      <c r="M33" s="192" t="e">
        <f t="shared" si="12"/>
        <v>#REF!</v>
      </c>
      <c r="N33" s="192" t="e">
        <f t="shared" ref="N33" si="13">ROUNDUP(N13*0.87,)+35</f>
        <v>#REF!</v>
      </c>
    </row>
    <row r="34" spans="1:14" s="50" customFormat="1" x14ac:dyDescent="0.2">
      <c r="A34" s="88">
        <f>A28</f>
        <v>2</v>
      </c>
      <c r="B34" s="192" t="e">
        <f t="shared" ref="B34:M34" si="14">ROUNDUP(B14*0.87,)+35</f>
        <v>#REF!</v>
      </c>
      <c r="C34" s="192" t="e">
        <f t="shared" si="14"/>
        <v>#REF!</v>
      </c>
      <c r="D34" s="192" t="e">
        <f t="shared" si="14"/>
        <v>#REF!</v>
      </c>
      <c r="E34" s="192" t="e">
        <f t="shared" si="14"/>
        <v>#REF!</v>
      </c>
      <c r="F34" s="192" t="e">
        <f t="shared" si="14"/>
        <v>#REF!</v>
      </c>
      <c r="G34" s="192" t="e">
        <f t="shared" si="14"/>
        <v>#REF!</v>
      </c>
      <c r="H34" s="192" t="e">
        <f t="shared" si="14"/>
        <v>#REF!</v>
      </c>
      <c r="I34" s="192" t="e">
        <f t="shared" si="14"/>
        <v>#REF!</v>
      </c>
      <c r="J34" s="192" t="e">
        <f t="shared" si="14"/>
        <v>#REF!</v>
      </c>
      <c r="K34" s="192" t="e">
        <f t="shared" si="14"/>
        <v>#REF!</v>
      </c>
      <c r="L34" s="192" t="e">
        <f t="shared" si="14"/>
        <v>#REF!</v>
      </c>
      <c r="M34" s="192" t="e">
        <f t="shared" si="14"/>
        <v>#REF!</v>
      </c>
      <c r="N34" s="192" t="e">
        <f t="shared" ref="N34" si="15">ROUNDUP(N14*0.87,)+35</f>
        <v>#REF!</v>
      </c>
    </row>
    <row r="35" spans="1:14" s="50" customFormat="1" x14ac:dyDescent="0.2">
      <c r="A35" s="42" t="s">
        <v>85</v>
      </c>
      <c r="B35" s="192"/>
      <c r="C35" s="192"/>
      <c r="D35" s="192"/>
      <c r="E35" s="192"/>
      <c r="F35" s="192"/>
      <c r="G35" s="192"/>
      <c r="H35" s="192"/>
      <c r="I35" s="192"/>
      <c r="J35" s="192"/>
      <c r="K35" s="192"/>
      <c r="L35" s="192"/>
      <c r="M35" s="192"/>
      <c r="N35" s="192"/>
    </row>
    <row r="36" spans="1:14" s="50" customFormat="1" x14ac:dyDescent="0.2">
      <c r="A36" s="88">
        <f>A27</f>
        <v>1</v>
      </c>
      <c r="B36" s="192" t="e">
        <f t="shared" ref="B36:M36" si="16">ROUNDUP(B16*0.87,)+35</f>
        <v>#REF!</v>
      </c>
      <c r="C36" s="192" t="e">
        <f t="shared" si="16"/>
        <v>#REF!</v>
      </c>
      <c r="D36" s="192" t="e">
        <f t="shared" si="16"/>
        <v>#REF!</v>
      </c>
      <c r="E36" s="192" t="e">
        <f t="shared" si="16"/>
        <v>#REF!</v>
      </c>
      <c r="F36" s="192" t="e">
        <f t="shared" si="16"/>
        <v>#REF!</v>
      </c>
      <c r="G36" s="192" t="e">
        <f t="shared" si="16"/>
        <v>#REF!</v>
      </c>
      <c r="H36" s="192" t="e">
        <f t="shared" si="16"/>
        <v>#REF!</v>
      </c>
      <c r="I36" s="192" t="e">
        <f t="shared" si="16"/>
        <v>#REF!</v>
      </c>
      <c r="J36" s="192" t="e">
        <f t="shared" si="16"/>
        <v>#REF!</v>
      </c>
      <c r="K36" s="192" t="e">
        <f t="shared" si="16"/>
        <v>#REF!</v>
      </c>
      <c r="L36" s="192" t="e">
        <f t="shared" si="16"/>
        <v>#REF!</v>
      </c>
      <c r="M36" s="192" t="e">
        <f t="shared" si="16"/>
        <v>#REF!</v>
      </c>
      <c r="N36" s="192" t="e">
        <f t="shared" ref="N36" si="17">ROUNDUP(N16*0.87,)+35</f>
        <v>#REF!</v>
      </c>
    </row>
    <row r="37" spans="1:14" s="50" customFormat="1" x14ac:dyDescent="0.2">
      <c r="A37" s="88">
        <f>A28</f>
        <v>2</v>
      </c>
      <c r="B37" s="192" t="e">
        <f t="shared" ref="B37:M37" si="18">ROUNDUP(B17*0.87,)+35</f>
        <v>#REF!</v>
      </c>
      <c r="C37" s="192" t="e">
        <f t="shared" si="18"/>
        <v>#REF!</v>
      </c>
      <c r="D37" s="192" t="e">
        <f t="shared" si="18"/>
        <v>#REF!</v>
      </c>
      <c r="E37" s="192" t="e">
        <f t="shared" si="18"/>
        <v>#REF!</v>
      </c>
      <c r="F37" s="192" t="e">
        <f t="shared" si="18"/>
        <v>#REF!</v>
      </c>
      <c r="G37" s="192" t="e">
        <f t="shared" si="18"/>
        <v>#REF!</v>
      </c>
      <c r="H37" s="192" t="e">
        <f t="shared" si="18"/>
        <v>#REF!</v>
      </c>
      <c r="I37" s="192" t="e">
        <f t="shared" si="18"/>
        <v>#REF!</v>
      </c>
      <c r="J37" s="192" t="e">
        <f t="shared" si="18"/>
        <v>#REF!</v>
      </c>
      <c r="K37" s="192" t="e">
        <f t="shared" si="18"/>
        <v>#REF!</v>
      </c>
      <c r="L37" s="192" t="e">
        <f t="shared" si="18"/>
        <v>#REF!</v>
      </c>
      <c r="M37" s="192" t="e">
        <f t="shared" si="18"/>
        <v>#REF!</v>
      </c>
      <c r="N37" s="192" t="e">
        <f t="shared" ref="N37" si="19">ROUNDUP(N17*0.87,)+35</f>
        <v>#REF!</v>
      </c>
    </row>
    <row r="38" spans="1:14" s="50" customFormat="1" x14ac:dyDescent="0.2">
      <c r="A38" s="42" t="s">
        <v>86</v>
      </c>
      <c r="B38" s="192"/>
      <c r="C38" s="192"/>
      <c r="D38" s="192"/>
      <c r="E38" s="192"/>
      <c r="F38" s="192"/>
      <c r="G38" s="192"/>
      <c r="H38" s="192"/>
      <c r="I38" s="192"/>
      <c r="J38" s="192"/>
      <c r="K38" s="192"/>
      <c r="L38" s="192"/>
      <c r="M38" s="192"/>
      <c r="N38" s="192"/>
    </row>
    <row r="39" spans="1:14" s="50" customFormat="1" x14ac:dyDescent="0.2">
      <c r="A39" s="88">
        <f>A27</f>
        <v>1</v>
      </c>
      <c r="B39" s="192" t="e">
        <f t="shared" ref="B39:M39" si="20">ROUNDUP(B19*0.87,)+35</f>
        <v>#REF!</v>
      </c>
      <c r="C39" s="192" t="e">
        <f t="shared" si="20"/>
        <v>#REF!</v>
      </c>
      <c r="D39" s="192" t="e">
        <f t="shared" si="20"/>
        <v>#REF!</v>
      </c>
      <c r="E39" s="192" t="e">
        <f t="shared" si="20"/>
        <v>#REF!</v>
      </c>
      <c r="F39" s="192" t="e">
        <f t="shared" si="20"/>
        <v>#REF!</v>
      </c>
      <c r="G39" s="192" t="e">
        <f t="shared" si="20"/>
        <v>#REF!</v>
      </c>
      <c r="H39" s="192" t="e">
        <f t="shared" si="20"/>
        <v>#REF!</v>
      </c>
      <c r="I39" s="192" t="e">
        <f t="shared" si="20"/>
        <v>#REF!</v>
      </c>
      <c r="J39" s="192" t="e">
        <f t="shared" si="20"/>
        <v>#REF!</v>
      </c>
      <c r="K39" s="192" t="e">
        <f t="shared" si="20"/>
        <v>#REF!</v>
      </c>
      <c r="L39" s="192" t="e">
        <f t="shared" si="20"/>
        <v>#REF!</v>
      </c>
      <c r="M39" s="192" t="e">
        <f t="shared" si="20"/>
        <v>#REF!</v>
      </c>
      <c r="N39" s="192" t="e">
        <f t="shared" ref="N39" si="21">ROUNDUP(N19*0.87,)+35</f>
        <v>#REF!</v>
      </c>
    </row>
    <row r="40" spans="1:14" s="50" customFormat="1" x14ac:dyDescent="0.2">
      <c r="A40" s="88">
        <f>A28</f>
        <v>2</v>
      </c>
      <c r="B40" s="192" t="e">
        <f t="shared" ref="B40:M40" si="22">ROUNDUP(B20*0.87,)+35</f>
        <v>#REF!</v>
      </c>
      <c r="C40" s="192" t="e">
        <f t="shared" si="22"/>
        <v>#REF!</v>
      </c>
      <c r="D40" s="192" t="e">
        <f t="shared" si="22"/>
        <v>#REF!</v>
      </c>
      <c r="E40" s="192" t="e">
        <f t="shared" si="22"/>
        <v>#REF!</v>
      </c>
      <c r="F40" s="192" t="e">
        <f t="shared" si="22"/>
        <v>#REF!</v>
      </c>
      <c r="G40" s="192" t="e">
        <f t="shared" si="22"/>
        <v>#REF!</v>
      </c>
      <c r="H40" s="192" t="e">
        <f t="shared" si="22"/>
        <v>#REF!</v>
      </c>
      <c r="I40" s="192" t="e">
        <f t="shared" si="22"/>
        <v>#REF!</v>
      </c>
      <c r="J40" s="192" t="e">
        <f t="shared" si="22"/>
        <v>#REF!</v>
      </c>
      <c r="K40" s="192" t="e">
        <f t="shared" si="22"/>
        <v>#REF!</v>
      </c>
      <c r="L40" s="192" t="e">
        <f t="shared" si="22"/>
        <v>#REF!</v>
      </c>
      <c r="M40" s="192" t="e">
        <f t="shared" si="22"/>
        <v>#REF!</v>
      </c>
      <c r="N40" s="192" t="e">
        <f t="shared" ref="N40" si="23">ROUNDUP(N20*0.87,)+35</f>
        <v>#REF!</v>
      </c>
    </row>
    <row r="41" spans="1:14" s="50" customFormat="1" x14ac:dyDescent="0.2">
      <c r="A41" s="42" t="s">
        <v>87</v>
      </c>
      <c r="B41" s="192"/>
      <c r="C41" s="192"/>
      <c r="D41" s="192"/>
      <c r="E41" s="192"/>
      <c r="F41" s="192"/>
      <c r="G41" s="192"/>
      <c r="H41" s="192"/>
      <c r="I41" s="192"/>
      <c r="J41" s="192"/>
      <c r="K41" s="192"/>
      <c r="L41" s="192"/>
      <c r="M41" s="192"/>
      <c r="N41" s="192"/>
    </row>
    <row r="42" spans="1:14" s="50" customFormat="1" x14ac:dyDescent="0.2">
      <c r="A42" s="88" t="s">
        <v>88</v>
      </c>
      <c r="B42" s="192" t="e">
        <f t="shared" ref="B42:M42" si="24">ROUNDUP(B22*0.87,)+35</f>
        <v>#REF!</v>
      </c>
      <c r="C42" s="192" t="e">
        <f t="shared" si="24"/>
        <v>#REF!</v>
      </c>
      <c r="D42" s="192" t="e">
        <f t="shared" si="24"/>
        <v>#REF!</v>
      </c>
      <c r="E42" s="192" t="e">
        <f t="shared" si="24"/>
        <v>#REF!</v>
      </c>
      <c r="F42" s="192" t="e">
        <f t="shared" si="24"/>
        <v>#REF!</v>
      </c>
      <c r="G42" s="192" t="e">
        <f t="shared" si="24"/>
        <v>#REF!</v>
      </c>
      <c r="H42" s="192" t="e">
        <f t="shared" si="24"/>
        <v>#REF!</v>
      </c>
      <c r="I42" s="192" t="e">
        <f t="shared" si="24"/>
        <v>#REF!</v>
      </c>
      <c r="J42" s="192" t="e">
        <f t="shared" si="24"/>
        <v>#REF!</v>
      </c>
      <c r="K42" s="192" t="e">
        <f t="shared" si="24"/>
        <v>#REF!</v>
      </c>
      <c r="L42" s="192" t="e">
        <f t="shared" si="24"/>
        <v>#REF!</v>
      </c>
      <c r="M42" s="192" t="e">
        <f t="shared" si="24"/>
        <v>#REF!</v>
      </c>
      <c r="N42" s="192" t="e">
        <f t="shared" ref="N42" si="25">ROUNDUP(N22*0.87,)+35</f>
        <v>#REF!</v>
      </c>
    </row>
    <row r="43" spans="1:14" s="50" customFormat="1" x14ac:dyDescent="0.2">
      <c r="A43" s="100"/>
    </row>
    <row r="44" spans="1:14" s="50" customFormat="1" ht="12.75" thickBot="1" x14ac:dyDescent="0.25">
      <c r="A44" s="100"/>
    </row>
    <row r="45" spans="1:14" s="50" customFormat="1" ht="12.75" thickBot="1" x14ac:dyDescent="0.25">
      <c r="A45" s="104" t="s">
        <v>66</v>
      </c>
    </row>
    <row r="46" spans="1:14" x14ac:dyDescent="0.2">
      <c r="A46" s="63" t="s">
        <v>78</v>
      </c>
    </row>
    <row r="47" spans="1:14" ht="9" hidden="1" customHeight="1" x14ac:dyDescent="0.2">
      <c r="A47" s="43" t="s">
        <v>67</v>
      </c>
    </row>
    <row r="48" spans="1:14" ht="10.7" customHeight="1" x14ac:dyDescent="0.2">
      <c r="A48" s="43" t="s">
        <v>89</v>
      </c>
    </row>
    <row r="49" spans="1:1" x14ac:dyDescent="0.2">
      <c r="A49" s="43" t="s">
        <v>68</v>
      </c>
    </row>
    <row r="50" spans="1:1" ht="13.35" customHeight="1" x14ac:dyDescent="0.2">
      <c r="A50" s="43" t="s">
        <v>69</v>
      </c>
    </row>
    <row r="51" spans="1:1" ht="13.35" customHeight="1" x14ac:dyDescent="0.2">
      <c r="A51" s="159" t="s">
        <v>162</v>
      </c>
    </row>
    <row r="52" spans="1:1" ht="12.6" customHeight="1" thickBot="1" x14ac:dyDescent="0.25">
      <c r="A52" s="3"/>
    </row>
    <row r="53" spans="1:1" ht="11.45" customHeight="1" thickBot="1" x14ac:dyDescent="0.25">
      <c r="A53" s="107" t="s">
        <v>139</v>
      </c>
    </row>
    <row r="54" spans="1:1" ht="12.75" thickBot="1" x14ac:dyDescent="0.25">
      <c r="A54" s="216" t="str">
        <f>'4=3(2025)| FIT18+25 руб.'!A54</f>
        <v>Период бронирования: 17.10.2025 - 03.12.2025 /  Period of sales: 17.10.2025 - 03.12.2025</v>
      </c>
    </row>
    <row r="55" spans="1:1" ht="12.75" thickBot="1" x14ac:dyDescent="0.25">
      <c r="A55" s="217" t="str">
        <f>'4=3(2025)| FIT18+25 руб.'!A55</f>
        <v>Период проживания: 03.11.2025 - 03.12.2025 /  Period of sales: 03.11.2025 - 03.12.2025</v>
      </c>
    </row>
    <row r="56" spans="1:1" ht="12.75" thickBot="1" x14ac:dyDescent="0.25">
      <c r="A56" s="107" t="s">
        <v>171</v>
      </c>
    </row>
    <row r="57" spans="1:1" x14ac:dyDescent="0.2">
      <c r="A57" s="158" t="s">
        <v>172</v>
      </c>
    </row>
    <row r="58" spans="1:1" x14ac:dyDescent="0.2">
      <c r="A58" s="158" t="s">
        <v>173</v>
      </c>
    </row>
  </sheetData>
  <mergeCells count="1">
    <mergeCell ref="A1:A2"/>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R46"/>
  <sheetViews>
    <sheetView topLeftCell="A31" zoomScaleNormal="100" workbookViewId="0">
      <pane xSplit="1" topLeftCell="AD1" activePane="topRight" state="frozen"/>
      <selection pane="topRight" activeCell="A55" sqref="A55"/>
    </sheetView>
  </sheetViews>
  <sheetFormatPr defaultColWidth="9" defaultRowHeight="12" x14ac:dyDescent="0.2"/>
  <cols>
    <col min="1" max="1" width="84.5703125" style="48" customWidth="1"/>
    <col min="2" max="29" width="8.7109375" style="48" hidden="1" customWidth="1"/>
    <col min="30" max="36" width="8.7109375" style="48" bestFit="1" customWidth="1"/>
    <col min="37" max="16384" width="9" style="48"/>
  </cols>
  <sheetData>
    <row r="1" spans="1:122" s="51" customFormat="1" ht="12" customHeight="1" x14ac:dyDescent="0.2">
      <c r="A1" s="230" t="s">
        <v>82</v>
      </c>
    </row>
    <row r="2" spans="1:122" s="51" customFormat="1" ht="12" customHeight="1" x14ac:dyDescent="0.2">
      <c r="A2" s="230"/>
    </row>
    <row r="3" spans="1:122" s="51" customFormat="1" ht="11.1" customHeight="1" x14ac:dyDescent="0.2">
      <c r="A3" s="97" t="s">
        <v>101</v>
      </c>
    </row>
    <row r="4" spans="1:122" s="52" customFormat="1" ht="32.1" customHeight="1" x14ac:dyDescent="0.2">
      <c r="A4" s="98" t="s">
        <v>64</v>
      </c>
      <c r="B4" s="187" t="e">
        <f>'C завтраками| Bed and breakfast'!#REF!</f>
        <v>#REF!</v>
      </c>
      <c r="C4" s="187" t="e">
        <f>'C завтраками| Bed and breakfast'!#REF!</f>
        <v>#REF!</v>
      </c>
      <c r="D4" s="187" t="e">
        <f>'C завтраками| Bed and breakfast'!#REF!</f>
        <v>#REF!</v>
      </c>
      <c r="E4" s="187" t="e">
        <f>'C завтраками| Bed and breakfast'!#REF!</f>
        <v>#REF!</v>
      </c>
      <c r="F4" s="187" t="e">
        <f>'C завтраками| Bed and breakfast'!#REF!</f>
        <v>#REF!</v>
      </c>
      <c r="G4" s="187" t="e">
        <f>'C завтраками| Bed and breakfast'!#REF!</f>
        <v>#REF!</v>
      </c>
      <c r="H4" s="187" t="e">
        <f>'C завтраками| Bed and breakfast'!#REF!</f>
        <v>#REF!</v>
      </c>
      <c r="I4" s="187" t="e">
        <f>'C завтраками| Bed and breakfast'!#REF!</f>
        <v>#REF!</v>
      </c>
      <c r="J4" s="187" t="e">
        <f>'C завтраками| Bed and breakfast'!#REF!</f>
        <v>#REF!</v>
      </c>
      <c r="K4" s="187" t="e">
        <f>'C завтраками| Bed and breakfast'!#REF!</f>
        <v>#REF!</v>
      </c>
      <c r="L4" s="187" t="e">
        <f>'C завтраками| Bed and breakfast'!#REF!</f>
        <v>#REF!</v>
      </c>
      <c r="M4" s="187" t="e">
        <f>'C завтраками| Bed and breakfast'!#REF!</f>
        <v>#REF!</v>
      </c>
      <c r="N4" s="187" t="e">
        <f>'C завтраками| Bed and breakfast'!#REF!</f>
        <v>#REF!</v>
      </c>
      <c r="O4" s="187" t="e">
        <f>'C завтраками| Bed and breakfast'!#REF!</f>
        <v>#REF!</v>
      </c>
      <c r="P4" s="187" t="e">
        <f>'C завтраками| Bed and breakfast'!#REF!</f>
        <v>#REF!</v>
      </c>
      <c r="Q4" s="187" t="e">
        <f>'C завтраками| Bed and breakfast'!#REF!</f>
        <v>#REF!</v>
      </c>
      <c r="R4" s="187" t="e">
        <f>'C завтраками| Bed and breakfast'!#REF!</f>
        <v>#REF!</v>
      </c>
      <c r="S4" s="187" t="e">
        <f>'C завтраками| Bed and breakfast'!#REF!</f>
        <v>#REF!</v>
      </c>
      <c r="T4" s="187">
        <f>'C завтраками| Bed and breakfast'!B4</f>
        <v>46021</v>
      </c>
      <c r="U4" s="187">
        <f>'C завтраками| Bed and breakfast'!C4</f>
        <v>46022</v>
      </c>
      <c r="V4" s="187">
        <f>'C завтраками| Bed and breakfast'!D4</f>
        <v>46023</v>
      </c>
      <c r="W4" s="187">
        <f>'C завтраками| Bed and breakfast'!E4</f>
        <v>46024</v>
      </c>
      <c r="X4" s="187">
        <f>'C завтраками| Bed and breakfast'!F4</f>
        <v>46025</v>
      </c>
      <c r="Y4" s="187">
        <f>'C завтраками| Bed and breakfast'!G4</f>
        <v>46026</v>
      </c>
      <c r="Z4" s="187">
        <f>'C завтраками| Bed and breakfast'!H4</f>
        <v>46027</v>
      </c>
      <c r="AA4" s="187">
        <f>'C завтраками| Bed and breakfast'!I4</f>
        <v>46028</v>
      </c>
      <c r="AB4" s="187">
        <f>'C завтраками| Bed and breakfast'!J4</f>
        <v>46029</v>
      </c>
      <c r="AC4" s="187">
        <f>'C завтраками| Bed and breakfast'!K4</f>
        <v>46030</v>
      </c>
      <c r="AD4" s="187">
        <f>'C завтраками| Bed and breakfast'!L4</f>
        <v>46031</v>
      </c>
      <c r="AE4" s="187">
        <f>'C завтраками| Bed and breakfast'!M4</f>
        <v>46032</v>
      </c>
      <c r="AF4" s="187">
        <f>'C завтраками| Bed and breakfast'!N4</f>
        <v>46033</v>
      </c>
      <c r="AG4" s="187">
        <f>'C завтраками| Bed and breakfast'!O4</f>
        <v>46034</v>
      </c>
      <c r="AH4" s="187">
        <f>'C завтраками| Bed and breakfast'!P4</f>
        <v>46035</v>
      </c>
      <c r="AI4" s="187">
        <f>'C завтраками| Bed and breakfast'!Q4</f>
        <v>46036</v>
      </c>
      <c r="AJ4" s="187">
        <f>'C завтраками| Bed and breakfast'!R4</f>
        <v>46037</v>
      </c>
      <c r="AK4" s="187">
        <f>'C завтраками| Bed and breakfast'!S4</f>
        <v>46038</v>
      </c>
      <c r="AL4" s="187">
        <f>'C завтраками| Bed and breakfast'!T4</f>
        <v>46039</v>
      </c>
      <c r="AM4" s="187">
        <f>'C завтраками| Bed and breakfast'!U4</f>
        <v>46040</v>
      </c>
      <c r="AN4" s="187">
        <f>'C завтраками| Bed and breakfast'!V4</f>
        <v>46041</v>
      </c>
      <c r="AO4" s="187">
        <f>'C завтраками| Bed and breakfast'!W4</f>
        <v>46042</v>
      </c>
      <c r="AP4" s="187">
        <f>'C завтраками| Bed and breakfast'!X4</f>
        <v>46043</v>
      </c>
      <c r="AQ4" s="187">
        <f>'C завтраками| Bed and breakfast'!Y4</f>
        <v>46044</v>
      </c>
      <c r="AR4" s="187">
        <f>'C завтраками| Bed and breakfast'!Z4</f>
        <v>46045</v>
      </c>
      <c r="AS4" s="187">
        <f>'C завтраками| Bed and breakfast'!AA4</f>
        <v>46046</v>
      </c>
      <c r="AT4" s="187">
        <f>'C завтраками| Bed and breakfast'!AB4</f>
        <v>46047</v>
      </c>
      <c r="AU4" s="187">
        <f>'C завтраками| Bed and breakfast'!AC4</f>
        <v>46048</v>
      </c>
      <c r="AV4" s="187">
        <f>'C завтраками| Bed and breakfast'!AD4</f>
        <v>46049</v>
      </c>
      <c r="AW4" s="187">
        <f>'C завтраками| Bed and breakfast'!AE4</f>
        <v>46050</v>
      </c>
      <c r="AX4" s="187">
        <f>'C завтраками| Bed and breakfast'!AF4</f>
        <v>46051</v>
      </c>
      <c r="AY4" s="187">
        <f>'C завтраками| Bed and breakfast'!AG4</f>
        <v>46052</v>
      </c>
      <c r="AZ4" s="187">
        <f>'C завтраками| Bed and breakfast'!AH4</f>
        <v>46053</v>
      </c>
      <c r="BA4" s="187">
        <f>'C завтраками| Bed and breakfast'!AI4</f>
        <v>46054</v>
      </c>
      <c r="BB4" s="187">
        <f>'C завтраками| Bed and breakfast'!AJ4</f>
        <v>46055</v>
      </c>
      <c r="BC4" s="187">
        <f>'C завтраками| Bed and breakfast'!AK4</f>
        <v>46056</v>
      </c>
      <c r="BD4" s="187">
        <f>'C завтраками| Bed and breakfast'!AL4</f>
        <v>46057</v>
      </c>
      <c r="BE4" s="187">
        <f>'C завтраками| Bed and breakfast'!AM4</f>
        <v>46058</v>
      </c>
      <c r="BF4" s="187">
        <f>'C завтраками| Bed and breakfast'!AN4</f>
        <v>46059</v>
      </c>
      <c r="BG4" s="187">
        <f>'C завтраками| Bed and breakfast'!AO4</f>
        <v>46060</v>
      </c>
      <c r="BH4" s="187">
        <f>'C завтраками| Bed and breakfast'!AP4</f>
        <v>46061</v>
      </c>
      <c r="BI4" s="187">
        <f>'C завтраками| Bed and breakfast'!AQ4</f>
        <v>46062</v>
      </c>
      <c r="BJ4" s="187">
        <f>'C завтраками| Bed and breakfast'!AR4</f>
        <v>46063</v>
      </c>
      <c r="BK4" s="187">
        <f>'C завтраками| Bed and breakfast'!AS4</f>
        <v>46064</v>
      </c>
      <c r="BL4" s="187">
        <f>'C завтраками| Bed and breakfast'!AT4</f>
        <v>46065</v>
      </c>
      <c r="BM4" s="187">
        <f>'C завтраками| Bed and breakfast'!AU4</f>
        <v>46066</v>
      </c>
      <c r="BN4" s="187">
        <f>'C завтраками| Bed and breakfast'!AV4</f>
        <v>46067</v>
      </c>
      <c r="BO4" s="187">
        <f>'C завтраками| Bed and breakfast'!AW4</f>
        <v>46068</v>
      </c>
      <c r="BP4" s="187">
        <f>'C завтраками| Bed and breakfast'!AX4</f>
        <v>46069</v>
      </c>
      <c r="BQ4" s="187">
        <f>'C завтраками| Bed and breakfast'!AY4</f>
        <v>46070</v>
      </c>
      <c r="BR4" s="187">
        <f>'C завтраками| Bed and breakfast'!AZ4</f>
        <v>46071</v>
      </c>
      <c r="BS4" s="187">
        <f>'C завтраками| Bed and breakfast'!BA4</f>
        <v>46072</v>
      </c>
      <c r="BT4" s="187">
        <f>'C завтраками| Bed and breakfast'!BB4</f>
        <v>46073</v>
      </c>
      <c r="BU4" s="187">
        <f>'C завтраками| Bed and breakfast'!BC4</f>
        <v>46074</v>
      </c>
      <c r="BV4" s="187">
        <f>'C завтраками| Bed and breakfast'!BD4</f>
        <v>46075</v>
      </c>
      <c r="BW4" s="187">
        <f>'C завтраками| Bed and breakfast'!BE4</f>
        <v>46076</v>
      </c>
      <c r="BX4" s="187">
        <f>'C завтраками| Bed and breakfast'!BF4</f>
        <v>46077</v>
      </c>
      <c r="BY4" s="187">
        <f>'C завтраками| Bed and breakfast'!BG4</f>
        <v>46078</v>
      </c>
      <c r="BZ4" s="187">
        <f>'C завтраками| Bed and breakfast'!BH4</f>
        <v>46079</v>
      </c>
      <c r="CA4" s="187">
        <f>'C завтраками| Bed and breakfast'!BI4</f>
        <v>46080</v>
      </c>
      <c r="CB4" s="187">
        <f>'C завтраками| Bed and breakfast'!BJ4</f>
        <v>46081</v>
      </c>
      <c r="CC4" s="187">
        <f>'C завтраками| Bed and breakfast'!BK4</f>
        <v>46082</v>
      </c>
      <c r="CD4" s="187">
        <f>'C завтраками| Bed and breakfast'!BL4</f>
        <v>46083</v>
      </c>
      <c r="CE4" s="187">
        <f>'C завтраками| Bed and breakfast'!BM4</f>
        <v>46084</v>
      </c>
      <c r="CF4" s="187">
        <f>'C завтраками| Bed and breakfast'!BN4</f>
        <v>46085</v>
      </c>
      <c r="CG4" s="187">
        <f>'C завтраками| Bed and breakfast'!BO4</f>
        <v>46086</v>
      </c>
      <c r="CH4" s="187">
        <f>'C завтраками| Bed and breakfast'!BP4</f>
        <v>46087</v>
      </c>
      <c r="CI4" s="187">
        <f>'C завтраками| Bed and breakfast'!BQ4</f>
        <v>46088</v>
      </c>
      <c r="CJ4" s="187">
        <f>'C завтраками| Bed and breakfast'!BR4</f>
        <v>46089</v>
      </c>
      <c r="CK4" s="187">
        <f>'C завтраками| Bed and breakfast'!BS4</f>
        <v>46090</v>
      </c>
      <c r="CL4" s="187">
        <f>'C завтраками| Bed and breakfast'!BT4</f>
        <v>46091</v>
      </c>
      <c r="CM4" s="187">
        <f>'C завтраками| Bed and breakfast'!BU4</f>
        <v>46092</v>
      </c>
      <c r="CN4" s="187">
        <f>'C завтраками| Bed and breakfast'!BV4</f>
        <v>46093</v>
      </c>
      <c r="CO4" s="187">
        <f>'C завтраками| Bed and breakfast'!BW4</f>
        <v>46094</v>
      </c>
      <c r="CP4" s="187">
        <f>'C завтраками| Bed and breakfast'!BX4</f>
        <v>46095</v>
      </c>
      <c r="CQ4" s="187">
        <f>'C завтраками| Bed and breakfast'!BY4</f>
        <v>46096</v>
      </c>
      <c r="CR4" s="187">
        <f>'C завтраками| Bed and breakfast'!BZ4</f>
        <v>46097</v>
      </c>
      <c r="CS4" s="187">
        <f>'C завтраками| Bed and breakfast'!CA4</f>
        <v>46098</v>
      </c>
      <c r="CT4" s="187">
        <f>'C завтраками| Bed and breakfast'!CB4</f>
        <v>46099</v>
      </c>
      <c r="CU4" s="187">
        <f>'C завтраками| Bed and breakfast'!CC4</f>
        <v>46100</v>
      </c>
      <c r="CV4" s="187">
        <f>'C завтраками| Bed and breakfast'!CD4</f>
        <v>46101</v>
      </c>
      <c r="CW4" s="187">
        <f>'C завтраками| Bed and breakfast'!CE4</f>
        <v>46102</v>
      </c>
      <c r="CX4" s="187">
        <f>'C завтраками| Bed and breakfast'!CF4</f>
        <v>46103</v>
      </c>
      <c r="CY4" s="187">
        <f>'C завтраками| Bed and breakfast'!CG4</f>
        <v>46104</v>
      </c>
      <c r="CZ4" s="187">
        <f>'C завтраками| Bed and breakfast'!CH4</f>
        <v>46105</v>
      </c>
      <c r="DA4" s="187">
        <f>'C завтраками| Bed and breakfast'!CI4</f>
        <v>46106</v>
      </c>
      <c r="DB4" s="187">
        <f>'C завтраками| Bed and breakfast'!CJ4</f>
        <v>46107</v>
      </c>
      <c r="DC4" s="187">
        <f>'C завтраками| Bed and breakfast'!CK4</f>
        <v>46108</v>
      </c>
      <c r="DD4" s="187">
        <f>'C завтраками| Bed and breakfast'!CL4</f>
        <v>46109</v>
      </c>
      <c r="DE4" s="187">
        <f>'C завтраками| Bed and breakfast'!CM4</f>
        <v>46110</v>
      </c>
      <c r="DF4" s="187">
        <f>'C завтраками| Bed and breakfast'!CN4</f>
        <v>46111</v>
      </c>
      <c r="DG4" s="187">
        <f>'C завтраками| Bed and breakfast'!CO4</f>
        <v>46112</v>
      </c>
      <c r="DH4" s="187">
        <f>'C завтраками| Bed and breakfast'!CP4</f>
        <v>46113</v>
      </c>
      <c r="DI4" s="187">
        <f>'C завтраками| Bed and breakfast'!CQ4</f>
        <v>46114</v>
      </c>
      <c r="DJ4" s="187">
        <f>'C завтраками| Bed and breakfast'!CR4</f>
        <v>46115</v>
      </c>
      <c r="DK4" s="187">
        <f>'C завтраками| Bed and breakfast'!CS4</f>
        <v>46116</v>
      </c>
      <c r="DL4" s="187">
        <f>'C завтраками| Bed and breakfast'!CT4</f>
        <v>46117</v>
      </c>
      <c r="DM4" s="187">
        <f>'C завтраками| Bed and breakfast'!CU4</f>
        <v>46118</v>
      </c>
      <c r="DN4" s="187">
        <f>'C завтраками| Bed and breakfast'!CV4</f>
        <v>46119</v>
      </c>
      <c r="DO4" s="187">
        <f>'C завтраками| Bed and breakfast'!CW4</f>
        <v>46120</v>
      </c>
      <c r="DP4" s="187">
        <f>'C завтраками| Bed and breakfast'!CX4</f>
        <v>46121</v>
      </c>
      <c r="DQ4" s="187">
        <f>'C завтраками| Bed and breakfast'!CY4</f>
        <v>46122</v>
      </c>
      <c r="DR4" s="187">
        <f>'C завтраками| Bed and breakfast'!CZ4</f>
        <v>46123</v>
      </c>
    </row>
    <row r="5" spans="1:122" s="53" customFormat="1" ht="21.95" customHeight="1" x14ac:dyDescent="0.2">
      <c r="A5" s="98"/>
      <c r="B5" s="187" t="e">
        <f>'C завтраками| Bed and breakfast'!#REF!</f>
        <v>#REF!</v>
      </c>
      <c r="C5" s="187" t="e">
        <f>'C завтраками| Bed and breakfast'!#REF!</f>
        <v>#REF!</v>
      </c>
      <c r="D5" s="187" t="e">
        <f>'C завтраками| Bed and breakfast'!#REF!</f>
        <v>#REF!</v>
      </c>
      <c r="E5" s="187" t="e">
        <f>'C завтраками| Bed and breakfast'!#REF!</f>
        <v>#REF!</v>
      </c>
      <c r="F5" s="187" t="e">
        <f>'C завтраками| Bed and breakfast'!#REF!</f>
        <v>#REF!</v>
      </c>
      <c r="G5" s="187" t="e">
        <f>'C завтраками| Bed and breakfast'!#REF!</f>
        <v>#REF!</v>
      </c>
      <c r="H5" s="187" t="e">
        <f>'C завтраками| Bed and breakfast'!#REF!</f>
        <v>#REF!</v>
      </c>
      <c r="I5" s="187" t="e">
        <f>'C завтраками| Bed and breakfast'!#REF!</f>
        <v>#REF!</v>
      </c>
      <c r="J5" s="187" t="e">
        <f>'C завтраками| Bed and breakfast'!#REF!</f>
        <v>#REF!</v>
      </c>
      <c r="K5" s="187" t="e">
        <f>'C завтраками| Bed and breakfast'!#REF!</f>
        <v>#REF!</v>
      </c>
      <c r="L5" s="187" t="e">
        <f>'C завтраками| Bed and breakfast'!#REF!</f>
        <v>#REF!</v>
      </c>
      <c r="M5" s="187" t="e">
        <f>'C завтраками| Bed and breakfast'!#REF!</f>
        <v>#REF!</v>
      </c>
      <c r="N5" s="187" t="e">
        <f>'C завтраками| Bed and breakfast'!#REF!</f>
        <v>#REF!</v>
      </c>
      <c r="O5" s="187" t="e">
        <f>'C завтраками| Bed and breakfast'!#REF!</f>
        <v>#REF!</v>
      </c>
      <c r="P5" s="187" t="e">
        <f>'C завтраками| Bed and breakfast'!#REF!</f>
        <v>#REF!</v>
      </c>
      <c r="Q5" s="187" t="e">
        <f>'C завтраками| Bed and breakfast'!#REF!</f>
        <v>#REF!</v>
      </c>
      <c r="R5" s="187" t="e">
        <f>'C завтраками| Bed and breakfast'!#REF!</f>
        <v>#REF!</v>
      </c>
      <c r="S5" s="187" t="e">
        <f>'C завтраками| Bed and breakfast'!#REF!</f>
        <v>#REF!</v>
      </c>
      <c r="T5" s="187">
        <f>'C завтраками| Bed and breakfast'!B5</f>
        <v>46021</v>
      </c>
      <c r="U5" s="187">
        <f>'C завтраками| Bed and breakfast'!C5</f>
        <v>46022</v>
      </c>
      <c r="V5" s="187">
        <f>'C завтраками| Bed and breakfast'!D5</f>
        <v>46023</v>
      </c>
      <c r="W5" s="187">
        <f>'C завтраками| Bed and breakfast'!E5</f>
        <v>46024</v>
      </c>
      <c r="X5" s="187">
        <f>'C завтраками| Bed and breakfast'!F5</f>
        <v>46025</v>
      </c>
      <c r="Y5" s="187">
        <f>'C завтраками| Bed and breakfast'!G5</f>
        <v>46026</v>
      </c>
      <c r="Z5" s="187">
        <f>'C завтраками| Bed and breakfast'!H5</f>
        <v>46027</v>
      </c>
      <c r="AA5" s="187">
        <f>'C завтраками| Bed and breakfast'!I5</f>
        <v>46028</v>
      </c>
      <c r="AB5" s="187">
        <f>'C завтраками| Bed and breakfast'!J5</f>
        <v>46029</v>
      </c>
      <c r="AC5" s="187">
        <f>'C завтраками| Bed and breakfast'!K5</f>
        <v>46030</v>
      </c>
      <c r="AD5" s="187">
        <f>'C завтраками| Bed and breakfast'!L5</f>
        <v>46031</v>
      </c>
      <c r="AE5" s="187">
        <f>'C завтраками| Bed and breakfast'!M5</f>
        <v>46032</v>
      </c>
      <c r="AF5" s="187">
        <f>'C завтраками| Bed and breakfast'!N5</f>
        <v>46033</v>
      </c>
      <c r="AG5" s="187">
        <f>'C завтраками| Bed and breakfast'!O5</f>
        <v>46034</v>
      </c>
      <c r="AH5" s="187">
        <f>'C завтраками| Bed and breakfast'!P5</f>
        <v>46035</v>
      </c>
      <c r="AI5" s="187">
        <f>'C завтраками| Bed and breakfast'!Q5</f>
        <v>46036</v>
      </c>
      <c r="AJ5" s="187">
        <f>'C завтраками| Bed and breakfast'!R5</f>
        <v>46037</v>
      </c>
      <c r="AK5" s="187">
        <f>'C завтраками| Bed and breakfast'!S5</f>
        <v>46038</v>
      </c>
      <c r="AL5" s="187">
        <f>'C завтраками| Bed and breakfast'!T5</f>
        <v>46039</v>
      </c>
      <c r="AM5" s="187">
        <f>'C завтраками| Bed and breakfast'!U5</f>
        <v>46040</v>
      </c>
      <c r="AN5" s="187">
        <f>'C завтраками| Bed and breakfast'!V5</f>
        <v>46041</v>
      </c>
      <c r="AO5" s="187">
        <f>'C завтраками| Bed and breakfast'!W5</f>
        <v>46042</v>
      </c>
      <c r="AP5" s="187">
        <f>'C завтраками| Bed and breakfast'!X5</f>
        <v>46043</v>
      </c>
      <c r="AQ5" s="187">
        <f>'C завтраками| Bed and breakfast'!Y5</f>
        <v>46044</v>
      </c>
      <c r="AR5" s="187">
        <f>'C завтраками| Bed and breakfast'!Z5</f>
        <v>46045</v>
      </c>
      <c r="AS5" s="187">
        <f>'C завтраками| Bed and breakfast'!AA5</f>
        <v>46046</v>
      </c>
      <c r="AT5" s="187">
        <f>'C завтраками| Bed and breakfast'!AB5</f>
        <v>46047</v>
      </c>
      <c r="AU5" s="187">
        <f>'C завтраками| Bed and breakfast'!AC5</f>
        <v>46048</v>
      </c>
      <c r="AV5" s="187">
        <f>'C завтраками| Bed and breakfast'!AD5</f>
        <v>46049</v>
      </c>
      <c r="AW5" s="187">
        <f>'C завтраками| Bed and breakfast'!AE5</f>
        <v>46050</v>
      </c>
      <c r="AX5" s="187">
        <f>'C завтраками| Bed and breakfast'!AF5</f>
        <v>46051</v>
      </c>
      <c r="AY5" s="187">
        <f>'C завтраками| Bed and breakfast'!AG5</f>
        <v>46052</v>
      </c>
      <c r="AZ5" s="187">
        <f>'C завтраками| Bed and breakfast'!AH5</f>
        <v>46053</v>
      </c>
      <c r="BA5" s="187">
        <f>'C завтраками| Bed and breakfast'!AI5</f>
        <v>46054</v>
      </c>
      <c r="BB5" s="187">
        <f>'C завтраками| Bed and breakfast'!AJ5</f>
        <v>46055</v>
      </c>
      <c r="BC5" s="187">
        <f>'C завтраками| Bed and breakfast'!AK5</f>
        <v>46056</v>
      </c>
      <c r="BD5" s="187">
        <f>'C завтраками| Bed and breakfast'!AL5</f>
        <v>46057</v>
      </c>
      <c r="BE5" s="187">
        <f>'C завтраками| Bed and breakfast'!AM5</f>
        <v>46058</v>
      </c>
      <c r="BF5" s="187">
        <f>'C завтраками| Bed and breakfast'!AN5</f>
        <v>46059</v>
      </c>
      <c r="BG5" s="187">
        <f>'C завтраками| Bed and breakfast'!AO5</f>
        <v>46060</v>
      </c>
      <c r="BH5" s="187">
        <f>'C завтраками| Bed and breakfast'!AP5</f>
        <v>46061</v>
      </c>
      <c r="BI5" s="187">
        <f>'C завтраками| Bed and breakfast'!AQ5</f>
        <v>46062</v>
      </c>
      <c r="BJ5" s="187">
        <f>'C завтраками| Bed and breakfast'!AR5</f>
        <v>46063</v>
      </c>
      <c r="BK5" s="187">
        <f>'C завтраками| Bed and breakfast'!AS5</f>
        <v>46064</v>
      </c>
      <c r="BL5" s="187">
        <f>'C завтраками| Bed and breakfast'!AT5</f>
        <v>46065</v>
      </c>
      <c r="BM5" s="187">
        <f>'C завтраками| Bed and breakfast'!AU5</f>
        <v>46066</v>
      </c>
      <c r="BN5" s="187">
        <f>'C завтраками| Bed and breakfast'!AV5</f>
        <v>46067</v>
      </c>
      <c r="BO5" s="187">
        <f>'C завтраками| Bed and breakfast'!AW5</f>
        <v>46068</v>
      </c>
      <c r="BP5" s="187">
        <f>'C завтраками| Bed and breakfast'!AX5</f>
        <v>46069</v>
      </c>
      <c r="BQ5" s="187">
        <f>'C завтраками| Bed and breakfast'!AY5</f>
        <v>46070</v>
      </c>
      <c r="BR5" s="187">
        <f>'C завтраками| Bed and breakfast'!AZ5</f>
        <v>46071</v>
      </c>
      <c r="BS5" s="187">
        <f>'C завтраками| Bed and breakfast'!BA5</f>
        <v>46072</v>
      </c>
      <c r="BT5" s="187">
        <f>'C завтраками| Bed and breakfast'!BB5</f>
        <v>46073</v>
      </c>
      <c r="BU5" s="187">
        <f>'C завтраками| Bed and breakfast'!BC5</f>
        <v>46074</v>
      </c>
      <c r="BV5" s="187">
        <f>'C завтраками| Bed and breakfast'!BD5</f>
        <v>46075</v>
      </c>
      <c r="BW5" s="187">
        <f>'C завтраками| Bed and breakfast'!BE5</f>
        <v>46076</v>
      </c>
      <c r="BX5" s="187">
        <f>'C завтраками| Bed and breakfast'!BF5</f>
        <v>46077</v>
      </c>
      <c r="BY5" s="187">
        <f>'C завтраками| Bed and breakfast'!BG5</f>
        <v>46078</v>
      </c>
      <c r="BZ5" s="187">
        <f>'C завтраками| Bed and breakfast'!BH5</f>
        <v>46079</v>
      </c>
      <c r="CA5" s="187">
        <f>'C завтраками| Bed and breakfast'!BI5</f>
        <v>46080</v>
      </c>
      <c r="CB5" s="187">
        <f>'C завтраками| Bed and breakfast'!BJ5</f>
        <v>46081</v>
      </c>
      <c r="CC5" s="187">
        <f>'C завтраками| Bed and breakfast'!BK5</f>
        <v>46082</v>
      </c>
      <c r="CD5" s="187">
        <f>'C завтраками| Bed and breakfast'!BL5</f>
        <v>46083</v>
      </c>
      <c r="CE5" s="187">
        <f>'C завтраками| Bed and breakfast'!BM5</f>
        <v>46084</v>
      </c>
      <c r="CF5" s="187">
        <f>'C завтраками| Bed and breakfast'!BN5</f>
        <v>46085</v>
      </c>
      <c r="CG5" s="187">
        <f>'C завтраками| Bed and breakfast'!BO5</f>
        <v>46086</v>
      </c>
      <c r="CH5" s="187">
        <f>'C завтраками| Bed and breakfast'!BP5</f>
        <v>46087</v>
      </c>
      <c r="CI5" s="187">
        <f>'C завтраками| Bed and breakfast'!BQ5</f>
        <v>46088</v>
      </c>
      <c r="CJ5" s="187">
        <f>'C завтраками| Bed and breakfast'!BR5</f>
        <v>46089</v>
      </c>
      <c r="CK5" s="187">
        <f>'C завтраками| Bed and breakfast'!BS5</f>
        <v>46090</v>
      </c>
      <c r="CL5" s="187">
        <f>'C завтраками| Bed and breakfast'!BT5</f>
        <v>46091</v>
      </c>
      <c r="CM5" s="187">
        <f>'C завтраками| Bed and breakfast'!BU5</f>
        <v>46092</v>
      </c>
      <c r="CN5" s="187">
        <f>'C завтраками| Bed and breakfast'!BV5</f>
        <v>46093</v>
      </c>
      <c r="CO5" s="187">
        <f>'C завтраками| Bed and breakfast'!BW5</f>
        <v>46094</v>
      </c>
      <c r="CP5" s="187">
        <f>'C завтраками| Bed and breakfast'!BX5</f>
        <v>46095</v>
      </c>
      <c r="CQ5" s="187">
        <f>'C завтраками| Bed and breakfast'!BY5</f>
        <v>46096</v>
      </c>
      <c r="CR5" s="187">
        <f>'C завтраками| Bed and breakfast'!BZ5</f>
        <v>46097</v>
      </c>
      <c r="CS5" s="187">
        <f>'C завтраками| Bed and breakfast'!CA5</f>
        <v>46098</v>
      </c>
      <c r="CT5" s="187">
        <f>'C завтраками| Bed and breakfast'!CB5</f>
        <v>46099</v>
      </c>
      <c r="CU5" s="187">
        <f>'C завтраками| Bed and breakfast'!CC5</f>
        <v>46100</v>
      </c>
      <c r="CV5" s="187">
        <f>'C завтраками| Bed and breakfast'!CD5</f>
        <v>46101</v>
      </c>
      <c r="CW5" s="187">
        <f>'C завтраками| Bed and breakfast'!CE5</f>
        <v>46102</v>
      </c>
      <c r="CX5" s="187">
        <f>'C завтраками| Bed and breakfast'!CF5</f>
        <v>46103</v>
      </c>
      <c r="CY5" s="187">
        <f>'C завтраками| Bed and breakfast'!CG5</f>
        <v>46104</v>
      </c>
      <c r="CZ5" s="187">
        <f>'C завтраками| Bed and breakfast'!CH5</f>
        <v>46105</v>
      </c>
      <c r="DA5" s="187">
        <f>'C завтраками| Bed and breakfast'!CI5</f>
        <v>46106</v>
      </c>
      <c r="DB5" s="187">
        <f>'C завтраками| Bed and breakfast'!CJ5</f>
        <v>46107</v>
      </c>
      <c r="DC5" s="187">
        <f>'C завтраками| Bed and breakfast'!CK5</f>
        <v>46108</v>
      </c>
      <c r="DD5" s="187">
        <f>'C завтраками| Bed and breakfast'!CL5</f>
        <v>46109</v>
      </c>
      <c r="DE5" s="187">
        <f>'C завтраками| Bed and breakfast'!CM5</f>
        <v>46110</v>
      </c>
      <c r="DF5" s="187">
        <f>'C завтраками| Bed and breakfast'!CN5</f>
        <v>46111</v>
      </c>
      <c r="DG5" s="187">
        <f>'C завтраками| Bed and breakfast'!CO5</f>
        <v>46112</v>
      </c>
      <c r="DH5" s="187">
        <f>'C завтраками| Bed and breakfast'!CP5</f>
        <v>46113</v>
      </c>
      <c r="DI5" s="187">
        <f>'C завтраками| Bed and breakfast'!CQ5</f>
        <v>46114</v>
      </c>
      <c r="DJ5" s="187">
        <f>'C завтраками| Bed and breakfast'!CR5</f>
        <v>46115</v>
      </c>
      <c r="DK5" s="187">
        <f>'C завтраками| Bed and breakfast'!CS5</f>
        <v>46116</v>
      </c>
      <c r="DL5" s="187">
        <f>'C завтраками| Bed and breakfast'!CT5</f>
        <v>46117</v>
      </c>
      <c r="DM5" s="187">
        <f>'C завтраками| Bed and breakfast'!CU5</f>
        <v>46118</v>
      </c>
      <c r="DN5" s="187">
        <f>'C завтраками| Bed and breakfast'!CV5</f>
        <v>46119</v>
      </c>
      <c r="DO5" s="187">
        <f>'C завтраками| Bed and breakfast'!CW5</f>
        <v>46120</v>
      </c>
      <c r="DP5" s="187">
        <f>'C завтраками| Bed and breakfast'!CX5</f>
        <v>46121</v>
      </c>
      <c r="DQ5" s="187">
        <f>'C завтраками| Bed and breakfast'!CY5</f>
        <v>46122</v>
      </c>
      <c r="DR5" s="187">
        <f>'C завтраками| Bed and breakfast'!CZ5</f>
        <v>46123</v>
      </c>
    </row>
    <row r="6" spans="1:122" s="53" customFormat="1" x14ac:dyDescent="0.2">
      <c r="A6" s="42" t="s">
        <v>83</v>
      </c>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row>
    <row r="7" spans="1:122" s="53" customFormat="1" x14ac:dyDescent="0.2">
      <c r="A7" s="88">
        <v>1</v>
      </c>
      <c r="B7" s="8" t="e">
        <f>'C завтраками| Bed and breakfast'!#REF!*0.9</f>
        <v>#REF!</v>
      </c>
      <c r="C7" s="8" t="e">
        <f>'C завтраками| Bed and breakfast'!#REF!*0.9</f>
        <v>#REF!</v>
      </c>
      <c r="D7" s="8" t="e">
        <f>'C завтраками| Bed and breakfast'!#REF!*0.9</f>
        <v>#REF!</v>
      </c>
      <c r="E7" s="8" t="e">
        <f>'C завтраками| Bed and breakfast'!#REF!*0.9</f>
        <v>#REF!</v>
      </c>
      <c r="F7" s="8" t="e">
        <f>'C завтраками| Bed and breakfast'!#REF!*0.9</f>
        <v>#REF!</v>
      </c>
      <c r="G7" s="8" t="e">
        <f>'C завтраками| Bed and breakfast'!#REF!*0.9</f>
        <v>#REF!</v>
      </c>
      <c r="H7" s="8" t="e">
        <f>'C завтраками| Bed and breakfast'!#REF!*0.9</f>
        <v>#REF!</v>
      </c>
      <c r="I7" s="8" t="e">
        <f>'C завтраками| Bed and breakfast'!#REF!*0.9</f>
        <v>#REF!</v>
      </c>
      <c r="J7" s="8" t="e">
        <f>'C завтраками| Bed and breakfast'!#REF!*0.9</f>
        <v>#REF!</v>
      </c>
      <c r="K7" s="8" t="e">
        <f>'C завтраками| Bed and breakfast'!#REF!*0.9</f>
        <v>#REF!</v>
      </c>
      <c r="L7" s="8" t="e">
        <f>'C завтраками| Bed and breakfast'!#REF!*0.9</f>
        <v>#REF!</v>
      </c>
      <c r="M7" s="8" t="e">
        <f>'C завтраками| Bed and breakfast'!#REF!*0.9</f>
        <v>#REF!</v>
      </c>
      <c r="N7" s="8" t="e">
        <f>'C завтраками| Bed and breakfast'!#REF!*0.9</f>
        <v>#REF!</v>
      </c>
      <c r="O7" s="8" t="e">
        <f>'C завтраками| Bed and breakfast'!#REF!*0.9</f>
        <v>#REF!</v>
      </c>
      <c r="P7" s="8" t="e">
        <f>'C завтраками| Bed and breakfast'!#REF!*0.9</f>
        <v>#REF!</v>
      </c>
      <c r="Q7" s="8" t="e">
        <f>'C завтраками| Bed and breakfast'!#REF!*0.9</f>
        <v>#REF!</v>
      </c>
      <c r="R7" s="8" t="e">
        <f>'C завтраками| Bed and breakfast'!#REF!*0.9</f>
        <v>#REF!</v>
      </c>
      <c r="S7" s="8" t="e">
        <f>'C завтраками| Bed and breakfast'!#REF!*0.9</f>
        <v>#REF!</v>
      </c>
      <c r="T7" s="8">
        <f>'C завтраками| Bed and breakfast'!B7*0.9</f>
        <v>33525</v>
      </c>
      <c r="U7" s="8">
        <f>'C завтраками| Bed and breakfast'!C7*0.9</f>
        <v>46575</v>
      </c>
      <c r="V7" s="8">
        <f>'C завтраками| Bed and breakfast'!D7*0.9</f>
        <v>46575</v>
      </c>
      <c r="W7" s="8">
        <f>'C завтраками| Bed and breakfast'!E7*0.9</f>
        <v>46575</v>
      </c>
      <c r="X7" s="8">
        <f>'C завтраками| Bed and breakfast'!F7*0.9</f>
        <v>40275</v>
      </c>
      <c r="Y7" s="8">
        <f>'C завтраками| Bed and breakfast'!G7*0.9</f>
        <v>40275</v>
      </c>
      <c r="Z7" s="8">
        <f>'C завтраками| Bed and breakfast'!H7*0.9</f>
        <v>40275</v>
      </c>
      <c r="AA7" s="8">
        <f>'C завтраками| Bed and breakfast'!I7*0.9</f>
        <v>40275</v>
      </c>
      <c r="AB7" s="8">
        <f>'C завтраками| Bed and breakfast'!J7*0.9</f>
        <v>40275</v>
      </c>
      <c r="AC7" s="8">
        <f>'C завтраками| Bed and breakfast'!K7*0.9</f>
        <v>40275</v>
      </c>
      <c r="AD7" s="8">
        <f>'C завтраками| Bed and breakfast'!L7*0.9</f>
        <v>32805</v>
      </c>
      <c r="AE7" s="8">
        <f>'C завтраками| Bed and breakfast'!M7*0.9</f>
        <v>17955</v>
      </c>
      <c r="AF7" s="8">
        <f>'C завтраками| Bed and breakfast'!N7*0.9</f>
        <v>17955</v>
      </c>
      <c r="AG7" s="8">
        <f>'C завтраками| Bed and breakfast'!O7*0.9</f>
        <v>17955</v>
      </c>
      <c r="AH7" s="8">
        <f>'C завтраками| Bed and breakfast'!P7*0.9</f>
        <v>17955</v>
      </c>
      <c r="AI7" s="8">
        <f>'C завтраками| Bed and breakfast'!Q7*0.9</f>
        <v>17955</v>
      </c>
      <c r="AJ7" s="8">
        <f>'C завтраками| Bed and breakfast'!R7*0.9</f>
        <v>19755</v>
      </c>
      <c r="AK7" s="8">
        <f>'C завтраками| Bed and breakfast'!S7*0.9</f>
        <v>19755</v>
      </c>
      <c r="AL7" s="8">
        <f>'C завтраками| Bed and breakfast'!T7*0.9</f>
        <v>19755</v>
      </c>
      <c r="AM7" s="8">
        <f>'C завтраками| Bed and breakfast'!U7*0.9</f>
        <v>19755</v>
      </c>
      <c r="AN7" s="8">
        <f>'C завтраками| Bed and breakfast'!V7*0.9</f>
        <v>19755</v>
      </c>
      <c r="AO7" s="8">
        <f>'C завтраками| Bed and breakfast'!W7*0.9</f>
        <v>17955</v>
      </c>
      <c r="AP7" s="8">
        <f>'C завтраками| Bed and breakfast'!X7*0.9</f>
        <v>17955</v>
      </c>
      <c r="AQ7" s="8">
        <f>'C завтраками| Bed and breakfast'!Y7*0.9</f>
        <v>17955</v>
      </c>
      <c r="AR7" s="8">
        <f>'C завтраками| Bed and breakfast'!Z7*0.9</f>
        <v>17955</v>
      </c>
      <c r="AS7" s="8">
        <f>'C завтраками| Bed and breakfast'!AA7*0.9</f>
        <v>17955</v>
      </c>
      <c r="AT7" s="8">
        <f>'C завтраками| Bed and breakfast'!AB7*0.9</f>
        <v>21555</v>
      </c>
      <c r="AU7" s="8">
        <f>'C завтраками| Bed and breakfast'!AC7*0.9</f>
        <v>21555</v>
      </c>
      <c r="AV7" s="8">
        <f>'C завтраками| Bed and breakfast'!AD7*0.9</f>
        <v>21555</v>
      </c>
      <c r="AW7" s="8">
        <f>'C завтраками| Bed and breakfast'!AE7*0.9</f>
        <v>21555</v>
      </c>
      <c r="AX7" s="8">
        <f>'C завтраками| Bed and breakfast'!AF7*0.9</f>
        <v>21555</v>
      </c>
      <c r="AY7" s="8">
        <f>'C завтраками| Bed and breakfast'!AG7*0.9</f>
        <v>23355</v>
      </c>
      <c r="AZ7" s="8">
        <f>'C завтраками| Bed and breakfast'!AH7*0.9</f>
        <v>25605</v>
      </c>
      <c r="BA7" s="8">
        <f>'C завтраками| Bed and breakfast'!AI7*0.9</f>
        <v>26055</v>
      </c>
      <c r="BB7" s="8">
        <f>'C завтраками| Bed and breakfast'!AJ7*0.9</f>
        <v>26055</v>
      </c>
      <c r="BC7" s="8">
        <f>'C завтраками| Bed and breakfast'!AK7*0.9</f>
        <v>26055</v>
      </c>
      <c r="BD7" s="8">
        <f>'C завтраками| Bed and breakfast'!AL7*0.9</f>
        <v>26055</v>
      </c>
      <c r="BE7" s="8">
        <f>'C завтраками| Bed and breakfast'!AM7*0.9</f>
        <v>26055</v>
      </c>
      <c r="BF7" s="8">
        <f>'C завтраками| Bed and breakfast'!AN7*0.9</f>
        <v>26055</v>
      </c>
      <c r="BG7" s="8">
        <f>'C завтраками| Bed and breakfast'!AO7*0.9</f>
        <v>26055</v>
      </c>
      <c r="BH7" s="8">
        <f>'C завтраками| Bed and breakfast'!AP7*0.9</f>
        <v>26055</v>
      </c>
      <c r="BI7" s="8">
        <f>'C завтраками| Bed and breakfast'!AQ7*0.9</f>
        <v>26055</v>
      </c>
      <c r="BJ7" s="8">
        <f>'C завтраками| Bed and breakfast'!AR7*0.9</f>
        <v>26055</v>
      </c>
      <c r="BK7" s="8">
        <f>'C завтраками| Bed and breakfast'!AS7*0.9</f>
        <v>24255</v>
      </c>
      <c r="BL7" s="8">
        <f>'C завтраками| Bed and breakfast'!AT7*0.9</f>
        <v>24255</v>
      </c>
      <c r="BM7" s="8">
        <f>'C завтраками| Bed and breakfast'!AU7*0.9</f>
        <v>26055</v>
      </c>
      <c r="BN7" s="8">
        <f>'C завтраками| Bed and breakfast'!AV7*0.9</f>
        <v>26055</v>
      </c>
      <c r="BO7" s="8">
        <f>'C завтраками| Bed and breakfast'!AW7*0.9</f>
        <v>27855</v>
      </c>
      <c r="BP7" s="8">
        <f>'C завтраками| Bed and breakfast'!AX7*0.9</f>
        <v>30105</v>
      </c>
      <c r="BQ7" s="8">
        <f>'C завтраками| Bed and breakfast'!AY7*0.9</f>
        <v>30105</v>
      </c>
      <c r="BR7" s="8">
        <f>'C завтраками| Bed and breakfast'!AZ7*0.9</f>
        <v>30105</v>
      </c>
      <c r="BS7" s="8">
        <f>'C завтраками| Bed and breakfast'!BA7*0.9</f>
        <v>30105</v>
      </c>
      <c r="BT7" s="8">
        <f>'C завтраками| Bed and breakfast'!BB7*0.9</f>
        <v>32355</v>
      </c>
      <c r="BU7" s="8">
        <f>'C завтраками| Bed and breakfast'!BC7*0.9</f>
        <v>35055</v>
      </c>
      <c r="BV7" s="8">
        <f>'C завтраками| Bed and breakfast'!BD7*0.9</f>
        <v>35055</v>
      </c>
      <c r="BW7" s="8">
        <f>'C завтраками| Bed and breakfast'!BE7*0.9</f>
        <v>32355</v>
      </c>
      <c r="BX7" s="8">
        <f>'C завтраками| Bed and breakfast'!BF7*0.9</f>
        <v>27855</v>
      </c>
      <c r="BY7" s="8">
        <f>'C завтраками| Bed and breakfast'!BG7*0.9</f>
        <v>27855</v>
      </c>
      <c r="BZ7" s="8">
        <f>'C завтраками| Bed and breakfast'!BH7*0.9</f>
        <v>30105</v>
      </c>
      <c r="CA7" s="8">
        <f>'C завтраками| Bed and breakfast'!BI7*0.9</f>
        <v>30105</v>
      </c>
      <c r="CB7" s="8">
        <f>'C завтраками| Bed and breakfast'!BJ7*0.9</f>
        <v>22455</v>
      </c>
      <c r="CC7" s="8">
        <f>'C завтраками| Bed and breakfast'!BK7*0.9</f>
        <v>22860</v>
      </c>
      <c r="CD7" s="8">
        <f>'C завтраками| Bed and breakfast'!BL7*0.9</f>
        <v>22860</v>
      </c>
      <c r="CE7" s="8">
        <f>'C завтраками| Bed and breakfast'!BM7*0.9</f>
        <v>22860</v>
      </c>
      <c r="CF7" s="8">
        <f>'C завтраками| Bed and breakfast'!BN7*0.9</f>
        <v>21510</v>
      </c>
      <c r="CG7" s="8">
        <f>'C завтраками| Bed and breakfast'!BO7*0.9</f>
        <v>21510</v>
      </c>
      <c r="CH7" s="8">
        <f>'C завтраками| Bed and breakfast'!BP7*0.9</f>
        <v>22860</v>
      </c>
      <c r="CI7" s="8">
        <f>'C завтраками| Bed and breakfast'!BQ7*0.9</f>
        <v>22860</v>
      </c>
      <c r="CJ7" s="8">
        <f>'C завтраками| Bed and breakfast'!BR7*0.9</f>
        <v>22860</v>
      </c>
      <c r="CK7" s="8">
        <f>'C завтраками| Bed and breakfast'!BS7*0.9</f>
        <v>21510</v>
      </c>
      <c r="CL7" s="8">
        <f>'C завтраками| Bed and breakfast'!BT7*0.9</f>
        <v>21510</v>
      </c>
      <c r="CM7" s="8">
        <f>'C завтраками| Bed and breakfast'!BU7*0.9</f>
        <v>21510</v>
      </c>
      <c r="CN7" s="8">
        <f>'C завтраками| Bed and breakfast'!BV7*0.9</f>
        <v>21510</v>
      </c>
      <c r="CO7" s="8">
        <f>'C завтраками| Bed and breakfast'!BW7*0.9</f>
        <v>21510</v>
      </c>
      <c r="CP7" s="8">
        <f>'C завтраками| Bed and breakfast'!BX7*0.9</f>
        <v>21510</v>
      </c>
      <c r="CQ7" s="8">
        <f>'C завтраками| Bed and breakfast'!BY7*0.9</f>
        <v>21510</v>
      </c>
      <c r="CR7" s="8">
        <f>'C завтраками| Bed and breakfast'!BZ7*0.9</f>
        <v>21510</v>
      </c>
      <c r="CS7" s="8">
        <f>'C завтраками| Bed and breakfast'!CA7*0.9</f>
        <v>21510</v>
      </c>
      <c r="CT7" s="8">
        <f>'C завтраками| Bed and breakfast'!CB7*0.9</f>
        <v>21510</v>
      </c>
      <c r="CU7" s="8">
        <f>'C завтраками| Bed and breakfast'!CC7*0.9</f>
        <v>21510</v>
      </c>
      <c r="CV7" s="8">
        <f>'C завтраками| Bed and breakfast'!CD7*0.9</f>
        <v>21510</v>
      </c>
      <c r="CW7" s="8">
        <f>'C завтраками| Bed and breakfast'!CE7*0.9</f>
        <v>21510</v>
      </c>
      <c r="CX7" s="8">
        <f>'C завтраками| Bed and breakfast'!CF7*0.9</f>
        <v>21510</v>
      </c>
      <c r="CY7" s="8">
        <f>'C завтраками| Bed and breakfast'!CG7*0.9</f>
        <v>21510</v>
      </c>
      <c r="CZ7" s="8">
        <f>'C завтраками| Bed and breakfast'!CH7*0.9</f>
        <v>21510</v>
      </c>
      <c r="DA7" s="8">
        <f>'C завтраками| Bed and breakfast'!CI7*0.9</f>
        <v>21510</v>
      </c>
      <c r="DB7" s="8">
        <f>'C завтраками| Bed and breakfast'!CJ7*0.9</f>
        <v>21510</v>
      </c>
      <c r="DC7" s="8">
        <f>'C завтраками| Bed and breakfast'!CK7*0.9</f>
        <v>21510</v>
      </c>
      <c r="DD7" s="8">
        <f>'C завтраками| Bed and breakfast'!CL7*0.9</f>
        <v>21510</v>
      </c>
      <c r="DE7" s="8">
        <f>'C завтраками| Bed and breakfast'!CM7*0.9</f>
        <v>21510</v>
      </c>
      <c r="DF7" s="8">
        <f>'C завтраками| Bed and breakfast'!CN7*0.9</f>
        <v>21510</v>
      </c>
      <c r="DG7" s="8">
        <f>'C завтраками| Bed and breakfast'!CO7*0.9</f>
        <v>21510</v>
      </c>
      <c r="DH7" s="8">
        <f>'C завтраками| Bed and breakfast'!CP7*0.9</f>
        <v>13185</v>
      </c>
      <c r="DI7" s="8">
        <f>'C завтраками| Bed and breakfast'!CQ7*0.9</f>
        <v>13185</v>
      </c>
      <c r="DJ7" s="8">
        <f>'C завтраками| Bed and breakfast'!CR7*0.9</f>
        <v>13635</v>
      </c>
      <c r="DK7" s="8">
        <f>'C завтраками| Bed and breakfast'!CS7*0.9</f>
        <v>13635</v>
      </c>
      <c r="DL7" s="8">
        <f>'C завтраками| Bed and breakfast'!CT7*0.9</f>
        <v>13185</v>
      </c>
      <c r="DM7" s="8">
        <f>'C завтраками| Bed and breakfast'!CU7*0.9</f>
        <v>13185</v>
      </c>
      <c r="DN7" s="8">
        <f>'C завтраками| Bed and breakfast'!CV7*0.9</f>
        <v>13185</v>
      </c>
      <c r="DO7" s="8">
        <f>'C завтраками| Bed and breakfast'!CW7*0.9</f>
        <v>13185</v>
      </c>
      <c r="DP7" s="8">
        <f>'C завтраками| Bed and breakfast'!CX7*0.9</f>
        <v>13185</v>
      </c>
      <c r="DQ7" s="8">
        <f>'C завтраками| Bed and breakfast'!CY7*0.9</f>
        <v>13635</v>
      </c>
      <c r="DR7" s="8">
        <f>'C завтраками| Bed and breakfast'!CZ7*0.9</f>
        <v>13635</v>
      </c>
    </row>
    <row r="8" spans="1:122" s="53" customFormat="1" x14ac:dyDescent="0.2">
      <c r="A8" s="88">
        <v>2</v>
      </c>
      <c r="B8" s="8" t="e">
        <f>'C завтраками| Bed and breakfast'!#REF!*0.9</f>
        <v>#REF!</v>
      </c>
      <c r="C8" s="8" t="e">
        <f>'C завтраками| Bed and breakfast'!#REF!*0.9</f>
        <v>#REF!</v>
      </c>
      <c r="D8" s="8" t="e">
        <f>'C завтраками| Bed and breakfast'!#REF!*0.9</f>
        <v>#REF!</v>
      </c>
      <c r="E8" s="8" t="e">
        <f>'C завтраками| Bed and breakfast'!#REF!*0.9</f>
        <v>#REF!</v>
      </c>
      <c r="F8" s="8" t="e">
        <f>'C завтраками| Bed and breakfast'!#REF!*0.9</f>
        <v>#REF!</v>
      </c>
      <c r="G8" s="8" t="e">
        <f>'C завтраками| Bed and breakfast'!#REF!*0.9</f>
        <v>#REF!</v>
      </c>
      <c r="H8" s="8" t="e">
        <f>'C завтраками| Bed and breakfast'!#REF!*0.9</f>
        <v>#REF!</v>
      </c>
      <c r="I8" s="8" t="e">
        <f>'C завтраками| Bed and breakfast'!#REF!*0.9</f>
        <v>#REF!</v>
      </c>
      <c r="J8" s="8" t="e">
        <f>'C завтраками| Bed and breakfast'!#REF!*0.9</f>
        <v>#REF!</v>
      </c>
      <c r="K8" s="8" t="e">
        <f>'C завтраками| Bed and breakfast'!#REF!*0.9</f>
        <v>#REF!</v>
      </c>
      <c r="L8" s="8" t="e">
        <f>'C завтраками| Bed and breakfast'!#REF!*0.9</f>
        <v>#REF!</v>
      </c>
      <c r="M8" s="8" t="e">
        <f>'C завтраками| Bed and breakfast'!#REF!*0.9</f>
        <v>#REF!</v>
      </c>
      <c r="N8" s="8" t="e">
        <f>'C завтраками| Bed and breakfast'!#REF!*0.9</f>
        <v>#REF!</v>
      </c>
      <c r="O8" s="8" t="e">
        <f>'C завтраками| Bed and breakfast'!#REF!*0.9</f>
        <v>#REF!</v>
      </c>
      <c r="P8" s="8" t="e">
        <f>'C завтраками| Bed and breakfast'!#REF!*0.9</f>
        <v>#REF!</v>
      </c>
      <c r="Q8" s="8" t="e">
        <f>'C завтраками| Bed and breakfast'!#REF!*0.9</f>
        <v>#REF!</v>
      </c>
      <c r="R8" s="8" t="e">
        <f>'C завтраками| Bed and breakfast'!#REF!*0.9</f>
        <v>#REF!</v>
      </c>
      <c r="S8" s="8" t="e">
        <f>'C завтраками| Bed and breakfast'!#REF!*0.9</f>
        <v>#REF!</v>
      </c>
      <c r="T8" s="8">
        <f>'C завтраками| Bed and breakfast'!B8*0.9</f>
        <v>35550</v>
      </c>
      <c r="U8" s="8">
        <f>'C завтраками| Bed and breakfast'!C8*0.9</f>
        <v>48600</v>
      </c>
      <c r="V8" s="8">
        <f>'C завтраками| Bed and breakfast'!D8*0.9</f>
        <v>48600</v>
      </c>
      <c r="W8" s="8">
        <f>'C завтраками| Bed and breakfast'!E8*0.9</f>
        <v>48600</v>
      </c>
      <c r="X8" s="8">
        <f>'C завтраками| Bed and breakfast'!F8*0.9</f>
        <v>42300</v>
      </c>
      <c r="Y8" s="8">
        <f>'C завтраками| Bed and breakfast'!G8*0.9</f>
        <v>42300</v>
      </c>
      <c r="Z8" s="8">
        <f>'C завтраками| Bed and breakfast'!H8*0.9</f>
        <v>42300</v>
      </c>
      <c r="AA8" s="8">
        <f>'C завтраками| Bed and breakfast'!I8*0.9</f>
        <v>42300</v>
      </c>
      <c r="AB8" s="8">
        <f>'C завтраками| Bed and breakfast'!J8*0.9</f>
        <v>42300</v>
      </c>
      <c r="AC8" s="8">
        <f>'C завтраками| Bed and breakfast'!K8*0.9</f>
        <v>42300</v>
      </c>
      <c r="AD8" s="8">
        <f>'C завтраками| Bed and breakfast'!L8*0.9</f>
        <v>34560</v>
      </c>
      <c r="AE8" s="8">
        <f>'C завтраками| Bed and breakfast'!M8*0.9</f>
        <v>19710</v>
      </c>
      <c r="AF8" s="8">
        <f>'C завтраками| Bed and breakfast'!N8*0.9</f>
        <v>19710</v>
      </c>
      <c r="AG8" s="8">
        <f>'C завтраками| Bed and breakfast'!O8*0.9</f>
        <v>19710</v>
      </c>
      <c r="AH8" s="8">
        <f>'C завтраками| Bed and breakfast'!P8*0.9</f>
        <v>19710</v>
      </c>
      <c r="AI8" s="8">
        <f>'C завтраками| Bed and breakfast'!Q8*0.9</f>
        <v>19710</v>
      </c>
      <c r="AJ8" s="8">
        <f>'C завтраками| Bed and breakfast'!R8*0.9</f>
        <v>21510</v>
      </c>
      <c r="AK8" s="8">
        <f>'C завтраками| Bed and breakfast'!S8*0.9</f>
        <v>21510</v>
      </c>
      <c r="AL8" s="8">
        <f>'C завтраками| Bed and breakfast'!T8*0.9</f>
        <v>21510</v>
      </c>
      <c r="AM8" s="8">
        <f>'C завтраками| Bed and breakfast'!U8*0.9</f>
        <v>21510</v>
      </c>
      <c r="AN8" s="8">
        <f>'C завтраками| Bed and breakfast'!V8*0.9</f>
        <v>21510</v>
      </c>
      <c r="AO8" s="8">
        <f>'C завтраками| Bed and breakfast'!W8*0.9</f>
        <v>19710</v>
      </c>
      <c r="AP8" s="8">
        <f>'C завтраками| Bed and breakfast'!X8*0.9</f>
        <v>19710</v>
      </c>
      <c r="AQ8" s="8">
        <f>'C завтраками| Bed and breakfast'!Y8*0.9</f>
        <v>19710</v>
      </c>
      <c r="AR8" s="8">
        <f>'C завтраками| Bed and breakfast'!Z8*0.9</f>
        <v>19710</v>
      </c>
      <c r="AS8" s="8">
        <f>'C завтраками| Bed and breakfast'!AA8*0.9</f>
        <v>19710</v>
      </c>
      <c r="AT8" s="8">
        <f>'C завтраками| Bed and breakfast'!AB8*0.9</f>
        <v>23310</v>
      </c>
      <c r="AU8" s="8">
        <f>'C завтраками| Bed and breakfast'!AC8*0.9</f>
        <v>23310</v>
      </c>
      <c r="AV8" s="8">
        <f>'C завтраками| Bed and breakfast'!AD8*0.9</f>
        <v>23310</v>
      </c>
      <c r="AW8" s="8">
        <f>'C завтраками| Bed and breakfast'!AE8*0.9</f>
        <v>23310</v>
      </c>
      <c r="AX8" s="8">
        <f>'C завтраками| Bed and breakfast'!AF8*0.9</f>
        <v>23310</v>
      </c>
      <c r="AY8" s="8">
        <f>'C завтраками| Bed and breakfast'!AG8*0.9</f>
        <v>25110</v>
      </c>
      <c r="AZ8" s="8">
        <f>'C завтраками| Bed and breakfast'!AH8*0.9</f>
        <v>27360</v>
      </c>
      <c r="BA8" s="8">
        <f>'C завтраками| Bed and breakfast'!AI8*0.9</f>
        <v>27810</v>
      </c>
      <c r="BB8" s="8">
        <f>'C завтраками| Bed and breakfast'!AJ8*0.9</f>
        <v>27810</v>
      </c>
      <c r="BC8" s="8">
        <f>'C завтраками| Bed and breakfast'!AK8*0.9</f>
        <v>27810</v>
      </c>
      <c r="BD8" s="8">
        <f>'C завтраками| Bed and breakfast'!AL8*0.9</f>
        <v>27810</v>
      </c>
      <c r="BE8" s="8">
        <f>'C завтраками| Bed and breakfast'!AM8*0.9</f>
        <v>27810</v>
      </c>
      <c r="BF8" s="8">
        <f>'C завтраками| Bed and breakfast'!AN8*0.9</f>
        <v>27810</v>
      </c>
      <c r="BG8" s="8">
        <f>'C завтраками| Bed and breakfast'!AO8*0.9</f>
        <v>27810</v>
      </c>
      <c r="BH8" s="8">
        <f>'C завтраками| Bed and breakfast'!AP8*0.9</f>
        <v>27810</v>
      </c>
      <c r="BI8" s="8">
        <f>'C завтраками| Bed and breakfast'!AQ8*0.9</f>
        <v>27810</v>
      </c>
      <c r="BJ8" s="8">
        <f>'C завтраками| Bed and breakfast'!AR8*0.9</f>
        <v>27810</v>
      </c>
      <c r="BK8" s="8">
        <f>'C завтраками| Bed and breakfast'!AS8*0.9</f>
        <v>26010</v>
      </c>
      <c r="BL8" s="8">
        <f>'C завтраками| Bed and breakfast'!AT8*0.9</f>
        <v>26010</v>
      </c>
      <c r="BM8" s="8">
        <f>'C завтраками| Bed and breakfast'!AU8*0.9</f>
        <v>27810</v>
      </c>
      <c r="BN8" s="8">
        <f>'C завтраками| Bed and breakfast'!AV8*0.9</f>
        <v>27810</v>
      </c>
      <c r="BO8" s="8">
        <f>'C завтраками| Bed and breakfast'!AW8*0.9</f>
        <v>29610</v>
      </c>
      <c r="BP8" s="8">
        <f>'C завтраками| Bed and breakfast'!AX8*0.9</f>
        <v>31860</v>
      </c>
      <c r="BQ8" s="8">
        <f>'C завтраками| Bed and breakfast'!AY8*0.9</f>
        <v>31860</v>
      </c>
      <c r="BR8" s="8">
        <f>'C завтраками| Bed and breakfast'!AZ8*0.9</f>
        <v>31860</v>
      </c>
      <c r="BS8" s="8">
        <f>'C завтраками| Bed and breakfast'!BA8*0.9</f>
        <v>31860</v>
      </c>
      <c r="BT8" s="8">
        <f>'C завтраками| Bed and breakfast'!BB8*0.9</f>
        <v>34110</v>
      </c>
      <c r="BU8" s="8">
        <f>'C завтраками| Bed and breakfast'!BC8*0.9</f>
        <v>36810</v>
      </c>
      <c r="BV8" s="8">
        <f>'C завтраками| Bed and breakfast'!BD8*0.9</f>
        <v>36810</v>
      </c>
      <c r="BW8" s="8">
        <f>'C завтраками| Bed and breakfast'!BE8*0.9</f>
        <v>34110</v>
      </c>
      <c r="BX8" s="8">
        <f>'C завтраками| Bed and breakfast'!BF8*0.9</f>
        <v>29610</v>
      </c>
      <c r="BY8" s="8">
        <f>'C завтраками| Bed and breakfast'!BG8*0.9</f>
        <v>29610</v>
      </c>
      <c r="BZ8" s="8">
        <f>'C завтраками| Bed and breakfast'!BH8*0.9</f>
        <v>31860</v>
      </c>
      <c r="CA8" s="8">
        <f>'C завтраками| Bed and breakfast'!BI8*0.9</f>
        <v>31860</v>
      </c>
      <c r="CB8" s="8">
        <f>'C завтраками| Bed and breakfast'!BJ8*0.9</f>
        <v>24210</v>
      </c>
      <c r="CC8" s="8">
        <f>'C завтраками| Bed and breakfast'!BK8*0.9</f>
        <v>24615</v>
      </c>
      <c r="CD8" s="8">
        <f>'C завтраками| Bed and breakfast'!BL8*0.9</f>
        <v>24615</v>
      </c>
      <c r="CE8" s="8">
        <f>'C завтраками| Bed and breakfast'!BM8*0.9</f>
        <v>24615</v>
      </c>
      <c r="CF8" s="8">
        <f>'C завтраками| Bed and breakfast'!BN8*0.9</f>
        <v>23265</v>
      </c>
      <c r="CG8" s="8">
        <f>'C завтраками| Bed and breakfast'!BO8*0.9</f>
        <v>23265</v>
      </c>
      <c r="CH8" s="8">
        <f>'C завтраками| Bed and breakfast'!BP8*0.9</f>
        <v>24615</v>
      </c>
      <c r="CI8" s="8">
        <f>'C завтраками| Bed and breakfast'!BQ8*0.9</f>
        <v>24615</v>
      </c>
      <c r="CJ8" s="8">
        <f>'C завтраками| Bed and breakfast'!BR8*0.9</f>
        <v>24615</v>
      </c>
      <c r="CK8" s="8">
        <f>'C завтраками| Bed and breakfast'!BS8*0.9</f>
        <v>23265</v>
      </c>
      <c r="CL8" s="8">
        <f>'C завтраками| Bed and breakfast'!BT8*0.9</f>
        <v>23265</v>
      </c>
      <c r="CM8" s="8">
        <f>'C завтраками| Bed and breakfast'!BU8*0.9</f>
        <v>23265</v>
      </c>
      <c r="CN8" s="8">
        <f>'C завтраками| Bed and breakfast'!BV8*0.9</f>
        <v>23265</v>
      </c>
      <c r="CO8" s="8">
        <f>'C завтраками| Bed and breakfast'!BW8*0.9</f>
        <v>23265</v>
      </c>
      <c r="CP8" s="8">
        <f>'C завтраками| Bed and breakfast'!BX8*0.9</f>
        <v>23265</v>
      </c>
      <c r="CQ8" s="8">
        <f>'C завтраками| Bed and breakfast'!BY8*0.9</f>
        <v>23265</v>
      </c>
      <c r="CR8" s="8">
        <f>'C завтраками| Bed and breakfast'!BZ8*0.9</f>
        <v>23265</v>
      </c>
      <c r="CS8" s="8">
        <f>'C завтраками| Bed and breakfast'!CA8*0.9</f>
        <v>23265</v>
      </c>
      <c r="CT8" s="8">
        <f>'C завтраками| Bed and breakfast'!CB8*0.9</f>
        <v>23265</v>
      </c>
      <c r="CU8" s="8">
        <f>'C завтраками| Bed and breakfast'!CC8*0.9</f>
        <v>23265</v>
      </c>
      <c r="CV8" s="8">
        <f>'C завтраками| Bed and breakfast'!CD8*0.9</f>
        <v>23265</v>
      </c>
      <c r="CW8" s="8">
        <f>'C завтраками| Bed and breakfast'!CE8*0.9</f>
        <v>23265</v>
      </c>
      <c r="CX8" s="8">
        <f>'C завтраками| Bed and breakfast'!CF8*0.9</f>
        <v>23265</v>
      </c>
      <c r="CY8" s="8">
        <f>'C завтраками| Bed and breakfast'!CG8*0.9</f>
        <v>23265</v>
      </c>
      <c r="CZ8" s="8">
        <f>'C завтраками| Bed and breakfast'!CH8*0.9</f>
        <v>23265</v>
      </c>
      <c r="DA8" s="8">
        <f>'C завтраками| Bed and breakfast'!CI8*0.9</f>
        <v>23265</v>
      </c>
      <c r="DB8" s="8">
        <f>'C завтраками| Bed and breakfast'!CJ8*0.9</f>
        <v>23265</v>
      </c>
      <c r="DC8" s="8">
        <f>'C завтраками| Bed and breakfast'!CK8*0.9</f>
        <v>23265</v>
      </c>
      <c r="DD8" s="8">
        <f>'C завтраками| Bed and breakfast'!CL8*0.9</f>
        <v>23265</v>
      </c>
      <c r="DE8" s="8">
        <f>'C завтраками| Bed and breakfast'!CM8*0.9</f>
        <v>23265</v>
      </c>
      <c r="DF8" s="8">
        <f>'C завтраками| Bed and breakfast'!CN8*0.9</f>
        <v>23265</v>
      </c>
      <c r="DG8" s="8">
        <f>'C завтраками| Bed and breakfast'!CO8*0.9</f>
        <v>23265</v>
      </c>
      <c r="DH8" s="8">
        <f>'C завтраками| Bed and breakfast'!CP8*0.9</f>
        <v>14850</v>
      </c>
      <c r="DI8" s="8">
        <f>'C завтраками| Bed and breakfast'!CQ8*0.9</f>
        <v>14850</v>
      </c>
      <c r="DJ8" s="8">
        <f>'C завтраками| Bed and breakfast'!CR8*0.9</f>
        <v>15300</v>
      </c>
      <c r="DK8" s="8">
        <f>'C завтраками| Bed and breakfast'!CS8*0.9</f>
        <v>15300</v>
      </c>
      <c r="DL8" s="8">
        <f>'C завтраками| Bed and breakfast'!CT8*0.9</f>
        <v>14850</v>
      </c>
      <c r="DM8" s="8">
        <f>'C завтраками| Bed and breakfast'!CU8*0.9</f>
        <v>14850</v>
      </c>
      <c r="DN8" s="8">
        <f>'C завтраками| Bed and breakfast'!CV8*0.9</f>
        <v>14850</v>
      </c>
      <c r="DO8" s="8">
        <f>'C завтраками| Bed and breakfast'!CW8*0.9</f>
        <v>14850</v>
      </c>
      <c r="DP8" s="8">
        <f>'C завтраками| Bed and breakfast'!CX8*0.9</f>
        <v>14850</v>
      </c>
      <c r="DQ8" s="8">
        <f>'C завтраками| Bed and breakfast'!CY8*0.9</f>
        <v>15300</v>
      </c>
      <c r="DR8" s="8">
        <f>'C завтраками| Bed and breakfast'!CZ8*0.9</f>
        <v>15300</v>
      </c>
    </row>
    <row r="9" spans="1:122" s="53" customFormat="1" x14ac:dyDescent="0.2">
      <c r="A9" s="229" t="s">
        <v>300</v>
      </c>
      <c r="B9" s="206"/>
      <c r="C9" s="94"/>
      <c r="D9" s="94"/>
      <c r="E9" s="94"/>
      <c r="F9" s="94"/>
      <c r="G9" s="94"/>
      <c r="H9" s="94"/>
      <c r="I9" s="94"/>
      <c r="J9" s="94"/>
      <c r="K9" s="94"/>
      <c r="L9" s="94"/>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row>
    <row r="10" spans="1:122" s="53" customFormat="1" x14ac:dyDescent="0.2">
      <c r="A10" s="88">
        <v>1</v>
      </c>
      <c r="B10" s="7" t="e">
        <f>B7</f>
        <v>#REF!</v>
      </c>
      <c r="C10" s="7" t="e">
        <f t="shared" ref="C10:BN11" si="0">C7</f>
        <v>#REF!</v>
      </c>
      <c r="D10" s="7" t="e">
        <f t="shared" si="0"/>
        <v>#REF!</v>
      </c>
      <c r="E10" s="7" t="e">
        <f t="shared" si="0"/>
        <v>#REF!</v>
      </c>
      <c r="F10" s="7" t="e">
        <f t="shared" si="0"/>
        <v>#REF!</v>
      </c>
      <c r="G10" s="7" t="e">
        <f t="shared" si="0"/>
        <v>#REF!</v>
      </c>
      <c r="H10" s="7" t="e">
        <f t="shared" si="0"/>
        <v>#REF!</v>
      </c>
      <c r="I10" s="7" t="e">
        <f t="shared" si="0"/>
        <v>#REF!</v>
      </c>
      <c r="J10" s="7" t="e">
        <f t="shared" si="0"/>
        <v>#REF!</v>
      </c>
      <c r="K10" s="7" t="e">
        <f t="shared" si="0"/>
        <v>#REF!</v>
      </c>
      <c r="L10" s="7" t="e">
        <f t="shared" si="0"/>
        <v>#REF!</v>
      </c>
      <c r="M10" s="7" t="e">
        <f t="shared" si="0"/>
        <v>#REF!</v>
      </c>
      <c r="N10" s="7" t="e">
        <f t="shared" si="0"/>
        <v>#REF!</v>
      </c>
      <c r="O10" s="7" t="e">
        <f t="shared" si="0"/>
        <v>#REF!</v>
      </c>
      <c r="P10" s="7" t="e">
        <f t="shared" si="0"/>
        <v>#REF!</v>
      </c>
      <c r="Q10" s="7" t="e">
        <f t="shared" si="0"/>
        <v>#REF!</v>
      </c>
      <c r="R10" s="7" t="e">
        <f t="shared" si="0"/>
        <v>#REF!</v>
      </c>
      <c r="S10" s="7" t="e">
        <f t="shared" si="0"/>
        <v>#REF!</v>
      </c>
      <c r="T10" s="7">
        <f t="shared" si="0"/>
        <v>33525</v>
      </c>
      <c r="U10" s="7">
        <f t="shared" si="0"/>
        <v>46575</v>
      </c>
      <c r="V10" s="7">
        <f t="shared" si="0"/>
        <v>46575</v>
      </c>
      <c r="W10" s="7">
        <f t="shared" si="0"/>
        <v>46575</v>
      </c>
      <c r="X10" s="7">
        <f t="shared" si="0"/>
        <v>40275</v>
      </c>
      <c r="Y10" s="7">
        <f t="shared" si="0"/>
        <v>40275</v>
      </c>
      <c r="Z10" s="7">
        <f t="shared" si="0"/>
        <v>40275</v>
      </c>
      <c r="AA10" s="7">
        <f t="shared" si="0"/>
        <v>40275</v>
      </c>
      <c r="AB10" s="7">
        <f t="shared" si="0"/>
        <v>40275</v>
      </c>
      <c r="AC10" s="7">
        <f t="shared" si="0"/>
        <v>40275</v>
      </c>
      <c r="AD10" s="7">
        <f t="shared" si="0"/>
        <v>32805</v>
      </c>
      <c r="AE10" s="7">
        <f t="shared" si="0"/>
        <v>17955</v>
      </c>
      <c r="AF10" s="7">
        <f t="shared" si="0"/>
        <v>17955</v>
      </c>
      <c r="AG10" s="7">
        <f t="shared" si="0"/>
        <v>17955</v>
      </c>
      <c r="AH10" s="7">
        <f t="shared" si="0"/>
        <v>17955</v>
      </c>
      <c r="AI10" s="7">
        <f t="shared" si="0"/>
        <v>17955</v>
      </c>
      <c r="AJ10" s="7">
        <f t="shared" si="0"/>
        <v>19755</v>
      </c>
      <c r="AK10" s="7">
        <f t="shared" si="0"/>
        <v>19755</v>
      </c>
      <c r="AL10" s="7">
        <f t="shared" si="0"/>
        <v>19755</v>
      </c>
      <c r="AM10" s="7">
        <f t="shared" si="0"/>
        <v>19755</v>
      </c>
      <c r="AN10" s="7">
        <f t="shared" si="0"/>
        <v>19755</v>
      </c>
      <c r="AO10" s="7">
        <f t="shared" si="0"/>
        <v>17955</v>
      </c>
      <c r="AP10" s="7">
        <f t="shared" si="0"/>
        <v>17955</v>
      </c>
      <c r="AQ10" s="7">
        <f t="shared" si="0"/>
        <v>17955</v>
      </c>
      <c r="AR10" s="7">
        <f t="shared" si="0"/>
        <v>17955</v>
      </c>
      <c r="AS10" s="7">
        <f t="shared" si="0"/>
        <v>17955</v>
      </c>
      <c r="AT10" s="7">
        <f t="shared" si="0"/>
        <v>21555</v>
      </c>
      <c r="AU10" s="7">
        <f t="shared" si="0"/>
        <v>21555</v>
      </c>
      <c r="AV10" s="7">
        <f t="shared" si="0"/>
        <v>21555</v>
      </c>
      <c r="AW10" s="7">
        <f t="shared" si="0"/>
        <v>21555</v>
      </c>
      <c r="AX10" s="7">
        <f t="shared" si="0"/>
        <v>21555</v>
      </c>
      <c r="AY10" s="7">
        <f t="shared" si="0"/>
        <v>23355</v>
      </c>
      <c r="AZ10" s="7">
        <f t="shared" si="0"/>
        <v>25605</v>
      </c>
      <c r="BA10" s="7">
        <f t="shared" si="0"/>
        <v>26055</v>
      </c>
      <c r="BB10" s="7">
        <f t="shared" si="0"/>
        <v>26055</v>
      </c>
      <c r="BC10" s="7">
        <f t="shared" si="0"/>
        <v>26055</v>
      </c>
      <c r="BD10" s="7">
        <f t="shared" si="0"/>
        <v>26055</v>
      </c>
      <c r="BE10" s="7">
        <f t="shared" si="0"/>
        <v>26055</v>
      </c>
      <c r="BF10" s="7">
        <f t="shared" si="0"/>
        <v>26055</v>
      </c>
      <c r="BG10" s="7">
        <f t="shared" si="0"/>
        <v>26055</v>
      </c>
      <c r="BH10" s="7">
        <f t="shared" si="0"/>
        <v>26055</v>
      </c>
      <c r="BI10" s="7">
        <f t="shared" si="0"/>
        <v>26055</v>
      </c>
      <c r="BJ10" s="7">
        <f t="shared" si="0"/>
        <v>26055</v>
      </c>
      <c r="BK10" s="7">
        <f t="shared" si="0"/>
        <v>24255</v>
      </c>
      <c r="BL10" s="7">
        <f t="shared" si="0"/>
        <v>24255</v>
      </c>
      <c r="BM10" s="7">
        <f t="shared" si="0"/>
        <v>26055</v>
      </c>
      <c r="BN10" s="7">
        <f t="shared" si="0"/>
        <v>26055</v>
      </c>
      <c r="BO10" s="7">
        <f t="shared" ref="BO10:DR11" si="1">BO7</f>
        <v>27855</v>
      </c>
      <c r="BP10" s="7">
        <f t="shared" si="1"/>
        <v>30105</v>
      </c>
      <c r="BQ10" s="7">
        <f t="shared" si="1"/>
        <v>30105</v>
      </c>
      <c r="BR10" s="7">
        <f t="shared" si="1"/>
        <v>30105</v>
      </c>
      <c r="BS10" s="7">
        <f t="shared" si="1"/>
        <v>30105</v>
      </c>
      <c r="BT10" s="7">
        <f t="shared" si="1"/>
        <v>32355</v>
      </c>
      <c r="BU10" s="7">
        <f t="shared" si="1"/>
        <v>35055</v>
      </c>
      <c r="BV10" s="7">
        <f t="shared" si="1"/>
        <v>35055</v>
      </c>
      <c r="BW10" s="7">
        <f t="shared" si="1"/>
        <v>32355</v>
      </c>
      <c r="BX10" s="7">
        <f t="shared" si="1"/>
        <v>27855</v>
      </c>
      <c r="BY10" s="7">
        <f t="shared" si="1"/>
        <v>27855</v>
      </c>
      <c r="BZ10" s="7">
        <f t="shared" si="1"/>
        <v>30105</v>
      </c>
      <c r="CA10" s="7">
        <f t="shared" si="1"/>
        <v>30105</v>
      </c>
      <c r="CB10" s="7">
        <f t="shared" si="1"/>
        <v>22455</v>
      </c>
      <c r="CC10" s="7">
        <f t="shared" si="1"/>
        <v>22860</v>
      </c>
      <c r="CD10" s="7">
        <f t="shared" si="1"/>
        <v>22860</v>
      </c>
      <c r="CE10" s="7">
        <f t="shared" si="1"/>
        <v>22860</v>
      </c>
      <c r="CF10" s="7">
        <f t="shared" si="1"/>
        <v>21510</v>
      </c>
      <c r="CG10" s="7">
        <f t="shared" si="1"/>
        <v>21510</v>
      </c>
      <c r="CH10" s="7">
        <f t="shared" si="1"/>
        <v>22860</v>
      </c>
      <c r="CI10" s="7">
        <f t="shared" si="1"/>
        <v>22860</v>
      </c>
      <c r="CJ10" s="7">
        <f t="shared" si="1"/>
        <v>22860</v>
      </c>
      <c r="CK10" s="7">
        <f t="shared" si="1"/>
        <v>21510</v>
      </c>
      <c r="CL10" s="7">
        <f t="shared" si="1"/>
        <v>21510</v>
      </c>
      <c r="CM10" s="7">
        <f t="shared" si="1"/>
        <v>21510</v>
      </c>
      <c r="CN10" s="7">
        <f t="shared" si="1"/>
        <v>21510</v>
      </c>
      <c r="CO10" s="7">
        <f t="shared" si="1"/>
        <v>21510</v>
      </c>
      <c r="CP10" s="7">
        <f t="shared" si="1"/>
        <v>21510</v>
      </c>
      <c r="CQ10" s="7">
        <f t="shared" si="1"/>
        <v>21510</v>
      </c>
      <c r="CR10" s="7">
        <f t="shared" si="1"/>
        <v>21510</v>
      </c>
      <c r="CS10" s="7">
        <f t="shared" si="1"/>
        <v>21510</v>
      </c>
      <c r="CT10" s="7">
        <f t="shared" si="1"/>
        <v>21510</v>
      </c>
      <c r="CU10" s="7">
        <f t="shared" si="1"/>
        <v>21510</v>
      </c>
      <c r="CV10" s="7">
        <f t="shared" si="1"/>
        <v>21510</v>
      </c>
      <c r="CW10" s="7">
        <f t="shared" si="1"/>
        <v>21510</v>
      </c>
      <c r="CX10" s="7">
        <f t="shared" si="1"/>
        <v>21510</v>
      </c>
      <c r="CY10" s="7">
        <f t="shared" si="1"/>
        <v>21510</v>
      </c>
      <c r="CZ10" s="7">
        <f t="shared" si="1"/>
        <v>21510</v>
      </c>
      <c r="DA10" s="7">
        <f t="shared" si="1"/>
        <v>21510</v>
      </c>
      <c r="DB10" s="7">
        <f t="shared" si="1"/>
        <v>21510</v>
      </c>
      <c r="DC10" s="7">
        <f t="shared" si="1"/>
        <v>21510</v>
      </c>
      <c r="DD10" s="7">
        <f t="shared" si="1"/>
        <v>21510</v>
      </c>
      <c r="DE10" s="7">
        <f t="shared" si="1"/>
        <v>21510</v>
      </c>
      <c r="DF10" s="7">
        <f t="shared" si="1"/>
        <v>21510</v>
      </c>
      <c r="DG10" s="7">
        <f t="shared" si="1"/>
        <v>21510</v>
      </c>
      <c r="DH10" s="7">
        <f t="shared" si="1"/>
        <v>13185</v>
      </c>
      <c r="DI10" s="7">
        <f t="shared" si="1"/>
        <v>13185</v>
      </c>
      <c r="DJ10" s="7">
        <f t="shared" si="1"/>
        <v>13635</v>
      </c>
      <c r="DK10" s="7">
        <f t="shared" si="1"/>
        <v>13635</v>
      </c>
      <c r="DL10" s="7">
        <f t="shared" si="1"/>
        <v>13185</v>
      </c>
      <c r="DM10" s="7">
        <f t="shared" si="1"/>
        <v>13185</v>
      </c>
      <c r="DN10" s="7">
        <f t="shared" si="1"/>
        <v>13185</v>
      </c>
      <c r="DO10" s="7">
        <f t="shared" si="1"/>
        <v>13185</v>
      </c>
      <c r="DP10" s="7">
        <f t="shared" si="1"/>
        <v>13185</v>
      </c>
      <c r="DQ10" s="7">
        <f t="shared" si="1"/>
        <v>13635</v>
      </c>
      <c r="DR10" s="7">
        <f t="shared" si="1"/>
        <v>13635</v>
      </c>
    </row>
    <row r="11" spans="1:122" s="53" customFormat="1" x14ac:dyDescent="0.2">
      <c r="A11" s="88">
        <v>2</v>
      </c>
      <c r="B11" s="7" t="e">
        <f>B8</f>
        <v>#REF!</v>
      </c>
      <c r="C11" s="7" t="e">
        <f t="shared" si="0"/>
        <v>#REF!</v>
      </c>
      <c r="D11" s="7" t="e">
        <f t="shared" si="0"/>
        <v>#REF!</v>
      </c>
      <c r="E11" s="7" t="e">
        <f t="shared" si="0"/>
        <v>#REF!</v>
      </c>
      <c r="F11" s="7" t="e">
        <f t="shared" si="0"/>
        <v>#REF!</v>
      </c>
      <c r="G11" s="7" t="e">
        <f t="shared" si="0"/>
        <v>#REF!</v>
      </c>
      <c r="H11" s="7" t="e">
        <f t="shared" si="0"/>
        <v>#REF!</v>
      </c>
      <c r="I11" s="7" t="e">
        <f t="shared" si="0"/>
        <v>#REF!</v>
      </c>
      <c r="J11" s="7" t="e">
        <f t="shared" si="0"/>
        <v>#REF!</v>
      </c>
      <c r="K11" s="7" t="e">
        <f t="shared" si="0"/>
        <v>#REF!</v>
      </c>
      <c r="L11" s="7" t="e">
        <f t="shared" si="0"/>
        <v>#REF!</v>
      </c>
      <c r="M11" s="7" t="e">
        <f t="shared" si="0"/>
        <v>#REF!</v>
      </c>
      <c r="N11" s="7" t="e">
        <f t="shared" si="0"/>
        <v>#REF!</v>
      </c>
      <c r="O11" s="7" t="e">
        <f t="shared" si="0"/>
        <v>#REF!</v>
      </c>
      <c r="P11" s="7" t="e">
        <f t="shared" si="0"/>
        <v>#REF!</v>
      </c>
      <c r="Q11" s="7" t="e">
        <f t="shared" si="0"/>
        <v>#REF!</v>
      </c>
      <c r="R11" s="7" t="e">
        <f t="shared" si="0"/>
        <v>#REF!</v>
      </c>
      <c r="S11" s="7" t="e">
        <f t="shared" si="0"/>
        <v>#REF!</v>
      </c>
      <c r="T11" s="7">
        <f t="shared" si="0"/>
        <v>35550</v>
      </c>
      <c r="U11" s="7">
        <f t="shared" si="0"/>
        <v>48600</v>
      </c>
      <c r="V11" s="7">
        <f t="shared" si="0"/>
        <v>48600</v>
      </c>
      <c r="W11" s="7">
        <f t="shared" si="0"/>
        <v>48600</v>
      </c>
      <c r="X11" s="7">
        <f t="shared" si="0"/>
        <v>42300</v>
      </c>
      <c r="Y11" s="7">
        <f t="shared" si="0"/>
        <v>42300</v>
      </c>
      <c r="Z11" s="7">
        <f t="shared" si="0"/>
        <v>42300</v>
      </c>
      <c r="AA11" s="7">
        <f t="shared" si="0"/>
        <v>42300</v>
      </c>
      <c r="AB11" s="7">
        <f t="shared" si="0"/>
        <v>42300</v>
      </c>
      <c r="AC11" s="7">
        <f t="shared" si="0"/>
        <v>42300</v>
      </c>
      <c r="AD11" s="7">
        <f t="shared" si="0"/>
        <v>34560</v>
      </c>
      <c r="AE11" s="7">
        <f t="shared" si="0"/>
        <v>19710</v>
      </c>
      <c r="AF11" s="7">
        <f t="shared" si="0"/>
        <v>19710</v>
      </c>
      <c r="AG11" s="7">
        <f t="shared" si="0"/>
        <v>19710</v>
      </c>
      <c r="AH11" s="7">
        <f t="shared" si="0"/>
        <v>19710</v>
      </c>
      <c r="AI11" s="7">
        <f t="shared" si="0"/>
        <v>19710</v>
      </c>
      <c r="AJ11" s="7">
        <f t="shared" si="0"/>
        <v>21510</v>
      </c>
      <c r="AK11" s="7">
        <f t="shared" si="0"/>
        <v>21510</v>
      </c>
      <c r="AL11" s="7">
        <f t="shared" si="0"/>
        <v>21510</v>
      </c>
      <c r="AM11" s="7">
        <f t="shared" si="0"/>
        <v>21510</v>
      </c>
      <c r="AN11" s="7">
        <f t="shared" si="0"/>
        <v>21510</v>
      </c>
      <c r="AO11" s="7">
        <f t="shared" si="0"/>
        <v>19710</v>
      </c>
      <c r="AP11" s="7">
        <f t="shared" si="0"/>
        <v>19710</v>
      </c>
      <c r="AQ11" s="7">
        <f t="shared" si="0"/>
        <v>19710</v>
      </c>
      <c r="AR11" s="7">
        <f t="shared" si="0"/>
        <v>19710</v>
      </c>
      <c r="AS11" s="7">
        <f t="shared" si="0"/>
        <v>19710</v>
      </c>
      <c r="AT11" s="7">
        <f t="shared" si="0"/>
        <v>23310</v>
      </c>
      <c r="AU11" s="7">
        <f t="shared" si="0"/>
        <v>23310</v>
      </c>
      <c r="AV11" s="7">
        <f t="shared" si="0"/>
        <v>23310</v>
      </c>
      <c r="AW11" s="7">
        <f t="shared" si="0"/>
        <v>23310</v>
      </c>
      <c r="AX11" s="7">
        <f t="shared" si="0"/>
        <v>23310</v>
      </c>
      <c r="AY11" s="7">
        <f t="shared" si="0"/>
        <v>25110</v>
      </c>
      <c r="AZ11" s="7">
        <f t="shared" si="0"/>
        <v>27360</v>
      </c>
      <c r="BA11" s="7">
        <f t="shared" si="0"/>
        <v>27810</v>
      </c>
      <c r="BB11" s="7">
        <f t="shared" si="0"/>
        <v>27810</v>
      </c>
      <c r="BC11" s="7">
        <f t="shared" si="0"/>
        <v>27810</v>
      </c>
      <c r="BD11" s="7">
        <f t="shared" si="0"/>
        <v>27810</v>
      </c>
      <c r="BE11" s="7">
        <f t="shared" si="0"/>
        <v>27810</v>
      </c>
      <c r="BF11" s="7">
        <f t="shared" si="0"/>
        <v>27810</v>
      </c>
      <c r="BG11" s="7">
        <f t="shared" si="0"/>
        <v>27810</v>
      </c>
      <c r="BH11" s="7">
        <f t="shared" si="0"/>
        <v>27810</v>
      </c>
      <c r="BI11" s="7">
        <f t="shared" si="0"/>
        <v>27810</v>
      </c>
      <c r="BJ11" s="7">
        <f t="shared" si="0"/>
        <v>27810</v>
      </c>
      <c r="BK11" s="7">
        <f t="shared" si="0"/>
        <v>26010</v>
      </c>
      <c r="BL11" s="7">
        <f t="shared" si="0"/>
        <v>26010</v>
      </c>
      <c r="BM11" s="7">
        <f t="shared" si="0"/>
        <v>27810</v>
      </c>
      <c r="BN11" s="7">
        <f t="shared" si="0"/>
        <v>27810</v>
      </c>
      <c r="BO11" s="7">
        <f t="shared" si="1"/>
        <v>29610</v>
      </c>
      <c r="BP11" s="7">
        <f t="shared" si="1"/>
        <v>31860</v>
      </c>
      <c r="BQ11" s="7">
        <f t="shared" si="1"/>
        <v>31860</v>
      </c>
      <c r="BR11" s="7">
        <f t="shared" si="1"/>
        <v>31860</v>
      </c>
      <c r="BS11" s="7">
        <f t="shared" si="1"/>
        <v>31860</v>
      </c>
      <c r="BT11" s="7">
        <f t="shared" si="1"/>
        <v>34110</v>
      </c>
      <c r="BU11" s="7">
        <f t="shared" si="1"/>
        <v>36810</v>
      </c>
      <c r="BV11" s="7">
        <f t="shared" si="1"/>
        <v>36810</v>
      </c>
      <c r="BW11" s="7">
        <f t="shared" si="1"/>
        <v>34110</v>
      </c>
      <c r="BX11" s="7">
        <f t="shared" si="1"/>
        <v>29610</v>
      </c>
      <c r="BY11" s="7">
        <f t="shared" si="1"/>
        <v>29610</v>
      </c>
      <c r="BZ11" s="7">
        <f t="shared" si="1"/>
        <v>31860</v>
      </c>
      <c r="CA11" s="7">
        <f t="shared" si="1"/>
        <v>31860</v>
      </c>
      <c r="CB11" s="7">
        <f t="shared" si="1"/>
        <v>24210</v>
      </c>
      <c r="CC11" s="7">
        <f t="shared" si="1"/>
        <v>24615</v>
      </c>
      <c r="CD11" s="7">
        <f t="shared" si="1"/>
        <v>24615</v>
      </c>
      <c r="CE11" s="7">
        <f t="shared" si="1"/>
        <v>24615</v>
      </c>
      <c r="CF11" s="7">
        <f t="shared" si="1"/>
        <v>23265</v>
      </c>
      <c r="CG11" s="7">
        <f t="shared" si="1"/>
        <v>23265</v>
      </c>
      <c r="CH11" s="7">
        <f t="shared" si="1"/>
        <v>24615</v>
      </c>
      <c r="CI11" s="7">
        <f t="shared" si="1"/>
        <v>24615</v>
      </c>
      <c r="CJ11" s="7">
        <f t="shared" si="1"/>
        <v>24615</v>
      </c>
      <c r="CK11" s="7">
        <f t="shared" si="1"/>
        <v>23265</v>
      </c>
      <c r="CL11" s="7">
        <f t="shared" si="1"/>
        <v>23265</v>
      </c>
      <c r="CM11" s="7">
        <f t="shared" si="1"/>
        <v>23265</v>
      </c>
      <c r="CN11" s="7">
        <f t="shared" si="1"/>
        <v>23265</v>
      </c>
      <c r="CO11" s="7">
        <f t="shared" si="1"/>
        <v>23265</v>
      </c>
      <c r="CP11" s="7">
        <f t="shared" si="1"/>
        <v>23265</v>
      </c>
      <c r="CQ11" s="7">
        <f t="shared" si="1"/>
        <v>23265</v>
      </c>
      <c r="CR11" s="7">
        <f t="shared" si="1"/>
        <v>23265</v>
      </c>
      <c r="CS11" s="7">
        <f t="shared" si="1"/>
        <v>23265</v>
      </c>
      <c r="CT11" s="7">
        <f t="shared" si="1"/>
        <v>23265</v>
      </c>
      <c r="CU11" s="7">
        <f t="shared" si="1"/>
        <v>23265</v>
      </c>
      <c r="CV11" s="7">
        <f t="shared" si="1"/>
        <v>23265</v>
      </c>
      <c r="CW11" s="7">
        <f t="shared" si="1"/>
        <v>23265</v>
      </c>
      <c r="CX11" s="7">
        <f t="shared" si="1"/>
        <v>23265</v>
      </c>
      <c r="CY11" s="7">
        <f t="shared" si="1"/>
        <v>23265</v>
      </c>
      <c r="CZ11" s="7">
        <f t="shared" si="1"/>
        <v>23265</v>
      </c>
      <c r="DA11" s="7">
        <f t="shared" si="1"/>
        <v>23265</v>
      </c>
      <c r="DB11" s="7">
        <f t="shared" si="1"/>
        <v>23265</v>
      </c>
      <c r="DC11" s="7">
        <f t="shared" si="1"/>
        <v>23265</v>
      </c>
      <c r="DD11" s="7">
        <f t="shared" si="1"/>
        <v>23265</v>
      </c>
      <c r="DE11" s="7">
        <f t="shared" si="1"/>
        <v>23265</v>
      </c>
      <c r="DF11" s="7">
        <f t="shared" si="1"/>
        <v>23265</v>
      </c>
      <c r="DG11" s="7">
        <f t="shared" si="1"/>
        <v>23265</v>
      </c>
      <c r="DH11" s="7">
        <f t="shared" si="1"/>
        <v>14850</v>
      </c>
      <c r="DI11" s="7">
        <f t="shared" si="1"/>
        <v>14850</v>
      </c>
      <c r="DJ11" s="7">
        <f t="shared" si="1"/>
        <v>15300</v>
      </c>
      <c r="DK11" s="7">
        <f t="shared" si="1"/>
        <v>15300</v>
      </c>
      <c r="DL11" s="7">
        <f t="shared" si="1"/>
        <v>14850</v>
      </c>
      <c r="DM11" s="7">
        <f t="shared" si="1"/>
        <v>14850</v>
      </c>
      <c r="DN11" s="7">
        <f t="shared" si="1"/>
        <v>14850</v>
      </c>
      <c r="DO11" s="7">
        <f t="shared" si="1"/>
        <v>14850</v>
      </c>
      <c r="DP11" s="7">
        <f t="shared" si="1"/>
        <v>14850</v>
      </c>
      <c r="DQ11" s="7">
        <f t="shared" si="1"/>
        <v>15300</v>
      </c>
      <c r="DR11" s="7">
        <f t="shared" si="1"/>
        <v>15300</v>
      </c>
    </row>
    <row r="12" spans="1:122" s="53" customFormat="1" x14ac:dyDescent="0.2">
      <c r="A12" s="42" t="s">
        <v>234</v>
      </c>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row>
    <row r="13" spans="1:122" s="53" customFormat="1" x14ac:dyDescent="0.2">
      <c r="A13" s="180">
        <v>1</v>
      </c>
      <c r="B13" s="8" t="e">
        <f>'C завтраками| Bed and breakfast'!#REF!*0.9</f>
        <v>#REF!</v>
      </c>
      <c r="C13" s="8" t="e">
        <f>'C завтраками| Bed and breakfast'!#REF!*0.9</f>
        <v>#REF!</v>
      </c>
      <c r="D13" s="8" t="e">
        <f>'C завтраками| Bed and breakfast'!#REF!*0.9</f>
        <v>#REF!</v>
      </c>
      <c r="E13" s="8" t="e">
        <f>'C завтраками| Bed and breakfast'!#REF!*0.9</f>
        <v>#REF!</v>
      </c>
      <c r="F13" s="8" t="e">
        <f>'C завтраками| Bed and breakfast'!#REF!*0.9</f>
        <v>#REF!</v>
      </c>
      <c r="G13" s="8" t="e">
        <f>'C завтраками| Bed and breakfast'!#REF!*0.9</f>
        <v>#REF!</v>
      </c>
      <c r="H13" s="8" t="e">
        <f>'C завтраками| Bed and breakfast'!#REF!*0.9</f>
        <v>#REF!</v>
      </c>
      <c r="I13" s="8" t="e">
        <f>'C завтраками| Bed and breakfast'!#REF!*0.9</f>
        <v>#REF!</v>
      </c>
      <c r="J13" s="8" t="e">
        <f>'C завтраками| Bed and breakfast'!#REF!*0.9</f>
        <v>#REF!</v>
      </c>
      <c r="K13" s="8" t="e">
        <f>'C завтраками| Bed and breakfast'!#REF!*0.9</f>
        <v>#REF!</v>
      </c>
      <c r="L13" s="8" t="e">
        <f>'C завтраками| Bed and breakfast'!#REF!*0.9</f>
        <v>#REF!</v>
      </c>
      <c r="M13" s="8" t="e">
        <f>'C завтраками| Bed and breakfast'!#REF!*0.9</f>
        <v>#REF!</v>
      </c>
      <c r="N13" s="8" t="e">
        <f>'C завтраками| Bed and breakfast'!#REF!*0.9</f>
        <v>#REF!</v>
      </c>
      <c r="O13" s="8" t="e">
        <f>'C завтраками| Bed and breakfast'!#REF!*0.9</f>
        <v>#REF!</v>
      </c>
      <c r="P13" s="8" t="e">
        <f>'C завтраками| Bed and breakfast'!#REF!*0.9</f>
        <v>#REF!</v>
      </c>
      <c r="Q13" s="8" t="e">
        <f>'C завтраками| Bed and breakfast'!#REF!*0.9</f>
        <v>#REF!</v>
      </c>
      <c r="R13" s="8" t="e">
        <f>'C завтраками| Bed and breakfast'!#REF!*0.9</f>
        <v>#REF!</v>
      </c>
      <c r="S13" s="8" t="e">
        <f>'C завтраками| Bed and breakfast'!#REF!*0.9</f>
        <v>#REF!</v>
      </c>
      <c r="T13" s="8">
        <f>'C завтраками| Bed and breakfast'!B15*0.9</f>
        <v>35325</v>
      </c>
      <c r="U13" s="8">
        <f>'C завтраками| Bed and breakfast'!C15*0.9</f>
        <v>48375</v>
      </c>
      <c r="V13" s="8">
        <f>'C завтраками| Bed and breakfast'!D15*0.9</f>
        <v>48375</v>
      </c>
      <c r="W13" s="8">
        <f>'C завтраками| Bed and breakfast'!E15*0.9</f>
        <v>48375</v>
      </c>
      <c r="X13" s="8">
        <f>'C завтраками| Bed and breakfast'!F15*0.9</f>
        <v>42075</v>
      </c>
      <c r="Y13" s="8">
        <f>'C завтраками| Bed and breakfast'!G15*0.9</f>
        <v>42075</v>
      </c>
      <c r="Z13" s="8">
        <f>'C завтраками| Bed and breakfast'!H15*0.9</f>
        <v>42075</v>
      </c>
      <c r="AA13" s="8">
        <f>'C завтраками| Bed and breakfast'!I15*0.9</f>
        <v>42075</v>
      </c>
      <c r="AB13" s="8">
        <f>'C завтраками| Bed and breakfast'!J15*0.9</f>
        <v>42075</v>
      </c>
      <c r="AC13" s="8">
        <f>'C завтраками| Bed and breakfast'!K15*0.9</f>
        <v>42075</v>
      </c>
      <c r="AD13" s="8">
        <f>'C завтраками| Bed and breakfast'!L15*0.9</f>
        <v>34605</v>
      </c>
      <c r="AE13" s="8">
        <f>'C завтраками| Bed and breakfast'!M15*0.9</f>
        <v>19755</v>
      </c>
      <c r="AF13" s="8">
        <f>'C завтраками| Bed and breakfast'!N15*0.9</f>
        <v>19755</v>
      </c>
      <c r="AG13" s="8">
        <f>'C завтраками| Bed and breakfast'!O15*0.9</f>
        <v>19755</v>
      </c>
      <c r="AH13" s="8">
        <f>'C завтраками| Bed and breakfast'!P15*0.9</f>
        <v>19755</v>
      </c>
      <c r="AI13" s="8">
        <f>'C завтраками| Bed and breakfast'!Q15*0.9</f>
        <v>19755</v>
      </c>
      <c r="AJ13" s="8">
        <f>'C завтраками| Bed and breakfast'!R15*0.9</f>
        <v>21555</v>
      </c>
      <c r="AK13" s="8">
        <f>'C завтраками| Bed and breakfast'!S15*0.9</f>
        <v>21555</v>
      </c>
      <c r="AL13" s="8">
        <f>'C завтраками| Bed and breakfast'!T15*0.9</f>
        <v>21555</v>
      </c>
      <c r="AM13" s="8">
        <f>'C завтраками| Bed and breakfast'!U15*0.9</f>
        <v>21555</v>
      </c>
      <c r="AN13" s="8">
        <f>'C завтраками| Bed and breakfast'!V15*0.9</f>
        <v>21555</v>
      </c>
      <c r="AO13" s="8">
        <f>'C завтраками| Bed and breakfast'!W15*0.9</f>
        <v>19755</v>
      </c>
      <c r="AP13" s="8">
        <f>'C завтраками| Bed and breakfast'!X15*0.9</f>
        <v>19755</v>
      </c>
      <c r="AQ13" s="8">
        <f>'C завтраками| Bed and breakfast'!Y15*0.9</f>
        <v>19755</v>
      </c>
      <c r="AR13" s="8">
        <f>'C завтраками| Bed and breakfast'!Z15*0.9</f>
        <v>19755</v>
      </c>
      <c r="AS13" s="8">
        <f>'C завтраками| Bed and breakfast'!AA15*0.9</f>
        <v>19755</v>
      </c>
      <c r="AT13" s="8">
        <f>'C завтраками| Bed and breakfast'!AB15*0.9</f>
        <v>23355</v>
      </c>
      <c r="AU13" s="8">
        <f>'C завтраками| Bed and breakfast'!AC15*0.9</f>
        <v>23355</v>
      </c>
      <c r="AV13" s="8">
        <f>'C завтраками| Bed and breakfast'!AD15*0.9</f>
        <v>23355</v>
      </c>
      <c r="AW13" s="8">
        <f>'C завтраками| Bed and breakfast'!AE15*0.9</f>
        <v>23355</v>
      </c>
      <c r="AX13" s="8">
        <f>'C завтраками| Bed and breakfast'!AF15*0.9</f>
        <v>23355</v>
      </c>
      <c r="AY13" s="8">
        <f>'C завтраками| Bed and breakfast'!AG15*0.9</f>
        <v>25155</v>
      </c>
      <c r="AZ13" s="8">
        <f>'C завтраками| Bed and breakfast'!AH15*0.9</f>
        <v>27405</v>
      </c>
      <c r="BA13" s="8">
        <f>'C завтраками| Bed and breakfast'!AI15*0.9</f>
        <v>27855</v>
      </c>
      <c r="BB13" s="8">
        <f>'C завтраками| Bed and breakfast'!AJ15*0.9</f>
        <v>27855</v>
      </c>
      <c r="BC13" s="8">
        <f>'C завтраками| Bed and breakfast'!AK15*0.9</f>
        <v>27855</v>
      </c>
      <c r="BD13" s="8">
        <f>'C завтраками| Bed and breakfast'!AL15*0.9</f>
        <v>27855</v>
      </c>
      <c r="BE13" s="8">
        <f>'C завтраками| Bed and breakfast'!AM15*0.9</f>
        <v>27855</v>
      </c>
      <c r="BF13" s="8">
        <f>'C завтраками| Bed and breakfast'!AN15*0.9</f>
        <v>27855</v>
      </c>
      <c r="BG13" s="8">
        <f>'C завтраками| Bed and breakfast'!AO15*0.9</f>
        <v>27855</v>
      </c>
      <c r="BH13" s="8">
        <f>'C завтраками| Bed and breakfast'!AP15*0.9</f>
        <v>27855</v>
      </c>
      <c r="BI13" s="8">
        <f>'C завтраками| Bed and breakfast'!AQ15*0.9</f>
        <v>27855</v>
      </c>
      <c r="BJ13" s="8">
        <f>'C завтраками| Bed and breakfast'!AR15*0.9</f>
        <v>27855</v>
      </c>
      <c r="BK13" s="8">
        <f>'C завтраками| Bed and breakfast'!AS15*0.9</f>
        <v>26055</v>
      </c>
      <c r="BL13" s="8">
        <f>'C завтраками| Bed and breakfast'!AT15*0.9</f>
        <v>26055</v>
      </c>
      <c r="BM13" s="8">
        <f>'C завтраками| Bed and breakfast'!AU15*0.9</f>
        <v>27855</v>
      </c>
      <c r="BN13" s="8">
        <f>'C завтраками| Bed and breakfast'!AV15*0.9</f>
        <v>27855</v>
      </c>
      <c r="BO13" s="8">
        <f>'C завтраками| Bed and breakfast'!AW15*0.9</f>
        <v>29655</v>
      </c>
      <c r="BP13" s="8">
        <f>'C завтраками| Bed and breakfast'!AX15*0.9</f>
        <v>31905</v>
      </c>
      <c r="BQ13" s="8">
        <f>'C завтраками| Bed and breakfast'!AY15*0.9</f>
        <v>31905</v>
      </c>
      <c r="BR13" s="8">
        <f>'C завтраками| Bed and breakfast'!AZ15*0.9</f>
        <v>31905</v>
      </c>
      <c r="BS13" s="8">
        <f>'C завтраками| Bed and breakfast'!BA15*0.9</f>
        <v>31905</v>
      </c>
      <c r="BT13" s="8">
        <f>'C завтраками| Bed and breakfast'!BB15*0.9</f>
        <v>34155</v>
      </c>
      <c r="BU13" s="8">
        <f>'C завтраками| Bed and breakfast'!BC15*0.9</f>
        <v>36855</v>
      </c>
      <c r="BV13" s="8">
        <f>'C завтраками| Bed and breakfast'!BD15*0.9</f>
        <v>36855</v>
      </c>
      <c r="BW13" s="8">
        <f>'C завтраками| Bed and breakfast'!BE15*0.9</f>
        <v>34155</v>
      </c>
      <c r="BX13" s="8">
        <f>'C завтраками| Bed and breakfast'!BF15*0.9</f>
        <v>29655</v>
      </c>
      <c r="BY13" s="8">
        <f>'C завтраками| Bed and breakfast'!BG15*0.9</f>
        <v>29655</v>
      </c>
      <c r="BZ13" s="8">
        <f>'C завтраками| Bed and breakfast'!BH15*0.9</f>
        <v>31905</v>
      </c>
      <c r="CA13" s="8">
        <f>'C завтраками| Bed and breakfast'!BI15*0.9</f>
        <v>31905</v>
      </c>
      <c r="CB13" s="8">
        <f>'C завтраками| Bed and breakfast'!BJ15*0.9</f>
        <v>24255</v>
      </c>
      <c r="CC13" s="8">
        <f>'C завтраками| Bed and breakfast'!BK15*0.9</f>
        <v>24660</v>
      </c>
      <c r="CD13" s="8">
        <f>'C завтраками| Bed and breakfast'!BL15*0.9</f>
        <v>24660</v>
      </c>
      <c r="CE13" s="8">
        <f>'C завтраками| Bed and breakfast'!BM15*0.9</f>
        <v>24660</v>
      </c>
      <c r="CF13" s="8">
        <f>'C завтраками| Bed and breakfast'!BN15*0.9</f>
        <v>23310</v>
      </c>
      <c r="CG13" s="8">
        <f>'C завтраками| Bed and breakfast'!BO15*0.9</f>
        <v>23310</v>
      </c>
      <c r="CH13" s="8">
        <f>'C завтраками| Bed and breakfast'!BP15*0.9</f>
        <v>24660</v>
      </c>
      <c r="CI13" s="8">
        <f>'C завтраками| Bed and breakfast'!BQ15*0.9</f>
        <v>24660</v>
      </c>
      <c r="CJ13" s="8">
        <f>'C завтраками| Bed and breakfast'!BR15*0.9</f>
        <v>24660</v>
      </c>
      <c r="CK13" s="8">
        <f>'C завтраками| Bed and breakfast'!BS15*0.9</f>
        <v>23310</v>
      </c>
      <c r="CL13" s="8">
        <f>'C завтраками| Bed and breakfast'!BT15*0.9</f>
        <v>23310</v>
      </c>
      <c r="CM13" s="8">
        <f>'C завтраками| Bed and breakfast'!BU15*0.9</f>
        <v>23310</v>
      </c>
      <c r="CN13" s="8">
        <f>'C завтраками| Bed and breakfast'!BV15*0.9</f>
        <v>23310</v>
      </c>
      <c r="CO13" s="8">
        <f>'C завтраками| Bed and breakfast'!BW15*0.9</f>
        <v>23310</v>
      </c>
      <c r="CP13" s="8">
        <f>'C завтраками| Bed and breakfast'!BX15*0.9</f>
        <v>23310</v>
      </c>
      <c r="CQ13" s="8">
        <f>'C завтраками| Bed and breakfast'!BY15*0.9</f>
        <v>23310</v>
      </c>
      <c r="CR13" s="8">
        <f>'C завтраками| Bed and breakfast'!BZ15*0.9</f>
        <v>23310</v>
      </c>
      <c r="CS13" s="8">
        <f>'C завтраками| Bed and breakfast'!CA15*0.9</f>
        <v>23310</v>
      </c>
      <c r="CT13" s="8">
        <f>'C завтраками| Bed and breakfast'!CB15*0.9</f>
        <v>23310</v>
      </c>
      <c r="CU13" s="8">
        <f>'C завтраками| Bed and breakfast'!CC15*0.9</f>
        <v>23310</v>
      </c>
      <c r="CV13" s="8">
        <f>'C завтраками| Bed and breakfast'!CD15*0.9</f>
        <v>23310</v>
      </c>
      <c r="CW13" s="8">
        <f>'C завтраками| Bed and breakfast'!CE15*0.9</f>
        <v>23310</v>
      </c>
      <c r="CX13" s="8">
        <f>'C завтраками| Bed and breakfast'!CF15*0.9</f>
        <v>23310</v>
      </c>
      <c r="CY13" s="8">
        <f>'C завтраками| Bed and breakfast'!CG15*0.9</f>
        <v>23310</v>
      </c>
      <c r="CZ13" s="8">
        <f>'C завтраками| Bed and breakfast'!CH15*0.9</f>
        <v>23310</v>
      </c>
      <c r="DA13" s="8">
        <f>'C завтраками| Bed and breakfast'!CI15*0.9</f>
        <v>23310</v>
      </c>
      <c r="DB13" s="8">
        <f>'C завтраками| Bed and breakfast'!CJ15*0.9</f>
        <v>23310</v>
      </c>
      <c r="DC13" s="8">
        <f>'C завтраками| Bed and breakfast'!CK15*0.9</f>
        <v>23310</v>
      </c>
      <c r="DD13" s="8">
        <f>'C завтраками| Bed and breakfast'!CL15*0.9</f>
        <v>23310</v>
      </c>
      <c r="DE13" s="8">
        <f>'C завтраками| Bed and breakfast'!CM15*0.9</f>
        <v>23310</v>
      </c>
      <c r="DF13" s="8">
        <f>'C завтраками| Bed and breakfast'!CN15*0.9</f>
        <v>23310</v>
      </c>
      <c r="DG13" s="8">
        <f>'C завтраками| Bed and breakfast'!CO15*0.9</f>
        <v>23310</v>
      </c>
      <c r="DH13" s="8">
        <f>'C завтраками| Bed and breakfast'!CP15*0.9</f>
        <v>14985</v>
      </c>
      <c r="DI13" s="8">
        <f>'C завтраками| Bed and breakfast'!CQ15*0.9</f>
        <v>14985</v>
      </c>
      <c r="DJ13" s="8">
        <f>'C завтраками| Bed and breakfast'!CR15*0.9</f>
        <v>15435</v>
      </c>
      <c r="DK13" s="8">
        <f>'C завтраками| Bed and breakfast'!CS15*0.9</f>
        <v>15435</v>
      </c>
      <c r="DL13" s="8">
        <f>'C завтраками| Bed and breakfast'!CT15*0.9</f>
        <v>14985</v>
      </c>
      <c r="DM13" s="8">
        <f>'C завтраками| Bed and breakfast'!CU15*0.9</f>
        <v>14985</v>
      </c>
      <c r="DN13" s="8">
        <f>'C завтраками| Bed and breakfast'!CV15*0.9</f>
        <v>14985</v>
      </c>
      <c r="DO13" s="8">
        <f>'C завтраками| Bed and breakfast'!CW15*0.9</f>
        <v>14985</v>
      </c>
      <c r="DP13" s="8">
        <f>'C завтраками| Bed and breakfast'!CX15*0.9</f>
        <v>14985</v>
      </c>
      <c r="DQ13" s="8">
        <f>'C завтраками| Bed and breakfast'!CY15*0.9</f>
        <v>15435</v>
      </c>
      <c r="DR13" s="8">
        <f>'C завтраками| Bed and breakfast'!CZ15*0.9</f>
        <v>15435</v>
      </c>
    </row>
    <row r="14" spans="1:122" s="53" customFormat="1" x14ac:dyDescent="0.2">
      <c r="A14" s="180">
        <v>2</v>
      </c>
      <c r="B14" s="8" t="e">
        <f>'C завтраками| Bed and breakfast'!#REF!*0.9</f>
        <v>#REF!</v>
      </c>
      <c r="C14" s="8" t="e">
        <f>'C завтраками| Bed and breakfast'!#REF!*0.9</f>
        <v>#REF!</v>
      </c>
      <c r="D14" s="8" t="e">
        <f>'C завтраками| Bed and breakfast'!#REF!*0.9</f>
        <v>#REF!</v>
      </c>
      <c r="E14" s="8" t="e">
        <f>'C завтраками| Bed and breakfast'!#REF!*0.9</f>
        <v>#REF!</v>
      </c>
      <c r="F14" s="8" t="e">
        <f>'C завтраками| Bed and breakfast'!#REF!*0.9</f>
        <v>#REF!</v>
      </c>
      <c r="G14" s="8" t="e">
        <f>'C завтраками| Bed and breakfast'!#REF!*0.9</f>
        <v>#REF!</v>
      </c>
      <c r="H14" s="8" t="e">
        <f>'C завтраками| Bed and breakfast'!#REF!*0.9</f>
        <v>#REF!</v>
      </c>
      <c r="I14" s="8" t="e">
        <f>'C завтраками| Bed and breakfast'!#REF!*0.9</f>
        <v>#REF!</v>
      </c>
      <c r="J14" s="8" t="e">
        <f>'C завтраками| Bed and breakfast'!#REF!*0.9</f>
        <v>#REF!</v>
      </c>
      <c r="K14" s="8" t="e">
        <f>'C завтраками| Bed and breakfast'!#REF!*0.9</f>
        <v>#REF!</v>
      </c>
      <c r="L14" s="8" t="e">
        <f>'C завтраками| Bed and breakfast'!#REF!*0.9</f>
        <v>#REF!</v>
      </c>
      <c r="M14" s="8" t="e">
        <f>'C завтраками| Bed and breakfast'!#REF!*0.9</f>
        <v>#REF!</v>
      </c>
      <c r="N14" s="8" t="e">
        <f>'C завтраками| Bed and breakfast'!#REF!*0.9</f>
        <v>#REF!</v>
      </c>
      <c r="O14" s="8" t="e">
        <f>'C завтраками| Bed and breakfast'!#REF!*0.9</f>
        <v>#REF!</v>
      </c>
      <c r="P14" s="8" t="e">
        <f>'C завтраками| Bed and breakfast'!#REF!*0.9</f>
        <v>#REF!</v>
      </c>
      <c r="Q14" s="8" t="e">
        <f>'C завтраками| Bed and breakfast'!#REF!*0.9</f>
        <v>#REF!</v>
      </c>
      <c r="R14" s="8" t="e">
        <f>'C завтраками| Bed and breakfast'!#REF!*0.9</f>
        <v>#REF!</v>
      </c>
      <c r="S14" s="8" t="e">
        <f>'C завтраками| Bed and breakfast'!#REF!*0.9</f>
        <v>#REF!</v>
      </c>
      <c r="T14" s="8">
        <f>'C завтраками| Bed and breakfast'!B16*0.9</f>
        <v>37350</v>
      </c>
      <c r="U14" s="8">
        <f>'C завтраками| Bed and breakfast'!C16*0.9</f>
        <v>50400</v>
      </c>
      <c r="V14" s="8">
        <f>'C завтраками| Bed and breakfast'!D16*0.9</f>
        <v>50400</v>
      </c>
      <c r="W14" s="8">
        <f>'C завтраками| Bed and breakfast'!E16*0.9</f>
        <v>50400</v>
      </c>
      <c r="X14" s="8">
        <f>'C завтраками| Bed and breakfast'!F16*0.9</f>
        <v>44100</v>
      </c>
      <c r="Y14" s="8">
        <f>'C завтраками| Bed and breakfast'!G16*0.9</f>
        <v>44100</v>
      </c>
      <c r="Z14" s="8">
        <f>'C завтраками| Bed and breakfast'!H16*0.9</f>
        <v>44100</v>
      </c>
      <c r="AA14" s="8">
        <f>'C завтраками| Bed and breakfast'!I16*0.9</f>
        <v>44100</v>
      </c>
      <c r="AB14" s="8">
        <f>'C завтраками| Bed and breakfast'!J16*0.9</f>
        <v>44100</v>
      </c>
      <c r="AC14" s="8">
        <f>'C завтраками| Bed and breakfast'!K16*0.9</f>
        <v>44100</v>
      </c>
      <c r="AD14" s="8">
        <f>'C завтраками| Bed and breakfast'!L16*0.9</f>
        <v>36360</v>
      </c>
      <c r="AE14" s="8">
        <f>'C завтраками| Bed and breakfast'!M16*0.9</f>
        <v>21510</v>
      </c>
      <c r="AF14" s="8">
        <f>'C завтраками| Bed and breakfast'!N16*0.9</f>
        <v>21510</v>
      </c>
      <c r="AG14" s="8">
        <f>'C завтраками| Bed and breakfast'!O16*0.9</f>
        <v>21510</v>
      </c>
      <c r="AH14" s="8">
        <f>'C завтраками| Bed and breakfast'!P16*0.9</f>
        <v>21510</v>
      </c>
      <c r="AI14" s="8">
        <f>'C завтраками| Bed and breakfast'!Q16*0.9</f>
        <v>21510</v>
      </c>
      <c r="AJ14" s="8">
        <f>'C завтраками| Bed and breakfast'!R16*0.9</f>
        <v>23310</v>
      </c>
      <c r="AK14" s="8">
        <f>'C завтраками| Bed and breakfast'!S16*0.9</f>
        <v>23310</v>
      </c>
      <c r="AL14" s="8">
        <f>'C завтраками| Bed and breakfast'!T16*0.9</f>
        <v>23310</v>
      </c>
      <c r="AM14" s="8">
        <f>'C завтраками| Bed and breakfast'!U16*0.9</f>
        <v>23310</v>
      </c>
      <c r="AN14" s="8">
        <f>'C завтраками| Bed and breakfast'!V16*0.9</f>
        <v>23310</v>
      </c>
      <c r="AO14" s="8">
        <f>'C завтраками| Bed and breakfast'!W16*0.9</f>
        <v>21510</v>
      </c>
      <c r="AP14" s="8">
        <f>'C завтраками| Bed and breakfast'!X16*0.9</f>
        <v>21510</v>
      </c>
      <c r="AQ14" s="8">
        <f>'C завтраками| Bed and breakfast'!Y16*0.9</f>
        <v>21510</v>
      </c>
      <c r="AR14" s="8">
        <f>'C завтраками| Bed and breakfast'!Z16*0.9</f>
        <v>21510</v>
      </c>
      <c r="AS14" s="8">
        <f>'C завтраками| Bed and breakfast'!AA16*0.9</f>
        <v>21510</v>
      </c>
      <c r="AT14" s="8">
        <f>'C завтраками| Bed and breakfast'!AB16*0.9</f>
        <v>25110</v>
      </c>
      <c r="AU14" s="8">
        <f>'C завтраками| Bed and breakfast'!AC16*0.9</f>
        <v>25110</v>
      </c>
      <c r="AV14" s="8">
        <f>'C завтраками| Bed and breakfast'!AD16*0.9</f>
        <v>25110</v>
      </c>
      <c r="AW14" s="8">
        <f>'C завтраками| Bed and breakfast'!AE16*0.9</f>
        <v>25110</v>
      </c>
      <c r="AX14" s="8">
        <f>'C завтраками| Bed and breakfast'!AF16*0.9</f>
        <v>25110</v>
      </c>
      <c r="AY14" s="8">
        <f>'C завтраками| Bed and breakfast'!AG16*0.9</f>
        <v>26910</v>
      </c>
      <c r="AZ14" s="8">
        <f>'C завтраками| Bed and breakfast'!AH16*0.9</f>
        <v>29160</v>
      </c>
      <c r="BA14" s="8">
        <f>'C завтраками| Bed and breakfast'!AI16*0.9</f>
        <v>29610</v>
      </c>
      <c r="BB14" s="8">
        <f>'C завтраками| Bed and breakfast'!AJ16*0.9</f>
        <v>29610</v>
      </c>
      <c r="BC14" s="8">
        <f>'C завтраками| Bed and breakfast'!AK16*0.9</f>
        <v>29610</v>
      </c>
      <c r="BD14" s="8">
        <f>'C завтраками| Bed and breakfast'!AL16*0.9</f>
        <v>29610</v>
      </c>
      <c r="BE14" s="8">
        <f>'C завтраками| Bed and breakfast'!AM16*0.9</f>
        <v>29610</v>
      </c>
      <c r="BF14" s="8">
        <f>'C завтраками| Bed and breakfast'!AN16*0.9</f>
        <v>29610</v>
      </c>
      <c r="BG14" s="8">
        <f>'C завтраками| Bed and breakfast'!AO16*0.9</f>
        <v>29610</v>
      </c>
      <c r="BH14" s="8">
        <f>'C завтраками| Bed and breakfast'!AP16*0.9</f>
        <v>29610</v>
      </c>
      <c r="BI14" s="8">
        <f>'C завтраками| Bed and breakfast'!AQ16*0.9</f>
        <v>29610</v>
      </c>
      <c r="BJ14" s="8">
        <f>'C завтраками| Bed and breakfast'!AR16*0.9</f>
        <v>29610</v>
      </c>
      <c r="BK14" s="8">
        <f>'C завтраками| Bed and breakfast'!AS16*0.9</f>
        <v>27810</v>
      </c>
      <c r="BL14" s="8">
        <f>'C завтраками| Bed and breakfast'!AT16*0.9</f>
        <v>27810</v>
      </c>
      <c r="BM14" s="8">
        <f>'C завтраками| Bed and breakfast'!AU16*0.9</f>
        <v>29610</v>
      </c>
      <c r="BN14" s="8">
        <f>'C завтраками| Bed and breakfast'!AV16*0.9</f>
        <v>29610</v>
      </c>
      <c r="BO14" s="8">
        <f>'C завтраками| Bed and breakfast'!AW16*0.9</f>
        <v>31410</v>
      </c>
      <c r="BP14" s="8">
        <f>'C завтраками| Bed and breakfast'!AX16*0.9</f>
        <v>33660</v>
      </c>
      <c r="BQ14" s="8">
        <f>'C завтраками| Bed and breakfast'!AY16*0.9</f>
        <v>33660</v>
      </c>
      <c r="BR14" s="8">
        <f>'C завтраками| Bed and breakfast'!AZ16*0.9</f>
        <v>33660</v>
      </c>
      <c r="BS14" s="8">
        <f>'C завтраками| Bed and breakfast'!BA16*0.9</f>
        <v>33660</v>
      </c>
      <c r="BT14" s="8">
        <f>'C завтраками| Bed and breakfast'!BB16*0.9</f>
        <v>35910</v>
      </c>
      <c r="BU14" s="8">
        <f>'C завтраками| Bed and breakfast'!BC16*0.9</f>
        <v>38610</v>
      </c>
      <c r="BV14" s="8">
        <f>'C завтраками| Bed and breakfast'!BD16*0.9</f>
        <v>38610</v>
      </c>
      <c r="BW14" s="8">
        <f>'C завтраками| Bed and breakfast'!BE16*0.9</f>
        <v>35910</v>
      </c>
      <c r="BX14" s="8">
        <f>'C завтраками| Bed and breakfast'!BF16*0.9</f>
        <v>31410</v>
      </c>
      <c r="BY14" s="8">
        <f>'C завтраками| Bed and breakfast'!BG16*0.9</f>
        <v>31410</v>
      </c>
      <c r="BZ14" s="8">
        <f>'C завтраками| Bed and breakfast'!BH16*0.9</f>
        <v>33660</v>
      </c>
      <c r="CA14" s="8">
        <f>'C завтраками| Bed and breakfast'!BI16*0.9</f>
        <v>33660</v>
      </c>
      <c r="CB14" s="8">
        <f>'C завтраками| Bed and breakfast'!BJ16*0.9</f>
        <v>26010</v>
      </c>
      <c r="CC14" s="8">
        <f>'C завтраками| Bed and breakfast'!BK16*0.9</f>
        <v>26415</v>
      </c>
      <c r="CD14" s="8">
        <f>'C завтраками| Bed and breakfast'!BL16*0.9</f>
        <v>26415</v>
      </c>
      <c r="CE14" s="8">
        <f>'C завтраками| Bed and breakfast'!BM16*0.9</f>
        <v>26415</v>
      </c>
      <c r="CF14" s="8">
        <f>'C завтраками| Bed and breakfast'!BN16*0.9</f>
        <v>25065</v>
      </c>
      <c r="CG14" s="8">
        <f>'C завтраками| Bed and breakfast'!BO16*0.9</f>
        <v>25065</v>
      </c>
      <c r="CH14" s="8">
        <f>'C завтраками| Bed and breakfast'!BP16*0.9</f>
        <v>26415</v>
      </c>
      <c r="CI14" s="8">
        <f>'C завтраками| Bed and breakfast'!BQ16*0.9</f>
        <v>26415</v>
      </c>
      <c r="CJ14" s="8">
        <f>'C завтраками| Bed and breakfast'!BR16*0.9</f>
        <v>26415</v>
      </c>
      <c r="CK14" s="8">
        <f>'C завтраками| Bed and breakfast'!BS16*0.9</f>
        <v>25065</v>
      </c>
      <c r="CL14" s="8">
        <f>'C завтраками| Bed and breakfast'!BT16*0.9</f>
        <v>25065</v>
      </c>
      <c r="CM14" s="8">
        <f>'C завтраками| Bed and breakfast'!BU16*0.9</f>
        <v>25065</v>
      </c>
      <c r="CN14" s="8">
        <f>'C завтраками| Bed and breakfast'!BV16*0.9</f>
        <v>25065</v>
      </c>
      <c r="CO14" s="8">
        <f>'C завтраками| Bed and breakfast'!BW16*0.9</f>
        <v>25065</v>
      </c>
      <c r="CP14" s="8">
        <f>'C завтраками| Bed and breakfast'!BX16*0.9</f>
        <v>25065</v>
      </c>
      <c r="CQ14" s="8">
        <f>'C завтраками| Bed and breakfast'!BY16*0.9</f>
        <v>25065</v>
      </c>
      <c r="CR14" s="8">
        <f>'C завтраками| Bed and breakfast'!BZ16*0.9</f>
        <v>25065</v>
      </c>
      <c r="CS14" s="8">
        <f>'C завтраками| Bed and breakfast'!CA16*0.9</f>
        <v>25065</v>
      </c>
      <c r="CT14" s="8">
        <f>'C завтраками| Bed and breakfast'!CB16*0.9</f>
        <v>25065</v>
      </c>
      <c r="CU14" s="8">
        <f>'C завтраками| Bed and breakfast'!CC16*0.9</f>
        <v>25065</v>
      </c>
      <c r="CV14" s="8">
        <f>'C завтраками| Bed and breakfast'!CD16*0.9</f>
        <v>25065</v>
      </c>
      <c r="CW14" s="8">
        <f>'C завтраками| Bed and breakfast'!CE16*0.9</f>
        <v>25065</v>
      </c>
      <c r="CX14" s="8">
        <f>'C завтраками| Bed and breakfast'!CF16*0.9</f>
        <v>25065</v>
      </c>
      <c r="CY14" s="8">
        <f>'C завтраками| Bed and breakfast'!CG16*0.9</f>
        <v>25065</v>
      </c>
      <c r="CZ14" s="8">
        <f>'C завтраками| Bed and breakfast'!CH16*0.9</f>
        <v>25065</v>
      </c>
      <c r="DA14" s="8">
        <f>'C завтраками| Bed and breakfast'!CI16*0.9</f>
        <v>25065</v>
      </c>
      <c r="DB14" s="8">
        <f>'C завтраками| Bed and breakfast'!CJ16*0.9</f>
        <v>25065</v>
      </c>
      <c r="DC14" s="8">
        <f>'C завтраками| Bed and breakfast'!CK16*0.9</f>
        <v>25065</v>
      </c>
      <c r="DD14" s="8">
        <f>'C завтраками| Bed and breakfast'!CL16*0.9</f>
        <v>25065</v>
      </c>
      <c r="DE14" s="8">
        <f>'C завтраками| Bed and breakfast'!CM16*0.9</f>
        <v>25065</v>
      </c>
      <c r="DF14" s="8">
        <f>'C завтраками| Bed and breakfast'!CN16*0.9</f>
        <v>25065</v>
      </c>
      <c r="DG14" s="8">
        <f>'C завтраками| Bed and breakfast'!CO16*0.9</f>
        <v>24975</v>
      </c>
      <c r="DH14" s="8">
        <f>'C завтраками| Bed and breakfast'!CP16*0.9</f>
        <v>16650</v>
      </c>
      <c r="DI14" s="8">
        <f>'C завтраками| Bed and breakfast'!CQ16*0.9</f>
        <v>16650</v>
      </c>
      <c r="DJ14" s="8">
        <f>'C завтраками| Bed and breakfast'!CR16*0.9</f>
        <v>17100</v>
      </c>
      <c r="DK14" s="8">
        <f>'C завтраками| Bed and breakfast'!CS16*0.9</f>
        <v>17100</v>
      </c>
      <c r="DL14" s="8">
        <f>'C завтраками| Bed and breakfast'!CT16*0.9</f>
        <v>16650</v>
      </c>
      <c r="DM14" s="8">
        <f>'C завтраками| Bed and breakfast'!CU16*0.9</f>
        <v>16650</v>
      </c>
      <c r="DN14" s="8">
        <f>'C завтраками| Bed and breakfast'!CV16*0.9</f>
        <v>16650</v>
      </c>
      <c r="DO14" s="8">
        <f>'C завтраками| Bed and breakfast'!CW16*0.9</f>
        <v>16650</v>
      </c>
      <c r="DP14" s="8">
        <f>'C завтраками| Bed and breakfast'!CX16*0.9</f>
        <v>16650</v>
      </c>
      <c r="DQ14" s="8">
        <f>'C завтраками| Bed and breakfast'!CY16*0.9</f>
        <v>17100</v>
      </c>
      <c r="DR14" s="8">
        <f>'C завтраками| Bed and breakfast'!CZ16*0.9</f>
        <v>17100</v>
      </c>
    </row>
    <row r="15" spans="1:122" s="53" customFormat="1" x14ac:dyDescent="0.2">
      <c r="A15" s="42" t="s">
        <v>84</v>
      </c>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row>
    <row r="16" spans="1:122" s="53" customFormat="1" x14ac:dyDescent="0.2">
      <c r="A16" s="88">
        <f>A7</f>
        <v>1</v>
      </c>
      <c r="B16" s="8" t="e">
        <f>'C завтраками| Bed and breakfast'!#REF!*0.9</f>
        <v>#REF!</v>
      </c>
      <c r="C16" s="8" t="e">
        <f>'C завтраками| Bed and breakfast'!#REF!*0.9</f>
        <v>#REF!</v>
      </c>
      <c r="D16" s="8" t="e">
        <f>'C завтраками| Bed and breakfast'!#REF!*0.9</f>
        <v>#REF!</v>
      </c>
      <c r="E16" s="8" t="e">
        <f>'C завтраками| Bed and breakfast'!#REF!*0.9</f>
        <v>#REF!</v>
      </c>
      <c r="F16" s="8" t="e">
        <f>'C завтраками| Bed and breakfast'!#REF!*0.9</f>
        <v>#REF!</v>
      </c>
      <c r="G16" s="8" t="e">
        <f>'C завтраками| Bed and breakfast'!#REF!*0.9</f>
        <v>#REF!</v>
      </c>
      <c r="H16" s="8" t="e">
        <f>'C завтраками| Bed and breakfast'!#REF!*0.9</f>
        <v>#REF!</v>
      </c>
      <c r="I16" s="8" t="e">
        <f>'C завтраками| Bed and breakfast'!#REF!*0.9</f>
        <v>#REF!</v>
      </c>
      <c r="J16" s="8" t="e">
        <f>'C завтраками| Bed and breakfast'!#REF!*0.9</f>
        <v>#REF!</v>
      </c>
      <c r="K16" s="8" t="e">
        <f>'C завтраками| Bed and breakfast'!#REF!*0.9</f>
        <v>#REF!</v>
      </c>
      <c r="L16" s="8" t="e">
        <f>'C завтраками| Bed and breakfast'!#REF!*0.9</f>
        <v>#REF!</v>
      </c>
      <c r="M16" s="8" t="e">
        <f>'C завтраками| Bed and breakfast'!#REF!*0.9</f>
        <v>#REF!</v>
      </c>
      <c r="N16" s="8" t="e">
        <f>'C завтраками| Bed and breakfast'!#REF!*0.9</f>
        <v>#REF!</v>
      </c>
      <c r="O16" s="8" t="e">
        <f>'C завтраками| Bed and breakfast'!#REF!*0.9</f>
        <v>#REF!</v>
      </c>
      <c r="P16" s="8" t="e">
        <f>'C завтраками| Bed and breakfast'!#REF!*0.9</f>
        <v>#REF!</v>
      </c>
      <c r="Q16" s="8" t="e">
        <f>'C завтраками| Bed and breakfast'!#REF!*0.9</f>
        <v>#REF!</v>
      </c>
      <c r="R16" s="8" t="e">
        <f>'C завтраками| Bed and breakfast'!#REF!*0.9</f>
        <v>#REF!</v>
      </c>
      <c r="S16" s="8" t="e">
        <f>'C завтраками| Bed and breakfast'!#REF!*0.9</f>
        <v>#REF!</v>
      </c>
      <c r="T16" s="8">
        <f>'C завтраками| Bed and breakfast'!B18*0.9</f>
        <v>36225</v>
      </c>
      <c r="U16" s="8">
        <f>'C завтраками| Bed and breakfast'!C18*0.9</f>
        <v>49275</v>
      </c>
      <c r="V16" s="8">
        <f>'C завтраками| Bed and breakfast'!D18*0.9</f>
        <v>49275</v>
      </c>
      <c r="W16" s="8">
        <f>'C завтраками| Bed and breakfast'!E18*0.9</f>
        <v>49275</v>
      </c>
      <c r="X16" s="8">
        <f>'C завтраками| Bed and breakfast'!F18*0.9</f>
        <v>42975</v>
      </c>
      <c r="Y16" s="8">
        <f>'C завтраками| Bed and breakfast'!G18*0.9</f>
        <v>42975</v>
      </c>
      <c r="Z16" s="8">
        <f>'C завтраками| Bed and breakfast'!H18*0.9</f>
        <v>42975</v>
      </c>
      <c r="AA16" s="8">
        <f>'C завтраками| Bed and breakfast'!I18*0.9</f>
        <v>42975</v>
      </c>
      <c r="AB16" s="8">
        <f>'C завтраками| Bed and breakfast'!J18*0.9</f>
        <v>42975</v>
      </c>
      <c r="AC16" s="8">
        <f>'C завтраками| Bed and breakfast'!K18*0.9</f>
        <v>42975</v>
      </c>
      <c r="AD16" s="8">
        <f>'C завтраками| Bed and breakfast'!L18*0.9</f>
        <v>35505</v>
      </c>
      <c r="AE16" s="8">
        <f>'C завтраками| Bed and breakfast'!M18*0.9</f>
        <v>20655</v>
      </c>
      <c r="AF16" s="8">
        <f>'C завтраками| Bed and breakfast'!N18*0.9</f>
        <v>20655</v>
      </c>
      <c r="AG16" s="8">
        <f>'C завтраками| Bed and breakfast'!O18*0.9</f>
        <v>20655</v>
      </c>
      <c r="AH16" s="8">
        <f>'C завтраками| Bed and breakfast'!P18*0.9</f>
        <v>20655</v>
      </c>
      <c r="AI16" s="8">
        <f>'C завтраками| Bed and breakfast'!Q18*0.9</f>
        <v>20655</v>
      </c>
      <c r="AJ16" s="8">
        <f>'C завтраками| Bed and breakfast'!R18*0.9</f>
        <v>22455</v>
      </c>
      <c r="AK16" s="8">
        <f>'C завтраками| Bed and breakfast'!S18*0.9</f>
        <v>22455</v>
      </c>
      <c r="AL16" s="8">
        <f>'C завтраками| Bed and breakfast'!T18*0.9</f>
        <v>22455</v>
      </c>
      <c r="AM16" s="8">
        <f>'C завтраками| Bed and breakfast'!U18*0.9</f>
        <v>22455</v>
      </c>
      <c r="AN16" s="8">
        <f>'C завтраками| Bed and breakfast'!V18*0.9</f>
        <v>22455</v>
      </c>
      <c r="AO16" s="8">
        <f>'C завтраками| Bed and breakfast'!W18*0.9</f>
        <v>20655</v>
      </c>
      <c r="AP16" s="8">
        <f>'C завтраками| Bed and breakfast'!X18*0.9</f>
        <v>20655</v>
      </c>
      <c r="AQ16" s="8">
        <f>'C завтраками| Bed and breakfast'!Y18*0.9</f>
        <v>20655</v>
      </c>
      <c r="AR16" s="8">
        <f>'C завтраками| Bed and breakfast'!Z18*0.9</f>
        <v>20655</v>
      </c>
      <c r="AS16" s="8">
        <f>'C завтраками| Bed and breakfast'!AA18*0.9</f>
        <v>20655</v>
      </c>
      <c r="AT16" s="8">
        <f>'C завтраками| Bed and breakfast'!AB18*0.9</f>
        <v>24255</v>
      </c>
      <c r="AU16" s="8">
        <f>'C завтраками| Bed and breakfast'!AC18*0.9</f>
        <v>24255</v>
      </c>
      <c r="AV16" s="8">
        <f>'C завтраками| Bed and breakfast'!AD18*0.9</f>
        <v>24255</v>
      </c>
      <c r="AW16" s="8">
        <f>'C завтраками| Bed and breakfast'!AE18*0.9</f>
        <v>24255</v>
      </c>
      <c r="AX16" s="8">
        <f>'C завтраками| Bed and breakfast'!AF18*0.9</f>
        <v>24255</v>
      </c>
      <c r="AY16" s="8">
        <f>'C завтраками| Bed and breakfast'!AG18*0.9</f>
        <v>26055</v>
      </c>
      <c r="AZ16" s="8">
        <f>'C завтраками| Bed and breakfast'!AH18*0.9</f>
        <v>28305</v>
      </c>
      <c r="BA16" s="8">
        <f>'C завтраками| Bed and breakfast'!AI18*0.9</f>
        <v>28755</v>
      </c>
      <c r="BB16" s="8">
        <f>'C завтраками| Bed and breakfast'!AJ18*0.9</f>
        <v>28755</v>
      </c>
      <c r="BC16" s="8">
        <f>'C завтраками| Bed and breakfast'!AK18*0.9</f>
        <v>28755</v>
      </c>
      <c r="BD16" s="8">
        <f>'C завтраками| Bed and breakfast'!AL18*0.9</f>
        <v>28755</v>
      </c>
      <c r="BE16" s="8">
        <f>'C завтраками| Bed and breakfast'!AM18*0.9</f>
        <v>28755</v>
      </c>
      <c r="BF16" s="8">
        <f>'C завтраками| Bed and breakfast'!AN18*0.9</f>
        <v>28755</v>
      </c>
      <c r="BG16" s="8">
        <f>'C завтраками| Bed and breakfast'!AO18*0.9</f>
        <v>28755</v>
      </c>
      <c r="BH16" s="8">
        <f>'C завтраками| Bed and breakfast'!AP18*0.9</f>
        <v>28755</v>
      </c>
      <c r="BI16" s="8">
        <f>'C завтраками| Bed and breakfast'!AQ18*0.9</f>
        <v>28755</v>
      </c>
      <c r="BJ16" s="8">
        <f>'C завтраками| Bed and breakfast'!AR18*0.9</f>
        <v>28755</v>
      </c>
      <c r="BK16" s="8">
        <f>'C завтраками| Bed and breakfast'!AS18*0.9</f>
        <v>26955</v>
      </c>
      <c r="BL16" s="8">
        <f>'C завтраками| Bed and breakfast'!AT18*0.9</f>
        <v>26955</v>
      </c>
      <c r="BM16" s="8">
        <f>'C завтраками| Bed and breakfast'!AU18*0.9</f>
        <v>28755</v>
      </c>
      <c r="BN16" s="8">
        <f>'C завтраками| Bed and breakfast'!AV18*0.9</f>
        <v>28755</v>
      </c>
      <c r="BO16" s="8">
        <f>'C завтраками| Bed and breakfast'!AW18*0.9</f>
        <v>30555</v>
      </c>
      <c r="BP16" s="8">
        <f>'C завтраками| Bed and breakfast'!AX18*0.9</f>
        <v>32805</v>
      </c>
      <c r="BQ16" s="8">
        <f>'C завтраками| Bed and breakfast'!AY18*0.9</f>
        <v>32805</v>
      </c>
      <c r="BR16" s="8">
        <f>'C завтраками| Bed and breakfast'!AZ18*0.9</f>
        <v>32805</v>
      </c>
      <c r="BS16" s="8">
        <f>'C завтраками| Bed and breakfast'!BA18*0.9</f>
        <v>32805</v>
      </c>
      <c r="BT16" s="8">
        <f>'C завтраками| Bed and breakfast'!BB18*0.9</f>
        <v>35055</v>
      </c>
      <c r="BU16" s="8">
        <f>'C завтраками| Bed and breakfast'!BC18*0.9</f>
        <v>37755</v>
      </c>
      <c r="BV16" s="8">
        <f>'C завтраками| Bed and breakfast'!BD18*0.9</f>
        <v>37755</v>
      </c>
      <c r="BW16" s="8">
        <f>'C завтраками| Bed and breakfast'!BE18*0.9</f>
        <v>35055</v>
      </c>
      <c r="BX16" s="8">
        <f>'C завтраками| Bed and breakfast'!BF18*0.9</f>
        <v>30555</v>
      </c>
      <c r="BY16" s="8">
        <f>'C завтраками| Bed and breakfast'!BG18*0.9</f>
        <v>30555</v>
      </c>
      <c r="BZ16" s="8">
        <f>'C завтраками| Bed and breakfast'!BH18*0.9</f>
        <v>32805</v>
      </c>
      <c r="CA16" s="8">
        <f>'C завтраками| Bed and breakfast'!BI18*0.9</f>
        <v>32805</v>
      </c>
      <c r="CB16" s="8">
        <f>'C завтраками| Bed and breakfast'!BJ18*0.9</f>
        <v>25155</v>
      </c>
      <c r="CC16" s="8">
        <f>'C завтраками| Bed and breakfast'!BK18*0.9</f>
        <v>25560</v>
      </c>
      <c r="CD16" s="8">
        <f>'C завтраками| Bed and breakfast'!BL18*0.9</f>
        <v>25560</v>
      </c>
      <c r="CE16" s="8">
        <f>'C завтраками| Bed and breakfast'!BM18*0.9</f>
        <v>25560</v>
      </c>
      <c r="CF16" s="8">
        <f>'C завтраками| Bed and breakfast'!BN18*0.9</f>
        <v>24210</v>
      </c>
      <c r="CG16" s="8">
        <f>'C завтраками| Bed and breakfast'!BO18*0.9</f>
        <v>24210</v>
      </c>
      <c r="CH16" s="8">
        <f>'C завтраками| Bed and breakfast'!BP18*0.9</f>
        <v>25560</v>
      </c>
      <c r="CI16" s="8">
        <f>'C завтраками| Bed and breakfast'!BQ18*0.9</f>
        <v>25560</v>
      </c>
      <c r="CJ16" s="8">
        <f>'C завтраками| Bed and breakfast'!BR18*0.9</f>
        <v>25560</v>
      </c>
      <c r="CK16" s="8">
        <f>'C завтраками| Bed and breakfast'!BS18*0.9</f>
        <v>24210</v>
      </c>
      <c r="CL16" s="8">
        <f>'C завтраками| Bed and breakfast'!BT18*0.9</f>
        <v>24210</v>
      </c>
      <c r="CM16" s="8">
        <f>'C завтраками| Bed and breakfast'!BU18*0.9</f>
        <v>24210</v>
      </c>
      <c r="CN16" s="8">
        <f>'C завтраками| Bed and breakfast'!BV18*0.9</f>
        <v>24210</v>
      </c>
      <c r="CO16" s="8">
        <f>'C завтраками| Bed and breakfast'!BW18*0.9</f>
        <v>24210</v>
      </c>
      <c r="CP16" s="8">
        <f>'C завтраками| Bed and breakfast'!BX18*0.9</f>
        <v>24210</v>
      </c>
      <c r="CQ16" s="8">
        <f>'C завтраками| Bed and breakfast'!BY18*0.9</f>
        <v>24210</v>
      </c>
      <c r="CR16" s="8">
        <f>'C завтраками| Bed and breakfast'!BZ18*0.9</f>
        <v>24210</v>
      </c>
      <c r="CS16" s="8">
        <f>'C завтраками| Bed and breakfast'!CA18*0.9</f>
        <v>24210</v>
      </c>
      <c r="CT16" s="8">
        <f>'C завтраками| Bed and breakfast'!CB18*0.9</f>
        <v>24210</v>
      </c>
      <c r="CU16" s="8">
        <f>'C завтраками| Bed and breakfast'!CC18*0.9</f>
        <v>24210</v>
      </c>
      <c r="CV16" s="8">
        <f>'C завтраками| Bed and breakfast'!CD18*0.9</f>
        <v>24210</v>
      </c>
      <c r="CW16" s="8">
        <f>'C завтраками| Bed and breakfast'!CE18*0.9</f>
        <v>24210</v>
      </c>
      <c r="CX16" s="8">
        <f>'C завтраками| Bed and breakfast'!CF18*0.9</f>
        <v>24210</v>
      </c>
      <c r="CY16" s="8">
        <f>'C завтраками| Bed and breakfast'!CG18*0.9</f>
        <v>24210</v>
      </c>
      <c r="CZ16" s="8">
        <f>'C завтраками| Bed and breakfast'!CH18*0.9</f>
        <v>24210</v>
      </c>
      <c r="DA16" s="8">
        <f>'C завтраками| Bed and breakfast'!CI18*0.9</f>
        <v>24210</v>
      </c>
      <c r="DB16" s="8">
        <f>'C завтраками| Bed and breakfast'!CJ18*0.9</f>
        <v>24210</v>
      </c>
      <c r="DC16" s="8">
        <f>'C завтраками| Bed and breakfast'!CK18*0.9</f>
        <v>24210</v>
      </c>
      <c r="DD16" s="8">
        <f>'C завтраками| Bed and breakfast'!CL18*0.9</f>
        <v>24210</v>
      </c>
      <c r="DE16" s="8">
        <f>'C завтраками| Bed and breakfast'!CM18*0.9</f>
        <v>24210</v>
      </c>
      <c r="DF16" s="8">
        <f>'C завтраками| Bed and breakfast'!CN18*0.9</f>
        <v>24210</v>
      </c>
      <c r="DG16" s="8">
        <f>'C завтраками| Bed and breakfast'!CO18*0.9</f>
        <v>24210</v>
      </c>
      <c r="DH16" s="8">
        <f>'C завтраками| Bed and breakfast'!CP18*0.9</f>
        <v>15885</v>
      </c>
      <c r="DI16" s="8">
        <f>'C завтраками| Bed and breakfast'!CQ18*0.9</f>
        <v>15885</v>
      </c>
      <c r="DJ16" s="8">
        <f>'C завтраками| Bed and breakfast'!CR18*0.9</f>
        <v>16335</v>
      </c>
      <c r="DK16" s="8">
        <f>'C завтраками| Bed and breakfast'!CS18*0.9</f>
        <v>16335</v>
      </c>
      <c r="DL16" s="8">
        <f>'C завтраками| Bed and breakfast'!CT18*0.9</f>
        <v>15885</v>
      </c>
      <c r="DM16" s="8">
        <f>'C завтраками| Bed and breakfast'!CU18*0.9</f>
        <v>15885</v>
      </c>
      <c r="DN16" s="8">
        <f>'C завтраками| Bed and breakfast'!CV18*0.9</f>
        <v>15885</v>
      </c>
      <c r="DO16" s="8">
        <f>'C завтраками| Bed and breakfast'!CW18*0.9</f>
        <v>15885</v>
      </c>
      <c r="DP16" s="8">
        <f>'C завтраками| Bed and breakfast'!CX18*0.9</f>
        <v>15885</v>
      </c>
      <c r="DQ16" s="8">
        <f>'C завтраками| Bed and breakfast'!CY18*0.9</f>
        <v>16335</v>
      </c>
      <c r="DR16" s="8">
        <f>'C завтраками| Bed and breakfast'!CZ18*0.9</f>
        <v>16335</v>
      </c>
    </row>
    <row r="17" spans="1:122" s="53" customFormat="1" x14ac:dyDescent="0.2">
      <c r="A17" s="88">
        <f>A8</f>
        <v>2</v>
      </c>
      <c r="B17" s="8" t="e">
        <f>'C завтраками| Bed and breakfast'!#REF!*0.9</f>
        <v>#REF!</v>
      </c>
      <c r="C17" s="8" t="e">
        <f>'C завтраками| Bed and breakfast'!#REF!*0.9</f>
        <v>#REF!</v>
      </c>
      <c r="D17" s="8" t="e">
        <f>'C завтраками| Bed and breakfast'!#REF!*0.9</f>
        <v>#REF!</v>
      </c>
      <c r="E17" s="8" t="e">
        <f>'C завтраками| Bed and breakfast'!#REF!*0.9</f>
        <v>#REF!</v>
      </c>
      <c r="F17" s="8" t="e">
        <f>'C завтраками| Bed and breakfast'!#REF!*0.9</f>
        <v>#REF!</v>
      </c>
      <c r="G17" s="8" t="e">
        <f>'C завтраками| Bed and breakfast'!#REF!*0.9</f>
        <v>#REF!</v>
      </c>
      <c r="H17" s="8" t="e">
        <f>'C завтраками| Bed and breakfast'!#REF!*0.9</f>
        <v>#REF!</v>
      </c>
      <c r="I17" s="8" t="e">
        <f>'C завтраками| Bed and breakfast'!#REF!*0.9</f>
        <v>#REF!</v>
      </c>
      <c r="J17" s="8" t="e">
        <f>'C завтраками| Bed and breakfast'!#REF!*0.9</f>
        <v>#REF!</v>
      </c>
      <c r="K17" s="8" t="e">
        <f>'C завтраками| Bed and breakfast'!#REF!*0.9</f>
        <v>#REF!</v>
      </c>
      <c r="L17" s="8" t="e">
        <f>'C завтраками| Bed and breakfast'!#REF!*0.9</f>
        <v>#REF!</v>
      </c>
      <c r="M17" s="8" t="e">
        <f>'C завтраками| Bed and breakfast'!#REF!*0.9</f>
        <v>#REF!</v>
      </c>
      <c r="N17" s="8" t="e">
        <f>'C завтраками| Bed and breakfast'!#REF!*0.9</f>
        <v>#REF!</v>
      </c>
      <c r="O17" s="8" t="e">
        <f>'C завтраками| Bed and breakfast'!#REF!*0.9</f>
        <v>#REF!</v>
      </c>
      <c r="P17" s="8" t="e">
        <f>'C завтраками| Bed and breakfast'!#REF!*0.9</f>
        <v>#REF!</v>
      </c>
      <c r="Q17" s="8" t="e">
        <f>'C завтраками| Bed and breakfast'!#REF!*0.9</f>
        <v>#REF!</v>
      </c>
      <c r="R17" s="8" t="e">
        <f>'C завтраками| Bed and breakfast'!#REF!*0.9</f>
        <v>#REF!</v>
      </c>
      <c r="S17" s="8" t="e">
        <f>'C завтраками| Bed and breakfast'!#REF!*0.9</f>
        <v>#REF!</v>
      </c>
      <c r="T17" s="8">
        <f>'C завтраками| Bed and breakfast'!B19*0.9</f>
        <v>38250</v>
      </c>
      <c r="U17" s="8">
        <f>'C завтраками| Bed and breakfast'!C19*0.9</f>
        <v>51300</v>
      </c>
      <c r="V17" s="8">
        <f>'C завтраками| Bed and breakfast'!D19*0.9</f>
        <v>51300</v>
      </c>
      <c r="W17" s="8">
        <f>'C завтраками| Bed and breakfast'!E19*0.9</f>
        <v>51300</v>
      </c>
      <c r="X17" s="8">
        <f>'C завтраками| Bed and breakfast'!F19*0.9</f>
        <v>45000</v>
      </c>
      <c r="Y17" s="8">
        <f>'C завтраками| Bed and breakfast'!G19*0.9</f>
        <v>45000</v>
      </c>
      <c r="Z17" s="8">
        <f>'C завтраками| Bed and breakfast'!H19*0.9</f>
        <v>45000</v>
      </c>
      <c r="AA17" s="8">
        <f>'C завтраками| Bed and breakfast'!I19*0.9</f>
        <v>45000</v>
      </c>
      <c r="AB17" s="8">
        <f>'C завтраками| Bed and breakfast'!J19*0.9</f>
        <v>45000</v>
      </c>
      <c r="AC17" s="8">
        <f>'C завтраками| Bed and breakfast'!K19*0.9</f>
        <v>45000</v>
      </c>
      <c r="AD17" s="8">
        <f>'C завтраками| Bed and breakfast'!L19*0.9</f>
        <v>37260</v>
      </c>
      <c r="AE17" s="8">
        <f>'C завтраками| Bed and breakfast'!M19*0.9</f>
        <v>22410</v>
      </c>
      <c r="AF17" s="8">
        <f>'C завтраками| Bed and breakfast'!N19*0.9</f>
        <v>22410</v>
      </c>
      <c r="AG17" s="8">
        <f>'C завтраками| Bed and breakfast'!O19*0.9</f>
        <v>22410</v>
      </c>
      <c r="AH17" s="8">
        <f>'C завтраками| Bed and breakfast'!P19*0.9</f>
        <v>22410</v>
      </c>
      <c r="AI17" s="8">
        <f>'C завтраками| Bed and breakfast'!Q19*0.9</f>
        <v>22410</v>
      </c>
      <c r="AJ17" s="8">
        <f>'C завтраками| Bed and breakfast'!R19*0.9</f>
        <v>24210</v>
      </c>
      <c r="AK17" s="8">
        <f>'C завтраками| Bed and breakfast'!S19*0.9</f>
        <v>24210</v>
      </c>
      <c r="AL17" s="8">
        <f>'C завтраками| Bed and breakfast'!T19*0.9</f>
        <v>24210</v>
      </c>
      <c r="AM17" s="8">
        <f>'C завтраками| Bed and breakfast'!U19*0.9</f>
        <v>24210</v>
      </c>
      <c r="AN17" s="8">
        <f>'C завтраками| Bed and breakfast'!V19*0.9</f>
        <v>24210</v>
      </c>
      <c r="AO17" s="8">
        <f>'C завтраками| Bed and breakfast'!W19*0.9</f>
        <v>22410</v>
      </c>
      <c r="AP17" s="8">
        <f>'C завтраками| Bed and breakfast'!X19*0.9</f>
        <v>22410</v>
      </c>
      <c r="AQ17" s="8">
        <f>'C завтраками| Bed and breakfast'!Y19*0.9</f>
        <v>22410</v>
      </c>
      <c r="AR17" s="8">
        <f>'C завтраками| Bed and breakfast'!Z19*0.9</f>
        <v>22410</v>
      </c>
      <c r="AS17" s="8">
        <f>'C завтраками| Bed and breakfast'!AA19*0.9</f>
        <v>22410</v>
      </c>
      <c r="AT17" s="8">
        <f>'C завтраками| Bed and breakfast'!AB19*0.9</f>
        <v>26010</v>
      </c>
      <c r="AU17" s="8">
        <f>'C завтраками| Bed and breakfast'!AC19*0.9</f>
        <v>26010</v>
      </c>
      <c r="AV17" s="8">
        <f>'C завтраками| Bed and breakfast'!AD19*0.9</f>
        <v>26010</v>
      </c>
      <c r="AW17" s="8">
        <f>'C завтраками| Bed and breakfast'!AE19*0.9</f>
        <v>26010</v>
      </c>
      <c r="AX17" s="8">
        <f>'C завтраками| Bed and breakfast'!AF19*0.9</f>
        <v>26010</v>
      </c>
      <c r="AY17" s="8">
        <f>'C завтраками| Bed and breakfast'!AG19*0.9</f>
        <v>27810</v>
      </c>
      <c r="AZ17" s="8">
        <f>'C завтраками| Bed and breakfast'!AH19*0.9</f>
        <v>30060</v>
      </c>
      <c r="BA17" s="8">
        <f>'C завтраками| Bed and breakfast'!AI19*0.9</f>
        <v>30510</v>
      </c>
      <c r="BB17" s="8">
        <f>'C завтраками| Bed and breakfast'!AJ19*0.9</f>
        <v>30510</v>
      </c>
      <c r="BC17" s="8">
        <f>'C завтраками| Bed and breakfast'!AK19*0.9</f>
        <v>30510</v>
      </c>
      <c r="BD17" s="8">
        <f>'C завтраками| Bed and breakfast'!AL19*0.9</f>
        <v>30510</v>
      </c>
      <c r="BE17" s="8">
        <f>'C завтраками| Bed and breakfast'!AM19*0.9</f>
        <v>30510</v>
      </c>
      <c r="BF17" s="8">
        <f>'C завтраками| Bed and breakfast'!AN19*0.9</f>
        <v>30510</v>
      </c>
      <c r="BG17" s="8">
        <f>'C завтраками| Bed and breakfast'!AO19*0.9</f>
        <v>30510</v>
      </c>
      <c r="BH17" s="8">
        <f>'C завтраками| Bed and breakfast'!AP19*0.9</f>
        <v>30510</v>
      </c>
      <c r="BI17" s="8">
        <f>'C завтраками| Bed and breakfast'!AQ19*0.9</f>
        <v>30510</v>
      </c>
      <c r="BJ17" s="8">
        <f>'C завтраками| Bed and breakfast'!AR19*0.9</f>
        <v>30510</v>
      </c>
      <c r="BK17" s="8">
        <f>'C завтраками| Bed and breakfast'!AS19*0.9</f>
        <v>28710</v>
      </c>
      <c r="BL17" s="8">
        <f>'C завтраками| Bed and breakfast'!AT19*0.9</f>
        <v>28710</v>
      </c>
      <c r="BM17" s="8">
        <f>'C завтраками| Bed and breakfast'!AU19*0.9</f>
        <v>30510</v>
      </c>
      <c r="BN17" s="8">
        <f>'C завтраками| Bed and breakfast'!AV19*0.9</f>
        <v>30510</v>
      </c>
      <c r="BO17" s="8">
        <f>'C завтраками| Bed and breakfast'!AW19*0.9</f>
        <v>32310</v>
      </c>
      <c r="BP17" s="8">
        <f>'C завтраками| Bed and breakfast'!AX19*0.9</f>
        <v>34560</v>
      </c>
      <c r="BQ17" s="8">
        <f>'C завтраками| Bed and breakfast'!AY19*0.9</f>
        <v>34560</v>
      </c>
      <c r="BR17" s="8">
        <f>'C завтраками| Bed and breakfast'!AZ19*0.9</f>
        <v>34560</v>
      </c>
      <c r="BS17" s="8">
        <f>'C завтраками| Bed and breakfast'!BA19*0.9</f>
        <v>34560</v>
      </c>
      <c r="BT17" s="8">
        <f>'C завтраками| Bed and breakfast'!BB19*0.9</f>
        <v>36810</v>
      </c>
      <c r="BU17" s="8">
        <f>'C завтраками| Bed and breakfast'!BC19*0.9</f>
        <v>39510</v>
      </c>
      <c r="BV17" s="8">
        <f>'C завтраками| Bed and breakfast'!BD19*0.9</f>
        <v>39510</v>
      </c>
      <c r="BW17" s="8">
        <f>'C завтраками| Bed and breakfast'!BE19*0.9</f>
        <v>36810</v>
      </c>
      <c r="BX17" s="8">
        <f>'C завтраками| Bed and breakfast'!BF19*0.9</f>
        <v>32310</v>
      </c>
      <c r="BY17" s="8">
        <f>'C завтраками| Bed and breakfast'!BG19*0.9</f>
        <v>32310</v>
      </c>
      <c r="BZ17" s="8">
        <f>'C завтраками| Bed and breakfast'!BH19*0.9</f>
        <v>34560</v>
      </c>
      <c r="CA17" s="8">
        <f>'C завтраками| Bed and breakfast'!BI19*0.9</f>
        <v>34560</v>
      </c>
      <c r="CB17" s="8">
        <f>'C завтраками| Bed and breakfast'!BJ19*0.9</f>
        <v>26910</v>
      </c>
      <c r="CC17" s="8">
        <f>'C завтраками| Bed and breakfast'!BK19*0.9</f>
        <v>27315</v>
      </c>
      <c r="CD17" s="8">
        <f>'C завтраками| Bed and breakfast'!BL19*0.9</f>
        <v>27315</v>
      </c>
      <c r="CE17" s="8">
        <f>'C завтраками| Bed and breakfast'!BM19*0.9</f>
        <v>27315</v>
      </c>
      <c r="CF17" s="8">
        <f>'C завтраками| Bed and breakfast'!BN19*0.9</f>
        <v>25965</v>
      </c>
      <c r="CG17" s="8">
        <f>'C завтраками| Bed and breakfast'!BO19*0.9</f>
        <v>25965</v>
      </c>
      <c r="CH17" s="8">
        <f>'C завтраками| Bed and breakfast'!BP19*0.9</f>
        <v>27315</v>
      </c>
      <c r="CI17" s="8">
        <f>'C завтраками| Bed and breakfast'!BQ19*0.9</f>
        <v>27315</v>
      </c>
      <c r="CJ17" s="8">
        <f>'C завтраками| Bed and breakfast'!BR19*0.9</f>
        <v>27315</v>
      </c>
      <c r="CK17" s="8">
        <f>'C завтраками| Bed and breakfast'!BS19*0.9</f>
        <v>25965</v>
      </c>
      <c r="CL17" s="8">
        <f>'C завтраками| Bed and breakfast'!BT19*0.9</f>
        <v>25965</v>
      </c>
      <c r="CM17" s="8">
        <f>'C завтраками| Bed and breakfast'!BU19*0.9</f>
        <v>25965</v>
      </c>
      <c r="CN17" s="8">
        <f>'C завтраками| Bed and breakfast'!BV19*0.9</f>
        <v>25965</v>
      </c>
      <c r="CO17" s="8">
        <f>'C завтраками| Bed and breakfast'!BW19*0.9</f>
        <v>25965</v>
      </c>
      <c r="CP17" s="8">
        <f>'C завтраками| Bed and breakfast'!BX19*0.9</f>
        <v>25965</v>
      </c>
      <c r="CQ17" s="8">
        <f>'C завтраками| Bed and breakfast'!BY19*0.9</f>
        <v>25965</v>
      </c>
      <c r="CR17" s="8">
        <f>'C завтраками| Bed and breakfast'!BZ19*0.9</f>
        <v>25965</v>
      </c>
      <c r="CS17" s="8">
        <f>'C завтраками| Bed and breakfast'!CA19*0.9</f>
        <v>25965</v>
      </c>
      <c r="CT17" s="8">
        <f>'C завтраками| Bed and breakfast'!CB19*0.9</f>
        <v>25965</v>
      </c>
      <c r="CU17" s="8">
        <f>'C завтраками| Bed and breakfast'!CC19*0.9</f>
        <v>25965</v>
      </c>
      <c r="CV17" s="8">
        <f>'C завтраками| Bed and breakfast'!CD19*0.9</f>
        <v>25965</v>
      </c>
      <c r="CW17" s="8">
        <f>'C завтраками| Bed and breakfast'!CE19*0.9</f>
        <v>25965</v>
      </c>
      <c r="CX17" s="8">
        <f>'C завтраками| Bed and breakfast'!CF19*0.9</f>
        <v>25965</v>
      </c>
      <c r="CY17" s="8">
        <f>'C завтраками| Bed and breakfast'!CG19*0.9</f>
        <v>25965</v>
      </c>
      <c r="CZ17" s="8">
        <f>'C завтраками| Bed and breakfast'!CH19*0.9</f>
        <v>25965</v>
      </c>
      <c r="DA17" s="8">
        <f>'C завтраками| Bed and breakfast'!CI19*0.9</f>
        <v>25965</v>
      </c>
      <c r="DB17" s="8">
        <f>'C завтраками| Bed and breakfast'!CJ19*0.9</f>
        <v>25965</v>
      </c>
      <c r="DC17" s="8">
        <f>'C завтраками| Bed and breakfast'!CK19*0.9</f>
        <v>25965</v>
      </c>
      <c r="DD17" s="8">
        <f>'C завтраками| Bed and breakfast'!CL19*0.9</f>
        <v>25965</v>
      </c>
      <c r="DE17" s="8">
        <f>'C завтраками| Bed and breakfast'!CM19*0.9</f>
        <v>25965</v>
      </c>
      <c r="DF17" s="8">
        <f>'C завтраками| Bed and breakfast'!CN19*0.9</f>
        <v>25965</v>
      </c>
      <c r="DG17" s="8">
        <f>'C завтраками| Bed and breakfast'!CO19*0.9</f>
        <v>25965</v>
      </c>
      <c r="DH17" s="8">
        <f>'C завтраками| Bed and breakfast'!CP19*0.9</f>
        <v>17550</v>
      </c>
      <c r="DI17" s="8">
        <f>'C завтраками| Bed and breakfast'!CQ19*0.9</f>
        <v>17550</v>
      </c>
      <c r="DJ17" s="8">
        <f>'C завтраками| Bed and breakfast'!CR19*0.9</f>
        <v>18000</v>
      </c>
      <c r="DK17" s="8">
        <f>'C завтраками| Bed and breakfast'!CS19*0.9</f>
        <v>18000</v>
      </c>
      <c r="DL17" s="8">
        <f>'C завтраками| Bed and breakfast'!CT19*0.9</f>
        <v>17550</v>
      </c>
      <c r="DM17" s="8">
        <f>'C завтраками| Bed and breakfast'!CU19*0.9</f>
        <v>17550</v>
      </c>
      <c r="DN17" s="8">
        <f>'C завтраками| Bed and breakfast'!CV19*0.9</f>
        <v>17550</v>
      </c>
      <c r="DO17" s="8">
        <f>'C завтраками| Bed and breakfast'!CW19*0.9</f>
        <v>17550</v>
      </c>
      <c r="DP17" s="8">
        <f>'C завтраками| Bed and breakfast'!CX19*0.9</f>
        <v>17550</v>
      </c>
      <c r="DQ17" s="8">
        <f>'C завтраками| Bed and breakfast'!CY19*0.9</f>
        <v>18000</v>
      </c>
      <c r="DR17" s="8">
        <f>'C завтраками| Bed and breakfast'!CZ19*0.9</f>
        <v>18000</v>
      </c>
    </row>
    <row r="18" spans="1:122" s="53" customFormat="1" x14ac:dyDescent="0.2">
      <c r="A18" s="42" t="s">
        <v>85</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row>
    <row r="19" spans="1:122" s="53" customFormat="1" x14ac:dyDescent="0.2">
      <c r="A19" s="88">
        <f>A7</f>
        <v>1</v>
      </c>
      <c r="B19" s="8" t="e">
        <f>'C завтраками| Bed and breakfast'!#REF!*0.9</f>
        <v>#REF!</v>
      </c>
      <c r="C19" s="8" t="e">
        <f>'C завтраками| Bed and breakfast'!#REF!*0.9</f>
        <v>#REF!</v>
      </c>
      <c r="D19" s="8" t="e">
        <f>'C завтраками| Bed and breakfast'!#REF!*0.9</f>
        <v>#REF!</v>
      </c>
      <c r="E19" s="8" t="e">
        <f>'C завтраками| Bed and breakfast'!#REF!*0.9</f>
        <v>#REF!</v>
      </c>
      <c r="F19" s="8" t="e">
        <f>'C завтраками| Bed and breakfast'!#REF!*0.9</f>
        <v>#REF!</v>
      </c>
      <c r="G19" s="8" t="e">
        <f>'C завтраками| Bed and breakfast'!#REF!*0.9</f>
        <v>#REF!</v>
      </c>
      <c r="H19" s="8" t="e">
        <f>'C завтраками| Bed and breakfast'!#REF!*0.9</f>
        <v>#REF!</v>
      </c>
      <c r="I19" s="8" t="e">
        <f>'C завтраками| Bed and breakfast'!#REF!*0.9</f>
        <v>#REF!</v>
      </c>
      <c r="J19" s="8" t="e">
        <f>'C завтраками| Bed and breakfast'!#REF!*0.9</f>
        <v>#REF!</v>
      </c>
      <c r="K19" s="8" t="e">
        <f>'C завтраками| Bed and breakfast'!#REF!*0.9</f>
        <v>#REF!</v>
      </c>
      <c r="L19" s="8" t="e">
        <f>'C завтраками| Bed and breakfast'!#REF!*0.9</f>
        <v>#REF!</v>
      </c>
      <c r="M19" s="8" t="e">
        <f>'C завтраками| Bed and breakfast'!#REF!*0.9</f>
        <v>#REF!</v>
      </c>
      <c r="N19" s="8" t="e">
        <f>'C завтраками| Bed and breakfast'!#REF!*0.9</f>
        <v>#REF!</v>
      </c>
      <c r="O19" s="8" t="e">
        <f>'C завтраками| Bed and breakfast'!#REF!*0.9</f>
        <v>#REF!</v>
      </c>
      <c r="P19" s="8" t="e">
        <f>'C завтраками| Bed and breakfast'!#REF!*0.9</f>
        <v>#REF!</v>
      </c>
      <c r="Q19" s="8" t="e">
        <f>'C завтраками| Bed and breakfast'!#REF!*0.9</f>
        <v>#REF!</v>
      </c>
      <c r="R19" s="8" t="e">
        <f>'C завтраками| Bed and breakfast'!#REF!*0.9</f>
        <v>#REF!</v>
      </c>
      <c r="S19" s="8" t="e">
        <f>'C завтраками| Bed and breakfast'!#REF!*0.9</f>
        <v>#REF!</v>
      </c>
      <c r="T19" s="8">
        <f>'C завтраками| Bed and breakfast'!B21*0.9</f>
        <v>38025</v>
      </c>
      <c r="U19" s="8">
        <f>'C завтраками| Bed and breakfast'!C21*0.9</f>
        <v>51075</v>
      </c>
      <c r="V19" s="8">
        <f>'C завтраками| Bed and breakfast'!D21*0.9</f>
        <v>51075</v>
      </c>
      <c r="W19" s="8">
        <f>'C завтраками| Bed and breakfast'!E21*0.9</f>
        <v>51075</v>
      </c>
      <c r="X19" s="8">
        <f>'C завтраками| Bed and breakfast'!F21*0.9</f>
        <v>44775</v>
      </c>
      <c r="Y19" s="8">
        <f>'C завтраками| Bed and breakfast'!G21*0.9</f>
        <v>44775</v>
      </c>
      <c r="Z19" s="8">
        <f>'C завтраками| Bed and breakfast'!H21*0.9</f>
        <v>44775</v>
      </c>
      <c r="AA19" s="8">
        <f>'C завтраками| Bed and breakfast'!I21*0.9</f>
        <v>44775</v>
      </c>
      <c r="AB19" s="8">
        <f>'C завтраками| Bed and breakfast'!J21*0.9</f>
        <v>44775</v>
      </c>
      <c r="AC19" s="8">
        <f>'C завтраками| Bed and breakfast'!K21*0.9</f>
        <v>44775</v>
      </c>
      <c r="AD19" s="8">
        <f>'C завтраками| Bed and breakfast'!L21*0.9</f>
        <v>36855</v>
      </c>
      <c r="AE19" s="8">
        <f>'C завтраками| Bed and breakfast'!M21*0.9</f>
        <v>22005</v>
      </c>
      <c r="AF19" s="8">
        <f>'C завтраками| Bed and breakfast'!N21*0.9</f>
        <v>22005</v>
      </c>
      <c r="AG19" s="8">
        <f>'C завтраками| Bed and breakfast'!O21*0.9</f>
        <v>22005</v>
      </c>
      <c r="AH19" s="8">
        <f>'C завтраками| Bed and breakfast'!P21*0.9</f>
        <v>22005</v>
      </c>
      <c r="AI19" s="8">
        <f>'C завтраками| Bed and breakfast'!Q21*0.9</f>
        <v>22005</v>
      </c>
      <c r="AJ19" s="8">
        <f>'C завтраками| Bed and breakfast'!R21*0.9</f>
        <v>23805</v>
      </c>
      <c r="AK19" s="8">
        <f>'C завтраками| Bed and breakfast'!S21*0.9</f>
        <v>23805</v>
      </c>
      <c r="AL19" s="8">
        <f>'C завтраками| Bed and breakfast'!T21*0.9</f>
        <v>23805</v>
      </c>
      <c r="AM19" s="8">
        <f>'C завтраками| Bed and breakfast'!U21*0.9</f>
        <v>23805</v>
      </c>
      <c r="AN19" s="8">
        <f>'C завтраками| Bed and breakfast'!V21*0.9</f>
        <v>23805</v>
      </c>
      <c r="AO19" s="8">
        <f>'C завтраками| Bed and breakfast'!W21*0.9</f>
        <v>22005</v>
      </c>
      <c r="AP19" s="8">
        <f>'C завтраками| Bed and breakfast'!X21*0.9</f>
        <v>22005</v>
      </c>
      <c r="AQ19" s="8">
        <f>'C завтраками| Bed and breakfast'!Y21*0.9</f>
        <v>22005</v>
      </c>
      <c r="AR19" s="8">
        <f>'C завтраками| Bed and breakfast'!Z21*0.9</f>
        <v>22005</v>
      </c>
      <c r="AS19" s="8">
        <f>'C завтраками| Bed and breakfast'!AA21*0.9</f>
        <v>22005</v>
      </c>
      <c r="AT19" s="8">
        <f>'C завтраками| Bed and breakfast'!AB21*0.9</f>
        <v>25605</v>
      </c>
      <c r="AU19" s="8">
        <f>'C завтраками| Bed and breakfast'!AC21*0.9</f>
        <v>25605</v>
      </c>
      <c r="AV19" s="8">
        <f>'C завтраками| Bed and breakfast'!AD21*0.9</f>
        <v>25605</v>
      </c>
      <c r="AW19" s="8">
        <f>'C завтраками| Bed and breakfast'!AE21*0.9</f>
        <v>25605</v>
      </c>
      <c r="AX19" s="8">
        <f>'C завтраками| Bed and breakfast'!AF21*0.9</f>
        <v>25605</v>
      </c>
      <c r="AY19" s="8">
        <f>'C завтраками| Bed and breakfast'!AG21*0.9</f>
        <v>27405</v>
      </c>
      <c r="AZ19" s="8">
        <f>'C завтраками| Bed and breakfast'!AH21*0.9</f>
        <v>29655</v>
      </c>
      <c r="BA19" s="8">
        <f>'C завтраками| Bed and breakfast'!AI21*0.9</f>
        <v>30285</v>
      </c>
      <c r="BB19" s="8">
        <f>'C завтраками| Bed and breakfast'!AJ21*0.9</f>
        <v>30285</v>
      </c>
      <c r="BC19" s="8">
        <f>'C завтраками| Bed and breakfast'!AK21*0.9</f>
        <v>30285</v>
      </c>
      <c r="BD19" s="8">
        <f>'C завтраками| Bed and breakfast'!AL21*0.9</f>
        <v>30285</v>
      </c>
      <c r="BE19" s="8">
        <f>'C завтраками| Bed and breakfast'!AM21*0.9</f>
        <v>30285</v>
      </c>
      <c r="BF19" s="8">
        <f>'C завтраками| Bed and breakfast'!AN21*0.9</f>
        <v>30285</v>
      </c>
      <c r="BG19" s="8">
        <f>'C завтраками| Bed and breakfast'!AO21*0.9</f>
        <v>30285</v>
      </c>
      <c r="BH19" s="8">
        <f>'C завтраками| Bed and breakfast'!AP21*0.9</f>
        <v>30285</v>
      </c>
      <c r="BI19" s="8">
        <f>'C завтраками| Bed and breakfast'!AQ21*0.9</f>
        <v>30285</v>
      </c>
      <c r="BJ19" s="8">
        <f>'C завтраками| Bed and breakfast'!AR21*0.9</f>
        <v>30285</v>
      </c>
      <c r="BK19" s="8">
        <f>'C завтраками| Bed and breakfast'!AS21*0.9</f>
        <v>28485</v>
      </c>
      <c r="BL19" s="8">
        <f>'C завтраками| Bed and breakfast'!AT21*0.9</f>
        <v>28485</v>
      </c>
      <c r="BM19" s="8">
        <f>'C завтраками| Bed and breakfast'!AU21*0.9</f>
        <v>30285</v>
      </c>
      <c r="BN19" s="8">
        <f>'C завтраками| Bed and breakfast'!AV21*0.9</f>
        <v>30285</v>
      </c>
      <c r="BO19" s="8">
        <f>'C завтраками| Bed and breakfast'!AW21*0.9</f>
        <v>32085</v>
      </c>
      <c r="BP19" s="8">
        <f>'C завтраками| Bed and breakfast'!AX21*0.9</f>
        <v>34335</v>
      </c>
      <c r="BQ19" s="8">
        <f>'C завтраками| Bed and breakfast'!AY21*0.9</f>
        <v>34335</v>
      </c>
      <c r="BR19" s="8">
        <f>'C завтраками| Bed and breakfast'!AZ21*0.9</f>
        <v>34335</v>
      </c>
      <c r="BS19" s="8">
        <f>'C завтраками| Bed and breakfast'!BA21*0.9</f>
        <v>34335</v>
      </c>
      <c r="BT19" s="8">
        <f>'C завтраками| Bed and breakfast'!BB21*0.9</f>
        <v>36585</v>
      </c>
      <c r="BU19" s="8">
        <f>'C завтраками| Bed and breakfast'!BC21*0.9</f>
        <v>39285</v>
      </c>
      <c r="BV19" s="8">
        <f>'C завтраками| Bed and breakfast'!BD21*0.9</f>
        <v>39285</v>
      </c>
      <c r="BW19" s="8">
        <f>'C завтраками| Bed and breakfast'!BE21*0.9</f>
        <v>36585</v>
      </c>
      <c r="BX19" s="8">
        <f>'C завтраками| Bed and breakfast'!BF21*0.9</f>
        <v>32085</v>
      </c>
      <c r="BY19" s="8">
        <f>'C завтраками| Bed and breakfast'!BG21*0.9</f>
        <v>32085</v>
      </c>
      <c r="BZ19" s="8">
        <f>'C завтраками| Bed and breakfast'!BH21*0.9</f>
        <v>34335</v>
      </c>
      <c r="CA19" s="8">
        <f>'C завтраками| Bed and breakfast'!BI21*0.9</f>
        <v>34335</v>
      </c>
      <c r="CB19" s="8">
        <f>'C завтраками| Bed and breakfast'!BJ21*0.9</f>
        <v>26685</v>
      </c>
      <c r="CC19" s="8">
        <f>'C завтраками| Bed and breakfast'!BK21*0.9</f>
        <v>27090</v>
      </c>
      <c r="CD19" s="8">
        <f>'C завтраками| Bed and breakfast'!BL21*0.9</f>
        <v>27090</v>
      </c>
      <c r="CE19" s="8">
        <f>'C завтраками| Bed and breakfast'!BM21*0.9</f>
        <v>27090</v>
      </c>
      <c r="CF19" s="8">
        <f>'C завтраками| Bed and breakfast'!BN21*0.9</f>
        <v>25740</v>
      </c>
      <c r="CG19" s="8">
        <f>'C завтраками| Bed and breakfast'!BO21*0.9</f>
        <v>25740</v>
      </c>
      <c r="CH19" s="8">
        <f>'C завтраками| Bed and breakfast'!BP21*0.9</f>
        <v>27090</v>
      </c>
      <c r="CI19" s="8">
        <f>'C завтраками| Bed and breakfast'!BQ21*0.9</f>
        <v>27090</v>
      </c>
      <c r="CJ19" s="8">
        <f>'C завтраками| Bed and breakfast'!BR21*0.9</f>
        <v>27090</v>
      </c>
      <c r="CK19" s="8">
        <f>'C завтраками| Bed and breakfast'!BS21*0.9</f>
        <v>25560</v>
      </c>
      <c r="CL19" s="8">
        <f>'C завтраками| Bed and breakfast'!BT21*0.9</f>
        <v>25560</v>
      </c>
      <c r="CM19" s="8">
        <f>'C завтраками| Bed and breakfast'!BU21*0.9</f>
        <v>25560</v>
      </c>
      <c r="CN19" s="8">
        <f>'C завтраками| Bed and breakfast'!BV21*0.9</f>
        <v>25560</v>
      </c>
      <c r="CO19" s="8">
        <f>'C завтраками| Bed and breakfast'!BW21*0.9</f>
        <v>25560</v>
      </c>
      <c r="CP19" s="8">
        <f>'C завтраками| Bed and breakfast'!BX21*0.9</f>
        <v>25560</v>
      </c>
      <c r="CQ19" s="8">
        <f>'C завтраками| Bed and breakfast'!BY21*0.9</f>
        <v>25560</v>
      </c>
      <c r="CR19" s="8">
        <f>'C завтраками| Bed and breakfast'!BZ21*0.9</f>
        <v>25560</v>
      </c>
      <c r="CS19" s="8">
        <f>'C завтраками| Bed and breakfast'!CA21*0.9</f>
        <v>25560</v>
      </c>
      <c r="CT19" s="8">
        <f>'C завтраками| Bed and breakfast'!CB21*0.9</f>
        <v>25560</v>
      </c>
      <c r="CU19" s="8">
        <f>'C завтраками| Bed and breakfast'!CC21*0.9</f>
        <v>25560</v>
      </c>
      <c r="CV19" s="8">
        <f>'C завтраками| Bed and breakfast'!CD21*0.9</f>
        <v>25560</v>
      </c>
      <c r="CW19" s="8">
        <f>'C завтраками| Bed and breakfast'!CE21*0.9</f>
        <v>25560</v>
      </c>
      <c r="CX19" s="8">
        <f>'C завтраками| Bed and breakfast'!CF21*0.9</f>
        <v>25560</v>
      </c>
      <c r="CY19" s="8">
        <f>'C завтраками| Bed and breakfast'!CG21*0.9</f>
        <v>25560</v>
      </c>
      <c r="CZ19" s="8">
        <f>'C завтраками| Bed and breakfast'!CH21*0.9</f>
        <v>25560</v>
      </c>
      <c r="DA19" s="8">
        <f>'C завтраками| Bed and breakfast'!CI21*0.9</f>
        <v>25560</v>
      </c>
      <c r="DB19" s="8">
        <f>'C завтраками| Bed and breakfast'!CJ21*0.9</f>
        <v>25560</v>
      </c>
      <c r="DC19" s="8">
        <f>'C завтраками| Bed and breakfast'!CK21*0.9</f>
        <v>25560</v>
      </c>
      <c r="DD19" s="8">
        <f>'C завтраками| Bed and breakfast'!CL21*0.9</f>
        <v>25560</v>
      </c>
      <c r="DE19" s="8">
        <f>'C завтраками| Bed and breakfast'!CM21*0.9</f>
        <v>25560</v>
      </c>
      <c r="DF19" s="8">
        <f>'C завтраками| Bed and breakfast'!CN21*0.9</f>
        <v>25560</v>
      </c>
      <c r="DG19" s="8">
        <f>'C завтраками| Bed and breakfast'!CO21*0.9</f>
        <v>25560</v>
      </c>
      <c r="DH19" s="8">
        <f>'C завтраками| Bed and breakfast'!CP21*0.9</f>
        <v>17235</v>
      </c>
      <c r="DI19" s="8">
        <f>'C завтраками| Bed and breakfast'!CQ21*0.9</f>
        <v>17235</v>
      </c>
      <c r="DJ19" s="8">
        <f>'C завтраками| Bed and breakfast'!CR21*0.9</f>
        <v>17685</v>
      </c>
      <c r="DK19" s="8">
        <f>'C завтраками| Bed and breakfast'!CS21*0.9</f>
        <v>17685</v>
      </c>
      <c r="DL19" s="8">
        <f>'C завтраками| Bed and breakfast'!CT21*0.9</f>
        <v>17235</v>
      </c>
      <c r="DM19" s="8">
        <f>'C завтраками| Bed and breakfast'!CU21*0.9</f>
        <v>17235</v>
      </c>
      <c r="DN19" s="8">
        <f>'C завтраками| Bed and breakfast'!CV21*0.9</f>
        <v>17235</v>
      </c>
      <c r="DO19" s="8">
        <f>'C завтраками| Bed and breakfast'!CW21*0.9</f>
        <v>17235</v>
      </c>
      <c r="DP19" s="8">
        <f>'C завтраками| Bed and breakfast'!CX21*0.9</f>
        <v>17235</v>
      </c>
      <c r="DQ19" s="8">
        <f>'C завтраками| Bed and breakfast'!CY21*0.9</f>
        <v>17685</v>
      </c>
      <c r="DR19" s="8">
        <f>'C завтраками| Bed and breakfast'!CZ21*0.9</f>
        <v>17685</v>
      </c>
    </row>
    <row r="20" spans="1:122" s="53" customFormat="1" x14ac:dyDescent="0.2">
      <c r="A20" s="88">
        <f>A8</f>
        <v>2</v>
      </c>
      <c r="B20" s="8" t="e">
        <f>'C завтраками| Bed and breakfast'!#REF!*0.9</f>
        <v>#REF!</v>
      </c>
      <c r="C20" s="8" t="e">
        <f>'C завтраками| Bed and breakfast'!#REF!*0.9</f>
        <v>#REF!</v>
      </c>
      <c r="D20" s="8" t="e">
        <f>'C завтраками| Bed and breakfast'!#REF!*0.9</f>
        <v>#REF!</v>
      </c>
      <c r="E20" s="8" t="e">
        <f>'C завтраками| Bed and breakfast'!#REF!*0.9</f>
        <v>#REF!</v>
      </c>
      <c r="F20" s="8" t="e">
        <f>'C завтраками| Bed and breakfast'!#REF!*0.9</f>
        <v>#REF!</v>
      </c>
      <c r="G20" s="8" t="e">
        <f>'C завтраками| Bed and breakfast'!#REF!*0.9</f>
        <v>#REF!</v>
      </c>
      <c r="H20" s="8" t="e">
        <f>'C завтраками| Bed and breakfast'!#REF!*0.9</f>
        <v>#REF!</v>
      </c>
      <c r="I20" s="8" t="e">
        <f>'C завтраками| Bed and breakfast'!#REF!*0.9</f>
        <v>#REF!</v>
      </c>
      <c r="J20" s="8" t="e">
        <f>'C завтраками| Bed and breakfast'!#REF!*0.9</f>
        <v>#REF!</v>
      </c>
      <c r="K20" s="8" t="e">
        <f>'C завтраками| Bed and breakfast'!#REF!*0.9</f>
        <v>#REF!</v>
      </c>
      <c r="L20" s="8" t="e">
        <f>'C завтраками| Bed and breakfast'!#REF!*0.9</f>
        <v>#REF!</v>
      </c>
      <c r="M20" s="8" t="e">
        <f>'C завтраками| Bed and breakfast'!#REF!*0.9</f>
        <v>#REF!</v>
      </c>
      <c r="N20" s="8" t="e">
        <f>'C завтраками| Bed and breakfast'!#REF!*0.9</f>
        <v>#REF!</v>
      </c>
      <c r="O20" s="8" t="e">
        <f>'C завтраками| Bed and breakfast'!#REF!*0.9</f>
        <v>#REF!</v>
      </c>
      <c r="P20" s="8" t="e">
        <f>'C завтраками| Bed and breakfast'!#REF!*0.9</f>
        <v>#REF!</v>
      </c>
      <c r="Q20" s="8" t="e">
        <f>'C завтраками| Bed and breakfast'!#REF!*0.9</f>
        <v>#REF!</v>
      </c>
      <c r="R20" s="8" t="e">
        <f>'C завтраками| Bed and breakfast'!#REF!*0.9</f>
        <v>#REF!</v>
      </c>
      <c r="S20" s="8" t="e">
        <f>'C завтраками| Bed and breakfast'!#REF!*0.9</f>
        <v>#REF!</v>
      </c>
      <c r="T20" s="8">
        <f>'C завтраками| Bed and breakfast'!B22*0.9</f>
        <v>40050</v>
      </c>
      <c r="U20" s="8">
        <f>'C завтраками| Bed and breakfast'!C22*0.9</f>
        <v>53100</v>
      </c>
      <c r="V20" s="8">
        <f>'C завтраками| Bed and breakfast'!D22*0.9</f>
        <v>53100</v>
      </c>
      <c r="W20" s="8">
        <f>'C завтраками| Bed and breakfast'!E22*0.9</f>
        <v>53100</v>
      </c>
      <c r="X20" s="8">
        <f>'C завтраками| Bed and breakfast'!F22*0.9</f>
        <v>46800</v>
      </c>
      <c r="Y20" s="8">
        <f>'C завтраками| Bed and breakfast'!G22*0.9</f>
        <v>46800</v>
      </c>
      <c r="Z20" s="8">
        <f>'C завтраками| Bed and breakfast'!H22*0.9</f>
        <v>46800</v>
      </c>
      <c r="AA20" s="8">
        <f>'C завтраками| Bed and breakfast'!I22*0.9</f>
        <v>46800</v>
      </c>
      <c r="AB20" s="8">
        <f>'C завтраками| Bed and breakfast'!J22*0.9</f>
        <v>46800</v>
      </c>
      <c r="AC20" s="8">
        <f>'C завтраками| Bed and breakfast'!K22*0.9</f>
        <v>46800</v>
      </c>
      <c r="AD20" s="8">
        <f>'C завтраками| Bed and breakfast'!L22*0.9</f>
        <v>38610</v>
      </c>
      <c r="AE20" s="8">
        <f>'C завтраками| Bed and breakfast'!M22*0.9</f>
        <v>23760</v>
      </c>
      <c r="AF20" s="8">
        <f>'C завтраками| Bed and breakfast'!N22*0.9</f>
        <v>23760</v>
      </c>
      <c r="AG20" s="8">
        <f>'C завтраками| Bed and breakfast'!O22*0.9</f>
        <v>23760</v>
      </c>
      <c r="AH20" s="8">
        <f>'C завтраками| Bed and breakfast'!P22*0.9</f>
        <v>23760</v>
      </c>
      <c r="AI20" s="8">
        <f>'C завтраками| Bed and breakfast'!Q22*0.9</f>
        <v>23760</v>
      </c>
      <c r="AJ20" s="8">
        <f>'C завтраками| Bed and breakfast'!R22*0.9</f>
        <v>25560</v>
      </c>
      <c r="AK20" s="8">
        <f>'C завтраками| Bed and breakfast'!S22*0.9</f>
        <v>25560</v>
      </c>
      <c r="AL20" s="8">
        <f>'C завтраками| Bed and breakfast'!T22*0.9</f>
        <v>25560</v>
      </c>
      <c r="AM20" s="8">
        <f>'C завтраками| Bed and breakfast'!U22*0.9</f>
        <v>25560</v>
      </c>
      <c r="AN20" s="8">
        <f>'C завтраками| Bed and breakfast'!V22*0.9</f>
        <v>25560</v>
      </c>
      <c r="AO20" s="8">
        <f>'C завтраками| Bed and breakfast'!W22*0.9</f>
        <v>23760</v>
      </c>
      <c r="AP20" s="8">
        <f>'C завтраками| Bed and breakfast'!X22*0.9</f>
        <v>23760</v>
      </c>
      <c r="AQ20" s="8">
        <f>'C завтраками| Bed and breakfast'!Y22*0.9</f>
        <v>23760</v>
      </c>
      <c r="AR20" s="8">
        <f>'C завтраками| Bed and breakfast'!Z22*0.9</f>
        <v>23760</v>
      </c>
      <c r="AS20" s="8">
        <f>'C завтраками| Bed and breakfast'!AA22*0.9</f>
        <v>23760</v>
      </c>
      <c r="AT20" s="8">
        <f>'C завтраками| Bed and breakfast'!AB22*0.9</f>
        <v>27360</v>
      </c>
      <c r="AU20" s="8">
        <f>'C завтраками| Bed and breakfast'!AC22*0.9</f>
        <v>27360</v>
      </c>
      <c r="AV20" s="8">
        <f>'C завтраками| Bed and breakfast'!AD22*0.9</f>
        <v>27360</v>
      </c>
      <c r="AW20" s="8">
        <f>'C завтраками| Bed and breakfast'!AE22*0.9</f>
        <v>27360</v>
      </c>
      <c r="AX20" s="8">
        <f>'C завтраками| Bed and breakfast'!AF22*0.9</f>
        <v>27360</v>
      </c>
      <c r="AY20" s="8">
        <f>'C завтраками| Bed and breakfast'!AG22*0.9</f>
        <v>29160</v>
      </c>
      <c r="AZ20" s="8">
        <f>'C завтраками| Bed and breakfast'!AH22*0.9</f>
        <v>31410</v>
      </c>
      <c r="BA20" s="8">
        <f>'C завтраками| Bed and breakfast'!AI22*0.9</f>
        <v>32040</v>
      </c>
      <c r="BB20" s="8">
        <f>'C завтраками| Bed and breakfast'!AJ22*0.9</f>
        <v>32040</v>
      </c>
      <c r="BC20" s="8">
        <f>'C завтраками| Bed and breakfast'!AK22*0.9</f>
        <v>32040</v>
      </c>
      <c r="BD20" s="8">
        <f>'C завтраками| Bed and breakfast'!AL22*0.9</f>
        <v>32040</v>
      </c>
      <c r="BE20" s="8">
        <f>'C завтраками| Bed and breakfast'!AM22*0.9</f>
        <v>32040</v>
      </c>
      <c r="BF20" s="8">
        <f>'C завтраками| Bed and breakfast'!AN22*0.9</f>
        <v>32040</v>
      </c>
      <c r="BG20" s="8">
        <f>'C завтраками| Bed and breakfast'!AO22*0.9</f>
        <v>32040</v>
      </c>
      <c r="BH20" s="8">
        <f>'C завтраками| Bed and breakfast'!AP22*0.9</f>
        <v>32040</v>
      </c>
      <c r="BI20" s="8">
        <f>'C завтраками| Bed and breakfast'!AQ22*0.9</f>
        <v>32040</v>
      </c>
      <c r="BJ20" s="8">
        <f>'C завтраками| Bed and breakfast'!AR22*0.9</f>
        <v>32040</v>
      </c>
      <c r="BK20" s="8">
        <f>'C завтраками| Bed and breakfast'!AS22*0.9</f>
        <v>30240</v>
      </c>
      <c r="BL20" s="8">
        <f>'C завтраками| Bed and breakfast'!AT22*0.9</f>
        <v>30240</v>
      </c>
      <c r="BM20" s="8">
        <f>'C завтраками| Bed and breakfast'!AU22*0.9</f>
        <v>32040</v>
      </c>
      <c r="BN20" s="8">
        <f>'C завтраками| Bed and breakfast'!AV22*0.9</f>
        <v>32040</v>
      </c>
      <c r="BO20" s="8">
        <f>'C завтраками| Bed and breakfast'!AW22*0.9</f>
        <v>33840</v>
      </c>
      <c r="BP20" s="8">
        <f>'C завтраками| Bed and breakfast'!AX22*0.9</f>
        <v>36090</v>
      </c>
      <c r="BQ20" s="8">
        <f>'C завтраками| Bed and breakfast'!AY22*0.9</f>
        <v>36090</v>
      </c>
      <c r="BR20" s="8">
        <f>'C завтраками| Bed and breakfast'!AZ22*0.9</f>
        <v>36090</v>
      </c>
      <c r="BS20" s="8">
        <f>'C завтраками| Bed and breakfast'!BA22*0.9</f>
        <v>36090</v>
      </c>
      <c r="BT20" s="8">
        <f>'C завтраками| Bed and breakfast'!BB22*0.9</f>
        <v>38340</v>
      </c>
      <c r="BU20" s="8">
        <f>'C завтраками| Bed and breakfast'!BC22*0.9</f>
        <v>41040</v>
      </c>
      <c r="BV20" s="8">
        <f>'C завтраками| Bed and breakfast'!BD22*0.9</f>
        <v>41040</v>
      </c>
      <c r="BW20" s="8">
        <f>'C завтраками| Bed and breakfast'!BE22*0.9</f>
        <v>38340</v>
      </c>
      <c r="BX20" s="8">
        <f>'C завтраками| Bed and breakfast'!BF22*0.9</f>
        <v>33840</v>
      </c>
      <c r="BY20" s="8">
        <f>'C завтраками| Bed and breakfast'!BG22*0.9</f>
        <v>33840</v>
      </c>
      <c r="BZ20" s="8">
        <f>'C завтраками| Bed and breakfast'!BH22*0.9</f>
        <v>36090</v>
      </c>
      <c r="CA20" s="8">
        <f>'C завтраками| Bed and breakfast'!BI22*0.9</f>
        <v>36090</v>
      </c>
      <c r="CB20" s="8">
        <f>'C завтраками| Bed and breakfast'!BJ22*0.9</f>
        <v>28440</v>
      </c>
      <c r="CC20" s="8">
        <f>'C завтраками| Bed and breakfast'!BK22*0.9</f>
        <v>28845</v>
      </c>
      <c r="CD20" s="8">
        <f>'C завтраками| Bed and breakfast'!BL22*0.9</f>
        <v>28845</v>
      </c>
      <c r="CE20" s="8">
        <f>'C завтраками| Bed and breakfast'!BM22*0.9</f>
        <v>28845</v>
      </c>
      <c r="CF20" s="8">
        <f>'C завтраками| Bed and breakfast'!BN22*0.9</f>
        <v>27495</v>
      </c>
      <c r="CG20" s="8">
        <f>'C завтраками| Bed and breakfast'!BO22*0.9</f>
        <v>27495</v>
      </c>
      <c r="CH20" s="8">
        <f>'C завтраками| Bed and breakfast'!BP22*0.9</f>
        <v>28845</v>
      </c>
      <c r="CI20" s="8">
        <f>'C завтраками| Bed and breakfast'!BQ22*0.9</f>
        <v>28845</v>
      </c>
      <c r="CJ20" s="8">
        <f>'C завтраками| Bed and breakfast'!BR22*0.9</f>
        <v>28845</v>
      </c>
      <c r="CK20" s="8">
        <f>'C завтраками| Bed and breakfast'!BS22*0.9</f>
        <v>27315</v>
      </c>
      <c r="CL20" s="8">
        <f>'C завтраками| Bed and breakfast'!BT22*0.9</f>
        <v>27315</v>
      </c>
      <c r="CM20" s="8">
        <f>'C завтраками| Bed and breakfast'!BU22*0.9</f>
        <v>27315</v>
      </c>
      <c r="CN20" s="8">
        <f>'C завтраками| Bed and breakfast'!BV22*0.9</f>
        <v>27315</v>
      </c>
      <c r="CO20" s="8">
        <f>'C завтраками| Bed and breakfast'!BW22*0.9</f>
        <v>27315</v>
      </c>
      <c r="CP20" s="8">
        <f>'C завтраками| Bed and breakfast'!BX22*0.9</f>
        <v>27315</v>
      </c>
      <c r="CQ20" s="8">
        <f>'C завтраками| Bed and breakfast'!BY22*0.9</f>
        <v>27315</v>
      </c>
      <c r="CR20" s="8">
        <f>'C завтраками| Bed and breakfast'!BZ22*0.9</f>
        <v>27315</v>
      </c>
      <c r="CS20" s="8">
        <f>'C завтраками| Bed and breakfast'!CA22*0.9</f>
        <v>27315</v>
      </c>
      <c r="CT20" s="8">
        <f>'C завтраками| Bed and breakfast'!CB22*0.9</f>
        <v>27315</v>
      </c>
      <c r="CU20" s="8">
        <f>'C завтраками| Bed and breakfast'!CC22*0.9</f>
        <v>27315</v>
      </c>
      <c r="CV20" s="8">
        <f>'C завтраками| Bed and breakfast'!CD22*0.9</f>
        <v>27315</v>
      </c>
      <c r="CW20" s="8">
        <f>'C завтраками| Bed and breakfast'!CE22*0.9</f>
        <v>27315</v>
      </c>
      <c r="CX20" s="8">
        <f>'C завтраками| Bed and breakfast'!CF22*0.9</f>
        <v>27315</v>
      </c>
      <c r="CY20" s="8">
        <f>'C завтраками| Bed and breakfast'!CG22*0.9</f>
        <v>27315</v>
      </c>
      <c r="CZ20" s="8">
        <f>'C завтраками| Bed and breakfast'!CH22*0.9</f>
        <v>27315</v>
      </c>
      <c r="DA20" s="8">
        <f>'C завтраками| Bed and breakfast'!CI22*0.9</f>
        <v>27315</v>
      </c>
      <c r="DB20" s="8">
        <f>'C завтраками| Bed and breakfast'!CJ22*0.9</f>
        <v>27315</v>
      </c>
      <c r="DC20" s="8">
        <f>'C завтраками| Bed and breakfast'!CK22*0.9</f>
        <v>27315</v>
      </c>
      <c r="DD20" s="8">
        <f>'C завтраками| Bed and breakfast'!CL22*0.9</f>
        <v>27315</v>
      </c>
      <c r="DE20" s="8">
        <f>'C завтраками| Bed and breakfast'!CM22*0.9</f>
        <v>27315</v>
      </c>
      <c r="DF20" s="8">
        <f>'C завтраками| Bed and breakfast'!CN22*0.9</f>
        <v>27315</v>
      </c>
      <c r="DG20" s="8">
        <f>'C завтраками| Bed and breakfast'!CO22*0.9</f>
        <v>27315</v>
      </c>
      <c r="DH20" s="8">
        <f>'C завтраками| Bed and breakfast'!CP22*0.9</f>
        <v>18900</v>
      </c>
      <c r="DI20" s="8">
        <f>'C завтраками| Bed and breakfast'!CQ22*0.9</f>
        <v>18900</v>
      </c>
      <c r="DJ20" s="8">
        <f>'C завтраками| Bed and breakfast'!CR22*0.9</f>
        <v>19350</v>
      </c>
      <c r="DK20" s="8">
        <f>'C завтраками| Bed and breakfast'!CS22*0.9</f>
        <v>19350</v>
      </c>
      <c r="DL20" s="8">
        <f>'C завтраками| Bed and breakfast'!CT22*0.9</f>
        <v>18900</v>
      </c>
      <c r="DM20" s="8">
        <f>'C завтраками| Bed and breakfast'!CU22*0.9</f>
        <v>18900</v>
      </c>
      <c r="DN20" s="8">
        <f>'C завтраками| Bed and breakfast'!CV22*0.9</f>
        <v>18900</v>
      </c>
      <c r="DO20" s="8">
        <f>'C завтраками| Bed and breakfast'!CW22*0.9</f>
        <v>18900</v>
      </c>
      <c r="DP20" s="8">
        <f>'C завтраками| Bed and breakfast'!CX22*0.9</f>
        <v>18900</v>
      </c>
      <c r="DQ20" s="8">
        <f>'C завтраками| Bed and breakfast'!CY22*0.9</f>
        <v>19350</v>
      </c>
      <c r="DR20" s="8">
        <f>'C завтраками| Bed and breakfast'!CZ22*0.9</f>
        <v>19350</v>
      </c>
    </row>
    <row r="21" spans="1:122" s="53" customFormat="1" x14ac:dyDescent="0.2">
      <c r="A21" s="42" t="s">
        <v>86</v>
      </c>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row>
    <row r="22" spans="1:122" s="53" customFormat="1" x14ac:dyDescent="0.2">
      <c r="A22" s="88">
        <f>A7</f>
        <v>1</v>
      </c>
      <c r="B22" s="8" t="e">
        <f>'C завтраками| Bed and breakfast'!#REF!*0.9</f>
        <v>#REF!</v>
      </c>
      <c r="C22" s="8" t="e">
        <f>'C завтраками| Bed and breakfast'!#REF!*0.9</f>
        <v>#REF!</v>
      </c>
      <c r="D22" s="8" t="e">
        <f>'C завтраками| Bed and breakfast'!#REF!*0.9</f>
        <v>#REF!</v>
      </c>
      <c r="E22" s="8" t="e">
        <f>'C завтраками| Bed and breakfast'!#REF!*0.9</f>
        <v>#REF!</v>
      </c>
      <c r="F22" s="8" t="e">
        <f>'C завтраками| Bed and breakfast'!#REF!*0.9</f>
        <v>#REF!</v>
      </c>
      <c r="G22" s="8" t="e">
        <f>'C завтраками| Bed and breakfast'!#REF!*0.9</f>
        <v>#REF!</v>
      </c>
      <c r="H22" s="8" t="e">
        <f>'C завтраками| Bed and breakfast'!#REF!*0.9</f>
        <v>#REF!</v>
      </c>
      <c r="I22" s="8" t="e">
        <f>'C завтраками| Bed and breakfast'!#REF!*0.9</f>
        <v>#REF!</v>
      </c>
      <c r="J22" s="8" t="e">
        <f>'C завтраками| Bed and breakfast'!#REF!*0.9</f>
        <v>#REF!</v>
      </c>
      <c r="K22" s="8" t="e">
        <f>'C завтраками| Bed and breakfast'!#REF!*0.9</f>
        <v>#REF!</v>
      </c>
      <c r="L22" s="8" t="e">
        <f>'C завтраками| Bed and breakfast'!#REF!*0.9</f>
        <v>#REF!</v>
      </c>
      <c r="M22" s="8" t="e">
        <f>'C завтраками| Bed and breakfast'!#REF!*0.9</f>
        <v>#REF!</v>
      </c>
      <c r="N22" s="8" t="e">
        <f>'C завтраками| Bed and breakfast'!#REF!*0.9</f>
        <v>#REF!</v>
      </c>
      <c r="O22" s="8" t="e">
        <f>'C завтраками| Bed and breakfast'!#REF!*0.9</f>
        <v>#REF!</v>
      </c>
      <c r="P22" s="8" t="e">
        <f>'C завтраками| Bed and breakfast'!#REF!*0.9</f>
        <v>#REF!</v>
      </c>
      <c r="Q22" s="8" t="e">
        <f>'C завтраками| Bed and breakfast'!#REF!*0.9</f>
        <v>#REF!</v>
      </c>
      <c r="R22" s="8" t="e">
        <f>'C завтраками| Bed and breakfast'!#REF!*0.9</f>
        <v>#REF!</v>
      </c>
      <c r="S22" s="8" t="e">
        <f>'C завтраками| Bed and breakfast'!#REF!*0.9</f>
        <v>#REF!</v>
      </c>
      <c r="T22" s="8">
        <f>'C завтраками| Bed and breakfast'!B24*0.9</f>
        <v>56025</v>
      </c>
      <c r="U22" s="8">
        <f>'C завтраками| Bed and breakfast'!C24*0.9</f>
        <v>69075</v>
      </c>
      <c r="V22" s="8">
        <f>'C завтраками| Bed and breakfast'!D24*0.9</f>
        <v>69075</v>
      </c>
      <c r="W22" s="8">
        <f>'C завтраками| Bed and breakfast'!E24*0.9</f>
        <v>69075</v>
      </c>
      <c r="X22" s="8">
        <f>'C завтраками| Bed and breakfast'!F24*0.9</f>
        <v>62775</v>
      </c>
      <c r="Y22" s="8">
        <f>'C завтраками| Bed and breakfast'!G24*0.9</f>
        <v>62775</v>
      </c>
      <c r="Z22" s="8">
        <f>'C завтраками| Bed and breakfast'!H24*0.9</f>
        <v>62775</v>
      </c>
      <c r="AA22" s="8">
        <f>'C завтраками| Bed and breakfast'!I24*0.9</f>
        <v>62775</v>
      </c>
      <c r="AB22" s="8">
        <f>'C завтраками| Bed and breakfast'!J24*0.9</f>
        <v>62775</v>
      </c>
      <c r="AC22" s="8">
        <f>'C завтраками| Bed and breakfast'!K24*0.9</f>
        <v>62775</v>
      </c>
      <c r="AD22" s="8">
        <f>'C завтраками| Bed and breakfast'!L24*0.9</f>
        <v>50805</v>
      </c>
      <c r="AE22" s="8">
        <f>'C завтраками| Bed and breakfast'!M24*0.9</f>
        <v>35955</v>
      </c>
      <c r="AF22" s="8">
        <f>'C завтраками| Bed and breakfast'!N24*0.9</f>
        <v>35955</v>
      </c>
      <c r="AG22" s="8">
        <f>'C завтраками| Bed and breakfast'!O24*0.9</f>
        <v>35955</v>
      </c>
      <c r="AH22" s="8">
        <f>'C завтраками| Bed and breakfast'!P24*0.9</f>
        <v>35955</v>
      </c>
      <c r="AI22" s="8">
        <f>'C завтраками| Bed and breakfast'!Q24*0.9</f>
        <v>35955</v>
      </c>
      <c r="AJ22" s="8">
        <f>'C завтраками| Bed and breakfast'!R24*0.9</f>
        <v>37755</v>
      </c>
      <c r="AK22" s="8">
        <f>'C завтраками| Bed and breakfast'!S24*0.9</f>
        <v>37755</v>
      </c>
      <c r="AL22" s="8">
        <f>'C завтраками| Bed and breakfast'!T24*0.9</f>
        <v>37755</v>
      </c>
      <c r="AM22" s="8">
        <f>'C завтраками| Bed and breakfast'!U24*0.9</f>
        <v>37755</v>
      </c>
      <c r="AN22" s="8">
        <f>'C завтраками| Bed and breakfast'!V24*0.9</f>
        <v>37755</v>
      </c>
      <c r="AO22" s="8">
        <f>'C завтраками| Bed and breakfast'!W24*0.9</f>
        <v>35955</v>
      </c>
      <c r="AP22" s="8">
        <f>'C завтраками| Bed and breakfast'!X24*0.9</f>
        <v>35955</v>
      </c>
      <c r="AQ22" s="8">
        <f>'C завтраками| Bed and breakfast'!Y24*0.9</f>
        <v>35955</v>
      </c>
      <c r="AR22" s="8">
        <f>'C завтраками| Bed and breakfast'!Z24*0.9</f>
        <v>35955</v>
      </c>
      <c r="AS22" s="8">
        <f>'C завтраками| Bed and breakfast'!AA24*0.9</f>
        <v>35955</v>
      </c>
      <c r="AT22" s="8">
        <f>'C завтраками| Bed and breakfast'!AB24*0.9</f>
        <v>39555</v>
      </c>
      <c r="AU22" s="8">
        <f>'C завтраками| Bed and breakfast'!AC24*0.9</f>
        <v>39555</v>
      </c>
      <c r="AV22" s="8">
        <f>'C завтраками| Bed and breakfast'!AD24*0.9</f>
        <v>39555</v>
      </c>
      <c r="AW22" s="8">
        <f>'C завтраками| Bed and breakfast'!AE24*0.9</f>
        <v>39555</v>
      </c>
      <c r="AX22" s="8">
        <f>'C завтраками| Bed and breakfast'!AF24*0.9</f>
        <v>39555</v>
      </c>
      <c r="AY22" s="8">
        <f>'C завтраками| Bed and breakfast'!AG24*0.9</f>
        <v>41355</v>
      </c>
      <c r="AZ22" s="8">
        <f>'C завтраками| Bed and breakfast'!AH24*0.9</f>
        <v>43605</v>
      </c>
      <c r="BA22" s="8">
        <f>'C завтраками| Bed and breakfast'!AI24*0.9</f>
        <v>48555</v>
      </c>
      <c r="BB22" s="8">
        <f>'C завтраками| Bed and breakfast'!AJ24*0.9</f>
        <v>48555</v>
      </c>
      <c r="BC22" s="8">
        <f>'C завтраками| Bed and breakfast'!AK24*0.9</f>
        <v>48555</v>
      </c>
      <c r="BD22" s="8">
        <f>'C завтраками| Bed and breakfast'!AL24*0.9</f>
        <v>48555</v>
      </c>
      <c r="BE22" s="8">
        <f>'C завтраками| Bed and breakfast'!AM24*0.9</f>
        <v>48555</v>
      </c>
      <c r="BF22" s="8">
        <f>'C завтраками| Bed and breakfast'!AN24*0.9</f>
        <v>48555</v>
      </c>
      <c r="BG22" s="8">
        <f>'C завтраками| Bed and breakfast'!AO24*0.9</f>
        <v>48555</v>
      </c>
      <c r="BH22" s="8">
        <f>'C завтраками| Bed and breakfast'!AP24*0.9</f>
        <v>48555</v>
      </c>
      <c r="BI22" s="8">
        <f>'C завтраками| Bed and breakfast'!AQ24*0.9</f>
        <v>48555</v>
      </c>
      <c r="BJ22" s="8">
        <f>'C завтраками| Bed and breakfast'!AR24*0.9</f>
        <v>48555</v>
      </c>
      <c r="BK22" s="8">
        <f>'C завтраками| Bed and breakfast'!AS24*0.9</f>
        <v>46755</v>
      </c>
      <c r="BL22" s="8">
        <f>'C завтраками| Bed and breakfast'!AT24*0.9</f>
        <v>46755</v>
      </c>
      <c r="BM22" s="8">
        <f>'C завтраками| Bed and breakfast'!AU24*0.9</f>
        <v>48555</v>
      </c>
      <c r="BN22" s="8">
        <f>'C завтраками| Bed and breakfast'!AV24*0.9</f>
        <v>48555</v>
      </c>
      <c r="BO22" s="8">
        <f>'C завтраками| Bed and breakfast'!AW24*0.9</f>
        <v>50355</v>
      </c>
      <c r="BP22" s="8">
        <f>'C завтраками| Bed and breakfast'!AX24*0.9</f>
        <v>52605</v>
      </c>
      <c r="BQ22" s="8">
        <f>'C завтраками| Bed and breakfast'!AY24*0.9</f>
        <v>52605</v>
      </c>
      <c r="BR22" s="8">
        <f>'C завтраками| Bed and breakfast'!AZ24*0.9</f>
        <v>52605</v>
      </c>
      <c r="BS22" s="8">
        <f>'C завтраками| Bed and breakfast'!BA24*0.9</f>
        <v>52605</v>
      </c>
      <c r="BT22" s="8">
        <f>'C завтраками| Bed and breakfast'!BB24*0.9</f>
        <v>54855</v>
      </c>
      <c r="BU22" s="8">
        <f>'C завтраками| Bed and breakfast'!BC24*0.9</f>
        <v>57555</v>
      </c>
      <c r="BV22" s="8">
        <f>'C завтраками| Bed and breakfast'!BD24*0.9</f>
        <v>57555</v>
      </c>
      <c r="BW22" s="8">
        <f>'C завтраками| Bed and breakfast'!BE24*0.9</f>
        <v>54855</v>
      </c>
      <c r="BX22" s="8">
        <f>'C завтраками| Bed and breakfast'!BF24*0.9</f>
        <v>50355</v>
      </c>
      <c r="BY22" s="8">
        <f>'C завтраками| Bed and breakfast'!BG24*0.9</f>
        <v>50355</v>
      </c>
      <c r="BZ22" s="8">
        <f>'C завтраками| Bed and breakfast'!BH24*0.9</f>
        <v>52605</v>
      </c>
      <c r="CA22" s="8">
        <f>'C завтраками| Bed and breakfast'!BI24*0.9</f>
        <v>52605</v>
      </c>
      <c r="CB22" s="8">
        <f>'C завтраками| Bed and breakfast'!BJ24*0.9</f>
        <v>44955</v>
      </c>
      <c r="CC22" s="8">
        <f>'C завтраками| Bed and breakfast'!BK24*0.9</f>
        <v>45360</v>
      </c>
      <c r="CD22" s="8">
        <f>'C завтраками| Bed and breakfast'!BL24*0.9</f>
        <v>45360</v>
      </c>
      <c r="CE22" s="8">
        <f>'C завтраками| Bed and breakfast'!BM24*0.9</f>
        <v>45360</v>
      </c>
      <c r="CF22" s="8">
        <f>'C завтраками| Bed and breakfast'!BN24*0.9</f>
        <v>44010</v>
      </c>
      <c r="CG22" s="8">
        <f>'C завтраками| Bed and breakfast'!BO24*0.9</f>
        <v>44010</v>
      </c>
      <c r="CH22" s="8">
        <f>'C завтраками| Bed and breakfast'!BP24*0.9</f>
        <v>45360</v>
      </c>
      <c r="CI22" s="8">
        <f>'C завтраками| Bed and breakfast'!BQ24*0.9</f>
        <v>45360</v>
      </c>
      <c r="CJ22" s="8">
        <f>'C завтраками| Bed and breakfast'!BR24*0.9</f>
        <v>45360</v>
      </c>
      <c r="CK22" s="8">
        <f>'C завтраками| Bed and breakfast'!BS24*0.9</f>
        <v>39510</v>
      </c>
      <c r="CL22" s="8">
        <f>'C завтраками| Bed and breakfast'!BT24*0.9</f>
        <v>39510</v>
      </c>
      <c r="CM22" s="8">
        <f>'C завтраками| Bed and breakfast'!BU24*0.9</f>
        <v>39510</v>
      </c>
      <c r="CN22" s="8">
        <f>'C завтраками| Bed and breakfast'!BV24*0.9</f>
        <v>39510</v>
      </c>
      <c r="CO22" s="8">
        <f>'C завтраками| Bed and breakfast'!BW24*0.9</f>
        <v>39510</v>
      </c>
      <c r="CP22" s="8">
        <f>'C завтраками| Bed and breakfast'!BX24*0.9</f>
        <v>39510</v>
      </c>
      <c r="CQ22" s="8">
        <f>'C завтраками| Bed and breakfast'!BY24*0.9</f>
        <v>39510</v>
      </c>
      <c r="CR22" s="8">
        <f>'C завтраками| Bed and breakfast'!BZ24*0.9</f>
        <v>39510</v>
      </c>
      <c r="CS22" s="8">
        <f>'C завтраками| Bed and breakfast'!CA24*0.9</f>
        <v>39510</v>
      </c>
      <c r="CT22" s="8">
        <f>'C завтраками| Bed and breakfast'!CB24*0.9</f>
        <v>39510</v>
      </c>
      <c r="CU22" s="8">
        <f>'C завтраками| Bed and breakfast'!CC24*0.9</f>
        <v>39510</v>
      </c>
      <c r="CV22" s="8">
        <f>'C завтраками| Bed and breakfast'!CD24*0.9</f>
        <v>39510</v>
      </c>
      <c r="CW22" s="8">
        <f>'C завтраками| Bed and breakfast'!CE24*0.9</f>
        <v>39510</v>
      </c>
      <c r="CX22" s="8">
        <f>'C завтраками| Bed and breakfast'!CF24*0.9</f>
        <v>39510</v>
      </c>
      <c r="CY22" s="8">
        <f>'C завтраками| Bed and breakfast'!CG24*0.9</f>
        <v>39510</v>
      </c>
      <c r="CZ22" s="8">
        <f>'C завтраками| Bed and breakfast'!CH24*0.9</f>
        <v>39510</v>
      </c>
      <c r="DA22" s="8">
        <f>'C завтраками| Bed and breakfast'!CI24*0.9</f>
        <v>39510</v>
      </c>
      <c r="DB22" s="8">
        <f>'C завтраками| Bed and breakfast'!CJ24*0.9</f>
        <v>39510</v>
      </c>
      <c r="DC22" s="8">
        <f>'C завтраками| Bed and breakfast'!CK24*0.9</f>
        <v>39510</v>
      </c>
      <c r="DD22" s="8">
        <f>'C завтраками| Bed and breakfast'!CL24*0.9</f>
        <v>39510</v>
      </c>
      <c r="DE22" s="8">
        <f>'C завтраками| Bed and breakfast'!CM24*0.9</f>
        <v>39510</v>
      </c>
      <c r="DF22" s="8">
        <f>'C завтраками| Bed and breakfast'!CN24*0.9</f>
        <v>39510</v>
      </c>
      <c r="DG22" s="8">
        <f>'C завтраками| Bed and breakfast'!CO24*0.9</f>
        <v>39510</v>
      </c>
      <c r="DH22" s="8">
        <f>'C завтраками| Bed and breakfast'!CP24*0.9</f>
        <v>31185</v>
      </c>
      <c r="DI22" s="8">
        <f>'C завтраками| Bed and breakfast'!CQ24*0.9</f>
        <v>31185</v>
      </c>
      <c r="DJ22" s="8">
        <f>'C завтраками| Bed and breakfast'!CR24*0.9</f>
        <v>31635</v>
      </c>
      <c r="DK22" s="8">
        <f>'C завтраками| Bed and breakfast'!CS24*0.9</f>
        <v>31635</v>
      </c>
      <c r="DL22" s="8">
        <f>'C завтраками| Bed and breakfast'!CT24*0.9</f>
        <v>31185</v>
      </c>
      <c r="DM22" s="8">
        <f>'C завтраками| Bed and breakfast'!CU24*0.9</f>
        <v>31185</v>
      </c>
      <c r="DN22" s="8">
        <f>'C завтраками| Bed and breakfast'!CV24*0.9</f>
        <v>31185</v>
      </c>
      <c r="DO22" s="8">
        <f>'C завтраками| Bed and breakfast'!CW24*0.9</f>
        <v>31185</v>
      </c>
      <c r="DP22" s="8">
        <f>'C завтраками| Bed and breakfast'!CX24*0.9</f>
        <v>31185</v>
      </c>
      <c r="DQ22" s="8">
        <f>'C завтраками| Bed and breakfast'!CY24*0.9</f>
        <v>31635</v>
      </c>
      <c r="DR22" s="8">
        <f>'C завтраками| Bed and breakfast'!CZ24*0.9</f>
        <v>31635</v>
      </c>
    </row>
    <row r="23" spans="1:122" s="53" customFormat="1" x14ac:dyDescent="0.2">
      <c r="A23" s="88">
        <f>A8</f>
        <v>2</v>
      </c>
      <c r="B23" s="8" t="e">
        <f>'C завтраками| Bed and breakfast'!#REF!*0.9</f>
        <v>#REF!</v>
      </c>
      <c r="C23" s="8" t="e">
        <f>'C завтраками| Bed and breakfast'!#REF!*0.9</f>
        <v>#REF!</v>
      </c>
      <c r="D23" s="8" t="e">
        <f>'C завтраками| Bed and breakfast'!#REF!*0.9</f>
        <v>#REF!</v>
      </c>
      <c r="E23" s="8" t="e">
        <f>'C завтраками| Bed and breakfast'!#REF!*0.9</f>
        <v>#REF!</v>
      </c>
      <c r="F23" s="8" t="e">
        <f>'C завтраками| Bed and breakfast'!#REF!*0.9</f>
        <v>#REF!</v>
      </c>
      <c r="G23" s="8" t="e">
        <f>'C завтраками| Bed and breakfast'!#REF!*0.9</f>
        <v>#REF!</v>
      </c>
      <c r="H23" s="8" t="e">
        <f>'C завтраками| Bed and breakfast'!#REF!*0.9</f>
        <v>#REF!</v>
      </c>
      <c r="I23" s="8" t="e">
        <f>'C завтраками| Bed and breakfast'!#REF!*0.9</f>
        <v>#REF!</v>
      </c>
      <c r="J23" s="8" t="e">
        <f>'C завтраками| Bed and breakfast'!#REF!*0.9</f>
        <v>#REF!</v>
      </c>
      <c r="K23" s="8" t="e">
        <f>'C завтраками| Bed and breakfast'!#REF!*0.9</f>
        <v>#REF!</v>
      </c>
      <c r="L23" s="8" t="e">
        <f>'C завтраками| Bed and breakfast'!#REF!*0.9</f>
        <v>#REF!</v>
      </c>
      <c r="M23" s="8" t="e">
        <f>'C завтраками| Bed and breakfast'!#REF!*0.9</f>
        <v>#REF!</v>
      </c>
      <c r="N23" s="8" t="e">
        <f>'C завтраками| Bed and breakfast'!#REF!*0.9</f>
        <v>#REF!</v>
      </c>
      <c r="O23" s="8" t="e">
        <f>'C завтраками| Bed and breakfast'!#REF!*0.9</f>
        <v>#REF!</v>
      </c>
      <c r="P23" s="8" t="e">
        <f>'C завтраками| Bed and breakfast'!#REF!*0.9</f>
        <v>#REF!</v>
      </c>
      <c r="Q23" s="8" t="e">
        <f>'C завтраками| Bed and breakfast'!#REF!*0.9</f>
        <v>#REF!</v>
      </c>
      <c r="R23" s="8" t="e">
        <f>'C завтраками| Bed and breakfast'!#REF!*0.9</f>
        <v>#REF!</v>
      </c>
      <c r="S23" s="8" t="e">
        <f>'C завтраками| Bed and breakfast'!#REF!*0.9</f>
        <v>#REF!</v>
      </c>
      <c r="T23" s="8">
        <f>'C завтраками| Bed and breakfast'!B25*0.9</f>
        <v>58050</v>
      </c>
      <c r="U23" s="8">
        <f>'C завтраками| Bed and breakfast'!C25*0.9</f>
        <v>71100</v>
      </c>
      <c r="V23" s="8">
        <f>'C завтраками| Bed and breakfast'!D25*0.9</f>
        <v>71100</v>
      </c>
      <c r="W23" s="8">
        <f>'C завтраками| Bed and breakfast'!E25*0.9</f>
        <v>71100</v>
      </c>
      <c r="X23" s="8">
        <f>'C завтраками| Bed and breakfast'!F25*0.9</f>
        <v>64800</v>
      </c>
      <c r="Y23" s="8">
        <f>'C завтраками| Bed and breakfast'!G25*0.9</f>
        <v>64800</v>
      </c>
      <c r="Z23" s="8">
        <f>'C завтраками| Bed and breakfast'!H25*0.9</f>
        <v>64800</v>
      </c>
      <c r="AA23" s="8">
        <f>'C завтраками| Bed and breakfast'!I25*0.9</f>
        <v>64800</v>
      </c>
      <c r="AB23" s="8">
        <f>'C завтраками| Bed and breakfast'!J25*0.9</f>
        <v>64800</v>
      </c>
      <c r="AC23" s="8">
        <f>'C завтраками| Bed and breakfast'!K25*0.9</f>
        <v>64800</v>
      </c>
      <c r="AD23" s="8">
        <f>'C завтраками| Bed and breakfast'!L25*0.9</f>
        <v>52560</v>
      </c>
      <c r="AE23" s="8">
        <f>'C завтраками| Bed and breakfast'!M25*0.9</f>
        <v>37710</v>
      </c>
      <c r="AF23" s="8">
        <f>'C завтраками| Bed and breakfast'!N25*0.9</f>
        <v>37710</v>
      </c>
      <c r="AG23" s="8">
        <f>'C завтраками| Bed and breakfast'!O25*0.9</f>
        <v>37710</v>
      </c>
      <c r="AH23" s="8">
        <f>'C завтраками| Bed and breakfast'!P25*0.9</f>
        <v>37710</v>
      </c>
      <c r="AI23" s="8">
        <f>'C завтраками| Bed and breakfast'!Q25*0.9</f>
        <v>37710</v>
      </c>
      <c r="AJ23" s="8">
        <f>'C завтраками| Bed and breakfast'!R25*0.9</f>
        <v>39510</v>
      </c>
      <c r="AK23" s="8">
        <f>'C завтраками| Bed and breakfast'!S25*0.9</f>
        <v>39510</v>
      </c>
      <c r="AL23" s="8">
        <f>'C завтраками| Bed and breakfast'!T25*0.9</f>
        <v>39510</v>
      </c>
      <c r="AM23" s="8">
        <f>'C завтраками| Bed and breakfast'!U25*0.9</f>
        <v>39510</v>
      </c>
      <c r="AN23" s="8">
        <f>'C завтраками| Bed and breakfast'!V25*0.9</f>
        <v>39510</v>
      </c>
      <c r="AO23" s="8">
        <f>'C завтраками| Bed and breakfast'!W25*0.9</f>
        <v>37710</v>
      </c>
      <c r="AP23" s="8">
        <f>'C завтраками| Bed and breakfast'!X25*0.9</f>
        <v>37710</v>
      </c>
      <c r="AQ23" s="8">
        <f>'C завтраками| Bed and breakfast'!Y25*0.9</f>
        <v>37710</v>
      </c>
      <c r="AR23" s="8">
        <f>'C завтраками| Bed and breakfast'!Z25*0.9</f>
        <v>37710</v>
      </c>
      <c r="AS23" s="8">
        <f>'C завтраками| Bed and breakfast'!AA25*0.9</f>
        <v>37710</v>
      </c>
      <c r="AT23" s="8">
        <f>'C завтраками| Bed and breakfast'!AB25*0.9</f>
        <v>41310</v>
      </c>
      <c r="AU23" s="8">
        <f>'C завтраками| Bed and breakfast'!AC25*0.9</f>
        <v>41310</v>
      </c>
      <c r="AV23" s="8">
        <f>'C завтраками| Bed and breakfast'!AD25*0.9</f>
        <v>41310</v>
      </c>
      <c r="AW23" s="8">
        <f>'C завтраками| Bed and breakfast'!AE25*0.9</f>
        <v>41310</v>
      </c>
      <c r="AX23" s="8">
        <f>'C завтраками| Bed and breakfast'!AF25*0.9</f>
        <v>41310</v>
      </c>
      <c r="AY23" s="8">
        <f>'C завтраками| Bed and breakfast'!AG25*0.9</f>
        <v>43110</v>
      </c>
      <c r="AZ23" s="8">
        <f>'C завтраками| Bed and breakfast'!AH25*0.9</f>
        <v>45360</v>
      </c>
      <c r="BA23" s="8">
        <f>'C завтраками| Bed and breakfast'!AI25*0.9</f>
        <v>50310</v>
      </c>
      <c r="BB23" s="8">
        <f>'C завтраками| Bed and breakfast'!AJ25*0.9</f>
        <v>50310</v>
      </c>
      <c r="BC23" s="8">
        <f>'C завтраками| Bed and breakfast'!AK25*0.9</f>
        <v>50310</v>
      </c>
      <c r="BD23" s="8">
        <f>'C завтраками| Bed and breakfast'!AL25*0.9</f>
        <v>50310</v>
      </c>
      <c r="BE23" s="8">
        <f>'C завтраками| Bed and breakfast'!AM25*0.9</f>
        <v>50310</v>
      </c>
      <c r="BF23" s="8">
        <f>'C завтраками| Bed and breakfast'!AN25*0.9</f>
        <v>50310</v>
      </c>
      <c r="BG23" s="8">
        <f>'C завтраками| Bed and breakfast'!AO25*0.9</f>
        <v>50310</v>
      </c>
      <c r="BH23" s="8">
        <f>'C завтраками| Bed and breakfast'!AP25*0.9</f>
        <v>50310</v>
      </c>
      <c r="BI23" s="8">
        <f>'C завтраками| Bed and breakfast'!AQ25*0.9</f>
        <v>50310</v>
      </c>
      <c r="BJ23" s="8">
        <f>'C завтраками| Bed and breakfast'!AR25*0.9</f>
        <v>50310</v>
      </c>
      <c r="BK23" s="8">
        <f>'C завтраками| Bed and breakfast'!AS25*0.9</f>
        <v>48510</v>
      </c>
      <c r="BL23" s="8">
        <f>'C завтраками| Bed and breakfast'!AT25*0.9</f>
        <v>48510</v>
      </c>
      <c r="BM23" s="8">
        <f>'C завтраками| Bed and breakfast'!AU25*0.9</f>
        <v>50310</v>
      </c>
      <c r="BN23" s="8">
        <f>'C завтраками| Bed and breakfast'!AV25*0.9</f>
        <v>50310</v>
      </c>
      <c r="BO23" s="8">
        <f>'C завтраками| Bed and breakfast'!AW25*0.9</f>
        <v>52110</v>
      </c>
      <c r="BP23" s="8">
        <f>'C завтраками| Bed and breakfast'!AX25*0.9</f>
        <v>54360</v>
      </c>
      <c r="BQ23" s="8">
        <f>'C завтраками| Bed and breakfast'!AY25*0.9</f>
        <v>54360</v>
      </c>
      <c r="BR23" s="8">
        <f>'C завтраками| Bed and breakfast'!AZ25*0.9</f>
        <v>54360</v>
      </c>
      <c r="BS23" s="8">
        <f>'C завтраками| Bed and breakfast'!BA25*0.9</f>
        <v>54360</v>
      </c>
      <c r="BT23" s="8">
        <f>'C завтраками| Bed and breakfast'!BB25*0.9</f>
        <v>56610</v>
      </c>
      <c r="BU23" s="8">
        <f>'C завтраками| Bed and breakfast'!BC25*0.9</f>
        <v>59310</v>
      </c>
      <c r="BV23" s="8">
        <f>'C завтраками| Bed and breakfast'!BD25*0.9</f>
        <v>59310</v>
      </c>
      <c r="BW23" s="8">
        <f>'C завтраками| Bed and breakfast'!BE25*0.9</f>
        <v>56610</v>
      </c>
      <c r="BX23" s="8">
        <f>'C завтраками| Bed and breakfast'!BF25*0.9</f>
        <v>52110</v>
      </c>
      <c r="BY23" s="8">
        <f>'C завтраками| Bed and breakfast'!BG25*0.9</f>
        <v>52110</v>
      </c>
      <c r="BZ23" s="8">
        <f>'C завтраками| Bed and breakfast'!BH25*0.9</f>
        <v>54360</v>
      </c>
      <c r="CA23" s="8">
        <f>'C завтраками| Bed and breakfast'!BI25*0.9</f>
        <v>54360</v>
      </c>
      <c r="CB23" s="8">
        <f>'C завтраками| Bed and breakfast'!BJ25*0.9</f>
        <v>46710</v>
      </c>
      <c r="CC23" s="8">
        <f>'C завтраками| Bed and breakfast'!BK25*0.9</f>
        <v>47115</v>
      </c>
      <c r="CD23" s="8">
        <f>'C завтраками| Bed and breakfast'!BL25*0.9</f>
        <v>47115</v>
      </c>
      <c r="CE23" s="8">
        <f>'C завтраками| Bed and breakfast'!BM25*0.9</f>
        <v>47115</v>
      </c>
      <c r="CF23" s="8">
        <f>'C завтраками| Bed and breakfast'!BN25*0.9</f>
        <v>45765</v>
      </c>
      <c r="CG23" s="8">
        <f>'C завтраками| Bed and breakfast'!BO25*0.9</f>
        <v>45765</v>
      </c>
      <c r="CH23" s="8">
        <f>'C завтраками| Bed and breakfast'!BP25*0.9</f>
        <v>47115</v>
      </c>
      <c r="CI23" s="8">
        <f>'C завтраками| Bed and breakfast'!BQ25*0.9</f>
        <v>47115</v>
      </c>
      <c r="CJ23" s="8">
        <f>'C завтраками| Bed and breakfast'!BR25*0.9</f>
        <v>47115</v>
      </c>
      <c r="CK23" s="8">
        <f>'C завтраками| Bed and breakfast'!BS25*0.9</f>
        <v>41265</v>
      </c>
      <c r="CL23" s="8">
        <f>'C завтраками| Bed and breakfast'!BT25*0.9</f>
        <v>41265</v>
      </c>
      <c r="CM23" s="8">
        <f>'C завтраками| Bed and breakfast'!BU25*0.9</f>
        <v>41265</v>
      </c>
      <c r="CN23" s="8">
        <f>'C завтраками| Bed and breakfast'!BV25*0.9</f>
        <v>41265</v>
      </c>
      <c r="CO23" s="8">
        <f>'C завтраками| Bed and breakfast'!BW25*0.9</f>
        <v>41265</v>
      </c>
      <c r="CP23" s="8">
        <f>'C завтраками| Bed and breakfast'!BX25*0.9</f>
        <v>41265</v>
      </c>
      <c r="CQ23" s="8">
        <f>'C завтраками| Bed and breakfast'!BY25*0.9</f>
        <v>41265</v>
      </c>
      <c r="CR23" s="8">
        <f>'C завтраками| Bed and breakfast'!BZ25*0.9</f>
        <v>41265</v>
      </c>
      <c r="CS23" s="8">
        <f>'C завтраками| Bed and breakfast'!CA25*0.9</f>
        <v>41265</v>
      </c>
      <c r="CT23" s="8">
        <f>'C завтраками| Bed and breakfast'!CB25*0.9</f>
        <v>41265</v>
      </c>
      <c r="CU23" s="8">
        <f>'C завтраками| Bed and breakfast'!CC25*0.9</f>
        <v>41265</v>
      </c>
      <c r="CV23" s="8">
        <f>'C завтраками| Bed and breakfast'!CD25*0.9</f>
        <v>41265</v>
      </c>
      <c r="CW23" s="8">
        <f>'C завтраками| Bed and breakfast'!CE25*0.9</f>
        <v>41265</v>
      </c>
      <c r="CX23" s="8">
        <f>'C завтраками| Bed and breakfast'!CF25*0.9</f>
        <v>41265</v>
      </c>
      <c r="CY23" s="8">
        <f>'C завтраками| Bed and breakfast'!CG25*0.9</f>
        <v>41265</v>
      </c>
      <c r="CZ23" s="8">
        <f>'C завтраками| Bed and breakfast'!CH25*0.9</f>
        <v>41265</v>
      </c>
      <c r="DA23" s="8">
        <f>'C завтраками| Bed and breakfast'!CI25*0.9</f>
        <v>41265</v>
      </c>
      <c r="DB23" s="8">
        <f>'C завтраками| Bed and breakfast'!CJ25*0.9</f>
        <v>41265</v>
      </c>
      <c r="DC23" s="8">
        <f>'C завтраками| Bed and breakfast'!CK25*0.9</f>
        <v>41265</v>
      </c>
      <c r="DD23" s="8">
        <f>'C завтраками| Bed and breakfast'!CL25*0.9</f>
        <v>41265</v>
      </c>
      <c r="DE23" s="8">
        <f>'C завтраками| Bed and breakfast'!CM25*0.9</f>
        <v>41265</v>
      </c>
      <c r="DF23" s="8">
        <f>'C завтраками| Bed and breakfast'!CN25*0.9</f>
        <v>41265</v>
      </c>
      <c r="DG23" s="8">
        <f>'C завтраками| Bed and breakfast'!CO25*0.9</f>
        <v>41265</v>
      </c>
      <c r="DH23" s="8">
        <f>'C завтраками| Bed and breakfast'!CP25*0.9</f>
        <v>32850</v>
      </c>
      <c r="DI23" s="8">
        <f>'C завтраками| Bed and breakfast'!CQ25*0.9</f>
        <v>32850</v>
      </c>
      <c r="DJ23" s="8">
        <f>'C завтраками| Bed and breakfast'!CR25*0.9</f>
        <v>33300</v>
      </c>
      <c r="DK23" s="8">
        <f>'C завтраками| Bed and breakfast'!CS25*0.9</f>
        <v>33300</v>
      </c>
      <c r="DL23" s="8">
        <f>'C завтраками| Bed and breakfast'!CT25*0.9</f>
        <v>32850</v>
      </c>
      <c r="DM23" s="8">
        <f>'C завтраками| Bed and breakfast'!CU25*0.9</f>
        <v>32850</v>
      </c>
      <c r="DN23" s="8">
        <f>'C завтраками| Bed and breakfast'!CV25*0.9</f>
        <v>32850</v>
      </c>
      <c r="DO23" s="8">
        <f>'C завтраками| Bed and breakfast'!CW25*0.9</f>
        <v>32850</v>
      </c>
      <c r="DP23" s="8">
        <f>'C завтраками| Bed and breakfast'!CX25*0.9</f>
        <v>32850</v>
      </c>
      <c r="DQ23" s="8">
        <f>'C завтраками| Bed and breakfast'!CY25*0.9</f>
        <v>33300</v>
      </c>
      <c r="DR23" s="8">
        <f>'C завтраками| Bed and breakfast'!CZ25*0.9</f>
        <v>33300</v>
      </c>
    </row>
    <row r="24" spans="1:122" s="53" customFormat="1" x14ac:dyDescent="0.2">
      <c r="A24" s="42" t="s">
        <v>87</v>
      </c>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row>
    <row r="25" spans="1:122" s="53" customFormat="1" x14ac:dyDescent="0.2">
      <c r="A25" s="88" t="s">
        <v>88</v>
      </c>
      <c r="B25" s="8" t="e">
        <f>'C завтраками| Bed and breakfast'!#REF!*0.9</f>
        <v>#REF!</v>
      </c>
      <c r="C25" s="8" t="e">
        <f>'C завтраками| Bed and breakfast'!#REF!*0.9</f>
        <v>#REF!</v>
      </c>
      <c r="D25" s="8" t="e">
        <f>'C завтраками| Bed and breakfast'!#REF!*0.9</f>
        <v>#REF!</v>
      </c>
      <c r="E25" s="8" t="e">
        <f>'C завтраками| Bed and breakfast'!#REF!*0.9</f>
        <v>#REF!</v>
      </c>
      <c r="F25" s="8" t="e">
        <f>'C завтраками| Bed and breakfast'!#REF!*0.9</f>
        <v>#REF!</v>
      </c>
      <c r="G25" s="8" t="e">
        <f>'C завтраками| Bed and breakfast'!#REF!*0.9</f>
        <v>#REF!</v>
      </c>
      <c r="H25" s="8" t="e">
        <f>'C завтраками| Bed and breakfast'!#REF!*0.9</f>
        <v>#REF!</v>
      </c>
      <c r="I25" s="8" t="e">
        <f>'C завтраками| Bed and breakfast'!#REF!*0.9</f>
        <v>#REF!</v>
      </c>
      <c r="J25" s="8" t="e">
        <f>'C завтраками| Bed and breakfast'!#REF!*0.9</f>
        <v>#REF!</v>
      </c>
      <c r="K25" s="8" t="e">
        <f>'C завтраками| Bed and breakfast'!#REF!*0.9</f>
        <v>#REF!</v>
      </c>
      <c r="L25" s="8" t="e">
        <f>'C завтраками| Bed and breakfast'!#REF!*0.9</f>
        <v>#REF!</v>
      </c>
      <c r="M25" s="8" t="e">
        <f>'C завтраками| Bed and breakfast'!#REF!*0.9</f>
        <v>#REF!</v>
      </c>
      <c r="N25" s="8" t="e">
        <f>'C завтраками| Bed and breakfast'!#REF!*0.9</f>
        <v>#REF!</v>
      </c>
      <c r="O25" s="8" t="e">
        <f>'C завтраками| Bed and breakfast'!#REF!*0.9</f>
        <v>#REF!</v>
      </c>
      <c r="P25" s="8" t="e">
        <f>'C завтраками| Bed and breakfast'!#REF!*0.9</f>
        <v>#REF!</v>
      </c>
      <c r="Q25" s="8" t="e">
        <f>'C завтраками| Bed and breakfast'!#REF!*0.9</f>
        <v>#REF!</v>
      </c>
      <c r="R25" s="8" t="e">
        <f>'C завтраками| Bed and breakfast'!#REF!*0.9</f>
        <v>#REF!</v>
      </c>
      <c r="S25" s="8" t="e">
        <f>'C завтраками| Bed and breakfast'!#REF!*0.9</f>
        <v>#REF!</v>
      </c>
      <c r="T25" s="8">
        <f>'C завтраками| Bed and breakfast'!B27*0.9</f>
        <v>107550</v>
      </c>
      <c r="U25" s="8">
        <f>'C завтраками| Bed and breakfast'!C27*0.9</f>
        <v>120600</v>
      </c>
      <c r="V25" s="8">
        <f>'C завтраками| Bed and breakfast'!D27*0.9</f>
        <v>120600</v>
      </c>
      <c r="W25" s="8">
        <f>'C завтраками| Bed and breakfast'!E27*0.9</f>
        <v>120600</v>
      </c>
      <c r="X25" s="8">
        <f>'C завтраками| Bed and breakfast'!F27*0.9</f>
        <v>114300</v>
      </c>
      <c r="Y25" s="8">
        <f>'C завтраками| Bed and breakfast'!G27*0.9</f>
        <v>114300</v>
      </c>
      <c r="Z25" s="8">
        <f>'C завтраками| Bed and breakfast'!H27*0.9</f>
        <v>114300</v>
      </c>
      <c r="AA25" s="8">
        <f>'C завтраками| Bed and breakfast'!I27*0.9</f>
        <v>114300</v>
      </c>
      <c r="AB25" s="8">
        <f>'C завтраками| Bed and breakfast'!J27*0.9</f>
        <v>114300</v>
      </c>
      <c r="AC25" s="8">
        <f>'C завтраками| Bed and breakfast'!K27*0.9</f>
        <v>114300</v>
      </c>
      <c r="AD25" s="8">
        <f>'C завтраками| Bed and breakfast'!L27*0.9</f>
        <v>84060</v>
      </c>
      <c r="AE25" s="8">
        <f>'C завтраками| Bed and breakfast'!M27*0.9</f>
        <v>69210</v>
      </c>
      <c r="AF25" s="8">
        <f>'C завтраками| Bed and breakfast'!N27*0.9</f>
        <v>69210</v>
      </c>
      <c r="AG25" s="8">
        <f>'C завтраками| Bed and breakfast'!O27*0.9</f>
        <v>69210</v>
      </c>
      <c r="AH25" s="8">
        <f>'C завтраками| Bed and breakfast'!P27*0.9</f>
        <v>69210</v>
      </c>
      <c r="AI25" s="8">
        <f>'C завтраками| Bed and breakfast'!Q27*0.9</f>
        <v>69210</v>
      </c>
      <c r="AJ25" s="8">
        <f>'C завтраками| Bed and breakfast'!R27*0.9</f>
        <v>71010</v>
      </c>
      <c r="AK25" s="8">
        <f>'C завтраками| Bed and breakfast'!S27*0.9</f>
        <v>71010</v>
      </c>
      <c r="AL25" s="8">
        <f>'C завтраками| Bed and breakfast'!T27*0.9</f>
        <v>71010</v>
      </c>
      <c r="AM25" s="8">
        <f>'C завтраками| Bed and breakfast'!U27*0.9</f>
        <v>71010</v>
      </c>
      <c r="AN25" s="8">
        <f>'C завтраками| Bed and breakfast'!V27*0.9</f>
        <v>71010</v>
      </c>
      <c r="AO25" s="8">
        <f>'C завтраками| Bed and breakfast'!W27*0.9</f>
        <v>69210</v>
      </c>
      <c r="AP25" s="8">
        <f>'C завтраками| Bed and breakfast'!X27*0.9</f>
        <v>69210</v>
      </c>
      <c r="AQ25" s="8">
        <f>'C завтраками| Bed and breakfast'!Y27*0.9</f>
        <v>69210</v>
      </c>
      <c r="AR25" s="8">
        <f>'C завтраками| Bed and breakfast'!Z27*0.9</f>
        <v>69210</v>
      </c>
      <c r="AS25" s="8">
        <f>'C завтраками| Bed and breakfast'!AA27*0.9</f>
        <v>69210</v>
      </c>
      <c r="AT25" s="8">
        <f>'C завтраками| Bed and breakfast'!AB27*0.9</f>
        <v>72810</v>
      </c>
      <c r="AU25" s="8">
        <f>'C завтраками| Bed and breakfast'!AC27*0.9</f>
        <v>72810</v>
      </c>
      <c r="AV25" s="8">
        <f>'C завтраками| Bed and breakfast'!AD27*0.9</f>
        <v>72810</v>
      </c>
      <c r="AW25" s="8">
        <f>'C завтраками| Bed and breakfast'!AE27*0.9</f>
        <v>72810</v>
      </c>
      <c r="AX25" s="8">
        <f>'C завтраками| Bed and breakfast'!AF27*0.9</f>
        <v>72810</v>
      </c>
      <c r="AY25" s="8">
        <f>'C завтраками| Bed and breakfast'!AG27*0.9</f>
        <v>74610</v>
      </c>
      <c r="AZ25" s="8">
        <f>'C завтраками| Bed and breakfast'!AH27*0.9</f>
        <v>76860</v>
      </c>
      <c r="BA25" s="8">
        <f>'C завтраками| Bed and breakfast'!AI27*0.9</f>
        <v>86310</v>
      </c>
      <c r="BB25" s="8">
        <f>'C завтраками| Bed and breakfast'!AJ27*0.9</f>
        <v>86310</v>
      </c>
      <c r="BC25" s="8">
        <f>'C завтраками| Bed and breakfast'!AK27*0.9</f>
        <v>86310</v>
      </c>
      <c r="BD25" s="8">
        <f>'C завтраками| Bed and breakfast'!AL27*0.9</f>
        <v>86310</v>
      </c>
      <c r="BE25" s="8">
        <f>'C завтраками| Bed and breakfast'!AM27*0.9</f>
        <v>86310</v>
      </c>
      <c r="BF25" s="8">
        <f>'C завтраками| Bed and breakfast'!AN27*0.9</f>
        <v>86310</v>
      </c>
      <c r="BG25" s="8">
        <f>'C завтраками| Bed and breakfast'!AO27*0.9</f>
        <v>86310</v>
      </c>
      <c r="BH25" s="8">
        <f>'C завтраками| Bed and breakfast'!AP27*0.9</f>
        <v>86310</v>
      </c>
      <c r="BI25" s="8">
        <f>'C завтраками| Bed and breakfast'!AQ27*0.9</f>
        <v>86310</v>
      </c>
      <c r="BJ25" s="8">
        <f>'C завтраками| Bed and breakfast'!AR27*0.9</f>
        <v>86310</v>
      </c>
      <c r="BK25" s="8">
        <f>'C завтраками| Bed and breakfast'!AS27*0.9</f>
        <v>84510</v>
      </c>
      <c r="BL25" s="8">
        <f>'C завтраками| Bed and breakfast'!AT27*0.9</f>
        <v>84510</v>
      </c>
      <c r="BM25" s="8">
        <f>'C завтраками| Bed and breakfast'!AU27*0.9</f>
        <v>86310</v>
      </c>
      <c r="BN25" s="8">
        <f>'C завтраками| Bed and breakfast'!AV27*0.9</f>
        <v>86310</v>
      </c>
      <c r="BO25" s="8">
        <f>'C завтраками| Bed and breakfast'!AW27*0.9</f>
        <v>88110</v>
      </c>
      <c r="BP25" s="8">
        <f>'C завтраками| Bed and breakfast'!AX27*0.9</f>
        <v>90360</v>
      </c>
      <c r="BQ25" s="8">
        <f>'C завтраками| Bed and breakfast'!AY27*0.9</f>
        <v>90360</v>
      </c>
      <c r="BR25" s="8">
        <f>'C завтраками| Bed and breakfast'!AZ27*0.9</f>
        <v>90360</v>
      </c>
      <c r="BS25" s="8">
        <f>'C завтраками| Bed and breakfast'!BA27*0.9</f>
        <v>90360</v>
      </c>
      <c r="BT25" s="8">
        <f>'C завтраками| Bed and breakfast'!BB27*0.9</f>
        <v>92610</v>
      </c>
      <c r="BU25" s="8">
        <f>'C завтраками| Bed and breakfast'!BC27*0.9</f>
        <v>95310</v>
      </c>
      <c r="BV25" s="8">
        <f>'C завтраками| Bed and breakfast'!BD27*0.9</f>
        <v>95310</v>
      </c>
      <c r="BW25" s="8">
        <f>'C завтраками| Bed and breakfast'!BE27*0.9</f>
        <v>92610</v>
      </c>
      <c r="BX25" s="8">
        <f>'C завтраками| Bed and breakfast'!BF27*0.9</f>
        <v>88110</v>
      </c>
      <c r="BY25" s="8">
        <f>'C завтраками| Bed and breakfast'!BG27*0.9</f>
        <v>88110</v>
      </c>
      <c r="BZ25" s="8">
        <f>'C завтраками| Bed and breakfast'!BH27*0.9</f>
        <v>90360</v>
      </c>
      <c r="CA25" s="8">
        <f>'C завтраками| Bed and breakfast'!BI27*0.9</f>
        <v>90360</v>
      </c>
      <c r="CB25" s="8">
        <f>'C завтраками| Bed and breakfast'!BJ27*0.9</f>
        <v>82710</v>
      </c>
      <c r="CC25" s="8">
        <f>'C завтраками| Bed and breakfast'!BK27*0.9</f>
        <v>83115</v>
      </c>
      <c r="CD25" s="8">
        <f>'C завтраками| Bed and breakfast'!BL27*0.9</f>
        <v>83115</v>
      </c>
      <c r="CE25" s="8">
        <f>'C завтраками| Bed and breakfast'!BM27*0.9</f>
        <v>83115</v>
      </c>
      <c r="CF25" s="8">
        <f>'C завтраками| Bed and breakfast'!BN27*0.9</f>
        <v>81765</v>
      </c>
      <c r="CG25" s="8">
        <f>'C завтраками| Bed and breakfast'!BO27*0.9</f>
        <v>81765</v>
      </c>
      <c r="CH25" s="8">
        <f>'C завтраками| Bed and breakfast'!BP27*0.9</f>
        <v>83115</v>
      </c>
      <c r="CI25" s="8">
        <f>'C завтраками| Bed and breakfast'!BQ27*0.9</f>
        <v>83115</v>
      </c>
      <c r="CJ25" s="8">
        <f>'C завтраками| Bed and breakfast'!BR27*0.9</f>
        <v>83115</v>
      </c>
      <c r="CK25" s="8">
        <f>'C завтраками| Bed and breakfast'!BS27*0.9</f>
        <v>72765</v>
      </c>
      <c r="CL25" s="8">
        <f>'C завтраками| Bed and breakfast'!BT27*0.9</f>
        <v>72765</v>
      </c>
      <c r="CM25" s="8">
        <f>'C завтраками| Bed and breakfast'!BU27*0.9</f>
        <v>72765</v>
      </c>
      <c r="CN25" s="8">
        <f>'C завтраками| Bed and breakfast'!BV27*0.9</f>
        <v>72765</v>
      </c>
      <c r="CO25" s="8">
        <f>'C завтраками| Bed and breakfast'!BW27*0.9</f>
        <v>72765</v>
      </c>
      <c r="CP25" s="8">
        <f>'C завтраками| Bed and breakfast'!BX27*0.9</f>
        <v>72765</v>
      </c>
      <c r="CQ25" s="8">
        <f>'C завтраками| Bed and breakfast'!BY27*0.9</f>
        <v>72765</v>
      </c>
      <c r="CR25" s="8">
        <f>'C завтраками| Bed and breakfast'!BZ27*0.9</f>
        <v>72765</v>
      </c>
      <c r="CS25" s="8">
        <f>'C завтраками| Bed and breakfast'!CA27*0.9</f>
        <v>72765</v>
      </c>
      <c r="CT25" s="8">
        <f>'C завтраками| Bed and breakfast'!CB27*0.9</f>
        <v>72765</v>
      </c>
      <c r="CU25" s="8">
        <f>'C завтраками| Bed and breakfast'!CC27*0.9</f>
        <v>72765</v>
      </c>
      <c r="CV25" s="8">
        <f>'C завтраками| Bed and breakfast'!CD27*0.9</f>
        <v>72765</v>
      </c>
      <c r="CW25" s="8">
        <f>'C завтраками| Bed and breakfast'!CE27*0.9</f>
        <v>72765</v>
      </c>
      <c r="CX25" s="8">
        <f>'C завтраками| Bed and breakfast'!CF27*0.9</f>
        <v>72765</v>
      </c>
      <c r="CY25" s="8">
        <f>'C завтраками| Bed and breakfast'!CG27*0.9</f>
        <v>72765</v>
      </c>
      <c r="CZ25" s="8">
        <f>'C завтраками| Bed and breakfast'!CH27*0.9</f>
        <v>72765</v>
      </c>
      <c r="DA25" s="8">
        <f>'C завтраками| Bed and breakfast'!CI27*0.9</f>
        <v>72765</v>
      </c>
      <c r="DB25" s="8">
        <f>'C завтраками| Bed and breakfast'!CJ27*0.9</f>
        <v>72765</v>
      </c>
      <c r="DC25" s="8">
        <f>'C завтраками| Bed and breakfast'!CK27*0.9</f>
        <v>72765</v>
      </c>
      <c r="DD25" s="8">
        <f>'C завтраками| Bed and breakfast'!CL27*0.9</f>
        <v>72765</v>
      </c>
      <c r="DE25" s="8">
        <f>'C завтраками| Bed and breakfast'!CM27*0.9</f>
        <v>72765</v>
      </c>
      <c r="DF25" s="8">
        <f>'C завтраками| Bed and breakfast'!CN27*0.9</f>
        <v>72765</v>
      </c>
      <c r="DG25" s="8">
        <f>'C завтраками| Bed and breakfast'!CO27*0.9</f>
        <v>72765</v>
      </c>
      <c r="DH25" s="8">
        <f>'C завтраками| Bed and breakfast'!CP27*0.9</f>
        <v>64350</v>
      </c>
      <c r="DI25" s="8">
        <f>'C завтраками| Bed and breakfast'!CQ27*0.9</f>
        <v>64350</v>
      </c>
      <c r="DJ25" s="8">
        <f>'C завтраками| Bed and breakfast'!CR27*0.9</f>
        <v>64800</v>
      </c>
      <c r="DK25" s="8">
        <f>'C завтраками| Bed and breakfast'!CS27*0.9</f>
        <v>64800</v>
      </c>
      <c r="DL25" s="8">
        <f>'C завтраками| Bed and breakfast'!CT27*0.9</f>
        <v>64350</v>
      </c>
      <c r="DM25" s="8">
        <f>'C завтраками| Bed and breakfast'!CU27*0.9</f>
        <v>64350</v>
      </c>
      <c r="DN25" s="8">
        <f>'C завтраками| Bed and breakfast'!CV27*0.9</f>
        <v>64350</v>
      </c>
      <c r="DO25" s="8">
        <f>'C завтраками| Bed and breakfast'!CW27*0.9</f>
        <v>64350</v>
      </c>
      <c r="DP25" s="8">
        <f>'C завтраками| Bed and breakfast'!CX27*0.9</f>
        <v>64350</v>
      </c>
      <c r="DQ25" s="8">
        <f>'C завтраками| Bed and breakfast'!CY27*0.9</f>
        <v>64800</v>
      </c>
      <c r="DR25" s="8">
        <f>'C завтраками| Bed and breakfast'!CZ27*0.9</f>
        <v>64800</v>
      </c>
    </row>
    <row r="26" spans="1:122" s="53" customFormat="1" x14ac:dyDescent="0.2">
      <c r="A26" s="89"/>
    </row>
    <row r="27" spans="1:122" s="50" customFormat="1" ht="96.75" thickBot="1" x14ac:dyDescent="0.25">
      <c r="A27" s="224" t="s">
        <v>296</v>
      </c>
    </row>
    <row r="28" spans="1:122" s="50" customFormat="1" ht="12.75" thickBot="1" x14ac:dyDescent="0.25">
      <c r="A28" s="104"/>
    </row>
    <row r="29" spans="1:122" x14ac:dyDescent="0.2">
      <c r="A29" s="63" t="s">
        <v>66</v>
      </c>
    </row>
    <row r="30" spans="1:122" ht="9" hidden="1" customHeight="1" x14ac:dyDescent="0.2">
      <c r="A30" s="43" t="s">
        <v>78</v>
      </c>
    </row>
    <row r="31" spans="1:122" ht="10.7" customHeight="1" x14ac:dyDescent="0.2">
      <c r="A31" s="43" t="s">
        <v>67</v>
      </c>
    </row>
    <row r="32" spans="1:122" x14ac:dyDescent="0.2">
      <c r="A32" s="43" t="s">
        <v>68</v>
      </c>
    </row>
    <row r="33" spans="1:1" ht="13.35" customHeight="1" x14ac:dyDescent="0.2">
      <c r="A33" s="43" t="s">
        <v>69</v>
      </c>
    </row>
    <row r="34" spans="1:1" ht="13.35" customHeight="1" x14ac:dyDescent="0.2">
      <c r="A34" s="159" t="s">
        <v>162</v>
      </c>
    </row>
    <row r="35" spans="1:1" ht="12.6" customHeight="1" thickBot="1" x14ac:dyDescent="0.25">
      <c r="A35" s="3" t="s">
        <v>291</v>
      </c>
    </row>
    <row r="36" spans="1:1" ht="24.75" thickBot="1" x14ac:dyDescent="0.25">
      <c r="A36" s="223" t="s">
        <v>292</v>
      </c>
    </row>
    <row r="37" spans="1:1" ht="11.45" customHeight="1" x14ac:dyDescent="0.2">
      <c r="A37" s="127"/>
    </row>
    <row r="38" spans="1:1" ht="12.75" thickBot="1" x14ac:dyDescent="0.25">
      <c r="A38" s="3" t="s">
        <v>71</v>
      </c>
    </row>
    <row r="39" spans="1:1" ht="12.75" thickBot="1" x14ac:dyDescent="0.25">
      <c r="A39" s="107" t="s">
        <v>293</v>
      </c>
    </row>
    <row r="40" spans="1:1" ht="24" x14ac:dyDescent="0.2">
      <c r="A40" s="70" t="s">
        <v>297</v>
      </c>
    </row>
    <row r="41" spans="1:1" ht="13.5" thickBot="1" x14ac:dyDescent="0.25">
      <c r="A41" t="s">
        <v>294</v>
      </c>
    </row>
    <row r="42" spans="1:1" ht="12.75" thickBot="1" x14ac:dyDescent="0.25">
      <c r="A42" s="107"/>
    </row>
    <row r="43" spans="1:1" x14ac:dyDescent="0.2">
      <c r="A43" s="48" t="s">
        <v>70</v>
      </c>
    </row>
    <row r="44" spans="1:1" ht="48" x14ac:dyDescent="0.2">
      <c r="A44" s="222" t="s">
        <v>302</v>
      </c>
    </row>
    <row r="46" spans="1:1" x14ac:dyDescent="0.2">
      <c r="A46" s="222"/>
    </row>
  </sheetData>
  <mergeCells count="1">
    <mergeCell ref="A1:A2"/>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FF00"/>
  </sheetPr>
  <dimension ref="A1:DY69"/>
  <sheetViews>
    <sheetView topLeftCell="A10" zoomScaleNormal="100" workbookViewId="0">
      <pane xSplit="1" topLeftCell="B1" activePane="topRight" state="frozen"/>
      <selection activeCell="A32" sqref="A32:XFD34"/>
      <selection pane="topRight" activeCell="A32" sqref="A32:XFD34"/>
    </sheetView>
  </sheetViews>
  <sheetFormatPr defaultColWidth="9" defaultRowHeight="12" x14ac:dyDescent="0.2"/>
  <cols>
    <col min="1" max="1" width="87.42578125" style="48" customWidth="1"/>
    <col min="2" max="17" width="0" style="48" hidden="1" customWidth="1"/>
    <col min="18" max="29" width="8.7109375" style="48" hidden="1" customWidth="1"/>
    <col min="30" max="16384" width="9" style="48"/>
  </cols>
  <sheetData>
    <row r="1" spans="1:129" s="51" customFormat="1" ht="12" customHeight="1" x14ac:dyDescent="0.2">
      <c r="A1" s="230" t="s">
        <v>82</v>
      </c>
    </row>
    <row r="2" spans="1:129" s="51" customFormat="1" ht="12" customHeight="1" x14ac:dyDescent="0.2">
      <c r="A2" s="230"/>
    </row>
    <row r="3" spans="1:129" s="51" customFormat="1" ht="11.1" customHeight="1" x14ac:dyDescent="0.2">
      <c r="A3" s="97"/>
    </row>
    <row r="4" spans="1:129" s="52" customFormat="1" ht="32.1" customHeight="1" x14ac:dyDescent="0.2">
      <c r="A4" s="98" t="s">
        <v>64</v>
      </c>
      <c r="B4" s="187" t="e">
        <f>'C завтраками| Bed and breakfast'!#REF!</f>
        <v>#REF!</v>
      </c>
      <c r="C4" s="187" t="e">
        <f>'C завтраками| Bed and breakfast'!#REF!</f>
        <v>#REF!</v>
      </c>
      <c r="D4" s="187" t="e">
        <f>'C завтраками| Bed and breakfast'!#REF!</f>
        <v>#REF!</v>
      </c>
      <c r="E4" s="187" t="e">
        <f>'C завтраками| Bed and breakfast'!#REF!</f>
        <v>#REF!</v>
      </c>
      <c r="F4" s="187" t="e">
        <f>'C завтраками| Bed and breakfast'!#REF!</f>
        <v>#REF!</v>
      </c>
      <c r="G4" s="187" t="e">
        <f>'C завтраками| Bed and breakfast'!#REF!</f>
        <v>#REF!</v>
      </c>
      <c r="H4" s="187" t="e">
        <f>'C завтраками| Bed and breakfast'!#REF!</f>
        <v>#REF!</v>
      </c>
      <c r="I4" s="187" t="e">
        <f>'C завтраками| Bed and breakfast'!#REF!</f>
        <v>#REF!</v>
      </c>
      <c r="J4" s="187" t="e">
        <f>'C завтраками| Bed and breakfast'!#REF!</f>
        <v>#REF!</v>
      </c>
      <c r="K4" s="187" t="e">
        <f>'C завтраками| Bed and breakfast'!#REF!</f>
        <v>#REF!</v>
      </c>
      <c r="L4" s="187" t="e">
        <f>'C завтраками| Bed and breakfast'!#REF!</f>
        <v>#REF!</v>
      </c>
      <c r="M4" s="187" t="e">
        <f>'C завтраками| Bed and breakfast'!#REF!</f>
        <v>#REF!</v>
      </c>
      <c r="N4" s="187" t="e">
        <f>'C завтраками| Bed and breakfast'!#REF!</f>
        <v>#REF!</v>
      </c>
      <c r="O4" s="187" t="e">
        <f>'C завтраками| Bed and breakfast'!#REF!</f>
        <v>#REF!</v>
      </c>
      <c r="P4" s="187" t="e">
        <f>'C завтраками| Bed and breakfast'!#REF!</f>
        <v>#REF!</v>
      </c>
      <c r="Q4" s="187" t="e">
        <f>'C завтраками| Bed and breakfast'!#REF!</f>
        <v>#REF!</v>
      </c>
      <c r="R4" s="187" t="e">
        <f>'C завтраками| Bed and breakfast'!#REF!</f>
        <v>#REF!</v>
      </c>
      <c r="S4" s="187" t="e">
        <f>'C завтраками| Bed and breakfast'!#REF!</f>
        <v>#REF!</v>
      </c>
      <c r="T4" s="187">
        <f>'C завтраками| Bed and breakfast'!B4</f>
        <v>46021</v>
      </c>
      <c r="U4" s="187">
        <f>'C завтраками| Bed and breakfast'!C4</f>
        <v>46022</v>
      </c>
      <c r="V4" s="187">
        <f>'C завтраками| Bed and breakfast'!D4</f>
        <v>46023</v>
      </c>
      <c r="W4" s="187">
        <f>'C завтраками| Bed and breakfast'!E4</f>
        <v>46024</v>
      </c>
      <c r="X4" s="187">
        <f>'C завтраками| Bed and breakfast'!F4</f>
        <v>46025</v>
      </c>
      <c r="Y4" s="187">
        <f>'C завтраками| Bed and breakfast'!G4</f>
        <v>46026</v>
      </c>
      <c r="Z4" s="187">
        <f>'C завтраками| Bed and breakfast'!H4</f>
        <v>46027</v>
      </c>
      <c r="AA4" s="187">
        <f>'C завтраками| Bed and breakfast'!I4</f>
        <v>46028</v>
      </c>
      <c r="AB4" s="187">
        <f>'C завтраками| Bed and breakfast'!J4</f>
        <v>46029</v>
      </c>
      <c r="AC4" s="187">
        <f>'C завтраками| Bed and breakfast'!K4</f>
        <v>46030</v>
      </c>
      <c r="AD4" s="187">
        <f>'C завтраками| Bed and breakfast'!L4</f>
        <v>46031</v>
      </c>
      <c r="AE4" s="187">
        <f>'C завтраками| Bed and breakfast'!M4</f>
        <v>46032</v>
      </c>
      <c r="AF4" s="187">
        <f>'C завтраками| Bed and breakfast'!N4</f>
        <v>46033</v>
      </c>
      <c r="AG4" s="187">
        <f>'C завтраками| Bed and breakfast'!O4</f>
        <v>46034</v>
      </c>
      <c r="AH4" s="187">
        <f>'C завтраками| Bed and breakfast'!P4</f>
        <v>46035</v>
      </c>
      <c r="AI4" s="187">
        <f>'C завтраками| Bed and breakfast'!Q4</f>
        <v>46036</v>
      </c>
      <c r="AJ4" s="187">
        <f>'C завтраками| Bed and breakfast'!R4</f>
        <v>46037</v>
      </c>
      <c r="AK4" s="187">
        <f>'C завтраками| Bed and breakfast'!S4</f>
        <v>46038</v>
      </c>
      <c r="AL4" s="187">
        <f>'C завтраками| Bed and breakfast'!T4</f>
        <v>46039</v>
      </c>
      <c r="AM4" s="187">
        <f>'C завтраками| Bed and breakfast'!U4</f>
        <v>46040</v>
      </c>
      <c r="AN4" s="187">
        <f>'C завтраками| Bed and breakfast'!V4</f>
        <v>46041</v>
      </c>
      <c r="AO4" s="187">
        <f>'C завтраками| Bed and breakfast'!W4</f>
        <v>46042</v>
      </c>
      <c r="AP4" s="187">
        <f>'C завтраками| Bed and breakfast'!X4</f>
        <v>46043</v>
      </c>
      <c r="AQ4" s="187">
        <f>'C завтраками| Bed and breakfast'!Y4</f>
        <v>46044</v>
      </c>
      <c r="AR4" s="187">
        <f>'C завтраками| Bed and breakfast'!Z4</f>
        <v>46045</v>
      </c>
      <c r="AS4" s="187">
        <f>'C завтраками| Bed and breakfast'!AA4</f>
        <v>46046</v>
      </c>
      <c r="AT4" s="187">
        <f>'C завтраками| Bed and breakfast'!AB4</f>
        <v>46047</v>
      </c>
      <c r="AU4" s="187">
        <f>'C завтраками| Bed and breakfast'!AC4</f>
        <v>46048</v>
      </c>
      <c r="AV4" s="187">
        <f>'C завтраками| Bed and breakfast'!AD4</f>
        <v>46049</v>
      </c>
      <c r="AW4" s="187">
        <f>'C завтраками| Bed and breakfast'!AE4</f>
        <v>46050</v>
      </c>
      <c r="AX4" s="187">
        <f>'C завтраками| Bed and breakfast'!AF4</f>
        <v>46051</v>
      </c>
      <c r="AY4" s="187">
        <f>'C завтраками| Bed and breakfast'!AG4</f>
        <v>46052</v>
      </c>
      <c r="AZ4" s="187">
        <f>'C завтраками| Bed and breakfast'!AH4</f>
        <v>46053</v>
      </c>
      <c r="BA4" s="187">
        <f>'C завтраками| Bed and breakfast'!AI4</f>
        <v>46054</v>
      </c>
      <c r="BB4" s="187">
        <f>'C завтраками| Bed and breakfast'!AJ4</f>
        <v>46055</v>
      </c>
      <c r="BC4" s="187">
        <f>'C завтраками| Bed and breakfast'!AK4</f>
        <v>46056</v>
      </c>
      <c r="BD4" s="187">
        <f>'C завтраками| Bed and breakfast'!AL4</f>
        <v>46057</v>
      </c>
      <c r="BE4" s="187">
        <f>'C завтраками| Bed and breakfast'!AM4</f>
        <v>46058</v>
      </c>
      <c r="BF4" s="187">
        <f>'C завтраками| Bed and breakfast'!AN4</f>
        <v>46059</v>
      </c>
      <c r="BG4" s="187">
        <f>'C завтраками| Bed and breakfast'!AO4</f>
        <v>46060</v>
      </c>
      <c r="BH4" s="187">
        <f>'C завтраками| Bed and breakfast'!AP4</f>
        <v>46061</v>
      </c>
      <c r="BI4" s="187">
        <f>'C завтраками| Bed and breakfast'!AQ4</f>
        <v>46062</v>
      </c>
      <c r="BJ4" s="187">
        <f>'C завтраками| Bed and breakfast'!AR4</f>
        <v>46063</v>
      </c>
      <c r="BK4" s="187">
        <f>'C завтраками| Bed and breakfast'!AS4</f>
        <v>46064</v>
      </c>
      <c r="BL4" s="187">
        <f>'C завтраками| Bed and breakfast'!AT4</f>
        <v>46065</v>
      </c>
      <c r="BM4" s="187">
        <f>'C завтраками| Bed and breakfast'!AU4</f>
        <v>46066</v>
      </c>
      <c r="BN4" s="187">
        <f>'C завтраками| Bed and breakfast'!AV4</f>
        <v>46067</v>
      </c>
      <c r="BO4" s="187">
        <f>'C завтраками| Bed and breakfast'!AW4</f>
        <v>46068</v>
      </c>
      <c r="BP4" s="187">
        <f>'C завтраками| Bed and breakfast'!AX4</f>
        <v>46069</v>
      </c>
      <c r="BQ4" s="187">
        <f>'C завтраками| Bed and breakfast'!AY4</f>
        <v>46070</v>
      </c>
      <c r="BR4" s="187">
        <f>'C завтраками| Bed and breakfast'!AZ4</f>
        <v>46071</v>
      </c>
      <c r="BS4" s="187">
        <f>'C завтраками| Bed and breakfast'!BA4</f>
        <v>46072</v>
      </c>
      <c r="BT4" s="187">
        <f>'C завтраками| Bed and breakfast'!BB4</f>
        <v>46073</v>
      </c>
      <c r="BU4" s="187">
        <f>'C завтраками| Bed and breakfast'!BC4</f>
        <v>46074</v>
      </c>
      <c r="BV4" s="187">
        <f>'C завтраками| Bed and breakfast'!BD4</f>
        <v>46075</v>
      </c>
      <c r="BW4" s="187">
        <f>'C завтраками| Bed and breakfast'!BE4</f>
        <v>46076</v>
      </c>
      <c r="BX4" s="187">
        <f>'C завтраками| Bed and breakfast'!BF4</f>
        <v>46077</v>
      </c>
      <c r="BY4" s="187">
        <f>'C завтраками| Bed and breakfast'!BG4</f>
        <v>46078</v>
      </c>
      <c r="BZ4" s="187">
        <f>'C завтраками| Bed and breakfast'!BH4</f>
        <v>46079</v>
      </c>
      <c r="CA4" s="187">
        <f>'C завтраками| Bed and breakfast'!BI4</f>
        <v>46080</v>
      </c>
      <c r="CB4" s="187">
        <f>'C завтраками| Bed and breakfast'!BJ4</f>
        <v>46081</v>
      </c>
      <c r="CC4" s="187">
        <f>'C завтраками| Bed and breakfast'!BK4</f>
        <v>46082</v>
      </c>
      <c r="CD4" s="187">
        <f>'C завтраками| Bed and breakfast'!BL4</f>
        <v>46083</v>
      </c>
      <c r="CE4" s="187">
        <f>'C завтраками| Bed and breakfast'!BM4</f>
        <v>46084</v>
      </c>
      <c r="CF4" s="187">
        <f>'C завтраками| Bed and breakfast'!BN4</f>
        <v>46085</v>
      </c>
      <c r="CG4" s="187">
        <f>'C завтраками| Bed and breakfast'!BO4</f>
        <v>46086</v>
      </c>
      <c r="CH4" s="187">
        <f>'C завтраками| Bed and breakfast'!BP4</f>
        <v>46087</v>
      </c>
      <c r="CI4" s="187">
        <f>'C завтраками| Bed and breakfast'!BQ4</f>
        <v>46088</v>
      </c>
      <c r="CJ4" s="187">
        <f>'C завтраками| Bed and breakfast'!BR4</f>
        <v>46089</v>
      </c>
      <c r="CK4" s="187">
        <f>'C завтраками| Bed and breakfast'!BS4</f>
        <v>46090</v>
      </c>
      <c r="CL4" s="187">
        <f>'C завтраками| Bed and breakfast'!BT4</f>
        <v>46091</v>
      </c>
      <c r="CM4" s="187">
        <f>'C завтраками| Bed and breakfast'!BU4</f>
        <v>46092</v>
      </c>
      <c r="CN4" s="187">
        <f>'C завтраками| Bed and breakfast'!BV4</f>
        <v>46093</v>
      </c>
      <c r="CO4" s="187">
        <f>'C завтраками| Bed and breakfast'!BW4</f>
        <v>46094</v>
      </c>
      <c r="CP4" s="187">
        <f>'C завтраками| Bed and breakfast'!BX4</f>
        <v>46095</v>
      </c>
      <c r="CQ4" s="187">
        <f>'C завтраками| Bed and breakfast'!BY4</f>
        <v>46096</v>
      </c>
      <c r="CR4" s="187">
        <f>'C завтраками| Bed and breakfast'!BZ4</f>
        <v>46097</v>
      </c>
      <c r="CS4" s="187">
        <f>'C завтраками| Bed and breakfast'!CA4</f>
        <v>46098</v>
      </c>
      <c r="CT4" s="187">
        <f>'C завтраками| Bed and breakfast'!CB4</f>
        <v>46099</v>
      </c>
      <c r="CU4" s="187">
        <f>'C завтраками| Bed and breakfast'!CC4</f>
        <v>46100</v>
      </c>
      <c r="CV4" s="187">
        <f>'C завтраками| Bed and breakfast'!CD4</f>
        <v>46101</v>
      </c>
      <c r="CW4" s="187">
        <f>'C завтраками| Bed and breakfast'!CE4</f>
        <v>46102</v>
      </c>
      <c r="CX4" s="187">
        <f>'C завтраками| Bed and breakfast'!CF4</f>
        <v>46103</v>
      </c>
      <c r="CY4" s="187">
        <f>'C завтраками| Bed and breakfast'!CG4</f>
        <v>46104</v>
      </c>
      <c r="CZ4" s="187">
        <f>'C завтраками| Bed and breakfast'!CH4</f>
        <v>46105</v>
      </c>
      <c r="DA4" s="187">
        <f>'C завтраками| Bed and breakfast'!CI4</f>
        <v>46106</v>
      </c>
      <c r="DB4" s="187">
        <f>'C завтраками| Bed and breakfast'!CJ4</f>
        <v>46107</v>
      </c>
      <c r="DC4" s="187">
        <f>'C завтраками| Bed and breakfast'!CK4</f>
        <v>46108</v>
      </c>
      <c r="DD4" s="187">
        <f>'C завтраками| Bed and breakfast'!CL4</f>
        <v>46109</v>
      </c>
      <c r="DE4" s="187">
        <f>'C завтраками| Bed and breakfast'!CM4</f>
        <v>46110</v>
      </c>
      <c r="DF4" s="187">
        <f>'C завтраками| Bed and breakfast'!CN4</f>
        <v>46111</v>
      </c>
      <c r="DG4" s="187">
        <f>'C завтраками| Bed and breakfast'!CO4</f>
        <v>46112</v>
      </c>
      <c r="DH4" s="187">
        <f>'C завтраками| Bed and breakfast'!CP4</f>
        <v>46113</v>
      </c>
      <c r="DI4" s="187">
        <f>'C завтраками| Bed and breakfast'!CQ4</f>
        <v>46114</v>
      </c>
      <c r="DJ4" s="187">
        <f>'C завтраками| Bed and breakfast'!CR4</f>
        <v>46115</v>
      </c>
      <c r="DK4" s="187">
        <f>'C завтраками| Bed and breakfast'!CS4</f>
        <v>46116</v>
      </c>
      <c r="DL4" s="187">
        <f>'C завтраками| Bed and breakfast'!CT4</f>
        <v>46117</v>
      </c>
      <c r="DM4" s="187">
        <f>'C завтраками| Bed and breakfast'!CU4</f>
        <v>46118</v>
      </c>
      <c r="DN4" s="187">
        <f>'C завтраками| Bed and breakfast'!CV4</f>
        <v>46119</v>
      </c>
      <c r="DO4" s="187">
        <f>'C завтраками| Bed and breakfast'!CW4</f>
        <v>46120</v>
      </c>
      <c r="DP4" s="187">
        <f>'C завтраками| Bed and breakfast'!CX4</f>
        <v>46121</v>
      </c>
      <c r="DQ4" s="187">
        <f>'C завтраками| Bed and breakfast'!CY4</f>
        <v>46122</v>
      </c>
      <c r="DR4" s="187">
        <f>'C завтраками| Bed and breakfast'!CZ4</f>
        <v>46123</v>
      </c>
    </row>
    <row r="5" spans="1:129" s="53" customFormat="1" ht="21.95" customHeight="1" x14ac:dyDescent="0.2">
      <c r="A5" s="98"/>
      <c r="B5" s="187" t="e">
        <f>'C завтраками| Bed and breakfast'!#REF!</f>
        <v>#REF!</v>
      </c>
      <c r="C5" s="187" t="e">
        <f>'C завтраками| Bed and breakfast'!#REF!</f>
        <v>#REF!</v>
      </c>
      <c r="D5" s="187" t="e">
        <f>'C завтраками| Bed and breakfast'!#REF!</f>
        <v>#REF!</v>
      </c>
      <c r="E5" s="187" t="e">
        <f>'C завтраками| Bed and breakfast'!#REF!</f>
        <v>#REF!</v>
      </c>
      <c r="F5" s="187" t="e">
        <f>'C завтраками| Bed and breakfast'!#REF!</f>
        <v>#REF!</v>
      </c>
      <c r="G5" s="187" t="e">
        <f>'C завтраками| Bed and breakfast'!#REF!</f>
        <v>#REF!</v>
      </c>
      <c r="H5" s="187" t="e">
        <f>'C завтраками| Bed and breakfast'!#REF!</f>
        <v>#REF!</v>
      </c>
      <c r="I5" s="187" t="e">
        <f>'C завтраками| Bed and breakfast'!#REF!</f>
        <v>#REF!</v>
      </c>
      <c r="J5" s="187" t="e">
        <f>'C завтраками| Bed and breakfast'!#REF!</f>
        <v>#REF!</v>
      </c>
      <c r="K5" s="187" t="e">
        <f>'C завтраками| Bed and breakfast'!#REF!</f>
        <v>#REF!</v>
      </c>
      <c r="L5" s="187" t="e">
        <f>'C завтраками| Bed and breakfast'!#REF!</f>
        <v>#REF!</v>
      </c>
      <c r="M5" s="187" t="e">
        <f>'C завтраками| Bed and breakfast'!#REF!</f>
        <v>#REF!</v>
      </c>
      <c r="N5" s="187" t="e">
        <f>'C завтраками| Bed and breakfast'!#REF!</f>
        <v>#REF!</v>
      </c>
      <c r="O5" s="187" t="e">
        <f>'C завтраками| Bed and breakfast'!#REF!</f>
        <v>#REF!</v>
      </c>
      <c r="P5" s="187" t="e">
        <f>'C завтраками| Bed and breakfast'!#REF!</f>
        <v>#REF!</v>
      </c>
      <c r="Q5" s="187" t="e">
        <f>'C завтраками| Bed and breakfast'!#REF!</f>
        <v>#REF!</v>
      </c>
      <c r="R5" s="187" t="e">
        <f>'C завтраками| Bed and breakfast'!#REF!</f>
        <v>#REF!</v>
      </c>
      <c r="S5" s="187" t="e">
        <f>'C завтраками| Bed and breakfast'!#REF!</f>
        <v>#REF!</v>
      </c>
      <c r="T5" s="187">
        <f>'C завтраками| Bed and breakfast'!B5</f>
        <v>46021</v>
      </c>
      <c r="U5" s="187">
        <f>'C завтраками| Bed and breakfast'!C5</f>
        <v>46022</v>
      </c>
      <c r="V5" s="187">
        <f>'C завтраками| Bed and breakfast'!D5</f>
        <v>46023</v>
      </c>
      <c r="W5" s="187">
        <f>'C завтраками| Bed and breakfast'!E5</f>
        <v>46024</v>
      </c>
      <c r="X5" s="187">
        <f>'C завтраками| Bed and breakfast'!F5</f>
        <v>46025</v>
      </c>
      <c r="Y5" s="187">
        <f>'C завтраками| Bed and breakfast'!G5</f>
        <v>46026</v>
      </c>
      <c r="Z5" s="187">
        <f>'C завтраками| Bed and breakfast'!H5</f>
        <v>46027</v>
      </c>
      <c r="AA5" s="187">
        <f>'C завтраками| Bed and breakfast'!I5</f>
        <v>46028</v>
      </c>
      <c r="AB5" s="187">
        <f>'C завтраками| Bed and breakfast'!J5</f>
        <v>46029</v>
      </c>
      <c r="AC5" s="187">
        <f>'C завтраками| Bed and breakfast'!K5</f>
        <v>46030</v>
      </c>
      <c r="AD5" s="187">
        <f>'C завтраками| Bed and breakfast'!L5</f>
        <v>46031</v>
      </c>
      <c r="AE5" s="187">
        <f>'C завтраками| Bed and breakfast'!M5</f>
        <v>46032</v>
      </c>
      <c r="AF5" s="187">
        <f>'C завтраками| Bed and breakfast'!N5</f>
        <v>46033</v>
      </c>
      <c r="AG5" s="187">
        <f>'C завтраками| Bed and breakfast'!O5</f>
        <v>46034</v>
      </c>
      <c r="AH5" s="187">
        <f>'C завтраками| Bed and breakfast'!P5</f>
        <v>46035</v>
      </c>
      <c r="AI5" s="187">
        <f>'C завтраками| Bed and breakfast'!Q5</f>
        <v>46036</v>
      </c>
      <c r="AJ5" s="187">
        <f>'C завтраками| Bed and breakfast'!R5</f>
        <v>46037</v>
      </c>
      <c r="AK5" s="187">
        <f>'C завтраками| Bed and breakfast'!S5</f>
        <v>46038</v>
      </c>
      <c r="AL5" s="187">
        <f>'C завтраками| Bed and breakfast'!T5</f>
        <v>46039</v>
      </c>
      <c r="AM5" s="187">
        <f>'C завтраками| Bed and breakfast'!U5</f>
        <v>46040</v>
      </c>
      <c r="AN5" s="187">
        <f>'C завтраками| Bed and breakfast'!V5</f>
        <v>46041</v>
      </c>
      <c r="AO5" s="187">
        <f>'C завтраками| Bed and breakfast'!W5</f>
        <v>46042</v>
      </c>
      <c r="AP5" s="187">
        <f>'C завтраками| Bed and breakfast'!X5</f>
        <v>46043</v>
      </c>
      <c r="AQ5" s="187">
        <f>'C завтраками| Bed and breakfast'!Y5</f>
        <v>46044</v>
      </c>
      <c r="AR5" s="187">
        <f>'C завтраками| Bed and breakfast'!Z5</f>
        <v>46045</v>
      </c>
      <c r="AS5" s="187">
        <f>'C завтраками| Bed and breakfast'!AA5</f>
        <v>46046</v>
      </c>
      <c r="AT5" s="187">
        <f>'C завтраками| Bed and breakfast'!AB5</f>
        <v>46047</v>
      </c>
      <c r="AU5" s="187">
        <f>'C завтраками| Bed and breakfast'!AC5</f>
        <v>46048</v>
      </c>
      <c r="AV5" s="187">
        <f>'C завтраками| Bed and breakfast'!AD5</f>
        <v>46049</v>
      </c>
      <c r="AW5" s="187">
        <f>'C завтраками| Bed and breakfast'!AE5</f>
        <v>46050</v>
      </c>
      <c r="AX5" s="187">
        <f>'C завтраками| Bed and breakfast'!AF5</f>
        <v>46051</v>
      </c>
      <c r="AY5" s="187">
        <f>'C завтраками| Bed and breakfast'!AG5</f>
        <v>46052</v>
      </c>
      <c r="AZ5" s="187">
        <f>'C завтраками| Bed and breakfast'!AH5</f>
        <v>46053</v>
      </c>
      <c r="BA5" s="187">
        <f>'C завтраками| Bed and breakfast'!AI5</f>
        <v>46054</v>
      </c>
      <c r="BB5" s="187">
        <f>'C завтраками| Bed and breakfast'!AJ5</f>
        <v>46055</v>
      </c>
      <c r="BC5" s="187">
        <f>'C завтраками| Bed and breakfast'!AK5</f>
        <v>46056</v>
      </c>
      <c r="BD5" s="187">
        <f>'C завтраками| Bed and breakfast'!AL5</f>
        <v>46057</v>
      </c>
      <c r="BE5" s="187">
        <f>'C завтраками| Bed and breakfast'!AM5</f>
        <v>46058</v>
      </c>
      <c r="BF5" s="187">
        <f>'C завтраками| Bed and breakfast'!AN5</f>
        <v>46059</v>
      </c>
      <c r="BG5" s="187">
        <f>'C завтраками| Bed and breakfast'!AO5</f>
        <v>46060</v>
      </c>
      <c r="BH5" s="187">
        <f>'C завтраками| Bed and breakfast'!AP5</f>
        <v>46061</v>
      </c>
      <c r="BI5" s="187">
        <f>'C завтраками| Bed and breakfast'!AQ5</f>
        <v>46062</v>
      </c>
      <c r="BJ5" s="187">
        <f>'C завтраками| Bed and breakfast'!AR5</f>
        <v>46063</v>
      </c>
      <c r="BK5" s="187">
        <f>'C завтраками| Bed and breakfast'!AS5</f>
        <v>46064</v>
      </c>
      <c r="BL5" s="187">
        <f>'C завтраками| Bed and breakfast'!AT5</f>
        <v>46065</v>
      </c>
      <c r="BM5" s="187">
        <f>'C завтраками| Bed and breakfast'!AU5</f>
        <v>46066</v>
      </c>
      <c r="BN5" s="187">
        <f>'C завтраками| Bed and breakfast'!AV5</f>
        <v>46067</v>
      </c>
      <c r="BO5" s="187">
        <f>'C завтраками| Bed and breakfast'!AW5</f>
        <v>46068</v>
      </c>
      <c r="BP5" s="187">
        <f>'C завтраками| Bed and breakfast'!AX5</f>
        <v>46069</v>
      </c>
      <c r="BQ5" s="187">
        <f>'C завтраками| Bed and breakfast'!AY5</f>
        <v>46070</v>
      </c>
      <c r="BR5" s="187">
        <f>'C завтраками| Bed and breakfast'!AZ5</f>
        <v>46071</v>
      </c>
      <c r="BS5" s="187">
        <f>'C завтраками| Bed and breakfast'!BA5</f>
        <v>46072</v>
      </c>
      <c r="BT5" s="187">
        <f>'C завтраками| Bed and breakfast'!BB5</f>
        <v>46073</v>
      </c>
      <c r="BU5" s="187">
        <f>'C завтраками| Bed and breakfast'!BC5</f>
        <v>46074</v>
      </c>
      <c r="BV5" s="187">
        <f>'C завтраками| Bed and breakfast'!BD5</f>
        <v>46075</v>
      </c>
      <c r="BW5" s="187">
        <f>'C завтраками| Bed and breakfast'!BE5</f>
        <v>46076</v>
      </c>
      <c r="BX5" s="187">
        <f>'C завтраками| Bed and breakfast'!BF5</f>
        <v>46077</v>
      </c>
      <c r="BY5" s="187">
        <f>'C завтраками| Bed and breakfast'!BG5</f>
        <v>46078</v>
      </c>
      <c r="BZ5" s="187">
        <f>'C завтраками| Bed and breakfast'!BH5</f>
        <v>46079</v>
      </c>
      <c r="CA5" s="187">
        <f>'C завтраками| Bed and breakfast'!BI5</f>
        <v>46080</v>
      </c>
      <c r="CB5" s="187">
        <f>'C завтраками| Bed and breakfast'!BJ5</f>
        <v>46081</v>
      </c>
      <c r="CC5" s="187">
        <f>'C завтраками| Bed and breakfast'!BK5</f>
        <v>46082</v>
      </c>
      <c r="CD5" s="187">
        <f>'C завтраками| Bed and breakfast'!BL5</f>
        <v>46083</v>
      </c>
      <c r="CE5" s="187">
        <f>'C завтраками| Bed and breakfast'!BM5</f>
        <v>46084</v>
      </c>
      <c r="CF5" s="187">
        <f>'C завтраками| Bed and breakfast'!BN5</f>
        <v>46085</v>
      </c>
      <c r="CG5" s="187">
        <f>'C завтраками| Bed and breakfast'!BO5</f>
        <v>46086</v>
      </c>
      <c r="CH5" s="187">
        <f>'C завтраками| Bed and breakfast'!BP5</f>
        <v>46087</v>
      </c>
      <c r="CI5" s="187">
        <f>'C завтраками| Bed and breakfast'!BQ5</f>
        <v>46088</v>
      </c>
      <c r="CJ5" s="187">
        <f>'C завтраками| Bed and breakfast'!BR5</f>
        <v>46089</v>
      </c>
      <c r="CK5" s="187">
        <f>'C завтраками| Bed and breakfast'!BS5</f>
        <v>46090</v>
      </c>
      <c r="CL5" s="187">
        <f>'C завтраками| Bed and breakfast'!BT5</f>
        <v>46091</v>
      </c>
      <c r="CM5" s="187">
        <f>'C завтраками| Bed and breakfast'!BU5</f>
        <v>46092</v>
      </c>
      <c r="CN5" s="187">
        <f>'C завтраками| Bed and breakfast'!BV5</f>
        <v>46093</v>
      </c>
      <c r="CO5" s="187">
        <f>'C завтраками| Bed and breakfast'!BW5</f>
        <v>46094</v>
      </c>
      <c r="CP5" s="187">
        <f>'C завтраками| Bed and breakfast'!BX5</f>
        <v>46095</v>
      </c>
      <c r="CQ5" s="187">
        <f>'C завтраками| Bed and breakfast'!BY5</f>
        <v>46096</v>
      </c>
      <c r="CR5" s="187">
        <f>'C завтраками| Bed and breakfast'!BZ5</f>
        <v>46097</v>
      </c>
      <c r="CS5" s="187">
        <f>'C завтраками| Bed and breakfast'!CA5</f>
        <v>46098</v>
      </c>
      <c r="CT5" s="187">
        <f>'C завтраками| Bed and breakfast'!CB5</f>
        <v>46099</v>
      </c>
      <c r="CU5" s="187">
        <f>'C завтраками| Bed and breakfast'!CC5</f>
        <v>46100</v>
      </c>
      <c r="CV5" s="187">
        <f>'C завтраками| Bed and breakfast'!CD5</f>
        <v>46101</v>
      </c>
      <c r="CW5" s="187">
        <f>'C завтраками| Bed and breakfast'!CE5</f>
        <v>46102</v>
      </c>
      <c r="CX5" s="187">
        <f>'C завтраками| Bed and breakfast'!CF5</f>
        <v>46103</v>
      </c>
      <c r="CY5" s="187">
        <f>'C завтраками| Bed and breakfast'!CG5</f>
        <v>46104</v>
      </c>
      <c r="CZ5" s="187">
        <f>'C завтраками| Bed and breakfast'!CH5</f>
        <v>46105</v>
      </c>
      <c r="DA5" s="187">
        <f>'C завтраками| Bed and breakfast'!CI5</f>
        <v>46106</v>
      </c>
      <c r="DB5" s="187">
        <f>'C завтраками| Bed and breakfast'!CJ5</f>
        <v>46107</v>
      </c>
      <c r="DC5" s="187">
        <f>'C завтраками| Bed and breakfast'!CK5</f>
        <v>46108</v>
      </c>
      <c r="DD5" s="187">
        <f>'C завтраками| Bed and breakfast'!CL5</f>
        <v>46109</v>
      </c>
      <c r="DE5" s="187">
        <f>'C завтраками| Bed and breakfast'!CM5</f>
        <v>46110</v>
      </c>
      <c r="DF5" s="187">
        <f>'C завтраками| Bed and breakfast'!CN5</f>
        <v>46111</v>
      </c>
      <c r="DG5" s="187">
        <f>'C завтраками| Bed and breakfast'!CO5</f>
        <v>46112</v>
      </c>
      <c r="DH5" s="187">
        <f>'C завтраками| Bed and breakfast'!CP5</f>
        <v>46113</v>
      </c>
      <c r="DI5" s="187">
        <f>'C завтраками| Bed and breakfast'!CQ5</f>
        <v>46114</v>
      </c>
      <c r="DJ5" s="187">
        <f>'C завтраками| Bed and breakfast'!CR5</f>
        <v>46115</v>
      </c>
      <c r="DK5" s="187">
        <f>'C завтраками| Bed and breakfast'!CS5</f>
        <v>46116</v>
      </c>
      <c r="DL5" s="187">
        <f>'C завтраками| Bed and breakfast'!CT5</f>
        <v>46117</v>
      </c>
      <c r="DM5" s="187">
        <f>'C завтраками| Bed and breakfast'!CU5</f>
        <v>46118</v>
      </c>
      <c r="DN5" s="187">
        <f>'C завтраками| Bed and breakfast'!CV5</f>
        <v>46119</v>
      </c>
      <c r="DO5" s="187">
        <f>'C завтраками| Bed and breakfast'!CW5</f>
        <v>46120</v>
      </c>
      <c r="DP5" s="187">
        <f>'C завтраками| Bed and breakfast'!CX5</f>
        <v>46121</v>
      </c>
      <c r="DQ5" s="187">
        <f>'C завтраками| Bed and breakfast'!CY5</f>
        <v>46122</v>
      </c>
      <c r="DR5" s="187">
        <f>'C завтраками| Bed and breakfast'!CZ5</f>
        <v>46123</v>
      </c>
    </row>
    <row r="6" spans="1:129" s="53" customFormat="1" x14ac:dyDescent="0.2">
      <c r="A6" s="42" t="s">
        <v>83</v>
      </c>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row>
    <row r="7" spans="1:129" s="53" customFormat="1" x14ac:dyDescent="0.2">
      <c r="A7" s="88">
        <v>1</v>
      </c>
      <c r="B7" s="8" t="e">
        <f>'C завтраками| Bed and breakfast'!#REF!*0.9</f>
        <v>#REF!</v>
      </c>
      <c r="C7" s="8" t="e">
        <f>'C завтраками| Bed and breakfast'!#REF!*0.9</f>
        <v>#REF!</v>
      </c>
      <c r="D7" s="8" t="e">
        <f>'C завтраками| Bed and breakfast'!#REF!*0.9</f>
        <v>#REF!</v>
      </c>
      <c r="E7" s="8" t="e">
        <f>'C завтраками| Bed and breakfast'!#REF!*0.9</f>
        <v>#REF!</v>
      </c>
      <c r="F7" s="8" t="e">
        <f>'C завтраками| Bed and breakfast'!#REF!*0.9</f>
        <v>#REF!</v>
      </c>
      <c r="G7" s="8" t="e">
        <f>'C завтраками| Bed and breakfast'!#REF!*0.9</f>
        <v>#REF!</v>
      </c>
      <c r="H7" s="8" t="e">
        <f>'C завтраками| Bed and breakfast'!#REF!*0.9</f>
        <v>#REF!</v>
      </c>
      <c r="I7" s="8" t="e">
        <f>'C завтраками| Bed and breakfast'!#REF!*0.9</f>
        <v>#REF!</v>
      </c>
      <c r="J7" s="8" t="e">
        <f>'C завтраками| Bed and breakfast'!#REF!*0.9</f>
        <v>#REF!</v>
      </c>
      <c r="K7" s="8" t="e">
        <f>'C завтраками| Bed and breakfast'!#REF!*0.9</f>
        <v>#REF!</v>
      </c>
      <c r="L7" s="8" t="e">
        <f>'C завтраками| Bed and breakfast'!#REF!*0.9</f>
        <v>#REF!</v>
      </c>
      <c r="M7" s="8" t="e">
        <f>'C завтраками| Bed and breakfast'!#REF!*0.9</f>
        <v>#REF!</v>
      </c>
      <c r="N7" s="8" t="e">
        <f>'C завтраками| Bed and breakfast'!#REF!*0.9</f>
        <v>#REF!</v>
      </c>
      <c r="O7" s="8" t="e">
        <f>'C завтраками| Bed and breakfast'!#REF!*0.9</f>
        <v>#REF!</v>
      </c>
      <c r="P7" s="8" t="e">
        <f>'C завтраками| Bed and breakfast'!#REF!*0.9</f>
        <v>#REF!</v>
      </c>
      <c r="Q7" s="8" t="e">
        <f>'C завтраками| Bed and breakfast'!#REF!*0.9</f>
        <v>#REF!</v>
      </c>
      <c r="R7" s="8" t="e">
        <f>'C завтраками| Bed and breakfast'!#REF!*0.9</f>
        <v>#REF!</v>
      </c>
      <c r="S7" s="8" t="e">
        <f>'C завтраками| Bed and breakfast'!#REF!*0.9</f>
        <v>#REF!</v>
      </c>
      <c r="T7" s="8">
        <f>'C завтраками| Bed and breakfast'!B7*0.9</f>
        <v>33525</v>
      </c>
      <c r="U7" s="8">
        <f>'C завтраками| Bed and breakfast'!C7*0.9</f>
        <v>46575</v>
      </c>
      <c r="V7" s="8">
        <f>'C завтраками| Bed and breakfast'!D7*0.9</f>
        <v>46575</v>
      </c>
      <c r="W7" s="8">
        <f>'C завтраками| Bed and breakfast'!E7*0.9</f>
        <v>46575</v>
      </c>
      <c r="X7" s="8">
        <f>'C завтраками| Bed and breakfast'!F7*0.9</f>
        <v>40275</v>
      </c>
      <c r="Y7" s="8">
        <f>'C завтраками| Bed and breakfast'!G7*0.9</f>
        <v>40275</v>
      </c>
      <c r="Z7" s="8">
        <f>'C завтраками| Bed and breakfast'!H7*0.9</f>
        <v>40275</v>
      </c>
      <c r="AA7" s="8">
        <f>'C завтраками| Bed and breakfast'!I7*0.9</f>
        <v>40275</v>
      </c>
      <c r="AB7" s="8">
        <f>'C завтраками| Bed and breakfast'!J7*0.9</f>
        <v>40275</v>
      </c>
      <c r="AC7" s="8">
        <f>'C завтраками| Bed and breakfast'!K7*0.9</f>
        <v>40275</v>
      </c>
      <c r="AD7" s="8">
        <f>'C завтраками| Bed and breakfast'!L7*0.9</f>
        <v>32805</v>
      </c>
      <c r="AE7" s="8">
        <f>'C завтраками| Bed and breakfast'!M7*0.9</f>
        <v>17955</v>
      </c>
      <c r="AF7" s="8">
        <f>'C завтраками| Bed and breakfast'!N7*0.9</f>
        <v>17955</v>
      </c>
      <c r="AG7" s="8">
        <f>'C завтраками| Bed and breakfast'!O7*0.9</f>
        <v>17955</v>
      </c>
      <c r="AH7" s="8">
        <f>'C завтраками| Bed and breakfast'!P7*0.9</f>
        <v>17955</v>
      </c>
      <c r="AI7" s="8">
        <f>'C завтраками| Bed and breakfast'!Q7*0.9</f>
        <v>17955</v>
      </c>
      <c r="AJ7" s="8">
        <f>'C завтраками| Bed and breakfast'!R7*0.9</f>
        <v>19755</v>
      </c>
      <c r="AK7" s="8">
        <f>'C завтраками| Bed and breakfast'!S7*0.9</f>
        <v>19755</v>
      </c>
      <c r="AL7" s="8">
        <f>'C завтраками| Bed and breakfast'!T7*0.9</f>
        <v>19755</v>
      </c>
      <c r="AM7" s="8">
        <f>'C завтраками| Bed and breakfast'!U7*0.9</f>
        <v>19755</v>
      </c>
      <c r="AN7" s="8">
        <f>'C завтраками| Bed and breakfast'!V7*0.9</f>
        <v>19755</v>
      </c>
      <c r="AO7" s="8">
        <f>'C завтраками| Bed and breakfast'!W7*0.9</f>
        <v>17955</v>
      </c>
      <c r="AP7" s="8">
        <f>'C завтраками| Bed and breakfast'!X7*0.9</f>
        <v>17955</v>
      </c>
      <c r="AQ7" s="8">
        <f>'C завтраками| Bed and breakfast'!Y7*0.9</f>
        <v>17955</v>
      </c>
      <c r="AR7" s="8">
        <f>'C завтраками| Bed and breakfast'!Z7*0.9</f>
        <v>17955</v>
      </c>
      <c r="AS7" s="8">
        <f>'C завтраками| Bed and breakfast'!AA7*0.9</f>
        <v>17955</v>
      </c>
      <c r="AT7" s="8">
        <f>'C завтраками| Bed and breakfast'!AB7*0.9</f>
        <v>21555</v>
      </c>
      <c r="AU7" s="8">
        <f>'C завтраками| Bed and breakfast'!AC7*0.9</f>
        <v>21555</v>
      </c>
      <c r="AV7" s="8">
        <f>'C завтраками| Bed and breakfast'!AD7*0.9</f>
        <v>21555</v>
      </c>
      <c r="AW7" s="8">
        <f>'C завтраками| Bed and breakfast'!AE7*0.9</f>
        <v>21555</v>
      </c>
      <c r="AX7" s="8">
        <f>'C завтраками| Bed and breakfast'!AF7*0.9</f>
        <v>21555</v>
      </c>
      <c r="AY7" s="8">
        <f>'C завтраками| Bed and breakfast'!AG7*0.9</f>
        <v>23355</v>
      </c>
      <c r="AZ7" s="8">
        <f>'C завтраками| Bed and breakfast'!AH7*0.9</f>
        <v>25605</v>
      </c>
      <c r="BA7" s="8">
        <f>'C завтраками| Bed and breakfast'!AI7*0.9</f>
        <v>26055</v>
      </c>
      <c r="BB7" s="8">
        <f>'C завтраками| Bed and breakfast'!AJ7*0.9</f>
        <v>26055</v>
      </c>
      <c r="BC7" s="8">
        <f>'C завтраками| Bed and breakfast'!AK7*0.9</f>
        <v>26055</v>
      </c>
      <c r="BD7" s="8">
        <f>'C завтраками| Bed and breakfast'!AL7*0.9</f>
        <v>26055</v>
      </c>
      <c r="BE7" s="8">
        <f>'C завтраками| Bed and breakfast'!AM7*0.9</f>
        <v>26055</v>
      </c>
      <c r="BF7" s="8">
        <f>'C завтраками| Bed and breakfast'!AN7*0.9</f>
        <v>26055</v>
      </c>
      <c r="BG7" s="8">
        <f>'C завтраками| Bed and breakfast'!AO7*0.9</f>
        <v>26055</v>
      </c>
      <c r="BH7" s="8">
        <f>'C завтраками| Bed and breakfast'!AP7*0.9</f>
        <v>26055</v>
      </c>
      <c r="BI7" s="8">
        <f>'C завтраками| Bed and breakfast'!AQ7*0.9</f>
        <v>26055</v>
      </c>
      <c r="BJ7" s="8">
        <f>'C завтраками| Bed and breakfast'!AR7*0.9</f>
        <v>26055</v>
      </c>
      <c r="BK7" s="8">
        <f>'C завтраками| Bed and breakfast'!AS7*0.9</f>
        <v>24255</v>
      </c>
      <c r="BL7" s="8">
        <f>'C завтраками| Bed and breakfast'!AT7*0.9</f>
        <v>24255</v>
      </c>
      <c r="BM7" s="8">
        <f>'C завтраками| Bed and breakfast'!AU7*0.9</f>
        <v>26055</v>
      </c>
      <c r="BN7" s="8">
        <f>'C завтраками| Bed and breakfast'!AV7*0.9</f>
        <v>26055</v>
      </c>
      <c r="BO7" s="8">
        <f>'C завтраками| Bed and breakfast'!AW7*0.9</f>
        <v>27855</v>
      </c>
      <c r="BP7" s="8">
        <f>'C завтраками| Bed and breakfast'!AX7*0.9</f>
        <v>30105</v>
      </c>
      <c r="BQ7" s="8">
        <f>'C завтраками| Bed and breakfast'!AY7*0.9</f>
        <v>30105</v>
      </c>
      <c r="BR7" s="8">
        <f>'C завтраками| Bed and breakfast'!AZ7*0.9</f>
        <v>30105</v>
      </c>
      <c r="BS7" s="8">
        <f>'C завтраками| Bed and breakfast'!BA7*0.9</f>
        <v>30105</v>
      </c>
      <c r="BT7" s="8">
        <f>'C завтраками| Bed and breakfast'!BB7*0.9</f>
        <v>32355</v>
      </c>
      <c r="BU7" s="8">
        <f>'C завтраками| Bed and breakfast'!BC7*0.9</f>
        <v>35055</v>
      </c>
      <c r="BV7" s="8">
        <f>'C завтраками| Bed and breakfast'!BD7*0.9</f>
        <v>35055</v>
      </c>
      <c r="BW7" s="8">
        <f>'C завтраками| Bed and breakfast'!BE7*0.9</f>
        <v>32355</v>
      </c>
      <c r="BX7" s="8">
        <f>'C завтраками| Bed and breakfast'!BF7*0.9</f>
        <v>27855</v>
      </c>
      <c r="BY7" s="8">
        <f>'C завтраками| Bed and breakfast'!BG7*0.9</f>
        <v>27855</v>
      </c>
      <c r="BZ7" s="8">
        <f>'C завтраками| Bed and breakfast'!BH7*0.9</f>
        <v>30105</v>
      </c>
      <c r="CA7" s="8">
        <f>'C завтраками| Bed and breakfast'!BI7*0.9</f>
        <v>30105</v>
      </c>
      <c r="CB7" s="8">
        <f>'C завтраками| Bed and breakfast'!BJ7*0.9</f>
        <v>22455</v>
      </c>
      <c r="CC7" s="8">
        <f>'C завтраками| Bed and breakfast'!BK7*0.9</f>
        <v>22860</v>
      </c>
      <c r="CD7" s="8">
        <f>'C завтраками| Bed and breakfast'!BL7*0.9</f>
        <v>22860</v>
      </c>
      <c r="CE7" s="8">
        <f>'C завтраками| Bed and breakfast'!BM7*0.9</f>
        <v>22860</v>
      </c>
      <c r="CF7" s="8">
        <f>'C завтраками| Bed and breakfast'!BN7*0.9</f>
        <v>21510</v>
      </c>
      <c r="CG7" s="8">
        <f>'C завтраками| Bed and breakfast'!BO7*0.9</f>
        <v>21510</v>
      </c>
      <c r="CH7" s="8">
        <f>'C завтраками| Bed and breakfast'!BP7*0.9</f>
        <v>22860</v>
      </c>
      <c r="CI7" s="8">
        <f>'C завтраками| Bed and breakfast'!BQ7*0.9</f>
        <v>22860</v>
      </c>
      <c r="CJ7" s="8">
        <f>'C завтраками| Bed and breakfast'!BR7*0.9</f>
        <v>22860</v>
      </c>
      <c r="CK7" s="8">
        <f>'C завтраками| Bed and breakfast'!BS7*0.9</f>
        <v>21510</v>
      </c>
      <c r="CL7" s="8">
        <f>'C завтраками| Bed and breakfast'!BT7*0.9</f>
        <v>21510</v>
      </c>
      <c r="CM7" s="8">
        <f>'C завтраками| Bed and breakfast'!BU7*0.9</f>
        <v>21510</v>
      </c>
      <c r="CN7" s="8">
        <f>'C завтраками| Bed and breakfast'!BV7*0.9</f>
        <v>21510</v>
      </c>
      <c r="CO7" s="8">
        <f>'C завтраками| Bed and breakfast'!BW7*0.9</f>
        <v>21510</v>
      </c>
      <c r="CP7" s="8">
        <f>'C завтраками| Bed and breakfast'!BX7*0.9</f>
        <v>21510</v>
      </c>
      <c r="CQ7" s="8">
        <f>'C завтраками| Bed and breakfast'!BY7*0.9</f>
        <v>21510</v>
      </c>
      <c r="CR7" s="8">
        <f>'C завтраками| Bed and breakfast'!BZ7*0.9</f>
        <v>21510</v>
      </c>
      <c r="CS7" s="8">
        <f>'C завтраками| Bed and breakfast'!CA7*0.9</f>
        <v>21510</v>
      </c>
      <c r="CT7" s="8">
        <f>'C завтраками| Bed and breakfast'!CB7*0.9</f>
        <v>21510</v>
      </c>
      <c r="CU7" s="8">
        <f>'C завтраками| Bed and breakfast'!CC7*0.9</f>
        <v>21510</v>
      </c>
      <c r="CV7" s="8">
        <f>'C завтраками| Bed and breakfast'!CD7*0.9</f>
        <v>21510</v>
      </c>
      <c r="CW7" s="8">
        <f>'C завтраками| Bed and breakfast'!CE7*0.9</f>
        <v>21510</v>
      </c>
      <c r="CX7" s="8">
        <f>'C завтраками| Bed and breakfast'!CF7*0.9</f>
        <v>21510</v>
      </c>
      <c r="CY7" s="8">
        <f>'C завтраками| Bed and breakfast'!CG7*0.9</f>
        <v>21510</v>
      </c>
      <c r="CZ7" s="8">
        <f>'C завтраками| Bed and breakfast'!CH7*0.9</f>
        <v>21510</v>
      </c>
      <c r="DA7" s="8">
        <f>'C завтраками| Bed and breakfast'!CI7*0.9</f>
        <v>21510</v>
      </c>
      <c r="DB7" s="8">
        <f>'C завтраками| Bed and breakfast'!CJ7*0.9</f>
        <v>21510</v>
      </c>
      <c r="DC7" s="8">
        <f>'C завтраками| Bed and breakfast'!CK7*0.9</f>
        <v>21510</v>
      </c>
      <c r="DD7" s="8">
        <f>'C завтраками| Bed and breakfast'!CL7*0.9</f>
        <v>21510</v>
      </c>
      <c r="DE7" s="8">
        <f>'C завтраками| Bed and breakfast'!CM7*0.9</f>
        <v>21510</v>
      </c>
      <c r="DF7" s="8">
        <f>'C завтраками| Bed and breakfast'!CN7*0.9</f>
        <v>21510</v>
      </c>
      <c r="DG7" s="8">
        <f>'C завтраками| Bed and breakfast'!CO7*0.9</f>
        <v>21510</v>
      </c>
      <c r="DH7" s="8">
        <f>'C завтраками| Bed and breakfast'!CP7*0.9</f>
        <v>13185</v>
      </c>
      <c r="DI7" s="8">
        <f>'C завтраками| Bed and breakfast'!CQ7*0.9</f>
        <v>13185</v>
      </c>
      <c r="DJ7" s="8">
        <f>'C завтраками| Bed and breakfast'!CR7*0.9</f>
        <v>13635</v>
      </c>
      <c r="DK7" s="8">
        <f>'C завтраками| Bed and breakfast'!CS7*0.9</f>
        <v>13635</v>
      </c>
      <c r="DL7" s="8">
        <f>'C завтраками| Bed and breakfast'!CT7*0.9</f>
        <v>13185</v>
      </c>
      <c r="DM7" s="8">
        <f>'C завтраками| Bed and breakfast'!CU7*0.9</f>
        <v>13185</v>
      </c>
      <c r="DN7" s="8">
        <f>'C завтраками| Bed and breakfast'!CV7*0.9</f>
        <v>13185</v>
      </c>
      <c r="DO7" s="8">
        <f>'C завтраками| Bed and breakfast'!CW7*0.9</f>
        <v>13185</v>
      </c>
      <c r="DP7" s="8">
        <f>'C завтраками| Bed and breakfast'!CX7*0.9</f>
        <v>13185</v>
      </c>
      <c r="DQ7" s="8">
        <f>'C завтраками| Bed and breakfast'!CY7*0.9</f>
        <v>13635</v>
      </c>
      <c r="DR7" s="8">
        <f>'C завтраками| Bed and breakfast'!CZ7*0.9</f>
        <v>13635</v>
      </c>
    </row>
    <row r="8" spans="1:129" s="53" customFormat="1" x14ac:dyDescent="0.2">
      <c r="A8" s="88">
        <v>2</v>
      </c>
      <c r="B8" s="8" t="e">
        <f>'C завтраками| Bed and breakfast'!#REF!*0.9</f>
        <v>#REF!</v>
      </c>
      <c r="C8" s="8" t="e">
        <f>'C завтраками| Bed and breakfast'!#REF!*0.9</f>
        <v>#REF!</v>
      </c>
      <c r="D8" s="8" t="e">
        <f>'C завтраками| Bed and breakfast'!#REF!*0.9</f>
        <v>#REF!</v>
      </c>
      <c r="E8" s="8" t="e">
        <f>'C завтраками| Bed and breakfast'!#REF!*0.9</f>
        <v>#REF!</v>
      </c>
      <c r="F8" s="8" t="e">
        <f>'C завтраками| Bed and breakfast'!#REF!*0.9</f>
        <v>#REF!</v>
      </c>
      <c r="G8" s="8" t="e">
        <f>'C завтраками| Bed and breakfast'!#REF!*0.9</f>
        <v>#REF!</v>
      </c>
      <c r="H8" s="8" t="e">
        <f>'C завтраками| Bed and breakfast'!#REF!*0.9</f>
        <v>#REF!</v>
      </c>
      <c r="I8" s="8" t="e">
        <f>'C завтраками| Bed and breakfast'!#REF!*0.9</f>
        <v>#REF!</v>
      </c>
      <c r="J8" s="8" t="e">
        <f>'C завтраками| Bed and breakfast'!#REF!*0.9</f>
        <v>#REF!</v>
      </c>
      <c r="K8" s="8" t="e">
        <f>'C завтраками| Bed and breakfast'!#REF!*0.9</f>
        <v>#REF!</v>
      </c>
      <c r="L8" s="8" t="e">
        <f>'C завтраками| Bed and breakfast'!#REF!*0.9</f>
        <v>#REF!</v>
      </c>
      <c r="M8" s="8" t="e">
        <f>'C завтраками| Bed and breakfast'!#REF!*0.9</f>
        <v>#REF!</v>
      </c>
      <c r="N8" s="8" t="e">
        <f>'C завтраками| Bed and breakfast'!#REF!*0.9</f>
        <v>#REF!</v>
      </c>
      <c r="O8" s="8" t="e">
        <f>'C завтраками| Bed and breakfast'!#REF!*0.9</f>
        <v>#REF!</v>
      </c>
      <c r="P8" s="8" t="e">
        <f>'C завтраками| Bed and breakfast'!#REF!*0.9</f>
        <v>#REF!</v>
      </c>
      <c r="Q8" s="8" t="e">
        <f>'C завтраками| Bed and breakfast'!#REF!*0.9</f>
        <v>#REF!</v>
      </c>
      <c r="R8" s="8" t="e">
        <f>'C завтраками| Bed and breakfast'!#REF!*0.9</f>
        <v>#REF!</v>
      </c>
      <c r="S8" s="8" t="e">
        <f>'C завтраками| Bed and breakfast'!#REF!*0.9</f>
        <v>#REF!</v>
      </c>
      <c r="T8" s="8">
        <f>'C завтраками| Bed and breakfast'!B8*0.9</f>
        <v>35550</v>
      </c>
      <c r="U8" s="8">
        <f>'C завтраками| Bed and breakfast'!C8*0.9</f>
        <v>48600</v>
      </c>
      <c r="V8" s="8">
        <f>'C завтраками| Bed and breakfast'!D8*0.9</f>
        <v>48600</v>
      </c>
      <c r="W8" s="8">
        <f>'C завтраками| Bed and breakfast'!E8*0.9</f>
        <v>48600</v>
      </c>
      <c r="X8" s="8">
        <f>'C завтраками| Bed and breakfast'!F8*0.9</f>
        <v>42300</v>
      </c>
      <c r="Y8" s="8">
        <f>'C завтраками| Bed and breakfast'!G8*0.9</f>
        <v>42300</v>
      </c>
      <c r="Z8" s="8">
        <f>'C завтраками| Bed and breakfast'!H8*0.9</f>
        <v>42300</v>
      </c>
      <c r="AA8" s="8">
        <f>'C завтраками| Bed and breakfast'!I8*0.9</f>
        <v>42300</v>
      </c>
      <c r="AB8" s="8">
        <f>'C завтраками| Bed and breakfast'!J8*0.9</f>
        <v>42300</v>
      </c>
      <c r="AC8" s="8">
        <f>'C завтраками| Bed and breakfast'!K8*0.9</f>
        <v>42300</v>
      </c>
      <c r="AD8" s="8">
        <f>'C завтраками| Bed and breakfast'!L8*0.9</f>
        <v>34560</v>
      </c>
      <c r="AE8" s="8">
        <f>'C завтраками| Bed and breakfast'!M8*0.9</f>
        <v>19710</v>
      </c>
      <c r="AF8" s="8">
        <f>'C завтраками| Bed and breakfast'!N8*0.9</f>
        <v>19710</v>
      </c>
      <c r="AG8" s="8">
        <f>'C завтраками| Bed and breakfast'!O8*0.9</f>
        <v>19710</v>
      </c>
      <c r="AH8" s="8">
        <f>'C завтраками| Bed and breakfast'!P8*0.9</f>
        <v>19710</v>
      </c>
      <c r="AI8" s="8">
        <f>'C завтраками| Bed and breakfast'!Q8*0.9</f>
        <v>19710</v>
      </c>
      <c r="AJ8" s="8">
        <f>'C завтраками| Bed and breakfast'!R8*0.9</f>
        <v>21510</v>
      </c>
      <c r="AK8" s="8">
        <f>'C завтраками| Bed and breakfast'!S8*0.9</f>
        <v>21510</v>
      </c>
      <c r="AL8" s="8">
        <f>'C завтраками| Bed and breakfast'!T8*0.9</f>
        <v>21510</v>
      </c>
      <c r="AM8" s="8">
        <f>'C завтраками| Bed and breakfast'!U8*0.9</f>
        <v>21510</v>
      </c>
      <c r="AN8" s="8">
        <f>'C завтраками| Bed and breakfast'!V8*0.9</f>
        <v>21510</v>
      </c>
      <c r="AO8" s="8">
        <f>'C завтраками| Bed and breakfast'!W8*0.9</f>
        <v>19710</v>
      </c>
      <c r="AP8" s="8">
        <f>'C завтраками| Bed and breakfast'!X8*0.9</f>
        <v>19710</v>
      </c>
      <c r="AQ8" s="8">
        <f>'C завтраками| Bed and breakfast'!Y8*0.9</f>
        <v>19710</v>
      </c>
      <c r="AR8" s="8">
        <f>'C завтраками| Bed and breakfast'!Z8*0.9</f>
        <v>19710</v>
      </c>
      <c r="AS8" s="8">
        <f>'C завтраками| Bed and breakfast'!AA8*0.9</f>
        <v>19710</v>
      </c>
      <c r="AT8" s="8">
        <f>'C завтраками| Bed and breakfast'!AB8*0.9</f>
        <v>23310</v>
      </c>
      <c r="AU8" s="8">
        <f>'C завтраками| Bed and breakfast'!AC8*0.9</f>
        <v>23310</v>
      </c>
      <c r="AV8" s="8">
        <f>'C завтраками| Bed and breakfast'!AD8*0.9</f>
        <v>23310</v>
      </c>
      <c r="AW8" s="8">
        <f>'C завтраками| Bed and breakfast'!AE8*0.9</f>
        <v>23310</v>
      </c>
      <c r="AX8" s="8">
        <f>'C завтраками| Bed and breakfast'!AF8*0.9</f>
        <v>23310</v>
      </c>
      <c r="AY8" s="8">
        <f>'C завтраками| Bed and breakfast'!AG8*0.9</f>
        <v>25110</v>
      </c>
      <c r="AZ8" s="8">
        <f>'C завтраками| Bed and breakfast'!AH8*0.9</f>
        <v>27360</v>
      </c>
      <c r="BA8" s="8">
        <f>'C завтраками| Bed and breakfast'!AI8*0.9</f>
        <v>27810</v>
      </c>
      <c r="BB8" s="8">
        <f>'C завтраками| Bed and breakfast'!AJ8*0.9</f>
        <v>27810</v>
      </c>
      <c r="BC8" s="8">
        <f>'C завтраками| Bed and breakfast'!AK8*0.9</f>
        <v>27810</v>
      </c>
      <c r="BD8" s="8">
        <f>'C завтраками| Bed and breakfast'!AL8*0.9</f>
        <v>27810</v>
      </c>
      <c r="BE8" s="8">
        <f>'C завтраками| Bed and breakfast'!AM8*0.9</f>
        <v>27810</v>
      </c>
      <c r="BF8" s="8">
        <f>'C завтраками| Bed and breakfast'!AN8*0.9</f>
        <v>27810</v>
      </c>
      <c r="BG8" s="8">
        <f>'C завтраками| Bed and breakfast'!AO8*0.9</f>
        <v>27810</v>
      </c>
      <c r="BH8" s="8">
        <f>'C завтраками| Bed and breakfast'!AP8*0.9</f>
        <v>27810</v>
      </c>
      <c r="BI8" s="8">
        <f>'C завтраками| Bed and breakfast'!AQ8*0.9</f>
        <v>27810</v>
      </c>
      <c r="BJ8" s="8">
        <f>'C завтраками| Bed and breakfast'!AR8*0.9</f>
        <v>27810</v>
      </c>
      <c r="BK8" s="8">
        <f>'C завтраками| Bed and breakfast'!AS8*0.9</f>
        <v>26010</v>
      </c>
      <c r="BL8" s="8">
        <f>'C завтраками| Bed and breakfast'!AT8*0.9</f>
        <v>26010</v>
      </c>
      <c r="BM8" s="8">
        <f>'C завтраками| Bed and breakfast'!AU8*0.9</f>
        <v>27810</v>
      </c>
      <c r="BN8" s="8">
        <f>'C завтраками| Bed and breakfast'!AV8*0.9</f>
        <v>27810</v>
      </c>
      <c r="BO8" s="8">
        <f>'C завтраками| Bed and breakfast'!AW8*0.9</f>
        <v>29610</v>
      </c>
      <c r="BP8" s="8">
        <f>'C завтраками| Bed and breakfast'!AX8*0.9</f>
        <v>31860</v>
      </c>
      <c r="BQ8" s="8">
        <f>'C завтраками| Bed and breakfast'!AY8*0.9</f>
        <v>31860</v>
      </c>
      <c r="BR8" s="8">
        <f>'C завтраками| Bed and breakfast'!AZ8*0.9</f>
        <v>31860</v>
      </c>
      <c r="BS8" s="8">
        <f>'C завтраками| Bed and breakfast'!BA8*0.9</f>
        <v>31860</v>
      </c>
      <c r="BT8" s="8">
        <f>'C завтраками| Bed and breakfast'!BB8*0.9</f>
        <v>34110</v>
      </c>
      <c r="BU8" s="8">
        <f>'C завтраками| Bed and breakfast'!BC8*0.9</f>
        <v>36810</v>
      </c>
      <c r="BV8" s="8">
        <f>'C завтраками| Bed and breakfast'!BD8*0.9</f>
        <v>36810</v>
      </c>
      <c r="BW8" s="8">
        <f>'C завтраками| Bed and breakfast'!BE8*0.9</f>
        <v>34110</v>
      </c>
      <c r="BX8" s="8">
        <f>'C завтраками| Bed and breakfast'!BF8*0.9</f>
        <v>29610</v>
      </c>
      <c r="BY8" s="8">
        <f>'C завтраками| Bed and breakfast'!BG8*0.9</f>
        <v>29610</v>
      </c>
      <c r="BZ8" s="8">
        <f>'C завтраками| Bed and breakfast'!BH8*0.9</f>
        <v>31860</v>
      </c>
      <c r="CA8" s="8">
        <f>'C завтраками| Bed and breakfast'!BI8*0.9</f>
        <v>31860</v>
      </c>
      <c r="CB8" s="8">
        <f>'C завтраками| Bed and breakfast'!BJ8*0.9</f>
        <v>24210</v>
      </c>
      <c r="CC8" s="8">
        <f>'C завтраками| Bed and breakfast'!BK8*0.9</f>
        <v>24615</v>
      </c>
      <c r="CD8" s="8">
        <f>'C завтраками| Bed and breakfast'!BL8*0.9</f>
        <v>24615</v>
      </c>
      <c r="CE8" s="8">
        <f>'C завтраками| Bed and breakfast'!BM8*0.9</f>
        <v>24615</v>
      </c>
      <c r="CF8" s="8">
        <f>'C завтраками| Bed and breakfast'!BN8*0.9</f>
        <v>23265</v>
      </c>
      <c r="CG8" s="8">
        <f>'C завтраками| Bed and breakfast'!BO8*0.9</f>
        <v>23265</v>
      </c>
      <c r="CH8" s="8">
        <f>'C завтраками| Bed and breakfast'!BP8*0.9</f>
        <v>24615</v>
      </c>
      <c r="CI8" s="8">
        <f>'C завтраками| Bed and breakfast'!BQ8*0.9</f>
        <v>24615</v>
      </c>
      <c r="CJ8" s="8">
        <f>'C завтраками| Bed and breakfast'!BR8*0.9</f>
        <v>24615</v>
      </c>
      <c r="CK8" s="8">
        <f>'C завтраками| Bed and breakfast'!BS8*0.9</f>
        <v>23265</v>
      </c>
      <c r="CL8" s="8">
        <f>'C завтраками| Bed and breakfast'!BT8*0.9</f>
        <v>23265</v>
      </c>
      <c r="CM8" s="8">
        <f>'C завтраками| Bed and breakfast'!BU8*0.9</f>
        <v>23265</v>
      </c>
      <c r="CN8" s="8">
        <f>'C завтраками| Bed and breakfast'!BV8*0.9</f>
        <v>23265</v>
      </c>
      <c r="CO8" s="8">
        <f>'C завтраками| Bed and breakfast'!BW8*0.9</f>
        <v>23265</v>
      </c>
      <c r="CP8" s="8">
        <f>'C завтраками| Bed and breakfast'!BX8*0.9</f>
        <v>23265</v>
      </c>
      <c r="CQ8" s="8">
        <f>'C завтраками| Bed and breakfast'!BY8*0.9</f>
        <v>23265</v>
      </c>
      <c r="CR8" s="8">
        <f>'C завтраками| Bed and breakfast'!BZ8*0.9</f>
        <v>23265</v>
      </c>
      <c r="CS8" s="8">
        <f>'C завтраками| Bed and breakfast'!CA8*0.9</f>
        <v>23265</v>
      </c>
      <c r="CT8" s="8">
        <f>'C завтраками| Bed and breakfast'!CB8*0.9</f>
        <v>23265</v>
      </c>
      <c r="CU8" s="8">
        <f>'C завтраками| Bed and breakfast'!CC8*0.9</f>
        <v>23265</v>
      </c>
      <c r="CV8" s="8">
        <f>'C завтраками| Bed and breakfast'!CD8*0.9</f>
        <v>23265</v>
      </c>
      <c r="CW8" s="8">
        <f>'C завтраками| Bed and breakfast'!CE8*0.9</f>
        <v>23265</v>
      </c>
      <c r="CX8" s="8">
        <f>'C завтраками| Bed and breakfast'!CF8*0.9</f>
        <v>23265</v>
      </c>
      <c r="CY8" s="8">
        <f>'C завтраками| Bed and breakfast'!CG8*0.9</f>
        <v>23265</v>
      </c>
      <c r="CZ8" s="8">
        <f>'C завтраками| Bed and breakfast'!CH8*0.9</f>
        <v>23265</v>
      </c>
      <c r="DA8" s="8">
        <f>'C завтраками| Bed and breakfast'!CI8*0.9</f>
        <v>23265</v>
      </c>
      <c r="DB8" s="8">
        <f>'C завтраками| Bed and breakfast'!CJ8*0.9</f>
        <v>23265</v>
      </c>
      <c r="DC8" s="8">
        <f>'C завтраками| Bed and breakfast'!CK8*0.9</f>
        <v>23265</v>
      </c>
      <c r="DD8" s="8">
        <f>'C завтраками| Bed and breakfast'!CL8*0.9</f>
        <v>23265</v>
      </c>
      <c r="DE8" s="8">
        <f>'C завтраками| Bed and breakfast'!CM8*0.9</f>
        <v>23265</v>
      </c>
      <c r="DF8" s="8">
        <f>'C завтраками| Bed and breakfast'!CN8*0.9</f>
        <v>23265</v>
      </c>
      <c r="DG8" s="8">
        <f>'C завтраками| Bed and breakfast'!CO8*0.9</f>
        <v>23265</v>
      </c>
      <c r="DH8" s="8">
        <f>'C завтраками| Bed and breakfast'!CP8*0.9</f>
        <v>14850</v>
      </c>
      <c r="DI8" s="8">
        <f>'C завтраками| Bed and breakfast'!CQ8*0.9</f>
        <v>14850</v>
      </c>
      <c r="DJ8" s="8">
        <f>'C завтраками| Bed and breakfast'!CR8*0.9</f>
        <v>15300</v>
      </c>
      <c r="DK8" s="8">
        <f>'C завтраками| Bed and breakfast'!CS8*0.9</f>
        <v>15300</v>
      </c>
      <c r="DL8" s="8">
        <f>'C завтраками| Bed and breakfast'!CT8*0.9</f>
        <v>14850</v>
      </c>
      <c r="DM8" s="8">
        <f>'C завтраками| Bed and breakfast'!CU8*0.9</f>
        <v>14850</v>
      </c>
      <c r="DN8" s="8">
        <f>'C завтраками| Bed and breakfast'!CV8*0.9</f>
        <v>14850</v>
      </c>
      <c r="DO8" s="8">
        <f>'C завтраками| Bed and breakfast'!CW8*0.9</f>
        <v>14850</v>
      </c>
      <c r="DP8" s="8">
        <f>'C завтраками| Bed and breakfast'!CX8*0.9</f>
        <v>14850</v>
      </c>
      <c r="DQ8" s="8">
        <f>'C завтраками| Bed and breakfast'!CY8*0.9</f>
        <v>15300</v>
      </c>
      <c r="DR8" s="8">
        <f>'C завтраками| Bed and breakfast'!CZ8*0.9</f>
        <v>15300</v>
      </c>
    </row>
    <row r="9" spans="1:129" s="53" customFormat="1" x14ac:dyDescent="0.2">
      <c r="A9" s="229" t="s">
        <v>300</v>
      </c>
      <c r="B9" s="206"/>
      <c r="C9" s="94"/>
      <c r="D9" s="94"/>
      <c r="E9" s="94"/>
      <c r="F9" s="94"/>
      <c r="G9" s="94"/>
      <c r="H9" s="94"/>
      <c r="I9" s="94"/>
      <c r="J9" s="94"/>
      <c r="K9" s="94"/>
      <c r="L9" s="94"/>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row>
    <row r="10" spans="1:129" s="53" customFormat="1" x14ac:dyDescent="0.2">
      <c r="A10" s="88">
        <v>1</v>
      </c>
      <c r="B10" s="7" t="e">
        <f>B7</f>
        <v>#REF!</v>
      </c>
      <c r="C10" s="7" t="e">
        <f t="shared" ref="C10:BN11" si="0">C7</f>
        <v>#REF!</v>
      </c>
      <c r="D10" s="7" t="e">
        <f t="shared" si="0"/>
        <v>#REF!</v>
      </c>
      <c r="E10" s="7" t="e">
        <f t="shared" si="0"/>
        <v>#REF!</v>
      </c>
      <c r="F10" s="7" t="e">
        <f t="shared" si="0"/>
        <v>#REF!</v>
      </c>
      <c r="G10" s="7" t="e">
        <f t="shared" si="0"/>
        <v>#REF!</v>
      </c>
      <c r="H10" s="7" t="e">
        <f t="shared" si="0"/>
        <v>#REF!</v>
      </c>
      <c r="I10" s="7" t="e">
        <f t="shared" si="0"/>
        <v>#REF!</v>
      </c>
      <c r="J10" s="7" t="e">
        <f t="shared" si="0"/>
        <v>#REF!</v>
      </c>
      <c r="K10" s="7" t="e">
        <f t="shared" si="0"/>
        <v>#REF!</v>
      </c>
      <c r="L10" s="7" t="e">
        <f t="shared" si="0"/>
        <v>#REF!</v>
      </c>
      <c r="M10" s="7" t="e">
        <f t="shared" si="0"/>
        <v>#REF!</v>
      </c>
      <c r="N10" s="7" t="e">
        <f t="shared" si="0"/>
        <v>#REF!</v>
      </c>
      <c r="O10" s="7" t="e">
        <f t="shared" si="0"/>
        <v>#REF!</v>
      </c>
      <c r="P10" s="7" t="e">
        <f t="shared" si="0"/>
        <v>#REF!</v>
      </c>
      <c r="Q10" s="7" t="e">
        <f t="shared" si="0"/>
        <v>#REF!</v>
      </c>
      <c r="R10" s="7" t="e">
        <f t="shared" si="0"/>
        <v>#REF!</v>
      </c>
      <c r="S10" s="7" t="e">
        <f t="shared" si="0"/>
        <v>#REF!</v>
      </c>
      <c r="T10" s="7">
        <f t="shared" si="0"/>
        <v>33525</v>
      </c>
      <c r="U10" s="7">
        <f t="shared" si="0"/>
        <v>46575</v>
      </c>
      <c r="V10" s="7">
        <f t="shared" si="0"/>
        <v>46575</v>
      </c>
      <c r="W10" s="7">
        <f t="shared" si="0"/>
        <v>46575</v>
      </c>
      <c r="X10" s="7">
        <f t="shared" si="0"/>
        <v>40275</v>
      </c>
      <c r="Y10" s="7">
        <f t="shared" si="0"/>
        <v>40275</v>
      </c>
      <c r="Z10" s="7">
        <f t="shared" si="0"/>
        <v>40275</v>
      </c>
      <c r="AA10" s="7">
        <f t="shared" si="0"/>
        <v>40275</v>
      </c>
      <c r="AB10" s="7">
        <f t="shared" si="0"/>
        <v>40275</v>
      </c>
      <c r="AC10" s="7">
        <f t="shared" si="0"/>
        <v>40275</v>
      </c>
      <c r="AD10" s="7">
        <f t="shared" si="0"/>
        <v>32805</v>
      </c>
      <c r="AE10" s="7">
        <f t="shared" si="0"/>
        <v>17955</v>
      </c>
      <c r="AF10" s="7">
        <f t="shared" si="0"/>
        <v>17955</v>
      </c>
      <c r="AG10" s="7">
        <f t="shared" si="0"/>
        <v>17955</v>
      </c>
      <c r="AH10" s="7">
        <f t="shared" si="0"/>
        <v>17955</v>
      </c>
      <c r="AI10" s="7">
        <f t="shared" si="0"/>
        <v>17955</v>
      </c>
      <c r="AJ10" s="7">
        <f t="shared" si="0"/>
        <v>19755</v>
      </c>
      <c r="AK10" s="7">
        <f t="shared" si="0"/>
        <v>19755</v>
      </c>
      <c r="AL10" s="7">
        <f t="shared" si="0"/>
        <v>19755</v>
      </c>
      <c r="AM10" s="7">
        <f t="shared" si="0"/>
        <v>19755</v>
      </c>
      <c r="AN10" s="7">
        <f t="shared" si="0"/>
        <v>19755</v>
      </c>
      <c r="AO10" s="7">
        <f t="shared" si="0"/>
        <v>17955</v>
      </c>
      <c r="AP10" s="7">
        <f t="shared" si="0"/>
        <v>17955</v>
      </c>
      <c r="AQ10" s="7">
        <f t="shared" si="0"/>
        <v>17955</v>
      </c>
      <c r="AR10" s="7">
        <f t="shared" si="0"/>
        <v>17955</v>
      </c>
      <c r="AS10" s="7">
        <f t="shared" si="0"/>
        <v>17955</v>
      </c>
      <c r="AT10" s="7">
        <f t="shared" si="0"/>
        <v>21555</v>
      </c>
      <c r="AU10" s="7">
        <f t="shared" si="0"/>
        <v>21555</v>
      </c>
      <c r="AV10" s="7">
        <f t="shared" si="0"/>
        <v>21555</v>
      </c>
      <c r="AW10" s="7">
        <f t="shared" si="0"/>
        <v>21555</v>
      </c>
      <c r="AX10" s="7">
        <f t="shared" si="0"/>
        <v>21555</v>
      </c>
      <c r="AY10" s="7">
        <f t="shared" si="0"/>
        <v>23355</v>
      </c>
      <c r="AZ10" s="7">
        <f t="shared" si="0"/>
        <v>25605</v>
      </c>
      <c r="BA10" s="7">
        <f t="shared" si="0"/>
        <v>26055</v>
      </c>
      <c r="BB10" s="7">
        <f t="shared" si="0"/>
        <v>26055</v>
      </c>
      <c r="BC10" s="7">
        <f t="shared" si="0"/>
        <v>26055</v>
      </c>
      <c r="BD10" s="7">
        <f t="shared" si="0"/>
        <v>26055</v>
      </c>
      <c r="BE10" s="7">
        <f t="shared" si="0"/>
        <v>26055</v>
      </c>
      <c r="BF10" s="7">
        <f t="shared" si="0"/>
        <v>26055</v>
      </c>
      <c r="BG10" s="7">
        <f t="shared" si="0"/>
        <v>26055</v>
      </c>
      <c r="BH10" s="7">
        <f t="shared" si="0"/>
        <v>26055</v>
      </c>
      <c r="BI10" s="7">
        <f t="shared" si="0"/>
        <v>26055</v>
      </c>
      <c r="BJ10" s="7">
        <f t="shared" si="0"/>
        <v>26055</v>
      </c>
      <c r="BK10" s="7">
        <f t="shared" si="0"/>
        <v>24255</v>
      </c>
      <c r="BL10" s="7">
        <f t="shared" si="0"/>
        <v>24255</v>
      </c>
      <c r="BM10" s="7">
        <f t="shared" si="0"/>
        <v>26055</v>
      </c>
      <c r="BN10" s="7">
        <f t="shared" si="0"/>
        <v>26055</v>
      </c>
      <c r="BO10" s="7">
        <f t="shared" ref="BO10:DY11" si="1">BO7</f>
        <v>27855</v>
      </c>
      <c r="BP10" s="7">
        <f t="shared" si="1"/>
        <v>30105</v>
      </c>
      <c r="BQ10" s="7">
        <f t="shared" si="1"/>
        <v>30105</v>
      </c>
      <c r="BR10" s="7">
        <f t="shared" si="1"/>
        <v>30105</v>
      </c>
      <c r="BS10" s="7">
        <f t="shared" si="1"/>
        <v>30105</v>
      </c>
      <c r="BT10" s="7">
        <f t="shared" si="1"/>
        <v>32355</v>
      </c>
      <c r="BU10" s="7">
        <f t="shared" si="1"/>
        <v>35055</v>
      </c>
      <c r="BV10" s="7">
        <f t="shared" si="1"/>
        <v>35055</v>
      </c>
      <c r="BW10" s="7">
        <f t="shared" si="1"/>
        <v>32355</v>
      </c>
      <c r="BX10" s="7">
        <f t="shared" si="1"/>
        <v>27855</v>
      </c>
      <c r="BY10" s="7">
        <f t="shared" si="1"/>
        <v>27855</v>
      </c>
      <c r="BZ10" s="7">
        <f t="shared" si="1"/>
        <v>30105</v>
      </c>
      <c r="CA10" s="7">
        <f t="shared" si="1"/>
        <v>30105</v>
      </c>
      <c r="CB10" s="7">
        <f t="shared" si="1"/>
        <v>22455</v>
      </c>
      <c r="CC10" s="7">
        <f t="shared" si="1"/>
        <v>22860</v>
      </c>
      <c r="CD10" s="7">
        <f t="shared" si="1"/>
        <v>22860</v>
      </c>
      <c r="CE10" s="7">
        <f t="shared" si="1"/>
        <v>22860</v>
      </c>
      <c r="CF10" s="7">
        <f t="shared" si="1"/>
        <v>21510</v>
      </c>
      <c r="CG10" s="7">
        <f t="shared" si="1"/>
        <v>21510</v>
      </c>
      <c r="CH10" s="7">
        <f t="shared" si="1"/>
        <v>22860</v>
      </c>
      <c r="CI10" s="7">
        <f t="shared" si="1"/>
        <v>22860</v>
      </c>
      <c r="CJ10" s="7">
        <f t="shared" si="1"/>
        <v>22860</v>
      </c>
      <c r="CK10" s="7">
        <f t="shared" si="1"/>
        <v>21510</v>
      </c>
      <c r="CL10" s="7">
        <f t="shared" si="1"/>
        <v>21510</v>
      </c>
      <c r="CM10" s="7">
        <f t="shared" si="1"/>
        <v>21510</v>
      </c>
      <c r="CN10" s="7">
        <f t="shared" si="1"/>
        <v>21510</v>
      </c>
      <c r="CO10" s="7">
        <f t="shared" si="1"/>
        <v>21510</v>
      </c>
      <c r="CP10" s="7">
        <f t="shared" si="1"/>
        <v>21510</v>
      </c>
      <c r="CQ10" s="7">
        <f t="shared" si="1"/>
        <v>21510</v>
      </c>
      <c r="CR10" s="7">
        <f t="shared" si="1"/>
        <v>21510</v>
      </c>
      <c r="CS10" s="7">
        <f t="shared" si="1"/>
        <v>21510</v>
      </c>
      <c r="CT10" s="7">
        <f t="shared" si="1"/>
        <v>21510</v>
      </c>
      <c r="CU10" s="7">
        <f t="shared" si="1"/>
        <v>21510</v>
      </c>
      <c r="CV10" s="7">
        <f t="shared" si="1"/>
        <v>21510</v>
      </c>
      <c r="CW10" s="7">
        <f t="shared" si="1"/>
        <v>21510</v>
      </c>
      <c r="CX10" s="7">
        <f t="shared" si="1"/>
        <v>21510</v>
      </c>
      <c r="CY10" s="7">
        <f t="shared" si="1"/>
        <v>21510</v>
      </c>
      <c r="CZ10" s="7">
        <f t="shared" si="1"/>
        <v>21510</v>
      </c>
      <c r="DA10" s="7">
        <f t="shared" si="1"/>
        <v>21510</v>
      </c>
      <c r="DB10" s="7">
        <f t="shared" si="1"/>
        <v>21510</v>
      </c>
      <c r="DC10" s="7">
        <f t="shared" si="1"/>
        <v>21510</v>
      </c>
      <c r="DD10" s="7">
        <f t="shared" si="1"/>
        <v>21510</v>
      </c>
      <c r="DE10" s="7">
        <f t="shared" si="1"/>
        <v>21510</v>
      </c>
      <c r="DF10" s="7">
        <f t="shared" si="1"/>
        <v>21510</v>
      </c>
      <c r="DG10" s="7">
        <f t="shared" si="1"/>
        <v>21510</v>
      </c>
      <c r="DH10" s="7">
        <f t="shared" si="1"/>
        <v>13185</v>
      </c>
      <c r="DI10" s="7">
        <f t="shared" si="1"/>
        <v>13185</v>
      </c>
      <c r="DJ10" s="7">
        <f t="shared" si="1"/>
        <v>13635</v>
      </c>
      <c r="DK10" s="7">
        <f t="shared" si="1"/>
        <v>13635</v>
      </c>
      <c r="DL10" s="7">
        <f t="shared" si="1"/>
        <v>13185</v>
      </c>
      <c r="DM10" s="7">
        <f t="shared" si="1"/>
        <v>13185</v>
      </c>
      <c r="DN10" s="7">
        <f t="shared" si="1"/>
        <v>13185</v>
      </c>
      <c r="DO10" s="7">
        <f t="shared" si="1"/>
        <v>13185</v>
      </c>
      <c r="DP10" s="7">
        <f t="shared" si="1"/>
        <v>13185</v>
      </c>
      <c r="DQ10" s="7">
        <f t="shared" si="1"/>
        <v>13635</v>
      </c>
      <c r="DR10" s="7">
        <f t="shared" si="1"/>
        <v>13635</v>
      </c>
      <c r="DS10" s="7">
        <f t="shared" si="1"/>
        <v>0</v>
      </c>
      <c r="DT10" s="7">
        <f t="shared" si="1"/>
        <v>0</v>
      </c>
      <c r="DU10" s="7">
        <f t="shared" si="1"/>
        <v>0</v>
      </c>
      <c r="DV10" s="7">
        <f t="shared" si="1"/>
        <v>0</v>
      </c>
      <c r="DW10" s="7">
        <f t="shared" si="1"/>
        <v>0</v>
      </c>
      <c r="DX10" s="7">
        <f t="shared" si="1"/>
        <v>0</v>
      </c>
      <c r="DY10" s="7">
        <f t="shared" si="1"/>
        <v>0</v>
      </c>
    </row>
    <row r="11" spans="1:129" s="53" customFormat="1" x14ac:dyDescent="0.2">
      <c r="A11" s="88">
        <v>2</v>
      </c>
      <c r="B11" s="7" t="e">
        <f>B8</f>
        <v>#REF!</v>
      </c>
      <c r="C11" s="7" t="e">
        <f t="shared" si="0"/>
        <v>#REF!</v>
      </c>
      <c r="D11" s="7" t="e">
        <f t="shared" si="0"/>
        <v>#REF!</v>
      </c>
      <c r="E11" s="7" t="e">
        <f t="shared" si="0"/>
        <v>#REF!</v>
      </c>
      <c r="F11" s="7" t="e">
        <f t="shared" si="0"/>
        <v>#REF!</v>
      </c>
      <c r="G11" s="7" t="e">
        <f t="shared" si="0"/>
        <v>#REF!</v>
      </c>
      <c r="H11" s="7" t="e">
        <f t="shared" si="0"/>
        <v>#REF!</v>
      </c>
      <c r="I11" s="7" t="e">
        <f t="shared" si="0"/>
        <v>#REF!</v>
      </c>
      <c r="J11" s="7" t="e">
        <f t="shared" si="0"/>
        <v>#REF!</v>
      </c>
      <c r="K11" s="7" t="e">
        <f t="shared" si="0"/>
        <v>#REF!</v>
      </c>
      <c r="L11" s="7" t="e">
        <f t="shared" si="0"/>
        <v>#REF!</v>
      </c>
      <c r="M11" s="7" t="e">
        <f t="shared" si="0"/>
        <v>#REF!</v>
      </c>
      <c r="N11" s="7" t="e">
        <f t="shared" si="0"/>
        <v>#REF!</v>
      </c>
      <c r="O11" s="7" t="e">
        <f t="shared" si="0"/>
        <v>#REF!</v>
      </c>
      <c r="P11" s="7" t="e">
        <f t="shared" si="0"/>
        <v>#REF!</v>
      </c>
      <c r="Q11" s="7" t="e">
        <f t="shared" si="0"/>
        <v>#REF!</v>
      </c>
      <c r="R11" s="7" t="e">
        <f t="shared" si="0"/>
        <v>#REF!</v>
      </c>
      <c r="S11" s="7" t="e">
        <f t="shared" si="0"/>
        <v>#REF!</v>
      </c>
      <c r="T11" s="7">
        <f t="shared" si="0"/>
        <v>35550</v>
      </c>
      <c r="U11" s="7">
        <f t="shared" si="0"/>
        <v>48600</v>
      </c>
      <c r="V11" s="7">
        <f t="shared" si="0"/>
        <v>48600</v>
      </c>
      <c r="W11" s="7">
        <f t="shared" si="0"/>
        <v>48600</v>
      </c>
      <c r="X11" s="7">
        <f t="shared" si="0"/>
        <v>42300</v>
      </c>
      <c r="Y11" s="7">
        <f t="shared" si="0"/>
        <v>42300</v>
      </c>
      <c r="Z11" s="7">
        <f t="shared" si="0"/>
        <v>42300</v>
      </c>
      <c r="AA11" s="7">
        <f t="shared" si="0"/>
        <v>42300</v>
      </c>
      <c r="AB11" s="7">
        <f t="shared" si="0"/>
        <v>42300</v>
      </c>
      <c r="AC11" s="7">
        <f t="shared" si="0"/>
        <v>42300</v>
      </c>
      <c r="AD11" s="7">
        <f t="shared" si="0"/>
        <v>34560</v>
      </c>
      <c r="AE11" s="7">
        <f t="shared" si="0"/>
        <v>19710</v>
      </c>
      <c r="AF11" s="7">
        <f t="shared" si="0"/>
        <v>19710</v>
      </c>
      <c r="AG11" s="7">
        <f t="shared" si="0"/>
        <v>19710</v>
      </c>
      <c r="AH11" s="7">
        <f t="shared" si="0"/>
        <v>19710</v>
      </c>
      <c r="AI11" s="7">
        <f t="shared" si="0"/>
        <v>19710</v>
      </c>
      <c r="AJ11" s="7">
        <f t="shared" si="0"/>
        <v>21510</v>
      </c>
      <c r="AK11" s="7">
        <f t="shared" si="0"/>
        <v>21510</v>
      </c>
      <c r="AL11" s="7">
        <f t="shared" si="0"/>
        <v>21510</v>
      </c>
      <c r="AM11" s="7">
        <f t="shared" si="0"/>
        <v>21510</v>
      </c>
      <c r="AN11" s="7">
        <f t="shared" si="0"/>
        <v>21510</v>
      </c>
      <c r="AO11" s="7">
        <f t="shared" si="0"/>
        <v>19710</v>
      </c>
      <c r="AP11" s="7">
        <f t="shared" si="0"/>
        <v>19710</v>
      </c>
      <c r="AQ11" s="7">
        <f t="shared" si="0"/>
        <v>19710</v>
      </c>
      <c r="AR11" s="7">
        <f t="shared" si="0"/>
        <v>19710</v>
      </c>
      <c r="AS11" s="7">
        <f t="shared" si="0"/>
        <v>19710</v>
      </c>
      <c r="AT11" s="7">
        <f t="shared" si="0"/>
        <v>23310</v>
      </c>
      <c r="AU11" s="7">
        <f t="shared" si="0"/>
        <v>23310</v>
      </c>
      <c r="AV11" s="7">
        <f t="shared" si="0"/>
        <v>23310</v>
      </c>
      <c r="AW11" s="7">
        <f t="shared" si="0"/>
        <v>23310</v>
      </c>
      <c r="AX11" s="7">
        <f t="shared" si="0"/>
        <v>23310</v>
      </c>
      <c r="AY11" s="7">
        <f t="shared" si="0"/>
        <v>25110</v>
      </c>
      <c r="AZ11" s="7">
        <f t="shared" si="0"/>
        <v>27360</v>
      </c>
      <c r="BA11" s="7">
        <f t="shared" si="0"/>
        <v>27810</v>
      </c>
      <c r="BB11" s="7">
        <f t="shared" si="0"/>
        <v>27810</v>
      </c>
      <c r="BC11" s="7">
        <f t="shared" si="0"/>
        <v>27810</v>
      </c>
      <c r="BD11" s="7">
        <f t="shared" si="0"/>
        <v>27810</v>
      </c>
      <c r="BE11" s="7">
        <f t="shared" si="0"/>
        <v>27810</v>
      </c>
      <c r="BF11" s="7">
        <f t="shared" si="0"/>
        <v>27810</v>
      </c>
      <c r="BG11" s="7">
        <f t="shared" si="0"/>
        <v>27810</v>
      </c>
      <c r="BH11" s="7">
        <f t="shared" si="0"/>
        <v>27810</v>
      </c>
      <c r="BI11" s="7">
        <f t="shared" si="0"/>
        <v>27810</v>
      </c>
      <c r="BJ11" s="7">
        <f t="shared" si="0"/>
        <v>27810</v>
      </c>
      <c r="BK11" s="7">
        <f t="shared" si="0"/>
        <v>26010</v>
      </c>
      <c r="BL11" s="7">
        <f t="shared" si="0"/>
        <v>26010</v>
      </c>
      <c r="BM11" s="7">
        <f t="shared" si="0"/>
        <v>27810</v>
      </c>
      <c r="BN11" s="7">
        <f t="shared" si="0"/>
        <v>27810</v>
      </c>
      <c r="BO11" s="7">
        <f t="shared" si="1"/>
        <v>29610</v>
      </c>
      <c r="BP11" s="7">
        <f t="shared" si="1"/>
        <v>31860</v>
      </c>
      <c r="BQ11" s="7">
        <f t="shared" si="1"/>
        <v>31860</v>
      </c>
      <c r="BR11" s="7">
        <f t="shared" si="1"/>
        <v>31860</v>
      </c>
      <c r="BS11" s="7">
        <f t="shared" si="1"/>
        <v>31860</v>
      </c>
      <c r="BT11" s="7">
        <f t="shared" si="1"/>
        <v>34110</v>
      </c>
      <c r="BU11" s="7">
        <f t="shared" si="1"/>
        <v>36810</v>
      </c>
      <c r="BV11" s="7">
        <f t="shared" si="1"/>
        <v>36810</v>
      </c>
      <c r="BW11" s="7">
        <f t="shared" si="1"/>
        <v>34110</v>
      </c>
      <c r="BX11" s="7">
        <f t="shared" si="1"/>
        <v>29610</v>
      </c>
      <c r="BY11" s="7">
        <f t="shared" si="1"/>
        <v>29610</v>
      </c>
      <c r="BZ11" s="7">
        <f t="shared" si="1"/>
        <v>31860</v>
      </c>
      <c r="CA11" s="7">
        <f t="shared" si="1"/>
        <v>31860</v>
      </c>
      <c r="CB11" s="7">
        <f t="shared" si="1"/>
        <v>24210</v>
      </c>
      <c r="CC11" s="7">
        <f t="shared" si="1"/>
        <v>24615</v>
      </c>
      <c r="CD11" s="7">
        <f t="shared" si="1"/>
        <v>24615</v>
      </c>
      <c r="CE11" s="7">
        <f t="shared" si="1"/>
        <v>24615</v>
      </c>
      <c r="CF11" s="7">
        <f t="shared" si="1"/>
        <v>23265</v>
      </c>
      <c r="CG11" s="7">
        <f t="shared" si="1"/>
        <v>23265</v>
      </c>
      <c r="CH11" s="7">
        <f t="shared" si="1"/>
        <v>24615</v>
      </c>
      <c r="CI11" s="7">
        <f t="shared" si="1"/>
        <v>24615</v>
      </c>
      <c r="CJ11" s="7">
        <f t="shared" si="1"/>
        <v>24615</v>
      </c>
      <c r="CK11" s="7">
        <f t="shared" si="1"/>
        <v>23265</v>
      </c>
      <c r="CL11" s="7">
        <f t="shared" si="1"/>
        <v>23265</v>
      </c>
      <c r="CM11" s="7">
        <f t="shared" si="1"/>
        <v>23265</v>
      </c>
      <c r="CN11" s="7">
        <f t="shared" si="1"/>
        <v>23265</v>
      </c>
      <c r="CO11" s="7">
        <f t="shared" si="1"/>
        <v>23265</v>
      </c>
      <c r="CP11" s="7">
        <f t="shared" si="1"/>
        <v>23265</v>
      </c>
      <c r="CQ11" s="7">
        <f t="shared" si="1"/>
        <v>23265</v>
      </c>
      <c r="CR11" s="7">
        <f t="shared" si="1"/>
        <v>23265</v>
      </c>
      <c r="CS11" s="7">
        <f t="shared" si="1"/>
        <v>23265</v>
      </c>
      <c r="CT11" s="7">
        <f t="shared" si="1"/>
        <v>23265</v>
      </c>
      <c r="CU11" s="7">
        <f t="shared" si="1"/>
        <v>23265</v>
      </c>
      <c r="CV11" s="7">
        <f t="shared" si="1"/>
        <v>23265</v>
      </c>
      <c r="CW11" s="7">
        <f t="shared" si="1"/>
        <v>23265</v>
      </c>
      <c r="CX11" s="7">
        <f t="shared" si="1"/>
        <v>23265</v>
      </c>
      <c r="CY11" s="7">
        <f t="shared" si="1"/>
        <v>23265</v>
      </c>
      <c r="CZ11" s="7">
        <f t="shared" si="1"/>
        <v>23265</v>
      </c>
      <c r="DA11" s="7">
        <f t="shared" si="1"/>
        <v>23265</v>
      </c>
      <c r="DB11" s="7">
        <f t="shared" si="1"/>
        <v>23265</v>
      </c>
      <c r="DC11" s="7">
        <f t="shared" si="1"/>
        <v>23265</v>
      </c>
      <c r="DD11" s="7">
        <f t="shared" si="1"/>
        <v>23265</v>
      </c>
      <c r="DE11" s="7">
        <f t="shared" si="1"/>
        <v>23265</v>
      </c>
      <c r="DF11" s="7">
        <f t="shared" si="1"/>
        <v>23265</v>
      </c>
      <c r="DG11" s="7">
        <f t="shared" si="1"/>
        <v>23265</v>
      </c>
      <c r="DH11" s="7">
        <f t="shared" si="1"/>
        <v>14850</v>
      </c>
      <c r="DI11" s="7">
        <f t="shared" si="1"/>
        <v>14850</v>
      </c>
      <c r="DJ11" s="7">
        <f t="shared" si="1"/>
        <v>15300</v>
      </c>
      <c r="DK11" s="7">
        <f t="shared" si="1"/>
        <v>15300</v>
      </c>
      <c r="DL11" s="7">
        <f t="shared" si="1"/>
        <v>14850</v>
      </c>
      <c r="DM11" s="7">
        <f t="shared" si="1"/>
        <v>14850</v>
      </c>
      <c r="DN11" s="7">
        <f t="shared" si="1"/>
        <v>14850</v>
      </c>
      <c r="DO11" s="7">
        <f t="shared" si="1"/>
        <v>14850</v>
      </c>
      <c r="DP11" s="7">
        <f t="shared" si="1"/>
        <v>14850</v>
      </c>
      <c r="DQ11" s="7">
        <f t="shared" si="1"/>
        <v>15300</v>
      </c>
      <c r="DR11" s="7">
        <f t="shared" si="1"/>
        <v>15300</v>
      </c>
      <c r="DS11" s="7">
        <f t="shared" si="1"/>
        <v>0</v>
      </c>
      <c r="DT11" s="7">
        <f t="shared" si="1"/>
        <v>0</v>
      </c>
      <c r="DU11" s="7">
        <f t="shared" si="1"/>
        <v>0</v>
      </c>
      <c r="DV11" s="7">
        <f t="shared" si="1"/>
        <v>0</v>
      </c>
      <c r="DW11" s="7">
        <f t="shared" si="1"/>
        <v>0</v>
      </c>
      <c r="DX11" s="7">
        <f t="shared" si="1"/>
        <v>0</v>
      </c>
      <c r="DY11" s="7">
        <f t="shared" si="1"/>
        <v>0</v>
      </c>
    </row>
    <row r="12" spans="1:129" s="53" customFormat="1" x14ac:dyDescent="0.2">
      <c r="A12" s="42" t="s">
        <v>234</v>
      </c>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row>
    <row r="13" spans="1:129" s="53" customFormat="1" x14ac:dyDescent="0.2">
      <c r="A13" s="180">
        <v>1</v>
      </c>
      <c r="B13" s="8" t="e">
        <f>'C завтраками| Bed and breakfast'!#REF!*0.9</f>
        <v>#REF!</v>
      </c>
      <c r="C13" s="8" t="e">
        <f>'C завтраками| Bed and breakfast'!#REF!*0.9</f>
        <v>#REF!</v>
      </c>
      <c r="D13" s="8" t="e">
        <f>'C завтраками| Bed and breakfast'!#REF!*0.9</f>
        <v>#REF!</v>
      </c>
      <c r="E13" s="8" t="e">
        <f>'C завтраками| Bed and breakfast'!#REF!*0.9</f>
        <v>#REF!</v>
      </c>
      <c r="F13" s="8" t="e">
        <f>'C завтраками| Bed and breakfast'!#REF!*0.9</f>
        <v>#REF!</v>
      </c>
      <c r="G13" s="8" t="e">
        <f>'C завтраками| Bed and breakfast'!#REF!*0.9</f>
        <v>#REF!</v>
      </c>
      <c r="H13" s="8" t="e">
        <f>'C завтраками| Bed and breakfast'!#REF!*0.9</f>
        <v>#REF!</v>
      </c>
      <c r="I13" s="8" t="e">
        <f>'C завтраками| Bed and breakfast'!#REF!*0.9</f>
        <v>#REF!</v>
      </c>
      <c r="J13" s="8" t="e">
        <f>'C завтраками| Bed and breakfast'!#REF!*0.9</f>
        <v>#REF!</v>
      </c>
      <c r="K13" s="8" t="e">
        <f>'C завтраками| Bed and breakfast'!#REF!*0.9</f>
        <v>#REF!</v>
      </c>
      <c r="L13" s="8" t="e">
        <f>'C завтраками| Bed and breakfast'!#REF!*0.9</f>
        <v>#REF!</v>
      </c>
      <c r="M13" s="8" t="e">
        <f>'C завтраками| Bed and breakfast'!#REF!*0.9</f>
        <v>#REF!</v>
      </c>
      <c r="N13" s="8" t="e">
        <f>'C завтраками| Bed and breakfast'!#REF!*0.9</f>
        <v>#REF!</v>
      </c>
      <c r="O13" s="8" t="e">
        <f>'C завтраками| Bed and breakfast'!#REF!*0.9</f>
        <v>#REF!</v>
      </c>
      <c r="P13" s="8" t="e">
        <f>'C завтраками| Bed and breakfast'!#REF!*0.9</f>
        <v>#REF!</v>
      </c>
      <c r="Q13" s="8" t="e">
        <f>'C завтраками| Bed and breakfast'!#REF!*0.9</f>
        <v>#REF!</v>
      </c>
      <c r="R13" s="8" t="e">
        <f>'C завтраками| Bed and breakfast'!#REF!*0.9</f>
        <v>#REF!</v>
      </c>
      <c r="S13" s="8" t="e">
        <f>'C завтраками| Bed and breakfast'!#REF!*0.9</f>
        <v>#REF!</v>
      </c>
      <c r="T13" s="8">
        <f>'C завтраками| Bed and breakfast'!B15*0.9</f>
        <v>35325</v>
      </c>
      <c r="U13" s="8">
        <f>'C завтраками| Bed and breakfast'!C15*0.9</f>
        <v>48375</v>
      </c>
      <c r="V13" s="8">
        <f>'C завтраками| Bed and breakfast'!D15*0.9</f>
        <v>48375</v>
      </c>
      <c r="W13" s="8">
        <f>'C завтраками| Bed and breakfast'!E15*0.9</f>
        <v>48375</v>
      </c>
      <c r="X13" s="8">
        <f>'C завтраками| Bed and breakfast'!F15*0.9</f>
        <v>42075</v>
      </c>
      <c r="Y13" s="8">
        <f>'C завтраками| Bed and breakfast'!G15*0.9</f>
        <v>42075</v>
      </c>
      <c r="Z13" s="8">
        <f>'C завтраками| Bed and breakfast'!H15*0.9</f>
        <v>42075</v>
      </c>
      <c r="AA13" s="8">
        <f>'C завтраками| Bed and breakfast'!I15*0.9</f>
        <v>42075</v>
      </c>
      <c r="AB13" s="8">
        <f>'C завтраками| Bed and breakfast'!J15*0.9</f>
        <v>42075</v>
      </c>
      <c r="AC13" s="8">
        <f>'C завтраками| Bed and breakfast'!K15*0.9</f>
        <v>42075</v>
      </c>
      <c r="AD13" s="8">
        <f>'C завтраками| Bed and breakfast'!L15*0.9</f>
        <v>34605</v>
      </c>
      <c r="AE13" s="8">
        <f>'C завтраками| Bed and breakfast'!M15*0.9</f>
        <v>19755</v>
      </c>
      <c r="AF13" s="8">
        <f>'C завтраками| Bed and breakfast'!N15*0.9</f>
        <v>19755</v>
      </c>
      <c r="AG13" s="8">
        <f>'C завтраками| Bed and breakfast'!O15*0.9</f>
        <v>19755</v>
      </c>
      <c r="AH13" s="8">
        <f>'C завтраками| Bed and breakfast'!P15*0.9</f>
        <v>19755</v>
      </c>
      <c r="AI13" s="8">
        <f>'C завтраками| Bed and breakfast'!Q15*0.9</f>
        <v>19755</v>
      </c>
      <c r="AJ13" s="8">
        <f>'C завтраками| Bed and breakfast'!R15*0.9</f>
        <v>21555</v>
      </c>
      <c r="AK13" s="8">
        <f>'C завтраками| Bed and breakfast'!S15*0.9</f>
        <v>21555</v>
      </c>
      <c r="AL13" s="8">
        <f>'C завтраками| Bed and breakfast'!T15*0.9</f>
        <v>21555</v>
      </c>
      <c r="AM13" s="8">
        <f>'C завтраками| Bed and breakfast'!U15*0.9</f>
        <v>21555</v>
      </c>
      <c r="AN13" s="8">
        <f>'C завтраками| Bed and breakfast'!V15*0.9</f>
        <v>21555</v>
      </c>
      <c r="AO13" s="8">
        <f>'C завтраками| Bed and breakfast'!W15*0.9</f>
        <v>19755</v>
      </c>
      <c r="AP13" s="8">
        <f>'C завтраками| Bed and breakfast'!X15*0.9</f>
        <v>19755</v>
      </c>
      <c r="AQ13" s="8">
        <f>'C завтраками| Bed and breakfast'!Y15*0.9</f>
        <v>19755</v>
      </c>
      <c r="AR13" s="8">
        <f>'C завтраками| Bed and breakfast'!Z15*0.9</f>
        <v>19755</v>
      </c>
      <c r="AS13" s="8">
        <f>'C завтраками| Bed and breakfast'!AA15*0.9</f>
        <v>19755</v>
      </c>
      <c r="AT13" s="8">
        <f>'C завтраками| Bed and breakfast'!AB15*0.9</f>
        <v>23355</v>
      </c>
      <c r="AU13" s="8">
        <f>'C завтраками| Bed and breakfast'!AC15*0.9</f>
        <v>23355</v>
      </c>
      <c r="AV13" s="8">
        <f>'C завтраками| Bed and breakfast'!AD15*0.9</f>
        <v>23355</v>
      </c>
      <c r="AW13" s="8">
        <f>'C завтраками| Bed and breakfast'!AE15*0.9</f>
        <v>23355</v>
      </c>
      <c r="AX13" s="8">
        <f>'C завтраками| Bed and breakfast'!AF15*0.9</f>
        <v>23355</v>
      </c>
      <c r="AY13" s="8">
        <f>'C завтраками| Bed and breakfast'!AG15*0.9</f>
        <v>25155</v>
      </c>
      <c r="AZ13" s="8">
        <f>'C завтраками| Bed and breakfast'!AH15*0.9</f>
        <v>27405</v>
      </c>
      <c r="BA13" s="8">
        <f>'C завтраками| Bed and breakfast'!AI15*0.9</f>
        <v>27855</v>
      </c>
      <c r="BB13" s="8">
        <f>'C завтраками| Bed and breakfast'!AJ15*0.9</f>
        <v>27855</v>
      </c>
      <c r="BC13" s="8">
        <f>'C завтраками| Bed and breakfast'!AK15*0.9</f>
        <v>27855</v>
      </c>
      <c r="BD13" s="8">
        <f>'C завтраками| Bed and breakfast'!AL15*0.9</f>
        <v>27855</v>
      </c>
      <c r="BE13" s="8">
        <f>'C завтраками| Bed and breakfast'!AM15*0.9</f>
        <v>27855</v>
      </c>
      <c r="BF13" s="8">
        <f>'C завтраками| Bed and breakfast'!AN15*0.9</f>
        <v>27855</v>
      </c>
      <c r="BG13" s="8">
        <f>'C завтраками| Bed and breakfast'!AO15*0.9</f>
        <v>27855</v>
      </c>
      <c r="BH13" s="8">
        <f>'C завтраками| Bed and breakfast'!AP15*0.9</f>
        <v>27855</v>
      </c>
      <c r="BI13" s="8">
        <f>'C завтраками| Bed and breakfast'!AQ15*0.9</f>
        <v>27855</v>
      </c>
      <c r="BJ13" s="8">
        <f>'C завтраками| Bed and breakfast'!AR15*0.9</f>
        <v>27855</v>
      </c>
      <c r="BK13" s="8">
        <f>'C завтраками| Bed and breakfast'!AS15*0.9</f>
        <v>26055</v>
      </c>
      <c r="BL13" s="8">
        <f>'C завтраками| Bed and breakfast'!AT15*0.9</f>
        <v>26055</v>
      </c>
      <c r="BM13" s="8">
        <f>'C завтраками| Bed and breakfast'!AU15*0.9</f>
        <v>27855</v>
      </c>
      <c r="BN13" s="8">
        <f>'C завтраками| Bed and breakfast'!AV15*0.9</f>
        <v>27855</v>
      </c>
      <c r="BO13" s="8">
        <f>'C завтраками| Bed and breakfast'!AW15*0.9</f>
        <v>29655</v>
      </c>
      <c r="BP13" s="8">
        <f>'C завтраками| Bed and breakfast'!AX15*0.9</f>
        <v>31905</v>
      </c>
      <c r="BQ13" s="8">
        <f>'C завтраками| Bed and breakfast'!AY15*0.9</f>
        <v>31905</v>
      </c>
      <c r="BR13" s="8">
        <f>'C завтраками| Bed and breakfast'!AZ15*0.9</f>
        <v>31905</v>
      </c>
      <c r="BS13" s="8">
        <f>'C завтраками| Bed and breakfast'!BA15*0.9</f>
        <v>31905</v>
      </c>
      <c r="BT13" s="8">
        <f>'C завтраками| Bed and breakfast'!BB15*0.9</f>
        <v>34155</v>
      </c>
      <c r="BU13" s="8">
        <f>'C завтраками| Bed and breakfast'!BC15*0.9</f>
        <v>36855</v>
      </c>
      <c r="BV13" s="8">
        <f>'C завтраками| Bed and breakfast'!BD15*0.9</f>
        <v>36855</v>
      </c>
      <c r="BW13" s="8">
        <f>'C завтраками| Bed and breakfast'!BE15*0.9</f>
        <v>34155</v>
      </c>
      <c r="BX13" s="8">
        <f>'C завтраками| Bed and breakfast'!BF15*0.9</f>
        <v>29655</v>
      </c>
      <c r="BY13" s="8">
        <f>'C завтраками| Bed and breakfast'!BG15*0.9</f>
        <v>29655</v>
      </c>
      <c r="BZ13" s="8">
        <f>'C завтраками| Bed and breakfast'!BH15*0.9</f>
        <v>31905</v>
      </c>
      <c r="CA13" s="8">
        <f>'C завтраками| Bed and breakfast'!BI15*0.9</f>
        <v>31905</v>
      </c>
      <c r="CB13" s="8">
        <f>'C завтраками| Bed and breakfast'!BJ15*0.9</f>
        <v>24255</v>
      </c>
      <c r="CC13" s="8">
        <f>'C завтраками| Bed and breakfast'!BK15*0.9</f>
        <v>24660</v>
      </c>
      <c r="CD13" s="8">
        <f>'C завтраками| Bed and breakfast'!BL15*0.9</f>
        <v>24660</v>
      </c>
      <c r="CE13" s="8">
        <f>'C завтраками| Bed and breakfast'!BM15*0.9</f>
        <v>24660</v>
      </c>
      <c r="CF13" s="8">
        <f>'C завтраками| Bed and breakfast'!BN15*0.9</f>
        <v>23310</v>
      </c>
      <c r="CG13" s="8">
        <f>'C завтраками| Bed and breakfast'!BO15*0.9</f>
        <v>23310</v>
      </c>
      <c r="CH13" s="8">
        <f>'C завтраками| Bed and breakfast'!BP15*0.9</f>
        <v>24660</v>
      </c>
      <c r="CI13" s="8">
        <f>'C завтраками| Bed and breakfast'!BQ15*0.9</f>
        <v>24660</v>
      </c>
      <c r="CJ13" s="8">
        <f>'C завтраками| Bed and breakfast'!BR15*0.9</f>
        <v>24660</v>
      </c>
      <c r="CK13" s="8">
        <f>'C завтраками| Bed and breakfast'!BS15*0.9</f>
        <v>23310</v>
      </c>
      <c r="CL13" s="8">
        <f>'C завтраками| Bed and breakfast'!BT15*0.9</f>
        <v>23310</v>
      </c>
      <c r="CM13" s="8">
        <f>'C завтраками| Bed and breakfast'!BU15*0.9</f>
        <v>23310</v>
      </c>
      <c r="CN13" s="8">
        <f>'C завтраками| Bed and breakfast'!BV15*0.9</f>
        <v>23310</v>
      </c>
      <c r="CO13" s="8">
        <f>'C завтраками| Bed and breakfast'!BW15*0.9</f>
        <v>23310</v>
      </c>
      <c r="CP13" s="8">
        <f>'C завтраками| Bed and breakfast'!BX15*0.9</f>
        <v>23310</v>
      </c>
      <c r="CQ13" s="8">
        <f>'C завтраками| Bed and breakfast'!BY15*0.9</f>
        <v>23310</v>
      </c>
      <c r="CR13" s="8">
        <f>'C завтраками| Bed and breakfast'!BZ15*0.9</f>
        <v>23310</v>
      </c>
      <c r="CS13" s="8">
        <f>'C завтраками| Bed and breakfast'!CA15*0.9</f>
        <v>23310</v>
      </c>
      <c r="CT13" s="8">
        <f>'C завтраками| Bed and breakfast'!CB15*0.9</f>
        <v>23310</v>
      </c>
      <c r="CU13" s="8">
        <f>'C завтраками| Bed and breakfast'!CC15*0.9</f>
        <v>23310</v>
      </c>
      <c r="CV13" s="8">
        <f>'C завтраками| Bed and breakfast'!CD15*0.9</f>
        <v>23310</v>
      </c>
      <c r="CW13" s="8">
        <f>'C завтраками| Bed and breakfast'!CE15*0.9</f>
        <v>23310</v>
      </c>
      <c r="CX13" s="8">
        <f>'C завтраками| Bed and breakfast'!CF15*0.9</f>
        <v>23310</v>
      </c>
      <c r="CY13" s="8">
        <f>'C завтраками| Bed and breakfast'!CG15*0.9</f>
        <v>23310</v>
      </c>
      <c r="CZ13" s="8">
        <f>'C завтраками| Bed and breakfast'!CH15*0.9</f>
        <v>23310</v>
      </c>
      <c r="DA13" s="8">
        <f>'C завтраками| Bed and breakfast'!CI15*0.9</f>
        <v>23310</v>
      </c>
      <c r="DB13" s="8">
        <f>'C завтраками| Bed and breakfast'!CJ15*0.9</f>
        <v>23310</v>
      </c>
      <c r="DC13" s="8">
        <f>'C завтраками| Bed and breakfast'!CK15*0.9</f>
        <v>23310</v>
      </c>
      <c r="DD13" s="8">
        <f>'C завтраками| Bed and breakfast'!CL15*0.9</f>
        <v>23310</v>
      </c>
      <c r="DE13" s="8">
        <f>'C завтраками| Bed and breakfast'!CM15*0.9</f>
        <v>23310</v>
      </c>
      <c r="DF13" s="8">
        <f>'C завтраками| Bed and breakfast'!CN15*0.9</f>
        <v>23310</v>
      </c>
      <c r="DG13" s="8">
        <f>'C завтраками| Bed and breakfast'!CO15*0.9</f>
        <v>23310</v>
      </c>
      <c r="DH13" s="8">
        <f>'C завтраками| Bed and breakfast'!CP15*0.9</f>
        <v>14985</v>
      </c>
      <c r="DI13" s="8">
        <f>'C завтраками| Bed and breakfast'!CQ15*0.9</f>
        <v>14985</v>
      </c>
      <c r="DJ13" s="8">
        <f>'C завтраками| Bed and breakfast'!CR15*0.9</f>
        <v>15435</v>
      </c>
      <c r="DK13" s="8">
        <f>'C завтраками| Bed and breakfast'!CS15*0.9</f>
        <v>15435</v>
      </c>
      <c r="DL13" s="8">
        <f>'C завтраками| Bed and breakfast'!CT15*0.9</f>
        <v>14985</v>
      </c>
      <c r="DM13" s="8">
        <f>'C завтраками| Bed and breakfast'!CU15*0.9</f>
        <v>14985</v>
      </c>
      <c r="DN13" s="8">
        <f>'C завтраками| Bed and breakfast'!CV15*0.9</f>
        <v>14985</v>
      </c>
      <c r="DO13" s="8">
        <f>'C завтраками| Bed and breakfast'!CW15*0.9</f>
        <v>14985</v>
      </c>
      <c r="DP13" s="8">
        <f>'C завтраками| Bed and breakfast'!CX15*0.9</f>
        <v>14985</v>
      </c>
      <c r="DQ13" s="8">
        <f>'C завтраками| Bed and breakfast'!CY15*0.9</f>
        <v>15435</v>
      </c>
      <c r="DR13" s="8">
        <f>'C завтраками| Bed and breakfast'!CZ15*0.9</f>
        <v>15435</v>
      </c>
    </row>
    <row r="14" spans="1:129" s="53" customFormat="1" x14ac:dyDescent="0.2">
      <c r="A14" s="180">
        <v>2</v>
      </c>
      <c r="B14" s="8" t="e">
        <f>'C завтраками| Bed and breakfast'!#REF!*0.9</f>
        <v>#REF!</v>
      </c>
      <c r="C14" s="8" t="e">
        <f>'C завтраками| Bed and breakfast'!#REF!*0.9</f>
        <v>#REF!</v>
      </c>
      <c r="D14" s="8" t="e">
        <f>'C завтраками| Bed and breakfast'!#REF!*0.9</f>
        <v>#REF!</v>
      </c>
      <c r="E14" s="8" t="e">
        <f>'C завтраками| Bed and breakfast'!#REF!*0.9</f>
        <v>#REF!</v>
      </c>
      <c r="F14" s="8" t="e">
        <f>'C завтраками| Bed and breakfast'!#REF!*0.9</f>
        <v>#REF!</v>
      </c>
      <c r="G14" s="8" t="e">
        <f>'C завтраками| Bed and breakfast'!#REF!*0.9</f>
        <v>#REF!</v>
      </c>
      <c r="H14" s="8" t="e">
        <f>'C завтраками| Bed and breakfast'!#REF!*0.9</f>
        <v>#REF!</v>
      </c>
      <c r="I14" s="8" t="e">
        <f>'C завтраками| Bed and breakfast'!#REF!*0.9</f>
        <v>#REF!</v>
      </c>
      <c r="J14" s="8" t="e">
        <f>'C завтраками| Bed and breakfast'!#REF!*0.9</f>
        <v>#REF!</v>
      </c>
      <c r="K14" s="8" t="e">
        <f>'C завтраками| Bed and breakfast'!#REF!*0.9</f>
        <v>#REF!</v>
      </c>
      <c r="L14" s="8" t="e">
        <f>'C завтраками| Bed and breakfast'!#REF!*0.9</f>
        <v>#REF!</v>
      </c>
      <c r="M14" s="8" t="e">
        <f>'C завтраками| Bed and breakfast'!#REF!*0.9</f>
        <v>#REF!</v>
      </c>
      <c r="N14" s="8" t="e">
        <f>'C завтраками| Bed and breakfast'!#REF!*0.9</f>
        <v>#REF!</v>
      </c>
      <c r="O14" s="8" t="e">
        <f>'C завтраками| Bed and breakfast'!#REF!*0.9</f>
        <v>#REF!</v>
      </c>
      <c r="P14" s="8" t="e">
        <f>'C завтраками| Bed and breakfast'!#REF!*0.9</f>
        <v>#REF!</v>
      </c>
      <c r="Q14" s="8" t="e">
        <f>'C завтраками| Bed and breakfast'!#REF!*0.9</f>
        <v>#REF!</v>
      </c>
      <c r="R14" s="8" t="e">
        <f>'C завтраками| Bed and breakfast'!#REF!*0.9</f>
        <v>#REF!</v>
      </c>
      <c r="S14" s="8" t="e">
        <f>'C завтраками| Bed and breakfast'!#REF!*0.9</f>
        <v>#REF!</v>
      </c>
      <c r="T14" s="8">
        <f>'C завтраками| Bed and breakfast'!B16*0.9</f>
        <v>37350</v>
      </c>
      <c r="U14" s="8">
        <f>'C завтраками| Bed and breakfast'!C16*0.9</f>
        <v>50400</v>
      </c>
      <c r="V14" s="8">
        <f>'C завтраками| Bed and breakfast'!D16*0.9</f>
        <v>50400</v>
      </c>
      <c r="W14" s="8">
        <f>'C завтраками| Bed and breakfast'!E16*0.9</f>
        <v>50400</v>
      </c>
      <c r="X14" s="8">
        <f>'C завтраками| Bed and breakfast'!F16*0.9</f>
        <v>44100</v>
      </c>
      <c r="Y14" s="8">
        <f>'C завтраками| Bed and breakfast'!G16*0.9</f>
        <v>44100</v>
      </c>
      <c r="Z14" s="8">
        <f>'C завтраками| Bed and breakfast'!H16*0.9</f>
        <v>44100</v>
      </c>
      <c r="AA14" s="8">
        <f>'C завтраками| Bed and breakfast'!I16*0.9</f>
        <v>44100</v>
      </c>
      <c r="AB14" s="8">
        <f>'C завтраками| Bed and breakfast'!J16*0.9</f>
        <v>44100</v>
      </c>
      <c r="AC14" s="8">
        <f>'C завтраками| Bed and breakfast'!K16*0.9</f>
        <v>44100</v>
      </c>
      <c r="AD14" s="8">
        <f>'C завтраками| Bed and breakfast'!L16*0.9</f>
        <v>36360</v>
      </c>
      <c r="AE14" s="8">
        <f>'C завтраками| Bed and breakfast'!M16*0.9</f>
        <v>21510</v>
      </c>
      <c r="AF14" s="8">
        <f>'C завтраками| Bed and breakfast'!N16*0.9</f>
        <v>21510</v>
      </c>
      <c r="AG14" s="8">
        <f>'C завтраками| Bed and breakfast'!O16*0.9</f>
        <v>21510</v>
      </c>
      <c r="AH14" s="8">
        <f>'C завтраками| Bed and breakfast'!P16*0.9</f>
        <v>21510</v>
      </c>
      <c r="AI14" s="8">
        <f>'C завтраками| Bed and breakfast'!Q16*0.9</f>
        <v>21510</v>
      </c>
      <c r="AJ14" s="8">
        <f>'C завтраками| Bed and breakfast'!R16*0.9</f>
        <v>23310</v>
      </c>
      <c r="AK14" s="8">
        <f>'C завтраками| Bed and breakfast'!S16*0.9</f>
        <v>23310</v>
      </c>
      <c r="AL14" s="8">
        <f>'C завтраками| Bed and breakfast'!T16*0.9</f>
        <v>23310</v>
      </c>
      <c r="AM14" s="8">
        <f>'C завтраками| Bed and breakfast'!U16*0.9</f>
        <v>23310</v>
      </c>
      <c r="AN14" s="8">
        <f>'C завтраками| Bed and breakfast'!V16*0.9</f>
        <v>23310</v>
      </c>
      <c r="AO14" s="8">
        <f>'C завтраками| Bed and breakfast'!W16*0.9</f>
        <v>21510</v>
      </c>
      <c r="AP14" s="8">
        <f>'C завтраками| Bed and breakfast'!X16*0.9</f>
        <v>21510</v>
      </c>
      <c r="AQ14" s="8">
        <f>'C завтраками| Bed and breakfast'!Y16*0.9</f>
        <v>21510</v>
      </c>
      <c r="AR14" s="8">
        <f>'C завтраками| Bed and breakfast'!Z16*0.9</f>
        <v>21510</v>
      </c>
      <c r="AS14" s="8">
        <f>'C завтраками| Bed and breakfast'!AA16*0.9</f>
        <v>21510</v>
      </c>
      <c r="AT14" s="8">
        <f>'C завтраками| Bed and breakfast'!AB16*0.9</f>
        <v>25110</v>
      </c>
      <c r="AU14" s="8">
        <f>'C завтраками| Bed and breakfast'!AC16*0.9</f>
        <v>25110</v>
      </c>
      <c r="AV14" s="8">
        <f>'C завтраками| Bed and breakfast'!AD16*0.9</f>
        <v>25110</v>
      </c>
      <c r="AW14" s="8">
        <f>'C завтраками| Bed and breakfast'!AE16*0.9</f>
        <v>25110</v>
      </c>
      <c r="AX14" s="8">
        <f>'C завтраками| Bed and breakfast'!AF16*0.9</f>
        <v>25110</v>
      </c>
      <c r="AY14" s="8">
        <f>'C завтраками| Bed and breakfast'!AG16*0.9</f>
        <v>26910</v>
      </c>
      <c r="AZ14" s="8">
        <f>'C завтраками| Bed and breakfast'!AH16*0.9</f>
        <v>29160</v>
      </c>
      <c r="BA14" s="8">
        <f>'C завтраками| Bed and breakfast'!AI16*0.9</f>
        <v>29610</v>
      </c>
      <c r="BB14" s="8">
        <f>'C завтраками| Bed and breakfast'!AJ16*0.9</f>
        <v>29610</v>
      </c>
      <c r="BC14" s="8">
        <f>'C завтраками| Bed and breakfast'!AK16*0.9</f>
        <v>29610</v>
      </c>
      <c r="BD14" s="8">
        <f>'C завтраками| Bed and breakfast'!AL16*0.9</f>
        <v>29610</v>
      </c>
      <c r="BE14" s="8">
        <f>'C завтраками| Bed and breakfast'!AM16*0.9</f>
        <v>29610</v>
      </c>
      <c r="BF14" s="8">
        <f>'C завтраками| Bed and breakfast'!AN16*0.9</f>
        <v>29610</v>
      </c>
      <c r="BG14" s="8">
        <f>'C завтраками| Bed and breakfast'!AO16*0.9</f>
        <v>29610</v>
      </c>
      <c r="BH14" s="8">
        <f>'C завтраками| Bed and breakfast'!AP16*0.9</f>
        <v>29610</v>
      </c>
      <c r="BI14" s="8">
        <f>'C завтраками| Bed and breakfast'!AQ16*0.9</f>
        <v>29610</v>
      </c>
      <c r="BJ14" s="8">
        <f>'C завтраками| Bed and breakfast'!AR16*0.9</f>
        <v>29610</v>
      </c>
      <c r="BK14" s="8">
        <f>'C завтраками| Bed and breakfast'!AS16*0.9</f>
        <v>27810</v>
      </c>
      <c r="BL14" s="8">
        <f>'C завтраками| Bed and breakfast'!AT16*0.9</f>
        <v>27810</v>
      </c>
      <c r="BM14" s="8">
        <f>'C завтраками| Bed and breakfast'!AU16*0.9</f>
        <v>29610</v>
      </c>
      <c r="BN14" s="8">
        <f>'C завтраками| Bed and breakfast'!AV16*0.9</f>
        <v>29610</v>
      </c>
      <c r="BO14" s="8">
        <f>'C завтраками| Bed and breakfast'!AW16*0.9</f>
        <v>31410</v>
      </c>
      <c r="BP14" s="8">
        <f>'C завтраками| Bed and breakfast'!AX16*0.9</f>
        <v>33660</v>
      </c>
      <c r="BQ14" s="8">
        <f>'C завтраками| Bed and breakfast'!AY16*0.9</f>
        <v>33660</v>
      </c>
      <c r="BR14" s="8">
        <f>'C завтраками| Bed and breakfast'!AZ16*0.9</f>
        <v>33660</v>
      </c>
      <c r="BS14" s="8">
        <f>'C завтраками| Bed and breakfast'!BA16*0.9</f>
        <v>33660</v>
      </c>
      <c r="BT14" s="8">
        <f>'C завтраками| Bed and breakfast'!BB16*0.9</f>
        <v>35910</v>
      </c>
      <c r="BU14" s="8">
        <f>'C завтраками| Bed and breakfast'!BC16*0.9</f>
        <v>38610</v>
      </c>
      <c r="BV14" s="8">
        <f>'C завтраками| Bed and breakfast'!BD16*0.9</f>
        <v>38610</v>
      </c>
      <c r="BW14" s="8">
        <f>'C завтраками| Bed and breakfast'!BE16*0.9</f>
        <v>35910</v>
      </c>
      <c r="BX14" s="8">
        <f>'C завтраками| Bed and breakfast'!BF16*0.9</f>
        <v>31410</v>
      </c>
      <c r="BY14" s="8">
        <f>'C завтраками| Bed and breakfast'!BG16*0.9</f>
        <v>31410</v>
      </c>
      <c r="BZ14" s="8">
        <f>'C завтраками| Bed and breakfast'!BH16*0.9</f>
        <v>33660</v>
      </c>
      <c r="CA14" s="8">
        <f>'C завтраками| Bed and breakfast'!BI16*0.9</f>
        <v>33660</v>
      </c>
      <c r="CB14" s="8">
        <f>'C завтраками| Bed and breakfast'!BJ16*0.9</f>
        <v>26010</v>
      </c>
      <c r="CC14" s="8">
        <f>'C завтраками| Bed and breakfast'!BK16*0.9</f>
        <v>26415</v>
      </c>
      <c r="CD14" s="8">
        <f>'C завтраками| Bed and breakfast'!BL16*0.9</f>
        <v>26415</v>
      </c>
      <c r="CE14" s="8">
        <f>'C завтраками| Bed and breakfast'!BM16*0.9</f>
        <v>26415</v>
      </c>
      <c r="CF14" s="8">
        <f>'C завтраками| Bed and breakfast'!BN16*0.9</f>
        <v>25065</v>
      </c>
      <c r="CG14" s="8">
        <f>'C завтраками| Bed and breakfast'!BO16*0.9</f>
        <v>25065</v>
      </c>
      <c r="CH14" s="8">
        <f>'C завтраками| Bed and breakfast'!BP16*0.9</f>
        <v>26415</v>
      </c>
      <c r="CI14" s="8">
        <f>'C завтраками| Bed and breakfast'!BQ16*0.9</f>
        <v>26415</v>
      </c>
      <c r="CJ14" s="8">
        <f>'C завтраками| Bed and breakfast'!BR16*0.9</f>
        <v>26415</v>
      </c>
      <c r="CK14" s="8">
        <f>'C завтраками| Bed and breakfast'!BS16*0.9</f>
        <v>25065</v>
      </c>
      <c r="CL14" s="8">
        <f>'C завтраками| Bed and breakfast'!BT16*0.9</f>
        <v>25065</v>
      </c>
      <c r="CM14" s="8">
        <f>'C завтраками| Bed and breakfast'!BU16*0.9</f>
        <v>25065</v>
      </c>
      <c r="CN14" s="8">
        <f>'C завтраками| Bed and breakfast'!BV16*0.9</f>
        <v>25065</v>
      </c>
      <c r="CO14" s="8">
        <f>'C завтраками| Bed and breakfast'!BW16*0.9</f>
        <v>25065</v>
      </c>
      <c r="CP14" s="8">
        <f>'C завтраками| Bed and breakfast'!BX16*0.9</f>
        <v>25065</v>
      </c>
      <c r="CQ14" s="8">
        <f>'C завтраками| Bed and breakfast'!BY16*0.9</f>
        <v>25065</v>
      </c>
      <c r="CR14" s="8">
        <f>'C завтраками| Bed and breakfast'!BZ16*0.9</f>
        <v>25065</v>
      </c>
      <c r="CS14" s="8">
        <f>'C завтраками| Bed and breakfast'!CA16*0.9</f>
        <v>25065</v>
      </c>
      <c r="CT14" s="8">
        <f>'C завтраками| Bed and breakfast'!CB16*0.9</f>
        <v>25065</v>
      </c>
      <c r="CU14" s="8">
        <f>'C завтраками| Bed and breakfast'!CC16*0.9</f>
        <v>25065</v>
      </c>
      <c r="CV14" s="8">
        <f>'C завтраками| Bed and breakfast'!CD16*0.9</f>
        <v>25065</v>
      </c>
      <c r="CW14" s="8">
        <f>'C завтраками| Bed and breakfast'!CE16*0.9</f>
        <v>25065</v>
      </c>
      <c r="CX14" s="8">
        <f>'C завтраками| Bed and breakfast'!CF16*0.9</f>
        <v>25065</v>
      </c>
      <c r="CY14" s="8">
        <f>'C завтраками| Bed and breakfast'!CG16*0.9</f>
        <v>25065</v>
      </c>
      <c r="CZ14" s="8">
        <f>'C завтраками| Bed and breakfast'!CH16*0.9</f>
        <v>25065</v>
      </c>
      <c r="DA14" s="8">
        <f>'C завтраками| Bed and breakfast'!CI16*0.9</f>
        <v>25065</v>
      </c>
      <c r="DB14" s="8">
        <f>'C завтраками| Bed and breakfast'!CJ16*0.9</f>
        <v>25065</v>
      </c>
      <c r="DC14" s="8">
        <f>'C завтраками| Bed and breakfast'!CK16*0.9</f>
        <v>25065</v>
      </c>
      <c r="DD14" s="8">
        <f>'C завтраками| Bed and breakfast'!CL16*0.9</f>
        <v>25065</v>
      </c>
      <c r="DE14" s="8">
        <f>'C завтраками| Bed and breakfast'!CM16*0.9</f>
        <v>25065</v>
      </c>
      <c r="DF14" s="8">
        <f>'C завтраками| Bed and breakfast'!CN16*0.9</f>
        <v>25065</v>
      </c>
      <c r="DG14" s="8">
        <f>'C завтраками| Bed and breakfast'!CO16*0.9</f>
        <v>24975</v>
      </c>
      <c r="DH14" s="8">
        <f>'C завтраками| Bed and breakfast'!CP16*0.9</f>
        <v>16650</v>
      </c>
      <c r="DI14" s="8">
        <f>'C завтраками| Bed and breakfast'!CQ16*0.9</f>
        <v>16650</v>
      </c>
      <c r="DJ14" s="8">
        <f>'C завтраками| Bed and breakfast'!CR16*0.9</f>
        <v>17100</v>
      </c>
      <c r="DK14" s="8">
        <f>'C завтраками| Bed and breakfast'!CS16*0.9</f>
        <v>17100</v>
      </c>
      <c r="DL14" s="8">
        <f>'C завтраками| Bed and breakfast'!CT16*0.9</f>
        <v>16650</v>
      </c>
      <c r="DM14" s="8">
        <f>'C завтраками| Bed and breakfast'!CU16*0.9</f>
        <v>16650</v>
      </c>
      <c r="DN14" s="8">
        <f>'C завтраками| Bed and breakfast'!CV16*0.9</f>
        <v>16650</v>
      </c>
      <c r="DO14" s="8">
        <f>'C завтраками| Bed and breakfast'!CW16*0.9</f>
        <v>16650</v>
      </c>
      <c r="DP14" s="8">
        <f>'C завтраками| Bed and breakfast'!CX16*0.9</f>
        <v>16650</v>
      </c>
      <c r="DQ14" s="8">
        <f>'C завтраками| Bed and breakfast'!CY16*0.9</f>
        <v>17100</v>
      </c>
      <c r="DR14" s="8">
        <f>'C завтраками| Bed and breakfast'!CZ16*0.9</f>
        <v>17100</v>
      </c>
    </row>
    <row r="15" spans="1:129" s="53" customFormat="1" x14ac:dyDescent="0.2">
      <c r="A15" s="42" t="s">
        <v>84</v>
      </c>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row>
    <row r="16" spans="1:129" s="53" customFormat="1" x14ac:dyDescent="0.2">
      <c r="A16" s="88">
        <f>A7</f>
        <v>1</v>
      </c>
      <c r="B16" s="8" t="e">
        <f>'C завтраками| Bed and breakfast'!#REF!*0.9</f>
        <v>#REF!</v>
      </c>
      <c r="C16" s="8" t="e">
        <f>'C завтраками| Bed and breakfast'!#REF!*0.9</f>
        <v>#REF!</v>
      </c>
      <c r="D16" s="8" t="e">
        <f>'C завтраками| Bed and breakfast'!#REF!*0.9</f>
        <v>#REF!</v>
      </c>
      <c r="E16" s="8" t="e">
        <f>'C завтраками| Bed and breakfast'!#REF!*0.9</f>
        <v>#REF!</v>
      </c>
      <c r="F16" s="8" t="e">
        <f>'C завтраками| Bed and breakfast'!#REF!*0.9</f>
        <v>#REF!</v>
      </c>
      <c r="G16" s="8" t="e">
        <f>'C завтраками| Bed and breakfast'!#REF!*0.9</f>
        <v>#REF!</v>
      </c>
      <c r="H16" s="8" t="e">
        <f>'C завтраками| Bed and breakfast'!#REF!*0.9</f>
        <v>#REF!</v>
      </c>
      <c r="I16" s="8" t="e">
        <f>'C завтраками| Bed and breakfast'!#REF!*0.9</f>
        <v>#REF!</v>
      </c>
      <c r="J16" s="8" t="e">
        <f>'C завтраками| Bed and breakfast'!#REF!*0.9</f>
        <v>#REF!</v>
      </c>
      <c r="K16" s="8" t="e">
        <f>'C завтраками| Bed and breakfast'!#REF!*0.9</f>
        <v>#REF!</v>
      </c>
      <c r="L16" s="8" t="e">
        <f>'C завтраками| Bed and breakfast'!#REF!*0.9</f>
        <v>#REF!</v>
      </c>
      <c r="M16" s="8" t="e">
        <f>'C завтраками| Bed and breakfast'!#REF!*0.9</f>
        <v>#REF!</v>
      </c>
      <c r="N16" s="8" t="e">
        <f>'C завтраками| Bed and breakfast'!#REF!*0.9</f>
        <v>#REF!</v>
      </c>
      <c r="O16" s="8" t="e">
        <f>'C завтраками| Bed and breakfast'!#REF!*0.9</f>
        <v>#REF!</v>
      </c>
      <c r="P16" s="8" t="e">
        <f>'C завтраками| Bed and breakfast'!#REF!*0.9</f>
        <v>#REF!</v>
      </c>
      <c r="Q16" s="8" t="e">
        <f>'C завтраками| Bed and breakfast'!#REF!*0.9</f>
        <v>#REF!</v>
      </c>
      <c r="R16" s="8" t="e">
        <f>'C завтраками| Bed and breakfast'!#REF!*0.9</f>
        <v>#REF!</v>
      </c>
      <c r="S16" s="8" t="e">
        <f>'C завтраками| Bed and breakfast'!#REF!*0.9</f>
        <v>#REF!</v>
      </c>
      <c r="T16" s="8">
        <f>'C завтраками| Bed and breakfast'!B18*0.9</f>
        <v>36225</v>
      </c>
      <c r="U16" s="8">
        <f>'C завтраками| Bed and breakfast'!C18*0.9</f>
        <v>49275</v>
      </c>
      <c r="V16" s="8">
        <f>'C завтраками| Bed and breakfast'!D18*0.9</f>
        <v>49275</v>
      </c>
      <c r="W16" s="8">
        <f>'C завтраками| Bed and breakfast'!E18*0.9</f>
        <v>49275</v>
      </c>
      <c r="X16" s="8">
        <f>'C завтраками| Bed and breakfast'!F18*0.9</f>
        <v>42975</v>
      </c>
      <c r="Y16" s="8">
        <f>'C завтраками| Bed and breakfast'!G18*0.9</f>
        <v>42975</v>
      </c>
      <c r="Z16" s="8">
        <f>'C завтраками| Bed and breakfast'!H18*0.9</f>
        <v>42975</v>
      </c>
      <c r="AA16" s="8">
        <f>'C завтраками| Bed and breakfast'!I18*0.9</f>
        <v>42975</v>
      </c>
      <c r="AB16" s="8">
        <f>'C завтраками| Bed and breakfast'!J18*0.9</f>
        <v>42975</v>
      </c>
      <c r="AC16" s="8">
        <f>'C завтраками| Bed and breakfast'!K18*0.9</f>
        <v>42975</v>
      </c>
      <c r="AD16" s="8">
        <f>'C завтраками| Bed and breakfast'!L18*0.9</f>
        <v>35505</v>
      </c>
      <c r="AE16" s="8">
        <f>'C завтраками| Bed and breakfast'!M18*0.9</f>
        <v>20655</v>
      </c>
      <c r="AF16" s="8">
        <f>'C завтраками| Bed and breakfast'!N18*0.9</f>
        <v>20655</v>
      </c>
      <c r="AG16" s="8">
        <f>'C завтраками| Bed and breakfast'!O18*0.9</f>
        <v>20655</v>
      </c>
      <c r="AH16" s="8">
        <f>'C завтраками| Bed and breakfast'!P18*0.9</f>
        <v>20655</v>
      </c>
      <c r="AI16" s="8">
        <f>'C завтраками| Bed and breakfast'!Q18*0.9</f>
        <v>20655</v>
      </c>
      <c r="AJ16" s="8">
        <f>'C завтраками| Bed and breakfast'!R18*0.9</f>
        <v>22455</v>
      </c>
      <c r="AK16" s="8">
        <f>'C завтраками| Bed and breakfast'!S18*0.9</f>
        <v>22455</v>
      </c>
      <c r="AL16" s="8">
        <f>'C завтраками| Bed and breakfast'!T18*0.9</f>
        <v>22455</v>
      </c>
      <c r="AM16" s="8">
        <f>'C завтраками| Bed and breakfast'!U18*0.9</f>
        <v>22455</v>
      </c>
      <c r="AN16" s="8">
        <f>'C завтраками| Bed and breakfast'!V18*0.9</f>
        <v>22455</v>
      </c>
      <c r="AO16" s="8">
        <f>'C завтраками| Bed and breakfast'!W18*0.9</f>
        <v>20655</v>
      </c>
      <c r="AP16" s="8">
        <f>'C завтраками| Bed and breakfast'!X18*0.9</f>
        <v>20655</v>
      </c>
      <c r="AQ16" s="8">
        <f>'C завтраками| Bed and breakfast'!Y18*0.9</f>
        <v>20655</v>
      </c>
      <c r="AR16" s="8">
        <f>'C завтраками| Bed and breakfast'!Z18*0.9</f>
        <v>20655</v>
      </c>
      <c r="AS16" s="8">
        <f>'C завтраками| Bed and breakfast'!AA18*0.9</f>
        <v>20655</v>
      </c>
      <c r="AT16" s="8">
        <f>'C завтраками| Bed and breakfast'!AB18*0.9</f>
        <v>24255</v>
      </c>
      <c r="AU16" s="8">
        <f>'C завтраками| Bed and breakfast'!AC18*0.9</f>
        <v>24255</v>
      </c>
      <c r="AV16" s="8">
        <f>'C завтраками| Bed and breakfast'!AD18*0.9</f>
        <v>24255</v>
      </c>
      <c r="AW16" s="8">
        <f>'C завтраками| Bed and breakfast'!AE18*0.9</f>
        <v>24255</v>
      </c>
      <c r="AX16" s="8">
        <f>'C завтраками| Bed and breakfast'!AF18*0.9</f>
        <v>24255</v>
      </c>
      <c r="AY16" s="8">
        <f>'C завтраками| Bed and breakfast'!AG18*0.9</f>
        <v>26055</v>
      </c>
      <c r="AZ16" s="8">
        <f>'C завтраками| Bed and breakfast'!AH18*0.9</f>
        <v>28305</v>
      </c>
      <c r="BA16" s="8">
        <f>'C завтраками| Bed and breakfast'!AI18*0.9</f>
        <v>28755</v>
      </c>
      <c r="BB16" s="8">
        <f>'C завтраками| Bed and breakfast'!AJ18*0.9</f>
        <v>28755</v>
      </c>
      <c r="BC16" s="8">
        <f>'C завтраками| Bed and breakfast'!AK18*0.9</f>
        <v>28755</v>
      </c>
      <c r="BD16" s="8">
        <f>'C завтраками| Bed and breakfast'!AL18*0.9</f>
        <v>28755</v>
      </c>
      <c r="BE16" s="8">
        <f>'C завтраками| Bed and breakfast'!AM18*0.9</f>
        <v>28755</v>
      </c>
      <c r="BF16" s="8">
        <f>'C завтраками| Bed and breakfast'!AN18*0.9</f>
        <v>28755</v>
      </c>
      <c r="BG16" s="8">
        <f>'C завтраками| Bed and breakfast'!AO18*0.9</f>
        <v>28755</v>
      </c>
      <c r="BH16" s="8">
        <f>'C завтраками| Bed and breakfast'!AP18*0.9</f>
        <v>28755</v>
      </c>
      <c r="BI16" s="8">
        <f>'C завтраками| Bed and breakfast'!AQ18*0.9</f>
        <v>28755</v>
      </c>
      <c r="BJ16" s="8">
        <f>'C завтраками| Bed and breakfast'!AR18*0.9</f>
        <v>28755</v>
      </c>
      <c r="BK16" s="8">
        <f>'C завтраками| Bed and breakfast'!AS18*0.9</f>
        <v>26955</v>
      </c>
      <c r="BL16" s="8">
        <f>'C завтраками| Bed and breakfast'!AT18*0.9</f>
        <v>26955</v>
      </c>
      <c r="BM16" s="8">
        <f>'C завтраками| Bed and breakfast'!AU18*0.9</f>
        <v>28755</v>
      </c>
      <c r="BN16" s="8">
        <f>'C завтраками| Bed and breakfast'!AV18*0.9</f>
        <v>28755</v>
      </c>
      <c r="BO16" s="8">
        <f>'C завтраками| Bed and breakfast'!AW18*0.9</f>
        <v>30555</v>
      </c>
      <c r="BP16" s="8">
        <f>'C завтраками| Bed and breakfast'!AX18*0.9</f>
        <v>32805</v>
      </c>
      <c r="BQ16" s="8">
        <f>'C завтраками| Bed and breakfast'!AY18*0.9</f>
        <v>32805</v>
      </c>
      <c r="BR16" s="8">
        <f>'C завтраками| Bed and breakfast'!AZ18*0.9</f>
        <v>32805</v>
      </c>
      <c r="BS16" s="8">
        <f>'C завтраками| Bed and breakfast'!BA18*0.9</f>
        <v>32805</v>
      </c>
      <c r="BT16" s="8">
        <f>'C завтраками| Bed and breakfast'!BB18*0.9</f>
        <v>35055</v>
      </c>
      <c r="BU16" s="8">
        <f>'C завтраками| Bed and breakfast'!BC18*0.9</f>
        <v>37755</v>
      </c>
      <c r="BV16" s="8">
        <f>'C завтраками| Bed and breakfast'!BD18*0.9</f>
        <v>37755</v>
      </c>
      <c r="BW16" s="8">
        <f>'C завтраками| Bed and breakfast'!BE18*0.9</f>
        <v>35055</v>
      </c>
      <c r="BX16" s="8">
        <f>'C завтраками| Bed and breakfast'!BF18*0.9</f>
        <v>30555</v>
      </c>
      <c r="BY16" s="8">
        <f>'C завтраками| Bed and breakfast'!BG18*0.9</f>
        <v>30555</v>
      </c>
      <c r="BZ16" s="8">
        <f>'C завтраками| Bed and breakfast'!BH18*0.9</f>
        <v>32805</v>
      </c>
      <c r="CA16" s="8">
        <f>'C завтраками| Bed and breakfast'!BI18*0.9</f>
        <v>32805</v>
      </c>
      <c r="CB16" s="8">
        <f>'C завтраками| Bed and breakfast'!BJ18*0.9</f>
        <v>25155</v>
      </c>
      <c r="CC16" s="8">
        <f>'C завтраками| Bed and breakfast'!BK18*0.9</f>
        <v>25560</v>
      </c>
      <c r="CD16" s="8">
        <f>'C завтраками| Bed and breakfast'!BL18*0.9</f>
        <v>25560</v>
      </c>
      <c r="CE16" s="8">
        <f>'C завтраками| Bed and breakfast'!BM18*0.9</f>
        <v>25560</v>
      </c>
      <c r="CF16" s="8">
        <f>'C завтраками| Bed and breakfast'!BN18*0.9</f>
        <v>24210</v>
      </c>
      <c r="CG16" s="8">
        <f>'C завтраками| Bed and breakfast'!BO18*0.9</f>
        <v>24210</v>
      </c>
      <c r="CH16" s="8">
        <f>'C завтраками| Bed and breakfast'!BP18*0.9</f>
        <v>25560</v>
      </c>
      <c r="CI16" s="8">
        <f>'C завтраками| Bed and breakfast'!BQ18*0.9</f>
        <v>25560</v>
      </c>
      <c r="CJ16" s="8">
        <f>'C завтраками| Bed and breakfast'!BR18*0.9</f>
        <v>25560</v>
      </c>
      <c r="CK16" s="8">
        <f>'C завтраками| Bed and breakfast'!BS18*0.9</f>
        <v>24210</v>
      </c>
      <c r="CL16" s="8">
        <f>'C завтраками| Bed and breakfast'!BT18*0.9</f>
        <v>24210</v>
      </c>
      <c r="CM16" s="8">
        <f>'C завтраками| Bed and breakfast'!BU18*0.9</f>
        <v>24210</v>
      </c>
      <c r="CN16" s="8">
        <f>'C завтраками| Bed and breakfast'!BV18*0.9</f>
        <v>24210</v>
      </c>
      <c r="CO16" s="8">
        <f>'C завтраками| Bed and breakfast'!BW18*0.9</f>
        <v>24210</v>
      </c>
      <c r="CP16" s="8">
        <f>'C завтраками| Bed and breakfast'!BX18*0.9</f>
        <v>24210</v>
      </c>
      <c r="CQ16" s="8">
        <f>'C завтраками| Bed and breakfast'!BY18*0.9</f>
        <v>24210</v>
      </c>
      <c r="CR16" s="8">
        <f>'C завтраками| Bed and breakfast'!BZ18*0.9</f>
        <v>24210</v>
      </c>
      <c r="CS16" s="8">
        <f>'C завтраками| Bed and breakfast'!CA18*0.9</f>
        <v>24210</v>
      </c>
      <c r="CT16" s="8">
        <f>'C завтраками| Bed and breakfast'!CB18*0.9</f>
        <v>24210</v>
      </c>
      <c r="CU16" s="8">
        <f>'C завтраками| Bed and breakfast'!CC18*0.9</f>
        <v>24210</v>
      </c>
      <c r="CV16" s="8">
        <f>'C завтраками| Bed and breakfast'!CD18*0.9</f>
        <v>24210</v>
      </c>
      <c r="CW16" s="8">
        <f>'C завтраками| Bed and breakfast'!CE18*0.9</f>
        <v>24210</v>
      </c>
      <c r="CX16" s="8">
        <f>'C завтраками| Bed and breakfast'!CF18*0.9</f>
        <v>24210</v>
      </c>
      <c r="CY16" s="8">
        <f>'C завтраками| Bed and breakfast'!CG18*0.9</f>
        <v>24210</v>
      </c>
      <c r="CZ16" s="8">
        <f>'C завтраками| Bed and breakfast'!CH18*0.9</f>
        <v>24210</v>
      </c>
      <c r="DA16" s="8">
        <f>'C завтраками| Bed and breakfast'!CI18*0.9</f>
        <v>24210</v>
      </c>
      <c r="DB16" s="8">
        <f>'C завтраками| Bed and breakfast'!CJ18*0.9</f>
        <v>24210</v>
      </c>
      <c r="DC16" s="8">
        <f>'C завтраками| Bed and breakfast'!CK18*0.9</f>
        <v>24210</v>
      </c>
      <c r="DD16" s="8">
        <f>'C завтраками| Bed and breakfast'!CL18*0.9</f>
        <v>24210</v>
      </c>
      <c r="DE16" s="8">
        <f>'C завтраками| Bed and breakfast'!CM18*0.9</f>
        <v>24210</v>
      </c>
      <c r="DF16" s="8">
        <f>'C завтраками| Bed and breakfast'!CN18*0.9</f>
        <v>24210</v>
      </c>
      <c r="DG16" s="8">
        <f>'C завтраками| Bed and breakfast'!CO18*0.9</f>
        <v>24210</v>
      </c>
      <c r="DH16" s="8">
        <f>'C завтраками| Bed and breakfast'!CP18*0.9</f>
        <v>15885</v>
      </c>
      <c r="DI16" s="8">
        <f>'C завтраками| Bed and breakfast'!CQ18*0.9</f>
        <v>15885</v>
      </c>
      <c r="DJ16" s="8">
        <f>'C завтраками| Bed and breakfast'!CR18*0.9</f>
        <v>16335</v>
      </c>
      <c r="DK16" s="8">
        <f>'C завтраками| Bed and breakfast'!CS18*0.9</f>
        <v>16335</v>
      </c>
      <c r="DL16" s="8">
        <f>'C завтраками| Bed and breakfast'!CT18*0.9</f>
        <v>15885</v>
      </c>
      <c r="DM16" s="8">
        <f>'C завтраками| Bed and breakfast'!CU18*0.9</f>
        <v>15885</v>
      </c>
      <c r="DN16" s="8">
        <f>'C завтраками| Bed and breakfast'!CV18*0.9</f>
        <v>15885</v>
      </c>
      <c r="DO16" s="8">
        <f>'C завтраками| Bed and breakfast'!CW18*0.9</f>
        <v>15885</v>
      </c>
      <c r="DP16" s="8">
        <f>'C завтраками| Bed and breakfast'!CX18*0.9</f>
        <v>15885</v>
      </c>
      <c r="DQ16" s="8">
        <f>'C завтраками| Bed and breakfast'!CY18*0.9</f>
        <v>16335</v>
      </c>
      <c r="DR16" s="8">
        <f>'C завтраками| Bed and breakfast'!CZ18*0.9</f>
        <v>16335</v>
      </c>
    </row>
    <row r="17" spans="1:129" s="53" customFormat="1" x14ac:dyDescent="0.2">
      <c r="A17" s="88">
        <f>A8</f>
        <v>2</v>
      </c>
      <c r="B17" s="8" t="e">
        <f>'C завтраками| Bed and breakfast'!#REF!*0.9</f>
        <v>#REF!</v>
      </c>
      <c r="C17" s="8" t="e">
        <f>'C завтраками| Bed and breakfast'!#REF!*0.9</f>
        <v>#REF!</v>
      </c>
      <c r="D17" s="8" t="e">
        <f>'C завтраками| Bed and breakfast'!#REF!*0.9</f>
        <v>#REF!</v>
      </c>
      <c r="E17" s="8" t="e">
        <f>'C завтраками| Bed and breakfast'!#REF!*0.9</f>
        <v>#REF!</v>
      </c>
      <c r="F17" s="8" t="e">
        <f>'C завтраками| Bed and breakfast'!#REF!*0.9</f>
        <v>#REF!</v>
      </c>
      <c r="G17" s="8" t="e">
        <f>'C завтраками| Bed and breakfast'!#REF!*0.9</f>
        <v>#REF!</v>
      </c>
      <c r="H17" s="8" t="e">
        <f>'C завтраками| Bed and breakfast'!#REF!*0.9</f>
        <v>#REF!</v>
      </c>
      <c r="I17" s="8" t="e">
        <f>'C завтраками| Bed and breakfast'!#REF!*0.9</f>
        <v>#REF!</v>
      </c>
      <c r="J17" s="8" t="e">
        <f>'C завтраками| Bed and breakfast'!#REF!*0.9</f>
        <v>#REF!</v>
      </c>
      <c r="K17" s="8" t="e">
        <f>'C завтраками| Bed and breakfast'!#REF!*0.9</f>
        <v>#REF!</v>
      </c>
      <c r="L17" s="8" t="e">
        <f>'C завтраками| Bed and breakfast'!#REF!*0.9</f>
        <v>#REF!</v>
      </c>
      <c r="M17" s="8" t="e">
        <f>'C завтраками| Bed and breakfast'!#REF!*0.9</f>
        <v>#REF!</v>
      </c>
      <c r="N17" s="8" t="e">
        <f>'C завтраками| Bed and breakfast'!#REF!*0.9</f>
        <v>#REF!</v>
      </c>
      <c r="O17" s="8" t="e">
        <f>'C завтраками| Bed and breakfast'!#REF!*0.9</f>
        <v>#REF!</v>
      </c>
      <c r="P17" s="8" t="e">
        <f>'C завтраками| Bed and breakfast'!#REF!*0.9</f>
        <v>#REF!</v>
      </c>
      <c r="Q17" s="8" t="e">
        <f>'C завтраками| Bed and breakfast'!#REF!*0.9</f>
        <v>#REF!</v>
      </c>
      <c r="R17" s="8" t="e">
        <f>'C завтраками| Bed and breakfast'!#REF!*0.9</f>
        <v>#REF!</v>
      </c>
      <c r="S17" s="8" t="e">
        <f>'C завтраками| Bed and breakfast'!#REF!*0.9</f>
        <v>#REF!</v>
      </c>
      <c r="T17" s="8">
        <f>'C завтраками| Bed and breakfast'!B19*0.9</f>
        <v>38250</v>
      </c>
      <c r="U17" s="8">
        <f>'C завтраками| Bed and breakfast'!C19*0.9</f>
        <v>51300</v>
      </c>
      <c r="V17" s="8">
        <f>'C завтраками| Bed and breakfast'!D19*0.9</f>
        <v>51300</v>
      </c>
      <c r="W17" s="8">
        <f>'C завтраками| Bed and breakfast'!E19*0.9</f>
        <v>51300</v>
      </c>
      <c r="X17" s="8">
        <f>'C завтраками| Bed and breakfast'!F19*0.9</f>
        <v>45000</v>
      </c>
      <c r="Y17" s="8">
        <f>'C завтраками| Bed and breakfast'!G19*0.9</f>
        <v>45000</v>
      </c>
      <c r="Z17" s="8">
        <f>'C завтраками| Bed and breakfast'!H19*0.9</f>
        <v>45000</v>
      </c>
      <c r="AA17" s="8">
        <f>'C завтраками| Bed and breakfast'!I19*0.9</f>
        <v>45000</v>
      </c>
      <c r="AB17" s="8">
        <f>'C завтраками| Bed and breakfast'!J19*0.9</f>
        <v>45000</v>
      </c>
      <c r="AC17" s="8">
        <f>'C завтраками| Bed and breakfast'!K19*0.9</f>
        <v>45000</v>
      </c>
      <c r="AD17" s="8">
        <f>'C завтраками| Bed and breakfast'!L19*0.9</f>
        <v>37260</v>
      </c>
      <c r="AE17" s="8">
        <f>'C завтраками| Bed and breakfast'!M19*0.9</f>
        <v>22410</v>
      </c>
      <c r="AF17" s="8">
        <f>'C завтраками| Bed and breakfast'!N19*0.9</f>
        <v>22410</v>
      </c>
      <c r="AG17" s="8">
        <f>'C завтраками| Bed and breakfast'!O19*0.9</f>
        <v>22410</v>
      </c>
      <c r="AH17" s="8">
        <f>'C завтраками| Bed and breakfast'!P19*0.9</f>
        <v>22410</v>
      </c>
      <c r="AI17" s="8">
        <f>'C завтраками| Bed and breakfast'!Q19*0.9</f>
        <v>22410</v>
      </c>
      <c r="AJ17" s="8">
        <f>'C завтраками| Bed and breakfast'!R19*0.9</f>
        <v>24210</v>
      </c>
      <c r="AK17" s="8">
        <f>'C завтраками| Bed and breakfast'!S19*0.9</f>
        <v>24210</v>
      </c>
      <c r="AL17" s="8">
        <f>'C завтраками| Bed and breakfast'!T19*0.9</f>
        <v>24210</v>
      </c>
      <c r="AM17" s="8">
        <f>'C завтраками| Bed and breakfast'!U19*0.9</f>
        <v>24210</v>
      </c>
      <c r="AN17" s="8">
        <f>'C завтраками| Bed and breakfast'!V19*0.9</f>
        <v>24210</v>
      </c>
      <c r="AO17" s="8">
        <f>'C завтраками| Bed and breakfast'!W19*0.9</f>
        <v>22410</v>
      </c>
      <c r="AP17" s="8">
        <f>'C завтраками| Bed and breakfast'!X19*0.9</f>
        <v>22410</v>
      </c>
      <c r="AQ17" s="8">
        <f>'C завтраками| Bed and breakfast'!Y19*0.9</f>
        <v>22410</v>
      </c>
      <c r="AR17" s="8">
        <f>'C завтраками| Bed and breakfast'!Z19*0.9</f>
        <v>22410</v>
      </c>
      <c r="AS17" s="8">
        <f>'C завтраками| Bed and breakfast'!AA19*0.9</f>
        <v>22410</v>
      </c>
      <c r="AT17" s="8">
        <f>'C завтраками| Bed and breakfast'!AB19*0.9</f>
        <v>26010</v>
      </c>
      <c r="AU17" s="8">
        <f>'C завтраками| Bed and breakfast'!AC19*0.9</f>
        <v>26010</v>
      </c>
      <c r="AV17" s="8">
        <f>'C завтраками| Bed and breakfast'!AD19*0.9</f>
        <v>26010</v>
      </c>
      <c r="AW17" s="8">
        <f>'C завтраками| Bed and breakfast'!AE19*0.9</f>
        <v>26010</v>
      </c>
      <c r="AX17" s="8">
        <f>'C завтраками| Bed and breakfast'!AF19*0.9</f>
        <v>26010</v>
      </c>
      <c r="AY17" s="8">
        <f>'C завтраками| Bed and breakfast'!AG19*0.9</f>
        <v>27810</v>
      </c>
      <c r="AZ17" s="8">
        <f>'C завтраками| Bed and breakfast'!AH19*0.9</f>
        <v>30060</v>
      </c>
      <c r="BA17" s="8">
        <f>'C завтраками| Bed and breakfast'!AI19*0.9</f>
        <v>30510</v>
      </c>
      <c r="BB17" s="8">
        <f>'C завтраками| Bed and breakfast'!AJ19*0.9</f>
        <v>30510</v>
      </c>
      <c r="BC17" s="8">
        <f>'C завтраками| Bed and breakfast'!AK19*0.9</f>
        <v>30510</v>
      </c>
      <c r="BD17" s="8">
        <f>'C завтраками| Bed and breakfast'!AL19*0.9</f>
        <v>30510</v>
      </c>
      <c r="BE17" s="8">
        <f>'C завтраками| Bed and breakfast'!AM19*0.9</f>
        <v>30510</v>
      </c>
      <c r="BF17" s="8">
        <f>'C завтраками| Bed and breakfast'!AN19*0.9</f>
        <v>30510</v>
      </c>
      <c r="BG17" s="8">
        <f>'C завтраками| Bed and breakfast'!AO19*0.9</f>
        <v>30510</v>
      </c>
      <c r="BH17" s="8">
        <f>'C завтраками| Bed and breakfast'!AP19*0.9</f>
        <v>30510</v>
      </c>
      <c r="BI17" s="8">
        <f>'C завтраками| Bed and breakfast'!AQ19*0.9</f>
        <v>30510</v>
      </c>
      <c r="BJ17" s="8">
        <f>'C завтраками| Bed and breakfast'!AR19*0.9</f>
        <v>30510</v>
      </c>
      <c r="BK17" s="8">
        <f>'C завтраками| Bed and breakfast'!AS19*0.9</f>
        <v>28710</v>
      </c>
      <c r="BL17" s="8">
        <f>'C завтраками| Bed and breakfast'!AT19*0.9</f>
        <v>28710</v>
      </c>
      <c r="BM17" s="8">
        <f>'C завтраками| Bed and breakfast'!AU19*0.9</f>
        <v>30510</v>
      </c>
      <c r="BN17" s="8">
        <f>'C завтраками| Bed and breakfast'!AV19*0.9</f>
        <v>30510</v>
      </c>
      <c r="BO17" s="8">
        <f>'C завтраками| Bed and breakfast'!AW19*0.9</f>
        <v>32310</v>
      </c>
      <c r="BP17" s="8">
        <f>'C завтраками| Bed and breakfast'!AX19*0.9</f>
        <v>34560</v>
      </c>
      <c r="BQ17" s="8">
        <f>'C завтраками| Bed and breakfast'!AY19*0.9</f>
        <v>34560</v>
      </c>
      <c r="BR17" s="8">
        <f>'C завтраками| Bed and breakfast'!AZ19*0.9</f>
        <v>34560</v>
      </c>
      <c r="BS17" s="8">
        <f>'C завтраками| Bed and breakfast'!BA19*0.9</f>
        <v>34560</v>
      </c>
      <c r="BT17" s="8">
        <f>'C завтраками| Bed and breakfast'!BB19*0.9</f>
        <v>36810</v>
      </c>
      <c r="BU17" s="8">
        <f>'C завтраками| Bed and breakfast'!BC19*0.9</f>
        <v>39510</v>
      </c>
      <c r="BV17" s="8">
        <f>'C завтраками| Bed and breakfast'!BD19*0.9</f>
        <v>39510</v>
      </c>
      <c r="BW17" s="8">
        <f>'C завтраками| Bed and breakfast'!BE19*0.9</f>
        <v>36810</v>
      </c>
      <c r="BX17" s="8">
        <f>'C завтраками| Bed and breakfast'!BF19*0.9</f>
        <v>32310</v>
      </c>
      <c r="BY17" s="8">
        <f>'C завтраками| Bed and breakfast'!BG19*0.9</f>
        <v>32310</v>
      </c>
      <c r="BZ17" s="8">
        <f>'C завтраками| Bed and breakfast'!BH19*0.9</f>
        <v>34560</v>
      </c>
      <c r="CA17" s="8">
        <f>'C завтраками| Bed and breakfast'!BI19*0.9</f>
        <v>34560</v>
      </c>
      <c r="CB17" s="8">
        <f>'C завтраками| Bed and breakfast'!BJ19*0.9</f>
        <v>26910</v>
      </c>
      <c r="CC17" s="8">
        <f>'C завтраками| Bed and breakfast'!BK19*0.9</f>
        <v>27315</v>
      </c>
      <c r="CD17" s="8">
        <f>'C завтраками| Bed and breakfast'!BL19*0.9</f>
        <v>27315</v>
      </c>
      <c r="CE17" s="8">
        <f>'C завтраками| Bed and breakfast'!BM19*0.9</f>
        <v>27315</v>
      </c>
      <c r="CF17" s="8">
        <f>'C завтраками| Bed and breakfast'!BN19*0.9</f>
        <v>25965</v>
      </c>
      <c r="CG17" s="8">
        <f>'C завтраками| Bed and breakfast'!BO19*0.9</f>
        <v>25965</v>
      </c>
      <c r="CH17" s="8">
        <f>'C завтраками| Bed and breakfast'!BP19*0.9</f>
        <v>27315</v>
      </c>
      <c r="CI17" s="8">
        <f>'C завтраками| Bed and breakfast'!BQ19*0.9</f>
        <v>27315</v>
      </c>
      <c r="CJ17" s="8">
        <f>'C завтраками| Bed and breakfast'!BR19*0.9</f>
        <v>27315</v>
      </c>
      <c r="CK17" s="8">
        <f>'C завтраками| Bed and breakfast'!BS19*0.9</f>
        <v>25965</v>
      </c>
      <c r="CL17" s="8">
        <f>'C завтраками| Bed and breakfast'!BT19*0.9</f>
        <v>25965</v>
      </c>
      <c r="CM17" s="8">
        <f>'C завтраками| Bed and breakfast'!BU19*0.9</f>
        <v>25965</v>
      </c>
      <c r="CN17" s="8">
        <f>'C завтраками| Bed and breakfast'!BV19*0.9</f>
        <v>25965</v>
      </c>
      <c r="CO17" s="8">
        <f>'C завтраками| Bed and breakfast'!BW19*0.9</f>
        <v>25965</v>
      </c>
      <c r="CP17" s="8">
        <f>'C завтраками| Bed and breakfast'!BX19*0.9</f>
        <v>25965</v>
      </c>
      <c r="CQ17" s="8">
        <f>'C завтраками| Bed and breakfast'!BY19*0.9</f>
        <v>25965</v>
      </c>
      <c r="CR17" s="8">
        <f>'C завтраками| Bed and breakfast'!BZ19*0.9</f>
        <v>25965</v>
      </c>
      <c r="CS17" s="8">
        <f>'C завтраками| Bed and breakfast'!CA19*0.9</f>
        <v>25965</v>
      </c>
      <c r="CT17" s="8">
        <f>'C завтраками| Bed and breakfast'!CB19*0.9</f>
        <v>25965</v>
      </c>
      <c r="CU17" s="8">
        <f>'C завтраками| Bed and breakfast'!CC19*0.9</f>
        <v>25965</v>
      </c>
      <c r="CV17" s="8">
        <f>'C завтраками| Bed and breakfast'!CD19*0.9</f>
        <v>25965</v>
      </c>
      <c r="CW17" s="8">
        <f>'C завтраками| Bed and breakfast'!CE19*0.9</f>
        <v>25965</v>
      </c>
      <c r="CX17" s="8">
        <f>'C завтраками| Bed and breakfast'!CF19*0.9</f>
        <v>25965</v>
      </c>
      <c r="CY17" s="8">
        <f>'C завтраками| Bed and breakfast'!CG19*0.9</f>
        <v>25965</v>
      </c>
      <c r="CZ17" s="8">
        <f>'C завтраками| Bed and breakfast'!CH19*0.9</f>
        <v>25965</v>
      </c>
      <c r="DA17" s="8">
        <f>'C завтраками| Bed and breakfast'!CI19*0.9</f>
        <v>25965</v>
      </c>
      <c r="DB17" s="8">
        <f>'C завтраками| Bed and breakfast'!CJ19*0.9</f>
        <v>25965</v>
      </c>
      <c r="DC17" s="8">
        <f>'C завтраками| Bed and breakfast'!CK19*0.9</f>
        <v>25965</v>
      </c>
      <c r="DD17" s="8">
        <f>'C завтраками| Bed and breakfast'!CL19*0.9</f>
        <v>25965</v>
      </c>
      <c r="DE17" s="8">
        <f>'C завтраками| Bed and breakfast'!CM19*0.9</f>
        <v>25965</v>
      </c>
      <c r="DF17" s="8">
        <f>'C завтраками| Bed and breakfast'!CN19*0.9</f>
        <v>25965</v>
      </c>
      <c r="DG17" s="8">
        <f>'C завтраками| Bed and breakfast'!CO19*0.9</f>
        <v>25965</v>
      </c>
      <c r="DH17" s="8">
        <f>'C завтраками| Bed and breakfast'!CP19*0.9</f>
        <v>17550</v>
      </c>
      <c r="DI17" s="8">
        <f>'C завтраками| Bed and breakfast'!CQ19*0.9</f>
        <v>17550</v>
      </c>
      <c r="DJ17" s="8">
        <f>'C завтраками| Bed and breakfast'!CR19*0.9</f>
        <v>18000</v>
      </c>
      <c r="DK17" s="8">
        <f>'C завтраками| Bed and breakfast'!CS19*0.9</f>
        <v>18000</v>
      </c>
      <c r="DL17" s="8">
        <f>'C завтраками| Bed and breakfast'!CT19*0.9</f>
        <v>17550</v>
      </c>
      <c r="DM17" s="8">
        <f>'C завтраками| Bed and breakfast'!CU19*0.9</f>
        <v>17550</v>
      </c>
      <c r="DN17" s="8">
        <f>'C завтраками| Bed and breakfast'!CV19*0.9</f>
        <v>17550</v>
      </c>
      <c r="DO17" s="8">
        <f>'C завтраками| Bed and breakfast'!CW19*0.9</f>
        <v>17550</v>
      </c>
      <c r="DP17" s="8">
        <f>'C завтраками| Bed and breakfast'!CX19*0.9</f>
        <v>17550</v>
      </c>
      <c r="DQ17" s="8">
        <f>'C завтраками| Bed and breakfast'!CY19*0.9</f>
        <v>18000</v>
      </c>
      <c r="DR17" s="8">
        <f>'C завтраками| Bed and breakfast'!CZ19*0.9</f>
        <v>18000</v>
      </c>
    </row>
    <row r="18" spans="1:129" s="53" customFormat="1" x14ac:dyDescent="0.2">
      <c r="A18" s="42" t="s">
        <v>85</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row>
    <row r="19" spans="1:129" s="53" customFormat="1" x14ac:dyDescent="0.2">
      <c r="A19" s="88">
        <f>A7</f>
        <v>1</v>
      </c>
      <c r="B19" s="8" t="e">
        <f>'C завтраками| Bed and breakfast'!#REF!*0.9</f>
        <v>#REF!</v>
      </c>
      <c r="C19" s="8" t="e">
        <f>'C завтраками| Bed and breakfast'!#REF!*0.9</f>
        <v>#REF!</v>
      </c>
      <c r="D19" s="8" t="e">
        <f>'C завтраками| Bed and breakfast'!#REF!*0.9</f>
        <v>#REF!</v>
      </c>
      <c r="E19" s="8" t="e">
        <f>'C завтраками| Bed and breakfast'!#REF!*0.9</f>
        <v>#REF!</v>
      </c>
      <c r="F19" s="8" t="e">
        <f>'C завтраками| Bed and breakfast'!#REF!*0.9</f>
        <v>#REF!</v>
      </c>
      <c r="G19" s="8" t="e">
        <f>'C завтраками| Bed and breakfast'!#REF!*0.9</f>
        <v>#REF!</v>
      </c>
      <c r="H19" s="8" t="e">
        <f>'C завтраками| Bed and breakfast'!#REF!*0.9</f>
        <v>#REF!</v>
      </c>
      <c r="I19" s="8" t="e">
        <f>'C завтраками| Bed and breakfast'!#REF!*0.9</f>
        <v>#REF!</v>
      </c>
      <c r="J19" s="8" t="e">
        <f>'C завтраками| Bed and breakfast'!#REF!*0.9</f>
        <v>#REF!</v>
      </c>
      <c r="K19" s="8" t="e">
        <f>'C завтраками| Bed and breakfast'!#REF!*0.9</f>
        <v>#REF!</v>
      </c>
      <c r="L19" s="8" t="e">
        <f>'C завтраками| Bed and breakfast'!#REF!*0.9</f>
        <v>#REF!</v>
      </c>
      <c r="M19" s="8" t="e">
        <f>'C завтраками| Bed and breakfast'!#REF!*0.9</f>
        <v>#REF!</v>
      </c>
      <c r="N19" s="8" t="e">
        <f>'C завтраками| Bed and breakfast'!#REF!*0.9</f>
        <v>#REF!</v>
      </c>
      <c r="O19" s="8" t="e">
        <f>'C завтраками| Bed and breakfast'!#REF!*0.9</f>
        <v>#REF!</v>
      </c>
      <c r="P19" s="8" t="e">
        <f>'C завтраками| Bed and breakfast'!#REF!*0.9</f>
        <v>#REF!</v>
      </c>
      <c r="Q19" s="8" t="e">
        <f>'C завтраками| Bed and breakfast'!#REF!*0.9</f>
        <v>#REF!</v>
      </c>
      <c r="R19" s="8" t="e">
        <f>'C завтраками| Bed and breakfast'!#REF!*0.9</f>
        <v>#REF!</v>
      </c>
      <c r="S19" s="8" t="e">
        <f>'C завтраками| Bed and breakfast'!#REF!*0.9</f>
        <v>#REF!</v>
      </c>
      <c r="T19" s="8">
        <f>'C завтраками| Bed and breakfast'!B21*0.9</f>
        <v>38025</v>
      </c>
      <c r="U19" s="8">
        <f>'C завтраками| Bed and breakfast'!C21*0.9</f>
        <v>51075</v>
      </c>
      <c r="V19" s="8">
        <f>'C завтраками| Bed and breakfast'!D21*0.9</f>
        <v>51075</v>
      </c>
      <c r="W19" s="8">
        <f>'C завтраками| Bed and breakfast'!E21*0.9</f>
        <v>51075</v>
      </c>
      <c r="X19" s="8">
        <f>'C завтраками| Bed and breakfast'!F21*0.9</f>
        <v>44775</v>
      </c>
      <c r="Y19" s="8">
        <f>'C завтраками| Bed and breakfast'!G21*0.9</f>
        <v>44775</v>
      </c>
      <c r="Z19" s="8">
        <f>'C завтраками| Bed and breakfast'!H21*0.9</f>
        <v>44775</v>
      </c>
      <c r="AA19" s="8">
        <f>'C завтраками| Bed and breakfast'!I21*0.9</f>
        <v>44775</v>
      </c>
      <c r="AB19" s="8">
        <f>'C завтраками| Bed and breakfast'!J21*0.9</f>
        <v>44775</v>
      </c>
      <c r="AC19" s="8">
        <f>'C завтраками| Bed and breakfast'!K21*0.9</f>
        <v>44775</v>
      </c>
      <c r="AD19" s="8">
        <f>'C завтраками| Bed and breakfast'!L21*0.9</f>
        <v>36855</v>
      </c>
      <c r="AE19" s="8">
        <f>'C завтраками| Bed and breakfast'!M21*0.9</f>
        <v>22005</v>
      </c>
      <c r="AF19" s="8">
        <f>'C завтраками| Bed and breakfast'!N21*0.9</f>
        <v>22005</v>
      </c>
      <c r="AG19" s="8">
        <f>'C завтраками| Bed and breakfast'!O21*0.9</f>
        <v>22005</v>
      </c>
      <c r="AH19" s="8">
        <f>'C завтраками| Bed and breakfast'!P21*0.9</f>
        <v>22005</v>
      </c>
      <c r="AI19" s="8">
        <f>'C завтраками| Bed and breakfast'!Q21*0.9</f>
        <v>22005</v>
      </c>
      <c r="AJ19" s="8">
        <f>'C завтраками| Bed and breakfast'!R21*0.9</f>
        <v>23805</v>
      </c>
      <c r="AK19" s="8">
        <f>'C завтраками| Bed and breakfast'!S21*0.9</f>
        <v>23805</v>
      </c>
      <c r="AL19" s="8">
        <f>'C завтраками| Bed and breakfast'!T21*0.9</f>
        <v>23805</v>
      </c>
      <c r="AM19" s="8">
        <f>'C завтраками| Bed and breakfast'!U21*0.9</f>
        <v>23805</v>
      </c>
      <c r="AN19" s="8">
        <f>'C завтраками| Bed and breakfast'!V21*0.9</f>
        <v>23805</v>
      </c>
      <c r="AO19" s="8">
        <f>'C завтраками| Bed and breakfast'!W21*0.9</f>
        <v>22005</v>
      </c>
      <c r="AP19" s="8">
        <f>'C завтраками| Bed and breakfast'!X21*0.9</f>
        <v>22005</v>
      </c>
      <c r="AQ19" s="8">
        <f>'C завтраками| Bed and breakfast'!Y21*0.9</f>
        <v>22005</v>
      </c>
      <c r="AR19" s="8">
        <f>'C завтраками| Bed and breakfast'!Z21*0.9</f>
        <v>22005</v>
      </c>
      <c r="AS19" s="8">
        <f>'C завтраками| Bed and breakfast'!AA21*0.9</f>
        <v>22005</v>
      </c>
      <c r="AT19" s="8">
        <f>'C завтраками| Bed and breakfast'!AB21*0.9</f>
        <v>25605</v>
      </c>
      <c r="AU19" s="8">
        <f>'C завтраками| Bed and breakfast'!AC21*0.9</f>
        <v>25605</v>
      </c>
      <c r="AV19" s="8">
        <f>'C завтраками| Bed and breakfast'!AD21*0.9</f>
        <v>25605</v>
      </c>
      <c r="AW19" s="8">
        <f>'C завтраками| Bed and breakfast'!AE21*0.9</f>
        <v>25605</v>
      </c>
      <c r="AX19" s="8">
        <f>'C завтраками| Bed and breakfast'!AF21*0.9</f>
        <v>25605</v>
      </c>
      <c r="AY19" s="8">
        <f>'C завтраками| Bed and breakfast'!AG21*0.9</f>
        <v>27405</v>
      </c>
      <c r="AZ19" s="8">
        <f>'C завтраками| Bed and breakfast'!AH21*0.9</f>
        <v>29655</v>
      </c>
      <c r="BA19" s="8">
        <f>'C завтраками| Bed and breakfast'!AI21*0.9</f>
        <v>30285</v>
      </c>
      <c r="BB19" s="8">
        <f>'C завтраками| Bed and breakfast'!AJ21*0.9</f>
        <v>30285</v>
      </c>
      <c r="BC19" s="8">
        <f>'C завтраками| Bed and breakfast'!AK21*0.9</f>
        <v>30285</v>
      </c>
      <c r="BD19" s="8">
        <f>'C завтраками| Bed and breakfast'!AL21*0.9</f>
        <v>30285</v>
      </c>
      <c r="BE19" s="8">
        <f>'C завтраками| Bed and breakfast'!AM21*0.9</f>
        <v>30285</v>
      </c>
      <c r="BF19" s="8">
        <f>'C завтраками| Bed and breakfast'!AN21*0.9</f>
        <v>30285</v>
      </c>
      <c r="BG19" s="8">
        <f>'C завтраками| Bed and breakfast'!AO21*0.9</f>
        <v>30285</v>
      </c>
      <c r="BH19" s="8">
        <f>'C завтраками| Bed and breakfast'!AP21*0.9</f>
        <v>30285</v>
      </c>
      <c r="BI19" s="8">
        <f>'C завтраками| Bed and breakfast'!AQ21*0.9</f>
        <v>30285</v>
      </c>
      <c r="BJ19" s="8">
        <f>'C завтраками| Bed and breakfast'!AR21*0.9</f>
        <v>30285</v>
      </c>
      <c r="BK19" s="8">
        <f>'C завтраками| Bed and breakfast'!AS21*0.9</f>
        <v>28485</v>
      </c>
      <c r="BL19" s="8">
        <f>'C завтраками| Bed and breakfast'!AT21*0.9</f>
        <v>28485</v>
      </c>
      <c r="BM19" s="8">
        <f>'C завтраками| Bed and breakfast'!AU21*0.9</f>
        <v>30285</v>
      </c>
      <c r="BN19" s="8">
        <f>'C завтраками| Bed and breakfast'!AV21*0.9</f>
        <v>30285</v>
      </c>
      <c r="BO19" s="8">
        <f>'C завтраками| Bed and breakfast'!AW21*0.9</f>
        <v>32085</v>
      </c>
      <c r="BP19" s="8">
        <f>'C завтраками| Bed and breakfast'!AX21*0.9</f>
        <v>34335</v>
      </c>
      <c r="BQ19" s="8">
        <f>'C завтраками| Bed and breakfast'!AY21*0.9</f>
        <v>34335</v>
      </c>
      <c r="BR19" s="8">
        <f>'C завтраками| Bed and breakfast'!AZ21*0.9</f>
        <v>34335</v>
      </c>
      <c r="BS19" s="8">
        <f>'C завтраками| Bed and breakfast'!BA21*0.9</f>
        <v>34335</v>
      </c>
      <c r="BT19" s="8">
        <f>'C завтраками| Bed and breakfast'!BB21*0.9</f>
        <v>36585</v>
      </c>
      <c r="BU19" s="8">
        <f>'C завтраками| Bed and breakfast'!BC21*0.9</f>
        <v>39285</v>
      </c>
      <c r="BV19" s="8">
        <f>'C завтраками| Bed and breakfast'!BD21*0.9</f>
        <v>39285</v>
      </c>
      <c r="BW19" s="8">
        <f>'C завтраками| Bed and breakfast'!BE21*0.9</f>
        <v>36585</v>
      </c>
      <c r="BX19" s="8">
        <f>'C завтраками| Bed and breakfast'!BF21*0.9</f>
        <v>32085</v>
      </c>
      <c r="BY19" s="8">
        <f>'C завтраками| Bed and breakfast'!BG21*0.9</f>
        <v>32085</v>
      </c>
      <c r="BZ19" s="8">
        <f>'C завтраками| Bed and breakfast'!BH21*0.9</f>
        <v>34335</v>
      </c>
      <c r="CA19" s="8">
        <f>'C завтраками| Bed and breakfast'!BI21*0.9</f>
        <v>34335</v>
      </c>
      <c r="CB19" s="8">
        <f>'C завтраками| Bed and breakfast'!BJ21*0.9</f>
        <v>26685</v>
      </c>
      <c r="CC19" s="8">
        <f>'C завтраками| Bed and breakfast'!BK21*0.9</f>
        <v>27090</v>
      </c>
      <c r="CD19" s="8">
        <f>'C завтраками| Bed and breakfast'!BL21*0.9</f>
        <v>27090</v>
      </c>
      <c r="CE19" s="8">
        <f>'C завтраками| Bed and breakfast'!BM21*0.9</f>
        <v>27090</v>
      </c>
      <c r="CF19" s="8">
        <f>'C завтраками| Bed and breakfast'!BN21*0.9</f>
        <v>25740</v>
      </c>
      <c r="CG19" s="8">
        <f>'C завтраками| Bed and breakfast'!BO21*0.9</f>
        <v>25740</v>
      </c>
      <c r="CH19" s="8">
        <f>'C завтраками| Bed and breakfast'!BP21*0.9</f>
        <v>27090</v>
      </c>
      <c r="CI19" s="8">
        <f>'C завтраками| Bed and breakfast'!BQ21*0.9</f>
        <v>27090</v>
      </c>
      <c r="CJ19" s="8">
        <f>'C завтраками| Bed and breakfast'!BR21*0.9</f>
        <v>27090</v>
      </c>
      <c r="CK19" s="8">
        <f>'C завтраками| Bed and breakfast'!BS21*0.9</f>
        <v>25560</v>
      </c>
      <c r="CL19" s="8">
        <f>'C завтраками| Bed and breakfast'!BT21*0.9</f>
        <v>25560</v>
      </c>
      <c r="CM19" s="8">
        <f>'C завтраками| Bed and breakfast'!BU21*0.9</f>
        <v>25560</v>
      </c>
      <c r="CN19" s="8">
        <f>'C завтраками| Bed and breakfast'!BV21*0.9</f>
        <v>25560</v>
      </c>
      <c r="CO19" s="8">
        <f>'C завтраками| Bed and breakfast'!BW21*0.9</f>
        <v>25560</v>
      </c>
      <c r="CP19" s="8">
        <f>'C завтраками| Bed and breakfast'!BX21*0.9</f>
        <v>25560</v>
      </c>
      <c r="CQ19" s="8">
        <f>'C завтраками| Bed and breakfast'!BY21*0.9</f>
        <v>25560</v>
      </c>
      <c r="CR19" s="8">
        <f>'C завтраками| Bed and breakfast'!BZ21*0.9</f>
        <v>25560</v>
      </c>
      <c r="CS19" s="8">
        <f>'C завтраками| Bed and breakfast'!CA21*0.9</f>
        <v>25560</v>
      </c>
      <c r="CT19" s="8">
        <f>'C завтраками| Bed and breakfast'!CB21*0.9</f>
        <v>25560</v>
      </c>
      <c r="CU19" s="8">
        <f>'C завтраками| Bed and breakfast'!CC21*0.9</f>
        <v>25560</v>
      </c>
      <c r="CV19" s="8">
        <f>'C завтраками| Bed and breakfast'!CD21*0.9</f>
        <v>25560</v>
      </c>
      <c r="CW19" s="8">
        <f>'C завтраками| Bed and breakfast'!CE21*0.9</f>
        <v>25560</v>
      </c>
      <c r="CX19" s="8">
        <f>'C завтраками| Bed and breakfast'!CF21*0.9</f>
        <v>25560</v>
      </c>
      <c r="CY19" s="8">
        <f>'C завтраками| Bed and breakfast'!CG21*0.9</f>
        <v>25560</v>
      </c>
      <c r="CZ19" s="8">
        <f>'C завтраками| Bed and breakfast'!CH21*0.9</f>
        <v>25560</v>
      </c>
      <c r="DA19" s="8">
        <f>'C завтраками| Bed and breakfast'!CI21*0.9</f>
        <v>25560</v>
      </c>
      <c r="DB19" s="8">
        <f>'C завтраками| Bed and breakfast'!CJ21*0.9</f>
        <v>25560</v>
      </c>
      <c r="DC19" s="8">
        <f>'C завтраками| Bed and breakfast'!CK21*0.9</f>
        <v>25560</v>
      </c>
      <c r="DD19" s="8">
        <f>'C завтраками| Bed and breakfast'!CL21*0.9</f>
        <v>25560</v>
      </c>
      <c r="DE19" s="8">
        <f>'C завтраками| Bed and breakfast'!CM21*0.9</f>
        <v>25560</v>
      </c>
      <c r="DF19" s="8">
        <f>'C завтраками| Bed and breakfast'!CN21*0.9</f>
        <v>25560</v>
      </c>
      <c r="DG19" s="8">
        <f>'C завтраками| Bed and breakfast'!CO21*0.9</f>
        <v>25560</v>
      </c>
      <c r="DH19" s="8">
        <f>'C завтраками| Bed and breakfast'!CP21*0.9</f>
        <v>17235</v>
      </c>
      <c r="DI19" s="8">
        <f>'C завтраками| Bed and breakfast'!CQ21*0.9</f>
        <v>17235</v>
      </c>
      <c r="DJ19" s="8">
        <f>'C завтраками| Bed and breakfast'!CR21*0.9</f>
        <v>17685</v>
      </c>
      <c r="DK19" s="8">
        <f>'C завтраками| Bed and breakfast'!CS21*0.9</f>
        <v>17685</v>
      </c>
      <c r="DL19" s="8">
        <f>'C завтраками| Bed and breakfast'!CT21*0.9</f>
        <v>17235</v>
      </c>
      <c r="DM19" s="8">
        <f>'C завтраками| Bed and breakfast'!CU21*0.9</f>
        <v>17235</v>
      </c>
      <c r="DN19" s="8">
        <f>'C завтраками| Bed and breakfast'!CV21*0.9</f>
        <v>17235</v>
      </c>
      <c r="DO19" s="8">
        <f>'C завтраками| Bed and breakfast'!CW21*0.9</f>
        <v>17235</v>
      </c>
      <c r="DP19" s="8">
        <f>'C завтраками| Bed and breakfast'!CX21*0.9</f>
        <v>17235</v>
      </c>
      <c r="DQ19" s="8">
        <f>'C завтраками| Bed and breakfast'!CY21*0.9</f>
        <v>17685</v>
      </c>
      <c r="DR19" s="8">
        <f>'C завтраками| Bed and breakfast'!CZ21*0.9</f>
        <v>17685</v>
      </c>
    </row>
    <row r="20" spans="1:129" s="53" customFormat="1" x14ac:dyDescent="0.2">
      <c r="A20" s="88">
        <f>A8</f>
        <v>2</v>
      </c>
      <c r="B20" s="8" t="e">
        <f>'C завтраками| Bed and breakfast'!#REF!*0.9</f>
        <v>#REF!</v>
      </c>
      <c r="C20" s="8" t="e">
        <f>'C завтраками| Bed and breakfast'!#REF!*0.9</f>
        <v>#REF!</v>
      </c>
      <c r="D20" s="8" t="e">
        <f>'C завтраками| Bed and breakfast'!#REF!*0.9</f>
        <v>#REF!</v>
      </c>
      <c r="E20" s="8" t="e">
        <f>'C завтраками| Bed and breakfast'!#REF!*0.9</f>
        <v>#REF!</v>
      </c>
      <c r="F20" s="8" t="e">
        <f>'C завтраками| Bed and breakfast'!#REF!*0.9</f>
        <v>#REF!</v>
      </c>
      <c r="G20" s="8" t="e">
        <f>'C завтраками| Bed and breakfast'!#REF!*0.9</f>
        <v>#REF!</v>
      </c>
      <c r="H20" s="8" t="e">
        <f>'C завтраками| Bed and breakfast'!#REF!*0.9</f>
        <v>#REF!</v>
      </c>
      <c r="I20" s="8" t="e">
        <f>'C завтраками| Bed and breakfast'!#REF!*0.9</f>
        <v>#REF!</v>
      </c>
      <c r="J20" s="8" t="e">
        <f>'C завтраками| Bed and breakfast'!#REF!*0.9</f>
        <v>#REF!</v>
      </c>
      <c r="K20" s="8" t="e">
        <f>'C завтраками| Bed and breakfast'!#REF!*0.9</f>
        <v>#REF!</v>
      </c>
      <c r="L20" s="8" t="e">
        <f>'C завтраками| Bed and breakfast'!#REF!*0.9</f>
        <v>#REF!</v>
      </c>
      <c r="M20" s="8" t="e">
        <f>'C завтраками| Bed and breakfast'!#REF!*0.9</f>
        <v>#REF!</v>
      </c>
      <c r="N20" s="8" t="e">
        <f>'C завтраками| Bed and breakfast'!#REF!*0.9</f>
        <v>#REF!</v>
      </c>
      <c r="O20" s="8" t="e">
        <f>'C завтраками| Bed and breakfast'!#REF!*0.9</f>
        <v>#REF!</v>
      </c>
      <c r="P20" s="8" t="e">
        <f>'C завтраками| Bed and breakfast'!#REF!*0.9</f>
        <v>#REF!</v>
      </c>
      <c r="Q20" s="8" t="e">
        <f>'C завтраками| Bed and breakfast'!#REF!*0.9</f>
        <v>#REF!</v>
      </c>
      <c r="R20" s="8" t="e">
        <f>'C завтраками| Bed and breakfast'!#REF!*0.9</f>
        <v>#REF!</v>
      </c>
      <c r="S20" s="8" t="e">
        <f>'C завтраками| Bed and breakfast'!#REF!*0.9</f>
        <v>#REF!</v>
      </c>
      <c r="T20" s="8">
        <f>'C завтраками| Bed and breakfast'!B22*0.9</f>
        <v>40050</v>
      </c>
      <c r="U20" s="8">
        <f>'C завтраками| Bed and breakfast'!C22*0.9</f>
        <v>53100</v>
      </c>
      <c r="V20" s="8">
        <f>'C завтраками| Bed and breakfast'!D22*0.9</f>
        <v>53100</v>
      </c>
      <c r="W20" s="8">
        <f>'C завтраками| Bed and breakfast'!E22*0.9</f>
        <v>53100</v>
      </c>
      <c r="X20" s="8">
        <f>'C завтраками| Bed and breakfast'!F22*0.9</f>
        <v>46800</v>
      </c>
      <c r="Y20" s="8">
        <f>'C завтраками| Bed and breakfast'!G22*0.9</f>
        <v>46800</v>
      </c>
      <c r="Z20" s="8">
        <f>'C завтраками| Bed and breakfast'!H22*0.9</f>
        <v>46800</v>
      </c>
      <c r="AA20" s="8">
        <f>'C завтраками| Bed and breakfast'!I22*0.9</f>
        <v>46800</v>
      </c>
      <c r="AB20" s="8">
        <f>'C завтраками| Bed and breakfast'!J22*0.9</f>
        <v>46800</v>
      </c>
      <c r="AC20" s="8">
        <f>'C завтраками| Bed and breakfast'!K22*0.9</f>
        <v>46800</v>
      </c>
      <c r="AD20" s="8">
        <f>'C завтраками| Bed and breakfast'!L22*0.9</f>
        <v>38610</v>
      </c>
      <c r="AE20" s="8">
        <f>'C завтраками| Bed and breakfast'!M22*0.9</f>
        <v>23760</v>
      </c>
      <c r="AF20" s="8">
        <f>'C завтраками| Bed and breakfast'!N22*0.9</f>
        <v>23760</v>
      </c>
      <c r="AG20" s="8">
        <f>'C завтраками| Bed and breakfast'!O22*0.9</f>
        <v>23760</v>
      </c>
      <c r="AH20" s="8">
        <f>'C завтраками| Bed and breakfast'!P22*0.9</f>
        <v>23760</v>
      </c>
      <c r="AI20" s="8">
        <f>'C завтраками| Bed and breakfast'!Q22*0.9</f>
        <v>23760</v>
      </c>
      <c r="AJ20" s="8">
        <f>'C завтраками| Bed and breakfast'!R22*0.9</f>
        <v>25560</v>
      </c>
      <c r="AK20" s="8">
        <f>'C завтраками| Bed and breakfast'!S22*0.9</f>
        <v>25560</v>
      </c>
      <c r="AL20" s="8">
        <f>'C завтраками| Bed and breakfast'!T22*0.9</f>
        <v>25560</v>
      </c>
      <c r="AM20" s="8">
        <f>'C завтраками| Bed and breakfast'!U22*0.9</f>
        <v>25560</v>
      </c>
      <c r="AN20" s="8">
        <f>'C завтраками| Bed and breakfast'!V22*0.9</f>
        <v>25560</v>
      </c>
      <c r="AO20" s="8">
        <f>'C завтраками| Bed and breakfast'!W22*0.9</f>
        <v>23760</v>
      </c>
      <c r="AP20" s="8">
        <f>'C завтраками| Bed and breakfast'!X22*0.9</f>
        <v>23760</v>
      </c>
      <c r="AQ20" s="8">
        <f>'C завтраками| Bed and breakfast'!Y22*0.9</f>
        <v>23760</v>
      </c>
      <c r="AR20" s="8">
        <f>'C завтраками| Bed and breakfast'!Z22*0.9</f>
        <v>23760</v>
      </c>
      <c r="AS20" s="8">
        <f>'C завтраками| Bed and breakfast'!AA22*0.9</f>
        <v>23760</v>
      </c>
      <c r="AT20" s="8">
        <f>'C завтраками| Bed and breakfast'!AB22*0.9</f>
        <v>27360</v>
      </c>
      <c r="AU20" s="8">
        <f>'C завтраками| Bed and breakfast'!AC22*0.9</f>
        <v>27360</v>
      </c>
      <c r="AV20" s="8">
        <f>'C завтраками| Bed and breakfast'!AD22*0.9</f>
        <v>27360</v>
      </c>
      <c r="AW20" s="8">
        <f>'C завтраками| Bed and breakfast'!AE22*0.9</f>
        <v>27360</v>
      </c>
      <c r="AX20" s="8">
        <f>'C завтраками| Bed and breakfast'!AF22*0.9</f>
        <v>27360</v>
      </c>
      <c r="AY20" s="8">
        <f>'C завтраками| Bed and breakfast'!AG22*0.9</f>
        <v>29160</v>
      </c>
      <c r="AZ20" s="8">
        <f>'C завтраками| Bed and breakfast'!AH22*0.9</f>
        <v>31410</v>
      </c>
      <c r="BA20" s="8">
        <f>'C завтраками| Bed and breakfast'!AI22*0.9</f>
        <v>32040</v>
      </c>
      <c r="BB20" s="8">
        <f>'C завтраками| Bed and breakfast'!AJ22*0.9</f>
        <v>32040</v>
      </c>
      <c r="BC20" s="8">
        <f>'C завтраками| Bed and breakfast'!AK22*0.9</f>
        <v>32040</v>
      </c>
      <c r="BD20" s="8">
        <f>'C завтраками| Bed and breakfast'!AL22*0.9</f>
        <v>32040</v>
      </c>
      <c r="BE20" s="8">
        <f>'C завтраками| Bed and breakfast'!AM22*0.9</f>
        <v>32040</v>
      </c>
      <c r="BF20" s="8">
        <f>'C завтраками| Bed and breakfast'!AN22*0.9</f>
        <v>32040</v>
      </c>
      <c r="BG20" s="8">
        <f>'C завтраками| Bed and breakfast'!AO22*0.9</f>
        <v>32040</v>
      </c>
      <c r="BH20" s="8">
        <f>'C завтраками| Bed and breakfast'!AP22*0.9</f>
        <v>32040</v>
      </c>
      <c r="BI20" s="8">
        <f>'C завтраками| Bed and breakfast'!AQ22*0.9</f>
        <v>32040</v>
      </c>
      <c r="BJ20" s="8">
        <f>'C завтраками| Bed and breakfast'!AR22*0.9</f>
        <v>32040</v>
      </c>
      <c r="BK20" s="8">
        <f>'C завтраками| Bed and breakfast'!AS22*0.9</f>
        <v>30240</v>
      </c>
      <c r="BL20" s="8">
        <f>'C завтраками| Bed and breakfast'!AT22*0.9</f>
        <v>30240</v>
      </c>
      <c r="BM20" s="8">
        <f>'C завтраками| Bed and breakfast'!AU22*0.9</f>
        <v>32040</v>
      </c>
      <c r="BN20" s="8">
        <f>'C завтраками| Bed and breakfast'!AV22*0.9</f>
        <v>32040</v>
      </c>
      <c r="BO20" s="8">
        <f>'C завтраками| Bed and breakfast'!AW22*0.9</f>
        <v>33840</v>
      </c>
      <c r="BP20" s="8">
        <f>'C завтраками| Bed and breakfast'!AX22*0.9</f>
        <v>36090</v>
      </c>
      <c r="BQ20" s="8">
        <f>'C завтраками| Bed and breakfast'!AY22*0.9</f>
        <v>36090</v>
      </c>
      <c r="BR20" s="8">
        <f>'C завтраками| Bed and breakfast'!AZ22*0.9</f>
        <v>36090</v>
      </c>
      <c r="BS20" s="8">
        <f>'C завтраками| Bed and breakfast'!BA22*0.9</f>
        <v>36090</v>
      </c>
      <c r="BT20" s="8">
        <f>'C завтраками| Bed and breakfast'!BB22*0.9</f>
        <v>38340</v>
      </c>
      <c r="BU20" s="8">
        <f>'C завтраками| Bed and breakfast'!BC22*0.9</f>
        <v>41040</v>
      </c>
      <c r="BV20" s="8">
        <f>'C завтраками| Bed and breakfast'!BD22*0.9</f>
        <v>41040</v>
      </c>
      <c r="BW20" s="8">
        <f>'C завтраками| Bed and breakfast'!BE22*0.9</f>
        <v>38340</v>
      </c>
      <c r="BX20" s="8">
        <f>'C завтраками| Bed and breakfast'!BF22*0.9</f>
        <v>33840</v>
      </c>
      <c r="BY20" s="8">
        <f>'C завтраками| Bed and breakfast'!BG22*0.9</f>
        <v>33840</v>
      </c>
      <c r="BZ20" s="8">
        <f>'C завтраками| Bed and breakfast'!BH22*0.9</f>
        <v>36090</v>
      </c>
      <c r="CA20" s="8">
        <f>'C завтраками| Bed and breakfast'!BI22*0.9</f>
        <v>36090</v>
      </c>
      <c r="CB20" s="8">
        <f>'C завтраками| Bed and breakfast'!BJ22*0.9</f>
        <v>28440</v>
      </c>
      <c r="CC20" s="8">
        <f>'C завтраками| Bed and breakfast'!BK22*0.9</f>
        <v>28845</v>
      </c>
      <c r="CD20" s="8">
        <f>'C завтраками| Bed and breakfast'!BL22*0.9</f>
        <v>28845</v>
      </c>
      <c r="CE20" s="8">
        <f>'C завтраками| Bed and breakfast'!BM22*0.9</f>
        <v>28845</v>
      </c>
      <c r="CF20" s="8">
        <f>'C завтраками| Bed and breakfast'!BN22*0.9</f>
        <v>27495</v>
      </c>
      <c r="CG20" s="8">
        <f>'C завтраками| Bed and breakfast'!BO22*0.9</f>
        <v>27495</v>
      </c>
      <c r="CH20" s="8">
        <f>'C завтраками| Bed and breakfast'!BP22*0.9</f>
        <v>28845</v>
      </c>
      <c r="CI20" s="8">
        <f>'C завтраками| Bed and breakfast'!BQ22*0.9</f>
        <v>28845</v>
      </c>
      <c r="CJ20" s="8">
        <f>'C завтраками| Bed and breakfast'!BR22*0.9</f>
        <v>28845</v>
      </c>
      <c r="CK20" s="8">
        <f>'C завтраками| Bed and breakfast'!BS22*0.9</f>
        <v>27315</v>
      </c>
      <c r="CL20" s="8">
        <f>'C завтраками| Bed and breakfast'!BT22*0.9</f>
        <v>27315</v>
      </c>
      <c r="CM20" s="8">
        <f>'C завтраками| Bed and breakfast'!BU22*0.9</f>
        <v>27315</v>
      </c>
      <c r="CN20" s="8">
        <f>'C завтраками| Bed and breakfast'!BV22*0.9</f>
        <v>27315</v>
      </c>
      <c r="CO20" s="8">
        <f>'C завтраками| Bed and breakfast'!BW22*0.9</f>
        <v>27315</v>
      </c>
      <c r="CP20" s="8">
        <f>'C завтраками| Bed and breakfast'!BX22*0.9</f>
        <v>27315</v>
      </c>
      <c r="CQ20" s="8">
        <f>'C завтраками| Bed and breakfast'!BY22*0.9</f>
        <v>27315</v>
      </c>
      <c r="CR20" s="8">
        <f>'C завтраками| Bed and breakfast'!BZ22*0.9</f>
        <v>27315</v>
      </c>
      <c r="CS20" s="8">
        <f>'C завтраками| Bed and breakfast'!CA22*0.9</f>
        <v>27315</v>
      </c>
      <c r="CT20" s="8">
        <f>'C завтраками| Bed and breakfast'!CB22*0.9</f>
        <v>27315</v>
      </c>
      <c r="CU20" s="8">
        <f>'C завтраками| Bed and breakfast'!CC22*0.9</f>
        <v>27315</v>
      </c>
      <c r="CV20" s="8">
        <f>'C завтраками| Bed and breakfast'!CD22*0.9</f>
        <v>27315</v>
      </c>
      <c r="CW20" s="8">
        <f>'C завтраками| Bed and breakfast'!CE22*0.9</f>
        <v>27315</v>
      </c>
      <c r="CX20" s="8">
        <f>'C завтраками| Bed and breakfast'!CF22*0.9</f>
        <v>27315</v>
      </c>
      <c r="CY20" s="8">
        <f>'C завтраками| Bed and breakfast'!CG22*0.9</f>
        <v>27315</v>
      </c>
      <c r="CZ20" s="8">
        <f>'C завтраками| Bed and breakfast'!CH22*0.9</f>
        <v>27315</v>
      </c>
      <c r="DA20" s="8">
        <f>'C завтраками| Bed and breakfast'!CI22*0.9</f>
        <v>27315</v>
      </c>
      <c r="DB20" s="8">
        <f>'C завтраками| Bed and breakfast'!CJ22*0.9</f>
        <v>27315</v>
      </c>
      <c r="DC20" s="8">
        <f>'C завтраками| Bed and breakfast'!CK22*0.9</f>
        <v>27315</v>
      </c>
      <c r="DD20" s="8">
        <f>'C завтраками| Bed and breakfast'!CL22*0.9</f>
        <v>27315</v>
      </c>
      <c r="DE20" s="8">
        <f>'C завтраками| Bed and breakfast'!CM22*0.9</f>
        <v>27315</v>
      </c>
      <c r="DF20" s="8">
        <f>'C завтраками| Bed and breakfast'!CN22*0.9</f>
        <v>27315</v>
      </c>
      <c r="DG20" s="8">
        <f>'C завтраками| Bed and breakfast'!CO22*0.9</f>
        <v>27315</v>
      </c>
      <c r="DH20" s="8">
        <f>'C завтраками| Bed and breakfast'!CP22*0.9</f>
        <v>18900</v>
      </c>
      <c r="DI20" s="8">
        <f>'C завтраками| Bed and breakfast'!CQ22*0.9</f>
        <v>18900</v>
      </c>
      <c r="DJ20" s="8">
        <f>'C завтраками| Bed and breakfast'!CR22*0.9</f>
        <v>19350</v>
      </c>
      <c r="DK20" s="8">
        <f>'C завтраками| Bed and breakfast'!CS22*0.9</f>
        <v>19350</v>
      </c>
      <c r="DL20" s="8">
        <f>'C завтраками| Bed and breakfast'!CT22*0.9</f>
        <v>18900</v>
      </c>
      <c r="DM20" s="8">
        <f>'C завтраками| Bed and breakfast'!CU22*0.9</f>
        <v>18900</v>
      </c>
      <c r="DN20" s="8">
        <f>'C завтраками| Bed and breakfast'!CV22*0.9</f>
        <v>18900</v>
      </c>
      <c r="DO20" s="8">
        <f>'C завтраками| Bed and breakfast'!CW22*0.9</f>
        <v>18900</v>
      </c>
      <c r="DP20" s="8">
        <f>'C завтраками| Bed and breakfast'!CX22*0.9</f>
        <v>18900</v>
      </c>
      <c r="DQ20" s="8">
        <f>'C завтраками| Bed and breakfast'!CY22*0.9</f>
        <v>19350</v>
      </c>
      <c r="DR20" s="8">
        <f>'C завтраками| Bed and breakfast'!CZ22*0.9</f>
        <v>19350</v>
      </c>
    </row>
    <row r="21" spans="1:129" s="53" customFormat="1" x14ac:dyDescent="0.2">
      <c r="A21" s="42" t="s">
        <v>86</v>
      </c>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row>
    <row r="22" spans="1:129" s="53" customFormat="1" x14ac:dyDescent="0.2">
      <c r="A22" s="88">
        <f>A7</f>
        <v>1</v>
      </c>
      <c r="B22" s="8" t="e">
        <f>'C завтраками| Bed and breakfast'!#REF!*0.9</f>
        <v>#REF!</v>
      </c>
      <c r="C22" s="8" t="e">
        <f>'C завтраками| Bed and breakfast'!#REF!*0.9</f>
        <v>#REF!</v>
      </c>
      <c r="D22" s="8" t="e">
        <f>'C завтраками| Bed and breakfast'!#REF!*0.9</f>
        <v>#REF!</v>
      </c>
      <c r="E22" s="8" t="e">
        <f>'C завтраками| Bed and breakfast'!#REF!*0.9</f>
        <v>#REF!</v>
      </c>
      <c r="F22" s="8" t="e">
        <f>'C завтраками| Bed and breakfast'!#REF!*0.9</f>
        <v>#REF!</v>
      </c>
      <c r="G22" s="8" t="e">
        <f>'C завтраками| Bed and breakfast'!#REF!*0.9</f>
        <v>#REF!</v>
      </c>
      <c r="H22" s="8" t="e">
        <f>'C завтраками| Bed and breakfast'!#REF!*0.9</f>
        <v>#REF!</v>
      </c>
      <c r="I22" s="8" t="e">
        <f>'C завтраками| Bed and breakfast'!#REF!*0.9</f>
        <v>#REF!</v>
      </c>
      <c r="J22" s="8" t="e">
        <f>'C завтраками| Bed and breakfast'!#REF!*0.9</f>
        <v>#REF!</v>
      </c>
      <c r="K22" s="8" t="e">
        <f>'C завтраками| Bed and breakfast'!#REF!*0.9</f>
        <v>#REF!</v>
      </c>
      <c r="L22" s="8" t="e">
        <f>'C завтраками| Bed and breakfast'!#REF!*0.9</f>
        <v>#REF!</v>
      </c>
      <c r="M22" s="8" t="e">
        <f>'C завтраками| Bed and breakfast'!#REF!*0.9</f>
        <v>#REF!</v>
      </c>
      <c r="N22" s="8" t="e">
        <f>'C завтраками| Bed and breakfast'!#REF!*0.9</f>
        <v>#REF!</v>
      </c>
      <c r="O22" s="8" t="e">
        <f>'C завтраками| Bed and breakfast'!#REF!*0.9</f>
        <v>#REF!</v>
      </c>
      <c r="P22" s="8" t="e">
        <f>'C завтраками| Bed and breakfast'!#REF!*0.9</f>
        <v>#REF!</v>
      </c>
      <c r="Q22" s="8" t="e">
        <f>'C завтраками| Bed and breakfast'!#REF!*0.9</f>
        <v>#REF!</v>
      </c>
      <c r="R22" s="8" t="e">
        <f>'C завтраками| Bed and breakfast'!#REF!*0.9</f>
        <v>#REF!</v>
      </c>
      <c r="S22" s="8" t="e">
        <f>'C завтраками| Bed and breakfast'!#REF!*0.9</f>
        <v>#REF!</v>
      </c>
      <c r="T22" s="8">
        <f>'C завтраками| Bed and breakfast'!B24*0.9</f>
        <v>56025</v>
      </c>
      <c r="U22" s="8">
        <f>'C завтраками| Bed and breakfast'!C24*0.9</f>
        <v>69075</v>
      </c>
      <c r="V22" s="8">
        <f>'C завтраками| Bed and breakfast'!D24*0.9</f>
        <v>69075</v>
      </c>
      <c r="W22" s="8">
        <f>'C завтраками| Bed and breakfast'!E24*0.9</f>
        <v>69075</v>
      </c>
      <c r="X22" s="8">
        <f>'C завтраками| Bed and breakfast'!F24*0.9</f>
        <v>62775</v>
      </c>
      <c r="Y22" s="8">
        <f>'C завтраками| Bed and breakfast'!G24*0.9</f>
        <v>62775</v>
      </c>
      <c r="Z22" s="8">
        <f>'C завтраками| Bed and breakfast'!H24*0.9</f>
        <v>62775</v>
      </c>
      <c r="AA22" s="8">
        <f>'C завтраками| Bed and breakfast'!I24*0.9</f>
        <v>62775</v>
      </c>
      <c r="AB22" s="8">
        <f>'C завтраками| Bed and breakfast'!J24*0.9</f>
        <v>62775</v>
      </c>
      <c r="AC22" s="8">
        <f>'C завтраками| Bed and breakfast'!K24*0.9</f>
        <v>62775</v>
      </c>
      <c r="AD22" s="8">
        <f>'C завтраками| Bed and breakfast'!L24*0.9</f>
        <v>50805</v>
      </c>
      <c r="AE22" s="8">
        <f>'C завтраками| Bed and breakfast'!M24*0.9</f>
        <v>35955</v>
      </c>
      <c r="AF22" s="8">
        <f>'C завтраками| Bed and breakfast'!N24*0.9</f>
        <v>35955</v>
      </c>
      <c r="AG22" s="8">
        <f>'C завтраками| Bed and breakfast'!O24*0.9</f>
        <v>35955</v>
      </c>
      <c r="AH22" s="8">
        <f>'C завтраками| Bed and breakfast'!P24*0.9</f>
        <v>35955</v>
      </c>
      <c r="AI22" s="8">
        <f>'C завтраками| Bed and breakfast'!Q24*0.9</f>
        <v>35955</v>
      </c>
      <c r="AJ22" s="8">
        <f>'C завтраками| Bed and breakfast'!R24*0.9</f>
        <v>37755</v>
      </c>
      <c r="AK22" s="8">
        <f>'C завтраками| Bed and breakfast'!S24*0.9</f>
        <v>37755</v>
      </c>
      <c r="AL22" s="8">
        <f>'C завтраками| Bed and breakfast'!T24*0.9</f>
        <v>37755</v>
      </c>
      <c r="AM22" s="8">
        <f>'C завтраками| Bed and breakfast'!U24*0.9</f>
        <v>37755</v>
      </c>
      <c r="AN22" s="8">
        <f>'C завтраками| Bed and breakfast'!V24*0.9</f>
        <v>37755</v>
      </c>
      <c r="AO22" s="8">
        <f>'C завтраками| Bed and breakfast'!W24*0.9</f>
        <v>35955</v>
      </c>
      <c r="AP22" s="8">
        <f>'C завтраками| Bed and breakfast'!X24*0.9</f>
        <v>35955</v>
      </c>
      <c r="AQ22" s="8">
        <f>'C завтраками| Bed and breakfast'!Y24*0.9</f>
        <v>35955</v>
      </c>
      <c r="AR22" s="8">
        <f>'C завтраками| Bed and breakfast'!Z24*0.9</f>
        <v>35955</v>
      </c>
      <c r="AS22" s="8">
        <f>'C завтраками| Bed and breakfast'!AA24*0.9</f>
        <v>35955</v>
      </c>
      <c r="AT22" s="8">
        <f>'C завтраками| Bed and breakfast'!AB24*0.9</f>
        <v>39555</v>
      </c>
      <c r="AU22" s="8">
        <f>'C завтраками| Bed and breakfast'!AC24*0.9</f>
        <v>39555</v>
      </c>
      <c r="AV22" s="8">
        <f>'C завтраками| Bed and breakfast'!AD24*0.9</f>
        <v>39555</v>
      </c>
      <c r="AW22" s="8">
        <f>'C завтраками| Bed and breakfast'!AE24*0.9</f>
        <v>39555</v>
      </c>
      <c r="AX22" s="8">
        <f>'C завтраками| Bed and breakfast'!AF24*0.9</f>
        <v>39555</v>
      </c>
      <c r="AY22" s="8">
        <f>'C завтраками| Bed and breakfast'!AG24*0.9</f>
        <v>41355</v>
      </c>
      <c r="AZ22" s="8">
        <f>'C завтраками| Bed and breakfast'!AH24*0.9</f>
        <v>43605</v>
      </c>
      <c r="BA22" s="8">
        <f>'C завтраками| Bed and breakfast'!AI24*0.9</f>
        <v>48555</v>
      </c>
      <c r="BB22" s="8">
        <f>'C завтраками| Bed and breakfast'!AJ24*0.9</f>
        <v>48555</v>
      </c>
      <c r="BC22" s="8">
        <f>'C завтраками| Bed and breakfast'!AK24*0.9</f>
        <v>48555</v>
      </c>
      <c r="BD22" s="8">
        <f>'C завтраками| Bed and breakfast'!AL24*0.9</f>
        <v>48555</v>
      </c>
      <c r="BE22" s="8">
        <f>'C завтраками| Bed and breakfast'!AM24*0.9</f>
        <v>48555</v>
      </c>
      <c r="BF22" s="8">
        <f>'C завтраками| Bed and breakfast'!AN24*0.9</f>
        <v>48555</v>
      </c>
      <c r="BG22" s="8">
        <f>'C завтраками| Bed and breakfast'!AO24*0.9</f>
        <v>48555</v>
      </c>
      <c r="BH22" s="8">
        <f>'C завтраками| Bed and breakfast'!AP24*0.9</f>
        <v>48555</v>
      </c>
      <c r="BI22" s="8">
        <f>'C завтраками| Bed and breakfast'!AQ24*0.9</f>
        <v>48555</v>
      </c>
      <c r="BJ22" s="8">
        <f>'C завтраками| Bed and breakfast'!AR24*0.9</f>
        <v>48555</v>
      </c>
      <c r="BK22" s="8">
        <f>'C завтраками| Bed and breakfast'!AS24*0.9</f>
        <v>46755</v>
      </c>
      <c r="BL22" s="8">
        <f>'C завтраками| Bed and breakfast'!AT24*0.9</f>
        <v>46755</v>
      </c>
      <c r="BM22" s="8">
        <f>'C завтраками| Bed and breakfast'!AU24*0.9</f>
        <v>48555</v>
      </c>
      <c r="BN22" s="8">
        <f>'C завтраками| Bed and breakfast'!AV24*0.9</f>
        <v>48555</v>
      </c>
      <c r="BO22" s="8">
        <f>'C завтраками| Bed and breakfast'!AW24*0.9</f>
        <v>50355</v>
      </c>
      <c r="BP22" s="8">
        <f>'C завтраками| Bed and breakfast'!AX24*0.9</f>
        <v>52605</v>
      </c>
      <c r="BQ22" s="8">
        <f>'C завтраками| Bed and breakfast'!AY24*0.9</f>
        <v>52605</v>
      </c>
      <c r="BR22" s="8">
        <f>'C завтраками| Bed and breakfast'!AZ24*0.9</f>
        <v>52605</v>
      </c>
      <c r="BS22" s="8">
        <f>'C завтраками| Bed and breakfast'!BA24*0.9</f>
        <v>52605</v>
      </c>
      <c r="BT22" s="8">
        <f>'C завтраками| Bed and breakfast'!BB24*0.9</f>
        <v>54855</v>
      </c>
      <c r="BU22" s="8">
        <f>'C завтраками| Bed and breakfast'!BC24*0.9</f>
        <v>57555</v>
      </c>
      <c r="BV22" s="8">
        <f>'C завтраками| Bed and breakfast'!BD24*0.9</f>
        <v>57555</v>
      </c>
      <c r="BW22" s="8">
        <f>'C завтраками| Bed and breakfast'!BE24*0.9</f>
        <v>54855</v>
      </c>
      <c r="BX22" s="8">
        <f>'C завтраками| Bed and breakfast'!BF24*0.9</f>
        <v>50355</v>
      </c>
      <c r="BY22" s="8">
        <f>'C завтраками| Bed and breakfast'!BG24*0.9</f>
        <v>50355</v>
      </c>
      <c r="BZ22" s="8">
        <f>'C завтраками| Bed and breakfast'!BH24*0.9</f>
        <v>52605</v>
      </c>
      <c r="CA22" s="8">
        <f>'C завтраками| Bed and breakfast'!BI24*0.9</f>
        <v>52605</v>
      </c>
      <c r="CB22" s="8">
        <f>'C завтраками| Bed and breakfast'!BJ24*0.9</f>
        <v>44955</v>
      </c>
      <c r="CC22" s="8">
        <f>'C завтраками| Bed and breakfast'!BK24*0.9</f>
        <v>45360</v>
      </c>
      <c r="CD22" s="8">
        <f>'C завтраками| Bed and breakfast'!BL24*0.9</f>
        <v>45360</v>
      </c>
      <c r="CE22" s="8">
        <f>'C завтраками| Bed and breakfast'!BM24*0.9</f>
        <v>45360</v>
      </c>
      <c r="CF22" s="8">
        <f>'C завтраками| Bed and breakfast'!BN24*0.9</f>
        <v>44010</v>
      </c>
      <c r="CG22" s="8">
        <f>'C завтраками| Bed and breakfast'!BO24*0.9</f>
        <v>44010</v>
      </c>
      <c r="CH22" s="8">
        <f>'C завтраками| Bed and breakfast'!BP24*0.9</f>
        <v>45360</v>
      </c>
      <c r="CI22" s="8">
        <f>'C завтраками| Bed and breakfast'!BQ24*0.9</f>
        <v>45360</v>
      </c>
      <c r="CJ22" s="8">
        <f>'C завтраками| Bed and breakfast'!BR24*0.9</f>
        <v>45360</v>
      </c>
      <c r="CK22" s="8">
        <f>'C завтраками| Bed and breakfast'!BS24*0.9</f>
        <v>39510</v>
      </c>
      <c r="CL22" s="8">
        <f>'C завтраками| Bed and breakfast'!BT24*0.9</f>
        <v>39510</v>
      </c>
      <c r="CM22" s="8">
        <f>'C завтраками| Bed and breakfast'!BU24*0.9</f>
        <v>39510</v>
      </c>
      <c r="CN22" s="8">
        <f>'C завтраками| Bed and breakfast'!BV24*0.9</f>
        <v>39510</v>
      </c>
      <c r="CO22" s="8">
        <f>'C завтраками| Bed and breakfast'!BW24*0.9</f>
        <v>39510</v>
      </c>
      <c r="CP22" s="8">
        <f>'C завтраками| Bed and breakfast'!BX24*0.9</f>
        <v>39510</v>
      </c>
      <c r="CQ22" s="8">
        <f>'C завтраками| Bed and breakfast'!BY24*0.9</f>
        <v>39510</v>
      </c>
      <c r="CR22" s="8">
        <f>'C завтраками| Bed and breakfast'!BZ24*0.9</f>
        <v>39510</v>
      </c>
      <c r="CS22" s="8">
        <f>'C завтраками| Bed and breakfast'!CA24*0.9</f>
        <v>39510</v>
      </c>
      <c r="CT22" s="8">
        <f>'C завтраками| Bed and breakfast'!CB24*0.9</f>
        <v>39510</v>
      </c>
      <c r="CU22" s="8">
        <f>'C завтраками| Bed and breakfast'!CC24*0.9</f>
        <v>39510</v>
      </c>
      <c r="CV22" s="8">
        <f>'C завтраками| Bed and breakfast'!CD24*0.9</f>
        <v>39510</v>
      </c>
      <c r="CW22" s="8">
        <f>'C завтраками| Bed and breakfast'!CE24*0.9</f>
        <v>39510</v>
      </c>
      <c r="CX22" s="8">
        <f>'C завтраками| Bed and breakfast'!CF24*0.9</f>
        <v>39510</v>
      </c>
      <c r="CY22" s="8">
        <f>'C завтраками| Bed and breakfast'!CG24*0.9</f>
        <v>39510</v>
      </c>
      <c r="CZ22" s="8">
        <f>'C завтраками| Bed and breakfast'!CH24*0.9</f>
        <v>39510</v>
      </c>
      <c r="DA22" s="8">
        <f>'C завтраками| Bed and breakfast'!CI24*0.9</f>
        <v>39510</v>
      </c>
      <c r="DB22" s="8">
        <f>'C завтраками| Bed and breakfast'!CJ24*0.9</f>
        <v>39510</v>
      </c>
      <c r="DC22" s="8">
        <f>'C завтраками| Bed and breakfast'!CK24*0.9</f>
        <v>39510</v>
      </c>
      <c r="DD22" s="8">
        <f>'C завтраками| Bed and breakfast'!CL24*0.9</f>
        <v>39510</v>
      </c>
      <c r="DE22" s="8">
        <f>'C завтраками| Bed and breakfast'!CM24*0.9</f>
        <v>39510</v>
      </c>
      <c r="DF22" s="8">
        <f>'C завтраками| Bed and breakfast'!CN24*0.9</f>
        <v>39510</v>
      </c>
      <c r="DG22" s="8">
        <f>'C завтраками| Bed and breakfast'!CO24*0.9</f>
        <v>39510</v>
      </c>
      <c r="DH22" s="8">
        <f>'C завтраками| Bed and breakfast'!CP24*0.9</f>
        <v>31185</v>
      </c>
      <c r="DI22" s="8">
        <f>'C завтраками| Bed and breakfast'!CQ24*0.9</f>
        <v>31185</v>
      </c>
      <c r="DJ22" s="8">
        <f>'C завтраками| Bed and breakfast'!CR24*0.9</f>
        <v>31635</v>
      </c>
      <c r="DK22" s="8">
        <f>'C завтраками| Bed and breakfast'!CS24*0.9</f>
        <v>31635</v>
      </c>
      <c r="DL22" s="8">
        <f>'C завтраками| Bed and breakfast'!CT24*0.9</f>
        <v>31185</v>
      </c>
      <c r="DM22" s="8">
        <f>'C завтраками| Bed and breakfast'!CU24*0.9</f>
        <v>31185</v>
      </c>
      <c r="DN22" s="8">
        <f>'C завтраками| Bed and breakfast'!CV24*0.9</f>
        <v>31185</v>
      </c>
      <c r="DO22" s="8">
        <f>'C завтраками| Bed and breakfast'!CW24*0.9</f>
        <v>31185</v>
      </c>
      <c r="DP22" s="8">
        <f>'C завтраками| Bed and breakfast'!CX24*0.9</f>
        <v>31185</v>
      </c>
      <c r="DQ22" s="8">
        <f>'C завтраками| Bed and breakfast'!CY24*0.9</f>
        <v>31635</v>
      </c>
      <c r="DR22" s="8">
        <f>'C завтраками| Bed and breakfast'!CZ24*0.9</f>
        <v>31635</v>
      </c>
    </row>
    <row r="23" spans="1:129" s="53" customFormat="1" x14ac:dyDescent="0.2">
      <c r="A23" s="88">
        <f>A8</f>
        <v>2</v>
      </c>
      <c r="B23" s="8" t="e">
        <f>'C завтраками| Bed and breakfast'!#REF!*0.9</f>
        <v>#REF!</v>
      </c>
      <c r="C23" s="8" t="e">
        <f>'C завтраками| Bed and breakfast'!#REF!*0.9</f>
        <v>#REF!</v>
      </c>
      <c r="D23" s="8" t="e">
        <f>'C завтраками| Bed and breakfast'!#REF!*0.9</f>
        <v>#REF!</v>
      </c>
      <c r="E23" s="8" t="e">
        <f>'C завтраками| Bed and breakfast'!#REF!*0.9</f>
        <v>#REF!</v>
      </c>
      <c r="F23" s="8" t="e">
        <f>'C завтраками| Bed and breakfast'!#REF!*0.9</f>
        <v>#REF!</v>
      </c>
      <c r="G23" s="8" t="e">
        <f>'C завтраками| Bed and breakfast'!#REF!*0.9</f>
        <v>#REF!</v>
      </c>
      <c r="H23" s="8" t="e">
        <f>'C завтраками| Bed and breakfast'!#REF!*0.9</f>
        <v>#REF!</v>
      </c>
      <c r="I23" s="8" t="e">
        <f>'C завтраками| Bed and breakfast'!#REF!*0.9</f>
        <v>#REF!</v>
      </c>
      <c r="J23" s="8" t="e">
        <f>'C завтраками| Bed and breakfast'!#REF!*0.9</f>
        <v>#REF!</v>
      </c>
      <c r="K23" s="8" t="e">
        <f>'C завтраками| Bed and breakfast'!#REF!*0.9</f>
        <v>#REF!</v>
      </c>
      <c r="L23" s="8" t="e">
        <f>'C завтраками| Bed and breakfast'!#REF!*0.9</f>
        <v>#REF!</v>
      </c>
      <c r="M23" s="8" t="e">
        <f>'C завтраками| Bed and breakfast'!#REF!*0.9</f>
        <v>#REF!</v>
      </c>
      <c r="N23" s="8" t="e">
        <f>'C завтраками| Bed and breakfast'!#REF!*0.9</f>
        <v>#REF!</v>
      </c>
      <c r="O23" s="8" t="e">
        <f>'C завтраками| Bed and breakfast'!#REF!*0.9</f>
        <v>#REF!</v>
      </c>
      <c r="P23" s="8" t="e">
        <f>'C завтраками| Bed and breakfast'!#REF!*0.9</f>
        <v>#REF!</v>
      </c>
      <c r="Q23" s="8" t="e">
        <f>'C завтраками| Bed and breakfast'!#REF!*0.9</f>
        <v>#REF!</v>
      </c>
      <c r="R23" s="8" t="e">
        <f>'C завтраками| Bed and breakfast'!#REF!*0.9</f>
        <v>#REF!</v>
      </c>
      <c r="S23" s="8" t="e">
        <f>'C завтраками| Bed and breakfast'!#REF!*0.9</f>
        <v>#REF!</v>
      </c>
      <c r="T23" s="8">
        <f>'C завтраками| Bed and breakfast'!B25*0.9</f>
        <v>58050</v>
      </c>
      <c r="U23" s="8">
        <f>'C завтраками| Bed and breakfast'!C25*0.9</f>
        <v>71100</v>
      </c>
      <c r="V23" s="8">
        <f>'C завтраками| Bed and breakfast'!D25*0.9</f>
        <v>71100</v>
      </c>
      <c r="W23" s="8">
        <f>'C завтраками| Bed and breakfast'!E25*0.9</f>
        <v>71100</v>
      </c>
      <c r="X23" s="8">
        <f>'C завтраками| Bed and breakfast'!F25*0.9</f>
        <v>64800</v>
      </c>
      <c r="Y23" s="8">
        <f>'C завтраками| Bed and breakfast'!G25*0.9</f>
        <v>64800</v>
      </c>
      <c r="Z23" s="8">
        <f>'C завтраками| Bed and breakfast'!H25*0.9</f>
        <v>64800</v>
      </c>
      <c r="AA23" s="8">
        <f>'C завтраками| Bed and breakfast'!I25*0.9</f>
        <v>64800</v>
      </c>
      <c r="AB23" s="8">
        <f>'C завтраками| Bed and breakfast'!J25*0.9</f>
        <v>64800</v>
      </c>
      <c r="AC23" s="8">
        <f>'C завтраками| Bed and breakfast'!K25*0.9</f>
        <v>64800</v>
      </c>
      <c r="AD23" s="8">
        <f>'C завтраками| Bed and breakfast'!L25*0.9</f>
        <v>52560</v>
      </c>
      <c r="AE23" s="8">
        <f>'C завтраками| Bed and breakfast'!M25*0.9</f>
        <v>37710</v>
      </c>
      <c r="AF23" s="8">
        <f>'C завтраками| Bed and breakfast'!N25*0.9</f>
        <v>37710</v>
      </c>
      <c r="AG23" s="8">
        <f>'C завтраками| Bed and breakfast'!O25*0.9</f>
        <v>37710</v>
      </c>
      <c r="AH23" s="8">
        <f>'C завтраками| Bed and breakfast'!P25*0.9</f>
        <v>37710</v>
      </c>
      <c r="AI23" s="8">
        <f>'C завтраками| Bed and breakfast'!Q25*0.9</f>
        <v>37710</v>
      </c>
      <c r="AJ23" s="8">
        <f>'C завтраками| Bed and breakfast'!R25*0.9</f>
        <v>39510</v>
      </c>
      <c r="AK23" s="8">
        <f>'C завтраками| Bed and breakfast'!S25*0.9</f>
        <v>39510</v>
      </c>
      <c r="AL23" s="8">
        <f>'C завтраками| Bed and breakfast'!T25*0.9</f>
        <v>39510</v>
      </c>
      <c r="AM23" s="8">
        <f>'C завтраками| Bed and breakfast'!U25*0.9</f>
        <v>39510</v>
      </c>
      <c r="AN23" s="8">
        <f>'C завтраками| Bed and breakfast'!V25*0.9</f>
        <v>39510</v>
      </c>
      <c r="AO23" s="8">
        <f>'C завтраками| Bed and breakfast'!W25*0.9</f>
        <v>37710</v>
      </c>
      <c r="AP23" s="8">
        <f>'C завтраками| Bed and breakfast'!X25*0.9</f>
        <v>37710</v>
      </c>
      <c r="AQ23" s="8">
        <f>'C завтраками| Bed and breakfast'!Y25*0.9</f>
        <v>37710</v>
      </c>
      <c r="AR23" s="8">
        <f>'C завтраками| Bed and breakfast'!Z25*0.9</f>
        <v>37710</v>
      </c>
      <c r="AS23" s="8">
        <f>'C завтраками| Bed and breakfast'!AA25*0.9</f>
        <v>37710</v>
      </c>
      <c r="AT23" s="8">
        <f>'C завтраками| Bed and breakfast'!AB25*0.9</f>
        <v>41310</v>
      </c>
      <c r="AU23" s="8">
        <f>'C завтраками| Bed and breakfast'!AC25*0.9</f>
        <v>41310</v>
      </c>
      <c r="AV23" s="8">
        <f>'C завтраками| Bed and breakfast'!AD25*0.9</f>
        <v>41310</v>
      </c>
      <c r="AW23" s="8">
        <f>'C завтраками| Bed and breakfast'!AE25*0.9</f>
        <v>41310</v>
      </c>
      <c r="AX23" s="8">
        <f>'C завтраками| Bed and breakfast'!AF25*0.9</f>
        <v>41310</v>
      </c>
      <c r="AY23" s="8">
        <f>'C завтраками| Bed and breakfast'!AG25*0.9</f>
        <v>43110</v>
      </c>
      <c r="AZ23" s="8">
        <f>'C завтраками| Bed and breakfast'!AH25*0.9</f>
        <v>45360</v>
      </c>
      <c r="BA23" s="8">
        <f>'C завтраками| Bed and breakfast'!AI25*0.9</f>
        <v>50310</v>
      </c>
      <c r="BB23" s="8">
        <f>'C завтраками| Bed and breakfast'!AJ25*0.9</f>
        <v>50310</v>
      </c>
      <c r="BC23" s="8">
        <f>'C завтраками| Bed and breakfast'!AK25*0.9</f>
        <v>50310</v>
      </c>
      <c r="BD23" s="8">
        <f>'C завтраками| Bed and breakfast'!AL25*0.9</f>
        <v>50310</v>
      </c>
      <c r="BE23" s="8">
        <f>'C завтраками| Bed and breakfast'!AM25*0.9</f>
        <v>50310</v>
      </c>
      <c r="BF23" s="8">
        <f>'C завтраками| Bed and breakfast'!AN25*0.9</f>
        <v>50310</v>
      </c>
      <c r="BG23" s="8">
        <f>'C завтраками| Bed and breakfast'!AO25*0.9</f>
        <v>50310</v>
      </c>
      <c r="BH23" s="8">
        <f>'C завтраками| Bed and breakfast'!AP25*0.9</f>
        <v>50310</v>
      </c>
      <c r="BI23" s="8">
        <f>'C завтраками| Bed and breakfast'!AQ25*0.9</f>
        <v>50310</v>
      </c>
      <c r="BJ23" s="8">
        <f>'C завтраками| Bed and breakfast'!AR25*0.9</f>
        <v>50310</v>
      </c>
      <c r="BK23" s="8">
        <f>'C завтраками| Bed and breakfast'!AS25*0.9</f>
        <v>48510</v>
      </c>
      <c r="BL23" s="8">
        <f>'C завтраками| Bed and breakfast'!AT25*0.9</f>
        <v>48510</v>
      </c>
      <c r="BM23" s="8">
        <f>'C завтраками| Bed and breakfast'!AU25*0.9</f>
        <v>50310</v>
      </c>
      <c r="BN23" s="8">
        <f>'C завтраками| Bed and breakfast'!AV25*0.9</f>
        <v>50310</v>
      </c>
      <c r="BO23" s="8">
        <f>'C завтраками| Bed and breakfast'!AW25*0.9</f>
        <v>52110</v>
      </c>
      <c r="BP23" s="8">
        <f>'C завтраками| Bed and breakfast'!AX25*0.9</f>
        <v>54360</v>
      </c>
      <c r="BQ23" s="8">
        <f>'C завтраками| Bed and breakfast'!AY25*0.9</f>
        <v>54360</v>
      </c>
      <c r="BR23" s="8">
        <f>'C завтраками| Bed and breakfast'!AZ25*0.9</f>
        <v>54360</v>
      </c>
      <c r="BS23" s="8">
        <f>'C завтраками| Bed and breakfast'!BA25*0.9</f>
        <v>54360</v>
      </c>
      <c r="BT23" s="8">
        <f>'C завтраками| Bed and breakfast'!BB25*0.9</f>
        <v>56610</v>
      </c>
      <c r="BU23" s="8">
        <f>'C завтраками| Bed and breakfast'!BC25*0.9</f>
        <v>59310</v>
      </c>
      <c r="BV23" s="8">
        <f>'C завтраками| Bed and breakfast'!BD25*0.9</f>
        <v>59310</v>
      </c>
      <c r="BW23" s="8">
        <f>'C завтраками| Bed and breakfast'!BE25*0.9</f>
        <v>56610</v>
      </c>
      <c r="BX23" s="8">
        <f>'C завтраками| Bed and breakfast'!BF25*0.9</f>
        <v>52110</v>
      </c>
      <c r="BY23" s="8">
        <f>'C завтраками| Bed and breakfast'!BG25*0.9</f>
        <v>52110</v>
      </c>
      <c r="BZ23" s="8">
        <f>'C завтраками| Bed and breakfast'!BH25*0.9</f>
        <v>54360</v>
      </c>
      <c r="CA23" s="8">
        <f>'C завтраками| Bed and breakfast'!BI25*0.9</f>
        <v>54360</v>
      </c>
      <c r="CB23" s="8">
        <f>'C завтраками| Bed and breakfast'!BJ25*0.9</f>
        <v>46710</v>
      </c>
      <c r="CC23" s="8">
        <f>'C завтраками| Bed and breakfast'!BK25*0.9</f>
        <v>47115</v>
      </c>
      <c r="CD23" s="8">
        <f>'C завтраками| Bed and breakfast'!BL25*0.9</f>
        <v>47115</v>
      </c>
      <c r="CE23" s="8">
        <f>'C завтраками| Bed and breakfast'!BM25*0.9</f>
        <v>47115</v>
      </c>
      <c r="CF23" s="8">
        <f>'C завтраками| Bed and breakfast'!BN25*0.9</f>
        <v>45765</v>
      </c>
      <c r="CG23" s="8">
        <f>'C завтраками| Bed and breakfast'!BO25*0.9</f>
        <v>45765</v>
      </c>
      <c r="CH23" s="8">
        <f>'C завтраками| Bed and breakfast'!BP25*0.9</f>
        <v>47115</v>
      </c>
      <c r="CI23" s="8">
        <f>'C завтраками| Bed and breakfast'!BQ25*0.9</f>
        <v>47115</v>
      </c>
      <c r="CJ23" s="8">
        <f>'C завтраками| Bed and breakfast'!BR25*0.9</f>
        <v>47115</v>
      </c>
      <c r="CK23" s="8">
        <f>'C завтраками| Bed and breakfast'!BS25*0.9</f>
        <v>41265</v>
      </c>
      <c r="CL23" s="8">
        <f>'C завтраками| Bed and breakfast'!BT25*0.9</f>
        <v>41265</v>
      </c>
      <c r="CM23" s="8">
        <f>'C завтраками| Bed and breakfast'!BU25*0.9</f>
        <v>41265</v>
      </c>
      <c r="CN23" s="8">
        <f>'C завтраками| Bed and breakfast'!BV25*0.9</f>
        <v>41265</v>
      </c>
      <c r="CO23" s="8">
        <f>'C завтраками| Bed and breakfast'!BW25*0.9</f>
        <v>41265</v>
      </c>
      <c r="CP23" s="8">
        <f>'C завтраками| Bed and breakfast'!BX25*0.9</f>
        <v>41265</v>
      </c>
      <c r="CQ23" s="8">
        <f>'C завтраками| Bed and breakfast'!BY25*0.9</f>
        <v>41265</v>
      </c>
      <c r="CR23" s="8">
        <f>'C завтраками| Bed and breakfast'!BZ25*0.9</f>
        <v>41265</v>
      </c>
      <c r="CS23" s="8">
        <f>'C завтраками| Bed and breakfast'!CA25*0.9</f>
        <v>41265</v>
      </c>
      <c r="CT23" s="8">
        <f>'C завтраками| Bed and breakfast'!CB25*0.9</f>
        <v>41265</v>
      </c>
      <c r="CU23" s="8">
        <f>'C завтраками| Bed and breakfast'!CC25*0.9</f>
        <v>41265</v>
      </c>
      <c r="CV23" s="8">
        <f>'C завтраками| Bed and breakfast'!CD25*0.9</f>
        <v>41265</v>
      </c>
      <c r="CW23" s="8">
        <f>'C завтраками| Bed and breakfast'!CE25*0.9</f>
        <v>41265</v>
      </c>
      <c r="CX23" s="8">
        <f>'C завтраками| Bed and breakfast'!CF25*0.9</f>
        <v>41265</v>
      </c>
      <c r="CY23" s="8">
        <f>'C завтраками| Bed and breakfast'!CG25*0.9</f>
        <v>41265</v>
      </c>
      <c r="CZ23" s="8">
        <f>'C завтраками| Bed and breakfast'!CH25*0.9</f>
        <v>41265</v>
      </c>
      <c r="DA23" s="8">
        <f>'C завтраками| Bed and breakfast'!CI25*0.9</f>
        <v>41265</v>
      </c>
      <c r="DB23" s="8">
        <f>'C завтраками| Bed and breakfast'!CJ25*0.9</f>
        <v>41265</v>
      </c>
      <c r="DC23" s="8">
        <f>'C завтраками| Bed and breakfast'!CK25*0.9</f>
        <v>41265</v>
      </c>
      <c r="DD23" s="8">
        <f>'C завтраками| Bed and breakfast'!CL25*0.9</f>
        <v>41265</v>
      </c>
      <c r="DE23" s="8">
        <f>'C завтраками| Bed and breakfast'!CM25*0.9</f>
        <v>41265</v>
      </c>
      <c r="DF23" s="8">
        <f>'C завтраками| Bed and breakfast'!CN25*0.9</f>
        <v>41265</v>
      </c>
      <c r="DG23" s="8">
        <f>'C завтраками| Bed and breakfast'!CO25*0.9</f>
        <v>41265</v>
      </c>
      <c r="DH23" s="8">
        <f>'C завтраками| Bed and breakfast'!CP25*0.9</f>
        <v>32850</v>
      </c>
      <c r="DI23" s="8">
        <f>'C завтраками| Bed and breakfast'!CQ25*0.9</f>
        <v>32850</v>
      </c>
      <c r="DJ23" s="8">
        <f>'C завтраками| Bed and breakfast'!CR25*0.9</f>
        <v>33300</v>
      </c>
      <c r="DK23" s="8">
        <f>'C завтраками| Bed and breakfast'!CS25*0.9</f>
        <v>33300</v>
      </c>
      <c r="DL23" s="8">
        <f>'C завтраками| Bed and breakfast'!CT25*0.9</f>
        <v>32850</v>
      </c>
      <c r="DM23" s="8">
        <f>'C завтраками| Bed and breakfast'!CU25*0.9</f>
        <v>32850</v>
      </c>
      <c r="DN23" s="8">
        <f>'C завтраками| Bed and breakfast'!CV25*0.9</f>
        <v>32850</v>
      </c>
      <c r="DO23" s="8">
        <f>'C завтраками| Bed and breakfast'!CW25*0.9</f>
        <v>32850</v>
      </c>
      <c r="DP23" s="8">
        <f>'C завтраками| Bed and breakfast'!CX25*0.9</f>
        <v>32850</v>
      </c>
      <c r="DQ23" s="8">
        <f>'C завтраками| Bed and breakfast'!CY25*0.9</f>
        <v>33300</v>
      </c>
      <c r="DR23" s="8">
        <f>'C завтраками| Bed and breakfast'!CZ25*0.9</f>
        <v>33300</v>
      </c>
    </row>
    <row r="24" spans="1:129" s="53" customFormat="1" x14ac:dyDescent="0.2">
      <c r="A24" s="42" t="s">
        <v>87</v>
      </c>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row>
    <row r="25" spans="1:129" s="53" customFormat="1" x14ac:dyDescent="0.2">
      <c r="A25" s="88" t="s">
        <v>88</v>
      </c>
      <c r="B25" s="8" t="e">
        <f>'C завтраками| Bed and breakfast'!#REF!*0.9</f>
        <v>#REF!</v>
      </c>
      <c r="C25" s="8" t="e">
        <f>'C завтраками| Bed and breakfast'!#REF!*0.9</f>
        <v>#REF!</v>
      </c>
      <c r="D25" s="8" t="e">
        <f>'C завтраками| Bed and breakfast'!#REF!*0.9</f>
        <v>#REF!</v>
      </c>
      <c r="E25" s="8" t="e">
        <f>'C завтраками| Bed and breakfast'!#REF!*0.9</f>
        <v>#REF!</v>
      </c>
      <c r="F25" s="8" t="e">
        <f>'C завтраками| Bed and breakfast'!#REF!*0.9</f>
        <v>#REF!</v>
      </c>
      <c r="G25" s="8" t="e">
        <f>'C завтраками| Bed and breakfast'!#REF!*0.9</f>
        <v>#REF!</v>
      </c>
      <c r="H25" s="8" t="e">
        <f>'C завтраками| Bed and breakfast'!#REF!*0.9</f>
        <v>#REF!</v>
      </c>
      <c r="I25" s="8" t="e">
        <f>'C завтраками| Bed and breakfast'!#REF!*0.9</f>
        <v>#REF!</v>
      </c>
      <c r="J25" s="8" t="e">
        <f>'C завтраками| Bed and breakfast'!#REF!*0.9</f>
        <v>#REF!</v>
      </c>
      <c r="K25" s="8" t="e">
        <f>'C завтраками| Bed and breakfast'!#REF!*0.9</f>
        <v>#REF!</v>
      </c>
      <c r="L25" s="8" t="e">
        <f>'C завтраками| Bed and breakfast'!#REF!*0.9</f>
        <v>#REF!</v>
      </c>
      <c r="M25" s="8" t="e">
        <f>'C завтраками| Bed and breakfast'!#REF!*0.9</f>
        <v>#REF!</v>
      </c>
      <c r="N25" s="8" t="e">
        <f>'C завтраками| Bed and breakfast'!#REF!*0.9</f>
        <v>#REF!</v>
      </c>
      <c r="O25" s="8" t="e">
        <f>'C завтраками| Bed and breakfast'!#REF!*0.9</f>
        <v>#REF!</v>
      </c>
      <c r="P25" s="8" t="e">
        <f>'C завтраками| Bed and breakfast'!#REF!*0.9</f>
        <v>#REF!</v>
      </c>
      <c r="Q25" s="8" t="e">
        <f>'C завтраками| Bed and breakfast'!#REF!*0.9</f>
        <v>#REF!</v>
      </c>
      <c r="R25" s="8" t="e">
        <f>'C завтраками| Bed and breakfast'!#REF!*0.9</f>
        <v>#REF!</v>
      </c>
      <c r="S25" s="8" t="e">
        <f>'C завтраками| Bed and breakfast'!#REF!*0.9</f>
        <v>#REF!</v>
      </c>
      <c r="T25" s="8">
        <f>'C завтраками| Bed and breakfast'!B27*0.9</f>
        <v>107550</v>
      </c>
      <c r="U25" s="8">
        <f>'C завтраками| Bed and breakfast'!C27*0.9</f>
        <v>120600</v>
      </c>
      <c r="V25" s="8">
        <f>'C завтраками| Bed and breakfast'!D27*0.9</f>
        <v>120600</v>
      </c>
      <c r="W25" s="8">
        <f>'C завтраками| Bed and breakfast'!E27*0.9</f>
        <v>120600</v>
      </c>
      <c r="X25" s="8">
        <f>'C завтраками| Bed and breakfast'!F27*0.9</f>
        <v>114300</v>
      </c>
      <c r="Y25" s="8">
        <f>'C завтраками| Bed and breakfast'!G27*0.9</f>
        <v>114300</v>
      </c>
      <c r="Z25" s="8">
        <f>'C завтраками| Bed and breakfast'!H27*0.9</f>
        <v>114300</v>
      </c>
      <c r="AA25" s="8">
        <f>'C завтраками| Bed and breakfast'!I27*0.9</f>
        <v>114300</v>
      </c>
      <c r="AB25" s="8">
        <f>'C завтраками| Bed and breakfast'!J27*0.9</f>
        <v>114300</v>
      </c>
      <c r="AC25" s="8">
        <f>'C завтраками| Bed and breakfast'!K27*0.9</f>
        <v>114300</v>
      </c>
      <c r="AD25" s="8">
        <f>'C завтраками| Bed and breakfast'!L27*0.9</f>
        <v>84060</v>
      </c>
      <c r="AE25" s="8">
        <f>'C завтраками| Bed and breakfast'!M27*0.9</f>
        <v>69210</v>
      </c>
      <c r="AF25" s="8">
        <f>'C завтраками| Bed and breakfast'!N27*0.9</f>
        <v>69210</v>
      </c>
      <c r="AG25" s="8">
        <f>'C завтраками| Bed and breakfast'!O27*0.9</f>
        <v>69210</v>
      </c>
      <c r="AH25" s="8">
        <f>'C завтраками| Bed and breakfast'!P27*0.9</f>
        <v>69210</v>
      </c>
      <c r="AI25" s="8">
        <f>'C завтраками| Bed and breakfast'!Q27*0.9</f>
        <v>69210</v>
      </c>
      <c r="AJ25" s="8">
        <f>'C завтраками| Bed and breakfast'!R27*0.9</f>
        <v>71010</v>
      </c>
      <c r="AK25" s="8">
        <f>'C завтраками| Bed and breakfast'!S27*0.9</f>
        <v>71010</v>
      </c>
      <c r="AL25" s="8">
        <f>'C завтраками| Bed and breakfast'!T27*0.9</f>
        <v>71010</v>
      </c>
      <c r="AM25" s="8">
        <f>'C завтраками| Bed and breakfast'!U27*0.9</f>
        <v>71010</v>
      </c>
      <c r="AN25" s="8">
        <f>'C завтраками| Bed and breakfast'!V27*0.9</f>
        <v>71010</v>
      </c>
      <c r="AO25" s="8">
        <f>'C завтраками| Bed and breakfast'!W27*0.9</f>
        <v>69210</v>
      </c>
      <c r="AP25" s="8">
        <f>'C завтраками| Bed and breakfast'!X27*0.9</f>
        <v>69210</v>
      </c>
      <c r="AQ25" s="8">
        <f>'C завтраками| Bed and breakfast'!Y27*0.9</f>
        <v>69210</v>
      </c>
      <c r="AR25" s="8">
        <f>'C завтраками| Bed and breakfast'!Z27*0.9</f>
        <v>69210</v>
      </c>
      <c r="AS25" s="8">
        <f>'C завтраками| Bed and breakfast'!AA27*0.9</f>
        <v>69210</v>
      </c>
      <c r="AT25" s="8">
        <f>'C завтраками| Bed and breakfast'!AB27*0.9</f>
        <v>72810</v>
      </c>
      <c r="AU25" s="8">
        <f>'C завтраками| Bed and breakfast'!AC27*0.9</f>
        <v>72810</v>
      </c>
      <c r="AV25" s="8">
        <f>'C завтраками| Bed and breakfast'!AD27*0.9</f>
        <v>72810</v>
      </c>
      <c r="AW25" s="8">
        <f>'C завтраками| Bed and breakfast'!AE27*0.9</f>
        <v>72810</v>
      </c>
      <c r="AX25" s="8">
        <f>'C завтраками| Bed and breakfast'!AF27*0.9</f>
        <v>72810</v>
      </c>
      <c r="AY25" s="8">
        <f>'C завтраками| Bed and breakfast'!AG27*0.9</f>
        <v>74610</v>
      </c>
      <c r="AZ25" s="8">
        <f>'C завтраками| Bed and breakfast'!AH27*0.9</f>
        <v>76860</v>
      </c>
      <c r="BA25" s="8">
        <f>'C завтраками| Bed and breakfast'!AI27*0.9</f>
        <v>86310</v>
      </c>
      <c r="BB25" s="8">
        <f>'C завтраками| Bed and breakfast'!AJ27*0.9</f>
        <v>86310</v>
      </c>
      <c r="BC25" s="8">
        <f>'C завтраками| Bed and breakfast'!AK27*0.9</f>
        <v>86310</v>
      </c>
      <c r="BD25" s="8">
        <f>'C завтраками| Bed and breakfast'!AL27*0.9</f>
        <v>86310</v>
      </c>
      <c r="BE25" s="8">
        <f>'C завтраками| Bed and breakfast'!AM27*0.9</f>
        <v>86310</v>
      </c>
      <c r="BF25" s="8">
        <f>'C завтраками| Bed and breakfast'!AN27*0.9</f>
        <v>86310</v>
      </c>
      <c r="BG25" s="8">
        <f>'C завтраками| Bed and breakfast'!AO27*0.9</f>
        <v>86310</v>
      </c>
      <c r="BH25" s="8">
        <f>'C завтраками| Bed and breakfast'!AP27*0.9</f>
        <v>86310</v>
      </c>
      <c r="BI25" s="8">
        <f>'C завтраками| Bed and breakfast'!AQ27*0.9</f>
        <v>86310</v>
      </c>
      <c r="BJ25" s="8">
        <f>'C завтраками| Bed and breakfast'!AR27*0.9</f>
        <v>86310</v>
      </c>
      <c r="BK25" s="8">
        <f>'C завтраками| Bed and breakfast'!AS27*0.9</f>
        <v>84510</v>
      </c>
      <c r="BL25" s="8">
        <f>'C завтраками| Bed and breakfast'!AT27*0.9</f>
        <v>84510</v>
      </c>
      <c r="BM25" s="8">
        <f>'C завтраками| Bed and breakfast'!AU27*0.9</f>
        <v>86310</v>
      </c>
      <c r="BN25" s="8">
        <f>'C завтраками| Bed and breakfast'!AV27*0.9</f>
        <v>86310</v>
      </c>
      <c r="BO25" s="8">
        <f>'C завтраками| Bed and breakfast'!AW27*0.9</f>
        <v>88110</v>
      </c>
      <c r="BP25" s="8">
        <f>'C завтраками| Bed and breakfast'!AX27*0.9</f>
        <v>90360</v>
      </c>
      <c r="BQ25" s="8">
        <f>'C завтраками| Bed and breakfast'!AY27*0.9</f>
        <v>90360</v>
      </c>
      <c r="BR25" s="8">
        <f>'C завтраками| Bed and breakfast'!AZ27*0.9</f>
        <v>90360</v>
      </c>
      <c r="BS25" s="8">
        <f>'C завтраками| Bed and breakfast'!BA27*0.9</f>
        <v>90360</v>
      </c>
      <c r="BT25" s="8">
        <f>'C завтраками| Bed and breakfast'!BB27*0.9</f>
        <v>92610</v>
      </c>
      <c r="BU25" s="8">
        <f>'C завтраками| Bed and breakfast'!BC27*0.9</f>
        <v>95310</v>
      </c>
      <c r="BV25" s="8">
        <f>'C завтраками| Bed and breakfast'!BD27*0.9</f>
        <v>95310</v>
      </c>
      <c r="BW25" s="8">
        <f>'C завтраками| Bed and breakfast'!BE27*0.9</f>
        <v>92610</v>
      </c>
      <c r="BX25" s="8">
        <f>'C завтраками| Bed and breakfast'!BF27*0.9</f>
        <v>88110</v>
      </c>
      <c r="BY25" s="8">
        <f>'C завтраками| Bed and breakfast'!BG27*0.9</f>
        <v>88110</v>
      </c>
      <c r="BZ25" s="8">
        <f>'C завтраками| Bed and breakfast'!BH27*0.9</f>
        <v>90360</v>
      </c>
      <c r="CA25" s="8">
        <f>'C завтраками| Bed and breakfast'!BI27*0.9</f>
        <v>90360</v>
      </c>
      <c r="CB25" s="8">
        <f>'C завтраками| Bed and breakfast'!BJ27*0.9</f>
        <v>82710</v>
      </c>
      <c r="CC25" s="8">
        <f>'C завтраками| Bed and breakfast'!BK27*0.9</f>
        <v>83115</v>
      </c>
      <c r="CD25" s="8">
        <f>'C завтраками| Bed and breakfast'!BL27*0.9</f>
        <v>83115</v>
      </c>
      <c r="CE25" s="8">
        <f>'C завтраками| Bed and breakfast'!BM27*0.9</f>
        <v>83115</v>
      </c>
      <c r="CF25" s="8">
        <f>'C завтраками| Bed and breakfast'!BN27*0.9</f>
        <v>81765</v>
      </c>
      <c r="CG25" s="8">
        <f>'C завтраками| Bed and breakfast'!BO27*0.9</f>
        <v>81765</v>
      </c>
      <c r="CH25" s="8">
        <f>'C завтраками| Bed and breakfast'!BP27*0.9</f>
        <v>83115</v>
      </c>
      <c r="CI25" s="8">
        <f>'C завтраками| Bed and breakfast'!BQ27*0.9</f>
        <v>83115</v>
      </c>
      <c r="CJ25" s="8">
        <f>'C завтраками| Bed and breakfast'!BR27*0.9</f>
        <v>83115</v>
      </c>
      <c r="CK25" s="8">
        <f>'C завтраками| Bed and breakfast'!BS27*0.9</f>
        <v>72765</v>
      </c>
      <c r="CL25" s="8">
        <f>'C завтраками| Bed and breakfast'!BT27*0.9</f>
        <v>72765</v>
      </c>
      <c r="CM25" s="8">
        <f>'C завтраками| Bed and breakfast'!BU27*0.9</f>
        <v>72765</v>
      </c>
      <c r="CN25" s="8">
        <f>'C завтраками| Bed and breakfast'!BV27*0.9</f>
        <v>72765</v>
      </c>
      <c r="CO25" s="8">
        <f>'C завтраками| Bed and breakfast'!BW27*0.9</f>
        <v>72765</v>
      </c>
      <c r="CP25" s="8">
        <f>'C завтраками| Bed and breakfast'!BX27*0.9</f>
        <v>72765</v>
      </c>
      <c r="CQ25" s="8">
        <f>'C завтраками| Bed and breakfast'!BY27*0.9</f>
        <v>72765</v>
      </c>
      <c r="CR25" s="8">
        <f>'C завтраками| Bed and breakfast'!BZ27*0.9</f>
        <v>72765</v>
      </c>
      <c r="CS25" s="8">
        <f>'C завтраками| Bed and breakfast'!CA27*0.9</f>
        <v>72765</v>
      </c>
      <c r="CT25" s="8">
        <f>'C завтраками| Bed and breakfast'!CB27*0.9</f>
        <v>72765</v>
      </c>
      <c r="CU25" s="8">
        <f>'C завтраками| Bed and breakfast'!CC27*0.9</f>
        <v>72765</v>
      </c>
      <c r="CV25" s="8">
        <f>'C завтраками| Bed and breakfast'!CD27*0.9</f>
        <v>72765</v>
      </c>
      <c r="CW25" s="8">
        <f>'C завтраками| Bed and breakfast'!CE27*0.9</f>
        <v>72765</v>
      </c>
      <c r="CX25" s="8">
        <f>'C завтраками| Bed and breakfast'!CF27*0.9</f>
        <v>72765</v>
      </c>
      <c r="CY25" s="8">
        <f>'C завтраками| Bed and breakfast'!CG27*0.9</f>
        <v>72765</v>
      </c>
      <c r="CZ25" s="8">
        <f>'C завтраками| Bed and breakfast'!CH27*0.9</f>
        <v>72765</v>
      </c>
      <c r="DA25" s="8">
        <f>'C завтраками| Bed and breakfast'!CI27*0.9</f>
        <v>72765</v>
      </c>
      <c r="DB25" s="8">
        <f>'C завтраками| Bed and breakfast'!CJ27*0.9</f>
        <v>72765</v>
      </c>
      <c r="DC25" s="8">
        <f>'C завтраками| Bed and breakfast'!CK27*0.9</f>
        <v>72765</v>
      </c>
      <c r="DD25" s="8">
        <f>'C завтраками| Bed and breakfast'!CL27*0.9</f>
        <v>72765</v>
      </c>
      <c r="DE25" s="8">
        <f>'C завтраками| Bed and breakfast'!CM27*0.9</f>
        <v>72765</v>
      </c>
      <c r="DF25" s="8">
        <f>'C завтраками| Bed and breakfast'!CN27*0.9</f>
        <v>72765</v>
      </c>
      <c r="DG25" s="8">
        <f>'C завтраками| Bed and breakfast'!CO27*0.9</f>
        <v>72765</v>
      </c>
      <c r="DH25" s="8">
        <f>'C завтраками| Bed and breakfast'!CP27*0.9</f>
        <v>64350</v>
      </c>
      <c r="DI25" s="8">
        <f>'C завтраками| Bed and breakfast'!CQ27*0.9</f>
        <v>64350</v>
      </c>
      <c r="DJ25" s="8">
        <f>'C завтраками| Bed and breakfast'!CR27*0.9</f>
        <v>64800</v>
      </c>
      <c r="DK25" s="8">
        <f>'C завтраками| Bed and breakfast'!CS27*0.9</f>
        <v>64800</v>
      </c>
      <c r="DL25" s="8">
        <f>'C завтраками| Bed and breakfast'!CT27*0.9</f>
        <v>64350</v>
      </c>
      <c r="DM25" s="8">
        <f>'C завтраками| Bed and breakfast'!CU27*0.9</f>
        <v>64350</v>
      </c>
      <c r="DN25" s="8">
        <f>'C завтраками| Bed and breakfast'!CV27*0.9</f>
        <v>64350</v>
      </c>
      <c r="DO25" s="8">
        <f>'C завтраками| Bed and breakfast'!CW27*0.9</f>
        <v>64350</v>
      </c>
      <c r="DP25" s="8">
        <f>'C завтраками| Bed and breakfast'!CX27*0.9</f>
        <v>64350</v>
      </c>
      <c r="DQ25" s="8">
        <f>'C завтраками| Bed and breakfast'!CY27*0.9</f>
        <v>64800</v>
      </c>
      <c r="DR25" s="8">
        <f>'C завтраками| Bed and breakfast'!CZ27*0.9</f>
        <v>64800</v>
      </c>
    </row>
    <row r="26" spans="1:129" s="53" customFormat="1" x14ac:dyDescent="0.2">
      <c r="A26" s="89"/>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row>
    <row r="27" spans="1:129" ht="18" customHeight="1" x14ac:dyDescent="0.2">
      <c r="A27" s="111" t="s">
        <v>100</v>
      </c>
      <c r="B27" s="187" t="e">
        <f t="shared" ref="B27:AG27" si="2">B4</f>
        <v>#REF!</v>
      </c>
      <c r="C27" s="187" t="e">
        <f t="shared" si="2"/>
        <v>#REF!</v>
      </c>
      <c r="D27" s="187" t="e">
        <f t="shared" si="2"/>
        <v>#REF!</v>
      </c>
      <c r="E27" s="187" t="e">
        <f t="shared" si="2"/>
        <v>#REF!</v>
      </c>
      <c r="F27" s="187" t="e">
        <f t="shared" si="2"/>
        <v>#REF!</v>
      </c>
      <c r="G27" s="187" t="e">
        <f t="shared" si="2"/>
        <v>#REF!</v>
      </c>
      <c r="H27" s="187" t="e">
        <f t="shared" si="2"/>
        <v>#REF!</v>
      </c>
      <c r="I27" s="187" t="e">
        <f t="shared" si="2"/>
        <v>#REF!</v>
      </c>
      <c r="J27" s="187" t="e">
        <f t="shared" si="2"/>
        <v>#REF!</v>
      </c>
      <c r="K27" s="187" t="e">
        <f t="shared" si="2"/>
        <v>#REF!</v>
      </c>
      <c r="L27" s="187" t="e">
        <f t="shared" si="2"/>
        <v>#REF!</v>
      </c>
      <c r="M27" s="187" t="e">
        <f t="shared" si="2"/>
        <v>#REF!</v>
      </c>
      <c r="N27" s="187" t="e">
        <f t="shared" si="2"/>
        <v>#REF!</v>
      </c>
      <c r="O27" s="187" t="e">
        <f t="shared" si="2"/>
        <v>#REF!</v>
      </c>
      <c r="P27" s="187" t="e">
        <f t="shared" si="2"/>
        <v>#REF!</v>
      </c>
      <c r="Q27" s="187" t="e">
        <f t="shared" si="2"/>
        <v>#REF!</v>
      </c>
      <c r="R27" s="187" t="e">
        <f t="shared" si="2"/>
        <v>#REF!</v>
      </c>
      <c r="S27" s="187" t="e">
        <f t="shared" si="2"/>
        <v>#REF!</v>
      </c>
      <c r="T27" s="187">
        <f t="shared" si="2"/>
        <v>46021</v>
      </c>
      <c r="U27" s="187">
        <f t="shared" si="2"/>
        <v>46022</v>
      </c>
      <c r="V27" s="187">
        <f t="shared" si="2"/>
        <v>46023</v>
      </c>
      <c r="W27" s="187">
        <f t="shared" si="2"/>
        <v>46024</v>
      </c>
      <c r="X27" s="187">
        <f t="shared" si="2"/>
        <v>46025</v>
      </c>
      <c r="Y27" s="187">
        <f t="shared" si="2"/>
        <v>46026</v>
      </c>
      <c r="Z27" s="187">
        <f t="shared" si="2"/>
        <v>46027</v>
      </c>
      <c r="AA27" s="187">
        <f t="shared" si="2"/>
        <v>46028</v>
      </c>
      <c r="AB27" s="187">
        <f t="shared" si="2"/>
        <v>46029</v>
      </c>
      <c r="AC27" s="187">
        <f t="shared" si="2"/>
        <v>46030</v>
      </c>
      <c r="AD27" s="187">
        <f t="shared" si="2"/>
        <v>46031</v>
      </c>
      <c r="AE27" s="187">
        <f t="shared" si="2"/>
        <v>46032</v>
      </c>
      <c r="AF27" s="187">
        <f t="shared" si="2"/>
        <v>46033</v>
      </c>
      <c r="AG27" s="187">
        <f t="shared" si="2"/>
        <v>46034</v>
      </c>
      <c r="AH27" s="187">
        <f t="shared" ref="AH27:BM27" si="3">AH4</f>
        <v>46035</v>
      </c>
      <c r="AI27" s="187">
        <f t="shared" si="3"/>
        <v>46036</v>
      </c>
      <c r="AJ27" s="187">
        <f t="shared" si="3"/>
        <v>46037</v>
      </c>
      <c r="AK27" s="187">
        <f t="shared" si="3"/>
        <v>46038</v>
      </c>
      <c r="AL27" s="187">
        <f t="shared" si="3"/>
        <v>46039</v>
      </c>
      <c r="AM27" s="187">
        <f t="shared" si="3"/>
        <v>46040</v>
      </c>
      <c r="AN27" s="187">
        <f t="shared" si="3"/>
        <v>46041</v>
      </c>
      <c r="AO27" s="187">
        <f t="shared" si="3"/>
        <v>46042</v>
      </c>
      <c r="AP27" s="187">
        <f t="shared" si="3"/>
        <v>46043</v>
      </c>
      <c r="AQ27" s="187">
        <f t="shared" si="3"/>
        <v>46044</v>
      </c>
      <c r="AR27" s="187">
        <f t="shared" si="3"/>
        <v>46045</v>
      </c>
      <c r="AS27" s="187">
        <f t="shared" si="3"/>
        <v>46046</v>
      </c>
      <c r="AT27" s="187">
        <f t="shared" si="3"/>
        <v>46047</v>
      </c>
      <c r="AU27" s="187">
        <f t="shared" si="3"/>
        <v>46048</v>
      </c>
      <c r="AV27" s="187">
        <f t="shared" si="3"/>
        <v>46049</v>
      </c>
      <c r="AW27" s="187">
        <f t="shared" si="3"/>
        <v>46050</v>
      </c>
      <c r="AX27" s="187">
        <f t="shared" si="3"/>
        <v>46051</v>
      </c>
      <c r="AY27" s="187">
        <f t="shared" si="3"/>
        <v>46052</v>
      </c>
      <c r="AZ27" s="187">
        <f t="shared" si="3"/>
        <v>46053</v>
      </c>
      <c r="BA27" s="187">
        <f t="shared" si="3"/>
        <v>46054</v>
      </c>
      <c r="BB27" s="187">
        <f t="shared" si="3"/>
        <v>46055</v>
      </c>
      <c r="BC27" s="187">
        <f t="shared" si="3"/>
        <v>46056</v>
      </c>
      <c r="BD27" s="187">
        <f t="shared" si="3"/>
        <v>46057</v>
      </c>
      <c r="BE27" s="187">
        <f t="shared" si="3"/>
        <v>46058</v>
      </c>
      <c r="BF27" s="187">
        <f t="shared" si="3"/>
        <v>46059</v>
      </c>
      <c r="BG27" s="187">
        <f t="shared" si="3"/>
        <v>46060</v>
      </c>
      <c r="BH27" s="187">
        <f t="shared" si="3"/>
        <v>46061</v>
      </c>
      <c r="BI27" s="187">
        <f t="shared" si="3"/>
        <v>46062</v>
      </c>
      <c r="BJ27" s="187">
        <f t="shared" si="3"/>
        <v>46063</v>
      </c>
      <c r="BK27" s="187">
        <f t="shared" si="3"/>
        <v>46064</v>
      </c>
      <c r="BL27" s="187">
        <f t="shared" si="3"/>
        <v>46065</v>
      </c>
      <c r="BM27" s="187">
        <f t="shared" si="3"/>
        <v>46066</v>
      </c>
      <c r="BN27" s="187">
        <f t="shared" ref="BN27:CS27" si="4">BN4</f>
        <v>46067</v>
      </c>
      <c r="BO27" s="187">
        <f t="shared" si="4"/>
        <v>46068</v>
      </c>
      <c r="BP27" s="187">
        <f t="shared" si="4"/>
        <v>46069</v>
      </c>
      <c r="BQ27" s="187">
        <f t="shared" si="4"/>
        <v>46070</v>
      </c>
      <c r="BR27" s="187">
        <f t="shared" si="4"/>
        <v>46071</v>
      </c>
      <c r="BS27" s="187">
        <f t="shared" si="4"/>
        <v>46072</v>
      </c>
      <c r="BT27" s="187">
        <f t="shared" si="4"/>
        <v>46073</v>
      </c>
      <c r="BU27" s="187">
        <f t="shared" si="4"/>
        <v>46074</v>
      </c>
      <c r="BV27" s="187">
        <f t="shared" si="4"/>
        <v>46075</v>
      </c>
      <c r="BW27" s="187">
        <f t="shared" si="4"/>
        <v>46076</v>
      </c>
      <c r="BX27" s="187">
        <f t="shared" si="4"/>
        <v>46077</v>
      </c>
      <c r="BY27" s="187">
        <f t="shared" si="4"/>
        <v>46078</v>
      </c>
      <c r="BZ27" s="187">
        <f t="shared" si="4"/>
        <v>46079</v>
      </c>
      <c r="CA27" s="187">
        <f t="shared" si="4"/>
        <v>46080</v>
      </c>
      <c r="CB27" s="187">
        <f t="shared" si="4"/>
        <v>46081</v>
      </c>
      <c r="CC27" s="187">
        <f t="shared" si="4"/>
        <v>46082</v>
      </c>
      <c r="CD27" s="187">
        <f t="shared" si="4"/>
        <v>46083</v>
      </c>
      <c r="CE27" s="187">
        <f t="shared" si="4"/>
        <v>46084</v>
      </c>
      <c r="CF27" s="187">
        <f t="shared" si="4"/>
        <v>46085</v>
      </c>
      <c r="CG27" s="187">
        <f t="shared" si="4"/>
        <v>46086</v>
      </c>
      <c r="CH27" s="187">
        <f t="shared" si="4"/>
        <v>46087</v>
      </c>
      <c r="CI27" s="187">
        <f t="shared" si="4"/>
        <v>46088</v>
      </c>
      <c r="CJ27" s="187">
        <f t="shared" si="4"/>
        <v>46089</v>
      </c>
      <c r="CK27" s="187">
        <f t="shared" si="4"/>
        <v>46090</v>
      </c>
      <c r="CL27" s="187">
        <f t="shared" si="4"/>
        <v>46091</v>
      </c>
      <c r="CM27" s="187">
        <f t="shared" si="4"/>
        <v>46092</v>
      </c>
      <c r="CN27" s="187">
        <f t="shared" si="4"/>
        <v>46093</v>
      </c>
      <c r="CO27" s="187">
        <f t="shared" si="4"/>
        <v>46094</v>
      </c>
      <c r="CP27" s="187">
        <f t="shared" si="4"/>
        <v>46095</v>
      </c>
      <c r="CQ27" s="187">
        <f t="shared" si="4"/>
        <v>46096</v>
      </c>
      <c r="CR27" s="187">
        <f t="shared" si="4"/>
        <v>46097</v>
      </c>
      <c r="CS27" s="187">
        <f t="shared" si="4"/>
        <v>46098</v>
      </c>
      <c r="CT27" s="187">
        <f t="shared" ref="CT27:DG27" si="5">CT4</f>
        <v>46099</v>
      </c>
      <c r="CU27" s="187">
        <f t="shared" si="5"/>
        <v>46100</v>
      </c>
      <c r="CV27" s="187">
        <f t="shared" si="5"/>
        <v>46101</v>
      </c>
      <c r="CW27" s="187">
        <f t="shared" si="5"/>
        <v>46102</v>
      </c>
      <c r="CX27" s="187">
        <f t="shared" si="5"/>
        <v>46103</v>
      </c>
      <c r="CY27" s="187">
        <f t="shared" si="5"/>
        <v>46104</v>
      </c>
      <c r="CZ27" s="187">
        <f t="shared" si="5"/>
        <v>46105</v>
      </c>
      <c r="DA27" s="187">
        <f t="shared" si="5"/>
        <v>46106</v>
      </c>
      <c r="DB27" s="187">
        <f t="shared" si="5"/>
        <v>46107</v>
      </c>
      <c r="DC27" s="187">
        <f t="shared" si="5"/>
        <v>46108</v>
      </c>
      <c r="DD27" s="187">
        <f t="shared" si="5"/>
        <v>46109</v>
      </c>
      <c r="DE27" s="187">
        <f t="shared" si="5"/>
        <v>46110</v>
      </c>
      <c r="DF27" s="187">
        <f t="shared" si="5"/>
        <v>46111</v>
      </c>
      <c r="DG27" s="187">
        <f t="shared" si="5"/>
        <v>46112</v>
      </c>
      <c r="DH27" s="187">
        <f t="shared" ref="DH27:DR27" si="6">DH4</f>
        <v>46113</v>
      </c>
      <c r="DI27" s="187">
        <f t="shared" si="6"/>
        <v>46114</v>
      </c>
      <c r="DJ27" s="187">
        <f t="shared" si="6"/>
        <v>46115</v>
      </c>
      <c r="DK27" s="187">
        <f t="shared" si="6"/>
        <v>46116</v>
      </c>
      <c r="DL27" s="187">
        <f t="shared" si="6"/>
        <v>46117</v>
      </c>
      <c r="DM27" s="187">
        <f t="shared" si="6"/>
        <v>46118</v>
      </c>
      <c r="DN27" s="187">
        <f t="shared" si="6"/>
        <v>46119</v>
      </c>
      <c r="DO27" s="187">
        <f t="shared" si="6"/>
        <v>46120</v>
      </c>
      <c r="DP27" s="187">
        <f t="shared" si="6"/>
        <v>46121</v>
      </c>
      <c r="DQ27" s="187">
        <f t="shared" si="6"/>
        <v>46122</v>
      </c>
      <c r="DR27" s="187">
        <f t="shared" si="6"/>
        <v>46123</v>
      </c>
    </row>
    <row r="28" spans="1:129" ht="20.25" customHeight="1" x14ac:dyDescent="0.2">
      <c r="A28" s="90" t="s">
        <v>64</v>
      </c>
      <c r="B28" s="187" t="e">
        <f t="shared" ref="B28:AG28" si="7">B5</f>
        <v>#REF!</v>
      </c>
      <c r="C28" s="187" t="e">
        <f t="shared" si="7"/>
        <v>#REF!</v>
      </c>
      <c r="D28" s="187" t="e">
        <f t="shared" si="7"/>
        <v>#REF!</v>
      </c>
      <c r="E28" s="187" t="e">
        <f t="shared" si="7"/>
        <v>#REF!</v>
      </c>
      <c r="F28" s="187" t="e">
        <f t="shared" si="7"/>
        <v>#REF!</v>
      </c>
      <c r="G28" s="187" t="e">
        <f t="shared" si="7"/>
        <v>#REF!</v>
      </c>
      <c r="H28" s="187" t="e">
        <f t="shared" si="7"/>
        <v>#REF!</v>
      </c>
      <c r="I28" s="187" t="e">
        <f t="shared" si="7"/>
        <v>#REF!</v>
      </c>
      <c r="J28" s="187" t="e">
        <f t="shared" si="7"/>
        <v>#REF!</v>
      </c>
      <c r="K28" s="187" t="e">
        <f t="shared" si="7"/>
        <v>#REF!</v>
      </c>
      <c r="L28" s="187" t="e">
        <f t="shared" si="7"/>
        <v>#REF!</v>
      </c>
      <c r="M28" s="187" t="e">
        <f t="shared" si="7"/>
        <v>#REF!</v>
      </c>
      <c r="N28" s="187" t="e">
        <f t="shared" si="7"/>
        <v>#REF!</v>
      </c>
      <c r="O28" s="187" t="e">
        <f t="shared" si="7"/>
        <v>#REF!</v>
      </c>
      <c r="P28" s="187" t="e">
        <f t="shared" si="7"/>
        <v>#REF!</v>
      </c>
      <c r="Q28" s="187" t="e">
        <f t="shared" si="7"/>
        <v>#REF!</v>
      </c>
      <c r="R28" s="187" t="e">
        <f t="shared" si="7"/>
        <v>#REF!</v>
      </c>
      <c r="S28" s="187" t="e">
        <f t="shared" si="7"/>
        <v>#REF!</v>
      </c>
      <c r="T28" s="187">
        <f t="shared" si="7"/>
        <v>46021</v>
      </c>
      <c r="U28" s="187">
        <f t="shared" si="7"/>
        <v>46022</v>
      </c>
      <c r="V28" s="187">
        <f t="shared" si="7"/>
        <v>46023</v>
      </c>
      <c r="W28" s="187">
        <f t="shared" si="7"/>
        <v>46024</v>
      </c>
      <c r="X28" s="187">
        <f t="shared" si="7"/>
        <v>46025</v>
      </c>
      <c r="Y28" s="187">
        <f t="shared" si="7"/>
        <v>46026</v>
      </c>
      <c r="Z28" s="187">
        <f t="shared" si="7"/>
        <v>46027</v>
      </c>
      <c r="AA28" s="187">
        <f t="shared" si="7"/>
        <v>46028</v>
      </c>
      <c r="AB28" s="187">
        <f t="shared" si="7"/>
        <v>46029</v>
      </c>
      <c r="AC28" s="187">
        <f t="shared" si="7"/>
        <v>46030</v>
      </c>
      <c r="AD28" s="187">
        <f t="shared" si="7"/>
        <v>46031</v>
      </c>
      <c r="AE28" s="187">
        <f t="shared" si="7"/>
        <v>46032</v>
      </c>
      <c r="AF28" s="187">
        <f t="shared" si="7"/>
        <v>46033</v>
      </c>
      <c r="AG28" s="187">
        <f t="shared" si="7"/>
        <v>46034</v>
      </c>
      <c r="AH28" s="187">
        <f t="shared" ref="AH28:BM28" si="8">AH5</f>
        <v>46035</v>
      </c>
      <c r="AI28" s="187">
        <f t="shared" si="8"/>
        <v>46036</v>
      </c>
      <c r="AJ28" s="187">
        <f t="shared" si="8"/>
        <v>46037</v>
      </c>
      <c r="AK28" s="187">
        <f t="shared" si="8"/>
        <v>46038</v>
      </c>
      <c r="AL28" s="187">
        <f t="shared" si="8"/>
        <v>46039</v>
      </c>
      <c r="AM28" s="187">
        <f t="shared" si="8"/>
        <v>46040</v>
      </c>
      <c r="AN28" s="187">
        <f t="shared" si="8"/>
        <v>46041</v>
      </c>
      <c r="AO28" s="187">
        <f t="shared" si="8"/>
        <v>46042</v>
      </c>
      <c r="AP28" s="187">
        <f t="shared" si="8"/>
        <v>46043</v>
      </c>
      <c r="AQ28" s="187">
        <f t="shared" si="8"/>
        <v>46044</v>
      </c>
      <c r="AR28" s="187">
        <f t="shared" si="8"/>
        <v>46045</v>
      </c>
      <c r="AS28" s="187">
        <f t="shared" si="8"/>
        <v>46046</v>
      </c>
      <c r="AT28" s="187">
        <f t="shared" si="8"/>
        <v>46047</v>
      </c>
      <c r="AU28" s="187">
        <f t="shared" si="8"/>
        <v>46048</v>
      </c>
      <c r="AV28" s="187">
        <f t="shared" si="8"/>
        <v>46049</v>
      </c>
      <c r="AW28" s="187">
        <f t="shared" si="8"/>
        <v>46050</v>
      </c>
      <c r="AX28" s="187">
        <f t="shared" si="8"/>
        <v>46051</v>
      </c>
      <c r="AY28" s="187">
        <f t="shared" si="8"/>
        <v>46052</v>
      </c>
      <c r="AZ28" s="187">
        <f t="shared" si="8"/>
        <v>46053</v>
      </c>
      <c r="BA28" s="187">
        <f t="shared" si="8"/>
        <v>46054</v>
      </c>
      <c r="BB28" s="187">
        <f t="shared" si="8"/>
        <v>46055</v>
      </c>
      <c r="BC28" s="187">
        <f t="shared" si="8"/>
        <v>46056</v>
      </c>
      <c r="BD28" s="187">
        <f t="shared" si="8"/>
        <v>46057</v>
      </c>
      <c r="BE28" s="187">
        <f t="shared" si="8"/>
        <v>46058</v>
      </c>
      <c r="BF28" s="187">
        <f t="shared" si="8"/>
        <v>46059</v>
      </c>
      <c r="BG28" s="187">
        <f t="shared" si="8"/>
        <v>46060</v>
      </c>
      <c r="BH28" s="187">
        <f t="shared" si="8"/>
        <v>46061</v>
      </c>
      <c r="BI28" s="187">
        <f t="shared" si="8"/>
        <v>46062</v>
      </c>
      <c r="BJ28" s="187">
        <f t="shared" si="8"/>
        <v>46063</v>
      </c>
      <c r="BK28" s="187">
        <f t="shared" si="8"/>
        <v>46064</v>
      </c>
      <c r="BL28" s="187">
        <f t="shared" si="8"/>
        <v>46065</v>
      </c>
      <c r="BM28" s="187">
        <f t="shared" si="8"/>
        <v>46066</v>
      </c>
      <c r="BN28" s="187">
        <f t="shared" ref="BN28:CS28" si="9">BN5</f>
        <v>46067</v>
      </c>
      <c r="BO28" s="187">
        <f t="shared" si="9"/>
        <v>46068</v>
      </c>
      <c r="BP28" s="187">
        <f t="shared" si="9"/>
        <v>46069</v>
      </c>
      <c r="BQ28" s="187">
        <f t="shared" si="9"/>
        <v>46070</v>
      </c>
      <c r="BR28" s="187">
        <f t="shared" si="9"/>
        <v>46071</v>
      </c>
      <c r="BS28" s="187">
        <f t="shared" si="9"/>
        <v>46072</v>
      </c>
      <c r="BT28" s="187">
        <f t="shared" si="9"/>
        <v>46073</v>
      </c>
      <c r="BU28" s="187">
        <f t="shared" si="9"/>
        <v>46074</v>
      </c>
      <c r="BV28" s="187">
        <f t="shared" si="9"/>
        <v>46075</v>
      </c>
      <c r="BW28" s="187">
        <f t="shared" si="9"/>
        <v>46076</v>
      </c>
      <c r="BX28" s="187">
        <f t="shared" si="9"/>
        <v>46077</v>
      </c>
      <c r="BY28" s="187">
        <f t="shared" si="9"/>
        <v>46078</v>
      </c>
      <c r="BZ28" s="187">
        <f t="shared" si="9"/>
        <v>46079</v>
      </c>
      <c r="CA28" s="187">
        <f t="shared" si="9"/>
        <v>46080</v>
      </c>
      <c r="CB28" s="187">
        <f t="shared" si="9"/>
        <v>46081</v>
      </c>
      <c r="CC28" s="187">
        <f t="shared" si="9"/>
        <v>46082</v>
      </c>
      <c r="CD28" s="187">
        <f t="shared" si="9"/>
        <v>46083</v>
      </c>
      <c r="CE28" s="187">
        <f t="shared" si="9"/>
        <v>46084</v>
      </c>
      <c r="CF28" s="187">
        <f t="shared" si="9"/>
        <v>46085</v>
      </c>
      <c r="CG28" s="187">
        <f t="shared" si="9"/>
        <v>46086</v>
      </c>
      <c r="CH28" s="187">
        <f t="shared" si="9"/>
        <v>46087</v>
      </c>
      <c r="CI28" s="187">
        <f t="shared" si="9"/>
        <v>46088</v>
      </c>
      <c r="CJ28" s="187">
        <f t="shared" si="9"/>
        <v>46089</v>
      </c>
      <c r="CK28" s="187">
        <f t="shared" si="9"/>
        <v>46090</v>
      </c>
      <c r="CL28" s="187">
        <f t="shared" si="9"/>
        <v>46091</v>
      </c>
      <c r="CM28" s="187">
        <f t="shared" si="9"/>
        <v>46092</v>
      </c>
      <c r="CN28" s="187">
        <f t="shared" si="9"/>
        <v>46093</v>
      </c>
      <c r="CO28" s="187">
        <f t="shared" si="9"/>
        <v>46094</v>
      </c>
      <c r="CP28" s="187">
        <f t="shared" si="9"/>
        <v>46095</v>
      </c>
      <c r="CQ28" s="187">
        <f t="shared" si="9"/>
        <v>46096</v>
      </c>
      <c r="CR28" s="187">
        <f t="shared" si="9"/>
        <v>46097</v>
      </c>
      <c r="CS28" s="187">
        <f t="shared" si="9"/>
        <v>46098</v>
      </c>
      <c r="CT28" s="187">
        <f t="shared" ref="CT28:DG28" si="10">CT5</f>
        <v>46099</v>
      </c>
      <c r="CU28" s="187">
        <f t="shared" si="10"/>
        <v>46100</v>
      </c>
      <c r="CV28" s="187">
        <f t="shared" si="10"/>
        <v>46101</v>
      </c>
      <c r="CW28" s="187">
        <f t="shared" si="10"/>
        <v>46102</v>
      </c>
      <c r="CX28" s="187">
        <f t="shared" si="10"/>
        <v>46103</v>
      </c>
      <c r="CY28" s="187">
        <f t="shared" si="10"/>
        <v>46104</v>
      </c>
      <c r="CZ28" s="187">
        <f t="shared" si="10"/>
        <v>46105</v>
      </c>
      <c r="DA28" s="187">
        <f t="shared" si="10"/>
        <v>46106</v>
      </c>
      <c r="DB28" s="187">
        <f t="shared" si="10"/>
        <v>46107</v>
      </c>
      <c r="DC28" s="187">
        <f t="shared" si="10"/>
        <v>46108</v>
      </c>
      <c r="DD28" s="187">
        <f t="shared" si="10"/>
        <v>46109</v>
      </c>
      <c r="DE28" s="187">
        <f t="shared" si="10"/>
        <v>46110</v>
      </c>
      <c r="DF28" s="187">
        <f t="shared" si="10"/>
        <v>46111</v>
      </c>
      <c r="DG28" s="187">
        <f t="shared" si="10"/>
        <v>46112</v>
      </c>
      <c r="DH28" s="187">
        <f t="shared" ref="DH28:DR28" si="11">DH5</f>
        <v>46113</v>
      </c>
      <c r="DI28" s="187">
        <f t="shared" si="11"/>
        <v>46114</v>
      </c>
      <c r="DJ28" s="187">
        <f t="shared" si="11"/>
        <v>46115</v>
      </c>
      <c r="DK28" s="187">
        <f t="shared" si="11"/>
        <v>46116</v>
      </c>
      <c r="DL28" s="187">
        <f t="shared" si="11"/>
        <v>46117</v>
      </c>
      <c r="DM28" s="187">
        <f t="shared" si="11"/>
        <v>46118</v>
      </c>
      <c r="DN28" s="187">
        <f t="shared" si="11"/>
        <v>46119</v>
      </c>
      <c r="DO28" s="187">
        <f t="shared" si="11"/>
        <v>46120</v>
      </c>
      <c r="DP28" s="187">
        <f t="shared" si="11"/>
        <v>46121</v>
      </c>
      <c r="DQ28" s="187">
        <f t="shared" si="11"/>
        <v>46122</v>
      </c>
      <c r="DR28" s="187">
        <f t="shared" si="11"/>
        <v>46123</v>
      </c>
    </row>
    <row r="29" spans="1:129" s="44" customFormat="1" x14ac:dyDescent="0.2">
      <c r="A29" s="42" t="s">
        <v>83</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row>
    <row r="30" spans="1:129" s="50" customFormat="1" x14ac:dyDescent="0.2">
      <c r="A30" s="88">
        <v>1</v>
      </c>
      <c r="B30" s="192" t="e">
        <f t="shared" ref="B30:AG30" si="12">ROUNDUP(B7*0.9,)</f>
        <v>#REF!</v>
      </c>
      <c r="C30" s="192" t="e">
        <f t="shared" si="12"/>
        <v>#REF!</v>
      </c>
      <c r="D30" s="192" t="e">
        <f t="shared" si="12"/>
        <v>#REF!</v>
      </c>
      <c r="E30" s="192" t="e">
        <f t="shared" si="12"/>
        <v>#REF!</v>
      </c>
      <c r="F30" s="192" t="e">
        <f t="shared" si="12"/>
        <v>#REF!</v>
      </c>
      <c r="G30" s="192" t="e">
        <f t="shared" si="12"/>
        <v>#REF!</v>
      </c>
      <c r="H30" s="192" t="e">
        <f t="shared" si="12"/>
        <v>#REF!</v>
      </c>
      <c r="I30" s="192" t="e">
        <f t="shared" si="12"/>
        <v>#REF!</v>
      </c>
      <c r="J30" s="192" t="e">
        <f t="shared" si="12"/>
        <v>#REF!</v>
      </c>
      <c r="K30" s="192" t="e">
        <f t="shared" si="12"/>
        <v>#REF!</v>
      </c>
      <c r="L30" s="192" t="e">
        <f t="shared" si="12"/>
        <v>#REF!</v>
      </c>
      <c r="M30" s="192" t="e">
        <f t="shared" si="12"/>
        <v>#REF!</v>
      </c>
      <c r="N30" s="192" t="e">
        <f t="shared" si="12"/>
        <v>#REF!</v>
      </c>
      <c r="O30" s="192" t="e">
        <f t="shared" si="12"/>
        <v>#REF!</v>
      </c>
      <c r="P30" s="192" t="e">
        <f t="shared" si="12"/>
        <v>#REF!</v>
      </c>
      <c r="Q30" s="192" t="e">
        <f t="shared" si="12"/>
        <v>#REF!</v>
      </c>
      <c r="R30" s="192" t="e">
        <f t="shared" si="12"/>
        <v>#REF!</v>
      </c>
      <c r="S30" s="192" t="e">
        <f t="shared" si="12"/>
        <v>#REF!</v>
      </c>
      <c r="T30" s="192">
        <f t="shared" si="12"/>
        <v>30173</v>
      </c>
      <c r="U30" s="192">
        <f t="shared" si="12"/>
        <v>41918</v>
      </c>
      <c r="V30" s="192">
        <f t="shared" si="12"/>
        <v>41918</v>
      </c>
      <c r="W30" s="192">
        <f t="shared" si="12"/>
        <v>41918</v>
      </c>
      <c r="X30" s="192">
        <f t="shared" si="12"/>
        <v>36248</v>
      </c>
      <c r="Y30" s="192">
        <f t="shared" si="12"/>
        <v>36248</v>
      </c>
      <c r="Z30" s="192">
        <f t="shared" si="12"/>
        <v>36248</v>
      </c>
      <c r="AA30" s="192">
        <f t="shared" si="12"/>
        <v>36248</v>
      </c>
      <c r="AB30" s="192">
        <f t="shared" si="12"/>
        <v>36248</v>
      </c>
      <c r="AC30" s="192">
        <f t="shared" si="12"/>
        <v>36248</v>
      </c>
      <c r="AD30" s="192">
        <f t="shared" si="12"/>
        <v>29525</v>
      </c>
      <c r="AE30" s="192">
        <f t="shared" si="12"/>
        <v>16160</v>
      </c>
      <c r="AF30" s="192">
        <f t="shared" si="12"/>
        <v>16160</v>
      </c>
      <c r="AG30" s="192">
        <f t="shared" si="12"/>
        <v>16160</v>
      </c>
      <c r="AH30" s="192">
        <f t="shared" ref="AH30:BM30" si="13">ROUNDUP(AH7*0.9,)</f>
        <v>16160</v>
      </c>
      <c r="AI30" s="192">
        <f t="shared" si="13"/>
        <v>16160</v>
      </c>
      <c r="AJ30" s="192">
        <f t="shared" si="13"/>
        <v>17780</v>
      </c>
      <c r="AK30" s="192">
        <f t="shared" si="13"/>
        <v>17780</v>
      </c>
      <c r="AL30" s="192">
        <f t="shared" si="13"/>
        <v>17780</v>
      </c>
      <c r="AM30" s="192">
        <f t="shared" si="13"/>
        <v>17780</v>
      </c>
      <c r="AN30" s="192">
        <f t="shared" si="13"/>
        <v>17780</v>
      </c>
      <c r="AO30" s="192">
        <f t="shared" si="13"/>
        <v>16160</v>
      </c>
      <c r="AP30" s="192">
        <f t="shared" si="13"/>
        <v>16160</v>
      </c>
      <c r="AQ30" s="192">
        <f t="shared" si="13"/>
        <v>16160</v>
      </c>
      <c r="AR30" s="192">
        <f t="shared" si="13"/>
        <v>16160</v>
      </c>
      <c r="AS30" s="192">
        <f t="shared" si="13"/>
        <v>16160</v>
      </c>
      <c r="AT30" s="192">
        <f t="shared" si="13"/>
        <v>19400</v>
      </c>
      <c r="AU30" s="192">
        <f t="shared" si="13"/>
        <v>19400</v>
      </c>
      <c r="AV30" s="192">
        <f t="shared" si="13"/>
        <v>19400</v>
      </c>
      <c r="AW30" s="192">
        <f t="shared" si="13"/>
        <v>19400</v>
      </c>
      <c r="AX30" s="192">
        <f t="shared" si="13"/>
        <v>19400</v>
      </c>
      <c r="AY30" s="192">
        <f t="shared" si="13"/>
        <v>21020</v>
      </c>
      <c r="AZ30" s="192">
        <f t="shared" si="13"/>
        <v>23045</v>
      </c>
      <c r="BA30" s="192">
        <f t="shared" si="13"/>
        <v>23450</v>
      </c>
      <c r="BB30" s="192">
        <f t="shared" si="13"/>
        <v>23450</v>
      </c>
      <c r="BC30" s="192">
        <f t="shared" si="13"/>
        <v>23450</v>
      </c>
      <c r="BD30" s="192">
        <f t="shared" si="13"/>
        <v>23450</v>
      </c>
      <c r="BE30" s="192">
        <f t="shared" si="13"/>
        <v>23450</v>
      </c>
      <c r="BF30" s="192">
        <f t="shared" si="13"/>
        <v>23450</v>
      </c>
      <c r="BG30" s="192">
        <f t="shared" si="13"/>
        <v>23450</v>
      </c>
      <c r="BH30" s="192">
        <f t="shared" si="13"/>
        <v>23450</v>
      </c>
      <c r="BI30" s="192">
        <f t="shared" si="13"/>
        <v>23450</v>
      </c>
      <c r="BJ30" s="192">
        <f t="shared" si="13"/>
        <v>23450</v>
      </c>
      <c r="BK30" s="192">
        <f t="shared" si="13"/>
        <v>21830</v>
      </c>
      <c r="BL30" s="192">
        <f t="shared" si="13"/>
        <v>21830</v>
      </c>
      <c r="BM30" s="192">
        <f t="shared" si="13"/>
        <v>23450</v>
      </c>
      <c r="BN30" s="192">
        <f t="shared" ref="BN30:CS30" si="14">ROUNDUP(BN7*0.9,)</f>
        <v>23450</v>
      </c>
      <c r="BO30" s="192">
        <f t="shared" si="14"/>
        <v>25070</v>
      </c>
      <c r="BP30" s="192">
        <f t="shared" si="14"/>
        <v>27095</v>
      </c>
      <c r="BQ30" s="192">
        <f t="shared" si="14"/>
        <v>27095</v>
      </c>
      <c r="BR30" s="192">
        <f t="shared" si="14"/>
        <v>27095</v>
      </c>
      <c r="BS30" s="192">
        <f t="shared" si="14"/>
        <v>27095</v>
      </c>
      <c r="BT30" s="192">
        <f t="shared" si="14"/>
        <v>29120</v>
      </c>
      <c r="BU30" s="192">
        <f t="shared" si="14"/>
        <v>31550</v>
      </c>
      <c r="BV30" s="192">
        <f t="shared" si="14"/>
        <v>31550</v>
      </c>
      <c r="BW30" s="192">
        <f t="shared" si="14"/>
        <v>29120</v>
      </c>
      <c r="BX30" s="192">
        <f t="shared" si="14"/>
        <v>25070</v>
      </c>
      <c r="BY30" s="192">
        <f t="shared" si="14"/>
        <v>25070</v>
      </c>
      <c r="BZ30" s="192">
        <f t="shared" si="14"/>
        <v>27095</v>
      </c>
      <c r="CA30" s="192">
        <f t="shared" si="14"/>
        <v>27095</v>
      </c>
      <c r="CB30" s="192">
        <f t="shared" si="14"/>
        <v>20210</v>
      </c>
      <c r="CC30" s="192">
        <f t="shared" si="14"/>
        <v>20574</v>
      </c>
      <c r="CD30" s="192">
        <f t="shared" si="14"/>
        <v>20574</v>
      </c>
      <c r="CE30" s="192">
        <f t="shared" si="14"/>
        <v>20574</v>
      </c>
      <c r="CF30" s="192">
        <f t="shared" si="14"/>
        <v>19359</v>
      </c>
      <c r="CG30" s="192">
        <f t="shared" si="14"/>
        <v>19359</v>
      </c>
      <c r="CH30" s="192">
        <f t="shared" si="14"/>
        <v>20574</v>
      </c>
      <c r="CI30" s="192">
        <f t="shared" si="14"/>
        <v>20574</v>
      </c>
      <c r="CJ30" s="192">
        <f t="shared" si="14"/>
        <v>20574</v>
      </c>
      <c r="CK30" s="192">
        <f t="shared" si="14"/>
        <v>19359</v>
      </c>
      <c r="CL30" s="192">
        <f t="shared" si="14"/>
        <v>19359</v>
      </c>
      <c r="CM30" s="192">
        <f t="shared" si="14"/>
        <v>19359</v>
      </c>
      <c r="CN30" s="192">
        <f t="shared" si="14"/>
        <v>19359</v>
      </c>
      <c r="CO30" s="192">
        <f t="shared" si="14"/>
        <v>19359</v>
      </c>
      <c r="CP30" s="192">
        <f t="shared" si="14"/>
        <v>19359</v>
      </c>
      <c r="CQ30" s="192">
        <f t="shared" si="14"/>
        <v>19359</v>
      </c>
      <c r="CR30" s="192">
        <f t="shared" si="14"/>
        <v>19359</v>
      </c>
      <c r="CS30" s="192">
        <f t="shared" si="14"/>
        <v>19359</v>
      </c>
      <c r="CT30" s="192">
        <f t="shared" ref="CT30:DG30" si="15">ROUNDUP(CT7*0.9,)</f>
        <v>19359</v>
      </c>
      <c r="CU30" s="192">
        <f t="shared" si="15"/>
        <v>19359</v>
      </c>
      <c r="CV30" s="192">
        <f t="shared" si="15"/>
        <v>19359</v>
      </c>
      <c r="CW30" s="192">
        <f t="shared" si="15"/>
        <v>19359</v>
      </c>
      <c r="CX30" s="192">
        <f t="shared" si="15"/>
        <v>19359</v>
      </c>
      <c r="CY30" s="192">
        <f t="shared" si="15"/>
        <v>19359</v>
      </c>
      <c r="CZ30" s="192">
        <f t="shared" si="15"/>
        <v>19359</v>
      </c>
      <c r="DA30" s="192">
        <f t="shared" si="15"/>
        <v>19359</v>
      </c>
      <c r="DB30" s="192">
        <f t="shared" si="15"/>
        <v>19359</v>
      </c>
      <c r="DC30" s="192">
        <f t="shared" si="15"/>
        <v>19359</v>
      </c>
      <c r="DD30" s="192">
        <f t="shared" si="15"/>
        <v>19359</v>
      </c>
      <c r="DE30" s="192">
        <f t="shared" si="15"/>
        <v>19359</v>
      </c>
      <c r="DF30" s="192">
        <f t="shared" si="15"/>
        <v>19359</v>
      </c>
      <c r="DG30" s="192">
        <f t="shared" si="15"/>
        <v>19359</v>
      </c>
      <c r="DH30" s="192">
        <f t="shared" ref="DH30:DR30" si="16">ROUNDUP(DH7*0.9,)</f>
        <v>11867</v>
      </c>
      <c r="DI30" s="192">
        <f t="shared" si="16"/>
        <v>11867</v>
      </c>
      <c r="DJ30" s="192">
        <f t="shared" si="16"/>
        <v>12272</v>
      </c>
      <c r="DK30" s="192">
        <f t="shared" si="16"/>
        <v>12272</v>
      </c>
      <c r="DL30" s="192">
        <f t="shared" si="16"/>
        <v>11867</v>
      </c>
      <c r="DM30" s="192">
        <f t="shared" si="16"/>
        <v>11867</v>
      </c>
      <c r="DN30" s="192">
        <f t="shared" si="16"/>
        <v>11867</v>
      </c>
      <c r="DO30" s="192">
        <f t="shared" si="16"/>
        <v>11867</v>
      </c>
      <c r="DP30" s="192">
        <f t="shared" si="16"/>
        <v>11867</v>
      </c>
      <c r="DQ30" s="192">
        <f t="shared" si="16"/>
        <v>12272</v>
      </c>
      <c r="DR30" s="192">
        <f t="shared" si="16"/>
        <v>12272</v>
      </c>
    </row>
    <row r="31" spans="1:129" s="50" customFormat="1" x14ac:dyDescent="0.2">
      <c r="A31" s="88">
        <v>2</v>
      </c>
      <c r="B31" s="192" t="e">
        <f t="shared" ref="B31:AG31" si="17">ROUNDUP(B8*0.9,)</f>
        <v>#REF!</v>
      </c>
      <c r="C31" s="192" t="e">
        <f t="shared" si="17"/>
        <v>#REF!</v>
      </c>
      <c r="D31" s="192" t="e">
        <f t="shared" si="17"/>
        <v>#REF!</v>
      </c>
      <c r="E31" s="192" t="e">
        <f t="shared" si="17"/>
        <v>#REF!</v>
      </c>
      <c r="F31" s="192" t="e">
        <f t="shared" si="17"/>
        <v>#REF!</v>
      </c>
      <c r="G31" s="192" t="e">
        <f t="shared" si="17"/>
        <v>#REF!</v>
      </c>
      <c r="H31" s="192" t="e">
        <f t="shared" si="17"/>
        <v>#REF!</v>
      </c>
      <c r="I31" s="192" t="e">
        <f t="shared" si="17"/>
        <v>#REF!</v>
      </c>
      <c r="J31" s="192" t="e">
        <f t="shared" si="17"/>
        <v>#REF!</v>
      </c>
      <c r="K31" s="192" t="e">
        <f t="shared" si="17"/>
        <v>#REF!</v>
      </c>
      <c r="L31" s="192" t="e">
        <f t="shared" si="17"/>
        <v>#REF!</v>
      </c>
      <c r="M31" s="192" t="e">
        <f t="shared" si="17"/>
        <v>#REF!</v>
      </c>
      <c r="N31" s="192" t="e">
        <f t="shared" si="17"/>
        <v>#REF!</v>
      </c>
      <c r="O31" s="192" t="e">
        <f t="shared" si="17"/>
        <v>#REF!</v>
      </c>
      <c r="P31" s="192" t="e">
        <f t="shared" si="17"/>
        <v>#REF!</v>
      </c>
      <c r="Q31" s="192" t="e">
        <f t="shared" si="17"/>
        <v>#REF!</v>
      </c>
      <c r="R31" s="192" t="e">
        <f t="shared" si="17"/>
        <v>#REF!</v>
      </c>
      <c r="S31" s="192" t="e">
        <f t="shared" si="17"/>
        <v>#REF!</v>
      </c>
      <c r="T31" s="192">
        <f t="shared" si="17"/>
        <v>31995</v>
      </c>
      <c r="U31" s="192">
        <f t="shared" si="17"/>
        <v>43740</v>
      </c>
      <c r="V31" s="192">
        <f t="shared" si="17"/>
        <v>43740</v>
      </c>
      <c r="W31" s="192">
        <f t="shared" si="17"/>
        <v>43740</v>
      </c>
      <c r="X31" s="192">
        <f t="shared" si="17"/>
        <v>38070</v>
      </c>
      <c r="Y31" s="192">
        <f t="shared" si="17"/>
        <v>38070</v>
      </c>
      <c r="Z31" s="192">
        <f t="shared" si="17"/>
        <v>38070</v>
      </c>
      <c r="AA31" s="192">
        <f t="shared" si="17"/>
        <v>38070</v>
      </c>
      <c r="AB31" s="192">
        <f t="shared" si="17"/>
        <v>38070</v>
      </c>
      <c r="AC31" s="192">
        <f t="shared" si="17"/>
        <v>38070</v>
      </c>
      <c r="AD31" s="192">
        <f t="shared" si="17"/>
        <v>31104</v>
      </c>
      <c r="AE31" s="192">
        <f t="shared" si="17"/>
        <v>17739</v>
      </c>
      <c r="AF31" s="192">
        <f t="shared" si="17"/>
        <v>17739</v>
      </c>
      <c r="AG31" s="192">
        <f t="shared" si="17"/>
        <v>17739</v>
      </c>
      <c r="AH31" s="192">
        <f t="shared" ref="AH31:BM31" si="18">ROUNDUP(AH8*0.9,)</f>
        <v>17739</v>
      </c>
      <c r="AI31" s="192">
        <f t="shared" si="18"/>
        <v>17739</v>
      </c>
      <c r="AJ31" s="192">
        <f t="shared" si="18"/>
        <v>19359</v>
      </c>
      <c r="AK31" s="192">
        <f t="shared" si="18"/>
        <v>19359</v>
      </c>
      <c r="AL31" s="192">
        <f t="shared" si="18"/>
        <v>19359</v>
      </c>
      <c r="AM31" s="192">
        <f t="shared" si="18"/>
        <v>19359</v>
      </c>
      <c r="AN31" s="192">
        <f t="shared" si="18"/>
        <v>19359</v>
      </c>
      <c r="AO31" s="192">
        <f t="shared" si="18"/>
        <v>17739</v>
      </c>
      <c r="AP31" s="192">
        <f t="shared" si="18"/>
        <v>17739</v>
      </c>
      <c r="AQ31" s="192">
        <f t="shared" si="18"/>
        <v>17739</v>
      </c>
      <c r="AR31" s="192">
        <f t="shared" si="18"/>
        <v>17739</v>
      </c>
      <c r="AS31" s="192">
        <f t="shared" si="18"/>
        <v>17739</v>
      </c>
      <c r="AT31" s="192">
        <f t="shared" si="18"/>
        <v>20979</v>
      </c>
      <c r="AU31" s="192">
        <f t="shared" si="18"/>
        <v>20979</v>
      </c>
      <c r="AV31" s="192">
        <f t="shared" si="18"/>
        <v>20979</v>
      </c>
      <c r="AW31" s="192">
        <f t="shared" si="18"/>
        <v>20979</v>
      </c>
      <c r="AX31" s="192">
        <f t="shared" si="18"/>
        <v>20979</v>
      </c>
      <c r="AY31" s="192">
        <f t="shared" si="18"/>
        <v>22599</v>
      </c>
      <c r="AZ31" s="192">
        <f t="shared" si="18"/>
        <v>24624</v>
      </c>
      <c r="BA31" s="192">
        <f t="shared" si="18"/>
        <v>25029</v>
      </c>
      <c r="BB31" s="192">
        <f t="shared" si="18"/>
        <v>25029</v>
      </c>
      <c r="BC31" s="192">
        <f t="shared" si="18"/>
        <v>25029</v>
      </c>
      <c r="BD31" s="192">
        <f t="shared" si="18"/>
        <v>25029</v>
      </c>
      <c r="BE31" s="192">
        <f t="shared" si="18"/>
        <v>25029</v>
      </c>
      <c r="BF31" s="192">
        <f t="shared" si="18"/>
        <v>25029</v>
      </c>
      <c r="BG31" s="192">
        <f t="shared" si="18"/>
        <v>25029</v>
      </c>
      <c r="BH31" s="192">
        <f t="shared" si="18"/>
        <v>25029</v>
      </c>
      <c r="BI31" s="192">
        <f t="shared" si="18"/>
        <v>25029</v>
      </c>
      <c r="BJ31" s="192">
        <f t="shared" si="18"/>
        <v>25029</v>
      </c>
      <c r="BK31" s="192">
        <f t="shared" si="18"/>
        <v>23409</v>
      </c>
      <c r="BL31" s="192">
        <f t="shared" si="18"/>
        <v>23409</v>
      </c>
      <c r="BM31" s="192">
        <f t="shared" si="18"/>
        <v>25029</v>
      </c>
      <c r="BN31" s="192">
        <f t="shared" ref="BN31:CS31" si="19">ROUNDUP(BN8*0.9,)</f>
        <v>25029</v>
      </c>
      <c r="BO31" s="192">
        <f t="shared" si="19"/>
        <v>26649</v>
      </c>
      <c r="BP31" s="192">
        <f t="shared" si="19"/>
        <v>28674</v>
      </c>
      <c r="BQ31" s="192">
        <f t="shared" si="19"/>
        <v>28674</v>
      </c>
      <c r="BR31" s="192">
        <f t="shared" si="19"/>
        <v>28674</v>
      </c>
      <c r="BS31" s="192">
        <f t="shared" si="19"/>
        <v>28674</v>
      </c>
      <c r="BT31" s="192">
        <f t="shared" si="19"/>
        <v>30699</v>
      </c>
      <c r="BU31" s="192">
        <f t="shared" si="19"/>
        <v>33129</v>
      </c>
      <c r="BV31" s="192">
        <f t="shared" si="19"/>
        <v>33129</v>
      </c>
      <c r="BW31" s="192">
        <f t="shared" si="19"/>
        <v>30699</v>
      </c>
      <c r="BX31" s="192">
        <f t="shared" si="19"/>
        <v>26649</v>
      </c>
      <c r="BY31" s="192">
        <f t="shared" si="19"/>
        <v>26649</v>
      </c>
      <c r="BZ31" s="192">
        <f t="shared" si="19"/>
        <v>28674</v>
      </c>
      <c r="CA31" s="192">
        <f t="shared" si="19"/>
        <v>28674</v>
      </c>
      <c r="CB31" s="192">
        <f t="shared" si="19"/>
        <v>21789</v>
      </c>
      <c r="CC31" s="192">
        <f t="shared" si="19"/>
        <v>22154</v>
      </c>
      <c r="CD31" s="192">
        <f t="shared" si="19"/>
        <v>22154</v>
      </c>
      <c r="CE31" s="192">
        <f t="shared" si="19"/>
        <v>22154</v>
      </c>
      <c r="CF31" s="192">
        <f t="shared" si="19"/>
        <v>20939</v>
      </c>
      <c r="CG31" s="192">
        <f t="shared" si="19"/>
        <v>20939</v>
      </c>
      <c r="CH31" s="192">
        <f t="shared" si="19"/>
        <v>22154</v>
      </c>
      <c r="CI31" s="192">
        <f t="shared" si="19"/>
        <v>22154</v>
      </c>
      <c r="CJ31" s="192">
        <f t="shared" si="19"/>
        <v>22154</v>
      </c>
      <c r="CK31" s="192">
        <f t="shared" si="19"/>
        <v>20939</v>
      </c>
      <c r="CL31" s="192">
        <f t="shared" si="19"/>
        <v>20939</v>
      </c>
      <c r="CM31" s="192">
        <f t="shared" si="19"/>
        <v>20939</v>
      </c>
      <c r="CN31" s="192">
        <f t="shared" si="19"/>
        <v>20939</v>
      </c>
      <c r="CO31" s="192">
        <f t="shared" si="19"/>
        <v>20939</v>
      </c>
      <c r="CP31" s="192">
        <f t="shared" si="19"/>
        <v>20939</v>
      </c>
      <c r="CQ31" s="192">
        <f t="shared" si="19"/>
        <v>20939</v>
      </c>
      <c r="CR31" s="192">
        <f t="shared" si="19"/>
        <v>20939</v>
      </c>
      <c r="CS31" s="192">
        <f t="shared" si="19"/>
        <v>20939</v>
      </c>
      <c r="CT31" s="192">
        <f t="shared" ref="CT31:DG31" si="20">ROUNDUP(CT8*0.9,)</f>
        <v>20939</v>
      </c>
      <c r="CU31" s="192">
        <f t="shared" si="20"/>
        <v>20939</v>
      </c>
      <c r="CV31" s="192">
        <f t="shared" si="20"/>
        <v>20939</v>
      </c>
      <c r="CW31" s="192">
        <f t="shared" si="20"/>
        <v>20939</v>
      </c>
      <c r="CX31" s="192">
        <f t="shared" si="20"/>
        <v>20939</v>
      </c>
      <c r="CY31" s="192">
        <f t="shared" si="20"/>
        <v>20939</v>
      </c>
      <c r="CZ31" s="192">
        <f t="shared" si="20"/>
        <v>20939</v>
      </c>
      <c r="DA31" s="192">
        <f t="shared" si="20"/>
        <v>20939</v>
      </c>
      <c r="DB31" s="192">
        <f t="shared" si="20"/>
        <v>20939</v>
      </c>
      <c r="DC31" s="192">
        <f t="shared" si="20"/>
        <v>20939</v>
      </c>
      <c r="DD31" s="192">
        <f t="shared" si="20"/>
        <v>20939</v>
      </c>
      <c r="DE31" s="192">
        <f t="shared" si="20"/>
        <v>20939</v>
      </c>
      <c r="DF31" s="192">
        <f t="shared" si="20"/>
        <v>20939</v>
      </c>
      <c r="DG31" s="192">
        <f t="shared" si="20"/>
        <v>20939</v>
      </c>
      <c r="DH31" s="192">
        <f t="shared" ref="DH31:DR31" si="21">ROUNDUP(DH8*0.9,)</f>
        <v>13365</v>
      </c>
      <c r="DI31" s="192">
        <f t="shared" si="21"/>
        <v>13365</v>
      </c>
      <c r="DJ31" s="192">
        <f t="shared" si="21"/>
        <v>13770</v>
      </c>
      <c r="DK31" s="192">
        <f t="shared" si="21"/>
        <v>13770</v>
      </c>
      <c r="DL31" s="192">
        <f t="shared" si="21"/>
        <v>13365</v>
      </c>
      <c r="DM31" s="192">
        <f t="shared" si="21"/>
        <v>13365</v>
      </c>
      <c r="DN31" s="192">
        <f t="shared" si="21"/>
        <v>13365</v>
      </c>
      <c r="DO31" s="192">
        <f t="shared" si="21"/>
        <v>13365</v>
      </c>
      <c r="DP31" s="192">
        <f t="shared" si="21"/>
        <v>13365</v>
      </c>
      <c r="DQ31" s="192">
        <f t="shared" si="21"/>
        <v>13770</v>
      </c>
      <c r="DR31" s="192">
        <f t="shared" si="21"/>
        <v>13770</v>
      </c>
    </row>
    <row r="32" spans="1:129" s="53" customFormat="1" x14ac:dyDescent="0.2">
      <c r="A32" s="229" t="s">
        <v>300</v>
      </c>
      <c r="B32" s="206"/>
      <c r="C32" s="94"/>
      <c r="D32" s="94"/>
      <c r="E32" s="94"/>
      <c r="F32" s="94"/>
      <c r="G32" s="94"/>
      <c r="H32" s="94"/>
      <c r="I32" s="94"/>
      <c r="J32" s="94"/>
      <c r="K32" s="94"/>
      <c r="L32" s="94"/>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row>
    <row r="33" spans="1:129" s="53" customFormat="1" x14ac:dyDescent="0.2">
      <c r="A33" s="88">
        <v>1</v>
      </c>
      <c r="B33" s="7" t="e">
        <f>B30</f>
        <v>#REF!</v>
      </c>
      <c r="C33" s="7" t="e">
        <f t="shared" ref="C33:BN34" si="22">C30</f>
        <v>#REF!</v>
      </c>
      <c r="D33" s="7" t="e">
        <f t="shared" si="22"/>
        <v>#REF!</v>
      </c>
      <c r="E33" s="7" t="e">
        <f t="shared" si="22"/>
        <v>#REF!</v>
      </c>
      <c r="F33" s="7" t="e">
        <f t="shared" si="22"/>
        <v>#REF!</v>
      </c>
      <c r="G33" s="7" t="e">
        <f t="shared" si="22"/>
        <v>#REF!</v>
      </c>
      <c r="H33" s="7" t="e">
        <f t="shared" si="22"/>
        <v>#REF!</v>
      </c>
      <c r="I33" s="7" t="e">
        <f t="shared" si="22"/>
        <v>#REF!</v>
      </c>
      <c r="J33" s="7" t="e">
        <f t="shared" si="22"/>
        <v>#REF!</v>
      </c>
      <c r="K33" s="7" t="e">
        <f t="shared" si="22"/>
        <v>#REF!</v>
      </c>
      <c r="L33" s="7" t="e">
        <f t="shared" si="22"/>
        <v>#REF!</v>
      </c>
      <c r="M33" s="7" t="e">
        <f t="shared" si="22"/>
        <v>#REF!</v>
      </c>
      <c r="N33" s="7" t="e">
        <f t="shared" si="22"/>
        <v>#REF!</v>
      </c>
      <c r="O33" s="7" t="e">
        <f t="shared" si="22"/>
        <v>#REF!</v>
      </c>
      <c r="P33" s="7" t="e">
        <f t="shared" si="22"/>
        <v>#REF!</v>
      </c>
      <c r="Q33" s="7" t="e">
        <f t="shared" si="22"/>
        <v>#REF!</v>
      </c>
      <c r="R33" s="7" t="e">
        <f t="shared" si="22"/>
        <v>#REF!</v>
      </c>
      <c r="S33" s="7" t="e">
        <f t="shared" si="22"/>
        <v>#REF!</v>
      </c>
      <c r="T33" s="7">
        <f t="shared" si="22"/>
        <v>30173</v>
      </c>
      <c r="U33" s="7">
        <f t="shared" si="22"/>
        <v>41918</v>
      </c>
      <c r="V33" s="7">
        <f t="shared" si="22"/>
        <v>41918</v>
      </c>
      <c r="W33" s="7">
        <f t="shared" si="22"/>
        <v>41918</v>
      </c>
      <c r="X33" s="7">
        <f t="shared" si="22"/>
        <v>36248</v>
      </c>
      <c r="Y33" s="7">
        <f t="shared" si="22"/>
        <v>36248</v>
      </c>
      <c r="Z33" s="7">
        <f t="shared" si="22"/>
        <v>36248</v>
      </c>
      <c r="AA33" s="7">
        <f t="shared" si="22"/>
        <v>36248</v>
      </c>
      <c r="AB33" s="7">
        <f t="shared" si="22"/>
        <v>36248</v>
      </c>
      <c r="AC33" s="7">
        <f t="shared" si="22"/>
        <v>36248</v>
      </c>
      <c r="AD33" s="7">
        <f t="shared" si="22"/>
        <v>29525</v>
      </c>
      <c r="AE33" s="7">
        <f t="shared" si="22"/>
        <v>16160</v>
      </c>
      <c r="AF33" s="7">
        <f t="shared" si="22"/>
        <v>16160</v>
      </c>
      <c r="AG33" s="7">
        <f t="shared" si="22"/>
        <v>16160</v>
      </c>
      <c r="AH33" s="7">
        <f t="shared" si="22"/>
        <v>16160</v>
      </c>
      <c r="AI33" s="7">
        <f t="shared" si="22"/>
        <v>16160</v>
      </c>
      <c r="AJ33" s="7">
        <f t="shared" si="22"/>
        <v>17780</v>
      </c>
      <c r="AK33" s="7">
        <f t="shared" si="22"/>
        <v>17780</v>
      </c>
      <c r="AL33" s="7">
        <f t="shared" si="22"/>
        <v>17780</v>
      </c>
      <c r="AM33" s="7">
        <f t="shared" si="22"/>
        <v>17780</v>
      </c>
      <c r="AN33" s="7">
        <f t="shared" si="22"/>
        <v>17780</v>
      </c>
      <c r="AO33" s="7">
        <f t="shared" si="22"/>
        <v>16160</v>
      </c>
      <c r="AP33" s="7">
        <f t="shared" si="22"/>
        <v>16160</v>
      </c>
      <c r="AQ33" s="7">
        <f t="shared" si="22"/>
        <v>16160</v>
      </c>
      <c r="AR33" s="7">
        <f t="shared" si="22"/>
        <v>16160</v>
      </c>
      <c r="AS33" s="7">
        <f t="shared" si="22"/>
        <v>16160</v>
      </c>
      <c r="AT33" s="7">
        <f t="shared" si="22"/>
        <v>19400</v>
      </c>
      <c r="AU33" s="7">
        <f t="shared" si="22"/>
        <v>19400</v>
      </c>
      <c r="AV33" s="7">
        <f t="shared" si="22"/>
        <v>19400</v>
      </c>
      <c r="AW33" s="7">
        <f t="shared" si="22"/>
        <v>19400</v>
      </c>
      <c r="AX33" s="7">
        <f t="shared" si="22"/>
        <v>19400</v>
      </c>
      <c r="AY33" s="7">
        <f t="shared" si="22"/>
        <v>21020</v>
      </c>
      <c r="AZ33" s="7">
        <f t="shared" si="22"/>
        <v>23045</v>
      </c>
      <c r="BA33" s="7">
        <f t="shared" si="22"/>
        <v>23450</v>
      </c>
      <c r="BB33" s="7">
        <f t="shared" si="22"/>
        <v>23450</v>
      </c>
      <c r="BC33" s="7">
        <f t="shared" si="22"/>
        <v>23450</v>
      </c>
      <c r="BD33" s="7">
        <f t="shared" si="22"/>
        <v>23450</v>
      </c>
      <c r="BE33" s="7">
        <f t="shared" si="22"/>
        <v>23450</v>
      </c>
      <c r="BF33" s="7">
        <f t="shared" si="22"/>
        <v>23450</v>
      </c>
      <c r="BG33" s="7">
        <f t="shared" si="22"/>
        <v>23450</v>
      </c>
      <c r="BH33" s="7">
        <f t="shared" si="22"/>
        <v>23450</v>
      </c>
      <c r="BI33" s="7">
        <f t="shared" si="22"/>
        <v>23450</v>
      </c>
      <c r="BJ33" s="7">
        <f t="shared" si="22"/>
        <v>23450</v>
      </c>
      <c r="BK33" s="7">
        <f t="shared" si="22"/>
        <v>21830</v>
      </c>
      <c r="BL33" s="7">
        <f t="shared" si="22"/>
        <v>21830</v>
      </c>
      <c r="BM33" s="7">
        <f t="shared" si="22"/>
        <v>23450</v>
      </c>
      <c r="BN33" s="7">
        <f t="shared" si="22"/>
        <v>23450</v>
      </c>
      <c r="BO33" s="7">
        <f t="shared" ref="BO33:DY34" si="23">BO30</f>
        <v>25070</v>
      </c>
      <c r="BP33" s="7">
        <f t="shared" si="23"/>
        <v>27095</v>
      </c>
      <c r="BQ33" s="7">
        <f t="shared" si="23"/>
        <v>27095</v>
      </c>
      <c r="BR33" s="7">
        <f t="shared" si="23"/>
        <v>27095</v>
      </c>
      <c r="BS33" s="7">
        <f t="shared" si="23"/>
        <v>27095</v>
      </c>
      <c r="BT33" s="7">
        <f t="shared" si="23"/>
        <v>29120</v>
      </c>
      <c r="BU33" s="7">
        <f t="shared" si="23"/>
        <v>31550</v>
      </c>
      <c r="BV33" s="7">
        <f t="shared" si="23"/>
        <v>31550</v>
      </c>
      <c r="BW33" s="7">
        <f t="shared" si="23"/>
        <v>29120</v>
      </c>
      <c r="BX33" s="7">
        <f t="shared" si="23"/>
        <v>25070</v>
      </c>
      <c r="BY33" s="7">
        <f t="shared" si="23"/>
        <v>25070</v>
      </c>
      <c r="BZ33" s="7">
        <f t="shared" si="23"/>
        <v>27095</v>
      </c>
      <c r="CA33" s="7">
        <f t="shared" si="23"/>
        <v>27095</v>
      </c>
      <c r="CB33" s="7">
        <f t="shared" si="23"/>
        <v>20210</v>
      </c>
      <c r="CC33" s="7">
        <f t="shared" si="23"/>
        <v>20574</v>
      </c>
      <c r="CD33" s="7">
        <f t="shared" si="23"/>
        <v>20574</v>
      </c>
      <c r="CE33" s="7">
        <f t="shared" si="23"/>
        <v>20574</v>
      </c>
      <c r="CF33" s="7">
        <f t="shared" si="23"/>
        <v>19359</v>
      </c>
      <c r="CG33" s="7">
        <f t="shared" si="23"/>
        <v>19359</v>
      </c>
      <c r="CH33" s="7">
        <f t="shared" si="23"/>
        <v>20574</v>
      </c>
      <c r="CI33" s="7">
        <f t="shared" si="23"/>
        <v>20574</v>
      </c>
      <c r="CJ33" s="7">
        <f t="shared" si="23"/>
        <v>20574</v>
      </c>
      <c r="CK33" s="7">
        <f t="shared" si="23"/>
        <v>19359</v>
      </c>
      <c r="CL33" s="7">
        <f t="shared" si="23"/>
        <v>19359</v>
      </c>
      <c r="CM33" s="7">
        <f t="shared" si="23"/>
        <v>19359</v>
      </c>
      <c r="CN33" s="7">
        <f t="shared" si="23"/>
        <v>19359</v>
      </c>
      <c r="CO33" s="7">
        <f t="shared" si="23"/>
        <v>19359</v>
      </c>
      <c r="CP33" s="7">
        <f t="shared" si="23"/>
        <v>19359</v>
      </c>
      <c r="CQ33" s="7">
        <f t="shared" si="23"/>
        <v>19359</v>
      </c>
      <c r="CR33" s="7">
        <f t="shared" si="23"/>
        <v>19359</v>
      </c>
      <c r="CS33" s="7">
        <f t="shared" si="23"/>
        <v>19359</v>
      </c>
      <c r="CT33" s="7">
        <f t="shared" si="23"/>
        <v>19359</v>
      </c>
      <c r="CU33" s="7">
        <f t="shared" si="23"/>
        <v>19359</v>
      </c>
      <c r="CV33" s="7">
        <f t="shared" si="23"/>
        <v>19359</v>
      </c>
      <c r="CW33" s="7">
        <f t="shared" si="23"/>
        <v>19359</v>
      </c>
      <c r="CX33" s="7">
        <f t="shared" si="23"/>
        <v>19359</v>
      </c>
      <c r="CY33" s="7">
        <f t="shared" si="23"/>
        <v>19359</v>
      </c>
      <c r="CZ33" s="7">
        <f t="shared" si="23"/>
        <v>19359</v>
      </c>
      <c r="DA33" s="7">
        <f t="shared" si="23"/>
        <v>19359</v>
      </c>
      <c r="DB33" s="7">
        <f t="shared" si="23"/>
        <v>19359</v>
      </c>
      <c r="DC33" s="7">
        <f t="shared" si="23"/>
        <v>19359</v>
      </c>
      <c r="DD33" s="7">
        <f t="shared" si="23"/>
        <v>19359</v>
      </c>
      <c r="DE33" s="7">
        <f t="shared" si="23"/>
        <v>19359</v>
      </c>
      <c r="DF33" s="7">
        <f t="shared" si="23"/>
        <v>19359</v>
      </c>
      <c r="DG33" s="7">
        <f t="shared" si="23"/>
        <v>19359</v>
      </c>
      <c r="DH33" s="7">
        <f t="shared" si="23"/>
        <v>11867</v>
      </c>
      <c r="DI33" s="7">
        <f t="shared" si="23"/>
        <v>11867</v>
      </c>
      <c r="DJ33" s="7">
        <f t="shared" si="23"/>
        <v>12272</v>
      </c>
      <c r="DK33" s="7">
        <f t="shared" si="23"/>
        <v>12272</v>
      </c>
      <c r="DL33" s="7">
        <f t="shared" si="23"/>
        <v>11867</v>
      </c>
      <c r="DM33" s="7">
        <f t="shared" si="23"/>
        <v>11867</v>
      </c>
      <c r="DN33" s="7">
        <f t="shared" si="23"/>
        <v>11867</v>
      </c>
      <c r="DO33" s="7">
        <f t="shared" si="23"/>
        <v>11867</v>
      </c>
      <c r="DP33" s="7">
        <f t="shared" si="23"/>
        <v>11867</v>
      </c>
      <c r="DQ33" s="7">
        <f t="shared" si="23"/>
        <v>12272</v>
      </c>
      <c r="DR33" s="7">
        <f t="shared" si="23"/>
        <v>12272</v>
      </c>
      <c r="DS33" s="7">
        <f t="shared" si="23"/>
        <v>0</v>
      </c>
      <c r="DT33" s="7">
        <f t="shared" si="23"/>
        <v>0</v>
      </c>
      <c r="DU33" s="7">
        <f t="shared" si="23"/>
        <v>0</v>
      </c>
      <c r="DV33" s="7">
        <f t="shared" si="23"/>
        <v>0</v>
      </c>
      <c r="DW33" s="7">
        <f t="shared" si="23"/>
        <v>0</v>
      </c>
      <c r="DX33" s="7">
        <f t="shared" si="23"/>
        <v>0</v>
      </c>
      <c r="DY33" s="7">
        <f t="shared" si="23"/>
        <v>0</v>
      </c>
    </row>
    <row r="34" spans="1:129" s="53" customFormat="1" x14ac:dyDescent="0.2">
      <c r="A34" s="88">
        <v>2</v>
      </c>
      <c r="B34" s="7" t="e">
        <f>B31</f>
        <v>#REF!</v>
      </c>
      <c r="C34" s="7" t="e">
        <f t="shared" si="22"/>
        <v>#REF!</v>
      </c>
      <c r="D34" s="7" t="e">
        <f t="shared" si="22"/>
        <v>#REF!</v>
      </c>
      <c r="E34" s="7" t="e">
        <f t="shared" si="22"/>
        <v>#REF!</v>
      </c>
      <c r="F34" s="7" t="e">
        <f t="shared" si="22"/>
        <v>#REF!</v>
      </c>
      <c r="G34" s="7" t="e">
        <f t="shared" si="22"/>
        <v>#REF!</v>
      </c>
      <c r="H34" s="7" t="e">
        <f t="shared" si="22"/>
        <v>#REF!</v>
      </c>
      <c r="I34" s="7" t="e">
        <f t="shared" si="22"/>
        <v>#REF!</v>
      </c>
      <c r="J34" s="7" t="e">
        <f t="shared" si="22"/>
        <v>#REF!</v>
      </c>
      <c r="K34" s="7" t="e">
        <f t="shared" si="22"/>
        <v>#REF!</v>
      </c>
      <c r="L34" s="7" t="e">
        <f t="shared" si="22"/>
        <v>#REF!</v>
      </c>
      <c r="M34" s="7" t="e">
        <f t="shared" si="22"/>
        <v>#REF!</v>
      </c>
      <c r="N34" s="7" t="e">
        <f t="shared" si="22"/>
        <v>#REF!</v>
      </c>
      <c r="O34" s="7" t="e">
        <f t="shared" si="22"/>
        <v>#REF!</v>
      </c>
      <c r="P34" s="7" t="e">
        <f t="shared" si="22"/>
        <v>#REF!</v>
      </c>
      <c r="Q34" s="7" t="e">
        <f t="shared" si="22"/>
        <v>#REF!</v>
      </c>
      <c r="R34" s="7" t="e">
        <f t="shared" si="22"/>
        <v>#REF!</v>
      </c>
      <c r="S34" s="7" t="e">
        <f t="shared" si="22"/>
        <v>#REF!</v>
      </c>
      <c r="T34" s="7">
        <f t="shared" si="22"/>
        <v>31995</v>
      </c>
      <c r="U34" s="7">
        <f t="shared" si="22"/>
        <v>43740</v>
      </c>
      <c r="V34" s="7">
        <f t="shared" si="22"/>
        <v>43740</v>
      </c>
      <c r="W34" s="7">
        <f t="shared" si="22"/>
        <v>43740</v>
      </c>
      <c r="X34" s="7">
        <f t="shared" si="22"/>
        <v>38070</v>
      </c>
      <c r="Y34" s="7">
        <f t="shared" si="22"/>
        <v>38070</v>
      </c>
      <c r="Z34" s="7">
        <f t="shared" si="22"/>
        <v>38070</v>
      </c>
      <c r="AA34" s="7">
        <f t="shared" si="22"/>
        <v>38070</v>
      </c>
      <c r="AB34" s="7">
        <f t="shared" si="22"/>
        <v>38070</v>
      </c>
      <c r="AC34" s="7">
        <f t="shared" si="22"/>
        <v>38070</v>
      </c>
      <c r="AD34" s="7">
        <f t="shared" si="22"/>
        <v>31104</v>
      </c>
      <c r="AE34" s="7">
        <f t="shared" si="22"/>
        <v>17739</v>
      </c>
      <c r="AF34" s="7">
        <f t="shared" si="22"/>
        <v>17739</v>
      </c>
      <c r="AG34" s="7">
        <f t="shared" si="22"/>
        <v>17739</v>
      </c>
      <c r="AH34" s="7">
        <f t="shared" si="22"/>
        <v>17739</v>
      </c>
      <c r="AI34" s="7">
        <f t="shared" si="22"/>
        <v>17739</v>
      </c>
      <c r="AJ34" s="7">
        <f t="shared" si="22"/>
        <v>19359</v>
      </c>
      <c r="AK34" s="7">
        <f t="shared" si="22"/>
        <v>19359</v>
      </c>
      <c r="AL34" s="7">
        <f t="shared" si="22"/>
        <v>19359</v>
      </c>
      <c r="AM34" s="7">
        <f t="shared" si="22"/>
        <v>19359</v>
      </c>
      <c r="AN34" s="7">
        <f t="shared" si="22"/>
        <v>19359</v>
      </c>
      <c r="AO34" s="7">
        <f t="shared" si="22"/>
        <v>17739</v>
      </c>
      <c r="AP34" s="7">
        <f t="shared" si="22"/>
        <v>17739</v>
      </c>
      <c r="AQ34" s="7">
        <f t="shared" si="22"/>
        <v>17739</v>
      </c>
      <c r="AR34" s="7">
        <f t="shared" si="22"/>
        <v>17739</v>
      </c>
      <c r="AS34" s="7">
        <f t="shared" si="22"/>
        <v>17739</v>
      </c>
      <c r="AT34" s="7">
        <f t="shared" si="22"/>
        <v>20979</v>
      </c>
      <c r="AU34" s="7">
        <f t="shared" si="22"/>
        <v>20979</v>
      </c>
      <c r="AV34" s="7">
        <f t="shared" si="22"/>
        <v>20979</v>
      </c>
      <c r="AW34" s="7">
        <f t="shared" si="22"/>
        <v>20979</v>
      </c>
      <c r="AX34" s="7">
        <f t="shared" si="22"/>
        <v>20979</v>
      </c>
      <c r="AY34" s="7">
        <f t="shared" si="22"/>
        <v>22599</v>
      </c>
      <c r="AZ34" s="7">
        <f t="shared" si="22"/>
        <v>24624</v>
      </c>
      <c r="BA34" s="7">
        <f t="shared" si="22"/>
        <v>25029</v>
      </c>
      <c r="BB34" s="7">
        <f t="shared" si="22"/>
        <v>25029</v>
      </c>
      <c r="BC34" s="7">
        <f t="shared" si="22"/>
        <v>25029</v>
      </c>
      <c r="BD34" s="7">
        <f t="shared" si="22"/>
        <v>25029</v>
      </c>
      <c r="BE34" s="7">
        <f t="shared" si="22"/>
        <v>25029</v>
      </c>
      <c r="BF34" s="7">
        <f t="shared" si="22"/>
        <v>25029</v>
      </c>
      <c r="BG34" s="7">
        <f t="shared" si="22"/>
        <v>25029</v>
      </c>
      <c r="BH34" s="7">
        <f t="shared" si="22"/>
        <v>25029</v>
      </c>
      <c r="BI34" s="7">
        <f t="shared" si="22"/>
        <v>25029</v>
      </c>
      <c r="BJ34" s="7">
        <f t="shared" si="22"/>
        <v>25029</v>
      </c>
      <c r="BK34" s="7">
        <f t="shared" si="22"/>
        <v>23409</v>
      </c>
      <c r="BL34" s="7">
        <f t="shared" si="22"/>
        <v>23409</v>
      </c>
      <c r="BM34" s="7">
        <f t="shared" si="22"/>
        <v>25029</v>
      </c>
      <c r="BN34" s="7">
        <f t="shared" si="22"/>
        <v>25029</v>
      </c>
      <c r="BO34" s="7">
        <f t="shared" si="23"/>
        <v>26649</v>
      </c>
      <c r="BP34" s="7">
        <f t="shared" si="23"/>
        <v>28674</v>
      </c>
      <c r="BQ34" s="7">
        <f t="shared" si="23"/>
        <v>28674</v>
      </c>
      <c r="BR34" s="7">
        <f t="shared" si="23"/>
        <v>28674</v>
      </c>
      <c r="BS34" s="7">
        <f t="shared" si="23"/>
        <v>28674</v>
      </c>
      <c r="BT34" s="7">
        <f t="shared" si="23"/>
        <v>30699</v>
      </c>
      <c r="BU34" s="7">
        <f t="shared" si="23"/>
        <v>33129</v>
      </c>
      <c r="BV34" s="7">
        <f t="shared" si="23"/>
        <v>33129</v>
      </c>
      <c r="BW34" s="7">
        <f t="shared" si="23"/>
        <v>30699</v>
      </c>
      <c r="BX34" s="7">
        <f t="shared" si="23"/>
        <v>26649</v>
      </c>
      <c r="BY34" s="7">
        <f t="shared" si="23"/>
        <v>26649</v>
      </c>
      <c r="BZ34" s="7">
        <f t="shared" si="23"/>
        <v>28674</v>
      </c>
      <c r="CA34" s="7">
        <f t="shared" si="23"/>
        <v>28674</v>
      </c>
      <c r="CB34" s="7">
        <f t="shared" si="23"/>
        <v>21789</v>
      </c>
      <c r="CC34" s="7">
        <f t="shared" si="23"/>
        <v>22154</v>
      </c>
      <c r="CD34" s="7">
        <f t="shared" si="23"/>
        <v>22154</v>
      </c>
      <c r="CE34" s="7">
        <f t="shared" si="23"/>
        <v>22154</v>
      </c>
      <c r="CF34" s="7">
        <f t="shared" si="23"/>
        <v>20939</v>
      </c>
      <c r="CG34" s="7">
        <f t="shared" si="23"/>
        <v>20939</v>
      </c>
      <c r="CH34" s="7">
        <f t="shared" si="23"/>
        <v>22154</v>
      </c>
      <c r="CI34" s="7">
        <f t="shared" si="23"/>
        <v>22154</v>
      </c>
      <c r="CJ34" s="7">
        <f t="shared" si="23"/>
        <v>22154</v>
      </c>
      <c r="CK34" s="7">
        <f t="shared" si="23"/>
        <v>20939</v>
      </c>
      <c r="CL34" s="7">
        <f t="shared" si="23"/>
        <v>20939</v>
      </c>
      <c r="CM34" s="7">
        <f t="shared" si="23"/>
        <v>20939</v>
      </c>
      <c r="CN34" s="7">
        <f t="shared" si="23"/>
        <v>20939</v>
      </c>
      <c r="CO34" s="7">
        <f t="shared" si="23"/>
        <v>20939</v>
      </c>
      <c r="CP34" s="7">
        <f t="shared" si="23"/>
        <v>20939</v>
      </c>
      <c r="CQ34" s="7">
        <f t="shared" si="23"/>
        <v>20939</v>
      </c>
      <c r="CR34" s="7">
        <f t="shared" si="23"/>
        <v>20939</v>
      </c>
      <c r="CS34" s="7">
        <f t="shared" si="23"/>
        <v>20939</v>
      </c>
      <c r="CT34" s="7">
        <f t="shared" si="23"/>
        <v>20939</v>
      </c>
      <c r="CU34" s="7">
        <f t="shared" si="23"/>
        <v>20939</v>
      </c>
      <c r="CV34" s="7">
        <f t="shared" si="23"/>
        <v>20939</v>
      </c>
      <c r="CW34" s="7">
        <f t="shared" si="23"/>
        <v>20939</v>
      </c>
      <c r="CX34" s="7">
        <f t="shared" si="23"/>
        <v>20939</v>
      </c>
      <c r="CY34" s="7">
        <f t="shared" si="23"/>
        <v>20939</v>
      </c>
      <c r="CZ34" s="7">
        <f t="shared" si="23"/>
        <v>20939</v>
      </c>
      <c r="DA34" s="7">
        <f t="shared" si="23"/>
        <v>20939</v>
      </c>
      <c r="DB34" s="7">
        <f t="shared" si="23"/>
        <v>20939</v>
      </c>
      <c r="DC34" s="7">
        <f t="shared" si="23"/>
        <v>20939</v>
      </c>
      <c r="DD34" s="7">
        <f t="shared" si="23"/>
        <v>20939</v>
      </c>
      <c r="DE34" s="7">
        <f t="shared" si="23"/>
        <v>20939</v>
      </c>
      <c r="DF34" s="7">
        <f t="shared" si="23"/>
        <v>20939</v>
      </c>
      <c r="DG34" s="7">
        <f t="shared" si="23"/>
        <v>20939</v>
      </c>
      <c r="DH34" s="7">
        <f t="shared" si="23"/>
        <v>13365</v>
      </c>
      <c r="DI34" s="7">
        <f t="shared" si="23"/>
        <v>13365</v>
      </c>
      <c r="DJ34" s="7">
        <f t="shared" si="23"/>
        <v>13770</v>
      </c>
      <c r="DK34" s="7">
        <f t="shared" si="23"/>
        <v>13770</v>
      </c>
      <c r="DL34" s="7">
        <f t="shared" si="23"/>
        <v>13365</v>
      </c>
      <c r="DM34" s="7">
        <f t="shared" si="23"/>
        <v>13365</v>
      </c>
      <c r="DN34" s="7">
        <f t="shared" si="23"/>
        <v>13365</v>
      </c>
      <c r="DO34" s="7">
        <f t="shared" si="23"/>
        <v>13365</v>
      </c>
      <c r="DP34" s="7">
        <f t="shared" si="23"/>
        <v>13365</v>
      </c>
      <c r="DQ34" s="7">
        <f t="shared" si="23"/>
        <v>13770</v>
      </c>
      <c r="DR34" s="7">
        <f t="shared" si="23"/>
        <v>13770</v>
      </c>
      <c r="DS34" s="7">
        <f t="shared" si="23"/>
        <v>0</v>
      </c>
      <c r="DT34" s="7">
        <f t="shared" si="23"/>
        <v>0</v>
      </c>
      <c r="DU34" s="7">
        <f t="shared" si="23"/>
        <v>0</v>
      </c>
      <c r="DV34" s="7">
        <f t="shared" si="23"/>
        <v>0</v>
      </c>
      <c r="DW34" s="7">
        <f t="shared" si="23"/>
        <v>0</v>
      </c>
      <c r="DX34" s="7">
        <f t="shared" si="23"/>
        <v>0</v>
      </c>
      <c r="DY34" s="7">
        <f t="shared" si="23"/>
        <v>0</v>
      </c>
    </row>
    <row r="35" spans="1:129" s="50" customFormat="1" x14ac:dyDescent="0.2">
      <c r="A35" s="42" t="s">
        <v>234</v>
      </c>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row>
    <row r="36" spans="1:129" s="50" customFormat="1" x14ac:dyDescent="0.2">
      <c r="A36" s="180">
        <v>1</v>
      </c>
      <c r="B36" s="192" t="e">
        <f t="shared" ref="B36:AD37" si="24">ROUNDUP(B13*0.9,)</f>
        <v>#REF!</v>
      </c>
      <c r="C36" s="192" t="e">
        <f t="shared" si="24"/>
        <v>#REF!</v>
      </c>
      <c r="D36" s="192" t="e">
        <f t="shared" si="24"/>
        <v>#REF!</v>
      </c>
      <c r="E36" s="192" t="e">
        <f t="shared" si="24"/>
        <v>#REF!</v>
      </c>
      <c r="F36" s="192" t="e">
        <f t="shared" si="24"/>
        <v>#REF!</v>
      </c>
      <c r="G36" s="192" t="e">
        <f t="shared" si="24"/>
        <v>#REF!</v>
      </c>
      <c r="H36" s="192" t="e">
        <f t="shared" si="24"/>
        <v>#REF!</v>
      </c>
      <c r="I36" s="192" t="e">
        <f t="shared" si="24"/>
        <v>#REF!</v>
      </c>
      <c r="J36" s="192" t="e">
        <f t="shared" si="24"/>
        <v>#REF!</v>
      </c>
      <c r="K36" s="192" t="e">
        <f t="shared" si="24"/>
        <v>#REF!</v>
      </c>
      <c r="L36" s="192" t="e">
        <f t="shared" si="24"/>
        <v>#REF!</v>
      </c>
      <c r="M36" s="192" t="e">
        <f t="shared" si="24"/>
        <v>#REF!</v>
      </c>
      <c r="N36" s="192" t="e">
        <f t="shared" si="24"/>
        <v>#REF!</v>
      </c>
      <c r="O36" s="192" t="e">
        <f t="shared" si="24"/>
        <v>#REF!</v>
      </c>
      <c r="P36" s="192" t="e">
        <f t="shared" si="24"/>
        <v>#REF!</v>
      </c>
      <c r="Q36" s="192" t="e">
        <f t="shared" si="24"/>
        <v>#REF!</v>
      </c>
      <c r="R36" s="192" t="e">
        <f t="shared" si="24"/>
        <v>#REF!</v>
      </c>
      <c r="S36" s="192" t="e">
        <f t="shared" si="24"/>
        <v>#REF!</v>
      </c>
      <c r="T36" s="192">
        <f t="shared" si="24"/>
        <v>31793</v>
      </c>
      <c r="U36" s="192">
        <f t="shared" si="24"/>
        <v>43538</v>
      </c>
      <c r="V36" s="192">
        <f t="shared" si="24"/>
        <v>43538</v>
      </c>
      <c r="W36" s="192">
        <f t="shared" si="24"/>
        <v>43538</v>
      </c>
      <c r="X36" s="192">
        <f t="shared" si="24"/>
        <v>37868</v>
      </c>
      <c r="Y36" s="192">
        <f t="shared" si="24"/>
        <v>37868</v>
      </c>
      <c r="Z36" s="192">
        <f t="shared" si="24"/>
        <v>37868</v>
      </c>
      <c r="AA36" s="192">
        <f t="shared" si="24"/>
        <v>37868</v>
      </c>
      <c r="AB36" s="192">
        <f t="shared" si="24"/>
        <v>37868</v>
      </c>
      <c r="AC36" s="192">
        <f t="shared" si="24"/>
        <v>37868</v>
      </c>
      <c r="AD36" s="192">
        <f t="shared" si="24"/>
        <v>31145</v>
      </c>
      <c r="AE36" s="192">
        <f t="shared" ref="AE36:CP37" si="25">ROUNDUP(AE13*0.9,)</f>
        <v>17780</v>
      </c>
      <c r="AF36" s="192">
        <f t="shared" si="25"/>
        <v>17780</v>
      </c>
      <c r="AG36" s="192">
        <f t="shared" si="25"/>
        <v>17780</v>
      </c>
      <c r="AH36" s="192">
        <f t="shared" si="25"/>
        <v>17780</v>
      </c>
      <c r="AI36" s="192">
        <f t="shared" si="25"/>
        <v>17780</v>
      </c>
      <c r="AJ36" s="192">
        <f t="shared" si="25"/>
        <v>19400</v>
      </c>
      <c r="AK36" s="192">
        <f t="shared" si="25"/>
        <v>19400</v>
      </c>
      <c r="AL36" s="192">
        <f t="shared" si="25"/>
        <v>19400</v>
      </c>
      <c r="AM36" s="192">
        <f t="shared" si="25"/>
        <v>19400</v>
      </c>
      <c r="AN36" s="192">
        <f t="shared" si="25"/>
        <v>19400</v>
      </c>
      <c r="AO36" s="192">
        <f t="shared" si="25"/>
        <v>17780</v>
      </c>
      <c r="AP36" s="192">
        <f t="shared" si="25"/>
        <v>17780</v>
      </c>
      <c r="AQ36" s="192">
        <f t="shared" si="25"/>
        <v>17780</v>
      </c>
      <c r="AR36" s="192">
        <f t="shared" si="25"/>
        <v>17780</v>
      </c>
      <c r="AS36" s="192">
        <f t="shared" si="25"/>
        <v>17780</v>
      </c>
      <c r="AT36" s="192">
        <f t="shared" si="25"/>
        <v>21020</v>
      </c>
      <c r="AU36" s="192">
        <f t="shared" si="25"/>
        <v>21020</v>
      </c>
      <c r="AV36" s="192">
        <f t="shared" si="25"/>
        <v>21020</v>
      </c>
      <c r="AW36" s="192">
        <f t="shared" si="25"/>
        <v>21020</v>
      </c>
      <c r="AX36" s="192">
        <f t="shared" si="25"/>
        <v>21020</v>
      </c>
      <c r="AY36" s="192">
        <f t="shared" si="25"/>
        <v>22640</v>
      </c>
      <c r="AZ36" s="192">
        <f t="shared" si="25"/>
        <v>24665</v>
      </c>
      <c r="BA36" s="192">
        <f t="shared" si="25"/>
        <v>25070</v>
      </c>
      <c r="BB36" s="192">
        <f t="shared" si="25"/>
        <v>25070</v>
      </c>
      <c r="BC36" s="192">
        <f t="shared" si="25"/>
        <v>25070</v>
      </c>
      <c r="BD36" s="192">
        <f t="shared" si="25"/>
        <v>25070</v>
      </c>
      <c r="BE36" s="192">
        <f t="shared" si="25"/>
        <v>25070</v>
      </c>
      <c r="BF36" s="192">
        <f t="shared" si="25"/>
        <v>25070</v>
      </c>
      <c r="BG36" s="192">
        <f t="shared" si="25"/>
        <v>25070</v>
      </c>
      <c r="BH36" s="192">
        <f t="shared" si="25"/>
        <v>25070</v>
      </c>
      <c r="BI36" s="192">
        <f t="shared" si="25"/>
        <v>25070</v>
      </c>
      <c r="BJ36" s="192">
        <f t="shared" si="25"/>
        <v>25070</v>
      </c>
      <c r="BK36" s="192">
        <f t="shared" si="25"/>
        <v>23450</v>
      </c>
      <c r="BL36" s="192">
        <f t="shared" si="25"/>
        <v>23450</v>
      </c>
      <c r="BM36" s="192">
        <f t="shared" si="25"/>
        <v>25070</v>
      </c>
      <c r="BN36" s="192">
        <f t="shared" si="25"/>
        <v>25070</v>
      </c>
      <c r="BO36" s="192">
        <f t="shared" si="25"/>
        <v>26690</v>
      </c>
      <c r="BP36" s="192">
        <f t="shared" si="25"/>
        <v>28715</v>
      </c>
      <c r="BQ36" s="192">
        <f t="shared" si="25"/>
        <v>28715</v>
      </c>
      <c r="BR36" s="192">
        <f t="shared" si="25"/>
        <v>28715</v>
      </c>
      <c r="BS36" s="192">
        <f t="shared" si="25"/>
        <v>28715</v>
      </c>
      <c r="BT36" s="192">
        <f t="shared" si="25"/>
        <v>30740</v>
      </c>
      <c r="BU36" s="192">
        <f t="shared" si="25"/>
        <v>33170</v>
      </c>
      <c r="BV36" s="192">
        <f t="shared" si="25"/>
        <v>33170</v>
      </c>
      <c r="BW36" s="192">
        <f t="shared" si="25"/>
        <v>30740</v>
      </c>
      <c r="BX36" s="192">
        <f t="shared" si="25"/>
        <v>26690</v>
      </c>
      <c r="BY36" s="192">
        <f t="shared" si="25"/>
        <v>26690</v>
      </c>
      <c r="BZ36" s="192">
        <f t="shared" si="25"/>
        <v>28715</v>
      </c>
      <c r="CA36" s="192">
        <f t="shared" si="25"/>
        <v>28715</v>
      </c>
      <c r="CB36" s="192">
        <f t="shared" si="25"/>
        <v>21830</v>
      </c>
      <c r="CC36" s="192">
        <f t="shared" si="25"/>
        <v>22194</v>
      </c>
      <c r="CD36" s="192">
        <f t="shared" si="25"/>
        <v>22194</v>
      </c>
      <c r="CE36" s="192">
        <f t="shared" si="25"/>
        <v>22194</v>
      </c>
      <c r="CF36" s="192">
        <f t="shared" si="25"/>
        <v>20979</v>
      </c>
      <c r="CG36" s="192">
        <f t="shared" si="25"/>
        <v>20979</v>
      </c>
      <c r="CH36" s="192">
        <f t="shared" si="25"/>
        <v>22194</v>
      </c>
      <c r="CI36" s="192">
        <f t="shared" si="25"/>
        <v>22194</v>
      </c>
      <c r="CJ36" s="192">
        <f t="shared" si="25"/>
        <v>22194</v>
      </c>
      <c r="CK36" s="192">
        <f t="shared" si="25"/>
        <v>20979</v>
      </c>
      <c r="CL36" s="192">
        <f t="shared" si="25"/>
        <v>20979</v>
      </c>
      <c r="CM36" s="192">
        <f t="shared" si="25"/>
        <v>20979</v>
      </c>
      <c r="CN36" s="192">
        <f t="shared" si="25"/>
        <v>20979</v>
      </c>
      <c r="CO36" s="192">
        <f t="shared" si="25"/>
        <v>20979</v>
      </c>
      <c r="CP36" s="192">
        <f t="shared" si="25"/>
        <v>20979</v>
      </c>
      <c r="CQ36" s="192">
        <f t="shared" ref="CQ36:DG37" si="26">ROUNDUP(CQ13*0.9,)</f>
        <v>20979</v>
      </c>
      <c r="CR36" s="192">
        <f t="shared" si="26"/>
        <v>20979</v>
      </c>
      <c r="CS36" s="192">
        <f t="shared" si="26"/>
        <v>20979</v>
      </c>
      <c r="CT36" s="192">
        <f t="shared" si="26"/>
        <v>20979</v>
      </c>
      <c r="CU36" s="192">
        <f t="shared" si="26"/>
        <v>20979</v>
      </c>
      <c r="CV36" s="192">
        <f t="shared" si="26"/>
        <v>20979</v>
      </c>
      <c r="CW36" s="192">
        <f t="shared" si="26"/>
        <v>20979</v>
      </c>
      <c r="CX36" s="192">
        <f t="shared" si="26"/>
        <v>20979</v>
      </c>
      <c r="CY36" s="192">
        <f t="shared" si="26"/>
        <v>20979</v>
      </c>
      <c r="CZ36" s="192">
        <f t="shared" si="26"/>
        <v>20979</v>
      </c>
      <c r="DA36" s="192">
        <f t="shared" si="26"/>
        <v>20979</v>
      </c>
      <c r="DB36" s="192">
        <f t="shared" si="26"/>
        <v>20979</v>
      </c>
      <c r="DC36" s="192">
        <f t="shared" si="26"/>
        <v>20979</v>
      </c>
      <c r="DD36" s="192">
        <f t="shared" si="26"/>
        <v>20979</v>
      </c>
      <c r="DE36" s="192">
        <f t="shared" si="26"/>
        <v>20979</v>
      </c>
      <c r="DF36" s="192">
        <f t="shared" si="26"/>
        <v>20979</v>
      </c>
      <c r="DG36" s="192">
        <f t="shared" si="26"/>
        <v>20979</v>
      </c>
      <c r="DH36" s="192">
        <f t="shared" ref="DH36:DR36" si="27">ROUNDUP(DH13*0.9,)</f>
        <v>13487</v>
      </c>
      <c r="DI36" s="192">
        <f t="shared" si="27"/>
        <v>13487</v>
      </c>
      <c r="DJ36" s="192">
        <f t="shared" si="27"/>
        <v>13892</v>
      </c>
      <c r="DK36" s="192">
        <f t="shared" si="27"/>
        <v>13892</v>
      </c>
      <c r="DL36" s="192">
        <f t="shared" si="27"/>
        <v>13487</v>
      </c>
      <c r="DM36" s="192">
        <f t="shared" si="27"/>
        <v>13487</v>
      </c>
      <c r="DN36" s="192">
        <f t="shared" si="27"/>
        <v>13487</v>
      </c>
      <c r="DO36" s="192">
        <f t="shared" si="27"/>
        <v>13487</v>
      </c>
      <c r="DP36" s="192">
        <f t="shared" si="27"/>
        <v>13487</v>
      </c>
      <c r="DQ36" s="192">
        <f t="shared" si="27"/>
        <v>13892</v>
      </c>
      <c r="DR36" s="192">
        <f t="shared" si="27"/>
        <v>13892</v>
      </c>
    </row>
    <row r="37" spans="1:129" s="50" customFormat="1" x14ac:dyDescent="0.2">
      <c r="A37" s="180">
        <v>2</v>
      </c>
      <c r="B37" s="192" t="e">
        <f t="shared" si="24"/>
        <v>#REF!</v>
      </c>
      <c r="C37" s="192" t="e">
        <f t="shared" si="24"/>
        <v>#REF!</v>
      </c>
      <c r="D37" s="192" t="e">
        <f t="shared" si="24"/>
        <v>#REF!</v>
      </c>
      <c r="E37" s="192" t="e">
        <f t="shared" si="24"/>
        <v>#REF!</v>
      </c>
      <c r="F37" s="192" t="e">
        <f t="shared" si="24"/>
        <v>#REF!</v>
      </c>
      <c r="G37" s="192" t="e">
        <f t="shared" si="24"/>
        <v>#REF!</v>
      </c>
      <c r="H37" s="192" t="e">
        <f t="shared" si="24"/>
        <v>#REF!</v>
      </c>
      <c r="I37" s="192" t="e">
        <f t="shared" si="24"/>
        <v>#REF!</v>
      </c>
      <c r="J37" s="192" t="e">
        <f t="shared" si="24"/>
        <v>#REF!</v>
      </c>
      <c r="K37" s="192" t="e">
        <f t="shared" si="24"/>
        <v>#REF!</v>
      </c>
      <c r="L37" s="192" t="e">
        <f t="shared" si="24"/>
        <v>#REF!</v>
      </c>
      <c r="M37" s="192" t="e">
        <f t="shared" si="24"/>
        <v>#REF!</v>
      </c>
      <c r="N37" s="192" t="e">
        <f t="shared" si="24"/>
        <v>#REF!</v>
      </c>
      <c r="O37" s="192" t="e">
        <f t="shared" si="24"/>
        <v>#REF!</v>
      </c>
      <c r="P37" s="192" t="e">
        <f t="shared" si="24"/>
        <v>#REF!</v>
      </c>
      <c r="Q37" s="192" t="e">
        <f t="shared" si="24"/>
        <v>#REF!</v>
      </c>
      <c r="R37" s="192" t="e">
        <f t="shared" si="24"/>
        <v>#REF!</v>
      </c>
      <c r="S37" s="192" t="e">
        <f t="shared" si="24"/>
        <v>#REF!</v>
      </c>
      <c r="T37" s="192">
        <f t="shared" si="24"/>
        <v>33615</v>
      </c>
      <c r="U37" s="192">
        <f t="shared" si="24"/>
        <v>45360</v>
      </c>
      <c r="V37" s="192">
        <f t="shared" si="24"/>
        <v>45360</v>
      </c>
      <c r="W37" s="192">
        <f t="shared" si="24"/>
        <v>45360</v>
      </c>
      <c r="X37" s="192">
        <f t="shared" si="24"/>
        <v>39690</v>
      </c>
      <c r="Y37" s="192">
        <f t="shared" si="24"/>
        <v>39690</v>
      </c>
      <c r="Z37" s="192">
        <f t="shared" si="24"/>
        <v>39690</v>
      </c>
      <c r="AA37" s="192">
        <f t="shared" si="24"/>
        <v>39690</v>
      </c>
      <c r="AB37" s="192">
        <f t="shared" si="24"/>
        <v>39690</v>
      </c>
      <c r="AC37" s="192">
        <f t="shared" si="24"/>
        <v>39690</v>
      </c>
      <c r="AD37" s="192">
        <f t="shared" si="24"/>
        <v>32724</v>
      </c>
      <c r="AE37" s="192">
        <f t="shared" si="25"/>
        <v>19359</v>
      </c>
      <c r="AF37" s="192">
        <f t="shared" si="25"/>
        <v>19359</v>
      </c>
      <c r="AG37" s="192">
        <f t="shared" si="25"/>
        <v>19359</v>
      </c>
      <c r="AH37" s="192">
        <f t="shared" si="25"/>
        <v>19359</v>
      </c>
      <c r="AI37" s="192">
        <f t="shared" si="25"/>
        <v>19359</v>
      </c>
      <c r="AJ37" s="192">
        <f t="shared" si="25"/>
        <v>20979</v>
      </c>
      <c r="AK37" s="192">
        <f t="shared" si="25"/>
        <v>20979</v>
      </c>
      <c r="AL37" s="192">
        <f t="shared" si="25"/>
        <v>20979</v>
      </c>
      <c r="AM37" s="192">
        <f t="shared" si="25"/>
        <v>20979</v>
      </c>
      <c r="AN37" s="192">
        <f t="shared" si="25"/>
        <v>20979</v>
      </c>
      <c r="AO37" s="192">
        <f t="shared" si="25"/>
        <v>19359</v>
      </c>
      <c r="AP37" s="192">
        <f t="shared" si="25"/>
        <v>19359</v>
      </c>
      <c r="AQ37" s="192">
        <f t="shared" si="25"/>
        <v>19359</v>
      </c>
      <c r="AR37" s="192">
        <f t="shared" si="25"/>
        <v>19359</v>
      </c>
      <c r="AS37" s="192">
        <f t="shared" si="25"/>
        <v>19359</v>
      </c>
      <c r="AT37" s="192">
        <f t="shared" si="25"/>
        <v>22599</v>
      </c>
      <c r="AU37" s="192">
        <f t="shared" si="25"/>
        <v>22599</v>
      </c>
      <c r="AV37" s="192">
        <f t="shared" si="25"/>
        <v>22599</v>
      </c>
      <c r="AW37" s="192">
        <f t="shared" si="25"/>
        <v>22599</v>
      </c>
      <c r="AX37" s="192">
        <f t="shared" si="25"/>
        <v>22599</v>
      </c>
      <c r="AY37" s="192">
        <f t="shared" si="25"/>
        <v>24219</v>
      </c>
      <c r="AZ37" s="192">
        <f t="shared" si="25"/>
        <v>26244</v>
      </c>
      <c r="BA37" s="192">
        <f t="shared" si="25"/>
        <v>26649</v>
      </c>
      <c r="BB37" s="192">
        <f t="shared" si="25"/>
        <v>26649</v>
      </c>
      <c r="BC37" s="192">
        <f t="shared" si="25"/>
        <v>26649</v>
      </c>
      <c r="BD37" s="192">
        <f t="shared" si="25"/>
        <v>26649</v>
      </c>
      <c r="BE37" s="192">
        <f t="shared" si="25"/>
        <v>26649</v>
      </c>
      <c r="BF37" s="192">
        <f t="shared" si="25"/>
        <v>26649</v>
      </c>
      <c r="BG37" s="192">
        <f t="shared" si="25"/>
        <v>26649</v>
      </c>
      <c r="BH37" s="192">
        <f t="shared" si="25"/>
        <v>26649</v>
      </c>
      <c r="BI37" s="192">
        <f t="shared" si="25"/>
        <v>26649</v>
      </c>
      <c r="BJ37" s="192">
        <f t="shared" si="25"/>
        <v>26649</v>
      </c>
      <c r="BK37" s="192">
        <f t="shared" si="25"/>
        <v>25029</v>
      </c>
      <c r="BL37" s="192">
        <f t="shared" si="25"/>
        <v>25029</v>
      </c>
      <c r="BM37" s="192">
        <f t="shared" si="25"/>
        <v>26649</v>
      </c>
      <c r="BN37" s="192">
        <f t="shared" si="25"/>
        <v>26649</v>
      </c>
      <c r="BO37" s="192">
        <f t="shared" si="25"/>
        <v>28269</v>
      </c>
      <c r="BP37" s="192">
        <f t="shared" si="25"/>
        <v>30294</v>
      </c>
      <c r="BQ37" s="192">
        <f t="shared" si="25"/>
        <v>30294</v>
      </c>
      <c r="BR37" s="192">
        <f t="shared" si="25"/>
        <v>30294</v>
      </c>
      <c r="BS37" s="192">
        <f t="shared" si="25"/>
        <v>30294</v>
      </c>
      <c r="BT37" s="192">
        <f t="shared" si="25"/>
        <v>32319</v>
      </c>
      <c r="BU37" s="192">
        <f t="shared" si="25"/>
        <v>34749</v>
      </c>
      <c r="BV37" s="192">
        <f t="shared" si="25"/>
        <v>34749</v>
      </c>
      <c r="BW37" s="192">
        <f t="shared" si="25"/>
        <v>32319</v>
      </c>
      <c r="BX37" s="192">
        <f t="shared" si="25"/>
        <v>28269</v>
      </c>
      <c r="BY37" s="192">
        <f t="shared" si="25"/>
        <v>28269</v>
      </c>
      <c r="BZ37" s="192">
        <f t="shared" si="25"/>
        <v>30294</v>
      </c>
      <c r="CA37" s="192">
        <f t="shared" si="25"/>
        <v>30294</v>
      </c>
      <c r="CB37" s="192">
        <f t="shared" si="25"/>
        <v>23409</v>
      </c>
      <c r="CC37" s="192">
        <f t="shared" si="25"/>
        <v>23774</v>
      </c>
      <c r="CD37" s="192">
        <f t="shared" si="25"/>
        <v>23774</v>
      </c>
      <c r="CE37" s="192">
        <f t="shared" si="25"/>
        <v>23774</v>
      </c>
      <c r="CF37" s="192">
        <f t="shared" si="25"/>
        <v>22559</v>
      </c>
      <c r="CG37" s="192">
        <f t="shared" si="25"/>
        <v>22559</v>
      </c>
      <c r="CH37" s="192">
        <f t="shared" si="25"/>
        <v>23774</v>
      </c>
      <c r="CI37" s="192">
        <f t="shared" si="25"/>
        <v>23774</v>
      </c>
      <c r="CJ37" s="192">
        <f t="shared" si="25"/>
        <v>23774</v>
      </c>
      <c r="CK37" s="192">
        <f t="shared" si="25"/>
        <v>22559</v>
      </c>
      <c r="CL37" s="192">
        <f t="shared" si="25"/>
        <v>22559</v>
      </c>
      <c r="CM37" s="192">
        <f t="shared" si="25"/>
        <v>22559</v>
      </c>
      <c r="CN37" s="192">
        <f t="shared" si="25"/>
        <v>22559</v>
      </c>
      <c r="CO37" s="192">
        <f t="shared" si="25"/>
        <v>22559</v>
      </c>
      <c r="CP37" s="192">
        <f t="shared" si="25"/>
        <v>22559</v>
      </c>
      <c r="CQ37" s="192">
        <f t="shared" si="26"/>
        <v>22559</v>
      </c>
      <c r="CR37" s="192">
        <f t="shared" si="26"/>
        <v>22559</v>
      </c>
      <c r="CS37" s="192">
        <f t="shared" si="26"/>
        <v>22559</v>
      </c>
      <c r="CT37" s="192">
        <f t="shared" si="26"/>
        <v>22559</v>
      </c>
      <c r="CU37" s="192">
        <f t="shared" si="26"/>
        <v>22559</v>
      </c>
      <c r="CV37" s="192">
        <f t="shared" si="26"/>
        <v>22559</v>
      </c>
      <c r="CW37" s="192">
        <f t="shared" si="26"/>
        <v>22559</v>
      </c>
      <c r="CX37" s="192">
        <f t="shared" si="26"/>
        <v>22559</v>
      </c>
      <c r="CY37" s="192">
        <f t="shared" si="26"/>
        <v>22559</v>
      </c>
      <c r="CZ37" s="192">
        <f t="shared" si="26"/>
        <v>22559</v>
      </c>
      <c r="DA37" s="192">
        <f t="shared" si="26"/>
        <v>22559</v>
      </c>
      <c r="DB37" s="192">
        <f t="shared" si="26"/>
        <v>22559</v>
      </c>
      <c r="DC37" s="192">
        <f t="shared" si="26"/>
        <v>22559</v>
      </c>
      <c r="DD37" s="192">
        <f t="shared" si="26"/>
        <v>22559</v>
      </c>
      <c r="DE37" s="192">
        <f t="shared" si="26"/>
        <v>22559</v>
      </c>
      <c r="DF37" s="192">
        <f t="shared" si="26"/>
        <v>22559</v>
      </c>
      <c r="DG37" s="192">
        <f t="shared" si="26"/>
        <v>22478</v>
      </c>
      <c r="DH37" s="192">
        <f t="shared" ref="DH37:DR37" si="28">ROUNDUP(DH14*0.9,)</f>
        <v>14985</v>
      </c>
      <c r="DI37" s="192">
        <f t="shared" si="28"/>
        <v>14985</v>
      </c>
      <c r="DJ37" s="192">
        <f t="shared" si="28"/>
        <v>15390</v>
      </c>
      <c r="DK37" s="192">
        <f t="shared" si="28"/>
        <v>15390</v>
      </c>
      <c r="DL37" s="192">
        <f t="shared" si="28"/>
        <v>14985</v>
      </c>
      <c r="DM37" s="192">
        <f t="shared" si="28"/>
        <v>14985</v>
      </c>
      <c r="DN37" s="192">
        <f t="shared" si="28"/>
        <v>14985</v>
      </c>
      <c r="DO37" s="192">
        <f t="shared" si="28"/>
        <v>14985</v>
      </c>
      <c r="DP37" s="192">
        <f t="shared" si="28"/>
        <v>14985</v>
      </c>
      <c r="DQ37" s="192">
        <f t="shared" si="28"/>
        <v>15390</v>
      </c>
      <c r="DR37" s="192">
        <f t="shared" si="28"/>
        <v>15390</v>
      </c>
    </row>
    <row r="38" spans="1:129" s="50" customFormat="1" x14ac:dyDescent="0.2">
      <c r="A38" s="42" t="s">
        <v>84</v>
      </c>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row>
    <row r="39" spans="1:129" s="50" customFormat="1" x14ac:dyDescent="0.2">
      <c r="A39" s="88">
        <f>A30</f>
        <v>1</v>
      </c>
      <c r="B39" s="192" t="e">
        <f t="shared" ref="B39:AD40" si="29">ROUNDUP(B16*0.9,)</f>
        <v>#REF!</v>
      </c>
      <c r="C39" s="192" t="e">
        <f t="shared" si="29"/>
        <v>#REF!</v>
      </c>
      <c r="D39" s="192" t="e">
        <f t="shared" si="29"/>
        <v>#REF!</v>
      </c>
      <c r="E39" s="192" t="e">
        <f t="shared" si="29"/>
        <v>#REF!</v>
      </c>
      <c r="F39" s="192" t="e">
        <f t="shared" si="29"/>
        <v>#REF!</v>
      </c>
      <c r="G39" s="192" t="e">
        <f t="shared" si="29"/>
        <v>#REF!</v>
      </c>
      <c r="H39" s="192" t="e">
        <f t="shared" si="29"/>
        <v>#REF!</v>
      </c>
      <c r="I39" s="192" t="e">
        <f t="shared" si="29"/>
        <v>#REF!</v>
      </c>
      <c r="J39" s="192" t="e">
        <f t="shared" si="29"/>
        <v>#REF!</v>
      </c>
      <c r="K39" s="192" t="e">
        <f t="shared" si="29"/>
        <v>#REF!</v>
      </c>
      <c r="L39" s="192" t="e">
        <f t="shared" si="29"/>
        <v>#REF!</v>
      </c>
      <c r="M39" s="192" t="e">
        <f t="shared" si="29"/>
        <v>#REF!</v>
      </c>
      <c r="N39" s="192" t="e">
        <f t="shared" si="29"/>
        <v>#REF!</v>
      </c>
      <c r="O39" s="192" t="e">
        <f t="shared" si="29"/>
        <v>#REF!</v>
      </c>
      <c r="P39" s="192" t="e">
        <f t="shared" si="29"/>
        <v>#REF!</v>
      </c>
      <c r="Q39" s="192" t="e">
        <f t="shared" si="29"/>
        <v>#REF!</v>
      </c>
      <c r="R39" s="192" t="e">
        <f t="shared" si="29"/>
        <v>#REF!</v>
      </c>
      <c r="S39" s="192" t="e">
        <f t="shared" si="29"/>
        <v>#REF!</v>
      </c>
      <c r="T39" s="192">
        <f t="shared" si="29"/>
        <v>32603</v>
      </c>
      <c r="U39" s="192">
        <f t="shared" si="29"/>
        <v>44348</v>
      </c>
      <c r="V39" s="192">
        <f t="shared" si="29"/>
        <v>44348</v>
      </c>
      <c r="W39" s="192">
        <f t="shared" si="29"/>
        <v>44348</v>
      </c>
      <c r="X39" s="192">
        <f t="shared" si="29"/>
        <v>38678</v>
      </c>
      <c r="Y39" s="192">
        <f t="shared" si="29"/>
        <v>38678</v>
      </c>
      <c r="Z39" s="192">
        <f t="shared" si="29"/>
        <v>38678</v>
      </c>
      <c r="AA39" s="192">
        <f t="shared" si="29"/>
        <v>38678</v>
      </c>
      <c r="AB39" s="192">
        <f t="shared" si="29"/>
        <v>38678</v>
      </c>
      <c r="AC39" s="192">
        <f t="shared" si="29"/>
        <v>38678</v>
      </c>
      <c r="AD39" s="192">
        <f t="shared" si="29"/>
        <v>31955</v>
      </c>
      <c r="AE39" s="192">
        <f t="shared" ref="AE39:CP40" si="30">ROUNDUP(AE16*0.9,)</f>
        <v>18590</v>
      </c>
      <c r="AF39" s="192">
        <f t="shared" si="30"/>
        <v>18590</v>
      </c>
      <c r="AG39" s="192">
        <f t="shared" si="30"/>
        <v>18590</v>
      </c>
      <c r="AH39" s="192">
        <f t="shared" si="30"/>
        <v>18590</v>
      </c>
      <c r="AI39" s="192">
        <f t="shared" si="30"/>
        <v>18590</v>
      </c>
      <c r="AJ39" s="192">
        <f t="shared" si="30"/>
        <v>20210</v>
      </c>
      <c r="AK39" s="192">
        <f t="shared" si="30"/>
        <v>20210</v>
      </c>
      <c r="AL39" s="192">
        <f t="shared" si="30"/>
        <v>20210</v>
      </c>
      <c r="AM39" s="192">
        <f t="shared" si="30"/>
        <v>20210</v>
      </c>
      <c r="AN39" s="192">
        <f t="shared" si="30"/>
        <v>20210</v>
      </c>
      <c r="AO39" s="192">
        <f t="shared" si="30"/>
        <v>18590</v>
      </c>
      <c r="AP39" s="192">
        <f t="shared" si="30"/>
        <v>18590</v>
      </c>
      <c r="AQ39" s="192">
        <f t="shared" si="30"/>
        <v>18590</v>
      </c>
      <c r="AR39" s="192">
        <f t="shared" si="30"/>
        <v>18590</v>
      </c>
      <c r="AS39" s="192">
        <f t="shared" si="30"/>
        <v>18590</v>
      </c>
      <c r="AT39" s="192">
        <f t="shared" si="30"/>
        <v>21830</v>
      </c>
      <c r="AU39" s="192">
        <f t="shared" si="30"/>
        <v>21830</v>
      </c>
      <c r="AV39" s="192">
        <f t="shared" si="30"/>
        <v>21830</v>
      </c>
      <c r="AW39" s="192">
        <f t="shared" si="30"/>
        <v>21830</v>
      </c>
      <c r="AX39" s="192">
        <f t="shared" si="30"/>
        <v>21830</v>
      </c>
      <c r="AY39" s="192">
        <f t="shared" si="30"/>
        <v>23450</v>
      </c>
      <c r="AZ39" s="192">
        <f t="shared" si="30"/>
        <v>25475</v>
      </c>
      <c r="BA39" s="192">
        <f t="shared" si="30"/>
        <v>25880</v>
      </c>
      <c r="BB39" s="192">
        <f t="shared" si="30"/>
        <v>25880</v>
      </c>
      <c r="BC39" s="192">
        <f t="shared" si="30"/>
        <v>25880</v>
      </c>
      <c r="BD39" s="192">
        <f t="shared" si="30"/>
        <v>25880</v>
      </c>
      <c r="BE39" s="192">
        <f t="shared" si="30"/>
        <v>25880</v>
      </c>
      <c r="BF39" s="192">
        <f t="shared" si="30"/>
        <v>25880</v>
      </c>
      <c r="BG39" s="192">
        <f t="shared" si="30"/>
        <v>25880</v>
      </c>
      <c r="BH39" s="192">
        <f t="shared" si="30"/>
        <v>25880</v>
      </c>
      <c r="BI39" s="192">
        <f t="shared" si="30"/>
        <v>25880</v>
      </c>
      <c r="BJ39" s="192">
        <f t="shared" si="30"/>
        <v>25880</v>
      </c>
      <c r="BK39" s="192">
        <f t="shared" si="30"/>
        <v>24260</v>
      </c>
      <c r="BL39" s="192">
        <f t="shared" si="30"/>
        <v>24260</v>
      </c>
      <c r="BM39" s="192">
        <f t="shared" si="30"/>
        <v>25880</v>
      </c>
      <c r="BN39" s="192">
        <f t="shared" si="30"/>
        <v>25880</v>
      </c>
      <c r="BO39" s="192">
        <f t="shared" si="30"/>
        <v>27500</v>
      </c>
      <c r="BP39" s="192">
        <f t="shared" si="30"/>
        <v>29525</v>
      </c>
      <c r="BQ39" s="192">
        <f t="shared" si="30"/>
        <v>29525</v>
      </c>
      <c r="BR39" s="192">
        <f t="shared" si="30"/>
        <v>29525</v>
      </c>
      <c r="BS39" s="192">
        <f t="shared" si="30"/>
        <v>29525</v>
      </c>
      <c r="BT39" s="192">
        <f t="shared" si="30"/>
        <v>31550</v>
      </c>
      <c r="BU39" s="192">
        <f t="shared" si="30"/>
        <v>33980</v>
      </c>
      <c r="BV39" s="192">
        <f t="shared" si="30"/>
        <v>33980</v>
      </c>
      <c r="BW39" s="192">
        <f t="shared" si="30"/>
        <v>31550</v>
      </c>
      <c r="BX39" s="192">
        <f t="shared" si="30"/>
        <v>27500</v>
      </c>
      <c r="BY39" s="192">
        <f t="shared" si="30"/>
        <v>27500</v>
      </c>
      <c r="BZ39" s="192">
        <f t="shared" si="30"/>
        <v>29525</v>
      </c>
      <c r="CA39" s="192">
        <f t="shared" si="30"/>
        <v>29525</v>
      </c>
      <c r="CB39" s="192">
        <f t="shared" si="30"/>
        <v>22640</v>
      </c>
      <c r="CC39" s="192">
        <f t="shared" si="30"/>
        <v>23004</v>
      </c>
      <c r="CD39" s="192">
        <f t="shared" si="30"/>
        <v>23004</v>
      </c>
      <c r="CE39" s="192">
        <f t="shared" si="30"/>
        <v>23004</v>
      </c>
      <c r="CF39" s="192">
        <f t="shared" si="30"/>
        <v>21789</v>
      </c>
      <c r="CG39" s="192">
        <f t="shared" si="30"/>
        <v>21789</v>
      </c>
      <c r="CH39" s="192">
        <f t="shared" si="30"/>
        <v>23004</v>
      </c>
      <c r="CI39" s="192">
        <f t="shared" si="30"/>
        <v>23004</v>
      </c>
      <c r="CJ39" s="192">
        <f t="shared" si="30"/>
        <v>23004</v>
      </c>
      <c r="CK39" s="192">
        <f t="shared" si="30"/>
        <v>21789</v>
      </c>
      <c r="CL39" s="192">
        <f t="shared" si="30"/>
        <v>21789</v>
      </c>
      <c r="CM39" s="192">
        <f t="shared" si="30"/>
        <v>21789</v>
      </c>
      <c r="CN39" s="192">
        <f t="shared" si="30"/>
        <v>21789</v>
      </c>
      <c r="CO39" s="192">
        <f t="shared" si="30"/>
        <v>21789</v>
      </c>
      <c r="CP39" s="192">
        <f t="shared" si="30"/>
        <v>21789</v>
      </c>
      <c r="CQ39" s="192">
        <f t="shared" ref="CQ39:DG40" si="31">ROUNDUP(CQ16*0.9,)</f>
        <v>21789</v>
      </c>
      <c r="CR39" s="192">
        <f t="shared" si="31"/>
        <v>21789</v>
      </c>
      <c r="CS39" s="192">
        <f t="shared" si="31"/>
        <v>21789</v>
      </c>
      <c r="CT39" s="192">
        <f t="shared" si="31"/>
        <v>21789</v>
      </c>
      <c r="CU39" s="192">
        <f t="shared" si="31"/>
        <v>21789</v>
      </c>
      <c r="CV39" s="192">
        <f t="shared" si="31"/>
        <v>21789</v>
      </c>
      <c r="CW39" s="192">
        <f t="shared" si="31"/>
        <v>21789</v>
      </c>
      <c r="CX39" s="192">
        <f t="shared" si="31"/>
        <v>21789</v>
      </c>
      <c r="CY39" s="192">
        <f t="shared" si="31"/>
        <v>21789</v>
      </c>
      <c r="CZ39" s="192">
        <f t="shared" si="31"/>
        <v>21789</v>
      </c>
      <c r="DA39" s="192">
        <f t="shared" si="31"/>
        <v>21789</v>
      </c>
      <c r="DB39" s="192">
        <f t="shared" si="31"/>
        <v>21789</v>
      </c>
      <c r="DC39" s="192">
        <f t="shared" si="31"/>
        <v>21789</v>
      </c>
      <c r="DD39" s="192">
        <f t="shared" si="31"/>
        <v>21789</v>
      </c>
      <c r="DE39" s="192">
        <f t="shared" si="31"/>
        <v>21789</v>
      </c>
      <c r="DF39" s="192">
        <f t="shared" si="31"/>
        <v>21789</v>
      </c>
      <c r="DG39" s="192">
        <f t="shared" si="31"/>
        <v>21789</v>
      </c>
      <c r="DH39" s="192">
        <f t="shared" ref="DH39:DR39" si="32">ROUNDUP(DH16*0.9,)</f>
        <v>14297</v>
      </c>
      <c r="DI39" s="192">
        <f t="shared" si="32"/>
        <v>14297</v>
      </c>
      <c r="DJ39" s="192">
        <f t="shared" si="32"/>
        <v>14702</v>
      </c>
      <c r="DK39" s="192">
        <f t="shared" si="32"/>
        <v>14702</v>
      </c>
      <c r="DL39" s="192">
        <f t="shared" si="32"/>
        <v>14297</v>
      </c>
      <c r="DM39" s="192">
        <f t="shared" si="32"/>
        <v>14297</v>
      </c>
      <c r="DN39" s="192">
        <f t="shared" si="32"/>
        <v>14297</v>
      </c>
      <c r="DO39" s="192">
        <f t="shared" si="32"/>
        <v>14297</v>
      </c>
      <c r="DP39" s="192">
        <f t="shared" si="32"/>
        <v>14297</v>
      </c>
      <c r="DQ39" s="192">
        <f t="shared" si="32"/>
        <v>14702</v>
      </c>
      <c r="DR39" s="192">
        <f t="shared" si="32"/>
        <v>14702</v>
      </c>
    </row>
    <row r="40" spans="1:129" s="50" customFormat="1" x14ac:dyDescent="0.2">
      <c r="A40" s="88">
        <f>A31</f>
        <v>2</v>
      </c>
      <c r="B40" s="192" t="e">
        <f t="shared" si="29"/>
        <v>#REF!</v>
      </c>
      <c r="C40" s="192" t="e">
        <f t="shared" si="29"/>
        <v>#REF!</v>
      </c>
      <c r="D40" s="192" t="e">
        <f t="shared" si="29"/>
        <v>#REF!</v>
      </c>
      <c r="E40" s="192" t="e">
        <f t="shared" si="29"/>
        <v>#REF!</v>
      </c>
      <c r="F40" s="192" t="e">
        <f t="shared" si="29"/>
        <v>#REF!</v>
      </c>
      <c r="G40" s="192" t="e">
        <f t="shared" si="29"/>
        <v>#REF!</v>
      </c>
      <c r="H40" s="192" t="e">
        <f t="shared" si="29"/>
        <v>#REF!</v>
      </c>
      <c r="I40" s="192" t="e">
        <f t="shared" si="29"/>
        <v>#REF!</v>
      </c>
      <c r="J40" s="192" t="e">
        <f t="shared" si="29"/>
        <v>#REF!</v>
      </c>
      <c r="K40" s="192" t="e">
        <f t="shared" si="29"/>
        <v>#REF!</v>
      </c>
      <c r="L40" s="192" t="e">
        <f t="shared" si="29"/>
        <v>#REF!</v>
      </c>
      <c r="M40" s="192" t="e">
        <f t="shared" si="29"/>
        <v>#REF!</v>
      </c>
      <c r="N40" s="192" t="e">
        <f t="shared" si="29"/>
        <v>#REF!</v>
      </c>
      <c r="O40" s="192" t="e">
        <f t="shared" si="29"/>
        <v>#REF!</v>
      </c>
      <c r="P40" s="192" t="e">
        <f t="shared" si="29"/>
        <v>#REF!</v>
      </c>
      <c r="Q40" s="192" t="e">
        <f t="shared" si="29"/>
        <v>#REF!</v>
      </c>
      <c r="R40" s="192" t="e">
        <f t="shared" si="29"/>
        <v>#REF!</v>
      </c>
      <c r="S40" s="192" t="e">
        <f t="shared" si="29"/>
        <v>#REF!</v>
      </c>
      <c r="T40" s="192">
        <f t="shared" si="29"/>
        <v>34425</v>
      </c>
      <c r="U40" s="192">
        <f t="shared" si="29"/>
        <v>46170</v>
      </c>
      <c r="V40" s="192">
        <f t="shared" si="29"/>
        <v>46170</v>
      </c>
      <c r="W40" s="192">
        <f t="shared" si="29"/>
        <v>46170</v>
      </c>
      <c r="X40" s="192">
        <f t="shared" si="29"/>
        <v>40500</v>
      </c>
      <c r="Y40" s="192">
        <f t="shared" si="29"/>
        <v>40500</v>
      </c>
      <c r="Z40" s="192">
        <f t="shared" si="29"/>
        <v>40500</v>
      </c>
      <c r="AA40" s="192">
        <f t="shared" si="29"/>
        <v>40500</v>
      </c>
      <c r="AB40" s="192">
        <f t="shared" si="29"/>
        <v>40500</v>
      </c>
      <c r="AC40" s="192">
        <f t="shared" si="29"/>
        <v>40500</v>
      </c>
      <c r="AD40" s="192">
        <f t="shared" si="29"/>
        <v>33534</v>
      </c>
      <c r="AE40" s="192">
        <f t="shared" si="30"/>
        <v>20169</v>
      </c>
      <c r="AF40" s="192">
        <f t="shared" si="30"/>
        <v>20169</v>
      </c>
      <c r="AG40" s="192">
        <f t="shared" si="30"/>
        <v>20169</v>
      </c>
      <c r="AH40" s="192">
        <f t="shared" si="30"/>
        <v>20169</v>
      </c>
      <c r="AI40" s="192">
        <f t="shared" si="30"/>
        <v>20169</v>
      </c>
      <c r="AJ40" s="192">
        <f t="shared" si="30"/>
        <v>21789</v>
      </c>
      <c r="AK40" s="192">
        <f t="shared" si="30"/>
        <v>21789</v>
      </c>
      <c r="AL40" s="192">
        <f t="shared" si="30"/>
        <v>21789</v>
      </c>
      <c r="AM40" s="192">
        <f t="shared" si="30"/>
        <v>21789</v>
      </c>
      <c r="AN40" s="192">
        <f t="shared" si="30"/>
        <v>21789</v>
      </c>
      <c r="AO40" s="192">
        <f t="shared" si="30"/>
        <v>20169</v>
      </c>
      <c r="AP40" s="192">
        <f t="shared" si="30"/>
        <v>20169</v>
      </c>
      <c r="AQ40" s="192">
        <f t="shared" si="30"/>
        <v>20169</v>
      </c>
      <c r="AR40" s="192">
        <f t="shared" si="30"/>
        <v>20169</v>
      </c>
      <c r="AS40" s="192">
        <f t="shared" si="30"/>
        <v>20169</v>
      </c>
      <c r="AT40" s="192">
        <f t="shared" si="30"/>
        <v>23409</v>
      </c>
      <c r="AU40" s="192">
        <f t="shared" si="30"/>
        <v>23409</v>
      </c>
      <c r="AV40" s="192">
        <f t="shared" si="30"/>
        <v>23409</v>
      </c>
      <c r="AW40" s="192">
        <f t="shared" si="30"/>
        <v>23409</v>
      </c>
      <c r="AX40" s="192">
        <f t="shared" si="30"/>
        <v>23409</v>
      </c>
      <c r="AY40" s="192">
        <f t="shared" si="30"/>
        <v>25029</v>
      </c>
      <c r="AZ40" s="192">
        <f t="shared" si="30"/>
        <v>27054</v>
      </c>
      <c r="BA40" s="192">
        <f t="shared" si="30"/>
        <v>27459</v>
      </c>
      <c r="BB40" s="192">
        <f t="shared" si="30"/>
        <v>27459</v>
      </c>
      <c r="BC40" s="192">
        <f t="shared" si="30"/>
        <v>27459</v>
      </c>
      <c r="BD40" s="192">
        <f t="shared" si="30"/>
        <v>27459</v>
      </c>
      <c r="BE40" s="192">
        <f t="shared" si="30"/>
        <v>27459</v>
      </c>
      <c r="BF40" s="192">
        <f t="shared" si="30"/>
        <v>27459</v>
      </c>
      <c r="BG40" s="192">
        <f t="shared" si="30"/>
        <v>27459</v>
      </c>
      <c r="BH40" s="192">
        <f t="shared" si="30"/>
        <v>27459</v>
      </c>
      <c r="BI40" s="192">
        <f t="shared" si="30"/>
        <v>27459</v>
      </c>
      <c r="BJ40" s="192">
        <f t="shared" si="30"/>
        <v>27459</v>
      </c>
      <c r="BK40" s="192">
        <f t="shared" si="30"/>
        <v>25839</v>
      </c>
      <c r="BL40" s="192">
        <f t="shared" si="30"/>
        <v>25839</v>
      </c>
      <c r="BM40" s="192">
        <f t="shared" si="30"/>
        <v>27459</v>
      </c>
      <c r="BN40" s="192">
        <f t="shared" si="30"/>
        <v>27459</v>
      </c>
      <c r="BO40" s="192">
        <f t="shared" si="30"/>
        <v>29079</v>
      </c>
      <c r="BP40" s="192">
        <f t="shared" si="30"/>
        <v>31104</v>
      </c>
      <c r="BQ40" s="192">
        <f t="shared" si="30"/>
        <v>31104</v>
      </c>
      <c r="BR40" s="192">
        <f t="shared" si="30"/>
        <v>31104</v>
      </c>
      <c r="BS40" s="192">
        <f t="shared" si="30"/>
        <v>31104</v>
      </c>
      <c r="BT40" s="192">
        <f t="shared" si="30"/>
        <v>33129</v>
      </c>
      <c r="BU40" s="192">
        <f t="shared" si="30"/>
        <v>35559</v>
      </c>
      <c r="BV40" s="192">
        <f t="shared" si="30"/>
        <v>35559</v>
      </c>
      <c r="BW40" s="192">
        <f t="shared" si="30"/>
        <v>33129</v>
      </c>
      <c r="BX40" s="192">
        <f t="shared" si="30"/>
        <v>29079</v>
      </c>
      <c r="BY40" s="192">
        <f t="shared" si="30"/>
        <v>29079</v>
      </c>
      <c r="BZ40" s="192">
        <f t="shared" si="30"/>
        <v>31104</v>
      </c>
      <c r="CA40" s="192">
        <f t="shared" si="30"/>
        <v>31104</v>
      </c>
      <c r="CB40" s="192">
        <f t="shared" si="30"/>
        <v>24219</v>
      </c>
      <c r="CC40" s="192">
        <f t="shared" si="30"/>
        <v>24584</v>
      </c>
      <c r="CD40" s="192">
        <f t="shared" si="30"/>
        <v>24584</v>
      </c>
      <c r="CE40" s="192">
        <f t="shared" si="30"/>
        <v>24584</v>
      </c>
      <c r="CF40" s="192">
        <f t="shared" si="30"/>
        <v>23369</v>
      </c>
      <c r="CG40" s="192">
        <f t="shared" si="30"/>
        <v>23369</v>
      </c>
      <c r="CH40" s="192">
        <f t="shared" si="30"/>
        <v>24584</v>
      </c>
      <c r="CI40" s="192">
        <f t="shared" si="30"/>
        <v>24584</v>
      </c>
      <c r="CJ40" s="192">
        <f t="shared" si="30"/>
        <v>24584</v>
      </c>
      <c r="CK40" s="192">
        <f t="shared" si="30"/>
        <v>23369</v>
      </c>
      <c r="CL40" s="192">
        <f t="shared" si="30"/>
        <v>23369</v>
      </c>
      <c r="CM40" s="192">
        <f t="shared" si="30"/>
        <v>23369</v>
      </c>
      <c r="CN40" s="192">
        <f t="shared" si="30"/>
        <v>23369</v>
      </c>
      <c r="CO40" s="192">
        <f t="shared" si="30"/>
        <v>23369</v>
      </c>
      <c r="CP40" s="192">
        <f t="shared" si="30"/>
        <v>23369</v>
      </c>
      <c r="CQ40" s="192">
        <f t="shared" si="31"/>
        <v>23369</v>
      </c>
      <c r="CR40" s="192">
        <f t="shared" si="31"/>
        <v>23369</v>
      </c>
      <c r="CS40" s="192">
        <f t="shared" si="31"/>
        <v>23369</v>
      </c>
      <c r="CT40" s="192">
        <f t="shared" si="31"/>
        <v>23369</v>
      </c>
      <c r="CU40" s="192">
        <f t="shared" si="31"/>
        <v>23369</v>
      </c>
      <c r="CV40" s="192">
        <f t="shared" si="31"/>
        <v>23369</v>
      </c>
      <c r="CW40" s="192">
        <f t="shared" si="31"/>
        <v>23369</v>
      </c>
      <c r="CX40" s="192">
        <f t="shared" si="31"/>
        <v>23369</v>
      </c>
      <c r="CY40" s="192">
        <f t="shared" si="31"/>
        <v>23369</v>
      </c>
      <c r="CZ40" s="192">
        <f t="shared" si="31"/>
        <v>23369</v>
      </c>
      <c r="DA40" s="192">
        <f t="shared" si="31"/>
        <v>23369</v>
      </c>
      <c r="DB40" s="192">
        <f t="shared" si="31"/>
        <v>23369</v>
      </c>
      <c r="DC40" s="192">
        <f t="shared" si="31"/>
        <v>23369</v>
      </c>
      <c r="DD40" s="192">
        <f t="shared" si="31"/>
        <v>23369</v>
      </c>
      <c r="DE40" s="192">
        <f t="shared" si="31"/>
        <v>23369</v>
      </c>
      <c r="DF40" s="192">
        <f t="shared" si="31"/>
        <v>23369</v>
      </c>
      <c r="DG40" s="192">
        <f t="shared" si="31"/>
        <v>23369</v>
      </c>
      <c r="DH40" s="192">
        <f t="shared" ref="DH40:DR40" si="33">ROUNDUP(DH17*0.9,)</f>
        <v>15795</v>
      </c>
      <c r="DI40" s="192">
        <f t="shared" si="33"/>
        <v>15795</v>
      </c>
      <c r="DJ40" s="192">
        <f t="shared" si="33"/>
        <v>16200</v>
      </c>
      <c r="DK40" s="192">
        <f t="shared" si="33"/>
        <v>16200</v>
      </c>
      <c r="DL40" s="192">
        <f t="shared" si="33"/>
        <v>15795</v>
      </c>
      <c r="DM40" s="192">
        <f t="shared" si="33"/>
        <v>15795</v>
      </c>
      <c r="DN40" s="192">
        <f t="shared" si="33"/>
        <v>15795</v>
      </c>
      <c r="DO40" s="192">
        <f t="shared" si="33"/>
        <v>15795</v>
      </c>
      <c r="DP40" s="192">
        <f t="shared" si="33"/>
        <v>15795</v>
      </c>
      <c r="DQ40" s="192">
        <f t="shared" si="33"/>
        <v>16200</v>
      </c>
      <c r="DR40" s="192">
        <f t="shared" si="33"/>
        <v>16200</v>
      </c>
    </row>
    <row r="41" spans="1:129" s="50" customFormat="1" x14ac:dyDescent="0.2">
      <c r="A41" s="42" t="s">
        <v>85</v>
      </c>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row>
    <row r="42" spans="1:129" s="50" customFormat="1" x14ac:dyDescent="0.2">
      <c r="A42" s="88">
        <f>A30</f>
        <v>1</v>
      </c>
      <c r="B42" s="192" t="e">
        <f t="shared" ref="B42:AD43" si="34">ROUNDUP(B19*0.9,)</f>
        <v>#REF!</v>
      </c>
      <c r="C42" s="192" t="e">
        <f t="shared" si="34"/>
        <v>#REF!</v>
      </c>
      <c r="D42" s="192" t="e">
        <f t="shared" si="34"/>
        <v>#REF!</v>
      </c>
      <c r="E42" s="192" t="e">
        <f t="shared" si="34"/>
        <v>#REF!</v>
      </c>
      <c r="F42" s="192" t="e">
        <f t="shared" si="34"/>
        <v>#REF!</v>
      </c>
      <c r="G42" s="192" t="e">
        <f t="shared" si="34"/>
        <v>#REF!</v>
      </c>
      <c r="H42" s="192" t="e">
        <f t="shared" si="34"/>
        <v>#REF!</v>
      </c>
      <c r="I42" s="192" t="e">
        <f t="shared" si="34"/>
        <v>#REF!</v>
      </c>
      <c r="J42" s="192" t="e">
        <f t="shared" si="34"/>
        <v>#REF!</v>
      </c>
      <c r="K42" s="192" t="e">
        <f t="shared" si="34"/>
        <v>#REF!</v>
      </c>
      <c r="L42" s="192" t="e">
        <f t="shared" si="34"/>
        <v>#REF!</v>
      </c>
      <c r="M42" s="192" t="e">
        <f t="shared" si="34"/>
        <v>#REF!</v>
      </c>
      <c r="N42" s="192" t="e">
        <f t="shared" si="34"/>
        <v>#REF!</v>
      </c>
      <c r="O42" s="192" t="e">
        <f t="shared" si="34"/>
        <v>#REF!</v>
      </c>
      <c r="P42" s="192" t="e">
        <f t="shared" si="34"/>
        <v>#REF!</v>
      </c>
      <c r="Q42" s="192" t="e">
        <f t="shared" si="34"/>
        <v>#REF!</v>
      </c>
      <c r="R42" s="192" t="e">
        <f t="shared" si="34"/>
        <v>#REF!</v>
      </c>
      <c r="S42" s="192" t="e">
        <f t="shared" si="34"/>
        <v>#REF!</v>
      </c>
      <c r="T42" s="192">
        <f t="shared" si="34"/>
        <v>34223</v>
      </c>
      <c r="U42" s="192">
        <f t="shared" si="34"/>
        <v>45968</v>
      </c>
      <c r="V42" s="192">
        <f t="shared" si="34"/>
        <v>45968</v>
      </c>
      <c r="W42" s="192">
        <f t="shared" si="34"/>
        <v>45968</v>
      </c>
      <c r="X42" s="192">
        <f t="shared" si="34"/>
        <v>40298</v>
      </c>
      <c r="Y42" s="192">
        <f t="shared" si="34"/>
        <v>40298</v>
      </c>
      <c r="Z42" s="192">
        <f t="shared" si="34"/>
        <v>40298</v>
      </c>
      <c r="AA42" s="192">
        <f t="shared" si="34"/>
        <v>40298</v>
      </c>
      <c r="AB42" s="192">
        <f t="shared" si="34"/>
        <v>40298</v>
      </c>
      <c r="AC42" s="192">
        <f t="shared" si="34"/>
        <v>40298</v>
      </c>
      <c r="AD42" s="192">
        <f t="shared" si="34"/>
        <v>33170</v>
      </c>
      <c r="AE42" s="192">
        <f t="shared" ref="AE42:CP43" si="35">ROUNDUP(AE19*0.9,)</f>
        <v>19805</v>
      </c>
      <c r="AF42" s="192">
        <f t="shared" si="35"/>
        <v>19805</v>
      </c>
      <c r="AG42" s="192">
        <f t="shared" si="35"/>
        <v>19805</v>
      </c>
      <c r="AH42" s="192">
        <f t="shared" si="35"/>
        <v>19805</v>
      </c>
      <c r="AI42" s="192">
        <f t="shared" si="35"/>
        <v>19805</v>
      </c>
      <c r="AJ42" s="192">
        <f t="shared" si="35"/>
        <v>21425</v>
      </c>
      <c r="AK42" s="192">
        <f t="shared" si="35"/>
        <v>21425</v>
      </c>
      <c r="AL42" s="192">
        <f t="shared" si="35"/>
        <v>21425</v>
      </c>
      <c r="AM42" s="192">
        <f t="shared" si="35"/>
        <v>21425</v>
      </c>
      <c r="AN42" s="192">
        <f t="shared" si="35"/>
        <v>21425</v>
      </c>
      <c r="AO42" s="192">
        <f t="shared" si="35"/>
        <v>19805</v>
      </c>
      <c r="AP42" s="192">
        <f t="shared" si="35"/>
        <v>19805</v>
      </c>
      <c r="AQ42" s="192">
        <f t="shared" si="35"/>
        <v>19805</v>
      </c>
      <c r="AR42" s="192">
        <f t="shared" si="35"/>
        <v>19805</v>
      </c>
      <c r="AS42" s="192">
        <f t="shared" si="35"/>
        <v>19805</v>
      </c>
      <c r="AT42" s="192">
        <f t="shared" si="35"/>
        <v>23045</v>
      </c>
      <c r="AU42" s="192">
        <f t="shared" si="35"/>
        <v>23045</v>
      </c>
      <c r="AV42" s="192">
        <f t="shared" si="35"/>
        <v>23045</v>
      </c>
      <c r="AW42" s="192">
        <f t="shared" si="35"/>
        <v>23045</v>
      </c>
      <c r="AX42" s="192">
        <f t="shared" si="35"/>
        <v>23045</v>
      </c>
      <c r="AY42" s="192">
        <f t="shared" si="35"/>
        <v>24665</v>
      </c>
      <c r="AZ42" s="192">
        <f t="shared" si="35"/>
        <v>26690</v>
      </c>
      <c r="BA42" s="192">
        <f t="shared" si="35"/>
        <v>27257</v>
      </c>
      <c r="BB42" s="192">
        <f t="shared" si="35"/>
        <v>27257</v>
      </c>
      <c r="BC42" s="192">
        <f t="shared" si="35"/>
        <v>27257</v>
      </c>
      <c r="BD42" s="192">
        <f t="shared" si="35"/>
        <v>27257</v>
      </c>
      <c r="BE42" s="192">
        <f t="shared" si="35"/>
        <v>27257</v>
      </c>
      <c r="BF42" s="192">
        <f t="shared" si="35"/>
        <v>27257</v>
      </c>
      <c r="BG42" s="192">
        <f t="shared" si="35"/>
        <v>27257</v>
      </c>
      <c r="BH42" s="192">
        <f t="shared" si="35"/>
        <v>27257</v>
      </c>
      <c r="BI42" s="192">
        <f t="shared" si="35"/>
        <v>27257</v>
      </c>
      <c r="BJ42" s="192">
        <f t="shared" si="35"/>
        <v>27257</v>
      </c>
      <c r="BK42" s="192">
        <f t="shared" si="35"/>
        <v>25637</v>
      </c>
      <c r="BL42" s="192">
        <f t="shared" si="35"/>
        <v>25637</v>
      </c>
      <c r="BM42" s="192">
        <f t="shared" si="35"/>
        <v>27257</v>
      </c>
      <c r="BN42" s="192">
        <f t="shared" si="35"/>
        <v>27257</v>
      </c>
      <c r="BO42" s="192">
        <f t="shared" si="35"/>
        <v>28877</v>
      </c>
      <c r="BP42" s="192">
        <f t="shared" si="35"/>
        <v>30902</v>
      </c>
      <c r="BQ42" s="192">
        <f t="shared" si="35"/>
        <v>30902</v>
      </c>
      <c r="BR42" s="192">
        <f t="shared" si="35"/>
        <v>30902</v>
      </c>
      <c r="BS42" s="192">
        <f t="shared" si="35"/>
        <v>30902</v>
      </c>
      <c r="BT42" s="192">
        <f t="shared" si="35"/>
        <v>32927</v>
      </c>
      <c r="BU42" s="192">
        <f t="shared" si="35"/>
        <v>35357</v>
      </c>
      <c r="BV42" s="192">
        <f t="shared" si="35"/>
        <v>35357</v>
      </c>
      <c r="BW42" s="192">
        <f t="shared" si="35"/>
        <v>32927</v>
      </c>
      <c r="BX42" s="192">
        <f t="shared" si="35"/>
        <v>28877</v>
      </c>
      <c r="BY42" s="192">
        <f t="shared" si="35"/>
        <v>28877</v>
      </c>
      <c r="BZ42" s="192">
        <f t="shared" si="35"/>
        <v>30902</v>
      </c>
      <c r="CA42" s="192">
        <f t="shared" si="35"/>
        <v>30902</v>
      </c>
      <c r="CB42" s="192">
        <f t="shared" si="35"/>
        <v>24017</v>
      </c>
      <c r="CC42" s="192">
        <f t="shared" si="35"/>
        <v>24381</v>
      </c>
      <c r="CD42" s="192">
        <f t="shared" si="35"/>
        <v>24381</v>
      </c>
      <c r="CE42" s="192">
        <f t="shared" si="35"/>
        <v>24381</v>
      </c>
      <c r="CF42" s="192">
        <f t="shared" si="35"/>
        <v>23166</v>
      </c>
      <c r="CG42" s="192">
        <f t="shared" si="35"/>
        <v>23166</v>
      </c>
      <c r="CH42" s="192">
        <f t="shared" si="35"/>
        <v>24381</v>
      </c>
      <c r="CI42" s="192">
        <f t="shared" si="35"/>
        <v>24381</v>
      </c>
      <c r="CJ42" s="192">
        <f t="shared" si="35"/>
        <v>24381</v>
      </c>
      <c r="CK42" s="192">
        <f t="shared" si="35"/>
        <v>23004</v>
      </c>
      <c r="CL42" s="192">
        <f t="shared" si="35"/>
        <v>23004</v>
      </c>
      <c r="CM42" s="192">
        <f t="shared" si="35"/>
        <v>23004</v>
      </c>
      <c r="CN42" s="192">
        <f t="shared" si="35"/>
        <v>23004</v>
      </c>
      <c r="CO42" s="192">
        <f t="shared" si="35"/>
        <v>23004</v>
      </c>
      <c r="CP42" s="192">
        <f t="shared" si="35"/>
        <v>23004</v>
      </c>
      <c r="CQ42" s="192">
        <f t="shared" ref="CQ42:DG43" si="36">ROUNDUP(CQ19*0.9,)</f>
        <v>23004</v>
      </c>
      <c r="CR42" s="192">
        <f t="shared" si="36"/>
        <v>23004</v>
      </c>
      <c r="CS42" s="192">
        <f t="shared" si="36"/>
        <v>23004</v>
      </c>
      <c r="CT42" s="192">
        <f t="shared" si="36"/>
        <v>23004</v>
      </c>
      <c r="CU42" s="192">
        <f t="shared" si="36"/>
        <v>23004</v>
      </c>
      <c r="CV42" s="192">
        <f t="shared" si="36"/>
        <v>23004</v>
      </c>
      <c r="CW42" s="192">
        <f t="shared" si="36"/>
        <v>23004</v>
      </c>
      <c r="CX42" s="192">
        <f t="shared" si="36"/>
        <v>23004</v>
      </c>
      <c r="CY42" s="192">
        <f t="shared" si="36"/>
        <v>23004</v>
      </c>
      <c r="CZ42" s="192">
        <f t="shared" si="36"/>
        <v>23004</v>
      </c>
      <c r="DA42" s="192">
        <f t="shared" si="36"/>
        <v>23004</v>
      </c>
      <c r="DB42" s="192">
        <f t="shared" si="36"/>
        <v>23004</v>
      </c>
      <c r="DC42" s="192">
        <f t="shared" si="36"/>
        <v>23004</v>
      </c>
      <c r="DD42" s="192">
        <f t="shared" si="36"/>
        <v>23004</v>
      </c>
      <c r="DE42" s="192">
        <f t="shared" si="36"/>
        <v>23004</v>
      </c>
      <c r="DF42" s="192">
        <f t="shared" si="36"/>
        <v>23004</v>
      </c>
      <c r="DG42" s="192">
        <f t="shared" si="36"/>
        <v>23004</v>
      </c>
      <c r="DH42" s="192">
        <f t="shared" ref="DH42:DR42" si="37">ROUNDUP(DH19*0.9,)</f>
        <v>15512</v>
      </c>
      <c r="DI42" s="192">
        <f t="shared" si="37"/>
        <v>15512</v>
      </c>
      <c r="DJ42" s="192">
        <f t="shared" si="37"/>
        <v>15917</v>
      </c>
      <c r="DK42" s="192">
        <f t="shared" si="37"/>
        <v>15917</v>
      </c>
      <c r="DL42" s="192">
        <f t="shared" si="37"/>
        <v>15512</v>
      </c>
      <c r="DM42" s="192">
        <f t="shared" si="37"/>
        <v>15512</v>
      </c>
      <c r="DN42" s="192">
        <f t="shared" si="37"/>
        <v>15512</v>
      </c>
      <c r="DO42" s="192">
        <f t="shared" si="37"/>
        <v>15512</v>
      </c>
      <c r="DP42" s="192">
        <f t="shared" si="37"/>
        <v>15512</v>
      </c>
      <c r="DQ42" s="192">
        <f t="shared" si="37"/>
        <v>15917</v>
      </c>
      <c r="DR42" s="192">
        <f t="shared" si="37"/>
        <v>15917</v>
      </c>
    </row>
    <row r="43" spans="1:129" s="50" customFormat="1" x14ac:dyDescent="0.2">
      <c r="A43" s="88">
        <f>A31</f>
        <v>2</v>
      </c>
      <c r="B43" s="192" t="e">
        <f t="shared" si="34"/>
        <v>#REF!</v>
      </c>
      <c r="C43" s="192" t="e">
        <f t="shared" si="34"/>
        <v>#REF!</v>
      </c>
      <c r="D43" s="192" t="e">
        <f t="shared" si="34"/>
        <v>#REF!</v>
      </c>
      <c r="E43" s="192" t="e">
        <f t="shared" si="34"/>
        <v>#REF!</v>
      </c>
      <c r="F43" s="192" t="e">
        <f t="shared" si="34"/>
        <v>#REF!</v>
      </c>
      <c r="G43" s="192" t="e">
        <f t="shared" si="34"/>
        <v>#REF!</v>
      </c>
      <c r="H43" s="192" t="e">
        <f t="shared" si="34"/>
        <v>#REF!</v>
      </c>
      <c r="I43" s="192" t="e">
        <f t="shared" si="34"/>
        <v>#REF!</v>
      </c>
      <c r="J43" s="192" t="e">
        <f t="shared" si="34"/>
        <v>#REF!</v>
      </c>
      <c r="K43" s="192" t="e">
        <f t="shared" si="34"/>
        <v>#REF!</v>
      </c>
      <c r="L43" s="192" t="e">
        <f t="shared" si="34"/>
        <v>#REF!</v>
      </c>
      <c r="M43" s="192" t="e">
        <f t="shared" si="34"/>
        <v>#REF!</v>
      </c>
      <c r="N43" s="192" t="e">
        <f t="shared" si="34"/>
        <v>#REF!</v>
      </c>
      <c r="O43" s="192" t="e">
        <f t="shared" si="34"/>
        <v>#REF!</v>
      </c>
      <c r="P43" s="192" t="e">
        <f t="shared" si="34"/>
        <v>#REF!</v>
      </c>
      <c r="Q43" s="192" t="e">
        <f t="shared" si="34"/>
        <v>#REF!</v>
      </c>
      <c r="R43" s="192" t="e">
        <f t="shared" si="34"/>
        <v>#REF!</v>
      </c>
      <c r="S43" s="192" t="e">
        <f t="shared" si="34"/>
        <v>#REF!</v>
      </c>
      <c r="T43" s="192">
        <f t="shared" si="34"/>
        <v>36045</v>
      </c>
      <c r="U43" s="192">
        <f t="shared" si="34"/>
        <v>47790</v>
      </c>
      <c r="V43" s="192">
        <f t="shared" si="34"/>
        <v>47790</v>
      </c>
      <c r="W43" s="192">
        <f t="shared" si="34"/>
        <v>47790</v>
      </c>
      <c r="X43" s="192">
        <f t="shared" si="34"/>
        <v>42120</v>
      </c>
      <c r="Y43" s="192">
        <f t="shared" si="34"/>
        <v>42120</v>
      </c>
      <c r="Z43" s="192">
        <f t="shared" si="34"/>
        <v>42120</v>
      </c>
      <c r="AA43" s="192">
        <f t="shared" si="34"/>
        <v>42120</v>
      </c>
      <c r="AB43" s="192">
        <f t="shared" si="34"/>
        <v>42120</v>
      </c>
      <c r="AC43" s="192">
        <f t="shared" si="34"/>
        <v>42120</v>
      </c>
      <c r="AD43" s="192">
        <f t="shared" si="34"/>
        <v>34749</v>
      </c>
      <c r="AE43" s="192">
        <f t="shared" si="35"/>
        <v>21384</v>
      </c>
      <c r="AF43" s="192">
        <f t="shared" si="35"/>
        <v>21384</v>
      </c>
      <c r="AG43" s="192">
        <f t="shared" si="35"/>
        <v>21384</v>
      </c>
      <c r="AH43" s="192">
        <f t="shared" si="35"/>
        <v>21384</v>
      </c>
      <c r="AI43" s="192">
        <f t="shared" si="35"/>
        <v>21384</v>
      </c>
      <c r="AJ43" s="192">
        <f t="shared" si="35"/>
        <v>23004</v>
      </c>
      <c r="AK43" s="192">
        <f t="shared" si="35"/>
        <v>23004</v>
      </c>
      <c r="AL43" s="192">
        <f t="shared" si="35"/>
        <v>23004</v>
      </c>
      <c r="AM43" s="192">
        <f t="shared" si="35"/>
        <v>23004</v>
      </c>
      <c r="AN43" s="192">
        <f t="shared" si="35"/>
        <v>23004</v>
      </c>
      <c r="AO43" s="192">
        <f t="shared" si="35"/>
        <v>21384</v>
      </c>
      <c r="AP43" s="192">
        <f t="shared" si="35"/>
        <v>21384</v>
      </c>
      <c r="AQ43" s="192">
        <f t="shared" si="35"/>
        <v>21384</v>
      </c>
      <c r="AR43" s="192">
        <f t="shared" si="35"/>
        <v>21384</v>
      </c>
      <c r="AS43" s="192">
        <f t="shared" si="35"/>
        <v>21384</v>
      </c>
      <c r="AT43" s="192">
        <f t="shared" si="35"/>
        <v>24624</v>
      </c>
      <c r="AU43" s="192">
        <f t="shared" si="35"/>
        <v>24624</v>
      </c>
      <c r="AV43" s="192">
        <f t="shared" si="35"/>
        <v>24624</v>
      </c>
      <c r="AW43" s="192">
        <f t="shared" si="35"/>
        <v>24624</v>
      </c>
      <c r="AX43" s="192">
        <f t="shared" si="35"/>
        <v>24624</v>
      </c>
      <c r="AY43" s="192">
        <f t="shared" si="35"/>
        <v>26244</v>
      </c>
      <c r="AZ43" s="192">
        <f t="shared" si="35"/>
        <v>28269</v>
      </c>
      <c r="BA43" s="192">
        <f t="shared" si="35"/>
        <v>28836</v>
      </c>
      <c r="BB43" s="192">
        <f t="shared" si="35"/>
        <v>28836</v>
      </c>
      <c r="BC43" s="192">
        <f t="shared" si="35"/>
        <v>28836</v>
      </c>
      <c r="BD43" s="192">
        <f t="shared" si="35"/>
        <v>28836</v>
      </c>
      <c r="BE43" s="192">
        <f t="shared" si="35"/>
        <v>28836</v>
      </c>
      <c r="BF43" s="192">
        <f t="shared" si="35"/>
        <v>28836</v>
      </c>
      <c r="BG43" s="192">
        <f t="shared" si="35"/>
        <v>28836</v>
      </c>
      <c r="BH43" s="192">
        <f t="shared" si="35"/>
        <v>28836</v>
      </c>
      <c r="BI43" s="192">
        <f t="shared" si="35"/>
        <v>28836</v>
      </c>
      <c r="BJ43" s="192">
        <f t="shared" si="35"/>
        <v>28836</v>
      </c>
      <c r="BK43" s="192">
        <f t="shared" si="35"/>
        <v>27216</v>
      </c>
      <c r="BL43" s="192">
        <f t="shared" si="35"/>
        <v>27216</v>
      </c>
      <c r="BM43" s="192">
        <f t="shared" si="35"/>
        <v>28836</v>
      </c>
      <c r="BN43" s="192">
        <f t="shared" si="35"/>
        <v>28836</v>
      </c>
      <c r="BO43" s="192">
        <f t="shared" si="35"/>
        <v>30456</v>
      </c>
      <c r="BP43" s="192">
        <f t="shared" si="35"/>
        <v>32481</v>
      </c>
      <c r="BQ43" s="192">
        <f t="shared" si="35"/>
        <v>32481</v>
      </c>
      <c r="BR43" s="192">
        <f t="shared" si="35"/>
        <v>32481</v>
      </c>
      <c r="BS43" s="192">
        <f t="shared" si="35"/>
        <v>32481</v>
      </c>
      <c r="BT43" s="192">
        <f t="shared" si="35"/>
        <v>34506</v>
      </c>
      <c r="BU43" s="192">
        <f t="shared" si="35"/>
        <v>36936</v>
      </c>
      <c r="BV43" s="192">
        <f t="shared" si="35"/>
        <v>36936</v>
      </c>
      <c r="BW43" s="192">
        <f t="shared" si="35"/>
        <v>34506</v>
      </c>
      <c r="BX43" s="192">
        <f t="shared" si="35"/>
        <v>30456</v>
      </c>
      <c r="BY43" s="192">
        <f t="shared" si="35"/>
        <v>30456</v>
      </c>
      <c r="BZ43" s="192">
        <f t="shared" si="35"/>
        <v>32481</v>
      </c>
      <c r="CA43" s="192">
        <f t="shared" si="35"/>
        <v>32481</v>
      </c>
      <c r="CB43" s="192">
        <f t="shared" si="35"/>
        <v>25596</v>
      </c>
      <c r="CC43" s="192">
        <f t="shared" si="35"/>
        <v>25961</v>
      </c>
      <c r="CD43" s="192">
        <f t="shared" si="35"/>
        <v>25961</v>
      </c>
      <c r="CE43" s="192">
        <f t="shared" si="35"/>
        <v>25961</v>
      </c>
      <c r="CF43" s="192">
        <f t="shared" si="35"/>
        <v>24746</v>
      </c>
      <c r="CG43" s="192">
        <f t="shared" si="35"/>
        <v>24746</v>
      </c>
      <c r="CH43" s="192">
        <f t="shared" si="35"/>
        <v>25961</v>
      </c>
      <c r="CI43" s="192">
        <f t="shared" si="35"/>
        <v>25961</v>
      </c>
      <c r="CJ43" s="192">
        <f t="shared" si="35"/>
        <v>25961</v>
      </c>
      <c r="CK43" s="192">
        <f t="shared" si="35"/>
        <v>24584</v>
      </c>
      <c r="CL43" s="192">
        <f t="shared" si="35"/>
        <v>24584</v>
      </c>
      <c r="CM43" s="192">
        <f t="shared" si="35"/>
        <v>24584</v>
      </c>
      <c r="CN43" s="192">
        <f t="shared" si="35"/>
        <v>24584</v>
      </c>
      <c r="CO43" s="192">
        <f t="shared" si="35"/>
        <v>24584</v>
      </c>
      <c r="CP43" s="192">
        <f t="shared" si="35"/>
        <v>24584</v>
      </c>
      <c r="CQ43" s="192">
        <f t="shared" si="36"/>
        <v>24584</v>
      </c>
      <c r="CR43" s="192">
        <f t="shared" si="36"/>
        <v>24584</v>
      </c>
      <c r="CS43" s="192">
        <f t="shared" si="36"/>
        <v>24584</v>
      </c>
      <c r="CT43" s="192">
        <f t="shared" si="36"/>
        <v>24584</v>
      </c>
      <c r="CU43" s="192">
        <f t="shared" si="36"/>
        <v>24584</v>
      </c>
      <c r="CV43" s="192">
        <f t="shared" si="36"/>
        <v>24584</v>
      </c>
      <c r="CW43" s="192">
        <f t="shared" si="36"/>
        <v>24584</v>
      </c>
      <c r="CX43" s="192">
        <f t="shared" si="36"/>
        <v>24584</v>
      </c>
      <c r="CY43" s="192">
        <f t="shared" si="36"/>
        <v>24584</v>
      </c>
      <c r="CZ43" s="192">
        <f t="shared" si="36"/>
        <v>24584</v>
      </c>
      <c r="DA43" s="192">
        <f t="shared" si="36"/>
        <v>24584</v>
      </c>
      <c r="DB43" s="192">
        <f t="shared" si="36"/>
        <v>24584</v>
      </c>
      <c r="DC43" s="192">
        <f t="shared" si="36"/>
        <v>24584</v>
      </c>
      <c r="DD43" s="192">
        <f t="shared" si="36"/>
        <v>24584</v>
      </c>
      <c r="DE43" s="192">
        <f t="shared" si="36"/>
        <v>24584</v>
      </c>
      <c r="DF43" s="192">
        <f t="shared" si="36"/>
        <v>24584</v>
      </c>
      <c r="DG43" s="192">
        <f t="shared" si="36"/>
        <v>24584</v>
      </c>
      <c r="DH43" s="192">
        <f t="shared" ref="DH43:DR43" si="38">ROUNDUP(DH20*0.9,)</f>
        <v>17010</v>
      </c>
      <c r="DI43" s="192">
        <f t="shared" si="38"/>
        <v>17010</v>
      </c>
      <c r="DJ43" s="192">
        <f t="shared" si="38"/>
        <v>17415</v>
      </c>
      <c r="DK43" s="192">
        <f t="shared" si="38"/>
        <v>17415</v>
      </c>
      <c r="DL43" s="192">
        <f t="shared" si="38"/>
        <v>17010</v>
      </c>
      <c r="DM43" s="192">
        <f t="shared" si="38"/>
        <v>17010</v>
      </c>
      <c r="DN43" s="192">
        <f t="shared" si="38"/>
        <v>17010</v>
      </c>
      <c r="DO43" s="192">
        <f t="shared" si="38"/>
        <v>17010</v>
      </c>
      <c r="DP43" s="192">
        <f t="shared" si="38"/>
        <v>17010</v>
      </c>
      <c r="DQ43" s="192">
        <f t="shared" si="38"/>
        <v>17415</v>
      </c>
      <c r="DR43" s="192">
        <f t="shared" si="38"/>
        <v>17415</v>
      </c>
    </row>
    <row r="44" spans="1:129" s="50" customFormat="1" x14ac:dyDescent="0.2">
      <c r="A44" s="42" t="s">
        <v>86</v>
      </c>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row>
    <row r="45" spans="1:129" s="50" customFormat="1" x14ac:dyDescent="0.2">
      <c r="A45" s="88">
        <f>A30</f>
        <v>1</v>
      </c>
      <c r="B45" s="192" t="e">
        <f t="shared" ref="B45:AD46" si="39">ROUNDUP(B22*0.9,)</f>
        <v>#REF!</v>
      </c>
      <c r="C45" s="192" t="e">
        <f t="shared" si="39"/>
        <v>#REF!</v>
      </c>
      <c r="D45" s="192" t="e">
        <f t="shared" si="39"/>
        <v>#REF!</v>
      </c>
      <c r="E45" s="192" t="e">
        <f t="shared" si="39"/>
        <v>#REF!</v>
      </c>
      <c r="F45" s="192" t="e">
        <f t="shared" si="39"/>
        <v>#REF!</v>
      </c>
      <c r="G45" s="192" t="e">
        <f t="shared" si="39"/>
        <v>#REF!</v>
      </c>
      <c r="H45" s="192" t="e">
        <f t="shared" si="39"/>
        <v>#REF!</v>
      </c>
      <c r="I45" s="192" t="e">
        <f t="shared" si="39"/>
        <v>#REF!</v>
      </c>
      <c r="J45" s="192" t="e">
        <f t="shared" si="39"/>
        <v>#REF!</v>
      </c>
      <c r="K45" s="192" t="e">
        <f t="shared" si="39"/>
        <v>#REF!</v>
      </c>
      <c r="L45" s="192" t="e">
        <f t="shared" si="39"/>
        <v>#REF!</v>
      </c>
      <c r="M45" s="192" t="e">
        <f t="shared" si="39"/>
        <v>#REF!</v>
      </c>
      <c r="N45" s="192" t="e">
        <f t="shared" si="39"/>
        <v>#REF!</v>
      </c>
      <c r="O45" s="192" t="e">
        <f t="shared" si="39"/>
        <v>#REF!</v>
      </c>
      <c r="P45" s="192" t="e">
        <f t="shared" si="39"/>
        <v>#REF!</v>
      </c>
      <c r="Q45" s="192" t="e">
        <f t="shared" si="39"/>
        <v>#REF!</v>
      </c>
      <c r="R45" s="192" t="e">
        <f t="shared" si="39"/>
        <v>#REF!</v>
      </c>
      <c r="S45" s="192" t="e">
        <f t="shared" si="39"/>
        <v>#REF!</v>
      </c>
      <c r="T45" s="192">
        <f t="shared" si="39"/>
        <v>50423</v>
      </c>
      <c r="U45" s="192">
        <f t="shared" si="39"/>
        <v>62168</v>
      </c>
      <c r="V45" s="192">
        <f t="shared" si="39"/>
        <v>62168</v>
      </c>
      <c r="W45" s="192">
        <f t="shared" si="39"/>
        <v>62168</v>
      </c>
      <c r="X45" s="192">
        <f t="shared" si="39"/>
        <v>56498</v>
      </c>
      <c r="Y45" s="192">
        <f t="shared" si="39"/>
        <v>56498</v>
      </c>
      <c r="Z45" s="192">
        <f t="shared" si="39"/>
        <v>56498</v>
      </c>
      <c r="AA45" s="192">
        <f t="shared" si="39"/>
        <v>56498</v>
      </c>
      <c r="AB45" s="192">
        <f t="shared" si="39"/>
        <v>56498</v>
      </c>
      <c r="AC45" s="192">
        <f t="shared" si="39"/>
        <v>56498</v>
      </c>
      <c r="AD45" s="192">
        <f t="shared" si="39"/>
        <v>45725</v>
      </c>
      <c r="AE45" s="192">
        <f t="shared" ref="AE45:CP46" si="40">ROUNDUP(AE22*0.9,)</f>
        <v>32360</v>
      </c>
      <c r="AF45" s="192">
        <f t="shared" si="40"/>
        <v>32360</v>
      </c>
      <c r="AG45" s="192">
        <f t="shared" si="40"/>
        <v>32360</v>
      </c>
      <c r="AH45" s="192">
        <f t="shared" si="40"/>
        <v>32360</v>
      </c>
      <c r="AI45" s="192">
        <f t="shared" si="40"/>
        <v>32360</v>
      </c>
      <c r="AJ45" s="192">
        <f t="shared" si="40"/>
        <v>33980</v>
      </c>
      <c r="AK45" s="192">
        <f t="shared" si="40"/>
        <v>33980</v>
      </c>
      <c r="AL45" s="192">
        <f t="shared" si="40"/>
        <v>33980</v>
      </c>
      <c r="AM45" s="192">
        <f t="shared" si="40"/>
        <v>33980</v>
      </c>
      <c r="AN45" s="192">
        <f t="shared" si="40"/>
        <v>33980</v>
      </c>
      <c r="AO45" s="192">
        <f t="shared" si="40"/>
        <v>32360</v>
      </c>
      <c r="AP45" s="192">
        <f t="shared" si="40"/>
        <v>32360</v>
      </c>
      <c r="AQ45" s="192">
        <f t="shared" si="40"/>
        <v>32360</v>
      </c>
      <c r="AR45" s="192">
        <f t="shared" si="40"/>
        <v>32360</v>
      </c>
      <c r="AS45" s="192">
        <f t="shared" si="40"/>
        <v>32360</v>
      </c>
      <c r="AT45" s="192">
        <f t="shared" si="40"/>
        <v>35600</v>
      </c>
      <c r="AU45" s="192">
        <f t="shared" si="40"/>
        <v>35600</v>
      </c>
      <c r="AV45" s="192">
        <f t="shared" si="40"/>
        <v>35600</v>
      </c>
      <c r="AW45" s="192">
        <f t="shared" si="40"/>
        <v>35600</v>
      </c>
      <c r="AX45" s="192">
        <f t="shared" si="40"/>
        <v>35600</v>
      </c>
      <c r="AY45" s="192">
        <f t="shared" si="40"/>
        <v>37220</v>
      </c>
      <c r="AZ45" s="192">
        <f t="shared" si="40"/>
        <v>39245</v>
      </c>
      <c r="BA45" s="192">
        <f t="shared" si="40"/>
        <v>43700</v>
      </c>
      <c r="BB45" s="192">
        <f t="shared" si="40"/>
        <v>43700</v>
      </c>
      <c r="BC45" s="192">
        <f t="shared" si="40"/>
        <v>43700</v>
      </c>
      <c r="BD45" s="192">
        <f t="shared" si="40"/>
        <v>43700</v>
      </c>
      <c r="BE45" s="192">
        <f t="shared" si="40"/>
        <v>43700</v>
      </c>
      <c r="BF45" s="192">
        <f t="shared" si="40"/>
        <v>43700</v>
      </c>
      <c r="BG45" s="192">
        <f t="shared" si="40"/>
        <v>43700</v>
      </c>
      <c r="BH45" s="192">
        <f t="shared" si="40"/>
        <v>43700</v>
      </c>
      <c r="BI45" s="192">
        <f t="shared" si="40"/>
        <v>43700</v>
      </c>
      <c r="BJ45" s="192">
        <f t="shared" si="40"/>
        <v>43700</v>
      </c>
      <c r="BK45" s="192">
        <f t="shared" si="40"/>
        <v>42080</v>
      </c>
      <c r="BL45" s="192">
        <f t="shared" si="40"/>
        <v>42080</v>
      </c>
      <c r="BM45" s="192">
        <f t="shared" si="40"/>
        <v>43700</v>
      </c>
      <c r="BN45" s="192">
        <f t="shared" si="40"/>
        <v>43700</v>
      </c>
      <c r="BO45" s="192">
        <f t="shared" si="40"/>
        <v>45320</v>
      </c>
      <c r="BP45" s="192">
        <f t="shared" si="40"/>
        <v>47345</v>
      </c>
      <c r="BQ45" s="192">
        <f t="shared" si="40"/>
        <v>47345</v>
      </c>
      <c r="BR45" s="192">
        <f t="shared" si="40"/>
        <v>47345</v>
      </c>
      <c r="BS45" s="192">
        <f t="shared" si="40"/>
        <v>47345</v>
      </c>
      <c r="BT45" s="192">
        <f t="shared" si="40"/>
        <v>49370</v>
      </c>
      <c r="BU45" s="192">
        <f t="shared" si="40"/>
        <v>51800</v>
      </c>
      <c r="BV45" s="192">
        <f t="shared" si="40"/>
        <v>51800</v>
      </c>
      <c r="BW45" s="192">
        <f t="shared" si="40"/>
        <v>49370</v>
      </c>
      <c r="BX45" s="192">
        <f t="shared" si="40"/>
        <v>45320</v>
      </c>
      <c r="BY45" s="192">
        <f t="shared" si="40"/>
        <v>45320</v>
      </c>
      <c r="BZ45" s="192">
        <f t="shared" si="40"/>
        <v>47345</v>
      </c>
      <c r="CA45" s="192">
        <f t="shared" si="40"/>
        <v>47345</v>
      </c>
      <c r="CB45" s="192">
        <f t="shared" si="40"/>
        <v>40460</v>
      </c>
      <c r="CC45" s="192">
        <f t="shared" si="40"/>
        <v>40824</v>
      </c>
      <c r="CD45" s="192">
        <f t="shared" si="40"/>
        <v>40824</v>
      </c>
      <c r="CE45" s="192">
        <f t="shared" si="40"/>
        <v>40824</v>
      </c>
      <c r="CF45" s="192">
        <f t="shared" si="40"/>
        <v>39609</v>
      </c>
      <c r="CG45" s="192">
        <f t="shared" si="40"/>
        <v>39609</v>
      </c>
      <c r="CH45" s="192">
        <f t="shared" si="40"/>
        <v>40824</v>
      </c>
      <c r="CI45" s="192">
        <f t="shared" si="40"/>
        <v>40824</v>
      </c>
      <c r="CJ45" s="192">
        <f t="shared" si="40"/>
        <v>40824</v>
      </c>
      <c r="CK45" s="192">
        <f t="shared" si="40"/>
        <v>35559</v>
      </c>
      <c r="CL45" s="192">
        <f t="shared" si="40"/>
        <v>35559</v>
      </c>
      <c r="CM45" s="192">
        <f t="shared" si="40"/>
        <v>35559</v>
      </c>
      <c r="CN45" s="192">
        <f t="shared" si="40"/>
        <v>35559</v>
      </c>
      <c r="CO45" s="192">
        <f t="shared" si="40"/>
        <v>35559</v>
      </c>
      <c r="CP45" s="192">
        <f t="shared" si="40"/>
        <v>35559</v>
      </c>
      <c r="CQ45" s="192">
        <f t="shared" ref="CQ45:DG46" si="41">ROUNDUP(CQ22*0.9,)</f>
        <v>35559</v>
      </c>
      <c r="CR45" s="192">
        <f t="shared" si="41"/>
        <v>35559</v>
      </c>
      <c r="CS45" s="192">
        <f t="shared" si="41"/>
        <v>35559</v>
      </c>
      <c r="CT45" s="192">
        <f t="shared" si="41"/>
        <v>35559</v>
      </c>
      <c r="CU45" s="192">
        <f t="shared" si="41"/>
        <v>35559</v>
      </c>
      <c r="CV45" s="192">
        <f t="shared" si="41"/>
        <v>35559</v>
      </c>
      <c r="CW45" s="192">
        <f t="shared" si="41"/>
        <v>35559</v>
      </c>
      <c r="CX45" s="192">
        <f t="shared" si="41"/>
        <v>35559</v>
      </c>
      <c r="CY45" s="192">
        <f t="shared" si="41"/>
        <v>35559</v>
      </c>
      <c r="CZ45" s="192">
        <f t="shared" si="41"/>
        <v>35559</v>
      </c>
      <c r="DA45" s="192">
        <f t="shared" si="41"/>
        <v>35559</v>
      </c>
      <c r="DB45" s="192">
        <f t="shared" si="41"/>
        <v>35559</v>
      </c>
      <c r="DC45" s="192">
        <f t="shared" si="41"/>
        <v>35559</v>
      </c>
      <c r="DD45" s="192">
        <f t="shared" si="41"/>
        <v>35559</v>
      </c>
      <c r="DE45" s="192">
        <f t="shared" si="41"/>
        <v>35559</v>
      </c>
      <c r="DF45" s="192">
        <f t="shared" si="41"/>
        <v>35559</v>
      </c>
      <c r="DG45" s="192">
        <f t="shared" si="41"/>
        <v>35559</v>
      </c>
      <c r="DH45" s="192">
        <f t="shared" ref="DH45:DR45" si="42">ROUNDUP(DH22*0.9,)</f>
        <v>28067</v>
      </c>
      <c r="DI45" s="192">
        <f t="shared" si="42"/>
        <v>28067</v>
      </c>
      <c r="DJ45" s="192">
        <f t="shared" si="42"/>
        <v>28472</v>
      </c>
      <c r="DK45" s="192">
        <f t="shared" si="42"/>
        <v>28472</v>
      </c>
      <c r="DL45" s="192">
        <f t="shared" si="42"/>
        <v>28067</v>
      </c>
      <c r="DM45" s="192">
        <f t="shared" si="42"/>
        <v>28067</v>
      </c>
      <c r="DN45" s="192">
        <f t="shared" si="42"/>
        <v>28067</v>
      </c>
      <c r="DO45" s="192">
        <f t="shared" si="42"/>
        <v>28067</v>
      </c>
      <c r="DP45" s="192">
        <f t="shared" si="42"/>
        <v>28067</v>
      </c>
      <c r="DQ45" s="192">
        <f t="shared" si="42"/>
        <v>28472</v>
      </c>
      <c r="DR45" s="192">
        <f t="shared" si="42"/>
        <v>28472</v>
      </c>
    </row>
    <row r="46" spans="1:129" s="50" customFormat="1" x14ac:dyDescent="0.2">
      <c r="A46" s="88">
        <f>A31</f>
        <v>2</v>
      </c>
      <c r="B46" s="192" t="e">
        <f t="shared" si="39"/>
        <v>#REF!</v>
      </c>
      <c r="C46" s="192" t="e">
        <f t="shared" si="39"/>
        <v>#REF!</v>
      </c>
      <c r="D46" s="192" t="e">
        <f t="shared" si="39"/>
        <v>#REF!</v>
      </c>
      <c r="E46" s="192" t="e">
        <f t="shared" si="39"/>
        <v>#REF!</v>
      </c>
      <c r="F46" s="192" t="e">
        <f t="shared" si="39"/>
        <v>#REF!</v>
      </c>
      <c r="G46" s="192" t="e">
        <f t="shared" si="39"/>
        <v>#REF!</v>
      </c>
      <c r="H46" s="192" t="e">
        <f t="shared" si="39"/>
        <v>#REF!</v>
      </c>
      <c r="I46" s="192" t="e">
        <f t="shared" si="39"/>
        <v>#REF!</v>
      </c>
      <c r="J46" s="192" t="e">
        <f t="shared" si="39"/>
        <v>#REF!</v>
      </c>
      <c r="K46" s="192" t="e">
        <f t="shared" si="39"/>
        <v>#REF!</v>
      </c>
      <c r="L46" s="192" t="e">
        <f t="shared" si="39"/>
        <v>#REF!</v>
      </c>
      <c r="M46" s="192" t="e">
        <f t="shared" si="39"/>
        <v>#REF!</v>
      </c>
      <c r="N46" s="192" t="e">
        <f t="shared" si="39"/>
        <v>#REF!</v>
      </c>
      <c r="O46" s="192" t="e">
        <f t="shared" si="39"/>
        <v>#REF!</v>
      </c>
      <c r="P46" s="192" t="e">
        <f t="shared" si="39"/>
        <v>#REF!</v>
      </c>
      <c r="Q46" s="192" t="e">
        <f t="shared" si="39"/>
        <v>#REF!</v>
      </c>
      <c r="R46" s="192" t="e">
        <f t="shared" si="39"/>
        <v>#REF!</v>
      </c>
      <c r="S46" s="192" t="e">
        <f t="shared" si="39"/>
        <v>#REF!</v>
      </c>
      <c r="T46" s="192">
        <f t="shared" si="39"/>
        <v>52245</v>
      </c>
      <c r="U46" s="192">
        <f t="shared" si="39"/>
        <v>63990</v>
      </c>
      <c r="V46" s="192">
        <f t="shared" si="39"/>
        <v>63990</v>
      </c>
      <c r="W46" s="192">
        <f t="shared" si="39"/>
        <v>63990</v>
      </c>
      <c r="X46" s="192">
        <f t="shared" si="39"/>
        <v>58320</v>
      </c>
      <c r="Y46" s="192">
        <f t="shared" si="39"/>
        <v>58320</v>
      </c>
      <c r="Z46" s="192">
        <f t="shared" si="39"/>
        <v>58320</v>
      </c>
      <c r="AA46" s="192">
        <f t="shared" si="39"/>
        <v>58320</v>
      </c>
      <c r="AB46" s="192">
        <f t="shared" si="39"/>
        <v>58320</v>
      </c>
      <c r="AC46" s="192">
        <f t="shared" si="39"/>
        <v>58320</v>
      </c>
      <c r="AD46" s="192">
        <f t="shared" si="39"/>
        <v>47304</v>
      </c>
      <c r="AE46" s="192">
        <f t="shared" si="40"/>
        <v>33939</v>
      </c>
      <c r="AF46" s="192">
        <f t="shared" si="40"/>
        <v>33939</v>
      </c>
      <c r="AG46" s="192">
        <f t="shared" si="40"/>
        <v>33939</v>
      </c>
      <c r="AH46" s="192">
        <f t="shared" si="40"/>
        <v>33939</v>
      </c>
      <c r="AI46" s="192">
        <f t="shared" si="40"/>
        <v>33939</v>
      </c>
      <c r="AJ46" s="192">
        <f t="shared" si="40"/>
        <v>35559</v>
      </c>
      <c r="AK46" s="192">
        <f t="shared" si="40"/>
        <v>35559</v>
      </c>
      <c r="AL46" s="192">
        <f t="shared" si="40"/>
        <v>35559</v>
      </c>
      <c r="AM46" s="192">
        <f t="shared" si="40"/>
        <v>35559</v>
      </c>
      <c r="AN46" s="192">
        <f t="shared" si="40"/>
        <v>35559</v>
      </c>
      <c r="AO46" s="192">
        <f t="shared" si="40"/>
        <v>33939</v>
      </c>
      <c r="AP46" s="192">
        <f t="shared" si="40"/>
        <v>33939</v>
      </c>
      <c r="AQ46" s="192">
        <f t="shared" si="40"/>
        <v>33939</v>
      </c>
      <c r="AR46" s="192">
        <f t="shared" si="40"/>
        <v>33939</v>
      </c>
      <c r="AS46" s="192">
        <f t="shared" si="40"/>
        <v>33939</v>
      </c>
      <c r="AT46" s="192">
        <f t="shared" si="40"/>
        <v>37179</v>
      </c>
      <c r="AU46" s="192">
        <f t="shared" si="40"/>
        <v>37179</v>
      </c>
      <c r="AV46" s="192">
        <f t="shared" si="40"/>
        <v>37179</v>
      </c>
      <c r="AW46" s="192">
        <f t="shared" si="40"/>
        <v>37179</v>
      </c>
      <c r="AX46" s="192">
        <f t="shared" si="40"/>
        <v>37179</v>
      </c>
      <c r="AY46" s="192">
        <f t="shared" si="40"/>
        <v>38799</v>
      </c>
      <c r="AZ46" s="192">
        <f t="shared" si="40"/>
        <v>40824</v>
      </c>
      <c r="BA46" s="192">
        <f t="shared" si="40"/>
        <v>45279</v>
      </c>
      <c r="BB46" s="192">
        <f t="shared" si="40"/>
        <v>45279</v>
      </c>
      <c r="BC46" s="192">
        <f t="shared" si="40"/>
        <v>45279</v>
      </c>
      <c r="BD46" s="192">
        <f t="shared" si="40"/>
        <v>45279</v>
      </c>
      <c r="BE46" s="192">
        <f t="shared" si="40"/>
        <v>45279</v>
      </c>
      <c r="BF46" s="192">
        <f t="shared" si="40"/>
        <v>45279</v>
      </c>
      <c r="BG46" s="192">
        <f t="shared" si="40"/>
        <v>45279</v>
      </c>
      <c r="BH46" s="192">
        <f t="shared" si="40"/>
        <v>45279</v>
      </c>
      <c r="BI46" s="192">
        <f t="shared" si="40"/>
        <v>45279</v>
      </c>
      <c r="BJ46" s="192">
        <f t="shared" si="40"/>
        <v>45279</v>
      </c>
      <c r="BK46" s="192">
        <f t="shared" si="40"/>
        <v>43659</v>
      </c>
      <c r="BL46" s="192">
        <f t="shared" si="40"/>
        <v>43659</v>
      </c>
      <c r="BM46" s="192">
        <f t="shared" si="40"/>
        <v>45279</v>
      </c>
      <c r="BN46" s="192">
        <f t="shared" si="40"/>
        <v>45279</v>
      </c>
      <c r="BO46" s="192">
        <f t="shared" si="40"/>
        <v>46899</v>
      </c>
      <c r="BP46" s="192">
        <f t="shared" si="40"/>
        <v>48924</v>
      </c>
      <c r="BQ46" s="192">
        <f t="shared" si="40"/>
        <v>48924</v>
      </c>
      <c r="BR46" s="192">
        <f t="shared" si="40"/>
        <v>48924</v>
      </c>
      <c r="BS46" s="192">
        <f t="shared" si="40"/>
        <v>48924</v>
      </c>
      <c r="BT46" s="192">
        <f t="shared" si="40"/>
        <v>50949</v>
      </c>
      <c r="BU46" s="192">
        <f t="shared" si="40"/>
        <v>53379</v>
      </c>
      <c r="BV46" s="192">
        <f t="shared" si="40"/>
        <v>53379</v>
      </c>
      <c r="BW46" s="192">
        <f t="shared" si="40"/>
        <v>50949</v>
      </c>
      <c r="BX46" s="192">
        <f t="shared" si="40"/>
        <v>46899</v>
      </c>
      <c r="BY46" s="192">
        <f t="shared" si="40"/>
        <v>46899</v>
      </c>
      <c r="BZ46" s="192">
        <f t="shared" si="40"/>
        <v>48924</v>
      </c>
      <c r="CA46" s="192">
        <f t="shared" si="40"/>
        <v>48924</v>
      </c>
      <c r="CB46" s="192">
        <f t="shared" si="40"/>
        <v>42039</v>
      </c>
      <c r="CC46" s="192">
        <f t="shared" si="40"/>
        <v>42404</v>
      </c>
      <c r="CD46" s="192">
        <f t="shared" si="40"/>
        <v>42404</v>
      </c>
      <c r="CE46" s="192">
        <f t="shared" si="40"/>
        <v>42404</v>
      </c>
      <c r="CF46" s="192">
        <f t="shared" si="40"/>
        <v>41189</v>
      </c>
      <c r="CG46" s="192">
        <f t="shared" si="40"/>
        <v>41189</v>
      </c>
      <c r="CH46" s="192">
        <f t="shared" si="40"/>
        <v>42404</v>
      </c>
      <c r="CI46" s="192">
        <f t="shared" si="40"/>
        <v>42404</v>
      </c>
      <c r="CJ46" s="192">
        <f t="shared" si="40"/>
        <v>42404</v>
      </c>
      <c r="CK46" s="192">
        <f t="shared" si="40"/>
        <v>37139</v>
      </c>
      <c r="CL46" s="192">
        <f t="shared" si="40"/>
        <v>37139</v>
      </c>
      <c r="CM46" s="192">
        <f t="shared" si="40"/>
        <v>37139</v>
      </c>
      <c r="CN46" s="192">
        <f t="shared" si="40"/>
        <v>37139</v>
      </c>
      <c r="CO46" s="192">
        <f t="shared" si="40"/>
        <v>37139</v>
      </c>
      <c r="CP46" s="192">
        <f t="shared" si="40"/>
        <v>37139</v>
      </c>
      <c r="CQ46" s="192">
        <f t="shared" si="41"/>
        <v>37139</v>
      </c>
      <c r="CR46" s="192">
        <f t="shared" si="41"/>
        <v>37139</v>
      </c>
      <c r="CS46" s="192">
        <f t="shared" si="41"/>
        <v>37139</v>
      </c>
      <c r="CT46" s="192">
        <f t="shared" si="41"/>
        <v>37139</v>
      </c>
      <c r="CU46" s="192">
        <f t="shared" si="41"/>
        <v>37139</v>
      </c>
      <c r="CV46" s="192">
        <f t="shared" si="41"/>
        <v>37139</v>
      </c>
      <c r="CW46" s="192">
        <f t="shared" si="41"/>
        <v>37139</v>
      </c>
      <c r="CX46" s="192">
        <f t="shared" si="41"/>
        <v>37139</v>
      </c>
      <c r="CY46" s="192">
        <f t="shared" si="41"/>
        <v>37139</v>
      </c>
      <c r="CZ46" s="192">
        <f t="shared" si="41"/>
        <v>37139</v>
      </c>
      <c r="DA46" s="192">
        <f t="shared" si="41"/>
        <v>37139</v>
      </c>
      <c r="DB46" s="192">
        <f t="shared" si="41"/>
        <v>37139</v>
      </c>
      <c r="DC46" s="192">
        <f t="shared" si="41"/>
        <v>37139</v>
      </c>
      <c r="DD46" s="192">
        <f t="shared" si="41"/>
        <v>37139</v>
      </c>
      <c r="DE46" s="192">
        <f t="shared" si="41"/>
        <v>37139</v>
      </c>
      <c r="DF46" s="192">
        <f t="shared" si="41"/>
        <v>37139</v>
      </c>
      <c r="DG46" s="192">
        <f t="shared" si="41"/>
        <v>37139</v>
      </c>
      <c r="DH46" s="192">
        <f t="shared" ref="DH46:DR46" si="43">ROUNDUP(DH23*0.9,)</f>
        <v>29565</v>
      </c>
      <c r="DI46" s="192">
        <f t="shared" si="43"/>
        <v>29565</v>
      </c>
      <c r="DJ46" s="192">
        <f t="shared" si="43"/>
        <v>29970</v>
      </c>
      <c r="DK46" s="192">
        <f t="shared" si="43"/>
        <v>29970</v>
      </c>
      <c r="DL46" s="192">
        <f t="shared" si="43"/>
        <v>29565</v>
      </c>
      <c r="DM46" s="192">
        <f t="shared" si="43"/>
        <v>29565</v>
      </c>
      <c r="DN46" s="192">
        <f t="shared" si="43"/>
        <v>29565</v>
      </c>
      <c r="DO46" s="192">
        <f t="shared" si="43"/>
        <v>29565</v>
      </c>
      <c r="DP46" s="192">
        <f t="shared" si="43"/>
        <v>29565</v>
      </c>
      <c r="DQ46" s="192">
        <f t="shared" si="43"/>
        <v>29970</v>
      </c>
      <c r="DR46" s="192">
        <f t="shared" si="43"/>
        <v>29970</v>
      </c>
    </row>
    <row r="47" spans="1:129" s="50" customFormat="1" x14ac:dyDescent="0.2">
      <c r="A47" s="42" t="s">
        <v>87</v>
      </c>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row>
    <row r="48" spans="1:129" s="50" customFormat="1" x14ac:dyDescent="0.2">
      <c r="A48" s="88" t="s">
        <v>88</v>
      </c>
      <c r="B48" s="8" t="e">
        <f t="shared" ref="B48:AD48" si="44">ROUNDUP(B25*0.9,)</f>
        <v>#REF!</v>
      </c>
      <c r="C48" s="8" t="e">
        <f t="shared" si="44"/>
        <v>#REF!</v>
      </c>
      <c r="D48" s="8" t="e">
        <f t="shared" si="44"/>
        <v>#REF!</v>
      </c>
      <c r="E48" s="8" t="e">
        <f t="shared" si="44"/>
        <v>#REF!</v>
      </c>
      <c r="F48" s="8" t="e">
        <f t="shared" si="44"/>
        <v>#REF!</v>
      </c>
      <c r="G48" s="8" t="e">
        <f t="shared" si="44"/>
        <v>#REF!</v>
      </c>
      <c r="H48" s="8" t="e">
        <f t="shared" si="44"/>
        <v>#REF!</v>
      </c>
      <c r="I48" s="8" t="e">
        <f t="shared" si="44"/>
        <v>#REF!</v>
      </c>
      <c r="J48" s="8" t="e">
        <f t="shared" si="44"/>
        <v>#REF!</v>
      </c>
      <c r="K48" s="8" t="e">
        <f t="shared" si="44"/>
        <v>#REF!</v>
      </c>
      <c r="L48" s="8" t="e">
        <f t="shared" si="44"/>
        <v>#REF!</v>
      </c>
      <c r="M48" s="8" t="e">
        <f t="shared" si="44"/>
        <v>#REF!</v>
      </c>
      <c r="N48" s="8" t="e">
        <f t="shared" si="44"/>
        <v>#REF!</v>
      </c>
      <c r="O48" s="8" t="e">
        <f t="shared" si="44"/>
        <v>#REF!</v>
      </c>
      <c r="P48" s="8" t="e">
        <f t="shared" si="44"/>
        <v>#REF!</v>
      </c>
      <c r="Q48" s="8" t="e">
        <f t="shared" si="44"/>
        <v>#REF!</v>
      </c>
      <c r="R48" s="8" t="e">
        <f t="shared" si="44"/>
        <v>#REF!</v>
      </c>
      <c r="S48" s="8" t="e">
        <f t="shared" si="44"/>
        <v>#REF!</v>
      </c>
      <c r="T48" s="8">
        <f t="shared" si="44"/>
        <v>96795</v>
      </c>
      <c r="U48" s="8">
        <f t="shared" si="44"/>
        <v>108540</v>
      </c>
      <c r="V48" s="8">
        <f t="shared" si="44"/>
        <v>108540</v>
      </c>
      <c r="W48" s="8">
        <f t="shared" si="44"/>
        <v>108540</v>
      </c>
      <c r="X48" s="8">
        <f t="shared" si="44"/>
        <v>102870</v>
      </c>
      <c r="Y48" s="8">
        <f t="shared" si="44"/>
        <v>102870</v>
      </c>
      <c r="Z48" s="8">
        <f t="shared" si="44"/>
        <v>102870</v>
      </c>
      <c r="AA48" s="8">
        <f t="shared" si="44"/>
        <v>102870</v>
      </c>
      <c r="AB48" s="8">
        <f t="shared" si="44"/>
        <v>102870</v>
      </c>
      <c r="AC48" s="8">
        <f t="shared" si="44"/>
        <v>102870</v>
      </c>
      <c r="AD48" s="8">
        <f t="shared" si="44"/>
        <v>75654</v>
      </c>
      <c r="AE48" s="8">
        <f t="shared" ref="AE48:CP48" si="45">ROUNDUP(AE25*0.9,)</f>
        <v>62289</v>
      </c>
      <c r="AF48" s="8">
        <f t="shared" si="45"/>
        <v>62289</v>
      </c>
      <c r="AG48" s="8">
        <f t="shared" si="45"/>
        <v>62289</v>
      </c>
      <c r="AH48" s="8">
        <f t="shared" si="45"/>
        <v>62289</v>
      </c>
      <c r="AI48" s="8">
        <f t="shared" si="45"/>
        <v>62289</v>
      </c>
      <c r="AJ48" s="8">
        <f t="shared" si="45"/>
        <v>63909</v>
      </c>
      <c r="AK48" s="8">
        <f t="shared" si="45"/>
        <v>63909</v>
      </c>
      <c r="AL48" s="8">
        <f t="shared" si="45"/>
        <v>63909</v>
      </c>
      <c r="AM48" s="8">
        <f t="shared" si="45"/>
        <v>63909</v>
      </c>
      <c r="AN48" s="8">
        <f t="shared" si="45"/>
        <v>63909</v>
      </c>
      <c r="AO48" s="8">
        <f t="shared" si="45"/>
        <v>62289</v>
      </c>
      <c r="AP48" s="8">
        <f t="shared" si="45"/>
        <v>62289</v>
      </c>
      <c r="AQ48" s="8">
        <f t="shared" si="45"/>
        <v>62289</v>
      </c>
      <c r="AR48" s="8">
        <f t="shared" si="45"/>
        <v>62289</v>
      </c>
      <c r="AS48" s="8">
        <f t="shared" si="45"/>
        <v>62289</v>
      </c>
      <c r="AT48" s="8">
        <f t="shared" si="45"/>
        <v>65529</v>
      </c>
      <c r="AU48" s="8">
        <f t="shared" si="45"/>
        <v>65529</v>
      </c>
      <c r="AV48" s="8">
        <f t="shared" si="45"/>
        <v>65529</v>
      </c>
      <c r="AW48" s="8">
        <f t="shared" si="45"/>
        <v>65529</v>
      </c>
      <c r="AX48" s="8">
        <f t="shared" si="45"/>
        <v>65529</v>
      </c>
      <c r="AY48" s="8">
        <f t="shared" si="45"/>
        <v>67149</v>
      </c>
      <c r="AZ48" s="8">
        <f t="shared" si="45"/>
        <v>69174</v>
      </c>
      <c r="BA48" s="8">
        <f t="shared" si="45"/>
        <v>77679</v>
      </c>
      <c r="BB48" s="8">
        <f t="shared" si="45"/>
        <v>77679</v>
      </c>
      <c r="BC48" s="8">
        <f t="shared" si="45"/>
        <v>77679</v>
      </c>
      <c r="BD48" s="8">
        <f t="shared" si="45"/>
        <v>77679</v>
      </c>
      <c r="BE48" s="8">
        <f t="shared" si="45"/>
        <v>77679</v>
      </c>
      <c r="BF48" s="8">
        <f t="shared" si="45"/>
        <v>77679</v>
      </c>
      <c r="BG48" s="8">
        <f t="shared" si="45"/>
        <v>77679</v>
      </c>
      <c r="BH48" s="8">
        <f t="shared" si="45"/>
        <v>77679</v>
      </c>
      <c r="BI48" s="8">
        <f t="shared" si="45"/>
        <v>77679</v>
      </c>
      <c r="BJ48" s="8">
        <f t="shared" si="45"/>
        <v>77679</v>
      </c>
      <c r="BK48" s="8">
        <f t="shared" si="45"/>
        <v>76059</v>
      </c>
      <c r="BL48" s="8">
        <f t="shared" si="45"/>
        <v>76059</v>
      </c>
      <c r="BM48" s="8">
        <f t="shared" si="45"/>
        <v>77679</v>
      </c>
      <c r="BN48" s="8">
        <f t="shared" si="45"/>
        <v>77679</v>
      </c>
      <c r="BO48" s="8">
        <f t="shared" si="45"/>
        <v>79299</v>
      </c>
      <c r="BP48" s="8">
        <f t="shared" si="45"/>
        <v>81324</v>
      </c>
      <c r="BQ48" s="8">
        <f t="shared" si="45"/>
        <v>81324</v>
      </c>
      <c r="BR48" s="8">
        <f t="shared" si="45"/>
        <v>81324</v>
      </c>
      <c r="BS48" s="8">
        <f t="shared" si="45"/>
        <v>81324</v>
      </c>
      <c r="BT48" s="8">
        <f t="shared" si="45"/>
        <v>83349</v>
      </c>
      <c r="BU48" s="8">
        <f t="shared" si="45"/>
        <v>85779</v>
      </c>
      <c r="BV48" s="8">
        <f t="shared" si="45"/>
        <v>85779</v>
      </c>
      <c r="BW48" s="8">
        <f t="shared" si="45"/>
        <v>83349</v>
      </c>
      <c r="BX48" s="8">
        <f t="shared" si="45"/>
        <v>79299</v>
      </c>
      <c r="BY48" s="8">
        <f t="shared" si="45"/>
        <v>79299</v>
      </c>
      <c r="BZ48" s="8">
        <f t="shared" si="45"/>
        <v>81324</v>
      </c>
      <c r="CA48" s="8">
        <f t="shared" si="45"/>
        <v>81324</v>
      </c>
      <c r="CB48" s="8">
        <f t="shared" si="45"/>
        <v>74439</v>
      </c>
      <c r="CC48" s="8">
        <f t="shared" si="45"/>
        <v>74804</v>
      </c>
      <c r="CD48" s="8">
        <f t="shared" si="45"/>
        <v>74804</v>
      </c>
      <c r="CE48" s="8">
        <f t="shared" si="45"/>
        <v>74804</v>
      </c>
      <c r="CF48" s="8">
        <f t="shared" si="45"/>
        <v>73589</v>
      </c>
      <c r="CG48" s="8">
        <f t="shared" si="45"/>
        <v>73589</v>
      </c>
      <c r="CH48" s="8">
        <f t="shared" si="45"/>
        <v>74804</v>
      </c>
      <c r="CI48" s="8">
        <f t="shared" si="45"/>
        <v>74804</v>
      </c>
      <c r="CJ48" s="8">
        <f t="shared" si="45"/>
        <v>74804</v>
      </c>
      <c r="CK48" s="8">
        <f t="shared" si="45"/>
        <v>65489</v>
      </c>
      <c r="CL48" s="8">
        <f t="shared" si="45"/>
        <v>65489</v>
      </c>
      <c r="CM48" s="8">
        <f t="shared" si="45"/>
        <v>65489</v>
      </c>
      <c r="CN48" s="8">
        <f t="shared" si="45"/>
        <v>65489</v>
      </c>
      <c r="CO48" s="8">
        <f t="shared" si="45"/>
        <v>65489</v>
      </c>
      <c r="CP48" s="8">
        <f t="shared" si="45"/>
        <v>65489</v>
      </c>
      <c r="CQ48" s="8">
        <f t="shared" ref="CQ48:DG48" si="46">ROUNDUP(CQ25*0.9,)</f>
        <v>65489</v>
      </c>
      <c r="CR48" s="8">
        <f t="shared" si="46"/>
        <v>65489</v>
      </c>
      <c r="CS48" s="8">
        <f t="shared" si="46"/>
        <v>65489</v>
      </c>
      <c r="CT48" s="8">
        <f t="shared" si="46"/>
        <v>65489</v>
      </c>
      <c r="CU48" s="8">
        <f t="shared" si="46"/>
        <v>65489</v>
      </c>
      <c r="CV48" s="8">
        <f t="shared" si="46"/>
        <v>65489</v>
      </c>
      <c r="CW48" s="8">
        <f t="shared" si="46"/>
        <v>65489</v>
      </c>
      <c r="CX48" s="8">
        <f t="shared" si="46"/>
        <v>65489</v>
      </c>
      <c r="CY48" s="8">
        <f t="shared" si="46"/>
        <v>65489</v>
      </c>
      <c r="CZ48" s="8">
        <f t="shared" si="46"/>
        <v>65489</v>
      </c>
      <c r="DA48" s="8">
        <f t="shared" si="46"/>
        <v>65489</v>
      </c>
      <c r="DB48" s="8">
        <f t="shared" si="46"/>
        <v>65489</v>
      </c>
      <c r="DC48" s="8">
        <f t="shared" si="46"/>
        <v>65489</v>
      </c>
      <c r="DD48" s="8">
        <f t="shared" si="46"/>
        <v>65489</v>
      </c>
      <c r="DE48" s="8">
        <f t="shared" si="46"/>
        <v>65489</v>
      </c>
      <c r="DF48" s="8">
        <f t="shared" si="46"/>
        <v>65489</v>
      </c>
      <c r="DG48" s="8">
        <f t="shared" si="46"/>
        <v>65489</v>
      </c>
      <c r="DH48" s="8">
        <f t="shared" ref="DH48:DR48" si="47">ROUNDUP(DH25*0.9,)</f>
        <v>57915</v>
      </c>
      <c r="DI48" s="8">
        <f t="shared" si="47"/>
        <v>57915</v>
      </c>
      <c r="DJ48" s="8">
        <f t="shared" si="47"/>
        <v>58320</v>
      </c>
      <c r="DK48" s="8">
        <f t="shared" si="47"/>
        <v>58320</v>
      </c>
      <c r="DL48" s="8">
        <f t="shared" si="47"/>
        <v>57915</v>
      </c>
      <c r="DM48" s="8">
        <f t="shared" si="47"/>
        <v>57915</v>
      </c>
      <c r="DN48" s="8">
        <f t="shared" si="47"/>
        <v>57915</v>
      </c>
      <c r="DO48" s="8">
        <f t="shared" si="47"/>
        <v>57915</v>
      </c>
      <c r="DP48" s="8">
        <f t="shared" si="47"/>
        <v>57915</v>
      </c>
      <c r="DQ48" s="8">
        <f t="shared" si="47"/>
        <v>58320</v>
      </c>
      <c r="DR48" s="8">
        <f t="shared" si="47"/>
        <v>58320</v>
      </c>
    </row>
    <row r="49" spans="1:1" s="50" customFormat="1" x14ac:dyDescent="0.2">
      <c r="A49" s="100"/>
    </row>
    <row r="50" spans="1:1" s="50" customFormat="1" ht="84.75" thickBot="1" x14ac:dyDescent="0.25">
      <c r="A50" s="224" t="str">
        <f>'ОиК (2025 - 26)| COMMISSION'!A27</f>
        <v>Дополнительно на каждый день проживания в стоимость заявки добавляются  ски-пассы  для каждого взрослого, стоимость -  09.01.2025 - 12.04.2026 включительно - 3500 рублей. При размещении дополнительных гостей, также на каждый день проживания добавляются в стоимость заявки ски-пассы на каждого взрослого гостя  -   09.01.2025 - 12.04.2026 включительно - 3500 рублей. Стоимость ски-пассов на всех взрослых сразу добавлять в заявку. / Extra pay  for each day of stay, ski passes for each adult are added to the price of the application, the cost    09.01.2025 - 12.04.2026 inclusively - 3500 rubles. When placing additional guests, also for each day of stay, ski passes for each guest are added to the application price  09.01.2025 - 12.04.2026 inclusively - 3500 rubles.</v>
      </c>
    </row>
    <row r="51" spans="1:1" s="50" customFormat="1" ht="12.75" thickBot="1" x14ac:dyDescent="0.25">
      <c r="A51" s="104"/>
    </row>
    <row r="52" spans="1:1" x14ac:dyDescent="0.2">
      <c r="A52" s="63" t="s">
        <v>66</v>
      </c>
    </row>
    <row r="53" spans="1:1" x14ac:dyDescent="0.2">
      <c r="A53" s="43" t="s">
        <v>78</v>
      </c>
    </row>
    <row r="54" spans="1:1" x14ac:dyDescent="0.2">
      <c r="A54" s="43" t="s">
        <v>67</v>
      </c>
    </row>
    <row r="55" spans="1:1" x14ac:dyDescent="0.2">
      <c r="A55" s="43" t="s">
        <v>68</v>
      </c>
    </row>
    <row r="56" spans="1:1" x14ac:dyDescent="0.2">
      <c r="A56" s="43" t="s">
        <v>69</v>
      </c>
    </row>
    <row r="57" spans="1:1" x14ac:dyDescent="0.2">
      <c r="A57" s="159" t="s">
        <v>162</v>
      </c>
    </row>
    <row r="58" spans="1:1" ht="12.75" thickBot="1" x14ac:dyDescent="0.25">
      <c r="A58" s="3" t="s">
        <v>291</v>
      </c>
    </row>
    <row r="59" spans="1:1" ht="45.75" customHeight="1" thickBot="1" x14ac:dyDescent="0.25">
      <c r="A59" s="223" t="s">
        <v>292</v>
      </c>
    </row>
    <row r="60" spans="1:1" x14ac:dyDescent="0.2">
      <c r="A60" s="127"/>
    </row>
    <row r="61" spans="1:1" ht="12.75" thickBot="1" x14ac:dyDescent="0.25">
      <c r="A61" s="3" t="s">
        <v>71</v>
      </c>
    </row>
    <row r="62" spans="1:1" ht="12.75" thickBot="1" x14ac:dyDescent="0.25">
      <c r="A62" s="107" t="s">
        <v>293</v>
      </c>
    </row>
    <row r="63" spans="1:1" ht="24" x14ac:dyDescent="0.2">
      <c r="A63" s="70" t="str">
        <f>'ОиК (2025 - 26)| COMMISSION'!A40</f>
        <v xml:space="preserve">Период проживания:  09.01.2025 - 12.04.2026                                                                                                                        / Period of stay:  09.01.2025 - 12.04.2026 </v>
      </c>
    </row>
    <row r="64" spans="1:1" ht="13.5" thickBot="1" x14ac:dyDescent="0.25">
      <c r="A64" t="s">
        <v>294</v>
      </c>
    </row>
    <row r="65" spans="1:1" ht="12.75" thickBot="1" x14ac:dyDescent="0.25">
      <c r="A65" s="107"/>
    </row>
    <row r="66" spans="1:1" x14ac:dyDescent="0.2">
      <c r="A66" s="48" t="s">
        <v>70</v>
      </c>
    </row>
    <row r="67" spans="1:1" ht="60" x14ac:dyDescent="0.2">
      <c r="A67" s="222" t="s">
        <v>295</v>
      </c>
    </row>
    <row r="68" spans="1:1" x14ac:dyDescent="0.2">
      <c r="A68" s="48" t="s">
        <v>70</v>
      </c>
    </row>
    <row r="69" spans="1:1" ht="60" x14ac:dyDescent="0.2">
      <c r="A69" s="222" t="s">
        <v>295</v>
      </c>
    </row>
  </sheetData>
  <mergeCells count="1">
    <mergeCell ref="A1:A2"/>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sheetPr>
  <dimension ref="A1:DY70"/>
  <sheetViews>
    <sheetView zoomScaleNormal="100" workbookViewId="0">
      <pane xSplit="1" topLeftCell="B1" activePane="topRight" state="frozen"/>
      <selection activeCell="A32" sqref="A32:XFD34"/>
      <selection pane="topRight" activeCell="A32" sqref="A32:XFD34"/>
    </sheetView>
  </sheetViews>
  <sheetFormatPr defaultColWidth="9" defaultRowHeight="12" x14ac:dyDescent="0.2"/>
  <cols>
    <col min="1" max="1" width="84.5703125" style="48" customWidth="1"/>
    <col min="2" max="17" width="0" style="48" hidden="1" customWidth="1"/>
    <col min="18" max="29" width="8.7109375" style="48" hidden="1" customWidth="1"/>
    <col min="30" max="16384" width="9" style="48"/>
  </cols>
  <sheetData>
    <row r="1" spans="1:129" s="51" customFormat="1" ht="12" customHeight="1" x14ac:dyDescent="0.2">
      <c r="A1" s="230" t="s">
        <v>82</v>
      </c>
    </row>
    <row r="2" spans="1:129" s="51" customFormat="1" ht="12" customHeight="1" x14ac:dyDescent="0.2">
      <c r="A2" s="230"/>
    </row>
    <row r="3" spans="1:129" s="51" customFormat="1" ht="11.1" customHeight="1" x14ac:dyDescent="0.2">
      <c r="A3" s="97"/>
    </row>
    <row r="4" spans="1:129" s="52" customFormat="1" ht="32.1" customHeight="1" x14ac:dyDescent="0.2">
      <c r="A4" s="98" t="s">
        <v>64</v>
      </c>
      <c r="B4" s="187" t="e">
        <f>'C завтраками| Bed and breakfast'!#REF!</f>
        <v>#REF!</v>
      </c>
      <c r="C4" s="187" t="e">
        <f>'C завтраками| Bed and breakfast'!#REF!</f>
        <v>#REF!</v>
      </c>
      <c r="D4" s="187" t="e">
        <f>'C завтраками| Bed and breakfast'!#REF!</f>
        <v>#REF!</v>
      </c>
      <c r="E4" s="187" t="e">
        <f>'C завтраками| Bed and breakfast'!#REF!</f>
        <v>#REF!</v>
      </c>
      <c r="F4" s="187" t="e">
        <f>'C завтраками| Bed and breakfast'!#REF!</f>
        <v>#REF!</v>
      </c>
      <c r="G4" s="187" t="e">
        <f>'C завтраками| Bed and breakfast'!#REF!</f>
        <v>#REF!</v>
      </c>
      <c r="H4" s="187" t="e">
        <f>'C завтраками| Bed and breakfast'!#REF!</f>
        <v>#REF!</v>
      </c>
      <c r="I4" s="187" t="e">
        <f>'C завтраками| Bed and breakfast'!#REF!</f>
        <v>#REF!</v>
      </c>
      <c r="J4" s="187" t="e">
        <f>'C завтраками| Bed and breakfast'!#REF!</f>
        <v>#REF!</v>
      </c>
      <c r="K4" s="187" t="e">
        <f>'C завтраками| Bed and breakfast'!#REF!</f>
        <v>#REF!</v>
      </c>
      <c r="L4" s="187" t="e">
        <f>'C завтраками| Bed and breakfast'!#REF!</f>
        <v>#REF!</v>
      </c>
      <c r="M4" s="187" t="e">
        <f>'C завтраками| Bed and breakfast'!#REF!</f>
        <v>#REF!</v>
      </c>
      <c r="N4" s="187" t="e">
        <f>'C завтраками| Bed and breakfast'!#REF!</f>
        <v>#REF!</v>
      </c>
      <c r="O4" s="187" t="e">
        <f>'C завтраками| Bed and breakfast'!#REF!</f>
        <v>#REF!</v>
      </c>
      <c r="P4" s="187" t="e">
        <f>'C завтраками| Bed and breakfast'!#REF!</f>
        <v>#REF!</v>
      </c>
      <c r="Q4" s="187" t="e">
        <f>'C завтраками| Bed and breakfast'!#REF!</f>
        <v>#REF!</v>
      </c>
      <c r="R4" s="187" t="e">
        <f>'C завтраками| Bed and breakfast'!#REF!</f>
        <v>#REF!</v>
      </c>
      <c r="S4" s="187" t="e">
        <f>'C завтраками| Bed and breakfast'!#REF!</f>
        <v>#REF!</v>
      </c>
      <c r="T4" s="187">
        <f>'C завтраками| Bed and breakfast'!B4</f>
        <v>46021</v>
      </c>
      <c r="U4" s="187">
        <f>'C завтраками| Bed and breakfast'!C4</f>
        <v>46022</v>
      </c>
      <c r="V4" s="187">
        <f>'C завтраками| Bed and breakfast'!D4</f>
        <v>46023</v>
      </c>
      <c r="W4" s="187">
        <f>'C завтраками| Bed and breakfast'!E4</f>
        <v>46024</v>
      </c>
      <c r="X4" s="187">
        <f>'C завтраками| Bed and breakfast'!F4</f>
        <v>46025</v>
      </c>
      <c r="Y4" s="187">
        <f>'C завтраками| Bed and breakfast'!G4</f>
        <v>46026</v>
      </c>
      <c r="Z4" s="187">
        <f>'C завтраками| Bed and breakfast'!H4</f>
        <v>46027</v>
      </c>
      <c r="AA4" s="187">
        <f>'C завтраками| Bed and breakfast'!I4</f>
        <v>46028</v>
      </c>
      <c r="AB4" s="187">
        <f>'C завтраками| Bed and breakfast'!J4</f>
        <v>46029</v>
      </c>
      <c r="AC4" s="187">
        <f>'C завтраками| Bed and breakfast'!K4</f>
        <v>46030</v>
      </c>
      <c r="AD4" s="187">
        <f>'C завтраками| Bed and breakfast'!L4</f>
        <v>46031</v>
      </c>
      <c r="AE4" s="187">
        <f>'C завтраками| Bed and breakfast'!M4</f>
        <v>46032</v>
      </c>
      <c r="AF4" s="187">
        <f>'C завтраками| Bed and breakfast'!N4</f>
        <v>46033</v>
      </c>
      <c r="AG4" s="187">
        <f>'C завтраками| Bed and breakfast'!O4</f>
        <v>46034</v>
      </c>
      <c r="AH4" s="187">
        <f>'C завтраками| Bed and breakfast'!P4</f>
        <v>46035</v>
      </c>
      <c r="AI4" s="187">
        <f>'C завтраками| Bed and breakfast'!Q4</f>
        <v>46036</v>
      </c>
      <c r="AJ4" s="187">
        <f>'C завтраками| Bed and breakfast'!R4</f>
        <v>46037</v>
      </c>
      <c r="AK4" s="187">
        <f>'C завтраками| Bed and breakfast'!S4</f>
        <v>46038</v>
      </c>
      <c r="AL4" s="187">
        <f>'C завтраками| Bed and breakfast'!T4</f>
        <v>46039</v>
      </c>
      <c r="AM4" s="187">
        <f>'C завтраками| Bed and breakfast'!U4</f>
        <v>46040</v>
      </c>
      <c r="AN4" s="187">
        <f>'C завтраками| Bed and breakfast'!V4</f>
        <v>46041</v>
      </c>
      <c r="AO4" s="187">
        <f>'C завтраками| Bed and breakfast'!W4</f>
        <v>46042</v>
      </c>
      <c r="AP4" s="187">
        <f>'C завтраками| Bed and breakfast'!X4</f>
        <v>46043</v>
      </c>
      <c r="AQ4" s="187">
        <f>'C завтраками| Bed and breakfast'!Y4</f>
        <v>46044</v>
      </c>
      <c r="AR4" s="187">
        <f>'C завтраками| Bed and breakfast'!Z4</f>
        <v>46045</v>
      </c>
      <c r="AS4" s="187">
        <f>'C завтраками| Bed and breakfast'!AA4</f>
        <v>46046</v>
      </c>
      <c r="AT4" s="187">
        <f>'C завтраками| Bed and breakfast'!AB4</f>
        <v>46047</v>
      </c>
      <c r="AU4" s="187">
        <f>'C завтраками| Bed and breakfast'!AC4</f>
        <v>46048</v>
      </c>
      <c r="AV4" s="187">
        <f>'C завтраками| Bed and breakfast'!AD4</f>
        <v>46049</v>
      </c>
      <c r="AW4" s="187">
        <f>'C завтраками| Bed and breakfast'!AE4</f>
        <v>46050</v>
      </c>
      <c r="AX4" s="187">
        <f>'C завтраками| Bed and breakfast'!AF4</f>
        <v>46051</v>
      </c>
      <c r="AY4" s="187">
        <f>'C завтраками| Bed and breakfast'!AG4</f>
        <v>46052</v>
      </c>
      <c r="AZ4" s="187">
        <f>'C завтраками| Bed and breakfast'!AH4</f>
        <v>46053</v>
      </c>
      <c r="BA4" s="187">
        <f>'C завтраками| Bed and breakfast'!AI4</f>
        <v>46054</v>
      </c>
      <c r="BB4" s="187">
        <f>'C завтраками| Bed and breakfast'!AJ4</f>
        <v>46055</v>
      </c>
      <c r="BC4" s="187">
        <f>'C завтраками| Bed and breakfast'!AK4</f>
        <v>46056</v>
      </c>
      <c r="BD4" s="187">
        <f>'C завтраками| Bed and breakfast'!AL4</f>
        <v>46057</v>
      </c>
      <c r="BE4" s="187">
        <f>'C завтраками| Bed and breakfast'!AM4</f>
        <v>46058</v>
      </c>
      <c r="BF4" s="187">
        <f>'C завтраками| Bed and breakfast'!AN4</f>
        <v>46059</v>
      </c>
      <c r="BG4" s="187">
        <f>'C завтраками| Bed and breakfast'!AO4</f>
        <v>46060</v>
      </c>
      <c r="BH4" s="187">
        <f>'C завтраками| Bed and breakfast'!AP4</f>
        <v>46061</v>
      </c>
      <c r="BI4" s="187">
        <f>'C завтраками| Bed and breakfast'!AQ4</f>
        <v>46062</v>
      </c>
      <c r="BJ4" s="187">
        <f>'C завтраками| Bed and breakfast'!AR4</f>
        <v>46063</v>
      </c>
      <c r="BK4" s="187">
        <f>'C завтраками| Bed and breakfast'!AS4</f>
        <v>46064</v>
      </c>
      <c r="BL4" s="187">
        <f>'C завтраками| Bed and breakfast'!AT4</f>
        <v>46065</v>
      </c>
      <c r="BM4" s="187">
        <f>'C завтраками| Bed and breakfast'!AU4</f>
        <v>46066</v>
      </c>
      <c r="BN4" s="187">
        <f>'C завтраками| Bed and breakfast'!AV4</f>
        <v>46067</v>
      </c>
      <c r="BO4" s="187">
        <f>'C завтраками| Bed and breakfast'!AW4</f>
        <v>46068</v>
      </c>
      <c r="BP4" s="187">
        <f>'C завтраками| Bed and breakfast'!AX4</f>
        <v>46069</v>
      </c>
      <c r="BQ4" s="187">
        <f>'C завтраками| Bed and breakfast'!AY4</f>
        <v>46070</v>
      </c>
      <c r="BR4" s="187">
        <f>'C завтраками| Bed and breakfast'!AZ4</f>
        <v>46071</v>
      </c>
      <c r="BS4" s="187">
        <f>'C завтраками| Bed and breakfast'!BA4</f>
        <v>46072</v>
      </c>
      <c r="BT4" s="187">
        <f>'C завтраками| Bed and breakfast'!BB4</f>
        <v>46073</v>
      </c>
      <c r="BU4" s="187">
        <f>'C завтраками| Bed and breakfast'!BC4</f>
        <v>46074</v>
      </c>
      <c r="BV4" s="187">
        <f>'C завтраками| Bed and breakfast'!BD4</f>
        <v>46075</v>
      </c>
      <c r="BW4" s="187">
        <f>'C завтраками| Bed and breakfast'!BE4</f>
        <v>46076</v>
      </c>
      <c r="BX4" s="187">
        <f>'C завтраками| Bed and breakfast'!BF4</f>
        <v>46077</v>
      </c>
      <c r="BY4" s="187">
        <f>'C завтраками| Bed and breakfast'!BG4</f>
        <v>46078</v>
      </c>
      <c r="BZ4" s="187">
        <f>'C завтраками| Bed and breakfast'!BH4</f>
        <v>46079</v>
      </c>
      <c r="CA4" s="187">
        <f>'C завтраками| Bed and breakfast'!BI4</f>
        <v>46080</v>
      </c>
      <c r="CB4" s="187">
        <f>'C завтраками| Bed and breakfast'!BJ4</f>
        <v>46081</v>
      </c>
      <c r="CC4" s="187">
        <f>'C завтраками| Bed and breakfast'!BK4</f>
        <v>46082</v>
      </c>
      <c r="CD4" s="187">
        <f>'C завтраками| Bed and breakfast'!BL4</f>
        <v>46083</v>
      </c>
      <c r="CE4" s="187">
        <f>'C завтраками| Bed and breakfast'!BM4</f>
        <v>46084</v>
      </c>
      <c r="CF4" s="187">
        <f>'C завтраками| Bed and breakfast'!BN4</f>
        <v>46085</v>
      </c>
      <c r="CG4" s="187">
        <f>'C завтраками| Bed and breakfast'!BO4</f>
        <v>46086</v>
      </c>
      <c r="CH4" s="187">
        <f>'C завтраками| Bed and breakfast'!BP4</f>
        <v>46087</v>
      </c>
      <c r="CI4" s="187">
        <f>'C завтраками| Bed and breakfast'!BQ4</f>
        <v>46088</v>
      </c>
      <c r="CJ4" s="187">
        <f>'C завтраками| Bed and breakfast'!BR4</f>
        <v>46089</v>
      </c>
      <c r="CK4" s="187">
        <f>'C завтраками| Bed and breakfast'!BS4</f>
        <v>46090</v>
      </c>
      <c r="CL4" s="187">
        <f>'C завтраками| Bed and breakfast'!BT4</f>
        <v>46091</v>
      </c>
      <c r="CM4" s="187">
        <f>'C завтраками| Bed and breakfast'!BU4</f>
        <v>46092</v>
      </c>
      <c r="CN4" s="187">
        <f>'C завтраками| Bed and breakfast'!BV4</f>
        <v>46093</v>
      </c>
      <c r="CO4" s="187">
        <f>'C завтраками| Bed and breakfast'!BW4</f>
        <v>46094</v>
      </c>
      <c r="CP4" s="187">
        <f>'C завтраками| Bed and breakfast'!BX4</f>
        <v>46095</v>
      </c>
      <c r="CQ4" s="187">
        <f>'C завтраками| Bed and breakfast'!BY4</f>
        <v>46096</v>
      </c>
      <c r="CR4" s="187">
        <f>'C завтраками| Bed and breakfast'!BZ4</f>
        <v>46097</v>
      </c>
      <c r="CS4" s="187">
        <f>'C завтраками| Bed and breakfast'!CA4</f>
        <v>46098</v>
      </c>
      <c r="CT4" s="187">
        <f>'C завтраками| Bed and breakfast'!CB4</f>
        <v>46099</v>
      </c>
      <c r="CU4" s="187">
        <f>'C завтраками| Bed and breakfast'!CC4</f>
        <v>46100</v>
      </c>
      <c r="CV4" s="187">
        <f>'C завтраками| Bed and breakfast'!CD4</f>
        <v>46101</v>
      </c>
      <c r="CW4" s="187">
        <f>'C завтраками| Bed and breakfast'!CE4</f>
        <v>46102</v>
      </c>
      <c r="CX4" s="187">
        <f>'C завтраками| Bed and breakfast'!CF4</f>
        <v>46103</v>
      </c>
      <c r="CY4" s="187">
        <f>'C завтраками| Bed and breakfast'!CG4</f>
        <v>46104</v>
      </c>
      <c r="CZ4" s="187">
        <f>'C завтраками| Bed and breakfast'!CH4</f>
        <v>46105</v>
      </c>
      <c r="DA4" s="187">
        <f>'C завтраками| Bed and breakfast'!CI4</f>
        <v>46106</v>
      </c>
      <c r="DB4" s="187">
        <f>'C завтраками| Bed and breakfast'!CJ4</f>
        <v>46107</v>
      </c>
      <c r="DC4" s="187">
        <f>'C завтраками| Bed and breakfast'!CK4</f>
        <v>46108</v>
      </c>
      <c r="DD4" s="187">
        <f>'C завтраками| Bed and breakfast'!CL4</f>
        <v>46109</v>
      </c>
      <c r="DE4" s="187">
        <f>'C завтраками| Bed and breakfast'!CM4</f>
        <v>46110</v>
      </c>
      <c r="DF4" s="187">
        <f>'C завтраками| Bed and breakfast'!CN4</f>
        <v>46111</v>
      </c>
      <c r="DG4" s="187">
        <f>'C завтраками| Bed and breakfast'!CO4</f>
        <v>46112</v>
      </c>
      <c r="DH4" s="187">
        <f>'C завтраками| Bed and breakfast'!CP4</f>
        <v>46113</v>
      </c>
      <c r="DI4" s="187">
        <f>'C завтраками| Bed and breakfast'!CQ4</f>
        <v>46114</v>
      </c>
      <c r="DJ4" s="187">
        <f>'C завтраками| Bed and breakfast'!CR4</f>
        <v>46115</v>
      </c>
      <c r="DK4" s="187">
        <f>'C завтраками| Bed and breakfast'!CS4</f>
        <v>46116</v>
      </c>
      <c r="DL4" s="187">
        <f>'C завтраками| Bed and breakfast'!CT4</f>
        <v>46117</v>
      </c>
      <c r="DM4" s="187">
        <f>'C завтраками| Bed and breakfast'!CU4</f>
        <v>46118</v>
      </c>
      <c r="DN4" s="187">
        <f>'C завтраками| Bed and breakfast'!CV4</f>
        <v>46119</v>
      </c>
      <c r="DO4" s="187">
        <f>'C завтраками| Bed and breakfast'!CW4</f>
        <v>46120</v>
      </c>
      <c r="DP4" s="187">
        <f>'C завтраками| Bed and breakfast'!CX4</f>
        <v>46121</v>
      </c>
      <c r="DQ4" s="187">
        <f>'C завтраками| Bed and breakfast'!CY4</f>
        <v>46122</v>
      </c>
      <c r="DR4" s="187">
        <f>'C завтраками| Bed and breakfast'!CZ4</f>
        <v>46123</v>
      </c>
    </row>
    <row r="5" spans="1:129" s="53" customFormat="1" ht="21.95" customHeight="1" x14ac:dyDescent="0.2">
      <c r="A5" s="98"/>
      <c r="B5" s="187" t="e">
        <f>'C завтраками| Bed and breakfast'!#REF!</f>
        <v>#REF!</v>
      </c>
      <c r="C5" s="187" t="e">
        <f>'C завтраками| Bed and breakfast'!#REF!</f>
        <v>#REF!</v>
      </c>
      <c r="D5" s="187" t="e">
        <f>'C завтраками| Bed and breakfast'!#REF!</f>
        <v>#REF!</v>
      </c>
      <c r="E5" s="187" t="e">
        <f>'C завтраками| Bed and breakfast'!#REF!</f>
        <v>#REF!</v>
      </c>
      <c r="F5" s="187" t="e">
        <f>'C завтраками| Bed and breakfast'!#REF!</f>
        <v>#REF!</v>
      </c>
      <c r="G5" s="187" t="e">
        <f>'C завтраками| Bed and breakfast'!#REF!</f>
        <v>#REF!</v>
      </c>
      <c r="H5" s="187" t="e">
        <f>'C завтраками| Bed and breakfast'!#REF!</f>
        <v>#REF!</v>
      </c>
      <c r="I5" s="187" t="e">
        <f>'C завтраками| Bed and breakfast'!#REF!</f>
        <v>#REF!</v>
      </c>
      <c r="J5" s="187" t="e">
        <f>'C завтраками| Bed and breakfast'!#REF!</f>
        <v>#REF!</v>
      </c>
      <c r="K5" s="187" t="e">
        <f>'C завтраками| Bed and breakfast'!#REF!</f>
        <v>#REF!</v>
      </c>
      <c r="L5" s="187" t="e">
        <f>'C завтраками| Bed and breakfast'!#REF!</f>
        <v>#REF!</v>
      </c>
      <c r="M5" s="187" t="e">
        <f>'C завтраками| Bed and breakfast'!#REF!</f>
        <v>#REF!</v>
      </c>
      <c r="N5" s="187" t="e">
        <f>'C завтраками| Bed and breakfast'!#REF!</f>
        <v>#REF!</v>
      </c>
      <c r="O5" s="187" t="e">
        <f>'C завтраками| Bed and breakfast'!#REF!</f>
        <v>#REF!</v>
      </c>
      <c r="P5" s="187" t="e">
        <f>'C завтраками| Bed and breakfast'!#REF!</f>
        <v>#REF!</v>
      </c>
      <c r="Q5" s="187" t="e">
        <f>'C завтраками| Bed and breakfast'!#REF!</f>
        <v>#REF!</v>
      </c>
      <c r="R5" s="187" t="e">
        <f>'C завтраками| Bed and breakfast'!#REF!</f>
        <v>#REF!</v>
      </c>
      <c r="S5" s="187" t="e">
        <f>'C завтраками| Bed and breakfast'!#REF!</f>
        <v>#REF!</v>
      </c>
      <c r="T5" s="187">
        <f>'C завтраками| Bed and breakfast'!B5</f>
        <v>46021</v>
      </c>
      <c r="U5" s="187">
        <f>'C завтраками| Bed and breakfast'!C5</f>
        <v>46022</v>
      </c>
      <c r="V5" s="187">
        <f>'C завтраками| Bed and breakfast'!D5</f>
        <v>46023</v>
      </c>
      <c r="W5" s="187">
        <f>'C завтраками| Bed and breakfast'!E5</f>
        <v>46024</v>
      </c>
      <c r="X5" s="187">
        <f>'C завтраками| Bed and breakfast'!F5</f>
        <v>46025</v>
      </c>
      <c r="Y5" s="187">
        <f>'C завтраками| Bed and breakfast'!G5</f>
        <v>46026</v>
      </c>
      <c r="Z5" s="187">
        <f>'C завтраками| Bed and breakfast'!H5</f>
        <v>46027</v>
      </c>
      <c r="AA5" s="187">
        <f>'C завтраками| Bed and breakfast'!I5</f>
        <v>46028</v>
      </c>
      <c r="AB5" s="187">
        <f>'C завтраками| Bed and breakfast'!J5</f>
        <v>46029</v>
      </c>
      <c r="AC5" s="187">
        <f>'C завтраками| Bed and breakfast'!K5</f>
        <v>46030</v>
      </c>
      <c r="AD5" s="187">
        <f>'C завтраками| Bed and breakfast'!L5</f>
        <v>46031</v>
      </c>
      <c r="AE5" s="187">
        <f>'C завтраками| Bed and breakfast'!M5</f>
        <v>46032</v>
      </c>
      <c r="AF5" s="187">
        <f>'C завтраками| Bed and breakfast'!N5</f>
        <v>46033</v>
      </c>
      <c r="AG5" s="187">
        <f>'C завтраками| Bed and breakfast'!O5</f>
        <v>46034</v>
      </c>
      <c r="AH5" s="187">
        <f>'C завтраками| Bed and breakfast'!P5</f>
        <v>46035</v>
      </c>
      <c r="AI5" s="187">
        <f>'C завтраками| Bed and breakfast'!Q5</f>
        <v>46036</v>
      </c>
      <c r="AJ5" s="187">
        <f>'C завтраками| Bed and breakfast'!R5</f>
        <v>46037</v>
      </c>
      <c r="AK5" s="187">
        <f>'C завтраками| Bed and breakfast'!S5</f>
        <v>46038</v>
      </c>
      <c r="AL5" s="187">
        <f>'C завтраками| Bed and breakfast'!T5</f>
        <v>46039</v>
      </c>
      <c r="AM5" s="187">
        <f>'C завтраками| Bed and breakfast'!U5</f>
        <v>46040</v>
      </c>
      <c r="AN5" s="187">
        <f>'C завтраками| Bed and breakfast'!V5</f>
        <v>46041</v>
      </c>
      <c r="AO5" s="187">
        <f>'C завтраками| Bed and breakfast'!W5</f>
        <v>46042</v>
      </c>
      <c r="AP5" s="187">
        <f>'C завтраками| Bed and breakfast'!X5</f>
        <v>46043</v>
      </c>
      <c r="AQ5" s="187">
        <f>'C завтраками| Bed and breakfast'!Y5</f>
        <v>46044</v>
      </c>
      <c r="AR5" s="187">
        <f>'C завтраками| Bed and breakfast'!Z5</f>
        <v>46045</v>
      </c>
      <c r="AS5" s="187">
        <f>'C завтраками| Bed and breakfast'!AA5</f>
        <v>46046</v>
      </c>
      <c r="AT5" s="187">
        <f>'C завтраками| Bed and breakfast'!AB5</f>
        <v>46047</v>
      </c>
      <c r="AU5" s="187">
        <f>'C завтраками| Bed and breakfast'!AC5</f>
        <v>46048</v>
      </c>
      <c r="AV5" s="187">
        <f>'C завтраками| Bed and breakfast'!AD5</f>
        <v>46049</v>
      </c>
      <c r="AW5" s="187">
        <f>'C завтраками| Bed and breakfast'!AE5</f>
        <v>46050</v>
      </c>
      <c r="AX5" s="187">
        <f>'C завтраками| Bed and breakfast'!AF5</f>
        <v>46051</v>
      </c>
      <c r="AY5" s="187">
        <f>'C завтраками| Bed and breakfast'!AG5</f>
        <v>46052</v>
      </c>
      <c r="AZ5" s="187">
        <f>'C завтраками| Bed and breakfast'!AH5</f>
        <v>46053</v>
      </c>
      <c r="BA5" s="187">
        <f>'C завтраками| Bed and breakfast'!AI5</f>
        <v>46054</v>
      </c>
      <c r="BB5" s="187">
        <f>'C завтраками| Bed and breakfast'!AJ5</f>
        <v>46055</v>
      </c>
      <c r="BC5" s="187">
        <f>'C завтраками| Bed and breakfast'!AK5</f>
        <v>46056</v>
      </c>
      <c r="BD5" s="187">
        <f>'C завтраками| Bed and breakfast'!AL5</f>
        <v>46057</v>
      </c>
      <c r="BE5" s="187">
        <f>'C завтраками| Bed and breakfast'!AM5</f>
        <v>46058</v>
      </c>
      <c r="BF5" s="187">
        <f>'C завтраками| Bed and breakfast'!AN5</f>
        <v>46059</v>
      </c>
      <c r="BG5" s="187">
        <f>'C завтраками| Bed and breakfast'!AO5</f>
        <v>46060</v>
      </c>
      <c r="BH5" s="187">
        <f>'C завтраками| Bed and breakfast'!AP5</f>
        <v>46061</v>
      </c>
      <c r="BI5" s="187">
        <f>'C завтраками| Bed and breakfast'!AQ5</f>
        <v>46062</v>
      </c>
      <c r="BJ5" s="187">
        <f>'C завтраками| Bed and breakfast'!AR5</f>
        <v>46063</v>
      </c>
      <c r="BK5" s="187">
        <f>'C завтраками| Bed and breakfast'!AS5</f>
        <v>46064</v>
      </c>
      <c r="BL5" s="187">
        <f>'C завтраками| Bed and breakfast'!AT5</f>
        <v>46065</v>
      </c>
      <c r="BM5" s="187">
        <f>'C завтраками| Bed and breakfast'!AU5</f>
        <v>46066</v>
      </c>
      <c r="BN5" s="187">
        <f>'C завтраками| Bed and breakfast'!AV5</f>
        <v>46067</v>
      </c>
      <c r="BO5" s="187">
        <f>'C завтраками| Bed and breakfast'!AW5</f>
        <v>46068</v>
      </c>
      <c r="BP5" s="187">
        <f>'C завтраками| Bed and breakfast'!AX5</f>
        <v>46069</v>
      </c>
      <c r="BQ5" s="187">
        <f>'C завтраками| Bed and breakfast'!AY5</f>
        <v>46070</v>
      </c>
      <c r="BR5" s="187">
        <f>'C завтраками| Bed and breakfast'!AZ5</f>
        <v>46071</v>
      </c>
      <c r="BS5" s="187">
        <f>'C завтраками| Bed and breakfast'!BA5</f>
        <v>46072</v>
      </c>
      <c r="BT5" s="187">
        <f>'C завтраками| Bed and breakfast'!BB5</f>
        <v>46073</v>
      </c>
      <c r="BU5" s="187">
        <f>'C завтраками| Bed and breakfast'!BC5</f>
        <v>46074</v>
      </c>
      <c r="BV5" s="187">
        <f>'C завтраками| Bed and breakfast'!BD5</f>
        <v>46075</v>
      </c>
      <c r="BW5" s="187">
        <f>'C завтраками| Bed and breakfast'!BE5</f>
        <v>46076</v>
      </c>
      <c r="BX5" s="187">
        <f>'C завтраками| Bed and breakfast'!BF5</f>
        <v>46077</v>
      </c>
      <c r="BY5" s="187">
        <f>'C завтраками| Bed and breakfast'!BG5</f>
        <v>46078</v>
      </c>
      <c r="BZ5" s="187">
        <f>'C завтраками| Bed and breakfast'!BH5</f>
        <v>46079</v>
      </c>
      <c r="CA5" s="187">
        <f>'C завтраками| Bed and breakfast'!BI5</f>
        <v>46080</v>
      </c>
      <c r="CB5" s="187">
        <f>'C завтраками| Bed and breakfast'!BJ5</f>
        <v>46081</v>
      </c>
      <c r="CC5" s="187">
        <f>'C завтраками| Bed and breakfast'!BK5</f>
        <v>46082</v>
      </c>
      <c r="CD5" s="187">
        <f>'C завтраками| Bed and breakfast'!BL5</f>
        <v>46083</v>
      </c>
      <c r="CE5" s="187">
        <f>'C завтраками| Bed and breakfast'!BM5</f>
        <v>46084</v>
      </c>
      <c r="CF5" s="187">
        <f>'C завтраками| Bed and breakfast'!BN5</f>
        <v>46085</v>
      </c>
      <c r="CG5" s="187">
        <f>'C завтраками| Bed and breakfast'!BO5</f>
        <v>46086</v>
      </c>
      <c r="CH5" s="187">
        <f>'C завтраками| Bed and breakfast'!BP5</f>
        <v>46087</v>
      </c>
      <c r="CI5" s="187">
        <f>'C завтраками| Bed and breakfast'!BQ5</f>
        <v>46088</v>
      </c>
      <c r="CJ5" s="187">
        <f>'C завтраками| Bed and breakfast'!BR5</f>
        <v>46089</v>
      </c>
      <c r="CK5" s="187">
        <f>'C завтраками| Bed and breakfast'!BS5</f>
        <v>46090</v>
      </c>
      <c r="CL5" s="187">
        <f>'C завтраками| Bed and breakfast'!BT5</f>
        <v>46091</v>
      </c>
      <c r="CM5" s="187">
        <f>'C завтраками| Bed and breakfast'!BU5</f>
        <v>46092</v>
      </c>
      <c r="CN5" s="187">
        <f>'C завтраками| Bed and breakfast'!BV5</f>
        <v>46093</v>
      </c>
      <c r="CO5" s="187">
        <f>'C завтраками| Bed and breakfast'!BW5</f>
        <v>46094</v>
      </c>
      <c r="CP5" s="187">
        <f>'C завтраками| Bed and breakfast'!BX5</f>
        <v>46095</v>
      </c>
      <c r="CQ5" s="187">
        <f>'C завтраками| Bed and breakfast'!BY5</f>
        <v>46096</v>
      </c>
      <c r="CR5" s="187">
        <f>'C завтраками| Bed and breakfast'!BZ5</f>
        <v>46097</v>
      </c>
      <c r="CS5" s="187">
        <f>'C завтраками| Bed and breakfast'!CA5</f>
        <v>46098</v>
      </c>
      <c r="CT5" s="187">
        <f>'C завтраками| Bed and breakfast'!CB5</f>
        <v>46099</v>
      </c>
      <c r="CU5" s="187">
        <f>'C завтраками| Bed and breakfast'!CC5</f>
        <v>46100</v>
      </c>
      <c r="CV5" s="187">
        <f>'C завтраками| Bed and breakfast'!CD5</f>
        <v>46101</v>
      </c>
      <c r="CW5" s="187">
        <f>'C завтраками| Bed and breakfast'!CE5</f>
        <v>46102</v>
      </c>
      <c r="CX5" s="187">
        <f>'C завтраками| Bed and breakfast'!CF5</f>
        <v>46103</v>
      </c>
      <c r="CY5" s="187">
        <f>'C завтраками| Bed and breakfast'!CG5</f>
        <v>46104</v>
      </c>
      <c r="CZ5" s="187">
        <f>'C завтраками| Bed and breakfast'!CH5</f>
        <v>46105</v>
      </c>
      <c r="DA5" s="187">
        <f>'C завтраками| Bed and breakfast'!CI5</f>
        <v>46106</v>
      </c>
      <c r="DB5" s="187">
        <f>'C завтраками| Bed and breakfast'!CJ5</f>
        <v>46107</v>
      </c>
      <c r="DC5" s="187">
        <f>'C завтраками| Bed and breakfast'!CK5</f>
        <v>46108</v>
      </c>
      <c r="DD5" s="187">
        <f>'C завтраками| Bed and breakfast'!CL5</f>
        <v>46109</v>
      </c>
      <c r="DE5" s="187">
        <f>'C завтраками| Bed and breakfast'!CM5</f>
        <v>46110</v>
      </c>
      <c r="DF5" s="187">
        <f>'C завтраками| Bed and breakfast'!CN5</f>
        <v>46111</v>
      </c>
      <c r="DG5" s="187">
        <f>'C завтраками| Bed and breakfast'!CO5</f>
        <v>46112</v>
      </c>
      <c r="DH5" s="187">
        <f>'C завтраками| Bed and breakfast'!CP5</f>
        <v>46113</v>
      </c>
      <c r="DI5" s="187">
        <f>'C завтраками| Bed and breakfast'!CQ5</f>
        <v>46114</v>
      </c>
      <c r="DJ5" s="187">
        <f>'C завтраками| Bed and breakfast'!CR5</f>
        <v>46115</v>
      </c>
      <c r="DK5" s="187">
        <f>'C завтраками| Bed and breakfast'!CS5</f>
        <v>46116</v>
      </c>
      <c r="DL5" s="187">
        <f>'C завтраками| Bed and breakfast'!CT5</f>
        <v>46117</v>
      </c>
      <c r="DM5" s="187">
        <f>'C завтраками| Bed and breakfast'!CU5</f>
        <v>46118</v>
      </c>
      <c r="DN5" s="187">
        <f>'C завтраками| Bed and breakfast'!CV5</f>
        <v>46119</v>
      </c>
      <c r="DO5" s="187">
        <f>'C завтраками| Bed and breakfast'!CW5</f>
        <v>46120</v>
      </c>
      <c r="DP5" s="187">
        <f>'C завтраками| Bed and breakfast'!CX5</f>
        <v>46121</v>
      </c>
      <c r="DQ5" s="187">
        <f>'C завтраками| Bed and breakfast'!CY5</f>
        <v>46122</v>
      </c>
      <c r="DR5" s="187">
        <f>'C завтраками| Bed and breakfast'!CZ5</f>
        <v>46123</v>
      </c>
    </row>
    <row r="6" spans="1:129" s="53" customFormat="1" x14ac:dyDescent="0.2">
      <c r="A6" s="42" t="s">
        <v>83</v>
      </c>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row>
    <row r="7" spans="1:129" s="53" customFormat="1" x14ac:dyDescent="0.2">
      <c r="A7" s="88">
        <v>1</v>
      </c>
      <c r="B7" s="8" t="e">
        <f>'C завтраками| Bed and breakfast'!#REF!*0.9</f>
        <v>#REF!</v>
      </c>
      <c r="C7" s="8" t="e">
        <f>'C завтраками| Bed and breakfast'!#REF!*0.9</f>
        <v>#REF!</v>
      </c>
      <c r="D7" s="8" t="e">
        <f>'C завтраками| Bed and breakfast'!#REF!*0.9</f>
        <v>#REF!</v>
      </c>
      <c r="E7" s="8" t="e">
        <f>'C завтраками| Bed and breakfast'!#REF!*0.9</f>
        <v>#REF!</v>
      </c>
      <c r="F7" s="8" t="e">
        <f>'C завтраками| Bed and breakfast'!#REF!*0.9</f>
        <v>#REF!</v>
      </c>
      <c r="G7" s="8" t="e">
        <f>'C завтраками| Bed and breakfast'!#REF!*0.9</f>
        <v>#REF!</v>
      </c>
      <c r="H7" s="8" t="e">
        <f>'C завтраками| Bed and breakfast'!#REF!*0.9</f>
        <v>#REF!</v>
      </c>
      <c r="I7" s="8" t="e">
        <f>'C завтраками| Bed and breakfast'!#REF!*0.9</f>
        <v>#REF!</v>
      </c>
      <c r="J7" s="8" t="e">
        <f>'C завтраками| Bed and breakfast'!#REF!*0.9</f>
        <v>#REF!</v>
      </c>
      <c r="K7" s="8" t="e">
        <f>'C завтраками| Bed and breakfast'!#REF!*0.9</f>
        <v>#REF!</v>
      </c>
      <c r="L7" s="8" t="e">
        <f>'C завтраками| Bed and breakfast'!#REF!*0.9</f>
        <v>#REF!</v>
      </c>
      <c r="M7" s="8" t="e">
        <f>'C завтраками| Bed and breakfast'!#REF!*0.9</f>
        <v>#REF!</v>
      </c>
      <c r="N7" s="8" t="e">
        <f>'C завтраками| Bed and breakfast'!#REF!*0.9</f>
        <v>#REF!</v>
      </c>
      <c r="O7" s="8" t="e">
        <f>'C завтраками| Bed and breakfast'!#REF!*0.9</f>
        <v>#REF!</v>
      </c>
      <c r="P7" s="8" t="e">
        <f>'C завтраками| Bed and breakfast'!#REF!*0.9</f>
        <v>#REF!</v>
      </c>
      <c r="Q7" s="8" t="e">
        <f>'C завтраками| Bed and breakfast'!#REF!*0.9</f>
        <v>#REF!</v>
      </c>
      <c r="R7" s="8" t="e">
        <f>'C завтраками| Bed and breakfast'!#REF!*0.9</f>
        <v>#REF!</v>
      </c>
      <c r="S7" s="8" t="e">
        <f>'C завтраками| Bed and breakfast'!#REF!*0.9</f>
        <v>#REF!</v>
      </c>
      <c r="T7" s="8">
        <f>'C завтраками| Bed and breakfast'!B7*0.9</f>
        <v>33525</v>
      </c>
      <c r="U7" s="8">
        <f>'C завтраками| Bed and breakfast'!C7*0.9</f>
        <v>46575</v>
      </c>
      <c r="V7" s="8">
        <f>'C завтраками| Bed and breakfast'!D7*0.9</f>
        <v>46575</v>
      </c>
      <c r="W7" s="8">
        <f>'C завтраками| Bed and breakfast'!E7*0.9</f>
        <v>46575</v>
      </c>
      <c r="X7" s="8">
        <f>'C завтраками| Bed and breakfast'!F7*0.9</f>
        <v>40275</v>
      </c>
      <c r="Y7" s="8">
        <f>'C завтраками| Bed and breakfast'!G7*0.9</f>
        <v>40275</v>
      </c>
      <c r="Z7" s="8">
        <f>'C завтраками| Bed and breakfast'!H7*0.9</f>
        <v>40275</v>
      </c>
      <c r="AA7" s="8">
        <f>'C завтраками| Bed and breakfast'!I7*0.9</f>
        <v>40275</v>
      </c>
      <c r="AB7" s="8">
        <f>'C завтраками| Bed and breakfast'!J7*0.9</f>
        <v>40275</v>
      </c>
      <c r="AC7" s="8">
        <f>'C завтраками| Bed and breakfast'!K7*0.9</f>
        <v>40275</v>
      </c>
      <c r="AD7" s="8">
        <f>'C завтраками| Bed and breakfast'!L7*0.9</f>
        <v>32805</v>
      </c>
      <c r="AE7" s="8">
        <f>'C завтраками| Bed and breakfast'!M7*0.9</f>
        <v>17955</v>
      </c>
      <c r="AF7" s="8">
        <f>'C завтраками| Bed and breakfast'!N7*0.9</f>
        <v>17955</v>
      </c>
      <c r="AG7" s="8">
        <f>'C завтраками| Bed and breakfast'!O7*0.9</f>
        <v>17955</v>
      </c>
      <c r="AH7" s="8">
        <f>'C завтраками| Bed and breakfast'!P7*0.9</f>
        <v>17955</v>
      </c>
      <c r="AI7" s="8">
        <f>'C завтраками| Bed and breakfast'!Q7*0.9</f>
        <v>17955</v>
      </c>
      <c r="AJ7" s="8">
        <f>'C завтраками| Bed and breakfast'!R7*0.9</f>
        <v>19755</v>
      </c>
      <c r="AK7" s="8">
        <f>'C завтраками| Bed and breakfast'!S7*0.9</f>
        <v>19755</v>
      </c>
      <c r="AL7" s="8">
        <f>'C завтраками| Bed and breakfast'!T7*0.9</f>
        <v>19755</v>
      </c>
      <c r="AM7" s="8">
        <f>'C завтраками| Bed and breakfast'!U7*0.9</f>
        <v>19755</v>
      </c>
      <c r="AN7" s="8">
        <f>'C завтраками| Bed and breakfast'!V7*0.9</f>
        <v>19755</v>
      </c>
      <c r="AO7" s="8">
        <f>'C завтраками| Bed and breakfast'!W7*0.9</f>
        <v>17955</v>
      </c>
      <c r="AP7" s="8">
        <f>'C завтраками| Bed and breakfast'!X7*0.9</f>
        <v>17955</v>
      </c>
      <c r="AQ7" s="8">
        <f>'C завтраками| Bed and breakfast'!Y7*0.9</f>
        <v>17955</v>
      </c>
      <c r="AR7" s="8">
        <f>'C завтраками| Bed and breakfast'!Z7*0.9</f>
        <v>17955</v>
      </c>
      <c r="AS7" s="8">
        <f>'C завтраками| Bed and breakfast'!AA7*0.9</f>
        <v>17955</v>
      </c>
      <c r="AT7" s="8">
        <f>'C завтраками| Bed and breakfast'!AB7*0.9</f>
        <v>21555</v>
      </c>
      <c r="AU7" s="8">
        <f>'C завтраками| Bed and breakfast'!AC7*0.9</f>
        <v>21555</v>
      </c>
      <c r="AV7" s="8">
        <f>'C завтраками| Bed and breakfast'!AD7*0.9</f>
        <v>21555</v>
      </c>
      <c r="AW7" s="8">
        <f>'C завтраками| Bed and breakfast'!AE7*0.9</f>
        <v>21555</v>
      </c>
      <c r="AX7" s="8">
        <f>'C завтраками| Bed and breakfast'!AF7*0.9</f>
        <v>21555</v>
      </c>
      <c r="AY7" s="8">
        <f>'C завтраками| Bed and breakfast'!AG7*0.9</f>
        <v>23355</v>
      </c>
      <c r="AZ7" s="8">
        <f>'C завтраками| Bed and breakfast'!AH7*0.9</f>
        <v>25605</v>
      </c>
      <c r="BA7" s="8">
        <f>'C завтраками| Bed and breakfast'!AI7*0.9</f>
        <v>26055</v>
      </c>
      <c r="BB7" s="8">
        <f>'C завтраками| Bed and breakfast'!AJ7*0.9</f>
        <v>26055</v>
      </c>
      <c r="BC7" s="8">
        <f>'C завтраками| Bed and breakfast'!AK7*0.9</f>
        <v>26055</v>
      </c>
      <c r="BD7" s="8">
        <f>'C завтраками| Bed and breakfast'!AL7*0.9</f>
        <v>26055</v>
      </c>
      <c r="BE7" s="8">
        <f>'C завтраками| Bed and breakfast'!AM7*0.9</f>
        <v>26055</v>
      </c>
      <c r="BF7" s="8">
        <f>'C завтраками| Bed and breakfast'!AN7*0.9</f>
        <v>26055</v>
      </c>
      <c r="BG7" s="8">
        <f>'C завтраками| Bed and breakfast'!AO7*0.9</f>
        <v>26055</v>
      </c>
      <c r="BH7" s="8">
        <f>'C завтраками| Bed and breakfast'!AP7*0.9</f>
        <v>26055</v>
      </c>
      <c r="BI7" s="8">
        <f>'C завтраками| Bed and breakfast'!AQ7*0.9</f>
        <v>26055</v>
      </c>
      <c r="BJ7" s="8">
        <f>'C завтраками| Bed and breakfast'!AR7*0.9</f>
        <v>26055</v>
      </c>
      <c r="BK7" s="8">
        <f>'C завтраками| Bed and breakfast'!AS7*0.9</f>
        <v>24255</v>
      </c>
      <c r="BL7" s="8">
        <f>'C завтраками| Bed and breakfast'!AT7*0.9</f>
        <v>24255</v>
      </c>
      <c r="BM7" s="8">
        <f>'C завтраками| Bed and breakfast'!AU7*0.9</f>
        <v>26055</v>
      </c>
      <c r="BN7" s="8">
        <f>'C завтраками| Bed and breakfast'!AV7*0.9</f>
        <v>26055</v>
      </c>
      <c r="BO7" s="8">
        <f>'C завтраками| Bed and breakfast'!AW7*0.9</f>
        <v>27855</v>
      </c>
      <c r="BP7" s="8">
        <f>'C завтраками| Bed and breakfast'!AX7*0.9</f>
        <v>30105</v>
      </c>
      <c r="BQ7" s="8">
        <f>'C завтраками| Bed and breakfast'!AY7*0.9</f>
        <v>30105</v>
      </c>
      <c r="BR7" s="8">
        <f>'C завтраками| Bed and breakfast'!AZ7*0.9</f>
        <v>30105</v>
      </c>
      <c r="BS7" s="8">
        <f>'C завтраками| Bed and breakfast'!BA7*0.9</f>
        <v>30105</v>
      </c>
      <c r="BT7" s="8">
        <f>'C завтраками| Bed and breakfast'!BB7*0.9</f>
        <v>32355</v>
      </c>
      <c r="BU7" s="8">
        <f>'C завтраками| Bed and breakfast'!BC7*0.9</f>
        <v>35055</v>
      </c>
      <c r="BV7" s="8">
        <f>'C завтраками| Bed and breakfast'!BD7*0.9</f>
        <v>35055</v>
      </c>
      <c r="BW7" s="8">
        <f>'C завтраками| Bed and breakfast'!BE7*0.9</f>
        <v>32355</v>
      </c>
      <c r="BX7" s="8">
        <f>'C завтраками| Bed and breakfast'!BF7*0.9</f>
        <v>27855</v>
      </c>
      <c r="BY7" s="8">
        <f>'C завтраками| Bed and breakfast'!BG7*0.9</f>
        <v>27855</v>
      </c>
      <c r="BZ7" s="8">
        <f>'C завтраками| Bed and breakfast'!BH7*0.9</f>
        <v>30105</v>
      </c>
      <c r="CA7" s="8">
        <f>'C завтраками| Bed and breakfast'!BI7*0.9</f>
        <v>30105</v>
      </c>
      <c r="CB7" s="8">
        <f>'C завтраками| Bed and breakfast'!BJ7*0.9</f>
        <v>22455</v>
      </c>
      <c r="CC7" s="8">
        <f>'C завтраками| Bed and breakfast'!BK7*0.9</f>
        <v>22860</v>
      </c>
      <c r="CD7" s="8">
        <f>'C завтраками| Bed and breakfast'!BL7*0.9</f>
        <v>22860</v>
      </c>
      <c r="CE7" s="8">
        <f>'C завтраками| Bed and breakfast'!BM7*0.9</f>
        <v>22860</v>
      </c>
      <c r="CF7" s="8">
        <f>'C завтраками| Bed and breakfast'!BN7*0.9</f>
        <v>21510</v>
      </c>
      <c r="CG7" s="8">
        <f>'C завтраками| Bed and breakfast'!BO7*0.9</f>
        <v>21510</v>
      </c>
      <c r="CH7" s="8">
        <f>'C завтраками| Bed and breakfast'!BP7*0.9</f>
        <v>22860</v>
      </c>
      <c r="CI7" s="8">
        <f>'C завтраками| Bed and breakfast'!BQ7*0.9</f>
        <v>22860</v>
      </c>
      <c r="CJ7" s="8">
        <f>'C завтраками| Bed and breakfast'!BR7*0.9</f>
        <v>22860</v>
      </c>
      <c r="CK7" s="8">
        <f>'C завтраками| Bed and breakfast'!BS7*0.9</f>
        <v>21510</v>
      </c>
      <c r="CL7" s="8">
        <f>'C завтраками| Bed and breakfast'!BT7*0.9</f>
        <v>21510</v>
      </c>
      <c r="CM7" s="8">
        <f>'C завтраками| Bed and breakfast'!BU7*0.9</f>
        <v>21510</v>
      </c>
      <c r="CN7" s="8">
        <f>'C завтраками| Bed and breakfast'!BV7*0.9</f>
        <v>21510</v>
      </c>
      <c r="CO7" s="8">
        <f>'C завтраками| Bed and breakfast'!BW7*0.9</f>
        <v>21510</v>
      </c>
      <c r="CP7" s="8">
        <f>'C завтраками| Bed and breakfast'!BX7*0.9</f>
        <v>21510</v>
      </c>
      <c r="CQ7" s="8">
        <f>'C завтраками| Bed and breakfast'!BY7*0.9</f>
        <v>21510</v>
      </c>
      <c r="CR7" s="8">
        <f>'C завтраками| Bed and breakfast'!BZ7*0.9</f>
        <v>21510</v>
      </c>
      <c r="CS7" s="8">
        <f>'C завтраками| Bed and breakfast'!CA7*0.9</f>
        <v>21510</v>
      </c>
      <c r="CT7" s="8">
        <f>'C завтраками| Bed and breakfast'!CB7*0.9</f>
        <v>21510</v>
      </c>
      <c r="CU7" s="8">
        <f>'C завтраками| Bed and breakfast'!CC7*0.9</f>
        <v>21510</v>
      </c>
      <c r="CV7" s="8">
        <f>'C завтраками| Bed and breakfast'!CD7*0.9</f>
        <v>21510</v>
      </c>
      <c r="CW7" s="8">
        <f>'C завтраками| Bed and breakfast'!CE7*0.9</f>
        <v>21510</v>
      </c>
      <c r="CX7" s="8">
        <f>'C завтраками| Bed and breakfast'!CF7*0.9</f>
        <v>21510</v>
      </c>
      <c r="CY7" s="8">
        <f>'C завтраками| Bed and breakfast'!CG7*0.9</f>
        <v>21510</v>
      </c>
      <c r="CZ7" s="8">
        <f>'C завтраками| Bed and breakfast'!CH7*0.9</f>
        <v>21510</v>
      </c>
      <c r="DA7" s="8">
        <f>'C завтраками| Bed and breakfast'!CI7*0.9</f>
        <v>21510</v>
      </c>
      <c r="DB7" s="8">
        <f>'C завтраками| Bed and breakfast'!CJ7*0.9</f>
        <v>21510</v>
      </c>
      <c r="DC7" s="8">
        <f>'C завтраками| Bed and breakfast'!CK7*0.9</f>
        <v>21510</v>
      </c>
      <c r="DD7" s="8">
        <f>'C завтраками| Bed and breakfast'!CL7*0.9</f>
        <v>21510</v>
      </c>
      <c r="DE7" s="8">
        <f>'C завтраками| Bed and breakfast'!CM7*0.9</f>
        <v>21510</v>
      </c>
      <c r="DF7" s="8">
        <f>'C завтраками| Bed and breakfast'!CN7*0.9</f>
        <v>21510</v>
      </c>
      <c r="DG7" s="8">
        <f>'C завтраками| Bed and breakfast'!CO7*0.9</f>
        <v>21510</v>
      </c>
      <c r="DH7" s="8">
        <f>'C завтраками| Bed and breakfast'!CP7*0.9</f>
        <v>13185</v>
      </c>
      <c r="DI7" s="8">
        <f>'C завтраками| Bed and breakfast'!CQ7*0.9</f>
        <v>13185</v>
      </c>
      <c r="DJ7" s="8">
        <f>'C завтраками| Bed and breakfast'!CR7*0.9</f>
        <v>13635</v>
      </c>
      <c r="DK7" s="8">
        <f>'C завтраками| Bed and breakfast'!CS7*0.9</f>
        <v>13635</v>
      </c>
      <c r="DL7" s="8">
        <f>'C завтраками| Bed and breakfast'!CT7*0.9</f>
        <v>13185</v>
      </c>
      <c r="DM7" s="8">
        <f>'C завтраками| Bed and breakfast'!CU7*0.9</f>
        <v>13185</v>
      </c>
      <c r="DN7" s="8">
        <f>'C завтраками| Bed and breakfast'!CV7*0.9</f>
        <v>13185</v>
      </c>
      <c r="DO7" s="8">
        <f>'C завтраками| Bed and breakfast'!CW7*0.9</f>
        <v>13185</v>
      </c>
      <c r="DP7" s="8">
        <f>'C завтраками| Bed and breakfast'!CX7*0.9</f>
        <v>13185</v>
      </c>
      <c r="DQ7" s="8">
        <f>'C завтраками| Bed and breakfast'!CY7*0.9</f>
        <v>13635</v>
      </c>
      <c r="DR7" s="8">
        <f>'C завтраками| Bed and breakfast'!CZ7*0.9</f>
        <v>13635</v>
      </c>
    </row>
    <row r="8" spans="1:129" s="53" customFormat="1" x14ac:dyDescent="0.2">
      <c r="A8" s="88">
        <v>2</v>
      </c>
      <c r="B8" s="8" t="e">
        <f>'C завтраками| Bed and breakfast'!#REF!*0.9</f>
        <v>#REF!</v>
      </c>
      <c r="C8" s="8" t="e">
        <f>'C завтраками| Bed and breakfast'!#REF!*0.9</f>
        <v>#REF!</v>
      </c>
      <c r="D8" s="8" t="e">
        <f>'C завтраками| Bed and breakfast'!#REF!*0.9</f>
        <v>#REF!</v>
      </c>
      <c r="E8" s="8" t="e">
        <f>'C завтраками| Bed and breakfast'!#REF!*0.9</f>
        <v>#REF!</v>
      </c>
      <c r="F8" s="8" t="e">
        <f>'C завтраками| Bed and breakfast'!#REF!*0.9</f>
        <v>#REF!</v>
      </c>
      <c r="G8" s="8" t="e">
        <f>'C завтраками| Bed and breakfast'!#REF!*0.9</f>
        <v>#REF!</v>
      </c>
      <c r="H8" s="8" t="e">
        <f>'C завтраками| Bed and breakfast'!#REF!*0.9</f>
        <v>#REF!</v>
      </c>
      <c r="I8" s="8" t="e">
        <f>'C завтраками| Bed and breakfast'!#REF!*0.9</f>
        <v>#REF!</v>
      </c>
      <c r="J8" s="8" t="e">
        <f>'C завтраками| Bed and breakfast'!#REF!*0.9</f>
        <v>#REF!</v>
      </c>
      <c r="K8" s="8" t="e">
        <f>'C завтраками| Bed and breakfast'!#REF!*0.9</f>
        <v>#REF!</v>
      </c>
      <c r="L8" s="8" t="e">
        <f>'C завтраками| Bed and breakfast'!#REF!*0.9</f>
        <v>#REF!</v>
      </c>
      <c r="M8" s="8" t="e">
        <f>'C завтраками| Bed and breakfast'!#REF!*0.9</f>
        <v>#REF!</v>
      </c>
      <c r="N8" s="8" t="e">
        <f>'C завтраками| Bed and breakfast'!#REF!*0.9</f>
        <v>#REF!</v>
      </c>
      <c r="O8" s="8" t="e">
        <f>'C завтраками| Bed and breakfast'!#REF!*0.9</f>
        <v>#REF!</v>
      </c>
      <c r="P8" s="8" t="e">
        <f>'C завтраками| Bed and breakfast'!#REF!*0.9</f>
        <v>#REF!</v>
      </c>
      <c r="Q8" s="8" t="e">
        <f>'C завтраками| Bed and breakfast'!#REF!*0.9</f>
        <v>#REF!</v>
      </c>
      <c r="R8" s="8" t="e">
        <f>'C завтраками| Bed and breakfast'!#REF!*0.9</f>
        <v>#REF!</v>
      </c>
      <c r="S8" s="8" t="e">
        <f>'C завтраками| Bed and breakfast'!#REF!*0.9</f>
        <v>#REF!</v>
      </c>
      <c r="T8" s="8">
        <f>'C завтраками| Bed and breakfast'!B8*0.9</f>
        <v>35550</v>
      </c>
      <c r="U8" s="8">
        <f>'C завтраками| Bed and breakfast'!C8*0.9</f>
        <v>48600</v>
      </c>
      <c r="V8" s="8">
        <f>'C завтраками| Bed and breakfast'!D8*0.9</f>
        <v>48600</v>
      </c>
      <c r="W8" s="8">
        <f>'C завтраками| Bed and breakfast'!E8*0.9</f>
        <v>48600</v>
      </c>
      <c r="X8" s="8">
        <f>'C завтраками| Bed and breakfast'!F8*0.9</f>
        <v>42300</v>
      </c>
      <c r="Y8" s="8">
        <f>'C завтраками| Bed and breakfast'!G8*0.9</f>
        <v>42300</v>
      </c>
      <c r="Z8" s="8">
        <f>'C завтраками| Bed and breakfast'!H8*0.9</f>
        <v>42300</v>
      </c>
      <c r="AA8" s="8">
        <f>'C завтраками| Bed and breakfast'!I8*0.9</f>
        <v>42300</v>
      </c>
      <c r="AB8" s="8">
        <f>'C завтраками| Bed and breakfast'!J8*0.9</f>
        <v>42300</v>
      </c>
      <c r="AC8" s="8">
        <f>'C завтраками| Bed and breakfast'!K8*0.9</f>
        <v>42300</v>
      </c>
      <c r="AD8" s="8">
        <f>'C завтраками| Bed and breakfast'!L8*0.9</f>
        <v>34560</v>
      </c>
      <c r="AE8" s="8">
        <f>'C завтраками| Bed and breakfast'!M8*0.9</f>
        <v>19710</v>
      </c>
      <c r="AF8" s="8">
        <f>'C завтраками| Bed and breakfast'!N8*0.9</f>
        <v>19710</v>
      </c>
      <c r="AG8" s="8">
        <f>'C завтраками| Bed and breakfast'!O8*0.9</f>
        <v>19710</v>
      </c>
      <c r="AH8" s="8">
        <f>'C завтраками| Bed and breakfast'!P8*0.9</f>
        <v>19710</v>
      </c>
      <c r="AI8" s="8">
        <f>'C завтраками| Bed and breakfast'!Q8*0.9</f>
        <v>19710</v>
      </c>
      <c r="AJ8" s="8">
        <f>'C завтраками| Bed and breakfast'!R8*0.9</f>
        <v>21510</v>
      </c>
      <c r="AK8" s="8">
        <f>'C завтраками| Bed and breakfast'!S8*0.9</f>
        <v>21510</v>
      </c>
      <c r="AL8" s="8">
        <f>'C завтраками| Bed and breakfast'!T8*0.9</f>
        <v>21510</v>
      </c>
      <c r="AM8" s="8">
        <f>'C завтраками| Bed and breakfast'!U8*0.9</f>
        <v>21510</v>
      </c>
      <c r="AN8" s="8">
        <f>'C завтраками| Bed and breakfast'!V8*0.9</f>
        <v>21510</v>
      </c>
      <c r="AO8" s="8">
        <f>'C завтраками| Bed and breakfast'!W8*0.9</f>
        <v>19710</v>
      </c>
      <c r="AP8" s="8">
        <f>'C завтраками| Bed and breakfast'!X8*0.9</f>
        <v>19710</v>
      </c>
      <c r="AQ8" s="8">
        <f>'C завтраками| Bed and breakfast'!Y8*0.9</f>
        <v>19710</v>
      </c>
      <c r="AR8" s="8">
        <f>'C завтраками| Bed and breakfast'!Z8*0.9</f>
        <v>19710</v>
      </c>
      <c r="AS8" s="8">
        <f>'C завтраками| Bed and breakfast'!AA8*0.9</f>
        <v>19710</v>
      </c>
      <c r="AT8" s="8">
        <f>'C завтраками| Bed and breakfast'!AB8*0.9</f>
        <v>23310</v>
      </c>
      <c r="AU8" s="8">
        <f>'C завтраками| Bed and breakfast'!AC8*0.9</f>
        <v>23310</v>
      </c>
      <c r="AV8" s="8">
        <f>'C завтраками| Bed and breakfast'!AD8*0.9</f>
        <v>23310</v>
      </c>
      <c r="AW8" s="8">
        <f>'C завтраками| Bed and breakfast'!AE8*0.9</f>
        <v>23310</v>
      </c>
      <c r="AX8" s="8">
        <f>'C завтраками| Bed and breakfast'!AF8*0.9</f>
        <v>23310</v>
      </c>
      <c r="AY8" s="8">
        <f>'C завтраками| Bed and breakfast'!AG8*0.9</f>
        <v>25110</v>
      </c>
      <c r="AZ8" s="8">
        <f>'C завтраками| Bed and breakfast'!AH8*0.9</f>
        <v>27360</v>
      </c>
      <c r="BA8" s="8">
        <f>'C завтраками| Bed and breakfast'!AI8*0.9</f>
        <v>27810</v>
      </c>
      <c r="BB8" s="8">
        <f>'C завтраками| Bed and breakfast'!AJ8*0.9</f>
        <v>27810</v>
      </c>
      <c r="BC8" s="8">
        <f>'C завтраками| Bed and breakfast'!AK8*0.9</f>
        <v>27810</v>
      </c>
      <c r="BD8" s="8">
        <f>'C завтраками| Bed and breakfast'!AL8*0.9</f>
        <v>27810</v>
      </c>
      <c r="BE8" s="8">
        <f>'C завтраками| Bed and breakfast'!AM8*0.9</f>
        <v>27810</v>
      </c>
      <c r="BF8" s="8">
        <f>'C завтраками| Bed and breakfast'!AN8*0.9</f>
        <v>27810</v>
      </c>
      <c r="BG8" s="8">
        <f>'C завтраками| Bed and breakfast'!AO8*0.9</f>
        <v>27810</v>
      </c>
      <c r="BH8" s="8">
        <f>'C завтраками| Bed and breakfast'!AP8*0.9</f>
        <v>27810</v>
      </c>
      <c r="BI8" s="8">
        <f>'C завтраками| Bed and breakfast'!AQ8*0.9</f>
        <v>27810</v>
      </c>
      <c r="BJ8" s="8">
        <f>'C завтраками| Bed and breakfast'!AR8*0.9</f>
        <v>27810</v>
      </c>
      <c r="BK8" s="8">
        <f>'C завтраками| Bed and breakfast'!AS8*0.9</f>
        <v>26010</v>
      </c>
      <c r="BL8" s="8">
        <f>'C завтраками| Bed and breakfast'!AT8*0.9</f>
        <v>26010</v>
      </c>
      <c r="BM8" s="8">
        <f>'C завтраками| Bed and breakfast'!AU8*0.9</f>
        <v>27810</v>
      </c>
      <c r="BN8" s="8">
        <f>'C завтраками| Bed and breakfast'!AV8*0.9</f>
        <v>27810</v>
      </c>
      <c r="BO8" s="8">
        <f>'C завтраками| Bed and breakfast'!AW8*0.9</f>
        <v>29610</v>
      </c>
      <c r="BP8" s="8">
        <f>'C завтраками| Bed and breakfast'!AX8*0.9</f>
        <v>31860</v>
      </c>
      <c r="BQ8" s="8">
        <f>'C завтраками| Bed and breakfast'!AY8*0.9</f>
        <v>31860</v>
      </c>
      <c r="BR8" s="8">
        <f>'C завтраками| Bed and breakfast'!AZ8*0.9</f>
        <v>31860</v>
      </c>
      <c r="BS8" s="8">
        <f>'C завтраками| Bed and breakfast'!BA8*0.9</f>
        <v>31860</v>
      </c>
      <c r="BT8" s="8">
        <f>'C завтраками| Bed and breakfast'!BB8*0.9</f>
        <v>34110</v>
      </c>
      <c r="BU8" s="8">
        <f>'C завтраками| Bed and breakfast'!BC8*0.9</f>
        <v>36810</v>
      </c>
      <c r="BV8" s="8">
        <f>'C завтраками| Bed and breakfast'!BD8*0.9</f>
        <v>36810</v>
      </c>
      <c r="BW8" s="8">
        <f>'C завтраками| Bed and breakfast'!BE8*0.9</f>
        <v>34110</v>
      </c>
      <c r="BX8" s="8">
        <f>'C завтраками| Bed and breakfast'!BF8*0.9</f>
        <v>29610</v>
      </c>
      <c r="BY8" s="8">
        <f>'C завтраками| Bed and breakfast'!BG8*0.9</f>
        <v>29610</v>
      </c>
      <c r="BZ8" s="8">
        <f>'C завтраками| Bed and breakfast'!BH8*0.9</f>
        <v>31860</v>
      </c>
      <c r="CA8" s="8">
        <f>'C завтраками| Bed and breakfast'!BI8*0.9</f>
        <v>31860</v>
      </c>
      <c r="CB8" s="8">
        <f>'C завтраками| Bed and breakfast'!BJ8*0.9</f>
        <v>24210</v>
      </c>
      <c r="CC8" s="8">
        <f>'C завтраками| Bed and breakfast'!BK8*0.9</f>
        <v>24615</v>
      </c>
      <c r="CD8" s="8">
        <f>'C завтраками| Bed and breakfast'!BL8*0.9</f>
        <v>24615</v>
      </c>
      <c r="CE8" s="8">
        <f>'C завтраками| Bed and breakfast'!BM8*0.9</f>
        <v>24615</v>
      </c>
      <c r="CF8" s="8">
        <f>'C завтраками| Bed and breakfast'!BN8*0.9</f>
        <v>23265</v>
      </c>
      <c r="CG8" s="8">
        <f>'C завтраками| Bed and breakfast'!BO8*0.9</f>
        <v>23265</v>
      </c>
      <c r="CH8" s="8">
        <f>'C завтраками| Bed and breakfast'!BP8*0.9</f>
        <v>24615</v>
      </c>
      <c r="CI8" s="8">
        <f>'C завтраками| Bed and breakfast'!BQ8*0.9</f>
        <v>24615</v>
      </c>
      <c r="CJ8" s="8">
        <f>'C завтраками| Bed and breakfast'!BR8*0.9</f>
        <v>24615</v>
      </c>
      <c r="CK8" s="8">
        <f>'C завтраками| Bed and breakfast'!BS8*0.9</f>
        <v>23265</v>
      </c>
      <c r="CL8" s="8">
        <f>'C завтраками| Bed and breakfast'!BT8*0.9</f>
        <v>23265</v>
      </c>
      <c r="CM8" s="8">
        <f>'C завтраками| Bed and breakfast'!BU8*0.9</f>
        <v>23265</v>
      </c>
      <c r="CN8" s="8">
        <f>'C завтраками| Bed and breakfast'!BV8*0.9</f>
        <v>23265</v>
      </c>
      <c r="CO8" s="8">
        <f>'C завтраками| Bed and breakfast'!BW8*0.9</f>
        <v>23265</v>
      </c>
      <c r="CP8" s="8">
        <f>'C завтраками| Bed and breakfast'!BX8*0.9</f>
        <v>23265</v>
      </c>
      <c r="CQ8" s="8">
        <f>'C завтраками| Bed and breakfast'!BY8*0.9</f>
        <v>23265</v>
      </c>
      <c r="CR8" s="8">
        <f>'C завтраками| Bed and breakfast'!BZ8*0.9</f>
        <v>23265</v>
      </c>
      <c r="CS8" s="8">
        <f>'C завтраками| Bed and breakfast'!CA8*0.9</f>
        <v>23265</v>
      </c>
      <c r="CT8" s="8">
        <f>'C завтраками| Bed and breakfast'!CB8*0.9</f>
        <v>23265</v>
      </c>
      <c r="CU8" s="8">
        <f>'C завтраками| Bed and breakfast'!CC8*0.9</f>
        <v>23265</v>
      </c>
      <c r="CV8" s="8">
        <f>'C завтраками| Bed and breakfast'!CD8*0.9</f>
        <v>23265</v>
      </c>
      <c r="CW8" s="8">
        <f>'C завтраками| Bed and breakfast'!CE8*0.9</f>
        <v>23265</v>
      </c>
      <c r="CX8" s="8">
        <f>'C завтраками| Bed and breakfast'!CF8*0.9</f>
        <v>23265</v>
      </c>
      <c r="CY8" s="8">
        <f>'C завтраками| Bed and breakfast'!CG8*0.9</f>
        <v>23265</v>
      </c>
      <c r="CZ8" s="8">
        <f>'C завтраками| Bed and breakfast'!CH8*0.9</f>
        <v>23265</v>
      </c>
      <c r="DA8" s="8">
        <f>'C завтраками| Bed and breakfast'!CI8*0.9</f>
        <v>23265</v>
      </c>
      <c r="DB8" s="8">
        <f>'C завтраками| Bed and breakfast'!CJ8*0.9</f>
        <v>23265</v>
      </c>
      <c r="DC8" s="8">
        <f>'C завтраками| Bed and breakfast'!CK8*0.9</f>
        <v>23265</v>
      </c>
      <c r="DD8" s="8">
        <f>'C завтраками| Bed and breakfast'!CL8*0.9</f>
        <v>23265</v>
      </c>
      <c r="DE8" s="8">
        <f>'C завтраками| Bed and breakfast'!CM8*0.9</f>
        <v>23265</v>
      </c>
      <c r="DF8" s="8">
        <f>'C завтраками| Bed and breakfast'!CN8*0.9</f>
        <v>23265</v>
      </c>
      <c r="DG8" s="8">
        <f>'C завтраками| Bed and breakfast'!CO8*0.9</f>
        <v>23265</v>
      </c>
      <c r="DH8" s="8">
        <f>'C завтраками| Bed and breakfast'!CP8*0.9</f>
        <v>14850</v>
      </c>
      <c r="DI8" s="8">
        <f>'C завтраками| Bed and breakfast'!CQ8*0.9</f>
        <v>14850</v>
      </c>
      <c r="DJ8" s="8">
        <f>'C завтраками| Bed and breakfast'!CR8*0.9</f>
        <v>15300</v>
      </c>
      <c r="DK8" s="8">
        <f>'C завтраками| Bed and breakfast'!CS8*0.9</f>
        <v>15300</v>
      </c>
      <c r="DL8" s="8">
        <f>'C завтраками| Bed and breakfast'!CT8*0.9</f>
        <v>14850</v>
      </c>
      <c r="DM8" s="8">
        <f>'C завтраками| Bed and breakfast'!CU8*0.9</f>
        <v>14850</v>
      </c>
      <c r="DN8" s="8">
        <f>'C завтраками| Bed and breakfast'!CV8*0.9</f>
        <v>14850</v>
      </c>
      <c r="DO8" s="8">
        <f>'C завтраками| Bed and breakfast'!CW8*0.9</f>
        <v>14850</v>
      </c>
      <c r="DP8" s="8">
        <f>'C завтраками| Bed and breakfast'!CX8*0.9</f>
        <v>14850</v>
      </c>
      <c r="DQ8" s="8">
        <f>'C завтраками| Bed and breakfast'!CY8*0.9</f>
        <v>15300</v>
      </c>
      <c r="DR8" s="8">
        <f>'C завтраками| Bed and breakfast'!CZ8*0.9</f>
        <v>15300</v>
      </c>
    </row>
    <row r="9" spans="1:129" s="53" customFormat="1" x14ac:dyDescent="0.2">
      <c r="A9" s="229" t="s">
        <v>300</v>
      </c>
      <c r="B9" s="206"/>
      <c r="C9" s="94"/>
      <c r="D9" s="94"/>
      <c r="E9" s="94"/>
      <c r="F9" s="94"/>
      <c r="G9" s="94"/>
      <c r="H9" s="94"/>
      <c r="I9" s="94"/>
      <c r="J9" s="94"/>
      <c r="K9" s="94"/>
      <c r="L9" s="94"/>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row>
    <row r="10" spans="1:129" s="53" customFormat="1" x14ac:dyDescent="0.2">
      <c r="A10" s="88">
        <v>1</v>
      </c>
      <c r="B10" s="7" t="e">
        <f>B7</f>
        <v>#REF!</v>
      </c>
      <c r="C10" s="7" t="e">
        <f t="shared" ref="C10:BN11" si="0">C7</f>
        <v>#REF!</v>
      </c>
      <c r="D10" s="7" t="e">
        <f t="shared" si="0"/>
        <v>#REF!</v>
      </c>
      <c r="E10" s="7" t="e">
        <f t="shared" si="0"/>
        <v>#REF!</v>
      </c>
      <c r="F10" s="7" t="e">
        <f t="shared" si="0"/>
        <v>#REF!</v>
      </c>
      <c r="G10" s="7" t="e">
        <f t="shared" si="0"/>
        <v>#REF!</v>
      </c>
      <c r="H10" s="7" t="e">
        <f t="shared" si="0"/>
        <v>#REF!</v>
      </c>
      <c r="I10" s="7" t="e">
        <f t="shared" si="0"/>
        <v>#REF!</v>
      </c>
      <c r="J10" s="7" t="e">
        <f t="shared" si="0"/>
        <v>#REF!</v>
      </c>
      <c r="K10" s="7" t="e">
        <f t="shared" si="0"/>
        <v>#REF!</v>
      </c>
      <c r="L10" s="7" t="e">
        <f t="shared" si="0"/>
        <v>#REF!</v>
      </c>
      <c r="M10" s="7" t="e">
        <f t="shared" si="0"/>
        <v>#REF!</v>
      </c>
      <c r="N10" s="7" t="e">
        <f t="shared" si="0"/>
        <v>#REF!</v>
      </c>
      <c r="O10" s="7" t="e">
        <f t="shared" si="0"/>
        <v>#REF!</v>
      </c>
      <c r="P10" s="7" t="e">
        <f t="shared" si="0"/>
        <v>#REF!</v>
      </c>
      <c r="Q10" s="7" t="e">
        <f t="shared" si="0"/>
        <v>#REF!</v>
      </c>
      <c r="R10" s="7" t="e">
        <f t="shared" si="0"/>
        <v>#REF!</v>
      </c>
      <c r="S10" s="7" t="e">
        <f t="shared" si="0"/>
        <v>#REF!</v>
      </c>
      <c r="T10" s="7">
        <f t="shared" si="0"/>
        <v>33525</v>
      </c>
      <c r="U10" s="7">
        <f t="shared" si="0"/>
        <v>46575</v>
      </c>
      <c r="V10" s="7">
        <f t="shared" si="0"/>
        <v>46575</v>
      </c>
      <c r="W10" s="7">
        <f t="shared" si="0"/>
        <v>46575</v>
      </c>
      <c r="X10" s="7">
        <f t="shared" si="0"/>
        <v>40275</v>
      </c>
      <c r="Y10" s="7">
        <f t="shared" si="0"/>
        <v>40275</v>
      </c>
      <c r="Z10" s="7">
        <f t="shared" si="0"/>
        <v>40275</v>
      </c>
      <c r="AA10" s="7">
        <f t="shared" si="0"/>
        <v>40275</v>
      </c>
      <c r="AB10" s="7">
        <f t="shared" si="0"/>
        <v>40275</v>
      </c>
      <c r="AC10" s="7">
        <f t="shared" si="0"/>
        <v>40275</v>
      </c>
      <c r="AD10" s="7">
        <f t="shared" si="0"/>
        <v>32805</v>
      </c>
      <c r="AE10" s="7">
        <f t="shared" si="0"/>
        <v>17955</v>
      </c>
      <c r="AF10" s="7">
        <f t="shared" si="0"/>
        <v>17955</v>
      </c>
      <c r="AG10" s="7">
        <f t="shared" si="0"/>
        <v>17955</v>
      </c>
      <c r="AH10" s="7">
        <f t="shared" si="0"/>
        <v>17955</v>
      </c>
      <c r="AI10" s="7">
        <f t="shared" si="0"/>
        <v>17955</v>
      </c>
      <c r="AJ10" s="7">
        <f t="shared" si="0"/>
        <v>19755</v>
      </c>
      <c r="AK10" s="7">
        <f t="shared" si="0"/>
        <v>19755</v>
      </c>
      <c r="AL10" s="7">
        <f t="shared" si="0"/>
        <v>19755</v>
      </c>
      <c r="AM10" s="7">
        <f t="shared" si="0"/>
        <v>19755</v>
      </c>
      <c r="AN10" s="7">
        <f t="shared" si="0"/>
        <v>19755</v>
      </c>
      <c r="AO10" s="7">
        <f t="shared" si="0"/>
        <v>17955</v>
      </c>
      <c r="AP10" s="7">
        <f t="shared" si="0"/>
        <v>17955</v>
      </c>
      <c r="AQ10" s="7">
        <f t="shared" si="0"/>
        <v>17955</v>
      </c>
      <c r="AR10" s="7">
        <f t="shared" si="0"/>
        <v>17955</v>
      </c>
      <c r="AS10" s="7">
        <f t="shared" si="0"/>
        <v>17955</v>
      </c>
      <c r="AT10" s="7">
        <f t="shared" si="0"/>
        <v>21555</v>
      </c>
      <c r="AU10" s="7">
        <f t="shared" si="0"/>
        <v>21555</v>
      </c>
      <c r="AV10" s="7">
        <f t="shared" si="0"/>
        <v>21555</v>
      </c>
      <c r="AW10" s="7">
        <f t="shared" si="0"/>
        <v>21555</v>
      </c>
      <c r="AX10" s="7">
        <f t="shared" si="0"/>
        <v>21555</v>
      </c>
      <c r="AY10" s="7">
        <f t="shared" si="0"/>
        <v>23355</v>
      </c>
      <c r="AZ10" s="7">
        <f t="shared" si="0"/>
        <v>25605</v>
      </c>
      <c r="BA10" s="7">
        <f t="shared" si="0"/>
        <v>26055</v>
      </c>
      <c r="BB10" s="7">
        <f t="shared" si="0"/>
        <v>26055</v>
      </c>
      <c r="BC10" s="7">
        <f t="shared" si="0"/>
        <v>26055</v>
      </c>
      <c r="BD10" s="7">
        <f t="shared" si="0"/>
        <v>26055</v>
      </c>
      <c r="BE10" s="7">
        <f t="shared" si="0"/>
        <v>26055</v>
      </c>
      <c r="BF10" s="7">
        <f t="shared" si="0"/>
        <v>26055</v>
      </c>
      <c r="BG10" s="7">
        <f t="shared" si="0"/>
        <v>26055</v>
      </c>
      <c r="BH10" s="7">
        <f t="shared" si="0"/>
        <v>26055</v>
      </c>
      <c r="BI10" s="7">
        <f t="shared" si="0"/>
        <v>26055</v>
      </c>
      <c r="BJ10" s="7">
        <f t="shared" si="0"/>
        <v>26055</v>
      </c>
      <c r="BK10" s="7">
        <f t="shared" si="0"/>
        <v>24255</v>
      </c>
      <c r="BL10" s="7">
        <f t="shared" si="0"/>
        <v>24255</v>
      </c>
      <c r="BM10" s="7">
        <f t="shared" si="0"/>
        <v>26055</v>
      </c>
      <c r="BN10" s="7">
        <f t="shared" si="0"/>
        <v>26055</v>
      </c>
      <c r="BO10" s="7">
        <f t="shared" ref="BO10:DY11" si="1">BO7</f>
        <v>27855</v>
      </c>
      <c r="BP10" s="7">
        <f t="shared" si="1"/>
        <v>30105</v>
      </c>
      <c r="BQ10" s="7">
        <f t="shared" si="1"/>
        <v>30105</v>
      </c>
      <c r="BR10" s="7">
        <f t="shared" si="1"/>
        <v>30105</v>
      </c>
      <c r="BS10" s="7">
        <f t="shared" si="1"/>
        <v>30105</v>
      </c>
      <c r="BT10" s="7">
        <f t="shared" si="1"/>
        <v>32355</v>
      </c>
      <c r="BU10" s="7">
        <f t="shared" si="1"/>
        <v>35055</v>
      </c>
      <c r="BV10" s="7">
        <f t="shared" si="1"/>
        <v>35055</v>
      </c>
      <c r="BW10" s="7">
        <f t="shared" si="1"/>
        <v>32355</v>
      </c>
      <c r="BX10" s="7">
        <f t="shared" si="1"/>
        <v>27855</v>
      </c>
      <c r="BY10" s="7">
        <f t="shared" si="1"/>
        <v>27855</v>
      </c>
      <c r="BZ10" s="7">
        <f t="shared" si="1"/>
        <v>30105</v>
      </c>
      <c r="CA10" s="7">
        <f t="shared" si="1"/>
        <v>30105</v>
      </c>
      <c r="CB10" s="7">
        <f t="shared" si="1"/>
        <v>22455</v>
      </c>
      <c r="CC10" s="7">
        <f t="shared" si="1"/>
        <v>22860</v>
      </c>
      <c r="CD10" s="7">
        <f t="shared" si="1"/>
        <v>22860</v>
      </c>
      <c r="CE10" s="7">
        <f t="shared" si="1"/>
        <v>22860</v>
      </c>
      <c r="CF10" s="7">
        <f t="shared" si="1"/>
        <v>21510</v>
      </c>
      <c r="CG10" s="7">
        <f t="shared" si="1"/>
        <v>21510</v>
      </c>
      <c r="CH10" s="7">
        <f t="shared" si="1"/>
        <v>22860</v>
      </c>
      <c r="CI10" s="7">
        <f t="shared" si="1"/>
        <v>22860</v>
      </c>
      <c r="CJ10" s="7">
        <f t="shared" si="1"/>
        <v>22860</v>
      </c>
      <c r="CK10" s="7">
        <f t="shared" si="1"/>
        <v>21510</v>
      </c>
      <c r="CL10" s="7">
        <f t="shared" si="1"/>
        <v>21510</v>
      </c>
      <c r="CM10" s="7">
        <f t="shared" si="1"/>
        <v>21510</v>
      </c>
      <c r="CN10" s="7">
        <f t="shared" si="1"/>
        <v>21510</v>
      </c>
      <c r="CO10" s="7">
        <f t="shared" si="1"/>
        <v>21510</v>
      </c>
      <c r="CP10" s="7">
        <f t="shared" si="1"/>
        <v>21510</v>
      </c>
      <c r="CQ10" s="7">
        <f t="shared" si="1"/>
        <v>21510</v>
      </c>
      <c r="CR10" s="7">
        <f t="shared" si="1"/>
        <v>21510</v>
      </c>
      <c r="CS10" s="7">
        <f t="shared" si="1"/>
        <v>21510</v>
      </c>
      <c r="CT10" s="7">
        <f t="shared" si="1"/>
        <v>21510</v>
      </c>
      <c r="CU10" s="7">
        <f t="shared" si="1"/>
        <v>21510</v>
      </c>
      <c r="CV10" s="7">
        <f t="shared" si="1"/>
        <v>21510</v>
      </c>
      <c r="CW10" s="7">
        <f t="shared" si="1"/>
        <v>21510</v>
      </c>
      <c r="CX10" s="7">
        <f t="shared" si="1"/>
        <v>21510</v>
      </c>
      <c r="CY10" s="7">
        <f t="shared" si="1"/>
        <v>21510</v>
      </c>
      <c r="CZ10" s="7">
        <f t="shared" si="1"/>
        <v>21510</v>
      </c>
      <c r="DA10" s="7">
        <f t="shared" si="1"/>
        <v>21510</v>
      </c>
      <c r="DB10" s="7">
        <f t="shared" si="1"/>
        <v>21510</v>
      </c>
      <c r="DC10" s="7">
        <f t="shared" si="1"/>
        <v>21510</v>
      </c>
      <c r="DD10" s="7">
        <f t="shared" si="1"/>
        <v>21510</v>
      </c>
      <c r="DE10" s="7">
        <f t="shared" si="1"/>
        <v>21510</v>
      </c>
      <c r="DF10" s="7">
        <f t="shared" si="1"/>
        <v>21510</v>
      </c>
      <c r="DG10" s="7">
        <f t="shared" si="1"/>
        <v>21510</v>
      </c>
      <c r="DH10" s="7">
        <f t="shared" si="1"/>
        <v>13185</v>
      </c>
      <c r="DI10" s="7">
        <f t="shared" si="1"/>
        <v>13185</v>
      </c>
      <c r="DJ10" s="7">
        <f t="shared" si="1"/>
        <v>13635</v>
      </c>
      <c r="DK10" s="7">
        <f t="shared" si="1"/>
        <v>13635</v>
      </c>
      <c r="DL10" s="7">
        <f t="shared" si="1"/>
        <v>13185</v>
      </c>
      <c r="DM10" s="7">
        <f t="shared" si="1"/>
        <v>13185</v>
      </c>
      <c r="DN10" s="7">
        <f t="shared" si="1"/>
        <v>13185</v>
      </c>
      <c r="DO10" s="7">
        <f t="shared" si="1"/>
        <v>13185</v>
      </c>
      <c r="DP10" s="7">
        <f t="shared" si="1"/>
        <v>13185</v>
      </c>
      <c r="DQ10" s="7">
        <f t="shared" si="1"/>
        <v>13635</v>
      </c>
      <c r="DR10" s="7">
        <f t="shared" si="1"/>
        <v>13635</v>
      </c>
      <c r="DS10" s="7">
        <f t="shared" si="1"/>
        <v>0</v>
      </c>
      <c r="DT10" s="7">
        <f t="shared" si="1"/>
        <v>0</v>
      </c>
      <c r="DU10" s="7">
        <f t="shared" si="1"/>
        <v>0</v>
      </c>
      <c r="DV10" s="7">
        <f t="shared" si="1"/>
        <v>0</v>
      </c>
      <c r="DW10" s="7">
        <f t="shared" si="1"/>
        <v>0</v>
      </c>
      <c r="DX10" s="7">
        <f t="shared" si="1"/>
        <v>0</v>
      </c>
      <c r="DY10" s="7">
        <f t="shared" si="1"/>
        <v>0</v>
      </c>
    </row>
    <row r="11" spans="1:129" s="53" customFormat="1" x14ac:dyDescent="0.2">
      <c r="A11" s="88">
        <v>2</v>
      </c>
      <c r="B11" s="7" t="e">
        <f>B8</f>
        <v>#REF!</v>
      </c>
      <c r="C11" s="7" t="e">
        <f t="shared" si="0"/>
        <v>#REF!</v>
      </c>
      <c r="D11" s="7" t="e">
        <f t="shared" si="0"/>
        <v>#REF!</v>
      </c>
      <c r="E11" s="7" t="e">
        <f t="shared" si="0"/>
        <v>#REF!</v>
      </c>
      <c r="F11" s="7" t="e">
        <f t="shared" si="0"/>
        <v>#REF!</v>
      </c>
      <c r="G11" s="7" t="e">
        <f t="shared" si="0"/>
        <v>#REF!</v>
      </c>
      <c r="H11" s="7" t="e">
        <f t="shared" si="0"/>
        <v>#REF!</v>
      </c>
      <c r="I11" s="7" t="e">
        <f t="shared" si="0"/>
        <v>#REF!</v>
      </c>
      <c r="J11" s="7" t="e">
        <f t="shared" si="0"/>
        <v>#REF!</v>
      </c>
      <c r="K11" s="7" t="e">
        <f t="shared" si="0"/>
        <v>#REF!</v>
      </c>
      <c r="L11" s="7" t="e">
        <f t="shared" si="0"/>
        <v>#REF!</v>
      </c>
      <c r="M11" s="7" t="e">
        <f t="shared" si="0"/>
        <v>#REF!</v>
      </c>
      <c r="N11" s="7" t="e">
        <f t="shared" si="0"/>
        <v>#REF!</v>
      </c>
      <c r="O11" s="7" t="e">
        <f t="shared" si="0"/>
        <v>#REF!</v>
      </c>
      <c r="P11" s="7" t="e">
        <f t="shared" si="0"/>
        <v>#REF!</v>
      </c>
      <c r="Q11" s="7" t="e">
        <f t="shared" si="0"/>
        <v>#REF!</v>
      </c>
      <c r="R11" s="7" t="e">
        <f t="shared" si="0"/>
        <v>#REF!</v>
      </c>
      <c r="S11" s="7" t="e">
        <f t="shared" si="0"/>
        <v>#REF!</v>
      </c>
      <c r="T11" s="7">
        <f t="shared" si="0"/>
        <v>35550</v>
      </c>
      <c r="U11" s="7">
        <f t="shared" si="0"/>
        <v>48600</v>
      </c>
      <c r="V11" s="7">
        <f t="shared" si="0"/>
        <v>48600</v>
      </c>
      <c r="W11" s="7">
        <f t="shared" si="0"/>
        <v>48600</v>
      </c>
      <c r="X11" s="7">
        <f t="shared" si="0"/>
        <v>42300</v>
      </c>
      <c r="Y11" s="7">
        <f t="shared" si="0"/>
        <v>42300</v>
      </c>
      <c r="Z11" s="7">
        <f t="shared" si="0"/>
        <v>42300</v>
      </c>
      <c r="AA11" s="7">
        <f t="shared" si="0"/>
        <v>42300</v>
      </c>
      <c r="AB11" s="7">
        <f t="shared" si="0"/>
        <v>42300</v>
      </c>
      <c r="AC11" s="7">
        <f t="shared" si="0"/>
        <v>42300</v>
      </c>
      <c r="AD11" s="7">
        <f t="shared" si="0"/>
        <v>34560</v>
      </c>
      <c r="AE11" s="7">
        <f t="shared" si="0"/>
        <v>19710</v>
      </c>
      <c r="AF11" s="7">
        <f t="shared" si="0"/>
        <v>19710</v>
      </c>
      <c r="AG11" s="7">
        <f t="shared" si="0"/>
        <v>19710</v>
      </c>
      <c r="AH11" s="7">
        <f t="shared" si="0"/>
        <v>19710</v>
      </c>
      <c r="AI11" s="7">
        <f t="shared" si="0"/>
        <v>19710</v>
      </c>
      <c r="AJ11" s="7">
        <f t="shared" si="0"/>
        <v>21510</v>
      </c>
      <c r="AK11" s="7">
        <f t="shared" si="0"/>
        <v>21510</v>
      </c>
      <c r="AL11" s="7">
        <f t="shared" si="0"/>
        <v>21510</v>
      </c>
      <c r="AM11" s="7">
        <f t="shared" si="0"/>
        <v>21510</v>
      </c>
      <c r="AN11" s="7">
        <f t="shared" si="0"/>
        <v>21510</v>
      </c>
      <c r="AO11" s="7">
        <f t="shared" si="0"/>
        <v>19710</v>
      </c>
      <c r="AP11" s="7">
        <f t="shared" si="0"/>
        <v>19710</v>
      </c>
      <c r="AQ11" s="7">
        <f t="shared" si="0"/>
        <v>19710</v>
      </c>
      <c r="AR11" s="7">
        <f t="shared" si="0"/>
        <v>19710</v>
      </c>
      <c r="AS11" s="7">
        <f t="shared" si="0"/>
        <v>19710</v>
      </c>
      <c r="AT11" s="7">
        <f t="shared" si="0"/>
        <v>23310</v>
      </c>
      <c r="AU11" s="7">
        <f t="shared" si="0"/>
        <v>23310</v>
      </c>
      <c r="AV11" s="7">
        <f t="shared" si="0"/>
        <v>23310</v>
      </c>
      <c r="AW11" s="7">
        <f t="shared" si="0"/>
        <v>23310</v>
      </c>
      <c r="AX11" s="7">
        <f t="shared" si="0"/>
        <v>23310</v>
      </c>
      <c r="AY11" s="7">
        <f t="shared" si="0"/>
        <v>25110</v>
      </c>
      <c r="AZ11" s="7">
        <f t="shared" si="0"/>
        <v>27360</v>
      </c>
      <c r="BA11" s="7">
        <f t="shared" si="0"/>
        <v>27810</v>
      </c>
      <c r="BB11" s="7">
        <f t="shared" si="0"/>
        <v>27810</v>
      </c>
      <c r="BC11" s="7">
        <f t="shared" si="0"/>
        <v>27810</v>
      </c>
      <c r="BD11" s="7">
        <f t="shared" si="0"/>
        <v>27810</v>
      </c>
      <c r="BE11" s="7">
        <f t="shared" si="0"/>
        <v>27810</v>
      </c>
      <c r="BF11" s="7">
        <f t="shared" si="0"/>
        <v>27810</v>
      </c>
      <c r="BG11" s="7">
        <f t="shared" si="0"/>
        <v>27810</v>
      </c>
      <c r="BH11" s="7">
        <f t="shared" si="0"/>
        <v>27810</v>
      </c>
      <c r="BI11" s="7">
        <f t="shared" si="0"/>
        <v>27810</v>
      </c>
      <c r="BJ11" s="7">
        <f t="shared" si="0"/>
        <v>27810</v>
      </c>
      <c r="BK11" s="7">
        <f t="shared" si="0"/>
        <v>26010</v>
      </c>
      <c r="BL11" s="7">
        <f t="shared" si="0"/>
        <v>26010</v>
      </c>
      <c r="BM11" s="7">
        <f t="shared" si="0"/>
        <v>27810</v>
      </c>
      <c r="BN11" s="7">
        <f t="shared" si="0"/>
        <v>27810</v>
      </c>
      <c r="BO11" s="7">
        <f t="shared" si="1"/>
        <v>29610</v>
      </c>
      <c r="BP11" s="7">
        <f t="shared" si="1"/>
        <v>31860</v>
      </c>
      <c r="BQ11" s="7">
        <f t="shared" si="1"/>
        <v>31860</v>
      </c>
      <c r="BR11" s="7">
        <f t="shared" si="1"/>
        <v>31860</v>
      </c>
      <c r="BS11" s="7">
        <f t="shared" si="1"/>
        <v>31860</v>
      </c>
      <c r="BT11" s="7">
        <f t="shared" si="1"/>
        <v>34110</v>
      </c>
      <c r="BU11" s="7">
        <f t="shared" si="1"/>
        <v>36810</v>
      </c>
      <c r="BV11" s="7">
        <f t="shared" si="1"/>
        <v>36810</v>
      </c>
      <c r="BW11" s="7">
        <f t="shared" si="1"/>
        <v>34110</v>
      </c>
      <c r="BX11" s="7">
        <f t="shared" si="1"/>
        <v>29610</v>
      </c>
      <c r="BY11" s="7">
        <f t="shared" si="1"/>
        <v>29610</v>
      </c>
      <c r="BZ11" s="7">
        <f t="shared" si="1"/>
        <v>31860</v>
      </c>
      <c r="CA11" s="7">
        <f t="shared" si="1"/>
        <v>31860</v>
      </c>
      <c r="CB11" s="7">
        <f t="shared" si="1"/>
        <v>24210</v>
      </c>
      <c r="CC11" s="7">
        <f t="shared" si="1"/>
        <v>24615</v>
      </c>
      <c r="CD11" s="7">
        <f t="shared" si="1"/>
        <v>24615</v>
      </c>
      <c r="CE11" s="7">
        <f t="shared" si="1"/>
        <v>24615</v>
      </c>
      <c r="CF11" s="7">
        <f t="shared" si="1"/>
        <v>23265</v>
      </c>
      <c r="CG11" s="7">
        <f t="shared" si="1"/>
        <v>23265</v>
      </c>
      <c r="CH11" s="7">
        <f t="shared" si="1"/>
        <v>24615</v>
      </c>
      <c r="CI11" s="7">
        <f t="shared" si="1"/>
        <v>24615</v>
      </c>
      <c r="CJ11" s="7">
        <f t="shared" si="1"/>
        <v>24615</v>
      </c>
      <c r="CK11" s="7">
        <f t="shared" si="1"/>
        <v>23265</v>
      </c>
      <c r="CL11" s="7">
        <f t="shared" si="1"/>
        <v>23265</v>
      </c>
      <c r="CM11" s="7">
        <f t="shared" si="1"/>
        <v>23265</v>
      </c>
      <c r="CN11" s="7">
        <f t="shared" si="1"/>
        <v>23265</v>
      </c>
      <c r="CO11" s="7">
        <f t="shared" si="1"/>
        <v>23265</v>
      </c>
      <c r="CP11" s="7">
        <f t="shared" si="1"/>
        <v>23265</v>
      </c>
      <c r="CQ11" s="7">
        <f t="shared" si="1"/>
        <v>23265</v>
      </c>
      <c r="CR11" s="7">
        <f t="shared" si="1"/>
        <v>23265</v>
      </c>
      <c r="CS11" s="7">
        <f t="shared" si="1"/>
        <v>23265</v>
      </c>
      <c r="CT11" s="7">
        <f t="shared" si="1"/>
        <v>23265</v>
      </c>
      <c r="CU11" s="7">
        <f t="shared" si="1"/>
        <v>23265</v>
      </c>
      <c r="CV11" s="7">
        <f t="shared" si="1"/>
        <v>23265</v>
      </c>
      <c r="CW11" s="7">
        <f t="shared" si="1"/>
        <v>23265</v>
      </c>
      <c r="CX11" s="7">
        <f t="shared" si="1"/>
        <v>23265</v>
      </c>
      <c r="CY11" s="7">
        <f t="shared" si="1"/>
        <v>23265</v>
      </c>
      <c r="CZ11" s="7">
        <f t="shared" si="1"/>
        <v>23265</v>
      </c>
      <c r="DA11" s="7">
        <f t="shared" si="1"/>
        <v>23265</v>
      </c>
      <c r="DB11" s="7">
        <f t="shared" si="1"/>
        <v>23265</v>
      </c>
      <c r="DC11" s="7">
        <f t="shared" si="1"/>
        <v>23265</v>
      </c>
      <c r="DD11" s="7">
        <f t="shared" si="1"/>
        <v>23265</v>
      </c>
      <c r="DE11" s="7">
        <f t="shared" si="1"/>
        <v>23265</v>
      </c>
      <c r="DF11" s="7">
        <f t="shared" si="1"/>
        <v>23265</v>
      </c>
      <c r="DG11" s="7">
        <f t="shared" si="1"/>
        <v>23265</v>
      </c>
      <c r="DH11" s="7">
        <f t="shared" si="1"/>
        <v>14850</v>
      </c>
      <c r="DI11" s="7">
        <f t="shared" si="1"/>
        <v>14850</v>
      </c>
      <c r="DJ11" s="7">
        <f t="shared" si="1"/>
        <v>15300</v>
      </c>
      <c r="DK11" s="7">
        <f t="shared" si="1"/>
        <v>15300</v>
      </c>
      <c r="DL11" s="7">
        <f t="shared" si="1"/>
        <v>14850</v>
      </c>
      <c r="DM11" s="7">
        <f t="shared" si="1"/>
        <v>14850</v>
      </c>
      <c r="DN11" s="7">
        <f t="shared" si="1"/>
        <v>14850</v>
      </c>
      <c r="DO11" s="7">
        <f t="shared" si="1"/>
        <v>14850</v>
      </c>
      <c r="DP11" s="7">
        <f t="shared" si="1"/>
        <v>14850</v>
      </c>
      <c r="DQ11" s="7">
        <f t="shared" si="1"/>
        <v>15300</v>
      </c>
      <c r="DR11" s="7">
        <f t="shared" si="1"/>
        <v>15300</v>
      </c>
      <c r="DS11" s="7">
        <f t="shared" si="1"/>
        <v>0</v>
      </c>
      <c r="DT11" s="7">
        <f t="shared" si="1"/>
        <v>0</v>
      </c>
      <c r="DU11" s="7">
        <f t="shared" si="1"/>
        <v>0</v>
      </c>
      <c r="DV11" s="7">
        <f t="shared" si="1"/>
        <v>0</v>
      </c>
      <c r="DW11" s="7">
        <f t="shared" si="1"/>
        <v>0</v>
      </c>
      <c r="DX11" s="7">
        <f t="shared" si="1"/>
        <v>0</v>
      </c>
      <c r="DY11" s="7">
        <f t="shared" si="1"/>
        <v>0</v>
      </c>
    </row>
    <row r="12" spans="1:129" s="53" customFormat="1" x14ac:dyDescent="0.2">
      <c r="A12" s="42" t="s">
        <v>234</v>
      </c>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row>
    <row r="13" spans="1:129" s="53" customFormat="1" x14ac:dyDescent="0.2">
      <c r="A13" s="180">
        <v>1</v>
      </c>
      <c r="B13" s="8" t="e">
        <f>'C завтраками| Bed and breakfast'!#REF!*0.9</f>
        <v>#REF!</v>
      </c>
      <c r="C13" s="8" t="e">
        <f>'C завтраками| Bed and breakfast'!#REF!*0.9</f>
        <v>#REF!</v>
      </c>
      <c r="D13" s="8" t="e">
        <f>'C завтраками| Bed and breakfast'!#REF!*0.9</f>
        <v>#REF!</v>
      </c>
      <c r="E13" s="8" t="e">
        <f>'C завтраками| Bed and breakfast'!#REF!*0.9</f>
        <v>#REF!</v>
      </c>
      <c r="F13" s="8" t="e">
        <f>'C завтраками| Bed and breakfast'!#REF!*0.9</f>
        <v>#REF!</v>
      </c>
      <c r="G13" s="8" t="e">
        <f>'C завтраками| Bed and breakfast'!#REF!*0.9</f>
        <v>#REF!</v>
      </c>
      <c r="H13" s="8" t="e">
        <f>'C завтраками| Bed and breakfast'!#REF!*0.9</f>
        <v>#REF!</v>
      </c>
      <c r="I13" s="8" t="e">
        <f>'C завтраками| Bed and breakfast'!#REF!*0.9</f>
        <v>#REF!</v>
      </c>
      <c r="J13" s="8" t="e">
        <f>'C завтраками| Bed and breakfast'!#REF!*0.9</f>
        <v>#REF!</v>
      </c>
      <c r="K13" s="8" t="e">
        <f>'C завтраками| Bed and breakfast'!#REF!*0.9</f>
        <v>#REF!</v>
      </c>
      <c r="L13" s="8" t="e">
        <f>'C завтраками| Bed and breakfast'!#REF!*0.9</f>
        <v>#REF!</v>
      </c>
      <c r="M13" s="8" t="e">
        <f>'C завтраками| Bed and breakfast'!#REF!*0.9</f>
        <v>#REF!</v>
      </c>
      <c r="N13" s="8" t="e">
        <f>'C завтраками| Bed and breakfast'!#REF!*0.9</f>
        <v>#REF!</v>
      </c>
      <c r="O13" s="8" t="e">
        <f>'C завтраками| Bed and breakfast'!#REF!*0.9</f>
        <v>#REF!</v>
      </c>
      <c r="P13" s="8" t="e">
        <f>'C завтраками| Bed and breakfast'!#REF!*0.9</f>
        <v>#REF!</v>
      </c>
      <c r="Q13" s="8" t="e">
        <f>'C завтраками| Bed and breakfast'!#REF!*0.9</f>
        <v>#REF!</v>
      </c>
      <c r="R13" s="8" t="e">
        <f>'C завтраками| Bed and breakfast'!#REF!*0.9</f>
        <v>#REF!</v>
      </c>
      <c r="S13" s="8" t="e">
        <f>'C завтраками| Bed and breakfast'!#REF!*0.9</f>
        <v>#REF!</v>
      </c>
      <c r="T13" s="8">
        <f>'C завтраками| Bed and breakfast'!B15*0.9</f>
        <v>35325</v>
      </c>
      <c r="U13" s="8">
        <f>'C завтраками| Bed and breakfast'!C15*0.9</f>
        <v>48375</v>
      </c>
      <c r="V13" s="8">
        <f>'C завтраками| Bed and breakfast'!D15*0.9</f>
        <v>48375</v>
      </c>
      <c r="W13" s="8">
        <f>'C завтраками| Bed and breakfast'!E15*0.9</f>
        <v>48375</v>
      </c>
      <c r="X13" s="8">
        <f>'C завтраками| Bed and breakfast'!F15*0.9</f>
        <v>42075</v>
      </c>
      <c r="Y13" s="8">
        <f>'C завтраками| Bed and breakfast'!G15*0.9</f>
        <v>42075</v>
      </c>
      <c r="Z13" s="8">
        <f>'C завтраками| Bed and breakfast'!H15*0.9</f>
        <v>42075</v>
      </c>
      <c r="AA13" s="8">
        <f>'C завтраками| Bed and breakfast'!I15*0.9</f>
        <v>42075</v>
      </c>
      <c r="AB13" s="8">
        <f>'C завтраками| Bed and breakfast'!J15*0.9</f>
        <v>42075</v>
      </c>
      <c r="AC13" s="8">
        <f>'C завтраками| Bed and breakfast'!K15*0.9</f>
        <v>42075</v>
      </c>
      <c r="AD13" s="8">
        <f>'C завтраками| Bed and breakfast'!L15*0.9</f>
        <v>34605</v>
      </c>
      <c r="AE13" s="8">
        <f>'C завтраками| Bed and breakfast'!M15*0.9</f>
        <v>19755</v>
      </c>
      <c r="AF13" s="8">
        <f>'C завтраками| Bed and breakfast'!N15*0.9</f>
        <v>19755</v>
      </c>
      <c r="AG13" s="8">
        <f>'C завтраками| Bed and breakfast'!O15*0.9</f>
        <v>19755</v>
      </c>
      <c r="AH13" s="8">
        <f>'C завтраками| Bed and breakfast'!P15*0.9</f>
        <v>19755</v>
      </c>
      <c r="AI13" s="8">
        <f>'C завтраками| Bed and breakfast'!Q15*0.9</f>
        <v>19755</v>
      </c>
      <c r="AJ13" s="8">
        <f>'C завтраками| Bed and breakfast'!R15*0.9</f>
        <v>21555</v>
      </c>
      <c r="AK13" s="8">
        <f>'C завтраками| Bed and breakfast'!S15*0.9</f>
        <v>21555</v>
      </c>
      <c r="AL13" s="8">
        <f>'C завтраками| Bed and breakfast'!T15*0.9</f>
        <v>21555</v>
      </c>
      <c r="AM13" s="8">
        <f>'C завтраками| Bed and breakfast'!U15*0.9</f>
        <v>21555</v>
      </c>
      <c r="AN13" s="8">
        <f>'C завтраками| Bed and breakfast'!V15*0.9</f>
        <v>21555</v>
      </c>
      <c r="AO13" s="8">
        <f>'C завтраками| Bed and breakfast'!W15*0.9</f>
        <v>19755</v>
      </c>
      <c r="AP13" s="8">
        <f>'C завтраками| Bed and breakfast'!X15*0.9</f>
        <v>19755</v>
      </c>
      <c r="AQ13" s="8">
        <f>'C завтраками| Bed and breakfast'!Y15*0.9</f>
        <v>19755</v>
      </c>
      <c r="AR13" s="8">
        <f>'C завтраками| Bed and breakfast'!Z15*0.9</f>
        <v>19755</v>
      </c>
      <c r="AS13" s="8">
        <f>'C завтраками| Bed and breakfast'!AA15*0.9</f>
        <v>19755</v>
      </c>
      <c r="AT13" s="8">
        <f>'C завтраками| Bed and breakfast'!AB15*0.9</f>
        <v>23355</v>
      </c>
      <c r="AU13" s="8">
        <f>'C завтраками| Bed and breakfast'!AC15*0.9</f>
        <v>23355</v>
      </c>
      <c r="AV13" s="8">
        <f>'C завтраками| Bed and breakfast'!AD15*0.9</f>
        <v>23355</v>
      </c>
      <c r="AW13" s="8">
        <f>'C завтраками| Bed and breakfast'!AE15*0.9</f>
        <v>23355</v>
      </c>
      <c r="AX13" s="8">
        <f>'C завтраками| Bed and breakfast'!AF15*0.9</f>
        <v>23355</v>
      </c>
      <c r="AY13" s="8">
        <f>'C завтраками| Bed and breakfast'!AG15*0.9</f>
        <v>25155</v>
      </c>
      <c r="AZ13" s="8">
        <f>'C завтраками| Bed and breakfast'!AH15*0.9</f>
        <v>27405</v>
      </c>
      <c r="BA13" s="8">
        <f>'C завтраками| Bed and breakfast'!AI15*0.9</f>
        <v>27855</v>
      </c>
      <c r="BB13" s="8">
        <f>'C завтраками| Bed and breakfast'!AJ15*0.9</f>
        <v>27855</v>
      </c>
      <c r="BC13" s="8">
        <f>'C завтраками| Bed and breakfast'!AK15*0.9</f>
        <v>27855</v>
      </c>
      <c r="BD13" s="8">
        <f>'C завтраками| Bed and breakfast'!AL15*0.9</f>
        <v>27855</v>
      </c>
      <c r="BE13" s="8">
        <f>'C завтраками| Bed and breakfast'!AM15*0.9</f>
        <v>27855</v>
      </c>
      <c r="BF13" s="8">
        <f>'C завтраками| Bed and breakfast'!AN15*0.9</f>
        <v>27855</v>
      </c>
      <c r="BG13" s="8">
        <f>'C завтраками| Bed and breakfast'!AO15*0.9</f>
        <v>27855</v>
      </c>
      <c r="BH13" s="8">
        <f>'C завтраками| Bed and breakfast'!AP15*0.9</f>
        <v>27855</v>
      </c>
      <c r="BI13" s="8">
        <f>'C завтраками| Bed and breakfast'!AQ15*0.9</f>
        <v>27855</v>
      </c>
      <c r="BJ13" s="8">
        <f>'C завтраками| Bed and breakfast'!AR15*0.9</f>
        <v>27855</v>
      </c>
      <c r="BK13" s="8">
        <f>'C завтраками| Bed and breakfast'!AS15*0.9</f>
        <v>26055</v>
      </c>
      <c r="BL13" s="8">
        <f>'C завтраками| Bed and breakfast'!AT15*0.9</f>
        <v>26055</v>
      </c>
      <c r="BM13" s="8">
        <f>'C завтраками| Bed and breakfast'!AU15*0.9</f>
        <v>27855</v>
      </c>
      <c r="BN13" s="8">
        <f>'C завтраками| Bed and breakfast'!AV15*0.9</f>
        <v>27855</v>
      </c>
      <c r="BO13" s="8">
        <f>'C завтраками| Bed and breakfast'!AW15*0.9</f>
        <v>29655</v>
      </c>
      <c r="BP13" s="8">
        <f>'C завтраками| Bed and breakfast'!AX15*0.9</f>
        <v>31905</v>
      </c>
      <c r="BQ13" s="8">
        <f>'C завтраками| Bed and breakfast'!AY15*0.9</f>
        <v>31905</v>
      </c>
      <c r="BR13" s="8">
        <f>'C завтраками| Bed and breakfast'!AZ15*0.9</f>
        <v>31905</v>
      </c>
      <c r="BS13" s="8">
        <f>'C завтраками| Bed and breakfast'!BA15*0.9</f>
        <v>31905</v>
      </c>
      <c r="BT13" s="8">
        <f>'C завтраками| Bed and breakfast'!BB15*0.9</f>
        <v>34155</v>
      </c>
      <c r="BU13" s="8">
        <f>'C завтраками| Bed and breakfast'!BC15*0.9</f>
        <v>36855</v>
      </c>
      <c r="BV13" s="8">
        <f>'C завтраками| Bed and breakfast'!BD15*0.9</f>
        <v>36855</v>
      </c>
      <c r="BW13" s="8">
        <f>'C завтраками| Bed and breakfast'!BE15*0.9</f>
        <v>34155</v>
      </c>
      <c r="BX13" s="8">
        <f>'C завтраками| Bed and breakfast'!BF15*0.9</f>
        <v>29655</v>
      </c>
      <c r="BY13" s="8">
        <f>'C завтраками| Bed and breakfast'!BG15*0.9</f>
        <v>29655</v>
      </c>
      <c r="BZ13" s="8">
        <f>'C завтраками| Bed and breakfast'!BH15*0.9</f>
        <v>31905</v>
      </c>
      <c r="CA13" s="8">
        <f>'C завтраками| Bed and breakfast'!BI15*0.9</f>
        <v>31905</v>
      </c>
      <c r="CB13" s="8">
        <f>'C завтраками| Bed and breakfast'!BJ15*0.9</f>
        <v>24255</v>
      </c>
      <c r="CC13" s="8">
        <f>'C завтраками| Bed and breakfast'!BK15*0.9</f>
        <v>24660</v>
      </c>
      <c r="CD13" s="8">
        <f>'C завтраками| Bed and breakfast'!BL15*0.9</f>
        <v>24660</v>
      </c>
      <c r="CE13" s="8">
        <f>'C завтраками| Bed and breakfast'!BM15*0.9</f>
        <v>24660</v>
      </c>
      <c r="CF13" s="8">
        <f>'C завтраками| Bed and breakfast'!BN15*0.9</f>
        <v>23310</v>
      </c>
      <c r="CG13" s="8">
        <f>'C завтраками| Bed and breakfast'!BO15*0.9</f>
        <v>23310</v>
      </c>
      <c r="CH13" s="8">
        <f>'C завтраками| Bed and breakfast'!BP15*0.9</f>
        <v>24660</v>
      </c>
      <c r="CI13" s="8">
        <f>'C завтраками| Bed and breakfast'!BQ15*0.9</f>
        <v>24660</v>
      </c>
      <c r="CJ13" s="8">
        <f>'C завтраками| Bed and breakfast'!BR15*0.9</f>
        <v>24660</v>
      </c>
      <c r="CK13" s="8">
        <f>'C завтраками| Bed and breakfast'!BS15*0.9</f>
        <v>23310</v>
      </c>
      <c r="CL13" s="8">
        <f>'C завтраками| Bed and breakfast'!BT15*0.9</f>
        <v>23310</v>
      </c>
      <c r="CM13" s="8">
        <f>'C завтраками| Bed and breakfast'!BU15*0.9</f>
        <v>23310</v>
      </c>
      <c r="CN13" s="8">
        <f>'C завтраками| Bed and breakfast'!BV15*0.9</f>
        <v>23310</v>
      </c>
      <c r="CO13" s="8">
        <f>'C завтраками| Bed and breakfast'!BW15*0.9</f>
        <v>23310</v>
      </c>
      <c r="CP13" s="8">
        <f>'C завтраками| Bed and breakfast'!BX15*0.9</f>
        <v>23310</v>
      </c>
      <c r="CQ13" s="8">
        <f>'C завтраками| Bed and breakfast'!BY15*0.9</f>
        <v>23310</v>
      </c>
      <c r="CR13" s="8">
        <f>'C завтраками| Bed and breakfast'!BZ15*0.9</f>
        <v>23310</v>
      </c>
      <c r="CS13" s="8">
        <f>'C завтраками| Bed and breakfast'!CA15*0.9</f>
        <v>23310</v>
      </c>
      <c r="CT13" s="8">
        <f>'C завтраками| Bed and breakfast'!CB15*0.9</f>
        <v>23310</v>
      </c>
      <c r="CU13" s="8">
        <f>'C завтраками| Bed and breakfast'!CC15*0.9</f>
        <v>23310</v>
      </c>
      <c r="CV13" s="8">
        <f>'C завтраками| Bed and breakfast'!CD15*0.9</f>
        <v>23310</v>
      </c>
      <c r="CW13" s="8">
        <f>'C завтраками| Bed and breakfast'!CE15*0.9</f>
        <v>23310</v>
      </c>
      <c r="CX13" s="8">
        <f>'C завтраками| Bed and breakfast'!CF15*0.9</f>
        <v>23310</v>
      </c>
      <c r="CY13" s="8">
        <f>'C завтраками| Bed and breakfast'!CG15*0.9</f>
        <v>23310</v>
      </c>
      <c r="CZ13" s="8">
        <f>'C завтраками| Bed and breakfast'!CH15*0.9</f>
        <v>23310</v>
      </c>
      <c r="DA13" s="8">
        <f>'C завтраками| Bed and breakfast'!CI15*0.9</f>
        <v>23310</v>
      </c>
      <c r="DB13" s="8">
        <f>'C завтраками| Bed and breakfast'!CJ15*0.9</f>
        <v>23310</v>
      </c>
      <c r="DC13" s="8">
        <f>'C завтраками| Bed and breakfast'!CK15*0.9</f>
        <v>23310</v>
      </c>
      <c r="DD13" s="8">
        <f>'C завтраками| Bed and breakfast'!CL15*0.9</f>
        <v>23310</v>
      </c>
      <c r="DE13" s="8">
        <f>'C завтраками| Bed and breakfast'!CM15*0.9</f>
        <v>23310</v>
      </c>
      <c r="DF13" s="8">
        <f>'C завтраками| Bed and breakfast'!CN15*0.9</f>
        <v>23310</v>
      </c>
      <c r="DG13" s="8">
        <f>'C завтраками| Bed and breakfast'!CO15*0.9</f>
        <v>23310</v>
      </c>
      <c r="DH13" s="8">
        <f>'C завтраками| Bed and breakfast'!CP15*0.9</f>
        <v>14985</v>
      </c>
      <c r="DI13" s="8">
        <f>'C завтраками| Bed and breakfast'!CQ15*0.9</f>
        <v>14985</v>
      </c>
      <c r="DJ13" s="8">
        <f>'C завтраками| Bed and breakfast'!CR15*0.9</f>
        <v>15435</v>
      </c>
      <c r="DK13" s="8">
        <f>'C завтраками| Bed and breakfast'!CS15*0.9</f>
        <v>15435</v>
      </c>
      <c r="DL13" s="8">
        <f>'C завтраками| Bed and breakfast'!CT15*0.9</f>
        <v>14985</v>
      </c>
      <c r="DM13" s="8">
        <f>'C завтраками| Bed and breakfast'!CU15*0.9</f>
        <v>14985</v>
      </c>
      <c r="DN13" s="8">
        <f>'C завтраками| Bed and breakfast'!CV15*0.9</f>
        <v>14985</v>
      </c>
      <c r="DO13" s="8">
        <f>'C завтраками| Bed and breakfast'!CW15*0.9</f>
        <v>14985</v>
      </c>
      <c r="DP13" s="8">
        <f>'C завтраками| Bed and breakfast'!CX15*0.9</f>
        <v>14985</v>
      </c>
      <c r="DQ13" s="8">
        <f>'C завтраками| Bed and breakfast'!CY15*0.9</f>
        <v>15435</v>
      </c>
      <c r="DR13" s="8">
        <f>'C завтраками| Bed and breakfast'!CZ15*0.9</f>
        <v>15435</v>
      </c>
    </row>
    <row r="14" spans="1:129" s="53" customFormat="1" x14ac:dyDescent="0.2">
      <c r="A14" s="180">
        <v>2</v>
      </c>
      <c r="B14" s="8" t="e">
        <f>'C завтраками| Bed and breakfast'!#REF!*0.9</f>
        <v>#REF!</v>
      </c>
      <c r="C14" s="8" t="e">
        <f>'C завтраками| Bed and breakfast'!#REF!*0.9</f>
        <v>#REF!</v>
      </c>
      <c r="D14" s="8" t="e">
        <f>'C завтраками| Bed and breakfast'!#REF!*0.9</f>
        <v>#REF!</v>
      </c>
      <c r="E14" s="8" t="e">
        <f>'C завтраками| Bed and breakfast'!#REF!*0.9</f>
        <v>#REF!</v>
      </c>
      <c r="F14" s="8" t="e">
        <f>'C завтраками| Bed and breakfast'!#REF!*0.9</f>
        <v>#REF!</v>
      </c>
      <c r="G14" s="8" t="e">
        <f>'C завтраками| Bed and breakfast'!#REF!*0.9</f>
        <v>#REF!</v>
      </c>
      <c r="H14" s="8" t="e">
        <f>'C завтраками| Bed and breakfast'!#REF!*0.9</f>
        <v>#REF!</v>
      </c>
      <c r="I14" s="8" t="e">
        <f>'C завтраками| Bed and breakfast'!#REF!*0.9</f>
        <v>#REF!</v>
      </c>
      <c r="J14" s="8" t="e">
        <f>'C завтраками| Bed and breakfast'!#REF!*0.9</f>
        <v>#REF!</v>
      </c>
      <c r="K14" s="8" t="e">
        <f>'C завтраками| Bed and breakfast'!#REF!*0.9</f>
        <v>#REF!</v>
      </c>
      <c r="L14" s="8" t="e">
        <f>'C завтраками| Bed and breakfast'!#REF!*0.9</f>
        <v>#REF!</v>
      </c>
      <c r="M14" s="8" t="e">
        <f>'C завтраками| Bed and breakfast'!#REF!*0.9</f>
        <v>#REF!</v>
      </c>
      <c r="N14" s="8" t="e">
        <f>'C завтраками| Bed and breakfast'!#REF!*0.9</f>
        <v>#REF!</v>
      </c>
      <c r="O14" s="8" t="e">
        <f>'C завтраками| Bed and breakfast'!#REF!*0.9</f>
        <v>#REF!</v>
      </c>
      <c r="P14" s="8" t="e">
        <f>'C завтраками| Bed and breakfast'!#REF!*0.9</f>
        <v>#REF!</v>
      </c>
      <c r="Q14" s="8" t="e">
        <f>'C завтраками| Bed and breakfast'!#REF!*0.9</f>
        <v>#REF!</v>
      </c>
      <c r="R14" s="8" t="e">
        <f>'C завтраками| Bed and breakfast'!#REF!*0.9</f>
        <v>#REF!</v>
      </c>
      <c r="S14" s="8" t="e">
        <f>'C завтраками| Bed and breakfast'!#REF!*0.9</f>
        <v>#REF!</v>
      </c>
      <c r="T14" s="8">
        <f>'C завтраками| Bed and breakfast'!B16*0.9</f>
        <v>37350</v>
      </c>
      <c r="U14" s="8">
        <f>'C завтраками| Bed and breakfast'!C16*0.9</f>
        <v>50400</v>
      </c>
      <c r="V14" s="8">
        <f>'C завтраками| Bed and breakfast'!D16*0.9</f>
        <v>50400</v>
      </c>
      <c r="W14" s="8">
        <f>'C завтраками| Bed and breakfast'!E16*0.9</f>
        <v>50400</v>
      </c>
      <c r="X14" s="8">
        <f>'C завтраками| Bed and breakfast'!F16*0.9</f>
        <v>44100</v>
      </c>
      <c r="Y14" s="8">
        <f>'C завтраками| Bed and breakfast'!G16*0.9</f>
        <v>44100</v>
      </c>
      <c r="Z14" s="8">
        <f>'C завтраками| Bed and breakfast'!H16*0.9</f>
        <v>44100</v>
      </c>
      <c r="AA14" s="8">
        <f>'C завтраками| Bed and breakfast'!I16*0.9</f>
        <v>44100</v>
      </c>
      <c r="AB14" s="8">
        <f>'C завтраками| Bed and breakfast'!J16*0.9</f>
        <v>44100</v>
      </c>
      <c r="AC14" s="8">
        <f>'C завтраками| Bed and breakfast'!K16*0.9</f>
        <v>44100</v>
      </c>
      <c r="AD14" s="8">
        <f>'C завтраками| Bed and breakfast'!L16*0.9</f>
        <v>36360</v>
      </c>
      <c r="AE14" s="8">
        <f>'C завтраками| Bed and breakfast'!M16*0.9</f>
        <v>21510</v>
      </c>
      <c r="AF14" s="8">
        <f>'C завтраками| Bed and breakfast'!N16*0.9</f>
        <v>21510</v>
      </c>
      <c r="AG14" s="8">
        <f>'C завтраками| Bed and breakfast'!O16*0.9</f>
        <v>21510</v>
      </c>
      <c r="AH14" s="8">
        <f>'C завтраками| Bed and breakfast'!P16*0.9</f>
        <v>21510</v>
      </c>
      <c r="AI14" s="8">
        <f>'C завтраками| Bed and breakfast'!Q16*0.9</f>
        <v>21510</v>
      </c>
      <c r="AJ14" s="8">
        <f>'C завтраками| Bed and breakfast'!R16*0.9</f>
        <v>23310</v>
      </c>
      <c r="AK14" s="8">
        <f>'C завтраками| Bed and breakfast'!S16*0.9</f>
        <v>23310</v>
      </c>
      <c r="AL14" s="8">
        <f>'C завтраками| Bed and breakfast'!T16*0.9</f>
        <v>23310</v>
      </c>
      <c r="AM14" s="8">
        <f>'C завтраками| Bed and breakfast'!U16*0.9</f>
        <v>23310</v>
      </c>
      <c r="AN14" s="8">
        <f>'C завтраками| Bed and breakfast'!V16*0.9</f>
        <v>23310</v>
      </c>
      <c r="AO14" s="8">
        <f>'C завтраками| Bed and breakfast'!W16*0.9</f>
        <v>21510</v>
      </c>
      <c r="AP14" s="8">
        <f>'C завтраками| Bed and breakfast'!X16*0.9</f>
        <v>21510</v>
      </c>
      <c r="AQ14" s="8">
        <f>'C завтраками| Bed and breakfast'!Y16*0.9</f>
        <v>21510</v>
      </c>
      <c r="AR14" s="8">
        <f>'C завтраками| Bed and breakfast'!Z16*0.9</f>
        <v>21510</v>
      </c>
      <c r="AS14" s="8">
        <f>'C завтраками| Bed and breakfast'!AA16*0.9</f>
        <v>21510</v>
      </c>
      <c r="AT14" s="8">
        <f>'C завтраками| Bed and breakfast'!AB16*0.9</f>
        <v>25110</v>
      </c>
      <c r="AU14" s="8">
        <f>'C завтраками| Bed and breakfast'!AC16*0.9</f>
        <v>25110</v>
      </c>
      <c r="AV14" s="8">
        <f>'C завтраками| Bed and breakfast'!AD16*0.9</f>
        <v>25110</v>
      </c>
      <c r="AW14" s="8">
        <f>'C завтраками| Bed and breakfast'!AE16*0.9</f>
        <v>25110</v>
      </c>
      <c r="AX14" s="8">
        <f>'C завтраками| Bed and breakfast'!AF16*0.9</f>
        <v>25110</v>
      </c>
      <c r="AY14" s="8">
        <f>'C завтраками| Bed and breakfast'!AG16*0.9</f>
        <v>26910</v>
      </c>
      <c r="AZ14" s="8">
        <f>'C завтраками| Bed and breakfast'!AH16*0.9</f>
        <v>29160</v>
      </c>
      <c r="BA14" s="8">
        <f>'C завтраками| Bed and breakfast'!AI16*0.9</f>
        <v>29610</v>
      </c>
      <c r="BB14" s="8">
        <f>'C завтраками| Bed and breakfast'!AJ16*0.9</f>
        <v>29610</v>
      </c>
      <c r="BC14" s="8">
        <f>'C завтраками| Bed and breakfast'!AK16*0.9</f>
        <v>29610</v>
      </c>
      <c r="BD14" s="8">
        <f>'C завтраками| Bed and breakfast'!AL16*0.9</f>
        <v>29610</v>
      </c>
      <c r="BE14" s="8">
        <f>'C завтраками| Bed and breakfast'!AM16*0.9</f>
        <v>29610</v>
      </c>
      <c r="BF14" s="8">
        <f>'C завтраками| Bed and breakfast'!AN16*0.9</f>
        <v>29610</v>
      </c>
      <c r="BG14" s="8">
        <f>'C завтраками| Bed and breakfast'!AO16*0.9</f>
        <v>29610</v>
      </c>
      <c r="BH14" s="8">
        <f>'C завтраками| Bed and breakfast'!AP16*0.9</f>
        <v>29610</v>
      </c>
      <c r="BI14" s="8">
        <f>'C завтраками| Bed and breakfast'!AQ16*0.9</f>
        <v>29610</v>
      </c>
      <c r="BJ14" s="8">
        <f>'C завтраками| Bed and breakfast'!AR16*0.9</f>
        <v>29610</v>
      </c>
      <c r="BK14" s="8">
        <f>'C завтраками| Bed and breakfast'!AS16*0.9</f>
        <v>27810</v>
      </c>
      <c r="BL14" s="8">
        <f>'C завтраками| Bed and breakfast'!AT16*0.9</f>
        <v>27810</v>
      </c>
      <c r="BM14" s="8">
        <f>'C завтраками| Bed and breakfast'!AU16*0.9</f>
        <v>29610</v>
      </c>
      <c r="BN14" s="8">
        <f>'C завтраками| Bed and breakfast'!AV16*0.9</f>
        <v>29610</v>
      </c>
      <c r="BO14" s="8">
        <f>'C завтраками| Bed and breakfast'!AW16*0.9</f>
        <v>31410</v>
      </c>
      <c r="BP14" s="8">
        <f>'C завтраками| Bed and breakfast'!AX16*0.9</f>
        <v>33660</v>
      </c>
      <c r="BQ14" s="8">
        <f>'C завтраками| Bed and breakfast'!AY16*0.9</f>
        <v>33660</v>
      </c>
      <c r="BR14" s="8">
        <f>'C завтраками| Bed and breakfast'!AZ16*0.9</f>
        <v>33660</v>
      </c>
      <c r="BS14" s="8">
        <f>'C завтраками| Bed and breakfast'!BA16*0.9</f>
        <v>33660</v>
      </c>
      <c r="BT14" s="8">
        <f>'C завтраками| Bed and breakfast'!BB16*0.9</f>
        <v>35910</v>
      </c>
      <c r="BU14" s="8">
        <f>'C завтраками| Bed and breakfast'!BC16*0.9</f>
        <v>38610</v>
      </c>
      <c r="BV14" s="8">
        <f>'C завтраками| Bed and breakfast'!BD16*0.9</f>
        <v>38610</v>
      </c>
      <c r="BW14" s="8">
        <f>'C завтраками| Bed and breakfast'!BE16*0.9</f>
        <v>35910</v>
      </c>
      <c r="BX14" s="8">
        <f>'C завтраками| Bed and breakfast'!BF16*0.9</f>
        <v>31410</v>
      </c>
      <c r="BY14" s="8">
        <f>'C завтраками| Bed and breakfast'!BG16*0.9</f>
        <v>31410</v>
      </c>
      <c r="BZ14" s="8">
        <f>'C завтраками| Bed and breakfast'!BH16*0.9</f>
        <v>33660</v>
      </c>
      <c r="CA14" s="8">
        <f>'C завтраками| Bed and breakfast'!BI16*0.9</f>
        <v>33660</v>
      </c>
      <c r="CB14" s="8">
        <f>'C завтраками| Bed and breakfast'!BJ16*0.9</f>
        <v>26010</v>
      </c>
      <c r="CC14" s="8">
        <f>'C завтраками| Bed and breakfast'!BK16*0.9</f>
        <v>26415</v>
      </c>
      <c r="CD14" s="8">
        <f>'C завтраками| Bed and breakfast'!BL16*0.9</f>
        <v>26415</v>
      </c>
      <c r="CE14" s="8">
        <f>'C завтраками| Bed and breakfast'!BM16*0.9</f>
        <v>26415</v>
      </c>
      <c r="CF14" s="8">
        <f>'C завтраками| Bed and breakfast'!BN16*0.9</f>
        <v>25065</v>
      </c>
      <c r="CG14" s="8">
        <f>'C завтраками| Bed and breakfast'!BO16*0.9</f>
        <v>25065</v>
      </c>
      <c r="CH14" s="8">
        <f>'C завтраками| Bed and breakfast'!BP16*0.9</f>
        <v>26415</v>
      </c>
      <c r="CI14" s="8">
        <f>'C завтраками| Bed and breakfast'!BQ16*0.9</f>
        <v>26415</v>
      </c>
      <c r="CJ14" s="8">
        <f>'C завтраками| Bed and breakfast'!BR16*0.9</f>
        <v>26415</v>
      </c>
      <c r="CK14" s="8">
        <f>'C завтраками| Bed and breakfast'!BS16*0.9</f>
        <v>25065</v>
      </c>
      <c r="CL14" s="8">
        <f>'C завтраками| Bed and breakfast'!BT16*0.9</f>
        <v>25065</v>
      </c>
      <c r="CM14" s="8">
        <f>'C завтраками| Bed and breakfast'!BU16*0.9</f>
        <v>25065</v>
      </c>
      <c r="CN14" s="8">
        <f>'C завтраками| Bed and breakfast'!BV16*0.9</f>
        <v>25065</v>
      </c>
      <c r="CO14" s="8">
        <f>'C завтраками| Bed and breakfast'!BW16*0.9</f>
        <v>25065</v>
      </c>
      <c r="CP14" s="8">
        <f>'C завтраками| Bed and breakfast'!BX16*0.9</f>
        <v>25065</v>
      </c>
      <c r="CQ14" s="8">
        <f>'C завтраками| Bed and breakfast'!BY16*0.9</f>
        <v>25065</v>
      </c>
      <c r="CR14" s="8">
        <f>'C завтраками| Bed and breakfast'!BZ16*0.9</f>
        <v>25065</v>
      </c>
      <c r="CS14" s="8">
        <f>'C завтраками| Bed and breakfast'!CA16*0.9</f>
        <v>25065</v>
      </c>
      <c r="CT14" s="8">
        <f>'C завтраками| Bed and breakfast'!CB16*0.9</f>
        <v>25065</v>
      </c>
      <c r="CU14" s="8">
        <f>'C завтраками| Bed and breakfast'!CC16*0.9</f>
        <v>25065</v>
      </c>
      <c r="CV14" s="8">
        <f>'C завтраками| Bed and breakfast'!CD16*0.9</f>
        <v>25065</v>
      </c>
      <c r="CW14" s="8">
        <f>'C завтраками| Bed and breakfast'!CE16*0.9</f>
        <v>25065</v>
      </c>
      <c r="CX14" s="8">
        <f>'C завтраками| Bed and breakfast'!CF16*0.9</f>
        <v>25065</v>
      </c>
      <c r="CY14" s="8">
        <f>'C завтраками| Bed and breakfast'!CG16*0.9</f>
        <v>25065</v>
      </c>
      <c r="CZ14" s="8">
        <f>'C завтраками| Bed and breakfast'!CH16*0.9</f>
        <v>25065</v>
      </c>
      <c r="DA14" s="8">
        <f>'C завтраками| Bed and breakfast'!CI16*0.9</f>
        <v>25065</v>
      </c>
      <c r="DB14" s="8">
        <f>'C завтраками| Bed and breakfast'!CJ16*0.9</f>
        <v>25065</v>
      </c>
      <c r="DC14" s="8">
        <f>'C завтраками| Bed and breakfast'!CK16*0.9</f>
        <v>25065</v>
      </c>
      <c r="DD14" s="8">
        <f>'C завтраками| Bed and breakfast'!CL16*0.9</f>
        <v>25065</v>
      </c>
      <c r="DE14" s="8">
        <f>'C завтраками| Bed and breakfast'!CM16*0.9</f>
        <v>25065</v>
      </c>
      <c r="DF14" s="8">
        <f>'C завтраками| Bed and breakfast'!CN16*0.9</f>
        <v>25065</v>
      </c>
      <c r="DG14" s="8">
        <f>'C завтраками| Bed and breakfast'!CO16*0.9</f>
        <v>24975</v>
      </c>
      <c r="DH14" s="8">
        <f>'C завтраками| Bed and breakfast'!CP16*0.9</f>
        <v>16650</v>
      </c>
      <c r="DI14" s="8">
        <f>'C завтраками| Bed and breakfast'!CQ16*0.9</f>
        <v>16650</v>
      </c>
      <c r="DJ14" s="8">
        <f>'C завтраками| Bed and breakfast'!CR16*0.9</f>
        <v>17100</v>
      </c>
      <c r="DK14" s="8">
        <f>'C завтраками| Bed and breakfast'!CS16*0.9</f>
        <v>17100</v>
      </c>
      <c r="DL14" s="8">
        <f>'C завтраками| Bed and breakfast'!CT16*0.9</f>
        <v>16650</v>
      </c>
      <c r="DM14" s="8">
        <f>'C завтраками| Bed and breakfast'!CU16*0.9</f>
        <v>16650</v>
      </c>
      <c r="DN14" s="8">
        <f>'C завтраками| Bed and breakfast'!CV16*0.9</f>
        <v>16650</v>
      </c>
      <c r="DO14" s="8">
        <f>'C завтраками| Bed and breakfast'!CW16*0.9</f>
        <v>16650</v>
      </c>
      <c r="DP14" s="8">
        <f>'C завтраками| Bed and breakfast'!CX16*0.9</f>
        <v>16650</v>
      </c>
      <c r="DQ14" s="8">
        <f>'C завтраками| Bed and breakfast'!CY16*0.9</f>
        <v>17100</v>
      </c>
      <c r="DR14" s="8">
        <f>'C завтраками| Bed and breakfast'!CZ16*0.9</f>
        <v>17100</v>
      </c>
    </row>
    <row r="15" spans="1:129" s="53" customFormat="1" x14ac:dyDescent="0.2">
      <c r="A15" s="42" t="s">
        <v>84</v>
      </c>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row>
    <row r="16" spans="1:129" s="53" customFormat="1" x14ac:dyDescent="0.2">
      <c r="A16" s="88">
        <f>A7</f>
        <v>1</v>
      </c>
      <c r="B16" s="8" t="e">
        <f>'C завтраками| Bed and breakfast'!#REF!*0.9</f>
        <v>#REF!</v>
      </c>
      <c r="C16" s="8" t="e">
        <f>'C завтраками| Bed and breakfast'!#REF!*0.9</f>
        <v>#REF!</v>
      </c>
      <c r="D16" s="8" t="e">
        <f>'C завтраками| Bed and breakfast'!#REF!*0.9</f>
        <v>#REF!</v>
      </c>
      <c r="E16" s="8" t="e">
        <f>'C завтраками| Bed and breakfast'!#REF!*0.9</f>
        <v>#REF!</v>
      </c>
      <c r="F16" s="8" t="e">
        <f>'C завтраками| Bed and breakfast'!#REF!*0.9</f>
        <v>#REF!</v>
      </c>
      <c r="G16" s="8" t="e">
        <f>'C завтраками| Bed and breakfast'!#REF!*0.9</f>
        <v>#REF!</v>
      </c>
      <c r="H16" s="8" t="e">
        <f>'C завтраками| Bed and breakfast'!#REF!*0.9</f>
        <v>#REF!</v>
      </c>
      <c r="I16" s="8" t="e">
        <f>'C завтраками| Bed and breakfast'!#REF!*0.9</f>
        <v>#REF!</v>
      </c>
      <c r="J16" s="8" t="e">
        <f>'C завтраками| Bed and breakfast'!#REF!*0.9</f>
        <v>#REF!</v>
      </c>
      <c r="K16" s="8" t="e">
        <f>'C завтраками| Bed and breakfast'!#REF!*0.9</f>
        <v>#REF!</v>
      </c>
      <c r="L16" s="8" t="e">
        <f>'C завтраками| Bed and breakfast'!#REF!*0.9</f>
        <v>#REF!</v>
      </c>
      <c r="M16" s="8" t="e">
        <f>'C завтраками| Bed and breakfast'!#REF!*0.9</f>
        <v>#REF!</v>
      </c>
      <c r="N16" s="8" t="e">
        <f>'C завтраками| Bed and breakfast'!#REF!*0.9</f>
        <v>#REF!</v>
      </c>
      <c r="O16" s="8" t="e">
        <f>'C завтраками| Bed and breakfast'!#REF!*0.9</f>
        <v>#REF!</v>
      </c>
      <c r="P16" s="8" t="e">
        <f>'C завтраками| Bed and breakfast'!#REF!*0.9</f>
        <v>#REF!</v>
      </c>
      <c r="Q16" s="8" t="e">
        <f>'C завтраками| Bed and breakfast'!#REF!*0.9</f>
        <v>#REF!</v>
      </c>
      <c r="R16" s="8" t="e">
        <f>'C завтраками| Bed and breakfast'!#REF!*0.9</f>
        <v>#REF!</v>
      </c>
      <c r="S16" s="8" t="e">
        <f>'C завтраками| Bed and breakfast'!#REF!*0.9</f>
        <v>#REF!</v>
      </c>
      <c r="T16" s="8">
        <f>'C завтраками| Bed and breakfast'!B18*0.9</f>
        <v>36225</v>
      </c>
      <c r="U16" s="8">
        <f>'C завтраками| Bed and breakfast'!C18*0.9</f>
        <v>49275</v>
      </c>
      <c r="V16" s="8">
        <f>'C завтраками| Bed and breakfast'!D18*0.9</f>
        <v>49275</v>
      </c>
      <c r="W16" s="8">
        <f>'C завтраками| Bed and breakfast'!E18*0.9</f>
        <v>49275</v>
      </c>
      <c r="X16" s="8">
        <f>'C завтраками| Bed and breakfast'!F18*0.9</f>
        <v>42975</v>
      </c>
      <c r="Y16" s="8">
        <f>'C завтраками| Bed and breakfast'!G18*0.9</f>
        <v>42975</v>
      </c>
      <c r="Z16" s="8">
        <f>'C завтраками| Bed and breakfast'!H18*0.9</f>
        <v>42975</v>
      </c>
      <c r="AA16" s="8">
        <f>'C завтраками| Bed and breakfast'!I18*0.9</f>
        <v>42975</v>
      </c>
      <c r="AB16" s="8">
        <f>'C завтраками| Bed and breakfast'!J18*0.9</f>
        <v>42975</v>
      </c>
      <c r="AC16" s="8">
        <f>'C завтраками| Bed and breakfast'!K18*0.9</f>
        <v>42975</v>
      </c>
      <c r="AD16" s="8">
        <f>'C завтраками| Bed and breakfast'!L18*0.9</f>
        <v>35505</v>
      </c>
      <c r="AE16" s="8">
        <f>'C завтраками| Bed and breakfast'!M18*0.9</f>
        <v>20655</v>
      </c>
      <c r="AF16" s="8">
        <f>'C завтраками| Bed and breakfast'!N18*0.9</f>
        <v>20655</v>
      </c>
      <c r="AG16" s="8">
        <f>'C завтраками| Bed and breakfast'!O18*0.9</f>
        <v>20655</v>
      </c>
      <c r="AH16" s="8">
        <f>'C завтраками| Bed and breakfast'!P18*0.9</f>
        <v>20655</v>
      </c>
      <c r="AI16" s="8">
        <f>'C завтраками| Bed and breakfast'!Q18*0.9</f>
        <v>20655</v>
      </c>
      <c r="AJ16" s="8">
        <f>'C завтраками| Bed and breakfast'!R18*0.9</f>
        <v>22455</v>
      </c>
      <c r="AK16" s="8">
        <f>'C завтраками| Bed and breakfast'!S18*0.9</f>
        <v>22455</v>
      </c>
      <c r="AL16" s="8">
        <f>'C завтраками| Bed and breakfast'!T18*0.9</f>
        <v>22455</v>
      </c>
      <c r="AM16" s="8">
        <f>'C завтраками| Bed and breakfast'!U18*0.9</f>
        <v>22455</v>
      </c>
      <c r="AN16" s="8">
        <f>'C завтраками| Bed and breakfast'!V18*0.9</f>
        <v>22455</v>
      </c>
      <c r="AO16" s="8">
        <f>'C завтраками| Bed and breakfast'!W18*0.9</f>
        <v>20655</v>
      </c>
      <c r="AP16" s="8">
        <f>'C завтраками| Bed and breakfast'!X18*0.9</f>
        <v>20655</v>
      </c>
      <c r="AQ16" s="8">
        <f>'C завтраками| Bed and breakfast'!Y18*0.9</f>
        <v>20655</v>
      </c>
      <c r="AR16" s="8">
        <f>'C завтраками| Bed and breakfast'!Z18*0.9</f>
        <v>20655</v>
      </c>
      <c r="AS16" s="8">
        <f>'C завтраками| Bed and breakfast'!AA18*0.9</f>
        <v>20655</v>
      </c>
      <c r="AT16" s="8">
        <f>'C завтраками| Bed and breakfast'!AB18*0.9</f>
        <v>24255</v>
      </c>
      <c r="AU16" s="8">
        <f>'C завтраками| Bed and breakfast'!AC18*0.9</f>
        <v>24255</v>
      </c>
      <c r="AV16" s="8">
        <f>'C завтраками| Bed and breakfast'!AD18*0.9</f>
        <v>24255</v>
      </c>
      <c r="AW16" s="8">
        <f>'C завтраками| Bed and breakfast'!AE18*0.9</f>
        <v>24255</v>
      </c>
      <c r="AX16" s="8">
        <f>'C завтраками| Bed and breakfast'!AF18*0.9</f>
        <v>24255</v>
      </c>
      <c r="AY16" s="8">
        <f>'C завтраками| Bed and breakfast'!AG18*0.9</f>
        <v>26055</v>
      </c>
      <c r="AZ16" s="8">
        <f>'C завтраками| Bed and breakfast'!AH18*0.9</f>
        <v>28305</v>
      </c>
      <c r="BA16" s="8">
        <f>'C завтраками| Bed and breakfast'!AI18*0.9</f>
        <v>28755</v>
      </c>
      <c r="BB16" s="8">
        <f>'C завтраками| Bed and breakfast'!AJ18*0.9</f>
        <v>28755</v>
      </c>
      <c r="BC16" s="8">
        <f>'C завтраками| Bed and breakfast'!AK18*0.9</f>
        <v>28755</v>
      </c>
      <c r="BD16" s="8">
        <f>'C завтраками| Bed and breakfast'!AL18*0.9</f>
        <v>28755</v>
      </c>
      <c r="BE16" s="8">
        <f>'C завтраками| Bed and breakfast'!AM18*0.9</f>
        <v>28755</v>
      </c>
      <c r="BF16" s="8">
        <f>'C завтраками| Bed and breakfast'!AN18*0.9</f>
        <v>28755</v>
      </c>
      <c r="BG16" s="8">
        <f>'C завтраками| Bed and breakfast'!AO18*0.9</f>
        <v>28755</v>
      </c>
      <c r="BH16" s="8">
        <f>'C завтраками| Bed and breakfast'!AP18*0.9</f>
        <v>28755</v>
      </c>
      <c r="BI16" s="8">
        <f>'C завтраками| Bed and breakfast'!AQ18*0.9</f>
        <v>28755</v>
      </c>
      <c r="BJ16" s="8">
        <f>'C завтраками| Bed and breakfast'!AR18*0.9</f>
        <v>28755</v>
      </c>
      <c r="BK16" s="8">
        <f>'C завтраками| Bed and breakfast'!AS18*0.9</f>
        <v>26955</v>
      </c>
      <c r="BL16" s="8">
        <f>'C завтраками| Bed and breakfast'!AT18*0.9</f>
        <v>26955</v>
      </c>
      <c r="BM16" s="8">
        <f>'C завтраками| Bed and breakfast'!AU18*0.9</f>
        <v>28755</v>
      </c>
      <c r="BN16" s="8">
        <f>'C завтраками| Bed and breakfast'!AV18*0.9</f>
        <v>28755</v>
      </c>
      <c r="BO16" s="8">
        <f>'C завтраками| Bed and breakfast'!AW18*0.9</f>
        <v>30555</v>
      </c>
      <c r="BP16" s="8">
        <f>'C завтраками| Bed and breakfast'!AX18*0.9</f>
        <v>32805</v>
      </c>
      <c r="BQ16" s="8">
        <f>'C завтраками| Bed and breakfast'!AY18*0.9</f>
        <v>32805</v>
      </c>
      <c r="BR16" s="8">
        <f>'C завтраками| Bed and breakfast'!AZ18*0.9</f>
        <v>32805</v>
      </c>
      <c r="BS16" s="8">
        <f>'C завтраками| Bed and breakfast'!BA18*0.9</f>
        <v>32805</v>
      </c>
      <c r="BT16" s="8">
        <f>'C завтраками| Bed and breakfast'!BB18*0.9</f>
        <v>35055</v>
      </c>
      <c r="BU16" s="8">
        <f>'C завтраками| Bed and breakfast'!BC18*0.9</f>
        <v>37755</v>
      </c>
      <c r="BV16" s="8">
        <f>'C завтраками| Bed and breakfast'!BD18*0.9</f>
        <v>37755</v>
      </c>
      <c r="BW16" s="8">
        <f>'C завтраками| Bed and breakfast'!BE18*0.9</f>
        <v>35055</v>
      </c>
      <c r="BX16" s="8">
        <f>'C завтраками| Bed and breakfast'!BF18*0.9</f>
        <v>30555</v>
      </c>
      <c r="BY16" s="8">
        <f>'C завтраками| Bed and breakfast'!BG18*0.9</f>
        <v>30555</v>
      </c>
      <c r="BZ16" s="8">
        <f>'C завтраками| Bed and breakfast'!BH18*0.9</f>
        <v>32805</v>
      </c>
      <c r="CA16" s="8">
        <f>'C завтраками| Bed and breakfast'!BI18*0.9</f>
        <v>32805</v>
      </c>
      <c r="CB16" s="8">
        <f>'C завтраками| Bed and breakfast'!BJ18*0.9</f>
        <v>25155</v>
      </c>
      <c r="CC16" s="8">
        <f>'C завтраками| Bed and breakfast'!BK18*0.9</f>
        <v>25560</v>
      </c>
      <c r="CD16" s="8">
        <f>'C завтраками| Bed and breakfast'!BL18*0.9</f>
        <v>25560</v>
      </c>
      <c r="CE16" s="8">
        <f>'C завтраками| Bed and breakfast'!BM18*0.9</f>
        <v>25560</v>
      </c>
      <c r="CF16" s="8">
        <f>'C завтраками| Bed and breakfast'!BN18*0.9</f>
        <v>24210</v>
      </c>
      <c r="CG16" s="8">
        <f>'C завтраками| Bed and breakfast'!BO18*0.9</f>
        <v>24210</v>
      </c>
      <c r="CH16" s="8">
        <f>'C завтраками| Bed and breakfast'!BP18*0.9</f>
        <v>25560</v>
      </c>
      <c r="CI16" s="8">
        <f>'C завтраками| Bed and breakfast'!BQ18*0.9</f>
        <v>25560</v>
      </c>
      <c r="CJ16" s="8">
        <f>'C завтраками| Bed and breakfast'!BR18*0.9</f>
        <v>25560</v>
      </c>
      <c r="CK16" s="8">
        <f>'C завтраками| Bed and breakfast'!BS18*0.9</f>
        <v>24210</v>
      </c>
      <c r="CL16" s="8">
        <f>'C завтраками| Bed and breakfast'!BT18*0.9</f>
        <v>24210</v>
      </c>
      <c r="CM16" s="8">
        <f>'C завтраками| Bed and breakfast'!BU18*0.9</f>
        <v>24210</v>
      </c>
      <c r="CN16" s="8">
        <f>'C завтраками| Bed and breakfast'!BV18*0.9</f>
        <v>24210</v>
      </c>
      <c r="CO16" s="8">
        <f>'C завтраками| Bed and breakfast'!BW18*0.9</f>
        <v>24210</v>
      </c>
      <c r="CP16" s="8">
        <f>'C завтраками| Bed and breakfast'!BX18*0.9</f>
        <v>24210</v>
      </c>
      <c r="CQ16" s="8">
        <f>'C завтраками| Bed and breakfast'!BY18*0.9</f>
        <v>24210</v>
      </c>
      <c r="CR16" s="8">
        <f>'C завтраками| Bed and breakfast'!BZ18*0.9</f>
        <v>24210</v>
      </c>
      <c r="CS16" s="8">
        <f>'C завтраками| Bed and breakfast'!CA18*0.9</f>
        <v>24210</v>
      </c>
      <c r="CT16" s="8">
        <f>'C завтраками| Bed and breakfast'!CB18*0.9</f>
        <v>24210</v>
      </c>
      <c r="CU16" s="8">
        <f>'C завтраками| Bed and breakfast'!CC18*0.9</f>
        <v>24210</v>
      </c>
      <c r="CV16" s="8">
        <f>'C завтраками| Bed and breakfast'!CD18*0.9</f>
        <v>24210</v>
      </c>
      <c r="CW16" s="8">
        <f>'C завтраками| Bed and breakfast'!CE18*0.9</f>
        <v>24210</v>
      </c>
      <c r="CX16" s="8">
        <f>'C завтраками| Bed and breakfast'!CF18*0.9</f>
        <v>24210</v>
      </c>
      <c r="CY16" s="8">
        <f>'C завтраками| Bed and breakfast'!CG18*0.9</f>
        <v>24210</v>
      </c>
      <c r="CZ16" s="8">
        <f>'C завтраками| Bed and breakfast'!CH18*0.9</f>
        <v>24210</v>
      </c>
      <c r="DA16" s="8">
        <f>'C завтраками| Bed and breakfast'!CI18*0.9</f>
        <v>24210</v>
      </c>
      <c r="DB16" s="8">
        <f>'C завтраками| Bed and breakfast'!CJ18*0.9</f>
        <v>24210</v>
      </c>
      <c r="DC16" s="8">
        <f>'C завтраками| Bed and breakfast'!CK18*0.9</f>
        <v>24210</v>
      </c>
      <c r="DD16" s="8">
        <f>'C завтраками| Bed and breakfast'!CL18*0.9</f>
        <v>24210</v>
      </c>
      <c r="DE16" s="8">
        <f>'C завтраками| Bed and breakfast'!CM18*0.9</f>
        <v>24210</v>
      </c>
      <c r="DF16" s="8">
        <f>'C завтраками| Bed and breakfast'!CN18*0.9</f>
        <v>24210</v>
      </c>
      <c r="DG16" s="8">
        <f>'C завтраками| Bed and breakfast'!CO18*0.9</f>
        <v>24210</v>
      </c>
      <c r="DH16" s="8">
        <f>'C завтраками| Bed and breakfast'!CP18*0.9</f>
        <v>15885</v>
      </c>
      <c r="DI16" s="8">
        <f>'C завтраками| Bed and breakfast'!CQ18*0.9</f>
        <v>15885</v>
      </c>
      <c r="DJ16" s="8">
        <f>'C завтраками| Bed and breakfast'!CR18*0.9</f>
        <v>16335</v>
      </c>
      <c r="DK16" s="8">
        <f>'C завтраками| Bed and breakfast'!CS18*0.9</f>
        <v>16335</v>
      </c>
      <c r="DL16" s="8">
        <f>'C завтраками| Bed and breakfast'!CT18*0.9</f>
        <v>15885</v>
      </c>
      <c r="DM16" s="8">
        <f>'C завтраками| Bed and breakfast'!CU18*0.9</f>
        <v>15885</v>
      </c>
      <c r="DN16" s="8">
        <f>'C завтраками| Bed and breakfast'!CV18*0.9</f>
        <v>15885</v>
      </c>
      <c r="DO16" s="8">
        <f>'C завтраками| Bed and breakfast'!CW18*0.9</f>
        <v>15885</v>
      </c>
      <c r="DP16" s="8">
        <f>'C завтраками| Bed and breakfast'!CX18*0.9</f>
        <v>15885</v>
      </c>
      <c r="DQ16" s="8">
        <f>'C завтраками| Bed and breakfast'!CY18*0.9</f>
        <v>16335</v>
      </c>
      <c r="DR16" s="8">
        <f>'C завтраками| Bed and breakfast'!CZ18*0.9</f>
        <v>16335</v>
      </c>
    </row>
    <row r="17" spans="1:129" s="53" customFormat="1" x14ac:dyDescent="0.2">
      <c r="A17" s="88">
        <f>A8</f>
        <v>2</v>
      </c>
      <c r="B17" s="8" t="e">
        <f>'C завтраками| Bed and breakfast'!#REF!*0.9</f>
        <v>#REF!</v>
      </c>
      <c r="C17" s="8" t="e">
        <f>'C завтраками| Bed and breakfast'!#REF!*0.9</f>
        <v>#REF!</v>
      </c>
      <c r="D17" s="8" t="e">
        <f>'C завтраками| Bed and breakfast'!#REF!*0.9</f>
        <v>#REF!</v>
      </c>
      <c r="E17" s="8" t="e">
        <f>'C завтраками| Bed and breakfast'!#REF!*0.9</f>
        <v>#REF!</v>
      </c>
      <c r="F17" s="8" t="e">
        <f>'C завтраками| Bed and breakfast'!#REF!*0.9</f>
        <v>#REF!</v>
      </c>
      <c r="G17" s="8" t="e">
        <f>'C завтраками| Bed and breakfast'!#REF!*0.9</f>
        <v>#REF!</v>
      </c>
      <c r="H17" s="8" t="e">
        <f>'C завтраками| Bed and breakfast'!#REF!*0.9</f>
        <v>#REF!</v>
      </c>
      <c r="I17" s="8" t="e">
        <f>'C завтраками| Bed and breakfast'!#REF!*0.9</f>
        <v>#REF!</v>
      </c>
      <c r="J17" s="8" t="e">
        <f>'C завтраками| Bed and breakfast'!#REF!*0.9</f>
        <v>#REF!</v>
      </c>
      <c r="K17" s="8" t="e">
        <f>'C завтраками| Bed and breakfast'!#REF!*0.9</f>
        <v>#REF!</v>
      </c>
      <c r="L17" s="8" t="e">
        <f>'C завтраками| Bed and breakfast'!#REF!*0.9</f>
        <v>#REF!</v>
      </c>
      <c r="M17" s="8" t="e">
        <f>'C завтраками| Bed and breakfast'!#REF!*0.9</f>
        <v>#REF!</v>
      </c>
      <c r="N17" s="8" t="e">
        <f>'C завтраками| Bed and breakfast'!#REF!*0.9</f>
        <v>#REF!</v>
      </c>
      <c r="O17" s="8" t="e">
        <f>'C завтраками| Bed and breakfast'!#REF!*0.9</f>
        <v>#REF!</v>
      </c>
      <c r="P17" s="8" t="e">
        <f>'C завтраками| Bed and breakfast'!#REF!*0.9</f>
        <v>#REF!</v>
      </c>
      <c r="Q17" s="8" t="e">
        <f>'C завтраками| Bed and breakfast'!#REF!*0.9</f>
        <v>#REF!</v>
      </c>
      <c r="R17" s="8" t="e">
        <f>'C завтраками| Bed and breakfast'!#REF!*0.9</f>
        <v>#REF!</v>
      </c>
      <c r="S17" s="8" t="e">
        <f>'C завтраками| Bed and breakfast'!#REF!*0.9</f>
        <v>#REF!</v>
      </c>
      <c r="T17" s="8">
        <f>'C завтраками| Bed and breakfast'!B19*0.9</f>
        <v>38250</v>
      </c>
      <c r="U17" s="8">
        <f>'C завтраками| Bed and breakfast'!C19*0.9</f>
        <v>51300</v>
      </c>
      <c r="V17" s="8">
        <f>'C завтраками| Bed and breakfast'!D19*0.9</f>
        <v>51300</v>
      </c>
      <c r="W17" s="8">
        <f>'C завтраками| Bed and breakfast'!E19*0.9</f>
        <v>51300</v>
      </c>
      <c r="X17" s="8">
        <f>'C завтраками| Bed and breakfast'!F19*0.9</f>
        <v>45000</v>
      </c>
      <c r="Y17" s="8">
        <f>'C завтраками| Bed and breakfast'!G19*0.9</f>
        <v>45000</v>
      </c>
      <c r="Z17" s="8">
        <f>'C завтраками| Bed and breakfast'!H19*0.9</f>
        <v>45000</v>
      </c>
      <c r="AA17" s="8">
        <f>'C завтраками| Bed and breakfast'!I19*0.9</f>
        <v>45000</v>
      </c>
      <c r="AB17" s="8">
        <f>'C завтраками| Bed and breakfast'!J19*0.9</f>
        <v>45000</v>
      </c>
      <c r="AC17" s="8">
        <f>'C завтраками| Bed and breakfast'!K19*0.9</f>
        <v>45000</v>
      </c>
      <c r="AD17" s="8">
        <f>'C завтраками| Bed and breakfast'!L19*0.9</f>
        <v>37260</v>
      </c>
      <c r="AE17" s="8">
        <f>'C завтраками| Bed and breakfast'!M19*0.9</f>
        <v>22410</v>
      </c>
      <c r="AF17" s="8">
        <f>'C завтраками| Bed and breakfast'!N19*0.9</f>
        <v>22410</v>
      </c>
      <c r="AG17" s="8">
        <f>'C завтраками| Bed and breakfast'!O19*0.9</f>
        <v>22410</v>
      </c>
      <c r="AH17" s="8">
        <f>'C завтраками| Bed and breakfast'!P19*0.9</f>
        <v>22410</v>
      </c>
      <c r="AI17" s="8">
        <f>'C завтраками| Bed and breakfast'!Q19*0.9</f>
        <v>22410</v>
      </c>
      <c r="AJ17" s="8">
        <f>'C завтраками| Bed and breakfast'!R19*0.9</f>
        <v>24210</v>
      </c>
      <c r="AK17" s="8">
        <f>'C завтраками| Bed and breakfast'!S19*0.9</f>
        <v>24210</v>
      </c>
      <c r="AL17" s="8">
        <f>'C завтраками| Bed and breakfast'!T19*0.9</f>
        <v>24210</v>
      </c>
      <c r="AM17" s="8">
        <f>'C завтраками| Bed and breakfast'!U19*0.9</f>
        <v>24210</v>
      </c>
      <c r="AN17" s="8">
        <f>'C завтраками| Bed and breakfast'!V19*0.9</f>
        <v>24210</v>
      </c>
      <c r="AO17" s="8">
        <f>'C завтраками| Bed and breakfast'!W19*0.9</f>
        <v>22410</v>
      </c>
      <c r="AP17" s="8">
        <f>'C завтраками| Bed and breakfast'!X19*0.9</f>
        <v>22410</v>
      </c>
      <c r="AQ17" s="8">
        <f>'C завтраками| Bed and breakfast'!Y19*0.9</f>
        <v>22410</v>
      </c>
      <c r="AR17" s="8">
        <f>'C завтраками| Bed and breakfast'!Z19*0.9</f>
        <v>22410</v>
      </c>
      <c r="AS17" s="8">
        <f>'C завтраками| Bed and breakfast'!AA19*0.9</f>
        <v>22410</v>
      </c>
      <c r="AT17" s="8">
        <f>'C завтраками| Bed and breakfast'!AB19*0.9</f>
        <v>26010</v>
      </c>
      <c r="AU17" s="8">
        <f>'C завтраками| Bed and breakfast'!AC19*0.9</f>
        <v>26010</v>
      </c>
      <c r="AV17" s="8">
        <f>'C завтраками| Bed and breakfast'!AD19*0.9</f>
        <v>26010</v>
      </c>
      <c r="AW17" s="8">
        <f>'C завтраками| Bed and breakfast'!AE19*0.9</f>
        <v>26010</v>
      </c>
      <c r="AX17" s="8">
        <f>'C завтраками| Bed and breakfast'!AF19*0.9</f>
        <v>26010</v>
      </c>
      <c r="AY17" s="8">
        <f>'C завтраками| Bed and breakfast'!AG19*0.9</f>
        <v>27810</v>
      </c>
      <c r="AZ17" s="8">
        <f>'C завтраками| Bed and breakfast'!AH19*0.9</f>
        <v>30060</v>
      </c>
      <c r="BA17" s="8">
        <f>'C завтраками| Bed and breakfast'!AI19*0.9</f>
        <v>30510</v>
      </c>
      <c r="BB17" s="8">
        <f>'C завтраками| Bed and breakfast'!AJ19*0.9</f>
        <v>30510</v>
      </c>
      <c r="BC17" s="8">
        <f>'C завтраками| Bed and breakfast'!AK19*0.9</f>
        <v>30510</v>
      </c>
      <c r="BD17" s="8">
        <f>'C завтраками| Bed and breakfast'!AL19*0.9</f>
        <v>30510</v>
      </c>
      <c r="BE17" s="8">
        <f>'C завтраками| Bed and breakfast'!AM19*0.9</f>
        <v>30510</v>
      </c>
      <c r="BF17" s="8">
        <f>'C завтраками| Bed and breakfast'!AN19*0.9</f>
        <v>30510</v>
      </c>
      <c r="BG17" s="8">
        <f>'C завтраками| Bed and breakfast'!AO19*0.9</f>
        <v>30510</v>
      </c>
      <c r="BH17" s="8">
        <f>'C завтраками| Bed and breakfast'!AP19*0.9</f>
        <v>30510</v>
      </c>
      <c r="BI17" s="8">
        <f>'C завтраками| Bed and breakfast'!AQ19*0.9</f>
        <v>30510</v>
      </c>
      <c r="BJ17" s="8">
        <f>'C завтраками| Bed and breakfast'!AR19*0.9</f>
        <v>30510</v>
      </c>
      <c r="BK17" s="8">
        <f>'C завтраками| Bed and breakfast'!AS19*0.9</f>
        <v>28710</v>
      </c>
      <c r="BL17" s="8">
        <f>'C завтраками| Bed and breakfast'!AT19*0.9</f>
        <v>28710</v>
      </c>
      <c r="BM17" s="8">
        <f>'C завтраками| Bed and breakfast'!AU19*0.9</f>
        <v>30510</v>
      </c>
      <c r="BN17" s="8">
        <f>'C завтраками| Bed and breakfast'!AV19*0.9</f>
        <v>30510</v>
      </c>
      <c r="BO17" s="8">
        <f>'C завтраками| Bed and breakfast'!AW19*0.9</f>
        <v>32310</v>
      </c>
      <c r="BP17" s="8">
        <f>'C завтраками| Bed and breakfast'!AX19*0.9</f>
        <v>34560</v>
      </c>
      <c r="BQ17" s="8">
        <f>'C завтраками| Bed and breakfast'!AY19*0.9</f>
        <v>34560</v>
      </c>
      <c r="BR17" s="8">
        <f>'C завтраками| Bed and breakfast'!AZ19*0.9</f>
        <v>34560</v>
      </c>
      <c r="BS17" s="8">
        <f>'C завтраками| Bed and breakfast'!BA19*0.9</f>
        <v>34560</v>
      </c>
      <c r="BT17" s="8">
        <f>'C завтраками| Bed and breakfast'!BB19*0.9</f>
        <v>36810</v>
      </c>
      <c r="BU17" s="8">
        <f>'C завтраками| Bed and breakfast'!BC19*0.9</f>
        <v>39510</v>
      </c>
      <c r="BV17" s="8">
        <f>'C завтраками| Bed and breakfast'!BD19*0.9</f>
        <v>39510</v>
      </c>
      <c r="BW17" s="8">
        <f>'C завтраками| Bed and breakfast'!BE19*0.9</f>
        <v>36810</v>
      </c>
      <c r="BX17" s="8">
        <f>'C завтраками| Bed and breakfast'!BF19*0.9</f>
        <v>32310</v>
      </c>
      <c r="BY17" s="8">
        <f>'C завтраками| Bed and breakfast'!BG19*0.9</f>
        <v>32310</v>
      </c>
      <c r="BZ17" s="8">
        <f>'C завтраками| Bed and breakfast'!BH19*0.9</f>
        <v>34560</v>
      </c>
      <c r="CA17" s="8">
        <f>'C завтраками| Bed and breakfast'!BI19*0.9</f>
        <v>34560</v>
      </c>
      <c r="CB17" s="8">
        <f>'C завтраками| Bed and breakfast'!BJ19*0.9</f>
        <v>26910</v>
      </c>
      <c r="CC17" s="8">
        <f>'C завтраками| Bed and breakfast'!BK19*0.9</f>
        <v>27315</v>
      </c>
      <c r="CD17" s="8">
        <f>'C завтраками| Bed and breakfast'!BL19*0.9</f>
        <v>27315</v>
      </c>
      <c r="CE17" s="8">
        <f>'C завтраками| Bed and breakfast'!BM19*0.9</f>
        <v>27315</v>
      </c>
      <c r="CF17" s="8">
        <f>'C завтраками| Bed and breakfast'!BN19*0.9</f>
        <v>25965</v>
      </c>
      <c r="CG17" s="8">
        <f>'C завтраками| Bed and breakfast'!BO19*0.9</f>
        <v>25965</v>
      </c>
      <c r="CH17" s="8">
        <f>'C завтраками| Bed and breakfast'!BP19*0.9</f>
        <v>27315</v>
      </c>
      <c r="CI17" s="8">
        <f>'C завтраками| Bed and breakfast'!BQ19*0.9</f>
        <v>27315</v>
      </c>
      <c r="CJ17" s="8">
        <f>'C завтраками| Bed and breakfast'!BR19*0.9</f>
        <v>27315</v>
      </c>
      <c r="CK17" s="8">
        <f>'C завтраками| Bed and breakfast'!BS19*0.9</f>
        <v>25965</v>
      </c>
      <c r="CL17" s="8">
        <f>'C завтраками| Bed and breakfast'!BT19*0.9</f>
        <v>25965</v>
      </c>
      <c r="CM17" s="8">
        <f>'C завтраками| Bed and breakfast'!BU19*0.9</f>
        <v>25965</v>
      </c>
      <c r="CN17" s="8">
        <f>'C завтраками| Bed and breakfast'!BV19*0.9</f>
        <v>25965</v>
      </c>
      <c r="CO17" s="8">
        <f>'C завтраками| Bed and breakfast'!BW19*0.9</f>
        <v>25965</v>
      </c>
      <c r="CP17" s="8">
        <f>'C завтраками| Bed and breakfast'!BX19*0.9</f>
        <v>25965</v>
      </c>
      <c r="CQ17" s="8">
        <f>'C завтраками| Bed and breakfast'!BY19*0.9</f>
        <v>25965</v>
      </c>
      <c r="CR17" s="8">
        <f>'C завтраками| Bed and breakfast'!BZ19*0.9</f>
        <v>25965</v>
      </c>
      <c r="CS17" s="8">
        <f>'C завтраками| Bed and breakfast'!CA19*0.9</f>
        <v>25965</v>
      </c>
      <c r="CT17" s="8">
        <f>'C завтраками| Bed and breakfast'!CB19*0.9</f>
        <v>25965</v>
      </c>
      <c r="CU17" s="8">
        <f>'C завтраками| Bed and breakfast'!CC19*0.9</f>
        <v>25965</v>
      </c>
      <c r="CV17" s="8">
        <f>'C завтраками| Bed and breakfast'!CD19*0.9</f>
        <v>25965</v>
      </c>
      <c r="CW17" s="8">
        <f>'C завтраками| Bed and breakfast'!CE19*0.9</f>
        <v>25965</v>
      </c>
      <c r="CX17" s="8">
        <f>'C завтраками| Bed and breakfast'!CF19*0.9</f>
        <v>25965</v>
      </c>
      <c r="CY17" s="8">
        <f>'C завтраками| Bed and breakfast'!CG19*0.9</f>
        <v>25965</v>
      </c>
      <c r="CZ17" s="8">
        <f>'C завтраками| Bed and breakfast'!CH19*0.9</f>
        <v>25965</v>
      </c>
      <c r="DA17" s="8">
        <f>'C завтраками| Bed and breakfast'!CI19*0.9</f>
        <v>25965</v>
      </c>
      <c r="DB17" s="8">
        <f>'C завтраками| Bed and breakfast'!CJ19*0.9</f>
        <v>25965</v>
      </c>
      <c r="DC17" s="8">
        <f>'C завтраками| Bed and breakfast'!CK19*0.9</f>
        <v>25965</v>
      </c>
      <c r="DD17" s="8">
        <f>'C завтраками| Bed and breakfast'!CL19*0.9</f>
        <v>25965</v>
      </c>
      <c r="DE17" s="8">
        <f>'C завтраками| Bed and breakfast'!CM19*0.9</f>
        <v>25965</v>
      </c>
      <c r="DF17" s="8">
        <f>'C завтраками| Bed and breakfast'!CN19*0.9</f>
        <v>25965</v>
      </c>
      <c r="DG17" s="8">
        <f>'C завтраками| Bed and breakfast'!CO19*0.9</f>
        <v>25965</v>
      </c>
      <c r="DH17" s="8">
        <f>'C завтраками| Bed and breakfast'!CP19*0.9</f>
        <v>17550</v>
      </c>
      <c r="DI17" s="8">
        <f>'C завтраками| Bed and breakfast'!CQ19*0.9</f>
        <v>17550</v>
      </c>
      <c r="DJ17" s="8">
        <f>'C завтраками| Bed and breakfast'!CR19*0.9</f>
        <v>18000</v>
      </c>
      <c r="DK17" s="8">
        <f>'C завтраками| Bed and breakfast'!CS19*0.9</f>
        <v>18000</v>
      </c>
      <c r="DL17" s="8">
        <f>'C завтраками| Bed and breakfast'!CT19*0.9</f>
        <v>17550</v>
      </c>
      <c r="DM17" s="8">
        <f>'C завтраками| Bed and breakfast'!CU19*0.9</f>
        <v>17550</v>
      </c>
      <c r="DN17" s="8">
        <f>'C завтраками| Bed and breakfast'!CV19*0.9</f>
        <v>17550</v>
      </c>
      <c r="DO17" s="8">
        <f>'C завтраками| Bed and breakfast'!CW19*0.9</f>
        <v>17550</v>
      </c>
      <c r="DP17" s="8">
        <f>'C завтраками| Bed and breakfast'!CX19*0.9</f>
        <v>17550</v>
      </c>
      <c r="DQ17" s="8">
        <f>'C завтраками| Bed and breakfast'!CY19*0.9</f>
        <v>18000</v>
      </c>
      <c r="DR17" s="8">
        <f>'C завтраками| Bed and breakfast'!CZ19*0.9</f>
        <v>18000</v>
      </c>
    </row>
    <row r="18" spans="1:129" s="53" customFormat="1" x14ac:dyDescent="0.2">
      <c r="A18" s="42" t="s">
        <v>85</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row>
    <row r="19" spans="1:129" s="53" customFormat="1" x14ac:dyDescent="0.2">
      <c r="A19" s="88">
        <f>A7</f>
        <v>1</v>
      </c>
      <c r="B19" s="8" t="e">
        <f>'C завтраками| Bed and breakfast'!#REF!*0.9</f>
        <v>#REF!</v>
      </c>
      <c r="C19" s="8" t="e">
        <f>'C завтраками| Bed and breakfast'!#REF!*0.9</f>
        <v>#REF!</v>
      </c>
      <c r="D19" s="8" t="e">
        <f>'C завтраками| Bed and breakfast'!#REF!*0.9</f>
        <v>#REF!</v>
      </c>
      <c r="E19" s="8" t="e">
        <f>'C завтраками| Bed and breakfast'!#REF!*0.9</f>
        <v>#REF!</v>
      </c>
      <c r="F19" s="8" t="e">
        <f>'C завтраками| Bed and breakfast'!#REF!*0.9</f>
        <v>#REF!</v>
      </c>
      <c r="G19" s="8" t="e">
        <f>'C завтраками| Bed and breakfast'!#REF!*0.9</f>
        <v>#REF!</v>
      </c>
      <c r="H19" s="8" t="e">
        <f>'C завтраками| Bed and breakfast'!#REF!*0.9</f>
        <v>#REF!</v>
      </c>
      <c r="I19" s="8" t="e">
        <f>'C завтраками| Bed and breakfast'!#REF!*0.9</f>
        <v>#REF!</v>
      </c>
      <c r="J19" s="8" t="e">
        <f>'C завтраками| Bed and breakfast'!#REF!*0.9</f>
        <v>#REF!</v>
      </c>
      <c r="K19" s="8" t="e">
        <f>'C завтраками| Bed and breakfast'!#REF!*0.9</f>
        <v>#REF!</v>
      </c>
      <c r="L19" s="8" t="e">
        <f>'C завтраками| Bed and breakfast'!#REF!*0.9</f>
        <v>#REF!</v>
      </c>
      <c r="M19" s="8" t="e">
        <f>'C завтраками| Bed and breakfast'!#REF!*0.9</f>
        <v>#REF!</v>
      </c>
      <c r="N19" s="8" t="e">
        <f>'C завтраками| Bed and breakfast'!#REF!*0.9</f>
        <v>#REF!</v>
      </c>
      <c r="O19" s="8" t="e">
        <f>'C завтраками| Bed and breakfast'!#REF!*0.9</f>
        <v>#REF!</v>
      </c>
      <c r="P19" s="8" t="e">
        <f>'C завтраками| Bed and breakfast'!#REF!*0.9</f>
        <v>#REF!</v>
      </c>
      <c r="Q19" s="8" t="e">
        <f>'C завтраками| Bed and breakfast'!#REF!*0.9</f>
        <v>#REF!</v>
      </c>
      <c r="R19" s="8" t="e">
        <f>'C завтраками| Bed and breakfast'!#REF!*0.9</f>
        <v>#REF!</v>
      </c>
      <c r="S19" s="8" t="e">
        <f>'C завтраками| Bed and breakfast'!#REF!*0.9</f>
        <v>#REF!</v>
      </c>
      <c r="T19" s="8">
        <f>'C завтраками| Bed and breakfast'!B21*0.9</f>
        <v>38025</v>
      </c>
      <c r="U19" s="8">
        <f>'C завтраками| Bed and breakfast'!C21*0.9</f>
        <v>51075</v>
      </c>
      <c r="V19" s="8">
        <f>'C завтраками| Bed and breakfast'!D21*0.9</f>
        <v>51075</v>
      </c>
      <c r="W19" s="8">
        <f>'C завтраками| Bed and breakfast'!E21*0.9</f>
        <v>51075</v>
      </c>
      <c r="X19" s="8">
        <f>'C завтраками| Bed and breakfast'!F21*0.9</f>
        <v>44775</v>
      </c>
      <c r="Y19" s="8">
        <f>'C завтраками| Bed and breakfast'!G21*0.9</f>
        <v>44775</v>
      </c>
      <c r="Z19" s="8">
        <f>'C завтраками| Bed and breakfast'!H21*0.9</f>
        <v>44775</v>
      </c>
      <c r="AA19" s="8">
        <f>'C завтраками| Bed and breakfast'!I21*0.9</f>
        <v>44775</v>
      </c>
      <c r="AB19" s="8">
        <f>'C завтраками| Bed and breakfast'!J21*0.9</f>
        <v>44775</v>
      </c>
      <c r="AC19" s="8">
        <f>'C завтраками| Bed and breakfast'!K21*0.9</f>
        <v>44775</v>
      </c>
      <c r="AD19" s="8">
        <f>'C завтраками| Bed and breakfast'!L21*0.9</f>
        <v>36855</v>
      </c>
      <c r="AE19" s="8">
        <f>'C завтраками| Bed and breakfast'!M21*0.9</f>
        <v>22005</v>
      </c>
      <c r="AF19" s="8">
        <f>'C завтраками| Bed and breakfast'!N21*0.9</f>
        <v>22005</v>
      </c>
      <c r="AG19" s="8">
        <f>'C завтраками| Bed and breakfast'!O21*0.9</f>
        <v>22005</v>
      </c>
      <c r="AH19" s="8">
        <f>'C завтраками| Bed and breakfast'!P21*0.9</f>
        <v>22005</v>
      </c>
      <c r="AI19" s="8">
        <f>'C завтраками| Bed and breakfast'!Q21*0.9</f>
        <v>22005</v>
      </c>
      <c r="AJ19" s="8">
        <f>'C завтраками| Bed and breakfast'!R21*0.9</f>
        <v>23805</v>
      </c>
      <c r="AK19" s="8">
        <f>'C завтраками| Bed and breakfast'!S21*0.9</f>
        <v>23805</v>
      </c>
      <c r="AL19" s="8">
        <f>'C завтраками| Bed and breakfast'!T21*0.9</f>
        <v>23805</v>
      </c>
      <c r="AM19" s="8">
        <f>'C завтраками| Bed and breakfast'!U21*0.9</f>
        <v>23805</v>
      </c>
      <c r="AN19" s="8">
        <f>'C завтраками| Bed and breakfast'!V21*0.9</f>
        <v>23805</v>
      </c>
      <c r="AO19" s="8">
        <f>'C завтраками| Bed and breakfast'!W21*0.9</f>
        <v>22005</v>
      </c>
      <c r="AP19" s="8">
        <f>'C завтраками| Bed and breakfast'!X21*0.9</f>
        <v>22005</v>
      </c>
      <c r="AQ19" s="8">
        <f>'C завтраками| Bed and breakfast'!Y21*0.9</f>
        <v>22005</v>
      </c>
      <c r="AR19" s="8">
        <f>'C завтраками| Bed and breakfast'!Z21*0.9</f>
        <v>22005</v>
      </c>
      <c r="AS19" s="8">
        <f>'C завтраками| Bed and breakfast'!AA21*0.9</f>
        <v>22005</v>
      </c>
      <c r="AT19" s="8">
        <f>'C завтраками| Bed and breakfast'!AB21*0.9</f>
        <v>25605</v>
      </c>
      <c r="AU19" s="8">
        <f>'C завтраками| Bed and breakfast'!AC21*0.9</f>
        <v>25605</v>
      </c>
      <c r="AV19" s="8">
        <f>'C завтраками| Bed and breakfast'!AD21*0.9</f>
        <v>25605</v>
      </c>
      <c r="AW19" s="8">
        <f>'C завтраками| Bed and breakfast'!AE21*0.9</f>
        <v>25605</v>
      </c>
      <c r="AX19" s="8">
        <f>'C завтраками| Bed and breakfast'!AF21*0.9</f>
        <v>25605</v>
      </c>
      <c r="AY19" s="8">
        <f>'C завтраками| Bed and breakfast'!AG21*0.9</f>
        <v>27405</v>
      </c>
      <c r="AZ19" s="8">
        <f>'C завтраками| Bed and breakfast'!AH21*0.9</f>
        <v>29655</v>
      </c>
      <c r="BA19" s="8">
        <f>'C завтраками| Bed and breakfast'!AI21*0.9</f>
        <v>30285</v>
      </c>
      <c r="BB19" s="8">
        <f>'C завтраками| Bed and breakfast'!AJ21*0.9</f>
        <v>30285</v>
      </c>
      <c r="BC19" s="8">
        <f>'C завтраками| Bed and breakfast'!AK21*0.9</f>
        <v>30285</v>
      </c>
      <c r="BD19" s="8">
        <f>'C завтраками| Bed and breakfast'!AL21*0.9</f>
        <v>30285</v>
      </c>
      <c r="BE19" s="8">
        <f>'C завтраками| Bed and breakfast'!AM21*0.9</f>
        <v>30285</v>
      </c>
      <c r="BF19" s="8">
        <f>'C завтраками| Bed and breakfast'!AN21*0.9</f>
        <v>30285</v>
      </c>
      <c r="BG19" s="8">
        <f>'C завтраками| Bed and breakfast'!AO21*0.9</f>
        <v>30285</v>
      </c>
      <c r="BH19" s="8">
        <f>'C завтраками| Bed and breakfast'!AP21*0.9</f>
        <v>30285</v>
      </c>
      <c r="BI19" s="8">
        <f>'C завтраками| Bed and breakfast'!AQ21*0.9</f>
        <v>30285</v>
      </c>
      <c r="BJ19" s="8">
        <f>'C завтраками| Bed and breakfast'!AR21*0.9</f>
        <v>30285</v>
      </c>
      <c r="BK19" s="8">
        <f>'C завтраками| Bed and breakfast'!AS21*0.9</f>
        <v>28485</v>
      </c>
      <c r="BL19" s="8">
        <f>'C завтраками| Bed and breakfast'!AT21*0.9</f>
        <v>28485</v>
      </c>
      <c r="BM19" s="8">
        <f>'C завтраками| Bed and breakfast'!AU21*0.9</f>
        <v>30285</v>
      </c>
      <c r="BN19" s="8">
        <f>'C завтраками| Bed and breakfast'!AV21*0.9</f>
        <v>30285</v>
      </c>
      <c r="BO19" s="8">
        <f>'C завтраками| Bed and breakfast'!AW21*0.9</f>
        <v>32085</v>
      </c>
      <c r="BP19" s="8">
        <f>'C завтраками| Bed and breakfast'!AX21*0.9</f>
        <v>34335</v>
      </c>
      <c r="BQ19" s="8">
        <f>'C завтраками| Bed and breakfast'!AY21*0.9</f>
        <v>34335</v>
      </c>
      <c r="BR19" s="8">
        <f>'C завтраками| Bed and breakfast'!AZ21*0.9</f>
        <v>34335</v>
      </c>
      <c r="BS19" s="8">
        <f>'C завтраками| Bed and breakfast'!BA21*0.9</f>
        <v>34335</v>
      </c>
      <c r="BT19" s="8">
        <f>'C завтраками| Bed and breakfast'!BB21*0.9</f>
        <v>36585</v>
      </c>
      <c r="BU19" s="8">
        <f>'C завтраками| Bed and breakfast'!BC21*0.9</f>
        <v>39285</v>
      </c>
      <c r="BV19" s="8">
        <f>'C завтраками| Bed and breakfast'!BD21*0.9</f>
        <v>39285</v>
      </c>
      <c r="BW19" s="8">
        <f>'C завтраками| Bed and breakfast'!BE21*0.9</f>
        <v>36585</v>
      </c>
      <c r="BX19" s="8">
        <f>'C завтраками| Bed and breakfast'!BF21*0.9</f>
        <v>32085</v>
      </c>
      <c r="BY19" s="8">
        <f>'C завтраками| Bed and breakfast'!BG21*0.9</f>
        <v>32085</v>
      </c>
      <c r="BZ19" s="8">
        <f>'C завтраками| Bed and breakfast'!BH21*0.9</f>
        <v>34335</v>
      </c>
      <c r="CA19" s="8">
        <f>'C завтраками| Bed and breakfast'!BI21*0.9</f>
        <v>34335</v>
      </c>
      <c r="CB19" s="8">
        <f>'C завтраками| Bed and breakfast'!BJ21*0.9</f>
        <v>26685</v>
      </c>
      <c r="CC19" s="8">
        <f>'C завтраками| Bed and breakfast'!BK21*0.9</f>
        <v>27090</v>
      </c>
      <c r="CD19" s="8">
        <f>'C завтраками| Bed and breakfast'!BL21*0.9</f>
        <v>27090</v>
      </c>
      <c r="CE19" s="8">
        <f>'C завтраками| Bed and breakfast'!BM21*0.9</f>
        <v>27090</v>
      </c>
      <c r="CF19" s="8">
        <f>'C завтраками| Bed and breakfast'!BN21*0.9</f>
        <v>25740</v>
      </c>
      <c r="CG19" s="8">
        <f>'C завтраками| Bed and breakfast'!BO21*0.9</f>
        <v>25740</v>
      </c>
      <c r="CH19" s="8">
        <f>'C завтраками| Bed and breakfast'!BP21*0.9</f>
        <v>27090</v>
      </c>
      <c r="CI19" s="8">
        <f>'C завтраками| Bed and breakfast'!BQ21*0.9</f>
        <v>27090</v>
      </c>
      <c r="CJ19" s="8">
        <f>'C завтраками| Bed and breakfast'!BR21*0.9</f>
        <v>27090</v>
      </c>
      <c r="CK19" s="8">
        <f>'C завтраками| Bed and breakfast'!BS21*0.9</f>
        <v>25560</v>
      </c>
      <c r="CL19" s="8">
        <f>'C завтраками| Bed and breakfast'!BT21*0.9</f>
        <v>25560</v>
      </c>
      <c r="CM19" s="8">
        <f>'C завтраками| Bed and breakfast'!BU21*0.9</f>
        <v>25560</v>
      </c>
      <c r="CN19" s="8">
        <f>'C завтраками| Bed and breakfast'!BV21*0.9</f>
        <v>25560</v>
      </c>
      <c r="CO19" s="8">
        <f>'C завтраками| Bed and breakfast'!BW21*0.9</f>
        <v>25560</v>
      </c>
      <c r="CP19" s="8">
        <f>'C завтраками| Bed and breakfast'!BX21*0.9</f>
        <v>25560</v>
      </c>
      <c r="CQ19" s="8">
        <f>'C завтраками| Bed and breakfast'!BY21*0.9</f>
        <v>25560</v>
      </c>
      <c r="CR19" s="8">
        <f>'C завтраками| Bed and breakfast'!BZ21*0.9</f>
        <v>25560</v>
      </c>
      <c r="CS19" s="8">
        <f>'C завтраками| Bed and breakfast'!CA21*0.9</f>
        <v>25560</v>
      </c>
      <c r="CT19" s="8">
        <f>'C завтраками| Bed and breakfast'!CB21*0.9</f>
        <v>25560</v>
      </c>
      <c r="CU19" s="8">
        <f>'C завтраками| Bed and breakfast'!CC21*0.9</f>
        <v>25560</v>
      </c>
      <c r="CV19" s="8">
        <f>'C завтраками| Bed and breakfast'!CD21*0.9</f>
        <v>25560</v>
      </c>
      <c r="CW19" s="8">
        <f>'C завтраками| Bed and breakfast'!CE21*0.9</f>
        <v>25560</v>
      </c>
      <c r="CX19" s="8">
        <f>'C завтраками| Bed and breakfast'!CF21*0.9</f>
        <v>25560</v>
      </c>
      <c r="CY19" s="8">
        <f>'C завтраками| Bed and breakfast'!CG21*0.9</f>
        <v>25560</v>
      </c>
      <c r="CZ19" s="8">
        <f>'C завтраками| Bed and breakfast'!CH21*0.9</f>
        <v>25560</v>
      </c>
      <c r="DA19" s="8">
        <f>'C завтраками| Bed and breakfast'!CI21*0.9</f>
        <v>25560</v>
      </c>
      <c r="DB19" s="8">
        <f>'C завтраками| Bed and breakfast'!CJ21*0.9</f>
        <v>25560</v>
      </c>
      <c r="DC19" s="8">
        <f>'C завтраками| Bed and breakfast'!CK21*0.9</f>
        <v>25560</v>
      </c>
      <c r="DD19" s="8">
        <f>'C завтраками| Bed and breakfast'!CL21*0.9</f>
        <v>25560</v>
      </c>
      <c r="DE19" s="8">
        <f>'C завтраками| Bed and breakfast'!CM21*0.9</f>
        <v>25560</v>
      </c>
      <c r="DF19" s="8">
        <f>'C завтраками| Bed and breakfast'!CN21*0.9</f>
        <v>25560</v>
      </c>
      <c r="DG19" s="8">
        <f>'C завтраками| Bed and breakfast'!CO21*0.9</f>
        <v>25560</v>
      </c>
      <c r="DH19" s="8">
        <f>'C завтраками| Bed and breakfast'!CP21*0.9</f>
        <v>17235</v>
      </c>
      <c r="DI19" s="8">
        <f>'C завтраками| Bed and breakfast'!CQ21*0.9</f>
        <v>17235</v>
      </c>
      <c r="DJ19" s="8">
        <f>'C завтраками| Bed and breakfast'!CR21*0.9</f>
        <v>17685</v>
      </c>
      <c r="DK19" s="8">
        <f>'C завтраками| Bed and breakfast'!CS21*0.9</f>
        <v>17685</v>
      </c>
      <c r="DL19" s="8">
        <f>'C завтраками| Bed and breakfast'!CT21*0.9</f>
        <v>17235</v>
      </c>
      <c r="DM19" s="8">
        <f>'C завтраками| Bed and breakfast'!CU21*0.9</f>
        <v>17235</v>
      </c>
      <c r="DN19" s="8">
        <f>'C завтраками| Bed and breakfast'!CV21*0.9</f>
        <v>17235</v>
      </c>
      <c r="DO19" s="8">
        <f>'C завтраками| Bed and breakfast'!CW21*0.9</f>
        <v>17235</v>
      </c>
      <c r="DP19" s="8">
        <f>'C завтраками| Bed and breakfast'!CX21*0.9</f>
        <v>17235</v>
      </c>
      <c r="DQ19" s="8">
        <f>'C завтраками| Bed and breakfast'!CY21*0.9</f>
        <v>17685</v>
      </c>
      <c r="DR19" s="8">
        <f>'C завтраками| Bed and breakfast'!CZ21*0.9</f>
        <v>17685</v>
      </c>
    </row>
    <row r="20" spans="1:129" s="53" customFormat="1" x14ac:dyDescent="0.2">
      <c r="A20" s="88">
        <f>A8</f>
        <v>2</v>
      </c>
      <c r="B20" s="8" t="e">
        <f>'C завтраками| Bed and breakfast'!#REF!*0.9</f>
        <v>#REF!</v>
      </c>
      <c r="C20" s="8" t="e">
        <f>'C завтраками| Bed and breakfast'!#REF!*0.9</f>
        <v>#REF!</v>
      </c>
      <c r="D20" s="8" t="e">
        <f>'C завтраками| Bed and breakfast'!#REF!*0.9</f>
        <v>#REF!</v>
      </c>
      <c r="E20" s="8" t="e">
        <f>'C завтраками| Bed and breakfast'!#REF!*0.9</f>
        <v>#REF!</v>
      </c>
      <c r="F20" s="8" t="e">
        <f>'C завтраками| Bed and breakfast'!#REF!*0.9</f>
        <v>#REF!</v>
      </c>
      <c r="G20" s="8" t="e">
        <f>'C завтраками| Bed and breakfast'!#REF!*0.9</f>
        <v>#REF!</v>
      </c>
      <c r="H20" s="8" t="e">
        <f>'C завтраками| Bed and breakfast'!#REF!*0.9</f>
        <v>#REF!</v>
      </c>
      <c r="I20" s="8" t="e">
        <f>'C завтраками| Bed and breakfast'!#REF!*0.9</f>
        <v>#REF!</v>
      </c>
      <c r="J20" s="8" t="e">
        <f>'C завтраками| Bed and breakfast'!#REF!*0.9</f>
        <v>#REF!</v>
      </c>
      <c r="K20" s="8" t="e">
        <f>'C завтраками| Bed and breakfast'!#REF!*0.9</f>
        <v>#REF!</v>
      </c>
      <c r="L20" s="8" t="e">
        <f>'C завтраками| Bed and breakfast'!#REF!*0.9</f>
        <v>#REF!</v>
      </c>
      <c r="M20" s="8" t="e">
        <f>'C завтраками| Bed and breakfast'!#REF!*0.9</f>
        <v>#REF!</v>
      </c>
      <c r="N20" s="8" t="e">
        <f>'C завтраками| Bed and breakfast'!#REF!*0.9</f>
        <v>#REF!</v>
      </c>
      <c r="O20" s="8" t="e">
        <f>'C завтраками| Bed and breakfast'!#REF!*0.9</f>
        <v>#REF!</v>
      </c>
      <c r="P20" s="8" t="e">
        <f>'C завтраками| Bed and breakfast'!#REF!*0.9</f>
        <v>#REF!</v>
      </c>
      <c r="Q20" s="8" t="e">
        <f>'C завтраками| Bed and breakfast'!#REF!*0.9</f>
        <v>#REF!</v>
      </c>
      <c r="R20" s="8" t="e">
        <f>'C завтраками| Bed and breakfast'!#REF!*0.9</f>
        <v>#REF!</v>
      </c>
      <c r="S20" s="8" t="e">
        <f>'C завтраками| Bed and breakfast'!#REF!*0.9</f>
        <v>#REF!</v>
      </c>
      <c r="T20" s="8">
        <f>'C завтраками| Bed and breakfast'!B22*0.9</f>
        <v>40050</v>
      </c>
      <c r="U20" s="8">
        <f>'C завтраками| Bed and breakfast'!C22*0.9</f>
        <v>53100</v>
      </c>
      <c r="V20" s="8">
        <f>'C завтраками| Bed and breakfast'!D22*0.9</f>
        <v>53100</v>
      </c>
      <c r="W20" s="8">
        <f>'C завтраками| Bed and breakfast'!E22*0.9</f>
        <v>53100</v>
      </c>
      <c r="X20" s="8">
        <f>'C завтраками| Bed and breakfast'!F22*0.9</f>
        <v>46800</v>
      </c>
      <c r="Y20" s="8">
        <f>'C завтраками| Bed and breakfast'!G22*0.9</f>
        <v>46800</v>
      </c>
      <c r="Z20" s="8">
        <f>'C завтраками| Bed and breakfast'!H22*0.9</f>
        <v>46800</v>
      </c>
      <c r="AA20" s="8">
        <f>'C завтраками| Bed and breakfast'!I22*0.9</f>
        <v>46800</v>
      </c>
      <c r="AB20" s="8">
        <f>'C завтраками| Bed and breakfast'!J22*0.9</f>
        <v>46800</v>
      </c>
      <c r="AC20" s="8">
        <f>'C завтраками| Bed and breakfast'!K22*0.9</f>
        <v>46800</v>
      </c>
      <c r="AD20" s="8">
        <f>'C завтраками| Bed and breakfast'!L22*0.9</f>
        <v>38610</v>
      </c>
      <c r="AE20" s="8">
        <f>'C завтраками| Bed and breakfast'!M22*0.9</f>
        <v>23760</v>
      </c>
      <c r="AF20" s="8">
        <f>'C завтраками| Bed and breakfast'!N22*0.9</f>
        <v>23760</v>
      </c>
      <c r="AG20" s="8">
        <f>'C завтраками| Bed and breakfast'!O22*0.9</f>
        <v>23760</v>
      </c>
      <c r="AH20" s="8">
        <f>'C завтраками| Bed and breakfast'!P22*0.9</f>
        <v>23760</v>
      </c>
      <c r="AI20" s="8">
        <f>'C завтраками| Bed and breakfast'!Q22*0.9</f>
        <v>23760</v>
      </c>
      <c r="AJ20" s="8">
        <f>'C завтраками| Bed and breakfast'!R22*0.9</f>
        <v>25560</v>
      </c>
      <c r="AK20" s="8">
        <f>'C завтраками| Bed and breakfast'!S22*0.9</f>
        <v>25560</v>
      </c>
      <c r="AL20" s="8">
        <f>'C завтраками| Bed and breakfast'!T22*0.9</f>
        <v>25560</v>
      </c>
      <c r="AM20" s="8">
        <f>'C завтраками| Bed and breakfast'!U22*0.9</f>
        <v>25560</v>
      </c>
      <c r="AN20" s="8">
        <f>'C завтраками| Bed and breakfast'!V22*0.9</f>
        <v>25560</v>
      </c>
      <c r="AO20" s="8">
        <f>'C завтраками| Bed and breakfast'!W22*0.9</f>
        <v>23760</v>
      </c>
      <c r="AP20" s="8">
        <f>'C завтраками| Bed and breakfast'!X22*0.9</f>
        <v>23760</v>
      </c>
      <c r="AQ20" s="8">
        <f>'C завтраками| Bed and breakfast'!Y22*0.9</f>
        <v>23760</v>
      </c>
      <c r="AR20" s="8">
        <f>'C завтраками| Bed and breakfast'!Z22*0.9</f>
        <v>23760</v>
      </c>
      <c r="AS20" s="8">
        <f>'C завтраками| Bed and breakfast'!AA22*0.9</f>
        <v>23760</v>
      </c>
      <c r="AT20" s="8">
        <f>'C завтраками| Bed and breakfast'!AB22*0.9</f>
        <v>27360</v>
      </c>
      <c r="AU20" s="8">
        <f>'C завтраками| Bed and breakfast'!AC22*0.9</f>
        <v>27360</v>
      </c>
      <c r="AV20" s="8">
        <f>'C завтраками| Bed and breakfast'!AD22*0.9</f>
        <v>27360</v>
      </c>
      <c r="AW20" s="8">
        <f>'C завтраками| Bed and breakfast'!AE22*0.9</f>
        <v>27360</v>
      </c>
      <c r="AX20" s="8">
        <f>'C завтраками| Bed and breakfast'!AF22*0.9</f>
        <v>27360</v>
      </c>
      <c r="AY20" s="8">
        <f>'C завтраками| Bed and breakfast'!AG22*0.9</f>
        <v>29160</v>
      </c>
      <c r="AZ20" s="8">
        <f>'C завтраками| Bed and breakfast'!AH22*0.9</f>
        <v>31410</v>
      </c>
      <c r="BA20" s="8">
        <f>'C завтраками| Bed and breakfast'!AI22*0.9</f>
        <v>32040</v>
      </c>
      <c r="BB20" s="8">
        <f>'C завтраками| Bed and breakfast'!AJ22*0.9</f>
        <v>32040</v>
      </c>
      <c r="BC20" s="8">
        <f>'C завтраками| Bed and breakfast'!AK22*0.9</f>
        <v>32040</v>
      </c>
      <c r="BD20" s="8">
        <f>'C завтраками| Bed and breakfast'!AL22*0.9</f>
        <v>32040</v>
      </c>
      <c r="BE20" s="8">
        <f>'C завтраками| Bed and breakfast'!AM22*0.9</f>
        <v>32040</v>
      </c>
      <c r="BF20" s="8">
        <f>'C завтраками| Bed and breakfast'!AN22*0.9</f>
        <v>32040</v>
      </c>
      <c r="BG20" s="8">
        <f>'C завтраками| Bed and breakfast'!AO22*0.9</f>
        <v>32040</v>
      </c>
      <c r="BH20" s="8">
        <f>'C завтраками| Bed and breakfast'!AP22*0.9</f>
        <v>32040</v>
      </c>
      <c r="BI20" s="8">
        <f>'C завтраками| Bed and breakfast'!AQ22*0.9</f>
        <v>32040</v>
      </c>
      <c r="BJ20" s="8">
        <f>'C завтраками| Bed and breakfast'!AR22*0.9</f>
        <v>32040</v>
      </c>
      <c r="BK20" s="8">
        <f>'C завтраками| Bed and breakfast'!AS22*0.9</f>
        <v>30240</v>
      </c>
      <c r="BL20" s="8">
        <f>'C завтраками| Bed and breakfast'!AT22*0.9</f>
        <v>30240</v>
      </c>
      <c r="BM20" s="8">
        <f>'C завтраками| Bed and breakfast'!AU22*0.9</f>
        <v>32040</v>
      </c>
      <c r="BN20" s="8">
        <f>'C завтраками| Bed and breakfast'!AV22*0.9</f>
        <v>32040</v>
      </c>
      <c r="BO20" s="8">
        <f>'C завтраками| Bed and breakfast'!AW22*0.9</f>
        <v>33840</v>
      </c>
      <c r="BP20" s="8">
        <f>'C завтраками| Bed and breakfast'!AX22*0.9</f>
        <v>36090</v>
      </c>
      <c r="BQ20" s="8">
        <f>'C завтраками| Bed and breakfast'!AY22*0.9</f>
        <v>36090</v>
      </c>
      <c r="BR20" s="8">
        <f>'C завтраками| Bed and breakfast'!AZ22*0.9</f>
        <v>36090</v>
      </c>
      <c r="BS20" s="8">
        <f>'C завтраками| Bed and breakfast'!BA22*0.9</f>
        <v>36090</v>
      </c>
      <c r="BT20" s="8">
        <f>'C завтраками| Bed and breakfast'!BB22*0.9</f>
        <v>38340</v>
      </c>
      <c r="BU20" s="8">
        <f>'C завтраками| Bed and breakfast'!BC22*0.9</f>
        <v>41040</v>
      </c>
      <c r="BV20" s="8">
        <f>'C завтраками| Bed and breakfast'!BD22*0.9</f>
        <v>41040</v>
      </c>
      <c r="BW20" s="8">
        <f>'C завтраками| Bed and breakfast'!BE22*0.9</f>
        <v>38340</v>
      </c>
      <c r="BX20" s="8">
        <f>'C завтраками| Bed and breakfast'!BF22*0.9</f>
        <v>33840</v>
      </c>
      <c r="BY20" s="8">
        <f>'C завтраками| Bed and breakfast'!BG22*0.9</f>
        <v>33840</v>
      </c>
      <c r="BZ20" s="8">
        <f>'C завтраками| Bed and breakfast'!BH22*0.9</f>
        <v>36090</v>
      </c>
      <c r="CA20" s="8">
        <f>'C завтраками| Bed and breakfast'!BI22*0.9</f>
        <v>36090</v>
      </c>
      <c r="CB20" s="8">
        <f>'C завтраками| Bed and breakfast'!BJ22*0.9</f>
        <v>28440</v>
      </c>
      <c r="CC20" s="8">
        <f>'C завтраками| Bed and breakfast'!BK22*0.9</f>
        <v>28845</v>
      </c>
      <c r="CD20" s="8">
        <f>'C завтраками| Bed and breakfast'!BL22*0.9</f>
        <v>28845</v>
      </c>
      <c r="CE20" s="8">
        <f>'C завтраками| Bed and breakfast'!BM22*0.9</f>
        <v>28845</v>
      </c>
      <c r="CF20" s="8">
        <f>'C завтраками| Bed and breakfast'!BN22*0.9</f>
        <v>27495</v>
      </c>
      <c r="CG20" s="8">
        <f>'C завтраками| Bed and breakfast'!BO22*0.9</f>
        <v>27495</v>
      </c>
      <c r="CH20" s="8">
        <f>'C завтраками| Bed and breakfast'!BP22*0.9</f>
        <v>28845</v>
      </c>
      <c r="CI20" s="8">
        <f>'C завтраками| Bed and breakfast'!BQ22*0.9</f>
        <v>28845</v>
      </c>
      <c r="CJ20" s="8">
        <f>'C завтраками| Bed and breakfast'!BR22*0.9</f>
        <v>28845</v>
      </c>
      <c r="CK20" s="8">
        <f>'C завтраками| Bed and breakfast'!BS22*0.9</f>
        <v>27315</v>
      </c>
      <c r="CL20" s="8">
        <f>'C завтраками| Bed and breakfast'!BT22*0.9</f>
        <v>27315</v>
      </c>
      <c r="CM20" s="8">
        <f>'C завтраками| Bed and breakfast'!BU22*0.9</f>
        <v>27315</v>
      </c>
      <c r="CN20" s="8">
        <f>'C завтраками| Bed and breakfast'!BV22*0.9</f>
        <v>27315</v>
      </c>
      <c r="CO20" s="8">
        <f>'C завтраками| Bed and breakfast'!BW22*0.9</f>
        <v>27315</v>
      </c>
      <c r="CP20" s="8">
        <f>'C завтраками| Bed and breakfast'!BX22*0.9</f>
        <v>27315</v>
      </c>
      <c r="CQ20" s="8">
        <f>'C завтраками| Bed and breakfast'!BY22*0.9</f>
        <v>27315</v>
      </c>
      <c r="CR20" s="8">
        <f>'C завтраками| Bed and breakfast'!BZ22*0.9</f>
        <v>27315</v>
      </c>
      <c r="CS20" s="8">
        <f>'C завтраками| Bed and breakfast'!CA22*0.9</f>
        <v>27315</v>
      </c>
      <c r="CT20" s="8">
        <f>'C завтраками| Bed and breakfast'!CB22*0.9</f>
        <v>27315</v>
      </c>
      <c r="CU20" s="8">
        <f>'C завтраками| Bed and breakfast'!CC22*0.9</f>
        <v>27315</v>
      </c>
      <c r="CV20" s="8">
        <f>'C завтраками| Bed and breakfast'!CD22*0.9</f>
        <v>27315</v>
      </c>
      <c r="CW20" s="8">
        <f>'C завтраками| Bed and breakfast'!CE22*0.9</f>
        <v>27315</v>
      </c>
      <c r="CX20" s="8">
        <f>'C завтраками| Bed and breakfast'!CF22*0.9</f>
        <v>27315</v>
      </c>
      <c r="CY20" s="8">
        <f>'C завтраками| Bed and breakfast'!CG22*0.9</f>
        <v>27315</v>
      </c>
      <c r="CZ20" s="8">
        <f>'C завтраками| Bed and breakfast'!CH22*0.9</f>
        <v>27315</v>
      </c>
      <c r="DA20" s="8">
        <f>'C завтраками| Bed and breakfast'!CI22*0.9</f>
        <v>27315</v>
      </c>
      <c r="DB20" s="8">
        <f>'C завтраками| Bed and breakfast'!CJ22*0.9</f>
        <v>27315</v>
      </c>
      <c r="DC20" s="8">
        <f>'C завтраками| Bed and breakfast'!CK22*0.9</f>
        <v>27315</v>
      </c>
      <c r="DD20" s="8">
        <f>'C завтраками| Bed and breakfast'!CL22*0.9</f>
        <v>27315</v>
      </c>
      <c r="DE20" s="8">
        <f>'C завтраками| Bed and breakfast'!CM22*0.9</f>
        <v>27315</v>
      </c>
      <c r="DF20" s="8">
        <f>'C завтраками| Bed and breakfast'!CN22*0.9</f>
        <v>27315</v>
      </c>
      <c r="DG20" s="8">
        <f>'C завтраками| Bed and breakfast'!CO22*0.9</f>
        <v>27315</v>
      </c>
      <c r="DH20" s="8">
        <f>'C завтраками| Bed and breakfast'!CP22*0.9</f>
        <v>18900</v>
      </c>
      <c r="DI20" s="8">
        <f>'C завтраками| Bed and breakfast'!CQ22*0.9</f>
        <v>18900</v>
      </c>
      <c r="DJ20" s="8">
        <f>'C завтраками| Bed and breakfast'!CR22*0.9</f>
        <v>19350</v>
      </c>
      <c r="DK20" s="8">
        <f>'C завтраками| Bed and breakfast'!CS22*0.9</f>
        <v>19350</v>
      </c>
      <c r="DL20" s="8">
        <f>'C завтраками| Bed and breakfast'!CT22*0.9</f>
        <v>18900</v>
      </c>
      <c r="DM20" s="8">
        <f>'C завтраками| Bed and breakfast'!CU22*0.9</f>
        <v>18900</v>
      </c>
      <c r="DN20" s="8">
        <f>'C завтраками| Bed and breakfast'!CV22*0.9</f>
        <v>18900</v>
      </c>
      <c r="DO20" s="8">
        <f>'C завтраками| Bed and breakfast'!CW22*0.9</f>
        <v>18900</v>
      </c>
      <c r="DP20" s="8">
        <f>'C завтраками| Bed and breakfast'!CX22*0.9</f>
        <v>18900</v>
      </c>
      <c r="DQ20" s="8">
        <f>'C завтраками| Bed and breakfast'!CY22*0.9</f>
        <v>19350</v>
      </c>
      <c r="DR20" s="8">
        <f>'C завтраками| Bed and breakfast'!CZ22*0.9</f>
        <v>19350</v>
      </c>
    </row>
    <row r="21" spans="1:129" s="53" customFormat="1" x14ac:dyDescent="0.2">
      <c r="A21" s="42" t="s">
        <v>86</v>
      </c>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row>
    <row r="22" spans="1:129" s="53" customFormat="1" x14ac:dyDescent="0.2">
      <c r="A22" s="88">
        <f>A7</f>
        <v>1</v>
      </c>
      <c r="B22" s="8" t="e">
        <f>'C завтраками| Bed and breakfast'!#REF!*0.9</f>
        <v>#REF!</v>
      </c>
      <c r="C22" s="8" t="e">
        <f>'C завтраками| Bed and breakfast'!#REF!*0.9</f>
        <v>#REF!</v>
      </c>
      <c r="D22" s="8" t="e">
        <f>'C завтраками| Bed and breakfast'!#REF!*0.9</f>
        <v>#REF!</v>
      </c>
      <c r="E22" s="8" t="e">
        <f>'C завтраками| Bed and breakfast'!#REF!*0.9</f>
        <v>#REF!</v>
      </c>
      <c r="F22" s="8" t="e">
        <f>'C завтраками| Bed and breakfast'!#REF!*0.9</f>
        <v>#REF!</v>
      </c>
      <c r="G22" s="8" t="e">
        <f>'C завтраками| Bed and breakfast'!#REF!*0.9</f>
        <v>#REF!</v>
      </c>
      <c r="H22" s="8" t="e">
        <f>'C завтраками| Bed and breakfast'!#REF!*0.9</f>
        <v>#REF!</v>
      </c>
      <c r="I22" s="8" t="e">
        <f>'C завтраками| Bed and breakfast'!#REF!*0.9</f>
        <v>#REF!</v>
      </c>
      <c r="J22" s="8" t="e">
        <f>'C завтраками| Bed and breakfast'!#REF!*0.9</f>
        <v>#REF!</v>
      </c>
      <c r="K22" s="8" t="e">
        <f>'C завтраками| Bed and breakfast'!#REF!*0.9</f>
        <v>#REF!</v>
      </c>
      <c r="L22" s="8" t="e">
        <f>'C завтраками| Bed and breakfast'!#REF!*0.9</f>
        <v>#REF!</v>
      </c>
      <c r="M22" s="8" t="e">
        <f>'C завтраками| Bed and breakfast'!#REF!*0.9</f>
        <v>#REF!</v>
      </c>
      <c r="N22" s="8" t="e">
        <f>'C завтраками| Bed and breakfast'!#REF!*0.9</f>
        <v>#REF!</v>
      </c>
      <c r="O22" s="8" t="e">
        <f>'C завтраками| Bed and breakfast'!#REF!*0.9</f>
        <v>#REF!</v>
      </c>
      <c r="P22" s="8" t="e">
        <f>'C завтраками| Bed and breakfast'!#REF!*0.9</f>
        <v>#REF!</v>
      </c>
      <c r="Q22" s="8" t="e">
        <f>'C завтраками| Bed and breakfast'!#REF!*0.9</f>
        <v>#REF!</v>
      </c>
      <c r="R22" s="8" t="e">
        <f>'C завтраками| Bed and breakfast'!#REF!*0.9</f>
        <v>#REF!</v>
      </c>
      <c r="S22" s="8" t="e">
        <f>'C завтраками| Bed and breakfast'!#REF!*0.9</f>
        <v>#REF!</v>
      </c>
      <c r="T22" s="8">
        <f>'C завтраками| Bed and breakfast'!B24*0.9</f>
        <v>56025</v>
      </c>
      <c r="U22" s="8">
        <f>'C завтраками| Bed and breakfast'!C24*0.9</f>
        <v>69075</v>
      </c>
      <c r="V22" s="8">
        <f>'C завтраками| Bed and breakfast'!D24*0.9</f>
        <v>69075</v>
      </c>
      <c r="W22" s="8">
        <f>'C завтраками| Bed and breakfast'!E24*0.9</f>
        <v>69075</v>
      </c>
      <c r="X22" s="8">
        <f>'C завтраками| Bed and breakfast'!F24*0.9</f>
        <v>62775</v>
      </c>
      <c r="Y22" s="8">
        <f>'C завтраками| Bed and breakfast'!G24*0.9</f>
        <v>62775</v>
      </c>
      <c r="Z22" s="8">
        <f>'C завтраками| Bed and breakfast'!H24*0.9</f>
        <v>62775</v>
      </c>
      <c r="AA22" s="8">
        <f>'C завтраками| Bed and breakfast'!I24*0.9</f>
        <v>62775</v>
      </c>
      <c r="AB22" s="8">
        <f>'C завтраками| Bed and breakfast'!J24*0.9</f>
        <v>62775</v>
      </c>
      <c r="AC22" s="8">
        <f>'C завтраками| Bed and breakfast'!K24*0.9</f>
        <v>62775</v>
      </c>
      <c r="AD22" s="8">
        <f>'C завтраками| Bed and breakfast'!L24*0.9</f>
        <v>50805</v>
      </c>
      <c r="AE22" s="8">
        <f>'C завтраками| Bed and breakfast'!M24*0.9</f>
        <v>35955</v>
      </c>
      <c r="AF22" s="8">
        <f>'C завтраками| Bed and breakfast'!N24*0.9</f>
        <v>35955</v>
      </c>
      <c r="AG22" s="8">
        <f>'C завтраками| Bed and breakfast'!O24*0.9</f>
        <v>35955</v>
      </c>
      <c r="AH22" s="8">
        <f>'C завтраками| Bed and breakfast'!P24*0.9</f>
        <v>35955</v>
      </c>
      <c r="AI22" s="8">
        <f>'C завтраками| Bed and breakfast'!Q24*0.9</f>
        <v>35955</v>
      </c>
      <c r="AJ22" s="8">
        <f>'C завтраками| Bed and breakfast'!R24*0.9</f>
        <v>37755</v>
      </c>
      <c r="AK22" s="8">
        <f>'C завтраками| Bed and breakfast'!S24*0.9</f>
        <v>37755</v>
      </c>
      <c r="AL22" s="8">
        <f>'C завтраками| Bed and breakfast'!T24*0.9</f>
        <v>37755</v>
      </c>
      <c r="AM22" s="8">
        <f>'C завтраками| Bed and breakfast'!U24*0.9</f>
        <v>37755</v>
      </c>
      <c r="AN22" s="8">
        <f>'C завтраками| Bed and breakfast'!V24*0.9</f>
        <v>37755</v>
      </c>
      <c r="AO22" s="8">
        <f>'C завтраками| Bed and breakfast'!W24*0.9</f>
        <v>35955</v>
      </c>
      <c r="AP22" s="8">
        <f>'C завтраками| Bed and breakfast'!X24*0.9</f>
        <v>35955</v>
      </c>
      <c r="AQ22" s="8">
        <f>'C завтраками| Bed and breakfast'!Y24*0.9</f>
        <v>35955</v>
      </c>
      <c r="AR22" s="8">
        <f>'C завтраками| Bed and breakfast'!Z24*0.9</f>
        <v>35955</v>
      </c>
      <c r="AS22" s="8">
        <f>'C завтраками| Bed and breakfast'!AA24*0.9</f>
        <v>35955</v>
      </c>
      <c r="AT22" s="8">
        <f>'C завтраками| Bed and breakfast'!AB24*0.9</f>
        <v>39555</v>
      </c>
      <c r="AU22" s="8">
        <f>'C завтраками| Bed and breakfast'!AC24*0.9</f>
        <v>39555</v>
      </c>
      <c r="AV22" s="8">
        <f>'C завтраками| Bed and breakfast'!AD24*0.9</f>
        <v>39555</v>
      </c>
      <c r="AW22" s="8">
        <f>'C завтраками| Bed and breakfast'!AE24*0.9</f>
        <v>39555</v>
      </c>
      <c r="AX22" s="8">
        <f>'C завтраками| Bed and breakfast'!AF24*0.9</f>
        <v>39555</v>
      </c>
      <c r="AY22" s="8">
        <f>'C завтраками| Bed and breakfast'!AG24*0.9</f>
        <v>41355</v>
      </c>
      <c r="AZ22" s="8">
        <f>'C завтраками| Bed and breakfast'!AH24*0.9</f>
        <v>43605</v>
      </c>
      <c r="BA22" s="8">
        <f>'C завтраками| Bed and breakfast'!AI24*0.9</f>
        <v>48555</v>
      </c>
      <c r="BB22" s="8">
        <f>'C завтраками| Bed and breakfast'!AJ24*0.9</f>
        <v>48555</v>
      </c>
      <c r="BC22" s="8">
        <f>'C завтраками| Bed and breakfast'!AK24*0.9</f>
        <v>48555</v>
      </c>
      <c r="BD22" s="8">
        <f>'C завтраками| Bed and breakfast'!AL24*0.9</f>
        <v>48555</v>
      </c>
      <c r="BE22" s="8">
        <f>'C завтраками| Bed and breakfast'!AM24*0.9</f>
        <v>48555</v>
      </c>
      <c r="BF22" s="8">
        <f>'C завтраками| Bed and breakfast'!AN24*0.9</f>
        <v>48555</v>
      </c>
      <c r="BG22" s="8">
        <f>'C завтраками| Bed and breakfast'!AO24*0.9</f>
        <v>48555</v>
      </c>
      <c r="BH22" s="8">
        <f>'C завтраками| Bed and breakfast'!AP24*0.9</f>
        <v>48555</v>
      </c>
      <c r="BI22" s="8">
        <f>'C завтраками| Bed and breakfast'!AQ24*0.9</f>
        <v>48555</v>
      </c>
      <c r="BJ22" s="8">
        <f>'C завтраками| Bed and breakfast'!AR24*0.9</f>
        <v>48555</v>
      </c>
      <c r="BK22" s="8">
        <f>'C завтраками| Bed and breakfast'!AS24*0.9</f>
        <v>46755</v>
      </c>
      <c r="BL22" s="8">
        <f>'C завтраками| Bed and breakfast'!AT24*0.9</f>
        <v>46755</v>
      </c>
      <c r="BM22" s="8">
        <f>'C завтраками| Bed and breakfast'!AU24*0.9</f>
        <v>48555</v>
      </c>
      <c r="BN22" s="8">
        <f>'C завтраками| Bed and breakfast'!AV24*0.9</f>
        <v>48555</v>
      </c>
      <c r="BO22" s="8">
        <f>'C завтраками| Bed and breakfast'!AW24*0.9</f>
        <v>50355</v>
      </c>
      <c r="BP22" s="8">
        <f>'C завтраками| Bed and breakfast'!AX24*0.9</f>
        <v>52605</v>
      </c>
      <c r="BQ22" s="8">
        <f>'C завтраками| Bed and breakfast'!AY24*0.9</f>
        <v>52605</v>
      </c>
      <c r="BR22" s="8">
        <f>'C завтраками| Bed and breakfast'!AZ24*0.9</f>
        <v>52605</v>
      </c>
      <c r="BS22" s="8">
        <f>'C завтраками| Bed and breakfast'!BA24*0.9</f>
        <v>52605</v>
      </c>
      <c r="BT22" s="8">
        <f>'C завтраками| Bed and breakfast'!BB24*0.9</f>
        <v>54855</v>
      </c>
      <c r="BU22" s="8">
        <f>'C завтраками| Bed and breakfast'!BC24*0.9</f>
        <v>57555</v>
      </c>
      <c r="BV22" s="8">
        <f>'C завтраками| Bed and breakfast'!BD24*0.9</f>
        <v>57555</v>
      </c>
      <c r="BW22" s="8">
        <f>'C завтраками| Bed and breakfast'!BE24*0.9</f>
        <v>54855</v>
      </c>
      <c r="BX22" s="8">
        <f>'C завтраками| Bed and breakfast'!BF24*0.9</f>
        <v>50355</v>
      </c>
      <c r="BY22" s="8">
        <f>'C завтраками| Bed and breakfast'!BG24*0.9</f>
        <v>50355</v>
      </c>
      <c r="BZ22" s="8">
        <f>'C завтраками| Bed and breakfast'!BH24*0.9</f>
        <v>52605</v>
      </c>
      <c r="CA22" s="8">
        <f>'C завтраками| Bed and breakfast'!BI24*0.9</f>
        <v>52605</v>
      </c>
      <c r="CB22" s="8">
        <f>'C завтраками| Bed and breakfast'!BJ24*0.9</f>
        <v>44955</v>
      </c>
      <c r="CC22" s="8">
        <f>'C завтраками| Bed and breakfast'!BK24*0.9</f>
        <v>45360</v>
      </c>
      <c r="CD22" s="8">
        <f>'C завтраками| Bed and breakfast'!BL24*0.9</f>
        <v>45360</v>
      </c>
      <c r="CE22" s="8">
        <f>'C завтраками| Bed and breakfast'!BM24*0.9</f>
        <v>45360</v>
      </c>
      <c r="CF22" s="8">
        <f>'C завтраками| Bed and breakfast'!BN24*0.9</f>
        <v>44010</v>
      </c>
      <c r="CG22" s="8">
        <f>'C завтраками| Bed and breakfast'!BO24*0.9</f>
        <v>44010</v>
      </c>
      <c r="CH22" s="8">
        <f>'C завтраками| Bed and breakfast'!BP24*0.9</f>
        <v>45360</v>
      </c>
      <c r="CI22" s="8">
        <f>'C завтраками| Bed and breakfast'!BQ24*0.9</f>
        <v>45360</v>
      </c>
      <c r="CJ22" s="8">
        <f>'C завтраками| Bed and breakfast'!BR24*0.9</f>
        <v>45360</v>
      </c>
      <c r="CK22" s="8">
        <f>'C завтраками| Bed and breakfast'!BS24*0.9</f>
        <v>39510</v>
      </c>
      <c r="CL22" s="8">
        <f>'C завтраками| Bed and breakfast'!BT24*0.9</f>
        <v>39510</v>
      </c>
      <c r="CM22" s="8">
        <f>'C завтраками| Bed and breakfast'!BU24*0.9</f>
        <v>39510</v>
      </c>
      <c r="CN22" s="8">
        <f>'C завтраками| Bed and breakfast'!BV24*0.9</f>
        <v>39510</v>
      </c>
      <c r="CO22" s="8">
        <f>'C завтраками| Bed and breakfast'!BW24*0.9</f>
        <v>39510</v>
      </c>
      <c r="CP22" s="8">
        <f>'C завтраками| Bed and breakfast'!BX24*0.9</f>
        <v>39510</v>
      </c>
      <c r="CQ22" s="8">
        <f>'C завтраками| Bed and breakfast'!BY24*0.9</f>
        <v>39510</v>
      </c>
      <c r="CR22" s="8">
        <f>'C завтраками| Bed and breakfast'!BZ24*0.9</f>
        <v>39510</v>
      </c>
      <c r="CS22" s="8">
        <f>'C завтраками| Bed and breakfast'!CA24*0.9</f>
        <v>39510</v>
      </c>
      <c r="CT22" s="8">
        <f>'C завтраками| Bed and breakfast'!CB24*0.9</f>
        <v>39510</v>
      </c>
      <c r="CU22" s="8">
        <f>'C завтраками| Bed and breakfast'!CC24*0.9</f>
        <v>39510</v>
      </c>
      <c r="CV22" s="8">
        <f>'C завтраками| Bed and breakfast'!CD24*0.9</f>
        <v>39510</v>
      </c>
      <c r="CW22" s="8">
        <f>'C завтраками| Bed and breakfast'!CE24*0.9</f>
        <v>39510</v>
      </c>
      <c r="CX22" s="8">
        <f>'C завтраками| Bed and breakfast'!CF24*0.9</f>
        <v>39510</v>
      </c>
      <c r="CY22" s="8">
        <f>'C завтраками| Bed and breakfast'!CG24*0.9</f>
        <v>39510</v>
      </c>
      <c r="CZ22" s="8">
        <f>'C завтраками| Bed and breakfast'!CH24*0.9</f>
        <v>39510</v>
      </c>
      <c r="DA22" s="8">
        <f>'C завтраками| Bed and breakfast'!CI24*0.9</f>
        <v>39510</v>
      </c>
      <c r="DB22" s="8">
        <f>'C завтраками| Bed and breakfast'!CJ24*0.9</f>
        <v>39510</v>
      </c>
      <c r="DC22" s="8">
        <f>'C завтраками| Bed and breakfast'!CK24*0.9</f>
        <v>39510</v>
      </c>
      <c r="DD22" s="8">
        <f>'C завтраками| Bed and breakfast'!CL24*0.9</f>
        <v>39510</v>
      </c>
      <c r="DE22" s="8">
        <f>'C завтраками| Bed and breakfast'!CM24*0.9</f>
        <v>39510</v>
      </c>
      <c r="DF22" s="8">
        <f>'C завтраками| Bed and breakfast'!CN24*0.9</f>
        <v>39510</v>
      </c>
      <c r="DG22" s="8">
        <f>'C завтраками| Bed and breakfast'!CO24*0.9</f>
        <v>39510</v>
      </c>
      <c r="DH22" s="8">
        <f>'C завтраками| Bed and breakfast'!CP24*0.9</f>
        <v>31185</v>
      </c>
      <c r="DI22" s="8">
        <f>'C завтраками| Bed and breakfast'!CQ24*0.9</f>
        <v>31185</v>
      </c>
      <c r="DJ22" s="8">
        <f>'C завтраками| Bed and breakfast'!CR24*0.9</f>
        <v>31635</v>
      </c>
      <c r="DK22" s="8">
        <f>'C завтраками| Bed and breakfast'!CS24*0.9</f>
        <v>31635</v>
      </c>
      <c r="DL22" s="8">
        <f>'C завтраками| Bed and breakfast'!CT24*0.9</f>
        <v>31185</v>
      </c>
      <c r="DM22" s="8">
        <f>'C завтраками| Bed and breakfast'!CU24*0.9</f>
        <v>31185</v>
      </c>
      <c r="DN22" s="8">
        <f>'C завтраками| Bed and breakfast'!CV24*0.9</f>
        <v>31185</v>
      </c>
      <c r="DO22" s="8">
        <f>'C завтраками| Bed and breakfast'!CW24*0.9</f>
        <v>31185</v>
      </c>
      <c r="DP22" s="8">
        <f>'C завтраками| Bed and breakfast'!CX24*0.9</f>
        <v>31185</v>
      </c>
      <c r="DQ22" s="8">
        <f>'C завтраками| Bed and breakfast'!CY24*0.9</f>
        <v>31635</v>
      </c>
      <c r="DR22" s="8">
        <f>'C завтраками| Bed and breakfast'!CZ24*0.9</f>
        <v>31635</v>
      </c>
    </row>
    <row r="23" spans="1:129" s="53" customFormat="1" x14ac:dyDescent="0.2">
      <c r="A23" s="88">
        <f>A8</f>
        <v>2</v>
      </c>
      <c r="B23" s="8" t="e">
        <f>'C завтраками| Bed and breakfast'!#REF!*0.9</f>
        <v>#REF!</v>
      </c>
      <c r="C23" s="8" t="e">
        <f>'C завтраками| Bed and breakfast'!#REF!*0.9</f>
        <v>#REF!</v>
      </c>
      <c r="D23" s="8" t="e">
        <f>'C завтраками| Bed and breakfast'!#REF!*0.9</f>
        <v>#REF!</v>
      </c>
      <c r="E23" s="8" t="e">
        <f>'C завтраками| Bed and breakfast'!#REF!*0.9</f>
        <v>#REF!</v>
      </c>
      <c r="F23" s="8" t="e">
        <f>'C завтраками| Bed and breakfast'!#REF!*0.9</f>
        <v>#REF!</v>
      </c>
      <c r="G23" s="8" t="e">
        <f>'C завтраками| Bed and breakfast'!#REF!*0.9</f>
        <v>#REF!</v>
      </c>
      <c r="H23" s="8" t="e">
        <f>'C завтраками| Bed and breakfast'!#REF!*0.9</f>
        <v>#REF!</v>
      </c>
      <c r="I23" s="8" t="e">
        <f>'C завтраками| Bed and breakfast'!#REF!*0.9</f>
        <v>#REF!</v>
      </c>
      <c r="J23" s="8" t="e">
        <f>'C завтраками| Bed and breakfast'!#REF!*0.9</f>
        <v>#REF!</v>
      </c>
      <c r="K23" s="8" t="e">
        <f>'C завтраками| Bed and breakfast'!#REF!*0.9</f>
        <v>#REF!</v>
      </c>
      <c r="L23" s="8" t="e">
        <f>'C завтраками| Bed and breakfast'!#REF!*0.9</f>
        <v>#REF!</v>
      </c>
      <c r="M23" s="8" t="e">
        <f>'C завтраками| Bed and breakfast'!#REF!*0.9</f>
        <v>#REF!</v>
      </c>
      <c r="N23" s="8" t="e">
        <f>'C завтраками| Bed and breakfast'!#REF!*0.9</f>
        <v>#REF!</v>
      </c>
      <c r="O23" s="8" t="e">
        <f>'C завтраками| Bed and breakfast'!#REF!*0.9</f>
        <v>#REF!</v>
      </c>
      <c r="P23" s="8" t="e">
        <f>'C завтраками| Bed and breakfast'!#REF!*0.9</f>
        <v>#REF!</v>
      </c>
      <c r="Q23" s="8" t="e">
        <f>'C завтраками| Bed and breakfast'!#REF!*0.9</f>
        <v>#REF!</v>
      </c>
      <c r="R23" s="8" t="e">
        <f>'C завтраками| Bed and breakfast'!#REF!*0.9</f>
        <v>#REF!</v>
      </c>
      <c r="S23" s="8" t="e">
        <f>'C завтраками| Bed and breakfast'!#REF!*0.9</f>
        <v>#REF!</v>
      </c>
      <c r="T23" s="8">
        <f>'C завтраками| Bed and breakfast'!B25*0.9</f>
        <v>58050</v>
      </c>
      <c r="U23" s="8">
        <f>'C завтраками| Bed and breakfast'!C25*0.9</f>
        <v>71100</v>
      </c>
      <c r="V23" s="8">
        <f>'C завтраками| Bed and breakfast'!D25*0.9</f>
        <v>71100</v>
      </c>
      <c r="W23" s="8">
        <f>'C завтраками| Bed and breakfast'!E25*0.9</f>
        <v>71100</v>
      </c>
      <c r="X23" s="8">
        <f>'C завтраками| Bed and breakfast'!F25*0.9</f>
        <v>64800</v>
      </c>
      <c r="Y23" s="8">
        <f>'C завтраками| Bed and breakfast'!G25*0.9</f>
        <v>64800</v>
      </c>
      <c r="Z23" s="8">
        <f>'C завтраками| Bed and breakfast'!H25*0.9</f>
        <v>64800</v>
      </c>
      <c r="AA23" s="8">
        <f>'C завтраками| Bed and breakfast'!I25*0.9</f>
        <v>64800</v>
      </c>
      <c r="AB23" s="8">
        <f>'C завтраками| Bed and breakfast'!J25*0.9</f>
        <v>64800</v>
      </c>
      <c r="AC23" s="8">
        <f>'C завтраками| Bed and breakfast'!K25*0.9</f>
        <v>64800</v>
      </c>
      <c r="AD23" s="8">
        <f>'C завтраками| Bed and breakfast'!L25*0.9</f>
        <v>52560</v>
      </c>
      <c r="AE23" s="8">
        <f>'C завтраками| Bed and breakfast'!M25*0.9</f>
        <v>37710</v>
      </c>
      <c r="AF23" s="8">
        <f>'C завтраками| Bed and breakfast'!N25*0.9</f>
        <v>37710</v>
      </c>
      <c r="AG23" s="8">
        <f>'C завтраками| Bed and breakfast'!O25*0.9</f>
        <v>37710</v>
      </c>
      <c r="AH23" s="8">
        <f>'C завтраками| Bed and breakfast'!P25*0.9</f>
        <v>37710</v>
      </c>
      <c r="AI23" s="8">
        <f>'C завтраками| Bed and breakfast'!Q25*0.9</f>
        <v>37710</v>
      </c>
      <c r="AJ23" s="8">
        <f>'C завтраками| Bed and breakfast'!R25*0.9</f>
        <v>39510</v>
      </c>
      <c r="AK23" s="8">
        <f>'C завтраками| Bed and breakfast'!S25*0.9</f>
        <v>39510</v>
      </c>
      <c r="AL23" s="8">
        <f>'C завтраками| Bed and breakfast'!T25*0.9</f>
        <v>39510</v>
      </c>
      <c r="AM23" s="8">
        <f>'C завтраками| Bed and breakfast'!U25*0.9</f>
        <v>39510</v>
      </c>
      <c r="AN23" s="8">
        <f>'C завтраками| Bed and breakfast'!V25*0.9</f>
        <v>39510</v>
      </c>
      <c r="AO23" s="8">
        <f>'C завтраками| Bed and breakfast'!W25*0.9</f>
        <v>37710</v>
      </c>
      <c r="AP23" s="8">
        <f>'C завтраками| Bed and breakfast'!X25*0.9</f>
        <v>37710</v>
      </c>
      <c r="AQ23" s="8">
        <f>'C завтраками| Bed and breakfast'!Y25*0.9</f>
        <v>37710</v>
      </c>
      <c r="AR23" s="8">
        <f>'C завтраками| Bed and breakfast'!Z25*0.9</f>
        <v>37710</v>
      </c>
      <c r="AS23" s="8">
        <f>'C завтраками| Bed and breakfast'!AA25*0.9</f>
        <v>37710</v>
      </c>
      <c r="AT23" s="8">
        <f>'C завтраками| Bed and breakfast'!AB25*0.9</f>
        <v>41310</v>
      </c>
      <c r="AU23" s="8">
        <f>'C завтраками| Bed and breakfast'!AC25*0.9</f>
        <v>41310</v>
      </c>
      <c r="AV23" s="8">
        <f>'C завтраками| Bed and breakfast'!AD25*0.9</f>
        <v>41310</v>
      </c>
      <c r="AW23" s="8">
        <f>'C завтраками| Bed and breakfast'!AE25*0.9</f>
        <v>41310</v>
      </c>
      <c r="AX23" s="8">
        <f>'C завтраками| Bed and breakfast'!AF25*0.9</f>
        <v>41310</v>
      </c>
      <c r="AY23" s="8">
        <f>'C завтраками| Bed and breakfast'!AG25*0.9</f>
        <v>43110</v>
      </c>
      <c r="AZ23" s="8">
        <f>'C завтраками| Bed and breakfast'!AH25*0.9</f>
        <v>45360</v>
      </c>
      <c r="BA23" s="8">
        <f>'C завтраками| Bed and breakfast'!AI25*0.9</f>
        <v>50310</v>
      </c>
      <c r="BB23" s="8">
        <f>'C завтраками| Bed and breakfast'!AJ25*0.9</f>
        <v>50310</v>
      </c>
      <c r="BC23" s="8">
        <f>'C завтраками| Bed and breakfast'!AK25*0.9</f>
        <v>50310</v>
      </c>
      <c r="BD23" s="8">
        <f>'C завтраками| Bed and breakfast'!AL25*0.9</f>
        <v>50310</v>
      </c>
      <c r="BE23" s="8">
        <f>'C завтраками| Bed and breakfast'!AM25*0.9</f>
        <v>50310</v>
      </c>
      <c r="BF23" s="8">
        <f>'C завтраками| Bed and breakfast'!AN25*0.9</f>
        <v>50310</v>
      </c>
      <c r="BG23" s="8">
        <f>'C завтраками| Bed and breakfast'!AO25*0.9</f>
        <v>50310</v>
      </c>
      <c r="BH23" s="8">
        <f>'C завтраками| Bed and breakfast'!AP25*0.9</f>
        <v>50310</v>
      </c>
      <c r="BI23" s="8">
        <f>'C завтраками| Bed and breakfast'!AQ25*0.9</f>
        <v>50310</v>
      </c>
      <c r="BJ23" s="8">
        <f>'C завтраками| Bed and breakfast'!AR25*0.9</f>
        <v>50310</v>
      </c>
      <c r="BK23" s="8">
        <f>'C завтраками| Bed and breakfast'!AS25*0.9</f>
        <v>48510</v>
      </c>
      <c r="BL23" s="8">
        <f>'C завтраками| Bed and breakfast'!AT25*0.9</f>
        <v>48510</v>
      </c>
      <c r="BM23" s="8">
        <f>'C завтраками| Bed and breakfast'!AU25*0.9</f>
        <v>50310</v>
      </c>
      <c r="BN23" s="8">
        <f>'C завтраками| Bed and breakfast'!AV25*0.9</f>
        <v>50310</v>
      </c>
      <c r="BO23" s="8">
        <f>'C завтраками| Bed and breakfast'!AW25*0.9</f>
        <v>52110</v>
      </c>
      <c r="BP23" s="8">
        <f>'C завтраками| Bed and breakfast'!AX25*0.9</f>
        <v>54360</v>
      </c>
      <c r="BQ23" s="8">
        <f>'C завтраками| Bed and breakfast'!AY25*0.9</f>
        <v>54360</v>
      </c>
      <c r="BR23" s="8">
        <f>'C завтраками| Bed and breakfast'!AZ25*0.9</f>
        <v>54360</v>
      </c>
      <c r="BS23" s="8">
        <f>'C завтраками| Bed and breakfast'!BA25*0.9</f>
        <v>54360</v>
      </c>
      <c r="BT23" s="8">
        <f>'C завтраками| Bed and breakfast'!BB25*0.9</f>
        <v>56610</v>
      </c>
      <c r="BU23" s="8">
        <f>'C завтраками| Bed and breakfast'!BC25*0.9</f>
        <v>59310</v>
      </c>
      <c r="BV23" s="8">
        <f>'C завтраками| Bed and breakfast'!BD25*0.9</f>
        <v>59310</v>
      </c>
      <c r="BW23" s="8">
        <f>'C завтраками| Bed and breakfast'!BE25*0.9</f>
        <v>56610</v>
      </c>
      <c r="BX23" s="8">
        <f>'C завтраками| Bed and breakfast'!BF25*0.9</f>
        <v>52110</v>
      </c>
      <c r="BY23" s="8">
        <f>'C завтраками| Bed and breakfast'!BG25*0.9</f>
        <v>52110</v>
      </c>
      <c r="BZ23" s="8">
        <f>'C завтраками| Bed and breakfast'!BH25*0.9</f>
        <v>54360</v>
      </c>
      <c r="CA23" s="8">
        <f>'C завтраками| Bed and breakfast'!BI25*0.9</f>
        <v>54360</v>
      </c>
      <c r="CB23" s="8">
        <f>'C завтраками| Bed and breakfast'!BJ25*0.9</f>
        <v>46710</v>
      </c>
      <c r="CC23" s="8">
        <f>'C завтраками| Bed and breakfast'!BK25*0.9</f>
        <v>47115</v>
      </c>
      <c r="CD23" s="8">
        <f>'C завтраками| Bed and breakfast'!BL25*0.9</f>
        <v>47115</v>
      </c>
      <c r="CE23" s="8">
        <f>'C завтраками| Bed and breakfast'!BM25*0.9</f>
        <v>47115</v>
      </c>
      <c r="CF23" s="8">
        <f>'C завтраками| Bed and breakfast'!BN25*0.9</f>
        <v>45765</v>
      </c>
      <c r="CG23" s="8">
        <f>'C завтраками| Bed and breakfast'!BO25*0.9</f>
        <v>45765</v>
      </c>
      <c r="CH23" s="8">
        <f>'C завтраками| Bed and breakfast'!BP25*0.9</f>
        <v>47115</v>
      </c>
      <c r="CI23" s="8">
        <f>'C завтраками| Bed and breakfast'!BQ25*0.9</f>
        <v>47115</v>
      </c>
      <c r="CJ23" s="8">
        <f>'C завтраками| Bed and breakfast'!BR25*0.9</f>
        <v>47115</v>
      </c>
      <c r="CK23" s="8">
        <f>'C завтраками| Bed and breakfast'!BS25*0.9</f>
        <v>41265</v>
      </c>
      <c r="CL23" s="8">
        <f>'C завтраками| Bed and breakfast'!BT25*0.9</f>
        <v>41265</v>
      </c>
      <c r="CM23" s="8">
        <f>'C завтраками| Bed and breakfast'!BU25*0.9</f>
        <v>41265</v>
      </c>
      <c r="CN23" s="8">
        <f>'C завтраками| Bed and breakfast'!BV25*0.9</f>
        <v>41265</v>
      </c>
      <c r="CO23" s="8">
        <f>'C завтраками| Bed and breakfast'!BW25*0.9</f>
        <v>41265</v>
      </c>
      <c r="CP23" s="8">
        <f>'C завтраками| Bed and breakfast'!BX25*0.9</f>
        <v>41265</v>
      </c>
      <c r="CQ23" s="8">
        <f>'C завтраками| Bed and breakfast'!BY25*0.9</f>
        <v>41265</v>
      </c>
      <c r="CR23" s="8">
        <f>'C завтраками| Bed and breakfast'!BZ25*0.9</f>
        <v>41265</v>
      </c>
      <c r="CS23" s="8">
        <f>'C завтраками| Bed and breakfast'!CA25*0.9</f>
        <v>41265</v>
      </c>
      <c r="CT23" s="8">
        <f>'C завтраками| Bed and breakfast'!CB25*0.9</f>
        <v>41265</v>
      </c>
      <c r="CU23" s="8">
        <f>'C завтраками| Bed and breakfast'!CC25*0.9</f>
        <v>41265</v>
      </c>
      <c r="CV23" s="8">
        <f>'C завтраками| Bed and breakfast'!CD25*0.9</f>
        <v>41265</v>
      </c>
      <c r="CW23" s="8">
        <f>'C завтраками| Bed and breakfast'!CE25*0.9</f>
        <v>41265</v>
      </c>
      <c r="CX23" s="8">
        <f>'C завтраками| Bed and breakfast'!CF25*0.9</f>
        <v>41265</v>
      </c>
      <c r="CY23" s="8">
        <f>'C завтраками| Bed and breakfast'!CG25*0.9</f>
        <v>41265</v>
      </c>
      <c r="CZ23" s="8">
        <f>'C завтраками| Bed and breakfast'!CH25*0.9</f>
        <v>41265</v>
      </c>
      <c r="DA23" s="8">
        <f>'C завтраками| Bed and breakfast'!CI25*0.9</f>
        <v>41265</v>
      </c>
      <c r="DB23" s="8">
        <f>'C завтраками| Bed and breakfast'!CJ25*0.9</f>
        <v>41265</v>
      </c>
      <c r="DC23" s="8">
        <f>'C завтраками| Bed and breakfast'!CK25*0.9</f>
        <v>41265</v>
      </c>
      <c r="DD23" s="8">
        <f>'C завтраками| Bed and breakfast'!CL25*0.9</f>
        <v>41265</v>
      </c>
      <c r="DE23" s="8">
        <f>'C завтраками| Bed and breakfast'!CM25*0.9</f>
        <v>41265</v>
      </c>
      <c r="DF23" s="8">
        <f>'C завтраками| Bed and breakfast'!CN25*0.9</f>
        <v>41265</v>
      </c>
      <c r="DG23" s="8">
        <f>'C завтраками| Bed and breakfast'!CO25*0.9</f>
        <v>41265</v>
      </c>
      <c r="DH23" s="8">
        <f>'C завтраками| Bed and breakfast'!CP25*0.9</f>
        <v>32850</v>
      </c>
      <c r="DI23" s="8">
        <f>'C завтраками| Bed and breakfast'!CQ25*0.9</f>
        <v>32850</v>
      </c>
      <c r="DJ23" s="8">
        <f>'C завтраками| Bed and breakfast'!CR25*0.9</f>
        <v>33300</v>
      </c>
      <c r="DK23" s="8">
        <f>'C завтраками| Bed and breakfast'!CS25*0.9</f>
        <v>33300</v>
      </c>
      <c r="DL23" s="8">
        <f>'C завтраками| Bed and breakfast'!CT25*0.9</f>
        <v>32850</v>
      </c>
      <c r="DM23" s="8">
        <f>'C завтраками| Bed and breakfast'!CU25*0.9</f>
        <v>32850</v>
      </c>
      <c r="DN23" s="8">
        <f>'C завтраками| Bed and breakfast'!CV25*0.9</f>
        <v>32850</v>
      </c>
      <c r="DO23" s="8">
        <f>'C завтраками| Bed and breakfast'!CW25*0.9</f>
        <v>32850</v>
      </c>
      <c r="DP23" s="8">
        <f>'C завтраками| Bed and breakfast'!CX25*0.9</f>
        <v>32850</v>
      </c>
      <c r="DQ23" s="8">
        <f>'C завтраками| Bed and breakfast'!CY25*0.9</f>
        <v>33300</v>
      </c>
      <c r="DR23" s="8">
        <f>'C завтраками| Bed and breakfast'!CZ25*0.9</f>
        <v>33300</v>
      </c>
    </row>
    <row r="24" spans="1:129" s="53" customFormat="1" x14ac:dyDescent="0.2">
      <c r="A24" s="42" t="s">
        <v>87</v>
      </c>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row>
    <row r="25" spans="1:129" s="53" customFormat="1" x14ac:dyDescent="0.2">
      <c r="A25" s="88" t="s">
        <v>88</v>
      </c>
      <c r="B25" s="8" t="e">
        <f>'C завтраками| Bed and breakfast'!#REF!*0.9</f>
        <v>#REF!</v>
      </c>
      <c r="C25" s="8" t="e">
        <f>'C завтраками| Bed and breakfast'!#REF!*0.9</f>
        <v>#REF!</v>
      </c>
      <c r="D25" s="8" t="e">
        <f>'C завтраками| Bed and breakfast'!#REF!*0.9</f>
        <v>#REF!</v>
      </c>
      <c r="E25" s="8" t="e">
        <f>'C завтраками| Bed and breakfast'!#REF!*0.9</f>
        <v>#REF!</v>
      </c>
      <c r="F25" s="8" t="e">
        <f>'C завтраками| Bed and breakfast'!#REF!*0.9</f>
        <v>#REF!</v>
      </c>
      <c r="G25" s="8" t="e">
        <f>'C завтраками| Bed and breakfast'!#REF!*0.9</f>
        <v>#REF!</v>
      </c>
      <c r="H25" s="8" t="e">
        <f>'C завтраками| Bed and breakfast'!#REF!*0.9</f>
        <v>#REF!</v>
      </c>
      <c r="I25" s="8" t="e">
        <f>'C завтраками| Bed and breakfast'!#REF!*0.9</f>
        <v>#REF!</v>
      </c>
      <c r="J25" s="8" t="e">
        <f>'C завтраками| Bed and breakfast'!#REF!*0.9</f>
        <v>#REF!</v>
      </c>
      <c r="K25" s="8" t="e">
        <f>'C завтраками| Bed and breakfast'!#REF!*0.9</f>
        <v>#REF!</v>
      </c>
      <c r="L25" s="8" t="e">
        <f>'C завтраками| Bed and breakfast'!#REF!*0.9</f>
        <v>#REF!</v>
      </c>
      <c r="M25" s="8" t="e">
        <f>'C завтраками| Bed and breakfast'!#REF!*0.9</f>
        <v>#REF!</v>
      </c>
      <c r="N25" s="8" t="e">
        <f>'C завтраками| Bed and breakfast'!#REF!*0.9</f>
        <v>#REF!</v>
      </c>
      <c r="O25" s="8" t="e">
        <f>'C завтраками| Bed and breakfast'!#REF!*0.9</f>
        <v>#REF!</v>
      </c>
      <c r="P25" s="8" t="e">
        <f>'C завтраками| Bed and breakfast'!#REF!*0.9</f>
        <v>#REF!</v>
      </c>
      <c r="Q25" s="8" t="e">
        <f>'C завтраками| Bed and breakfast'!#REF!*0.9</f>
        <v>#REF!</v>
      </c>
      <c r="R25" s="8" t="e">
        <f>'C завтраками| Bed and breakfast'!#REF!*0.9</f>
        <v>#REF!</v>
      </c>
      <c r="S25" s="8" t="e">
        <f>'C завтраками| Bed and breakfast'!#REF!*0.9</f>
        <v>#REF!</v>
      </c>
      <c r="T25" s="8">
        <f>'C завтраками| Bed and breakfast'!B27*0.9</f>
        <v>107550</v>
      </c>
      <c r="U25" s="8">
        <f>'C завтраками| Bed and breakfast'!C27*0.9</f>
        <v>120600</v>
      </c>
      <c r="V25" s="8">
        <f>'C завтраками| Bed and breakfast'!D27*0.9</f>
        <v>120600</v>
      </c>
      <c r="W25" s="8">
        <f>'C завтраками| Bed and breakfast'!E27*0.9</f>
        <v>120600</v>
      </c>
      <c r="X25" s="8">
        <f>'C завтраками| Bed and breakfast'!F27*0.9</f>
        <v>114300</v>
      </c>
      <c r="Y25" s="8">
        <f>'C завтраками| Bed and breakfast'!G27*0.9</f>
        <v>114300</v>
      </c>
      <c r="Z25" s="8">
        <f>'C завтраками| Bed and breakfast'!H27*0.9</f>
        <v>114300</v>
      </c>
      <c r="AA25" s="8">
        <f>'C завтраками| Bed and breakfast'!I27*0.9</f>
        <v>114300</v>
      </c>
      <c r="AB25" s="8">
        <f>'C завтраками| Bed and breakfast'!J27*0.9</f>
        <v>114300</v>
      </c>
      <c r="AC25" s="8">
        <f>'C завтраками| Bed and breakfast'!K27*0.9</f>
        <v>114300</v>
      </c>
      <c r="AD25" s="8">
        <f>'C завтраками| Bed and breakfast'!L27*0.9</f>
        <v>84060</v>
      </c>
      <c r="AE25" s="8">
        <f>'C завтраками| Bed and breakfast'!M27*0.9</f>
        <v>69210</v>
      </c>
      <c r="AF25" s="8">
        <f>'C завтраками| Bed and breakfast'!N27*0.9</f>
        <v>69210</v>
      </c>
      <c r="AG25" s="8">
        <f>'C завтраками| Bed and breakfast'!O27*0.9</f>
        <v>69210</v>
      </c>
      <c r="AH25" s="8">
        <f>'C завтраками| Bed and breakfast'!P27*0.9</f>
        <v>69210</v>
      </c>
      <c r="AI25" s="8">
        <f>'C завтраками| Bed and breakfast'!Q27*0.9</f>
        <v>69210</v>
      </c>
      <c r="AJ25" s="8">
        <f>'C завтраками| Bed and breakfast'!R27*0.9</f>
        <v>71010</v>
      </c>
      <c r="AK25" s="8">
        <f>'C завтраками| Bed and breakfast'!S27*0.9</f>
        <v>71010</v>
      </c>
      <c r="AL25" s="8">
        <f>'C завтраками| Bed and breakfast'!T27*0.9</f>
        <v>71010</v>
      </c>
      <c r="AM25" s="8">
        <f>'C завтраками| Bed and breakfast'!U27*0.9</f>
        <v>71010</v>
      </c>
      <c r="AN25" s="8">
        <f>'C завтраками| Bed and breakfast'!V27*0.9</f>
        <v>71010</v>
      </c>
      <c r="AO25" s="8">
        <f>'C завтраками| Bed and breakfast'!W27*0.9</f>
        <v>69210</v>
      </c>
      <c r="AP25" s="8">
        <f>'C завтраками| Bed and breakfast'!X27*0.9</f>
        <v>69210</v>
      </c>
      <c r="AQ25" s="8">
        <f>'C завтраками| Bed and breakfast'!Y27*0.9</f>
        <v>69210</v>
      </c>
      <c r="AR25" s="8">
        <f>'C завтраками| Bed and breakfast'!Z27*0.9</f>
        <v>69210</v>
      </c>
      <c r="AS25" s="8">
        <f>'C завтраками| Bed and breakfast'!AA27*0.9</f>
        <v>69210</v>
      </c>
      <c r="AT25" s="8">
        <f>'C завтраками| Bed and breakfast'!AB27*0.9</f>
        <v>72810</v>
      </c>
      <c r="AU25" s="8">
        <f>'C завтраками| Bed and breakfast'!AC27*0.9</f>
        <v>72810</v>
      </c>
      <c r="AV25" s="8">
        <f>'C завтраками| Bed and breakfast'!AD27*0.9</f>
        <v>72810</v>
      </c>
      <c r="AW25" s="8">
        <f>'C завтраками| Bed and breakfast'!AE27*0.9</f>
        <v>72810</v>
      </c>
      <c r="AX25" s="8">
        <f>'C завтраками| Bed and breakfast'!AF27*0.9</f>
        <v>72810</v>
      </c>
      <c r="AY25" s="8">
        <f>'C завтраками| Bed and breakfast'!AG27*0.9</f>
        <v>74610</v>
      </c>
      <c r="AZ25" s="8">
        <f>'C завтраками| Bed and breakfast'!AH27*0.9</f>
        <v>76860</v>
      </c>
      <c r="BA25" s="8">
        <f>'C завтраками| Bed and breakfast'!AI27*0.9</f>
        <v>86310</v>
      </c>
      <c r="BB25" s="8">
        <f>'C завтраками| Bed and breakfast'!AJ27*0.9</f>
        <v>86310</v>
      </c>
      <c r="BC25" s="8">
        <f>'C завтраками| Bed and breakfast'!AK27*0.9</f>
        <v>86310</v>
      </c>
      <c r="BD25" s="8">
        <f>'C завтраками| Bed and breakfast'!AL27*0.9</f>
        <v>86310</v>
      </c>
      <c r="BE25" s="8">
        <f>'C завтраками| Bed and breakfast'!AM27*0.9</f>
        <v>86310</v>
      </c>
      <c r="BF25" s="8">
        <f>'C завтраками| Bed and breakfast'!AN27*0.9</f>
        <v>86310</v>
      </c>
      <c r="BG25" s="8">
        <f>'C завтраками| Bed and breakfast'!AO27*0.9</f>
        <v>86310</v>
      </c>
      <c r="BH25" s="8">
        <f>'C завтраками| Bed and breakfast'!AP27*0.9</f>
        <v>86310</v>
      </c>
      <c r="BI25" s="8">
        <f>'C завтраками| Bed and breakfast'!AQ27*0.9</f>
        <v>86310</v>
      </c>
      <c r="BJ25" s="8">
        <f>'C завтраками| Bed and breakfast'!AR27*0.9</f>
        <v>86310</v>
      </c>
      <c r="BK25" s="8">
        <f>'C завтраками| Bed and breakfast'!AS27*0.9</f>
        <v>84510</v>
      </c>
      <c r="BL25" s="8">
        <f>'C завтраками| Bed and breakfast'!AT27*0.9</f>
        <v>84510</v>
      </c>
      <c r="BM25" s="8">
        <f>'C завтраками| Bed and breakfast'!AU27*0.9</f>
        <v>86310</v>
      </c>
      <c r="BN25" s="8">
        <f>'C завтраками| Bed and breakfast'!AV27*0.9</f>
        <v>86310</v>
      </c>
      <c r="BO25" s="8">
        <f>'C завтраками| Bed and breakfast'!AW27*0.9</f>
        <v>88110</v>
      </c>
      <c r="BP25" s="8">
        <f>'C завтраками| Bed and breakfast'!AX27*0.9</f>
        <v>90360</v>
      </c>
      <c r="BQ25" s="8">
        <f>'C завтраками| Bed and breakfast'!AY27*0.9</f>
        <v>90360</v>
      </c>
      <c r="BR25" s="8">
        <f>'C завтраками| Bed and breakfast'!AZ27*0.9</f>
        <v>90360</v>
      </c>
      <c r="BS25" s="8">
        <f>'C завтраками| Bed and breakfast'!BA27*0.9</f>
        <v>90360</v>
      </c>
      <c r="BT25" s="8">
        <f>'C завтраками| Bed and breakfast'!BB27*0.9</f>
        <v>92610</v>
      </c>
      <c r="BU25" s="8">
        <f>'C завтраками| Bed and breakfast'!BC27*0.9</f>
        <v>95310</v>
      </c>
      <c r="BV25" s="8">
        <f>'C завтраками| Bed and breakfast'!BD27*0.9</f>
        <v>95310</v>
      </c>
      <c r="BW25" s="8">
        <f>'C завтраками| Bed and breakfast'!BE27*0.9</f>
        <v>92610</v>
      </c>
      <c r="BX25" s="8">
        <f>'C завтраками| Bed and breakfast'!BF27*0.9</f>
        <v>88110</v>
      </c>
      <c r="BY25" s="8">
        <f>'C завтраками| Bed and breakfast'!BG27*0.9</f>
        <v>88110</v>
      </c>
      <c r="BZ25" s="8">
        <f>'C завтраками| Bed and breakfast'!BH27*0.9</f>
        <v>90360</v>
      </c>
      <c r="CA25" s="8">
        <f>'C завтраками| Bed and breakfast'!BI27*0.9</f>
        <v>90360</v>
      </c>
      <c r="CB25" s="8">
        <f>'C завтраками| Bed and breakfast'!BJ27*0.9</f>
        <v>82710</v>
      </c>
      <c r="CC25" s="8">
        <f>'C завтраками| Bed and breakfast'!BK27*0.9</f>
        <v>83115</v>
      </c>
      <c r="CD25" s="8">
        <f>'C завтраками| Bed and breakfast'!BL27*0.9</f>
        <v>83115</v>
      </c>
      <c r="CE25" s="8">
        <f>'C завтраками| Bed and breakfast'!BM27*0.9</f>
        <v>83115</v>
      </c>
      <c r="CF25" s="8">
        <f>'C завтраками| Bed and breakfast'!BN27*0.9</f>
        <v>81765</v>
      </c>
      <c r="CG25" s="8">
        <f>'C завтраками| Bed and breakfast'!BO27*0.9</f>
        <v>81765</v>
      </c>
      <c r="CH25" s="8">
        <f>'C завтраками| Bed and breakfast'!BP27*0.9</f>
        <v>83115</v>
      </c>
      <c r="CI25" s="8">
        <f>'C завтраками| Bed and breakfast'!BQ27*0.9</f>
        <v>83115</v>
      </c>
      <c r="CJ25" s="8">
        <f>'C завтраками| Bed and breakfast'!BR27*0.9</f>
        <v>83115</v>
      </c>
      <c r="CK25" s="8">
        <f>'C завтраками| Bed and breakfast'!BS27*0.9</f>
        <v>72765</v>
      </c>
      <c r="CL25" s="8">
        <f>'C завтраками| Bed and breakfast'!BT27*0.9</f>
        <v>72765</v>
      </c>
      <c r="CM25" s="8">
        <f>'C завтраками| Bed and breakfast'!BU27*0.9</f>
        <v>72765</v>
      </c>
      <c r="CN25" s="8">
        <f>'C завтраками| Bed and breakfast'!BV27*0.9</f>
        <v>72765</v>
      </c>
      <c r="CO25" s="8">
        <f>'C завтраками| Bed and breakfast'!BW27*0.9</f>
        <v>72765</v>
      </c>
      <c r="CP25" s="8">
        <f>'C завтраками| Bed and breakfast'!BX27*0.9</f>
        <v>72765</v>
      </c>
      <c r="CQ25" s="8">
        <f>'C завтраками| Bed and breakfast'!BY27*0.9</f>
        <v>72765</v>
      </c>
      <c r="CR25" s="8">
        <f>'C завтраками| Bed and breakfast'!BZ27*0.9</f>
        <v>72765</v>
      </c>
      <c r="CS25" s="8">
        <f>'C завтраками| Bed and breakfast'!CA27*0.9</f>
        <v>72765</v>
      </c>
      <c r="CT25" s="8">
        <f>'C завтраками| Bed and breakfast'!CB27*0.9</f>
        <v>72765</v>
      </c>
      <c r="CU25" s="8">
        <f>'C завтраками| Bed and breakfast'!CC27*0.9</f>
        <v>72765</v>
      </c>
      <c r="CV25" s="8">
        <f>'C завтраками| Bed and breakfast'!CD27*0.9</f>
        <v>72765</v>
      </c>
      <c r="CW25" s="8">
        <f>'C завтраками| Bed and breakfast'!CE27*0.9</f>
        <v>72765</v>
      </c>
      <c r="CX25" s="8">
        <f>'C завтраками| Bed and breakfast'!CF27*0.9</f>
        <v>72765</v>
      </c>
      <c r="CY25" s="8">
        <f>'C завтраками| Bed and breakfast'!CG27*0.9</f>
        <v>72765</v>
      </c>
      <c r="CZ25" s="8">
        <f>'C завтраками| Bed and breakfast'!CH27*0.9</f>
        <v>72765</v>
      </c>
      <c r="DA25" s="8">
        <f>'C завтраками| Bed and breakfast'!CI27*0.9</f>
        <v>72765</v>
      </c>
      <c r="DB25" s="8">
        <f>'C завтраками| Bed and breakfast'!CJ27*0.9</f>
        <v>72765</v>
      </c>
      <c r="DC25" s="8">
        <f>'C завтраками| Bed and breakfast'!CK27*0.9</f>
        <v>72765</v>
      </c>
      <c r="DD25" s="8">
        <f>'C завтраками| Bed and breakfast'!CL27*0.9</f>
        <v>72765</v>
      </c>
      <c r="DE25" s="8">
        <f>'C завтраками| Bed and breakfast'!CM27*0.9</f>
        <v>72765</v>
      </c>
      <c r="DF25" s="8">
        <f>'C завтраками| Bed and breakfast'!CN27*0.9</f>
        <v>72765</v>
      </c>
      <c r="DG25" s="8">
        <f>'C завтраками| Bed and breakfast'!CO27*0.9</f>
        <v>72765</v>
      </c>
      <c r="DH25" s="8">
        <f>'C завтраками| Bed and breakfast'!CP27*0.9</f>
        <v>64350</v>
      </c>
      <c r="DI25" s="8">
        <f>'C завтраками| Bed and breakfast'!CQ27*0.9</f>
        <v>64350</v>
      </c>
      <c r="DJ25" s="8">
        <f>'C завтраками| Bed and breakfast'!CR27*0.9</f>
        <v>64800</v>
      </c>
      <c r="DK25" s="8">
        <f>'C завтраками| Bed and breakfast'!CS27*0.9</f>
        <v>64800</v>
      </c>
      <c r="DL25" s="8">
        <f>'C завтраками| Bed and breakfast'!CT27*0.9</f>
        <v>64350</v>
      </c>
      <c r="DM25" s="8">
        <f>'C завтраками| Bed and breakfast'!CU27*0.9</f>
        <v>64350</v>
      </c>
      <c r="DN25" s="8">
        <f>'C завтраками| Bed and breakfast'!CV27*0.9</f>
        <v>64350</v>
      </c>
      <c r="DO25" s="8">
        <f>'C завтраками| Bed and breakfast'!CW27*0.9</f>
        <v>64350</v>
      </c>
      <c r="DP25" s="8">
        <f>'C завтраками| Bed and breakfast'!CX27*0.9</f>
        <v>64350</v>
      </c>
      <c r="DQ25" s="8">
        <f>'C завтраками| Bed and breakfast'!CY27*0.9</f>
        <v>64800</v>
      </c>
      <c r="DR25" s="8">
        <f>'C завтраками| Bed and breakfast'!CZ27*0.9</f>
        <v>64800</v>
      </c>
    </row>
    <row r="26" spans="1:129" s="53" customFormat="1" x14ac:dyDescent="0.2">
      <c r="A26" s="89"/>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row>
    <row r="27" spans="1:129" ht="18" customHeight="1" x14ac:dyDescent="0.2">
      <c r="A27" s="111" t="s">
        <v>100</v>
      </c>
      <c r="B27" s="187" t="e">
        <f t="shared" ref="B27:AG27" si="2">B4</f>
        <v>#REF!</v>
      </c>
      <c r="C27" s="187" t="e">
        <f t="shared" si="2"/>
        <v>#REF!</v>
      </c>
      <c r="D27" s="187" t="e">
        <f t="shared" si="2"/>
        <v>#REF!</v>
      </c>
      <c r="E27" s="187" t="e">
        <f t="shared" si="2"/>
        <v>#REF!</v>
      </c>
      <c r="F27" s="187" t="e">
        <f t="shared" si="2"/>
        <v>#REF!</v>
      </c>
      <c r="G27" s="187" t="e">
        <f t="shared" si="2"/>
        <v>#REF!</v>
      </c>
      <c r="H27" s="187" t="e">
        <f t="shared" si="2"/>
        <v>#REF!</v>
      </c>
      <c r="I27" s="187" t="e">
        <f t="shared" si="2"/>
        <v>#REF!</v>
      </c>
      <c r="J27" s="187" t="e">
        <f t="shared" si="2"/>
        <v>#REF!</v>
      </c>
      <c r="K27" s="187" t="e">
        <f t="shared" si="2"/>
        <v>#REF!</v>
      </c>
      <c r="L27" s="187" t="e">
        <f t="shared" si="2"/>
        <v>#REF!</v>
      </c>
      <c r="M27" s="187" t="e">
        <f t="shared" si="2"/>
        <v>#REF!</v>
      </c>
      <c r="N27" s="187" t="e">
        <f t="shared" si="2"/>
        <v>#REF!</v>
      </c>
      <c r="O27" s="187" t="e">
        <f t="shared" si="2"/>
        <v>#REF!</v>
      </c>
      <c r="P27" s="187" t="e">
        <f t="shared" si="2"/>
        <v>#REF!</v>
      </c>
      <c r="Q27" s="187" t="e">
        <f t="shared" si="2"/>
        <v>#REF!</v>
      </c>
      <c r="R27" s="187" t="e">
        <f t="shared" si="2"/>
        <v>#REF!</v>
      </c>
      <c r="S27" s="187" t="e">
        <f t="shared" si="2"/>
        <v>#REF!</v>
      </c>
      <c r="T27" s="187">
        <f t="shared" si="2"/>
        <v>46021</v>
      </c>
      <c r="U27" s="187">
        <f t="shared" si="2"/>
        <v>46022</v>
      </c>
      <c r="V27" s="187">
        <f t="shared" si="2"/>
        <v>46023</v>
      </c>
      <c r="W27" s="187">
        <f t="shared" si="2"/>
        <v>46024</v>
      </c>
      <c r="X27" s="187">
        <f t="shared" si="2"/>
        <v>46025</v>
      </c>
      <c r="Y27" s="187">
        <f t="shared" si="2"/>
        <v>46026</v>
      </c>
      <c r="Z27" s="187">
        <f t="shared" si="2"/>
        <v>46027</v>
      </c>
      <c r="AA27" s="187">
        <f t="shared" si="2"/>
        <v>46028</v>
      </c>
      <c r="AB27" s="187">
        <f t="shared" si="2"/>
        <v>46029</v>
      </c>
      <c r="AC27" s="187">
        <f t="shared" si="2"/>
        <v>46030</v>
      </c>
      <c r="AD27" s="187">
        <f t="shared" si="2"/>
        <v>46031</v>
      </c>
      <c r="AE27" s="187">
        <f t="shared" si="2"/>
        <v>46032</v>
      </c>
      <c r="AF27" s="187">
        <f t="shared" si="2"/>
        <v>46033</v>
      </c>
      <c r="AG27" s="187">
        <f t="shared" si="2"/>
        <v>46034</v>
      </c>
      <c r="AH27" s="187">
        <f t="shared" ref="AH27:BM27" si="3">AH4</f>
        <v>46035</v>
      </c>
      <c r="AI27" s="187">
        <f t="shared" si="3"/>
        <v>46036</v>
      </c>
      <c r="AJ27" s="187">
        <f t="shared" si="3"/>
        <v>46037</v>
      </c>
      <c r="AK27" s="187">
        <f t="shared" si="3"/>
        <v>46038</v>
      </c>
      <c r="AL27" s="187">
        <f t="shared" si="3"/>
        <v>46039</v>
      </c>
      <c r="AM27" s="187">
        <f t="shared" si="3"/>
        <v>46040</v>
      </c>
      <c r="AN27" s="187">
        <f t="shared" si="3"/>
        <v>46041</v>
      </c>
      <c r="AO27" s="187">
        <f t="shared" si="3"/>
        <v>46042</v>
      </c>
      <c r="AP27" s="187">
        <f t="shared" si="3"/>
        <v>46043</v>
      </c>
      <c r="AQ27" s="187">
        <f t="shared" si="3"/>
        <v>46044</v>
      </c>
      <c r="AR27" s="187">
        <f t="shared" si="3"/>
        <v>46045</v>
      </c>
      <c r="AS27" s="187">
        <f t="shared" si="3"/>
        <v>46046</v>
      </c>
      <c r="AT27" s="187">
        <f t="shared" si="3"/>
        <v>46047</v>
      </c>
      <c r="AU27" s="187">
        <f t="shared" si="3"/>
        <v>46048</v>
      </c>
      <c r="AV27" s="187">
        <f t="shared" si="3"/>
        <v>46049</v>
      </c>
      <c r="AW27" s="187">
        <f t="shared" si="3"/>
        <v>46050</v>
      </c>
      <c r="AX27" s="187">
        <f t="shared" si="3"/>
        <v>46051</v>
      </c>
      <c r="AY27" s="187">
        <f t="shared" si="3"/>
        <v>46052</v>
      </c>
      <c r="AZ27" s="187">
        <f t="shared" si="3"/>
        <v>46053</v>
      </c>
      <c r="BA27" s="187">
        <f t="shared" si="3"/>
        <v>46054</v>
      </c>
      <c r="BB27" s="187">
        <f t="shared" si="3"/>
        <v>46055</v>
      </c>
      <c r="BC27" s="187">
        <f t="shared" si="3"/>
        <v>46056</v>
      </c>
      <c r="BD27" s="187">
        <f t="shared" si="3"/>
        <v>46057</v>
      </c>
      <c r="BE27" s="187">
        <f t="shared" si="3"/>
        <v>46058</v>
      </c>
      <c r="BF27" s="187">
        <f t="shared" si="3"/>
        <v>46059</v>
      </c>
      <c r="BG27" s="187">
        <f t="shared" si="3"/>
        <v>46060</v>
      </c>
      <c r="BH27" s="187">
        <f t="shared" si="3"/>
        <v>46061</v>
      </c>
      <c r="BI27" s="187">
        <f t="shared" si="3"/>
        <v>46062</v>
      </c>
      <c r="BJ27" s="187">
        <f t="shared" si="3"/>
        <v>46063</v>
      </c>
      <c r="BK27" s="187">
        <f t="shared" si="3"/>
        <v>46064</v>
      </c>
      <c r="BL27" s="187">
        <f t="shared" si="3"/>
        <v>46065</v>
      </c>
      <c r="BM27" s="187">
        <f t="shared" si="3"/>
        <v>46066</v>
      </c>
      <c r="BN27" s="187">
        <f t="shared" ref="BN27:CS27" si="4">BN4</f>
        <v>46067</v>
      </c>
      <c r="BO27" s="187">
        <f t="shared" si="4"/>
        <v>46068</v>
      </c>
      <c r="BP27" s="187">
        <f t="shared" si="4"/>
        <v>46069</v>
      </c>
      <c r="BQ27" s="187">
        <f t="shared" si="4"/>
        <v>46070</v>
      </c>
      <c r="BR27" s="187">
        <f t="shared" si="4"/>
        <v>46071</v>
      </c>
      <c r="BS27" s="187">
        <f t="shared" si="4"/>
        <v>46072</v>
      </c>
      <c r="BT27" s="187">
        <f t="shared" si="4"/>
        <v>46073</v>
      </c>
      <c r="BU27" s="187">
        <f t="shared" si="4"/>
        <v>46074</v>
      </c>
      <c r="BV27" s="187">
        <f t="shared" si="4"/>
        <v>46075</v>
      </c>
      <c r="BW27" s="187">
        <f t="shared" si="4"/>
        <v>46076</v>
      </c>
      <c r="BX27" s="187">
        <f t="shared" si="4"/>
        <v>46077</v>
      </c>
      <c r="BY27" s="187">
        <f t="shared" si="4"/>
        <v>46078</v>
      </c>
      <c r="BZ27" s="187">
        <f t="shared" si="4"/>
        <v>46079</v>
      </c>
      <c r="CA27" s="187">
        <f t="shared" si="4"/>
        <v>46080</v>
      </c>
      <c r="CB27" s="187">
        <f t="shared" si="4"/>
        <v>46081</v>
      </c>
      <c r="CC27" s="187">
        <f t="shared" si="4"/>
        <v>46082</v>
      </c>
      <c r="CD27" s="187">
        <f t="shared" si="4"/>
        <v>46083</v>
      </c>
      <c r="CE27" s="187">
        <f t="shared" si="4"/>
        <v>46084</v>
      </c>
      <c r="CF27" s="187">
        <f t="shared" si="4"/>
        <v>46085</v>
      </c>
      <c r="CG27" s="187">
        <f t="shared" si="4"/>
        <v>46086</v>
      </c>
      <c r="CH27" s="187">
        <f t="shared" si="4"/>
        <v>46087</v>
      </c>
      <c r="CI27" s="187">
        <f t="shared" si="4"/>
        <v>46088</v>
      </c>
      <c r="CJ27" s="187">
        <f t="shared" si="4"/>
        <v>46089</v>
      </c>
      <c r="CK27" s="187">
        <f t="shared" si="4"/>
        <v>46090</v>
      </c>
      <c r="CL27" s="187">
        <f t="shared" si="4"/>
        <v>46091</v>
      </c>
      <c r="CM27" s="187">
        <f t="shared" si="4"/>
        <v>46092</v>
      </c>
      <c r="CN27" s="187">
        <f t="shared" si="4"/>
        <v>46093</v>
      </c>
      <c r="CO27" s="187">
        <f t="shared" si="4"/>
        <v>46094</v>
      </c>
      <c r="CP27" s="187">
        <f t="shared" si="4"/>
        <v>46095</v>
      </c>
      <c r="CQ27" s="187">
        <f t="shared" si="4"/>
        <v>46096</v>
      </c>
      <c r="CR27" s="187">
        <f t="shared" si="4"/>
        <v>46097</v>
      </c>
      <c r="CS27" s="187">
        <f t="shared" si="4"/>
        <v>46098</v>
      </c>
      <c r="CT27" s="187">
        <f t="shared" ref="CT27:DG27" si="5">CT4</f>
        <v>46099</v>
      </c>
      <c r="CU27" s="187">
        <f t="shared" si="5"/>
        <v>46100</v>
      </c>
      <c r="CV27" s="187">
        <f t="shared" si="5"/>
        <v>46101</v>
      </c>
      <c r="CW27" s="187">
        <f t="shared" si="5"/>
        <v>46102</v>
      </c>
      <c r="CX27" s="187">
        <f t="shared" si="5"/>
        <v>46103</v>
      </c>
      <c r="CY27" s="187">
        <f t="shared" si="5"/>
        <v>46104</v>
      </c>
      <c r="CZ27" s="187">
        <f t="shared" si="5"/>
        <v>46105</v>
      </c>
      <c r="DA27" s="187">
        <f t="shared" si="5"/>
        <v>46106</v>
      </c>
      <c r="DB27" s="187">
        <f t="shared" si="5"/>
        <v>46107</v>
      </c>
      <c r="DC27" s="187">
        <f t="shared" si="5"/>
        <v>46108</v>
      </c>
      <c r="DD27" s="187">
        <f t="shared" si="5"/>
        <v>46109</v>
      </c>
      <c r="DE27" s="187">
        <f t="shared" si="5"/>
        <v>46110</v>
      </c>
      <c r="DF27" s="187">
        <f t="shared" si="5"/>
        <v>46111</v>
      </c>
      <c r="DG27" s="187">
        <f t="shared" si="5"/>
        <v>46112</v>
      </c>
      <c r="DH27" s="187">
        <f t="shared" ref="DH27:DR27" si="6">DH4</f>
        <v>46113</v>
      </c>
      <c r="DI27" s="187">
        <f t="shared" si="6"/>
        <v>46114</v>
      </c>
      <c r="DJ27" s="187">
        <f t="shared" si="6"/>
        <v>46115</v>
      </c>
      <c r="DK27" s="187">
        <f t="shared" si="6"/>
        <v>46116</v>
      </c>
      <c r="DL27" s="187">
        <f t="shared" si="6"/>
        <v>46117</v>
      </c>
      <c r="DM27" s="187">
        <f t="shared" si="6"/>
        <v>46118</v>
      </c>
      <c r="DN27" s="187">
        <f t="shared" si="6"/>
        <v>46119</v>
      </c>
      <c r="DO27" s="187">
        <f t="shared" si="6"/>
        <v>46120</v>
      </c>
      <c r="DP27" s="187">
        <f t="shared" si="6"/>
        <v>46121</v>
      </c>
      <c r="DQ27" s="187">
        <f t="shared" si="6"/>
        <v>46122</v>
      </c>
      <c r="DR27" s="187">
        <f t="shared" si="6"/>
        <v>46123</v>
      </c>
    </row>
    <row r="28" spans="1:129" ht="20.25" customHeight="1" x14ac:dyDescent="0.2">
      <c r="A28" s="90" t="s">
        <v>64</v>
      </c>
      <c r="B28" s="187" t="e">
        <f t="shared" ref="B28:AG28" si="7">B5</f>
        <v>#REF!</v>
      </c>
      <c r="C28" s="187" t="e">
        <f t="shared" si="7"/>
        <v>#REF!</v>
      </c>
      <c r="D28" s="187" t="e">
        <f t="shared" si="7"/>
        <v>#REF!</v>
      </c>
      <c r="E28" s="187" t="e">
        <f t="shared" si="7"/>
        <v>#REF!</v>
      </c>
      <c r="F28" s="187" t="e">
        <f t="shared" si="7"/>
        <v>#REF!</v>
      </c>
      <c r="G28" s="187" t="e">
        <f t="shared" si="7"/>
        <v>#REF!</v>
      </c>
      <c r="H28" s="187" t="e">
        <f t="shared" si="7"/>
        <v>#REF!</v>
      </c>
      <c r="I28" s="187" t="e">
        <f t="shared" si="7"/>
        <v>#REF!</v>
      </c>
      <c r="J28" s="187" t="e">
        <f t="shared" si="7"/>
        <v>#REF!</v>
      </c>
      <c r="K28" s="187" t="e">
        <f t="shared" si="7"/>
        <v>#REF!</v>
      </c>
      <c r="L28" s="187" t="e">
        <f t="shared" si="7"/>
        <v>#REF!</v>
      </c>
      <c r="M28" s="187" t="e">
        <f t="shared" si="7"/>
        <v>#REF!</v>
      </c>
      <c r="N28" s="187" t="e">
        <f t="shared" si="7"/>
        <v>#REF!</v>
      </c>
      <c r="O28" s="187" t="e">
        <f t="shared" si="7"/>
        <v>#REF!</v>
      </c>
      <c r="P28" s="187" t="e">
        <f t="shared" si="7"/>
        <v>#REF!</v>
      </c>
      <c r="Q28" s="187" t="e">
        <f t="shared" si="7"/>
        <v>#REF!</v>
      </c>
      <c r="R28" s="187" t="e">
        <f t="shared" si="7"/>
        <v>#REF!</v>
      </c>
      <c r="S28" s="187" t="e">
        <f t="shared" si="7"/>
        <v>#REF!</v>
      </c>
      <c r="T28" s="187">
        <f t="shared" si="7"/>
        <v>46021</v>
      </c>
      <c r="U28" s="187">
        <f t="shared" si="7"/>
        <v>46022</v>
      </c>
      <c r="V28" s="187">
        <f t="shared" si="7"/>
        <v>46023</v>
      </c>
      <c r="W28" s="187">
        <f t="shared" si="7"/>
        <v>46024</v>
      </c>
      <c r="X28" s="187">
        <f t="shared" si="7"/>
        <v>46025</v>
      </c>
      <c r="Y28" s="187">
        <f t="shared" si="7"/>
        <v>46026</v>
      </c>
      <c r="Z28" s="187">
        <f t="shared" si="7"/>
        <v>46027</v>
      </c>
      <c r="AA28" s="187">
        <f t="shared" si="7"/>
        <v>46028</v>
      </c>
      <c r="AB28" s="187">
        <f t="shared" si="7"/>
        <v>46029</v>
      </c>
      <c r="AC28" s="187">
        <f t="shared" si="7"/>
        <v>46030</v>
      </c>
      <c r="AD28" s="187">
        <f t="shared" si="7"/>
        <v>46031</v>
      </c>
      <c r="AE28" s="187">
        <f t="shared" si="7"/>
        <v>46032</v>
      </c>
      <c r="AF28" s="187">
        <f t="shared" si="7"/>
        <v>46033</v>
      </c>
      <c r="AG28" s="187">
        <f t="shared" si="7"/>
        <v>46034</v>
      </c>
      <c r="AH28" s="187">
        <f t="shared" ref="AH28:BM28" si="8">AH5</f>
        <v>46035</v>
      </c>
      <c r="AI28" s="187">
        <f t="shared" si="8"/>
        <v>46036</v>
      </c>
      <c r="AJ28" s="187">
        <f t="shared" si="8"/>
        <v>46037</v>
      </c>
      <c r="AK28" s="187">
        <f t="shared" si="8"/>
        <v>46038</v>
      </c>
      <c r="AL28" s="187">
        <f t="shared" si="8"/>
        <v>46039</v>
      </c>
      <c r="AM28" s="187">
        <f t="shared" si="8"/>
        <v>46040</v>
      </c>
      <c r="AN28" s="187">
        <f t="shared" si="8"/>
        <v>46041</v>
      </c>
      <c r="AO28" s="187">
        <f t="shared" si="8"/>
        <v>46042</v>
      </c>
      <c r="AP28" s="187">
        <f t="shared" si="8"/>
        <v>46043</v>
      </c>
      <c r="AQ28" s="187">
        <f t="shared" si="8"/>
        <v>46044</v>
      </c>
      <c r="AR28" s="187">
        <f t="shared" si="8"/>
        <v>46045</v>
      </c>
      <c r="AS28" s="187">
        <f t="shared" si="8"/>
        <v>46046</v>
      </c>
      <c r="AT28" s="187">
        <f t="shared" si="8"/>
        <v>46047</v>
      </c>
      <c r="AU28" s="187">
        <f t="shared" si="8"/>
        <v>46048</v>
      </c>
      <c r="AV28" s="187">
        <f t="shared" si="8"/>
        <v>46049</v>
      </c>
      <c r="AW28" s="187">
        <f t="shared" si="8"/>
        <v>46050</v>
      </c>
      <c r="AX28" s="187">
        <f t="shared" si="8"/>
        <v>46051</v>
      </c>
      <c r="AY28" s="187">
        <f t="shared" si="8"/>
        <v>46052</v>
      </c>
      <c r="AZ28" s="187">
        <f t="shared" si="8"/>
        <v>46053</v>
      </c>
      <c r="BA28" s="187">
        <f t="shared" si="8"/>
        <v>46054</v>
      </c>
      <c r="BB28" s="187">
        <f t="shared" si="8"/>
        <v>46055</v>
      </c>
      <c r="BC28" s="187">
        <f t="shared" si="8"/>
        <v>46056</v>
      </c>
      <c r="BD28" s="187">
        <f t="shared" si="8"/>
        <v>46057</v>
      </c>
      <c r="BE28" s="187">
        <f t="shared" si="8"/>
        <v>46058</v>
      </c>
      <c r="BF28" s="187">
        <f t="shared" si="8"/>
        <v>46059</v>
      </c>
      <c r="BG28" s="187">
        <f t="shared" si="8"/>
        <v>46060</v>
      </c>
      <c r="BH28" s="187">
        <f t="shared" si="8"/>
        <v>46061</v>
      </c>
      <c r="BI28" s="187">
        <f t="shared" si="8"/>
        <v>46062</v>
      </c>
      <c r="BJ28" s="187">
        <f t="shared" si="8"/>
        <v>46063</v>
      </c>
      <c r="BK28" s="187">
        <f t="shared" si="8"/>
        <v>46064</v>
      </c>
      <c r="BL28" s="187">
        <f t="shared" si="8"/>
        <v>46065</v>
      </c>
      <c r="BM28" s="187">
        <f t="shared" si="8"/>
        <v>46066</v>
      </c>
      <c r="BN28" s="187">
        <f t="shared" ref="BN28:CS28" si="9">BN5</f>
        <v>46067</v>
      </c>
      <c r="BO28" s="187">
        <f t="shared" si="9"/>
        <v>46068</v>
      </c>
      <c r="BP28" s="187">
        <f t="shared" si="9"/>
        <v>46069</v>
      </c>
      <c r="BQ28" s="187">
        <f t="shared" si="9"/>
        <v>46070</v>
      </c>
      <c r="BR28" s="187">
        <f t="shared" si="9"/>
        <v>46071</v>
      </c>
      <c r="BS28" s="187">
        <f t="shared" si="9"/>
        <v>46072</v>
      </c>
      <c r="BT28" s="187">
        <f t="shared" si="9"/>
        <v>46073</v>
      </c>
      <c r="BU28" s="187">
        <f t="shared" si="9"/>
        <v>46074</v>
      </c>
      <c r="BV28" s="187">
        <f t="shared" si="9"/>
        <v>46075</v>
      </c>
      <c r="BW28" s="187">
        <f t="shared" si="9"/>
        <v>46076</v>
      </c>
      <c r="BX28" s="187">
        <f t="shared" si="9"/>
        <v>46077</v>
      </c>
      <c r="BY28" s="187">
        <f t="shared" si="9"/>
        <v>46078</v>
      </c>
      <c r="BZ28" s="187">
        <f t="shared" si="9"/>
        <v>46079</v>
      </c>
      <c r="CA28" s="187">
        <f t="shared" si="9"/>
        <v>46080</v>
      </c>
      <c r="CB28" s="187">
        <f t="shared" si="9"/>
        <v>46081</v>
      </c>
      <c r="CC28" s="187">
        <f t="shared" si="9"/>
        <v>46082</v>
      </c>
      <c r="CD28" s="187">
        <f t="shared" si="9"/>
        <v>46083</v>
      </c>
      <c r="CE28" s="187">
        <f t="shared" si="9"/>
        <v>46084</v>
      </c>
      <c r="CF28" s="187">
        <f t="shared" si="9"/>
        <v>46085</v>
      </c>
      <c r="CG28" s="187">
        <f t="shared" si="9"/>
        <v>46086</v>
      </c>
      <c r="CH28" s="187">
        <f t="shared" si="9"/>
        <v>46087</v>
      </c>
      <c r="CI28" s="187">
        <f t="shared" si="9"/>
        <v>46088</v>
      </c>
      <c r="CJ28" s="187">
        <f t="shared" si="9"/>
        <v>46089</v>
      </c>
      <c r="CK28" s="187">
        <f t="shared" si="9"/>
        <v>46090</v>
      </c>
      <c r="CL28" s="187">
        <f t="shared" si="9"/>
        <v>46091</v>
      </c>
      <c r="CM28" s="187">
        <f t="shared" si="9"/>
        <v>46092</v>
      </c>
      <c r="CN28" s="187">
        <f t="shared" si="9"/>
        <v>46093</v>
      </c>
      <c r="CO28" s="187">
        <f t="shared" si="9"/>
        <v>46094</v>
      </c>
      <c r="CP28" s="187">
        <f t="shared" si="9"/>
        <v>46095</v>
      </c>
      <c r="CQ28" s="187">
        <f t="shared" si="9"/>
        <v>46096</v>
      </c>
      <c r="CR28" s="187">
        <f t="shared" si="9"/>
        <v>46097</v>
      </c>
      <c r="CS28" s="187">
        <f t="shared" si="9"/>
        <v>46098</v>
      </c>
      <c r="CT28" s="187">
        <f t="shared" ref="CT28:DG28" si="10">CT5</f>
        <v>46099</v>
      </c>
      <c r="CU28" s="187">
        <f t="shared" si="10"/>
        <v>46100</v>
      </c>
      <c r="CV28" s="187">
        <f t="shared" si="10"/>
        <v>46101</v>
      </c>
      <c r="CW28" s="187">
        <f t="shared" si="10"/>
        <v>46102</v>
      </c>
      <c r="CX28" s="187">
        <f t="shared" si="10"/>
        <v>46103</v>
      </c>
      <c r="CY28" s="187">
        <f t="shared" si="10"/>
        <v>46104</v>
      </c>
      <c r="CZ28" s="187">
        <f t="shared" si="10"/>
        <v>46105</v>
      </c>
      <c r="DA28" s="187">
        <f t="shared" si="10"/>
        <v>46106</v>
      </c>
      <c r="DB28" s="187">
        <f t="shared" si="10"/>
        <v>46107</v>
      </c>
      <c r="DC28" s="187">
        <f t="shared" si="10"/>
        <v>46108</v>
      </c>
      <c r="DD28" s="187">
        <f t="shared" si="10"/>
        <v>46109</v>
      </c>
      <c r="DE28" s="187">
        <f t="shared" si="10"/>
        <v>46110</v>
      </c>
      <c r="DF28" s="187">
        <f t="shared" si="10"/>
        <v>46111</v>
      </c>
      <c r="DG28" s="187">
        <f t="shared" si="10"/>
        <v>46112</v>
      </c>
      <c r="DH28" s="187">
        <f t="shared" ref="DH28:DR28" si="11">DH5</f>
        <v>46113</v>
      </c>
      <c r="DI28" s="187">
        <f t="shared" si="11"/>
        <v>46114</v>
      </c>
      <c r="DJ28" s="187">
        <f t="shared" si="11"/>
        <v>46115</v>
      </c>
      <c r="DK28" s="187">
        <f t="shared" si="11"/>
        <v>46116</v>
      </c>
      <c r="DL28" s="187">
        <f t="shared" si="11"/>
        <v>46117</v>
      </c>
      <c r="DM28" s="187">
        <f t="shared" si="11"/>
        <v>46118</v>
      </c>
      <c r="DN28" s="187">
        <f t="shared" si="11"/>
        <v>46119</v>
      </c>
      <c r="DO28" s="187">
        <f t="shared" si="11"/>
        <v>46120</v>
      </c>
      <c r="DP28" s="187">
        <f t="shared" si="11"/>
        <v>46121</v>
      </c>
      <c r="DQ28" s="187">
        <f t="shared" si="11"/>
        <v>46122</v>
      </c>
      <c r="DR28" s="187">
        <f t="shared" si="11"/>
        <v>46123</v>
      </c>
    </row>
    <row r="29" spans="1:129" s="44" customFormat="1" x14ac:dyDescent="0.2">
      <c r="A29" s="42" t="s">
        <v>83</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row>
    <row r="30" spans="1:129" s="50" customFormat="1" x14ac:dyDescent="0.2">
      <c r="A30" s="88">
        <v>1</v>
      </c>
      <c r="B30" s="192" t="e">
        <f t="shared" ref="B30:AG30" si="12">ROUNDUP(B7*0.87,)</f>
        <v>#REF!</v>
      </c>
      <c r="C30" s="192" t="e">
        <f t="shared" si="12"/>
        <v>#REF!</v>
      </c>
      <c r="D30" s="192" t="e">
        <f t="shared" si="12"/>
        <v>#REF!</v>
      </c>
      <c r="E30" s="192" t="e">
        <f t="shared" si="12"/>
        <v>#REF!</v>
      </c>
      <c r="F30" s="192" t="e">
        <f t="shared" si="12"/>
        <v>#REF!</v>
      </c>
      <c r="G30" s="192" t="e">
        <f t="shared" si="12"/>
        <v>#REF!</v>
      </c>
      <c r="H30" s="192" t="e">
        <f t="shared" si="12"/>
        <v>#REF!</v>
      </c>
      <c r="I30" s="192" t="e">
        <f t="shared" si="12"/>
        <v>#REF!</v>
      </c>
      <c r="J30" s="192" t="e">
        <f t="shared" si="12"/>
        <v>#REF!</v>
      </c>
      <c r="K30" s="192" t="e">
        <f t="shared" si="12"/>
        <v>#REF!</v>
      </c>
      <c r="L30" s="192" t="e">
        <f t="shared" si="12"/>
        <v>#REF!</v>
      </c>
      <c r="M30" s="192" t="e">
        <f t="shared" si="12"/>
        <v>#REF!</v>
      </c>
      <c r="N30" s="192" t="e">
        <f t="shared" si="12"/>
        <v>#REF!</v>
      </c>
      <c r="O30" s="192" t="e">
        <f t="shared" si="12"/>
        <v>#REF!</v>
      </c>
      <c r="P30" s="192" t="e">
        <f t="shared" si="12"/>
        <v>#REF!</v>
      </c>
      <c r="Q30" s="192" t="e">
        <f t="shared" si="12"/>
        <v>#REF!</v>
      </c>
      <c r="R30" s="192" t="e">
        <f t="shared" si="12"/>
        <v>#REF!</v>
      </c>
      <c r="S30" s="192" t="e">
        <f t="shared" si="12"/>
        <v>#REF!</v>
      </c>
      <c r="T30" s="192">
        <f t="shared" si="12"/>
        <v>29167</v>
      </c>
      <c r="U30" s="192">
        <f t="shared" si="12"/>
        <v>40521</v>
      </c>
      <c r="V30" s="192">
        <f t="shared" si="12"/>
        <v>40521</v>
      </c>
      <c r="W30" s="192">
        <f t="shared" si="12"/>
        <v>40521</v>
      </c>
      <c r="X30" s="192">
        <f t="shared" si="12"/>
        <v>35040</v>
      </c>
      <c r="Y30" s="192">
        <f t="shared" si="12"/>
        <v>35040</v>
      </c>
      <c r="Z30" s="192">
        <f t="shared" si="12"/>
        <v>35040</v>
      </c>
      <c r="AA30" s="192">
        <f t="shared" si="12"/>
        <v>35040</v>
      </c>
      <c r="AB30" s="192">
        <f t="shared" si="12"/>
        <v>35040</v>
      </c>
      <c r="AC30" s="192">
        <f t="shared" si="12"/>
        <v>35040</v>
      </c>
      <c r="AD30" s="192">
        <f t="shared" si="12"/>
        <v>28541</v>
      </c>
      <c r="AE30" s="192">
        <f t="shared" si="12"/>
        <v>15621</v>
      </c>
      <c r="AF30" s="192">
        <f t="shared" si="12"/>
        <v>15621</v>
      </c>
      <c r="AG30" s="192">
        <f t="shared" si="12"/>
        <v>15621</v>
      </c>
      <c r="AH30" s="192">
        <f t="shared" ref="AH30:BM30" si="13">ROUNDUP(AH7*0.87,)</f>
        <v>15621</v>
      </c>
      <c r="AI30" s="192">
        <f t="shared" si="13"/>
        <v>15621</v>
      </c>
      <c r="AJ30" s="192">
        <f t="shared" si="13"/>
        <v>17187</v>
      </c>
      <c r="AK30" s="192">
        <f t="shared" si="13"/>
        <v>17187</v>
      </c>
      <c r="AL30" s="192">
        <f t="shared" si="13"/>
        <v>17187</v>
      </c>
      <c r="AM30" s="192">
        <f t="shared" si="13"/>
        <v>17187</v>
      </c>
      <c r="AN30" s="192">
        <f t="shared" si="13"/>
        <v>17187</v>
      </c>
      <c r="AO30" s="192">
        <f t="shared" si="13"/>
        <v>15621</v>
      </c>
      <c r="AP30" s="192">
        <f t="shared" si="13"/>
        <v>15621</v>
      </c>
      <c r="AQ30" s="192">
        <f t="shared" si="13"/>
        <v>15621</v>
      </c>
      <c r="AR30" s="192">
        <f t="shared" si="13"/>
        <v>15621</v>
      </c>
      <c r="AS30" s="192">
        <f t="shared" si="13"/>
        <v>15621</v>
      </c>
      <c r="AT30" s="192">
        <f t="shared" si="13"/>
        <v>18753</v>
      </c>
      <c r="AU30" s="192">
        <f t="shared" si="13"/>
        <v>18753</v>
      </c>
      <c r="AV30" s="192">
        <f t="shared" si="13"/>
        <v>18753</v>
      </c>
      <c r="AW30" s="192">
        <f t="shared" si="13"/>
        <v>18753</v>
      </c>
      <c r="AX30" s="192">
        <f t="shared" si="13"/>
        <v>18753</v>
      </c>
      <c r="AY30" s="192">
        <f t="shared" si="13"/>
        <v>20319</v>
      </c>
      <c r="AZ30" s="192">
        <f t="shared" si="13"/>
        <v>22277</v>
      </c>
      <c r="BA30" s="192">
        <f t="shared" si="13"/>
        <v>22668</v>
      </c>
      <c r="BB30" s="192">
        <f t="shared" si="13"/>
        <v>22668</v>
      </c>
      <c r="BC30" s="192">
        <f t="shared" si="13"/>
        <v>22668</v>
      </c>
      <c r="BD30" s="192">
        <f t="shared" si="13"/>
        <v>22668</v>
      </c>
      <c r="BE30" s="192">
        <f t="shared" si="13"/>
        <v>22668</v>
      </c>
      <c r="BF30" s="192">
        <f t="shared" si="13"/>
        <v>22668</v>
      </c>
      <c r="BG30" s="192">
        <f t="shared" si="13"/>
        <v>22668</v>
      </c>
      <c r="BH30" s="192">
        <f t="shared" si="13"/>
        <v>22668</v>
      </c>
      <c r="BI30" s="192">
        <f t="shared" si="13"/>
        <v>22668</v>
      </c>
      <c r="BJ30" s="192">
        <f t="shared" si="13"/>
        <v>22668</v>
      </c>
      <c r="BK30" s="192">
        <f t="shared" si="13"/>
        <v>21102</v>
      </c>
      <c r="BL30" s="192">
        <f t="shared" si="13"/>
        <v>21102</v>
      </c>
      <c r="BM30" s="192">
        <f t="shared" si="13"/>
        <v>22668</v>
      </c>
      <c r="BN30" s="192">
        <f t="shared" ref="BN30:CS30" si="14">ROUNDUP(BN7*0.87,)</f>
        <v>22668</v>
      </c>
      <c r="BO30" s="192">
        <f t="shared" si="14"/>
        <v>24234</v>
      </c>
      <c r="BP30" s="192">
        <f t="shared" si="14"/>
        <v>26192</v>
      </c>
      <c r="BQ30" s="192">
        <f t="shared" si="14"/>
        <v>26192</v>
      </c>
      <c r="BR30" s="192">
        <f t="shared" si="14"/>
        <v>26192</v>
      </c>
      <c r="BS30" s="192">
        <f t="shared" si="14"/>
        <v>26192</v>
      </c>
      <c r="BT30" s="192">
        <f t="shared" si="14"/>
        <v>28149</v>
      </c>
      <c r="BU30" s="192">
        <f t="shared" si="14"/>
        <v>30498</v>
      </c>
      <c r="BV30" s="192">
        <f t="shared" si="14"/>
        <v>30498</v>
      </c>
      <c r="BW30" s="192">
        <f t="shared" si="14"/>
        <v>28149</v>
      </c>
      <c r="BX30" s="192">
        <f t="shared" si="14"/>
        <v>24234</v>
      </c>
      <c r="BY30" s="192">
        <f t="shared" si="14"/>
        <v>24234</v>
      </c>
      <c r="BZ30" s="192">
        <f t="shared" si="14"/>
        <v>26192</v>
      </c>
      <c r="CA30" s="192">
        <f t="shared" si="14"/>
        <v>26192</v>
      </c>
      <c r="CB30" s="192">
        <f t="shared" si="14"/>
        <v>19536</v>
      </c>
      <c r="CC30" s="192">
        <f t="shared" si="14"/>
        <v>19889</v>
      </c>
      <c r="CD30" s="192">
        <f t="shared" si="14"/>
        <v>19889</v>
      </c>
      <c r="CE30" s="192">
        <f t="shared" si="14"/>
        <v>19889</v>
      </c>
      <c r="CF30" s="192">
        <f t="shared" si="14"/>
        <v>18714</v>
      </c>
      <c r="CG30" s="192">
        <f t="shared" si="14"/>
        <v>18714</v>
      </c>
      <c r="CH30" s="192">
        <f t="shared" si="14"/>
        <v>19889</v>
      </c>
      <c r="CI30" s="192">
        <f t="shared" si="14"/>
        <v>19889</v>
      </c>
      <c r="CJ30" s="192">
        <f t="shared" si="14"/>
        <v>19889</v>
      </c>
      <c r="CK30" s="192">
        <f t="shared" si="14"/>
        <v>18714</v>
      </c>
      <c r="CL30" s="192">
        <f t="shared" si="14"/>
        <v>18714</v>
      </c>
      <c r="CM30" s="192">
        <f t="shared" si="14"/>
        <v>18714</v>
      </c>
      <c r="CN30" s="192">
        <f t="shared" si="14"/>
        <v>18714</v>
      </c>
      <c r="CO30" s="192">
        <f t="shared" si="14"/>
        <v>18714</v>
      </c>
      <c r="CP30" s="192">
        <f t="shared" si="14"/>
        <v>18714</v>
      </c>
      <c r="CQ30" s="192">
        <f t="shared" si="14"/>
        <v>18714</v>
      </c>
      <c r="CR30" s="192">
        <f t="shared" si="14"/>
        <v>18714</v>
      </c>
      <c r="CS30" s="192">
        <f t="shared" si="14"/>
        <v>18714</v>
      </c>
      <c r="CT30" s="192">
        <f t="shared" ref="CT30:DG30" si="15">ROUNDUP(CT7*0.87,)</f>
        <v>18714</v>
      </c>
      <c r="CU30" s="192">
        <f t="shared" si="15"/>
        <v>18714</v>
      </c>
      <c r="CV30" s="192">
        <f t="shared" si="15"/>
        <v>18714</v>
      </c>
      <c r="CW30" s="192">
        <f t="shared" si="15"/>
        <v>18714</v>
      </c>
      <c r="CX30" s="192">
        <f t="shared" si="15"/>
        <v>18714</v>
      </c>
      <c r="CY30" s="192">
        <f t="shared" si="15"/>
        <v>18714</v>
      </c>
      <c r="CZ30" s="192">
        <f t="shared" si="15"/>
        <v>18714</v>
      </c>
      <c r="DA30" s="192">
        <f t="shared" si="15"/>
        <v>18714</v>
      </c>
      <c r="DB30" s="192">
        <f t="shared" si="15"/>
        <v>18714</v>
      </c>
      <c r="DC30" s="192">
        <f t="shared" si="15"/>
        <v>18714</v>
      </c>
      <c r="DD30" s="192">
        <f t="shared" si="15"/>
        <v>18714</v>
      </c>
      <c r="DE30" s="192">
        <f t="shared" si="15"/>
        <v>18714</v>
      </c>
      <c r="DF30" s="192">
        <f t="shared" si="15"/>
        <v>18714</v>
      </c>
      <c r="DG30" s="192">
        <f t="shared" si="15"/>
        <v>18714</v>
      </c>
      <c r="DH30" s="192">
        <f t="shared" ref="DH30:DR30" si="16">ROUNDUP(DH7*0.87,)</f>
        <v>11471</v>
      </c>
      <c r="DI30" s="192">
        <f t="shared" si="16"/>
        <v>11471</v>
      </c>
      <c r="DJ30" s="192">
        <f t="shared" si="16"/>
        <v>11863</v>
      </c>
      <c r="DK30" s="192">
        <f t="shared" si="16"/>
        <v>11863</v>
      </c>
      <c r="DL30" s="192">
        <f t="shared" si="16"/>
        <v>11471</v>
      </c>
      <c r="DM30" s="192">
        <f t="shared" si="16"/>
        <v>11471</v>
      </c>
      <c r="DN30" s="192">
        <f t="shared" si="16"/>
        <v>11471</v>
      </c>
      <c r="DO30" s="192">
        <f t="shared" si="16"/>
        <v>11471</v>
      </c>
      <c r="DP30" s="192">
        <f t="shared" si="16"/>
        <v>11471</v>
      </c>
      <c r="DQ30" s="192">
        <f t="shared" si="16"/>
        <v>11863</v>
      </c>
      <c r="DR30" s="192">
        <f t="shared" si="16"/>
        <v>11863</v>
      </c>
    </row>
    <row r="31" spans="1:129" s="50" customFormat="1" x14ac:dyDescent="0.2">
      <c r="A31" s="88">
        <v>2</v>
      </c>
      <c r="B31" s="192" t="e">
        <f t="shared" ref="B31:AG31" si="17">ROUNDUP(B8*0.87,)</f>
        <v>#REF!</v>
      </c>
      <c r="C31" s="192" t="e">
        <f t="shared" si="17"/>
        <v>#REF!</v>
      </c>
      <c r="D31" s="192" t="e">
        <f t="shared" si="17"/>
        <v>#REF!</v>
      </c>
      <c r="E31" s="192" t="e">
        <f t="shared" si="17"/>
        <v>#REF!</v>
      </c>
      <c r="F31" s="192" t="e">
        <f t="shared" si="17"/>
        <v>#REF!</v>
      </c>
      <c r="G31" s="192" t="e">
        <f t="shared" si="17"/>
        <v>#REF!</v>
      </c>
      <c r="H31" s="192" t="e">
        <f t="shared" si="17"/>
        <v>#REF!</v>
      </c>
      <c r="I31" s="192" t="e">
        <f t="shared" si="17"/>
        <v>#REF!</v>
      </c>
      <c r="J31" s="192" t="e">
        <f t="shared" si="17"/>
        <v>#REF!</v>
      </c>
      <c r="K31" s="192" t="e">
        <f t="shared" si="17"/>
        <v>#REF!</v>
      </c>
      <c r="L31" s="192" t="e">
        <f t="shared" si="17"/>
        <v>#REF!</v>
      </c>
      <c r="M31" s="192" t="e">
        <f t="shared" si="17"/>
        <v>#REF!</v>
      </c>
      <c r="N31" s="192" t="e">
        <f t="shared" si="17"/>
        <v>#REF!</v>
      </c>
      <c r="O31" s="192" t="e">
        <f t="shared" si="17"/>
        <v>#REF!</v>
      </c>
      <c r="P31" s="192" t="e">
        <f t="shared" si="17"/>
        <v>#REF!</v>
      </c>
      <c r="Q31" s="192" t="e">
        <f t="shared" si="17"/>
        <v>#REF!</v>
      </c>
      <c r="R31" s="192" t="e">
        <f t="shared" si="17"/>
        <v>#REF!</v>
      </c>
      <c r="S31" s="192" t="e">
        <f t="shared" si="17"/>
        <v>#REF!</v>
      </c>
      <c r="T31" s="192">
        <f t="shared" si="17"/>
        <v>30929</v>
      </c>
      <c r="U31" s="192">
        <f t="shared" si="17"/>
        <v>42282</v>
      </c>
      <c r="V31" s="192">
        <f t="shared" si="17"/>
        <v>42282</v>
      </c>
      <c r="W31" s="192">
        <f t="shared" si="17"/>
        <v>42282</v>
      </c>
      <c r="X31" s="192">
        <f t="shared" si="17"/>
        <v>36801</v>
      </c>
      <c r="Y31" s="192">
        <f t="shared" si="17"/>
        <v>36801</v>
      </c>
      <c r="Z31" s="192">
        <f t="shared" si="17"/>
        <v>36801</v>
      </c>
      <c r="AA31" s="192">
        <f t="shared" si="17"/>
        <v>36801</v>
      </c>
      <c r="AB31" s="192">
        <f t="shared" si="17"/>
        <v>36801</v>
      </c>
      <c r="AC31" s="192">
        <f t="shared" si="17"/>
        <v>36801</v>
      </c>
      <c r="AD31" s="192">
        <f t="shared" si="17"/>
        <v>30068</v>
      </c>
      <c r="AE31" s="192">
        <f t="shared" si="17"/>
        <v>17148</v>
      </c>
      <c r="AF31" s="192">
        <f t="shared" si="17"/>
        <v>17148</v>
      </c>
      <c r="AG31" s="192">
        <f t="shared" si="17"/>
        <v>17148</v>
      </c>
      <c r="AH31" s="192">
        <f t="shared" ref="AH31:BM31" si="18">ROUNDUP(AH8*0.87,)</f>
        <v>17148</v>
      </c>
      <c r="AI31" s="192">
        <f t="shared" si="18"/>
        <v>17148</v>
      </c>
      <c r="AJ31" s="192">
        <f t="shared" si="18"/>
        <v>18714</v>
      </c>
      <c r="AK31" s="192">
        <f t="shared" si="18"/>
        <v>18714</v>
      </c>
      <c r="AL31" s="192">
        <f t="shared" si="18"/>
        <v>18714</v>
      </c>
      <c r="AM31" s="192">
        <f t="shared" si="18"/>
        <v>18714</v>
      </c>
      <c r="AN31" s="192">
        <f t="shared" si="18"/>
        <v>18714</v>
      </c>
      <c r="AO31" s="192">
        <f t="shared" si="18"/>
        <v>17148</v>
      </c>
      <c r="AP31" s="192">
        <f t="shared" si="18"/>
        <v>17148</v>
      </c>
      <c r="AQ31" s="192">
        <f t="shared" si="18"/>
        <v>17148</v>
      </c>
      <c r="AR31" s="192">
        <f t="shared" si="18"/>
        <v>17148</v>
      </c>
      <c r="AS31" s="192">
        <f t="shared" si="18"/>
        <v>17148</v>
      </c>
      <c r="AT31" s="192">
        <f t="shared" si="18"/>
        <v>20280</v>
      </c>
      <c r="AU31" s="192">
        <f t="shared" si="18"/>
        <v>20280</v>
      </c>
      <c r="AV31" s="192">
        <f t="shared" si="18"/>
        <v>20280</v>
      </c>
      <c r="AW31" s="192">
        <f t="shared" si="18"/>
        <v>20280</v>
      </c>
      <c r="AX31" s="192">
        <f t="shared" si="18"/>
        <v>20280</v>
      </c>
      <c r="AY31" s="192">
        <f t="shared" si="18"/>
        <v>21846</v>
      </c>
      <c r="AZ31" s="192">
        <f t="shared" si="18"/>
        <v>23804</v>
      </c>
      <c r="BA31" s="192">
        <f t="shared" si="18"/>
        <v>24195</v>
      </c>
      <c r="BB31" s="192">
        <f t="shared" si="18"/>
        <v>24195</v>
      </c>
      <c r="BC31" s="192">
        <f t="shared" si="18"/>
        <v>24195</v>
      </c>
      <c r="BD31" s="192">
        <f t="shared" si="18"/>
        <v>24195</v>
      </c>
      <c r="BE31" s="192">
        <f t="shared" si="18"/>
        <v>24195</v>
      </c>
      <c r="BF31" s="192">
        <f t="shared" si="18"/>
        <v>24195</v>
      </c>
      <c r="BG31" s="192">
        <f t="shared" si="18"/>
        <v>24195</v>
      </c>
      <c r="BH31" s="192">
        <f t="shared" si="18"/>
        <v>24195</v>
      </c>
      <c r="BI31" s="192">
        <f t="shared" si="18"/>
        <v>24195</v>
      </c>
      <c r="BJ31" s="192">
        <f t="shared" si="18"/>
        <v>24195</v>
      </c>
      <c r="BK31" s="192">
        <f t="shared" si="18"/>
        <v>22629</v>
      </c>
      <c r="BL31" s="192">
        <f t="shared" si="18"/>
        <v>22629</v>
      </c>
      <c r="BM31" s="192">
        <f t="shared" si="18"/>
        <v>24195</v>
      </c>
      <c r="BN31" s="192">
        <f t="shared" ref="BN31:CS31" si="19">ROUNDUP(BN8*0.87,)</f>
        <v>24195</v>
      </c>
      <c r="BO31" s="192">
        <f t="shared" si="19"/>
        <v>25761</v>
      </c>
      <c r="BP31" s="192">
        <f t="shared" si="19"/>
        <v>27719</v>
      </c>
      <c r="BQ31" s="192">
        <f t="shared" si="19"/>
        <v>27719</v>
      </c>
      <c r="BR31" s="192">
        <f t="shared" si="19"/>
        <v>27719</v>
      </c>
      <c r="BS31" s="192">
        <f t="shared" si="19"/>
        <v>27719</v>
      </c>
      <c r="BT31" s="192">
        <f t="shared" si="19"/>
        <v>29676</v>
      </c>
      <c r="BU31" s="192">
        <f t="shared" si="19"/>
        <v>32025</v>
      </c>
      <c r="BV31" s="192">
        <f t="shared" si="19"/>
        <v>32025</v>
      </c>
      <c r="BW31" s="192">
        <f t="shared" si="19"/>
        <v>29676</v>
      </c>
      <c r="BX31" s="192">
        <f t="shared" si="19"/>
        <v>25761</v>
      </c>
      <c r="BY31" s="192">
        <f t="shared" si="19"/>
        <v>25761</v>
      </c>
      <c r="BZ31" s="192">
        <f t="shared" si="19"/>
        <v>27719</v>
      </c>
      <c r="CA31" s="192">
        <f t="shared" si="19"/>
        <v>27719</v>
      </c>
      <c r="CB31" s="192">
        <f t="shared" si="19"/>
        <v>21063</v>
      </c>
      <c r="CC31" s="192">
        <f t="shared" si="19"/>
        <v>21416</v>
      </c>
      <c r="CD31" s="192">
        <f t="shared" si="19"/>
        <v>21416</v>
      </c>
      <c r="CE31" s="192">
        <f t="shared" si="19"/>
        <v>21416</v>
      </c>
      <c r="CF31" s="192">
        <f t="shared" si="19"/>
        <v>20241</v>
      </c>
      <c r="CG31" s="192">
        <f t="shared" si="19"/>
        <v>20241</v>
      </c>
      <c r="CH31" s="192">
        <f t="shared" si="19"/>
        <v>21416</v>
      </c>
      <c r="CI31" s="192">
        <f t="shared" si="19"/>
        <v>21416</v>
      </c>
      <c r="CJ31" s="192">
        <f t="shared" si="19"/>
        <v>21416</v>
      </c>
      <c r="CK31" s="192">
        <f t="shared" si="19"/>
        <v>20241</v>
      </c>
      <c r="CL31" s="192">
        <f t="shared" si="19"/>
        <v>20241</v>
      </c>
      <c r="CM31" s="192">
        <f t="shared" si="19"/>
        <v>20241</v>
      </c>
      <c r="CN31" s="192">
        <f t="shared" si="19"/>
        <v>20241</v>
      </c>
      <c r="CO31" s="192">
        <f t="shared" si="19"/>
        <v>20241</v>
      </c>
      <c r="CP31" s="192">
        <f t="shared" si="19"/>
        <v>20241</v>
      </c>
      <c r="CQ31" s="192">
        <f t="shared" si="19"/>
        <v>20241</v>
      </c>
      <c r="CR31" s="192">
        <f t="shared" si="19"/>
        <v>20241</v>
      </c>
      <c r="CS31" s="192">
        <f t="shared" si="19"/>
        <v>20241</v>
      </c>
      <c r="CT31" s="192">
        <f t="shared" ref="CT31:DG31" si="20">ROUNDUP(CT8*0.87,)</f>
        <v>20241</v>
      </c>
      <c r="CU31" s="192">
        <f t="shared" si="20"/>
        <v>20241</v>
      </c>
      <c r="CV31" s="192">
        <f t="shared" si="20"/>
        <v>20241</v>
      </c>
      <c r="CW31" s="192">
        <f t="shared" si="20"/>
        <v>20241</v>
      </c>
      <c r="CX31" s="192">
        <f t="shared" si="20"/>
        <v>20241</v>
      </c>
      <c r="CY31" s="192">
        <f t="shared" si="20"/>
        <v>20241</v>
      </c>
      <c r="CZ31" s="192">
        <f t="shared" si="20"/>
        <v>20241</v>
      </c>
      <c r="DA31" s="192">
        <f t="shared" si="20"/>
        <v>20241</v>
      </c>
      <c r="DB31" s="192">
        <f t="shared" si="20"/>
        <v>20241</v>
      </c>
      <c r="DC31" s="192">
        <f t="shared" si="20"/>
        <v>20241</v>
      </c>
      <c r="DD31" s="192">
        <f t="shared" si="20"/>
        <v>20241</v>
      </c>
      <c r="DE31" s="192">
        <f t="shared" si="20"/>
        <v>20241</v>
      </c>
      <c r="DF31" s="192">
        <f t="shared" si="20"/>
        <v>20241</v>
      </c>
      <c r="DG31" s="192">
        <f t="shared" si="20"/>
        <v>20241</v>
      </c>
      <c r="DH31" s="192">
        <f t="shared" ref="DH31:DR31" si="21">ROUNDUP(DH8*0.87,)</f>
        <v>12920</v>
      </c>
      <c r="DI31" s="192">
        <f t="shared" si="21"/>
        <v>12920</v>
      </c>
      <c r="DJ31" s="192">
        <f t="shared" si="21"/>
        <v>13311</v>
      </c>
      <c r="DK31" s="192">
        <f t="shared" si="21"/>
        <v>13311</v>
      </c>
      <c r="DL31" s="192">
        <f t="shared" si="21"/>
        <v>12920</v>
      </c>
      <c r="DM31" s="192">
        <f t="shared" si="21"/>
        <v>12920</v>
      </c>
      <c r="DN31" s="192">
        <f t="shared" si="21"/>
        <v>12920</v>
      </c>
      <c r="DO31" s="192">
        <f t="shared" si="21"/>
        <v>12920</v>
      </c>
      <c r="DP31" s="192">
        <f t="shared" si="21"/>
        <v>12920</v>
      </c>
      <c r="DQ31" s="192">
        <f t="shared" si="21"/>
        <v>13311</v>
      </c>
      <c r="DR31" s="192">
        <f t="shared" si="21"/>
        <v>13311</v>
      </c>
    </row>
    <row r="32" spans="1:129" s="53" customFormat="1" x14ac:dyDescent="0.2">
      <c r="A32" s="229" t="s">
        <v>300</v>
      </c>
      <c r="B32" s="206"/>
      <c r="C32" s="94"/>
      <c r="D32" s="94"/>
      <c r="E32" s="94"/>
      <c r="F32" s="94"/>
      <c r="G32" s="94"/>
      <c r="H32" s="94"/>
      <c r="I32" s="94"/>
      <c r="J32" s="94"/>
      <c r="K32" s="94"/>
      <c r="L32" s="94"/>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row>
    <row r="33" spans="1:129" s="53" customFormat="1" x14ac:dyDescent="0.2">
      <c r="A33" s="88">
        <v>1</v>
      </c>
      <c r="B33" s="7" t="e">
        <f>B30</f>
        <v>#REF!</v>
      </c>
      <c r="C33" s="7" t="e">
        <f t="shared" ref="C33:BN34" si="22">C30</f>
        <v>#REF!</v>
      </c>
      <c r="D33" s="7" t="e">
        <f t="shared" si="22"/>
        <v>#REF!</v>
      </c>
      <c r="E33" s="7" t="e">
        <f t="shared" si="22"/>
        <v>#REF!</v>
      </c>
      <c r="F33" s="7" t="e">
        <f t="shared" si="22"/>
        <v>#REF!</v>
      </c>
      <c r="G33" s="7" t="e">
        <f t="shared" si="22"/>
        <v>#REF!</v>
      </c>
      <c r="H33" s="7" t="e">
        <f t="shared" si="22"/>
        <v>#REF!</v>
      </c>
      <c r="I33" s="7" t="e">
        <f t="shared" si="22"/>
        <v>#REF!</v>
      </c>
      <c r="J33" s="7" t="e">
        <f t="shared" si="22"/>
        <v>#REF!</v>
      </c>
      <c r="K33" s="7" t="e">
        <f t="shared" si="22"/>
        <v>#REF!</v>
      </c>
      <c r="L33" s="7" t="e">
        <f t="shared" si="22"/>
        <v>#REF!</v>
      </c>
      <c r="M33" s="7" t="e">
        <f t="shared" si="22"/>
        <v>#REF!</v>
      </c>
      <c r="N33" s="7" t="e">
        <f t="shared" si="22"/>
        <v>#REF!</v>
      </c>
      <c r="O33" s="7" t="e">
        <f t="shared" si="22"/>
        <v>#REF!</v>
      </c>
      <c r="P33" s="7" t="e">
        <f t="shared" si="22"/>
        <v>#REF!</v>
      </c>
      <c r="Q33" s="7" t="e">
        <f t="shared" si="22"/>
        <v>#REF!</v>
      </c>
      <c r="R33" s="7" t="e">
        <f t="shared" si="22"/>
        <v>#REF!</v>
      </c>
      <c r="S33" s="7" t="e">
        <f t="shared" si="22"/>
        <v>#REF!</v>
      </c>
      <c r="T33" s="7">
        <f t="shared" si="22"/>
        <v>29167</v>
      </c>
      <c r="U33" s="7">
        <f t="shared" si="22"/>
        <v>40521</v>
      </c>
      <c r="V33" s="7">
        <f t="shared" si="22"/>
        <v>40521</v>
      </c>
      <c r="W33" s="7">
        <f t="shared" si="22"/>
        <v>40521</v>
      </c>
      <c r="X33" s="7">
        <f t="shared" si="22"/>
        <v>35040</v>
      </c>
      <c r="Y33" s="7">
        <f t="shared" si="22"/>
        <v>35040</v>
      </c>
      <c r="Z33" s="7">
        <f t="shared" si="22"/>
        <v>35040</v>
      </c>
      <c r="AA33" s="7">
        <f t="shared" si="22"/>
        <v>35040</v>
      </c>
      <c r="AB33" s="7">
        <f t="shared" si="22"/>
        <v>35040</v>
      </c>
      <c r="AC33" s="7">
        <f t="shared" si="22"/>
        <v>35040</v>
      </c>
      <c r="AD33" s="7">
        <f t="shared" si="22"/>
        <v>28541</v>
      </c>
      <c r="AE33" s="7">
        <f t="shared" si="22"/>
        <v>15621</v>
      </c>
      <c r="AF33" s="7">
        <f t="shared" si="22"/>
        <v>15621</v>
      </c>
      <c r="AG33" s="7">
        <f t="shared" si="22"/>
        <v>15621</v>
      </c>
      <c r="AH33" s="7">
        <f t="shared" si="22"/>
        <v>15621</v>
      </c>
      <c r="AI33" s="7">
        <f t="shared" si="22"/>
        <v>15621</v>
      </c>
      <c r="AJ33" s="7">
        <f t="shared" si="22"/>
        <v>17187</v>
      </c>
      <c r="AK33" s="7">
        <f t="shared" si="22"/>
        <v>17187</v>
      </c>
      <c r="AL33" s="7">
        <f t="shared" si="22"/>
        <v>17187</v>
      </c>
      <c r="AM33" s="7">
        <f t="shared" si="22"/>
        <v>17187</v>
      </c>
      <c r="AN33" s="7">
        <f t="shared" si="22"/>
        <v>17187</v>
      </c>
      <c r="AO33" s="7">
        <f t="shared" si="22"/>
        <v>15621</v>
      </c>
      <c r="AP33" s="7">
        <f t="shared" si="22"/>
        <v>15621</v>
      </c>
      <c r="AQ33" s="7">
        <f t="shared" si="22"/>
        <v>15621</v>
      </c>
      <c r="AR33" s="7">
        <f t="shared" si="22"/>
        <v>15621</v>
      </c>
      <c r="AS33" s="7">
        <f t="shared" si="22"/>
        <v>15621</v>
      </c>
      <c r="AT33" s="7">
        <f t="shared" si="22"/>
        <v>18753</v>
      </c>
      <c r="AU33" s="7">
        <f t="shared" si="22"/>
        <v>18753</v>
      </c>
      <c r="AV33" s="7">
        <f t="shared" si="22"/>
        <v>18753</v>
      </c>
      <c r="AW33" s="7">
        <f t="shared" si="22"/>
        <v>18753</v>
      </c>
      <c r="AX33" s="7">
        <f t="shared" si="22"/>
        <v>18753</v>
      </c>
      <c r="AY33" s="7">
        <f t="shared" si="22"/>
        <v>20319</v>
      </c>
      <c r="AZ33" s="7">
        <f t="shared" si="22"/>
        <v>22277</v>
      </c>
      <c r="BA33" s="7">
        <f t="shared" si="22"/>
        <v>22668</v>
      </c>
      <c r="BB33" s="7">
        <f t="shared" si="22"/>
        <v>22668</v>
      </c>
      <c r="BC33" s="7">
        <f t="shared" si="22"/>
        <v>22668</v>
      </c>
      <c r="BD33" s="7">
        <f t="shared" si="22"/>
        <v>22668</v>
      </c>
      <c r="BE33" s="7">
        <f t="shared" si="22"/>
        <v>22668</v>
      </c>
      <c r="BF33" s="7">
        <f t="shared" si="22"/>
        <v>22668</v>
      </c>
      <c r="BG33" s="7">
        <f t="shared" si="22"/>
        <v>22668</v>
      </c>
      <c r="BH33" s="7">
        <f t="shared" si="22"/>
        <v>22668</v>
      </c>
      <c r="BI33" s="7">
        <f t="shared" si="22"/>
        <v>22668</v>
      </c>
      <c r="BJ33" s="7">
        <f t="shared" si="22"/>
        <v>22668</v>
      </c>
      <c r="BK33" s="7">
        <f t="shared" si="22"/>
        <v>21102</v>
      </c>
      <c r="BL33" s="7">
        <f t="shared" si="22"/>
        <v>21102</v>
      </c>
      <c r="BM33" s="7">
        <f t="shared" si="22"/>
        <v>22668</v>
      </c>
      <c r="BN33" s="7">
        <f t="shared" si="22"/>
        <v>22668</v>
      </c>
      <c r="BO33" s="7">
        <f t="shared" ref="BO33:DY34" si="23">BO30</f>
        <v>24234</v>
      </c>
      <c r="BP33" s="7">
        <f t="shared" si="23"/>
        <v>26192</v>
      </c>
      <c r="BQ33" s="7">
        <f t="shared" si="23"/>
        <v>26192</v>
      </c>
      <c r="BR33" s="7">
        <f t="shared" si="23"/>
        <v>26192</v>
      </c>
      <c r="BS33" s="7">
        <f t="shared" si="23"/>
        <v>26192</v>
      </c>
      <c r="BT33" s="7">
        <f t="shared" si="23"/>
        <v>28149</v>
      </c>
      <c r="BU33" s="7">
        <f t="shared" si="23"/>
        <v>30498</v>
      </c>
      <c r="BV33" s="7">
        <f t="shared" si="23"/>
        <v>30498</v>
      </c>
      <c r="BW33" s="7">
        <f t="shared" si="23"/>
        <v>28149</v>
      </c>
      <c r="BX33" s="7">
        <f t="shared" si="23"/>
        <v>24234</v>
      </c>
      <c r="BY33" s="7">
        <f t="shared" si="23"/>
        <v>24234</v>
      </c>
      <c r="BZ33" s="7">
        <f t="shared" si="23"/>
        <v>26192</v>
      </c>
      <c r="CA33" s="7">
        <f t="shared" si="23"/>
        <v>26192</v>
      </c>
      <c r="CB33" s="7">
        <f t="shared" si="23"/>
        <v>19536</v>
      </c>
      <c r="CC33" s="7">
        <f t="shared" si="23"/>
        <v>19889</v>
      </c>
      <c r="CD33" s="7">
        <f t="shared" si="23"/>
        <v>19889</v>
      </c>
      <c r="CE33" s="7">
        <f t="shared" si="23"/>
        <v>19889</v>
      </c>
      <c r="CF33" s="7">
        <f t="shared" si="23"/>
        <v>18714</v>
      </c>
      <c r="CG33" s="7">
        <f t="shared" si="23"/>
        <v>18714</v>
      </c>
      <c r="CH33" s="7">
        <f t="shared" si="23"/>
        <v>19889</v>
      </c>
      <c r="CI33" s="7">
        <f t="shared" si="23"/>
        <v>19889</v>
      </c>
      <c r="CJ33" s="7">
        <f t="shared" si="23"/>
        <v>19889</v>
      </c>
      <c r="CK33" s="7">
        <f t="shared" si="23"/>
        <v>18714</v>
      </c>
      <c r="CL33" s="7">
        <f t="shared" si="23"/>
        <v>18714</v>
      </c>
      <c r="CM33" s="7">
        <f t="shared" si="23"/>
        <v>18714</v>
      </c>
      <c r="CN33" s="7">
        <f t="shared" si="23"/>
        <v>18714</v>
      </c>
      <c r="CO33" s="7">
        <f t="shared" si="23"/>
        <v>18714</v>
      </c>
      <c r="CP33" s="7">
        <f t="shared" si="23"/>
        <v>18714</v>
      </c>
      <c r="CQ33" s="7">
        <f t="shared" si="23"/>
        <v>18714</v>
      </c>
      <c r="CR33" s="7">
        <f t="shared" si="23"/>
        <v>18714</v>
      </c>
      <c r="CS33" s="7">
        <f t="shared" si="23"/>
        <v>18714</v>
      </c>
      <c r="CT33" s="7">
        <f t="shared" si="23"/>
        <v>18714</v>
      </c>
      <c r="CU33" s="7">
        <f t="shared" si="23"/>
        <v>18714</v>
      </c>
      <c r="CV33" s="7">
        <f t="shared" si="23"/>
        <v>18714</v>
      </c>
      <c r="CW33" s="7">
        <f t="shared" si="23"/>
        <v>18714</v>
      </c>
      <c r="CX33" s="7">
        <f t="shared" si="23"/>
        <v>18714</v>
      </c>
      <c r="CY33" s="7">
        <f t="shared" si="23"/>
        <v>18714</v>
      </c>
      <c r="CZ33" s="7">
        <f t="shared" si="23"/>
        <v>18714</v>
      </c>
      <c r="DA33" s="7">
        <f t="shared" si="23"/>
        <v>18714</v>
      </c>
      <c r="DB33" s="7">
        <f t="shared" si="23"/>
        <v>18714</v>
      </c>
      <c r="DC33" s="7">
        <f t="shared" si="23"/>
        <v>18714</v>
      </c>
      <c r="DD33" s="7">
        <f t="shared" si="23"/>
        <v>18714</v>
      </c>
      <c r="DE33" s="7">
        <f t="shared" si="23"/>
        <v>18714</v>
      </c>
      <c r="DF33" s="7">
        <f t="shared" si="23"/>
        <v>18714</v>
      </c>
      <c r="DG33" s="7">
        <f t="shared" si="23"/>
        <v>18714</v>
      </c>
      <c r="DH33" s="7">
        <f t="shared" si="23"/>
        <v>11471</v>
      </c>
      <c r="DI33" s="7">
        <f t="shared" si="23"/>
        <v>11471</v>
      </c>
      <c r="DJ33" s="7">
        <f t="shared" si="23"/>
        <v>11863</v>
      </c>
      <c r="DK33" s="7">
        <f t="shared" si="23"/>
        <v>11863</v>
      </c>
      <c r="DL33" s="7">
        <f t="shared" si="23"/>
        <v>11471</v>
      </c>
      <c r="DM33" s="7">
        <f t="shared" si="23"/>
        <v>11471</v>
      </c>
      <c r="DN33" s="7">
        <f t="shared" si="23"/>
        <v>11471</v>
      </c>
      <c r="DO33" s="7">
        <f t="shared" si="23"/>
        <v>11471</v>
      </c>
      <c r="DP33" s="7">
        <f t="shared" si="23"/>
        <v>11471</v>
      </c>
      <c r="DQ33" s="7">
        <f t="shared" si="23"/>
        <v>11863</v>
      </c>
      <c r="DR33" s="7">
        <f t="shared" si="23"/>
        <v>11863</v>
      </c>
      <c r="DS33" s="7">
        <f t="shared" si="23"/>
        <v>0</v>
      </c>
      <c r="DT33" s="7">
        <f t="shared" si="23"/>
        <v>0</v>
      </c>
      <c r="DU33" s="7">
        <f t="shared" si="23"/>
        <v>0</v>
      </c>
      <c r="DV33" s="7">
        <f t="shared" si="23"/>
        <v>0</v>
      </c>
      <c r="DW33" s="7">
        <f t="shared" si="23"/>
        <v>0</v>
      </c>
      <c r="DX33" s="7">
        <f t="shared" si="23"/>
        <v>0</v>
      </c>
      <c r="DY33" s="7">
        <f t="shared" si="23"/>
        <v>0</v>
      </c>
    </row>
    <row r="34" spans="1:129" s="53" customFormat="1" x14ac:dyDescent="0.2">
      <c r="A34" s="88">
        <v>2</v>
      </c>
      <c r="B34" s="7" t="e">
        <f>B31</f>
        <v>#REF!</v>
      </c>
      <c r="C34" s="7" t="e">
        <f t="shared" si="22"/>
        <v>#REF!</v>
      </c>
      <c r="D34" s="7" t="e">
        <f t="shared" si="22"/>
        <v>#REF!</v>
      </c>
      <c r="E34" s="7" t="e">
        <f t="shared" si="22"/>
        <v>#REF!</v>
      </c>
      <c r="F34" s="7" t="e">
        <f t="shared" si="22"/>
        <v>#REF!</v>
      </c>
      <c r="G34" s="7" t="e">
        <f t="shared" si="22"/>
        <v>#REF!</v>
      </c>
      <c r="H34" s="7" t="e">
        <f t="shared" si="22"/>
        <v>#REF!</v>
      </c>
      <c r="I34" s="7" t="e">
        <f t="shared" si="22"/>
        <v>#REF!</v>
      </c>
      <c r="J34" s="7" t="e">
        <f t="shared" si="22"/>
        <v>#REF!</v>
      </c>
      <c r="K34" s="7" t="e">
        <f t="shared" si="22"/>
        <v>#REF!</v>
      </c>
      <c r="L34" s="7" t="e">
        <f t="shared" si="22"/>
        <v>#REF!</v>
      </c>
      <c r="M34" s="7" t="e">
        <f t="shared" si="22"/>
        <v>#REF!</v>
      </c>
      <c r="N34" s="7" t="e">
        <f t="shared" si="22"/>
        <v>#REF!</v>
      </c>
      <c r="O34" s="7" t="e">
        <f t="shared" si="22"/>
        <v>#REF!</v>
      </c>
      <c r="P34" s="7" t="e">
        <f t="shared" si="22"/>
        <v>#REF!</v>
      </c>
      <c r="Q34" s="7" t="e">
        <f t="shared" si="22"/>
        <v>#REF!</v>
      </c>
      <c r="R34" s="7" t="e">
        <f t="shared" si="22"/>
        <v>#REF!</v>
      </c>
      <c r="S34" s="7" t="e">
        <f t="shared" si="22"/>
        <v>#REF!</v>
      </c>
      <c r="T34" s="7">
        <f t="shared" si="22"/>
        <v>30929</v>
      </c>
      <c r="U34" s="7">
        <f t="shared" si="22"/>
        <v>42282</v>
      </c>
      <c r="V34" s="7">
        <f t="shared" si="22"/>
        <v>42282</v>
      </c>
      <c r="W34" s="7">
        <f t="shared" si="22"/>
        <v>42282</v>
      </c>
      <c r="X34" s="7">
        <f t="shared" si="22"/>
        <v>36801</v>
      </c>
      <c r="Y34" s="7">
        <f t="shared" si="22"/>
        <v>36801</v>
      </c>
      <c r="Z34" s="7">
        <f t="shared" si="22"/>
        <v>36801</v>
      </c>
      <c r="AA34" s="7">
        <f t="shared" si="22"/>
        <v>36801</v>
      </c>
      <c r="AB34" s="7">
        <f t="shared" si="22"/>
        <v>36801</v>
      </c>
      <c r="AC34" s="7">
        <f t="shared" si="22"/>
        <v>36801</v>
      </c>
      <c r="AD34" s="7">
        <f t="shared" si="22"/>
        <v>30068</v>
      </c>
      <c r="AE34" s="7">
        <f t="shared" si="22"/>
        <v>17148</v>
      </c>
      <c r="AF34" s="7">
        <f t="shared" si="22"/>
        <v>17148</v>
      </c>
      <c r="AG34" s="7">
        <f t="shared" si="22"/>
        <v>17148</v>
      </c>
      <c r="AH34" s="7">
        <f t="shared" si="22"/>
        <v>17148</v>
      </c>
      <c r="AI34" s="7">
        <f t="shared" si="22"/>
        <v>17148</v>
      </c>
      <c r="AJ34" s="7">
        <f t="shared" si="22"/>
        <v>18714</v>
      </c>
      <c r="AK34" s="7">
        <f t="shared" si="22"/>
        <v>18714</v>
      </c>
      <c r="AL34" s="7">
        <f t="shared" si="22"/>
        <v>18714</v>
      </c>
      <c r="AM34" s="7">
        <f t="shared" si="22"/>
        <v>18714</v>
      </c>
      <c r="AN34" s="7">
        <f t="shared" si="22"/>
        <v>18714</v>
      </c>
      <c r="AO34" s="7">
        <f t="shared" si="22"/>
        <v>17148</v>
      </c>
      <c r="AP34" s="7">
        <f t="shared" si="22"/>
        <v>17148</v>
      </c>
      <c r="AQ34" s="7">
        <f t="shared" si="22"/>
        <v>17148</v>
      </c>
      <c r="AR34" s="7">
        <f t="shared" si="22"/>
        <v>17148</v>
      </c>
      <c r="AS34" s="7">
        <f t="shared" si="22"/>
        <v>17148</v>
      </c>
      <c r="AT34" s="7">
        <f t="shared" si="22"/>
        <v>20280</v>
      </c>
      <c r="AU34" s="7">
        <f t="shared" si="22"/>
        <v>20280</v>
      </c>
      <c r="AV34" s="7">
        <f t="shared" si="22"/>
        <v>20280</v>
      </c>
      <c r="AW34" s="7">
        <f t="shared" si="22"/>
        <v>20280</v>
      </c>
      <c r="AX34" s="7">
        <f t="shared" si="22"/>
        <v>20280</v>
      </c>
      <c r="AY34" s="7">
        <f t="shared" si="22"/>
        <v>21846</v>
      </c>
      <c r="AZ34" s="7">
        <f t="shared" si="22"/>
        <v>23804</v>
      </c>
      <c r="BA34" s="7">
        <f t="shared" si="22"/>
        <v>24195</v>
      </c>
      <c r="BB34" s="7">
        <f t="shared" si="22"/>
        <v>24195</v>
      </c>
      <c r="BC34" s="7">
        <f t="shared" si="22"/>
        <v>24195</v>
      </c>
      <c r="BD34" s="7">
        <f t="shared" si="22"/>
        <v>24195</v>
      </c>
      <c r="BE34" s="7">
        <f t="shared" si="22"/>
        <v>24195</v>
      </c>
      <c r="BF34" s="7">
        <f t="shared" si="22"/>
        <v>24195</v>
      </c>
      <c r="BG34" s="7">
        <f t="shared" si="22"/>
        <v>24195</v>
      </c>
      <c r="BH34" s="7">
        <f t="shared" si="22"/>
        <v>24195</v>
      </c>
      <c r="BI34" s="7">
        <f t="shared" si="22"/>
        <v>24195</v>
      </c>
      <c r="BJ34" s="7">
        <f t="shared" si="22"/>
        <v>24195</v>
      </c>
      <c r="BK34" s="7">
        <f t="shared" si="22"/>
        <v>22629</v>
      </c>
      <c r="BL34" s="7">
        <f t="shared" si="22"/>
        <v>22629</v>
      </c>
      <c r="BM34" s="7">
        <f t="shared" si="22"/>
        <v>24195</v>
      </c>
      <c r="BN34" s="7">
        <f t="shared" si="22"/>
        <v>24195</v>
      </c>
      <c r="BO34" s="7">
        <f t="shared" si="23"/>
        <v>25761</v>
      </c>
      <c r="BP34" s="7">
        <f t="shared" si="23"/>
        <v>27719</v>
      </c>
      <c r="BQ34" s="7">
        <f t="shared" si="23"/>
        <v>27719</v>
      </c>
      <c r="BR34" s="7">
        <f t="shared" si="23"/>
        <v>27719</v>
      </c>
      <c r="BS34" s="7">
        <f t="shared" si="23"/>
        <v>27719</v>
      </c>
      <c r="BT34" s="7">
        <f t="shared" si="23"/>
        <v>29676</v>
      </c>
      <c r="BU34" s="7">
        <f t="shared" si="23"/>
        <v>32025</v>
      </c>
      <c r="BV34" s="7">
        <f t="shared" si="23"/>
        <v>32025</v>
      </c>
      <c r="BW34" s="7">
        <f t="shared" si="23"/>
        <v>29676</v>
      </c>
      <c r="BX34" s="7">
        <f t="shared" si="23"/>
        <v>25761</v>
      </c>
      <c r="BY34" s="7">
        <f t="shared" si="23"/>
        <v>25761</v>
      </c>
      <c r="BZ34" s="7">
        <f t="shared" si="23"/>
        <v>27719</v>
      </c>
      <c r="CA34" s="7">
        <f t="shared" si="23"/>
        <v>27719</v>
      </c>
      <c r="CB34" s="7">
        <f t="shared" si="23"/>
        <v>21063</v>
      </c>
      <c r="CC34" s="7">
        <f t="shared" si="23"/>
        <v>21416</v>
      </c>
      <c r="CD34" s="7">
        <f t="shared" si="23"/>
        <v>21416</v>
      </c>
      <c r="CE34" s="7">
        <f t="shared" si="23"/>
        <v>21416</v>
      </c>
      <c r="CF34" s="7">
        <f t="shared" si="23"/>
        <v>20241</v>
      </c>
      <c r="CG34" s="7">
        <f t="shared" si="23"/>
        <v>20241</v>
      </c>
      <c r="CH34" s="7">
        <f t="shared" si="23"/>
        <v>21416</v>
      </c>
      <c r="CI34" s="7">
        <f t="shared" si="23"/>
        <v>21416</v>
      </c>
      <c r="CJ34" s="7">
        <f t="shared" si="23"/>
        <v>21416</v>
      </c>
      <c r="CK34" s="7">
        <f t="shared" si="23"/>
        <v>20241</v>
      </c>
      <c r="CL34" s="7">
        <f t="shared" si="23"/>
        <v>20241</v>
      </c>
      <c r="CM34" s="7">
        <f t="shared" si="23"/>
        <v>20241</v>
      </c>
      <c r="CN34" s="7">
        <f t="shared" si="23"/>
        <v>20241</v>
      </c>
      <c r="CO34" s="7">
        <f t="shared" si="23"/>
        <v>20241</v>
      </c>
      <c r="CP34" s="7">
        <f t="shared" si="23"/>
        <v>20241</v>
      </c>
      <c r="CQ34" s="7">
        <f t="shared" si="23"/>
        <v>20241</v>
      </c>
      <c r="CR34" s="7">
        <f t="shared" si="23"/>
        <v>20241</v>
      </c>
      <c r="CS34" s="7">
        <f t="shared" si="23"/>
        <v>20241</v>
      </c>
      <c r="CT34" s="7">
        <f t="shared" si="23"/>
        <v>20241</v>
      </c>
      <c r="CU34" s="7">
        <f t="shared" si="23"/>
        <v>20241</v>
      </c>
      <c r="CV34" s="7">
        <f t="shared" si="23"/>
        <v>20241</v>
      </c>
      <c r="CW34" s="7">
        <f t="shared" si="23"/>
        <v>20241</v>
      </c>
      <c r="CX34" s="7">
        <f t="shared" si="23"/>
        <v>20241</v>
      </c>
      <c r="CY34" s="7">
        <f t="shared" si="23"/>
        <v>20241</v>
      </c>
      <c r="CZ34" s="7">
        <f t="shared" si="23"/>
        <v>20241</v>
      </c>
      <c r="DA34" s="7">
        <f t="shared" si="23"/>
        <v>20241</v>
      </c>
      <c r="DB34" s="7">
        <f t="shared" si="23"/>
        <v>20241</v>
      </c>
      <c r="DC34" s="7">
        <f t="shared" si="23"/>
        <v>20241</v>
      </c>
      <c r="DD34" s="7">
        <f t="shared" si="23"/>
        <v>20241</v>
      </c>
      <c r="DE34" s="7">
        <f t="shared" si="23"/>
        <v>20241</v>
      </c>
      <c r="DF34" s="7">
        <f t="shared" si="23"/>
        <v>20241</v>
      </c>
      <c r="DG34" s="7">
        <f t="shared" si="23"/>
        <v>20241</v>
      </c>
      <c r="DH34" s="7">
        <f t="shared" si="23"/>
        <v>12920</v>
      </c>
      <c r="DI34" s="7">
        <f t="shared" si="23"/>
        <v>12920</v>
      </c>
      <c r="DJ34" s="7">
        <f t="shared" si="23"/>
        <v>13311</v>
      </c>
      <c r="DK34" s="7">
        <f t="shared" si="23"/>
        <v>13311</v>
      </c>
      <c r="DL34" s="7">
        <f t="shared" si="23"/>
        <v>12920</v>
      </c>
      <c r="DM34" s="7">
        <f t="shared" si="23"/>
        <v>12920</v>
      </c>
      <c r="DN34" s="7">
        <f t="shared" si="23"/>
        <v>12920</v>
      </c>
      <c r="DO34" s="7">
        <f t="shared" si="23"/>
        <v>12920</v>
      </c>
      <c r="DP34" s="7">
        <f t="shared" si="23"/>
        <v>12920</v>
      </c>
      <c r="DQ34" s="7">
        <f t="shared" si="23"/>
        <v>13311</v>
      </c>
      <c r="DR34" s="7">
        <f t="shared" si="23"/>
        <v>13311</v>
      </c>
      <c r="DS34" s="7">
        <f t="shared" si="23"/>
        <v>0</v>
      </c>
      <c r="DT34" s="7">
        <f t="shared" si="23"/>
        <v>0</v>
      </c>
      <c r="DU34" s="7">
        <f t="shared" si="23"/>
        <v>0</v>
      </c>
      <c r="DV34" s="7">
        <f t="shared" si="23"/>
        <v>0</v>
      </c>
      <c r="DW34" s="7">
        <f t="shared" si="23"/>
        <v>0</v>
      </c>
      <c r="DX34" s="7">
        <f t="shared" si="23"/>
        <v>0</v>
      </c>
      <c r="DY34" s="7">
        <f t="shared" si="23"/>
        <v>0</v>
      </c>
    </row>
    <row r="35" spans="1:129" s="50" customFormat="1" x14ac:dyDescent="0.2">
      <c r="A35" s="42" t="s">
        <v>234</v>
      </c>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row>
    <row r="36" spans="1:129" s="50" customFormat="1" x14ac:dyDescent="0.2">
      <c r="A36" s="180">
        <v>1</v>
      </c>
      <c r="B36" s="192" t="e">
        <f t="shared" ref="B36:AD37" si="24">ROUNDUP(B13*0.87,)</f>
        <v>#REF!</v>
      </c>
      <c r="C36" s="192" t="e">
        <f t="shared" si="24"/>
        <v>#REF!</v>
      </c>
      <c r="D36" s="192" t="e">
        <f t="shared" si="24"/>
        <v>#REF!</v>
      </c>
      <c r="E36" s="192" t="e">
        <f t="shared" si="24"/>
        <v>#REF!</v>
      </c>
      <c r="F36" s="192" t="e">
        <f t="shared" si="24"/>
        <v>#REF!</v>
      </c>
      <c r="G36" s="192" t="e">
        <f t="shared" si="24"/>
        <v>#REF!</v>
      </c>
      <c r="H36" s="192" t="e">
        <f t="shared" si="24"/>
        <v>#REF!</v>
      </c>
      <c r="I36" s="192" t="e">
        <f t="shared" si="24"/>
        <v>#REF!</v>
      </c>
      <c r="J36" s="192" t="e">
        <f t="shared" si="24"/>
        <v>#REF!</v>
      </c>
      <c r="K36" s="192" t="e">
        <f t="shared" si="24"/>
        <v>#REF!</v>
      </c>
      <c r="L36" s="192" t="e">
        <f t="shared" si="24"/>
        <v>#REF!</v>
      </c>
      <c r="M36" s="192" t="e">
        <f t="shared" si="24"/>
        <v>#REF!</v>
      </c>
      <c r="N36" s="192" t="e">
        <f t="shared" si="24"/>
        <v>#REF!</v>
      </c>
      <c r="O36" s="192" t="e">
        <f t="shared" si="24"/>
        <v>#REF!</v>
      </c>
      <c r="P36" s="192" t="e">
        <f t="shared" si="24"/>
        <v>#REF!</v>
      </c>
      <c r="Q36" s="192" t="e">
        <f t="shared" si="24"/>
        <v>#REF!</v>
      </c>
      <c r="R36" s="192" t="e">
        <f t="shared" si="24"/>
        <v>#REF!</v>
      </c>
      <c r="S36" s="192" t="e">
        <f t="shared" si="24"/>
        <v>#REF!</v>
      </c>
      <c r="T36" s="192">
        <f t="shared" si="24"/>
        <v>30733</v>
      </c>
      <c r="U36" s="192">
        <f t="shared" si="24"/>
        <v>42087</v>
      </c>
      <c r="V36" s="192">
        <f t="shared" si="24"/>
        <v>42087</v>
      </c>
      <c r="W36" s="192">
        <f t="shared" si="24"/>
        <v>42087</v>
      </c>
      <c r="X36" s="192">
        <f t="shared" si="24"/>
        <v>36606</v>
      </c>
      <c r="Y36" s="192">
        <f t="shared" si="24"/>
        <v>36606</v>
      </c>
      <c r="Z36" s="192">
        <f t="shared" si="24"/>
        <v>36606</v>
      </c>
      <c r="AA36" s="192">
        <f t="shared" si="24"/>
        <v>36606</v>
      </c>
      <c r="AB36" s="192">
        <f t="shared" si="24"/>
        <v>36606</v>
      </c>
      <c r="AC36" s="192">
        <f t="shared" si="24"/>
        <v>36606</v>
      </c>
      <c r="AD36" s="192">
        <f t="shared" si="24"/>
        <v>30107</v>
      </c>
      <c r="AE36" s="192">
        <f t="shared" ref="AE36:CP37" si="25">ROUNDUP(AE13*0.87,)</f>
        <v>17187</v>
      </c>
      <c r="AF36" s="192">
        <f t="shared" si="25"/>
        <v>17187</v>
      </c>
      <c r="AG36" s="192">
        <f t="shared" si="25"/>
        <v>17187</v>
      </c>
      <c r="AH36" s="192">
        <f t="shared" si="25"/>
        <v>17187</v>
      </c>
      <c r="AI36" s="192">
        <f t="shared" si="25"/>
        <v>17187</v>
      </c>
      <c r="AJ36" s="192">
        <f t="shared" si="25"/>
        <v>18753</v>
      </c>
      <c r="AK36" s="192">
        <f t="shared" si="25"/>
        <v>18753</v>
      </c>
      <c r="AL36" s="192">
        <f t="shared" si="25"/>
        <v>18753</v>
      </c>
      <c r="AM36" s="192">
        <f t="shared" si="25"/>
        <v>18753</v>
      </c>
      <c r="AN36" s="192">
        <f t="shared" si="25"/>
        <v>18753</v>
      </c>
      <c r="AO36" s="192">
        <f t="shared" si="25"/>
        <v>17187</v>
      </c>
      <c r="AP36" s="192">
        <f t="shared" si="25"/>
        <v>17187</v>
      </c>
      <c r="AQ36" s="192">
        <f t="shared" si="25"/>
        <v>17187</v>
      </c>
      <c r="AR36" s="192">
        <f t="shared" si="25"/>
        <v>17187</v>
      </c>
      <c r="AS36" s="192">
        <f t="shared" si="25"/>
        <v>17187</v>
      </c>
      <c r="AT36" s="192">
        <f t="shared" si="25"/>
        <v>20319</v>
      </c>
      <c r="AU36" s="192">
        <f t="shared" si="25"/>
        <v>20319</v>
      </c>
      <c r="AV36" s="192">
        <f t="shared" si="25"/>
        <v>20319</v>
      </c>
      <c r="AW36" s="192">
        <f t="shared" si="25"/>
        <v>20319</v>
      </c>
      <c r="AX36" s="192">
        <f t="shared" si="25"/>
        <v>20319</v>
      </c>
      <c r="AY36" s="192">
        <f t="shared" si="25"/>
        <v>21885</v>
      </c>
      <c r="AZ36" s="192">
        <f t="shared" si="25"/>
        <v>23843</v>
      </c>
      <c r="BA36" s="192">
        <f t="shared" si="25"/>
        <v>24234</v>
      </c>
      <c r="BB36" s="192">
        <f t="shared" si="25"/>
        <v>24234</v>
      </c>
      <c r="BC36" s="192">
        <f t="shared" si="25"/>
        <v>24234</v>
      </c>
      <c r="BD36" s="192">
        <f t="shared" si="25"/>
        <v>24234</v>
      </c>
      <c r="BE36" s="192">
        <f t="shared" si="25"/>
        <v>24234</v>
      </c>
      <c r="BF36" s="192">
        <f t="shared" si="25"/>
        <v>24234</v>
      </c>
      <c r="BG36" s="192">
        <f t="shared" si="25"/>
        <v>24234</v>
      </c>
      <c r="BH36" s="192">
        <f t="shared" si="25"/>
        <v>24234</v>
      </c>
      <c r="BI36" s="192">
        <f t="shared" si="25"/>
        <v>24234</v>
      </c>
      <c r="BJ36" s="192">
        <f t="shared" si="25"/>
        <v>24234</v>
      </c>
      <c r="BK36" s="192">
        <f t="shared" si="25"/>
        <v>22668</v>
      </c>
      <c r="BL36" s="192">
        <f t="shared" si="25"/>
        <v>22668</v>
      </c>
      <c r="BM36" s="192">
        <f t="shared" si="25"/>
        <v>24234</v>
      </c>
      <c r="BN36" s="192">
        <f t="shared" si="25"/>
        <v>24234</v>
      </c>
      <c r="BO36" s="192">
        <f t="shared" si="25"/>
        <v>25800</v>
      </c>
      <c r="BP36" s="192">
        <f t="shared" si="25"/>
        <v>27758</v>
      </c>
      <c r="BQ36" s="192">
        <f t="shared" si="25"/>
        <v>27758</v>
      </c>
      <c r="BR36" s="192">
        <f t="shared" si="25"/>
        <v>27758</v>
      </c>
      <c r="BS36" s="192">
        <f t="shared" si="25"/>
        <v>27758</v>
      </c>
      <c r="BT36" s="192">
        <f t="shared" si="25"/>
        <v>29715</v>
      </c>
      <c r="BU36" s="192">
        <f t="shared" si="25"/>
        <v>32064</v>
      </c>
      <c r="BV36" s="192">
        <f t="shared" si="25"/>
        <v>32064</v>
      </c>
      <c r="BW36" s="192">
        <f t="shared" si="25"/>
        <v>29715</v>
      </c>
      <c r="BX36" s="192">
        <f t="shared" si="25"/>
        <v>25800</v>
      </c>
      <c r="BY36" s="192">
        <f t="shared" si="25"/>
        <v>25800</v>
      </c>
      <c r="BZ36" s="192">
        <f t="shared" si="25"/>
        <v>27758</v>
      </c>
      <c r="CA36" s="192">
        <f t="shared" si="25"/>
        <v>27758</v>
      </c>
      <c r="CB36" s="192">
        <f t="shared" si="25"/>
        <v>21102</v>
      </c>
      <c r="CC36" s="192">
        <f t="shared" si="25"/>
        <v>21455</v>
      </c>
      <c r="CD36" s="192">
        <f t="shared" si="25"/>
        <v>21455</v>
      </c>
      <c r="CE36" s="192">
        <f t="shared" si="25"/>
        <v>21455</v>
      </c>
      <c r="CF36" s="192">
        <f t="shared" si="25"/>
        <v>20280</v>
      </c>
      <c r="CG36" s="192">
        <f t="shared" si="25"/>
        <v>20280</v>
      </c>
      <c r="CH36" s="192">
        <f t="shared" si="25"/>
        <v>21455</v>
      </c>
      <c r="CI36" s="192">
        <f t="shared" si="25"/>
        <v>21455</v>
      </c>
      <c r="CJ36" s="192">
        <f t="shared" si="25"/>
        <v>21455</v>
      </c>
      <c r="CK36" s="192">
        <f t="shared" si="25"/>
        <v>20280</v>
      </c>
      <c r="CL36" s="192">
        <f t="shared" si="25"/>
        <v>20280</v>
      </c>
      <c r="CM36" s="192">
        <f t="shared" si="25"/>
        <v>20280</v>
      </c>
      <c r="CN36" s="192">
        <f t="shared" si="25"/>
        <v>20280</v>
      </c>
      <c r="CO36" s="192">
        <f t="shared" si="25"/>
        <v>20280</v>
      </c>
      <c r="CP36" s="192">
        <f t="shared" si="25"/>
        <v>20280</v>
      </c>
      <c r="CQ36" s="192">
        <f t="shared" ref="CQ36:DG37" si="26">ROUNDUP(CQ13*0.87,)</f>
        <v>20280</v>
      </c>
      <c r="CR36" s="192">
        <f t="shared" si="26"/>
        <v>20280</v>
      </c>
      <c r="CS36" s="192">
        <f t="shared" si="26"/>
        <v>20280</v>
      </c>
      <c r="CT36" s="192">
        <f t="shared" si="26"/>
        <v>20280</v>
      </c>
      <c r="CU36" s="192">
        <f t="shared" si="26"/>
        <v>20280</v>
      </c>
      <c r="CV36" s="192">
        <f t="shared" si="26"/>
        <v>20280</v>
      </c>
      <c r="CW36" s="192">
        <f t="shared" si="26"/>
        <v>20280</v>
      </c>
      <c r="CX36" s="192">
        <f t="shared" si="26"/>
        <v>20280</v>
      </c>
      <c r="CY36" s="192">
        <f t="shared" si="26"/>
        <v>20280</v>
      </c>
      <c r="CZ36" s="192">
        <f t="shared" si="26"/>
        <v>20280</v>
      </c>
      <c r="DA36" s="192">
        <f t="shared" si="26"/>
        <v>20280</v>
      </c>
      <c r="DB36" s="192">
        <f t="shared" si="26"/>
        <v>20280</v>
      </c>
      <c r="DC36" s="192">
        <f t="shared" si="26"/>
        <v>20280</v>
      </c>
      <c r="DD36" s="192">
        <f t="shared" si="26"/>
        <v>20280</v>
      </c>
      <c r="DE36" s="192">
        <f t="shared" si="26"/>
        <v>20280</v>
      </c>
      <c r="DF36" s="192">
        <f t="shared" si="26"/>
        <v>20280</v>
      </c>
      <c r="DG36" s="192">
        <f t="shared" si="26"/>
        <v>20280</v>
      </c>
      <c r="DH36" s="192">
        <f t="shared" ref="DH36:DR36" si="27">ROUNDUP(DH13*0.87,)</f>
        <v>13037</v>
      </c>
      <c r="DI36" s="192">
        <f t="shared" si="27"/>
        <v>13037</v>
      </c>
      <c r="DJ36" s="192">
        <f t="shared" si="27"/>
        <v>13429</v>
      </c>
      <c r="DK36" s="192">
        <f t="shared" si="27"/>
        <v>13429</v>
      </c>
      <c r="DL36" s="192">
        <f t="shared" si="27"/>
        <v>13037</v>
      </c>
      <c r="DM36" s="192">
        <f t="shared" si="27"/>
        <v>13037</v>
      </c>
      <c r="DN36" s="192">
        <f t="shared" si="27"/>
        <v>13037</v>
      </c>
      <c r="DO36" s="192">
        <f t="shared" si="27"/>
        <v>13037</v>
      </c>
      <c r="DP36" s="192">
        <f t="shared" si="27"/>
        <v>13037</v>
      </c>
      <c r="DQ36" s="192">
        <f t="shared" si="27"/>
        <v>13429</v>
      </c>
      <c r="DR36" s="192">
        <f t="shared" si="27"/>
        <v>13429</v>
      </c>
    </row>
    <row r="37" spans="1:129" s="50" customFormat="1" x14ac:dyDescent="0.2">
      <c r="A37" s="180">
        <v>2</v>
      </c>
      <c r="B37" s="192" t="e">
        <f t="shared" si="24"/>
        <v>#REF!</v>
      </c>
      <c r="C37" s="192" t="e">
        <f t="shared" si="24"/>
        <v>#REF!</v>
      </c>
      <c r="D37" s="192" t="e">
        <f t="shared" si="24"/>
        <v>#REF!</v>
      </c>
      <c r="E37" s="192" t="e">
        <f t="shared" si="24"/>
        <v>#REF!</v>
      </c>
      <c r="F37" s="192" t="e">
        <f t="shared" si="24"/>
        <v>#REF!</v>
      </c>
      <c r="G37" s="192" t="e">
        <f t="shared" si="24"/>
        <v>#REF!</v>
      </c>
      <c r="H37" s="192" t="e">
        <f t="shared" si="24"/>
        <v>#REF!</v>
      </c>
      <c r="I37" s="192" t="e">
        <f t="shared" si="24"/>
        <v>#REF!</v>
      </c>
      <c r="J37" s="192" t="e">
        <f t="shared" si="24"/>
        <v>#REF!</v>
      </c>
      <c r="K37" s="192" t="e">
        <f t="shared" si="24"/>
        <v>#REF!</v>
      </c>
      <c r="L37" s="192" t="e">
        <f t="shared" si="24"/>
        <v>#REF!</v>
      </c>
      <c r="M37" s="192" t="e">
        <f t="shared" si="24"/>
        <v>#REF!</v>
      </c>
      <c r="N37" s="192" t="e">
        <f t="shared" si="24"/>
        <v>#REF!</v>
      </c>
      <c r="O37" s="192" t="e">
        <f t="shared" si="24"/>
        <v>#REF!</v>
      </c>
      <c r="P37" s="192" t="e">
        <f t="shared" si="24"/>
        <v>#REF!</v>
      </c>
      <c r="Q37" s="192" t="e">
        <f t="shared" si="24"/>
        <v>#REF!</v>
      </c>
      <c r="R37" s="192" t="e">
        <f t="shared" si="24"/>
        <v>#REF!</v>
      </c>
      <c r="S37" s="192" t="e">
        <f t="shared" si="24"/>
        <v>#REF!</v>
      </c>
      <c r="T37" s="192">
        <f t="shared" si="24"/>
        <v>32495</v>
      </c>
      <c r="U37" s="192">
        <f t="shared" si="24"/>
        <v>43848</v>
      </c>
      <c r="V37" s="192">
        <f t="shared" si="24"/>
        <v>43848</v>
      </c>
      <c r="W37" s="192">
        <f t="shared" si="24"/>
        <v>43848</v>
      </c>
      <c r="X37" s="192">
        <f t="shared" si="24"/>
        <v>38367</v>
      </c>
      <c r="Y37" s="192">
        <f t="shared" si="24"/>
        <v>38367</v>
      </c>
      <c r="Z37" s="192">
        <f t="shared" si="24"/>
        <v>38367</v>
      </c>
      <c r="AA37" s="192">
        <f t="shared" si="24"/>
        <v>38367</v>
      </c>
      <c r="AB37" s="192">
        <f t="shared" si="24"/>
        <v>38367</v>
      </c>
      <c r="AC37" s="192">
        <f t="shared" si="24"/>
        <v>38367</v>
      </c>
      <c r="AD37" s="192">
        <f t="shared" si="24"/>
        <v>31634</v>
      </c>
      <c r="AE37" s="192">
        <f t="shared" si="25"/>
        <v>18714</v>
      </c>
      <c r="AF37" s="192">
        <f t="shared" si="25"/>
        <v>18714</v>
      </c>
      <c r="AG37" s="192">
        <f t="shared" si="25"/>
        <v>18714</v>
      </c>
      <c r="AH37" s="192">
        <f t="shared" si="25"/>
        <v>18714</v>
      </c>
      <c r="AI37" s="192">
        <f t="shared" si="25"/>
        <v>18714</v>
      </c>
      <c r="AJ37" s="192">
        <f t="shared" si="25"/>
        <v>20280</v>
      </c>
      <c r="AK37" s="192">
        <f t="shared" si="25"/>
        <v>20280</v>
      </c>
      <c r="AL37" s="192">
        <f t="shared" si="25"/>
        <v>20280</v>
      </c>
      <c r="AM37" s="192">
        <f t="shared" si="25"/>
        <v>20280</v>
      </c>
      <c r="AN37" s="192">
        <f t="shared" si="25"/>
        <v>20280</v>
      </c>
      <c r="AO37" s="192">
        <f t="shared" si="25"/>
        <v>18714</v>
      </c>
      <c r="AP37" s="192">
        <f t="shared" si="25"/>
        <v>18714</v>
      </c>
      <c r="AQ37" s="192">
        <f t="shared" si="25"/>
        <v>18714</v>
      </c>
      <c r="AR37" s="192">
        <f t="shared" si="25"/>
        <v>18714</v>
      </c>
      <c r="AS37" s="192">
        <f t="shared" si="25"/>
        <v>18714</v>
      </c>
      <c r="AT37" s="192">
        <f t="shared" si="25"/>
        <v>21846</v>
      </c>
      <c r="AU37" s="192">
        <f t="shared" si="25"/>
        <v>21846</v>
      </c>
      <c r="AV37" s="192">
        <f t="shared" si="25"/>
        <v>21846</v>
      </c>
      <c r="AW37" s="192">
        <f t="shared" si="25"/>
        <v>21846</v>
      </c>
      <c r="AX37" s="192">
        <f t="shared" si="25"/>
        <v>21846</v>
      </c>
      <c r="AY37" s="192">
        <f t="shared" si="25"/>
        <v>23412</v>
      </c>
      <c r="AZ37" s="192">
        <f t="shared" si="25"/>
        <v>25370</v>
      </c>
      <c r="BA37" s="192">
        <f t="shared" si="25"/>
        <v>25761</v>
      </c>
      <c r="BB37" s="192">
        <f t="shared" si="25"/>
        <v>25761</v>
      </c>
      <c r="BC37" s="192">
        <f t="shared" si="25"/>
        <v>25761</v>
      </c>
      <c r="BD37" s="192">
        <f t="shared" si="25"/>
        <v>25761</v>
      </c>
      <c r="BE37" s="192">
        <f t="shared" si="25"/>
        <v>25761</v>
      </c>
      <c r="BF37" s="192">
        <f t="shared" si="25"/>
        <v>25761</v>
      </c>
      <c r="BG37" s="192">
        <f t="shared" si="25"/>
        <v>25761</v>
      </c>
      <c r="BH37" s="192">
        <f t="shared" si="25"/>
        <v>25761</v>
      </c>
      <c r="BI37" s="192">
        <f t="shared" si="25"/>
        <v>25761</v>
      </c>
      <c r="BJ37" s="192">
        <f t="shared" si="25"/>
        <v>25761</v>
      </c>
      <c r="BK37" s="192">
        <f t="shared" si="25"/>
        <v>24195</v>
      </c>
      <c r="BL37" s="192">
        <f t="shared" si="25"/>
        <v>24195</v>
      </c>
      <c r="BM37" s="192">
        <f t="shared" si="25"/>
        <v>25761</v>
      </c>
      <c r="BN37" s="192">
        <f t="shared" si="25"/>
        <v>25761</v>
      </c>
      <c r="BO37" s="192">
        <f t="shared" si="25"/>
        <v>27327</v>
      </c>
      <c r="BP37" s="192">
        <f t="shared" si="25"/>
        <v>29285</v>
      </c>
      <c r="BQ37" s="192">
        <f t="shared" si="25"/>
        <v>29285</v>
      </c>
      <c r="BR37" s="192">
        <f t="shared" si="25"/>
        <v>29285</v>
      </c>
      <c r="BS37" s="192">
        <f t="shared" si="25"/>
        <v>29285</v>
      </c>
      <c r="BT37" s="192">
        <f t="shared" si="25"/>
        <v>31242</v>
      </c>
      <c r="BU37" s="192">
        <f t="shared" si="25"/>
        <v>33591</v>
      </c>
      <c r="BV37" s="192">
        <f t="shared" si="25"/>
        <v>33591</v>
      </c>
      <c r="BW37" s="192">
        <f t="shared" si="25"/>
        <v>31242</v>
      </c>
      <c r="BX37" s="192">
        <f t="shared" si="25"/>
        <v>27327</v>
      </c>
      <c r="BY37" s="192">
        <f t="shared" si="25"/>
        <v>27327</v>
      </c>
      <c r="BZ37" s="192">
        <f t="shared" si="25"/>
        <v>29285</v>
      </c>
      <c r="CA37" s="192">
        <f t="shared" si="25"/>
        <v>29285</v>
      </c>
      <c r="CB37" s="192">
        <f t="shared" si="25"/>
        <v>22629</v>
      </c>
      <c r="CC37" s="192">
        <f t="shared" si="25"/>
        <v>22982</v>
      </c>
      <c r="CD37" s="192">
        <f t="shared" si="25"/>
        <v>22982</v>
      </c>
      <c r="CE37" s="192">
        <f t="shared" si="25"/>
        <v>22982</v>
      </c>
      <c r="CF37" s="192">
        <f t="shared" si="25"/>
        <v>21807</v>
      </c>
      <c r="CG37" s="192">
        <f t="shared" si="25"/>
        <v>21807</v>
      </c>
      <c r="CH37" s="192">
        <f t="shared" si="25"/>
        <v>22982</v>
      </c>
      <c r="CI37" s="192">
        <f t="shared" si="25"/>
        <v>22982</v>
      </c>
      <c r="CJ37" s="192">
        <f t="shared" si="25"/>
        <v>22982</v>
      </c>
      <c r="CK37" s="192">
        <f t="shared" si="25"/>
        <v>21807</v>
      </c>
      <c r="CL37" s="192">
        <f t="shared" si="25"/>
        <v>21807</v>
      </c>
      <c r="CM37" s="192">
        <f t="shared" si="25"/>
        <v>21807</v>
      </c>
      <c r="CN37" s="192">
        <f t="shared" si="25"/>
        <v>21807</v>
      </c>
      <c r="CO37" s="192">
        <f t="shared" si="25"/>
        <v>21807</v>
      </c>
      <c r="CP37" s="192">
        <f t="shared" si="25"/>
        <v>21807</v>
      </c>
      <c r="CQ37" s="192">
        <f t="shared" si="26"/>
        <v>21807</v>
      </c>
      <c r="CR37" s="192">
        <f t="shared" si="26"/>
        <v>21807</v>
      </c>
      <c r="CS37" s="192">
        <f t="shared" si="26"/>
        <v>21807</v>
      </c>
      <c r="CT37" s="192">
        <f t="shared" si="26"/>
        <v>21807</v>
      </c>
      <c r="CU37" s="192">
        <f t="shared" si="26"/>
        <v>21807</v>
      </c>
      <c r="CV37" s="192">
        <f t="shared" si="26"/>
        <v>21807</v>
      </c>
      <c r="CW37" s="192">
        <f t="shared" si="26"/>
        <v>21807</v>
      </c>
      <c r="CX37" s="192">
        <f t="shared" si="26"/>
        <v>21807</v>
      </c>
      <c r="CY37" s="192">
        <f t="shared" si="26"/>
        <v>21807</v>
      </c>
      <c r="CZ37" s="192">
        <f t="shared" si="26"/>
        <v>21807</v>
      </c>
      <c r="DA37" s="192">
        <f t="shared" si="26"/>
        <v>21807</v>
      </c>
      <c r="DB37" s="192">
        <f t="shared" si="26"/>
        <v>21807</v>
      </c>
      <c r="DC37" s="192">
        <f t="shared" si="26"/>
        <v>21807</v>
      </c>
      <c r="DD37" s="192">
        <f t="shared" si="26"/>
        <v>21807</v>
      </c>
      <c r="DE37" s="192">
        <f t="shared" si="26"/>
        <v>21807</v>
      </c>
      <c r="DF37" s="192">
        <f t="shared" si="26"/>
        <v>21807</v>
      </c>
      <c r="DG37" s="192">
        <f t="shared" si="26"/>
        <v>21729</v>
      </c>
      <c r="DH37" s="192">
        <f t="shared" ref="DH37:DR37" si="28">ROUNDUP(DH14*0.87,)</f>
        <v>14486</v>
      </c>
      <c r="DI37" s="192">
        <f t="shared" si="28"/>
        <v>14486</v>
      </c>
      <c r="DJ37" s="192">
        <f t="shared" si="28"/>
        <v>14877</v>
      </c>
      <c r="DK37" s="192">
        <f t="shared" si="28"/>
        <v>14877</v>
      </c>
      <c r="DL37" s="192">
        <f t="shared" si="28"/>
        <v>14486</v>
      </c>
      <c r="DM37" s="192">
        <f t="shared" si="28"/>
        <v>14486</v>
      </c>
      <c r="DN37" s="192">
        <f t="shared" si="28"/>
        <v>14486</v>
      </c>
      <c r="DO37" s="192">
        <f t="shared" si="28"/>
        <v>14486</v>
      </c>
      <c r="DP37" s="192">
        <f t="shared" si="28"/>
        <v>14486</v>
      </c>
      <c r="DQ37" s="192">
        <f t="shared" si="28"/>
        <v>14877</v>
      </c>
      <c r="DR37" s="192">
        <f t="shared" si="28"/>
        <v>14877</v>
      </c>
    </row>
    <row r="38" spans="1:129" s="50" customFormat="1" x14ac:dyDescent="0.2">
      <c r="A38" s="42" t="s">
        <v>84</v>
      </c>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row>
    <row r="39" spans="1:129" s="50" customFormat="1" x14ac:dyDescent="0.2">
      <c r="A39" s="88">
        <f>A30</f>
        <v>1</v>
      </c>
      <c r="B39" s="192" t="e">
        <f t="shared" ref="B39:AD40" si="29">ROUNDUP(B16*0.87,)</f>
        <v>#REF!</v>
      </c>
      <c r="C39" s="192" t="e">
        <f t="shared" si="29"/>
        <v>#REF!</v>
      </c>
      <c r="D39" s="192" t="e">
        <f t="shared" si="29"/>
        <v>#REF!</v>
      </c>
      <c r="E39" s="192" t="e">
        <f t="shared" si="29"/>
        <v>#REF!</v>
      </c>
      <c r="F39" s="192" t="e">
        <f t="shared" si="29"/>
        <v>#REF!</v>
      </c>
      <c r="G39" s="192" t="e">
        <f t="shared" si="29"/>
        <v>#REF!</v>
      </c>
      <c r="H39" s="192" t="e">
        <f t="shared" si="29"/>
        <v>#REF!</v>
      </c>
      <c r="I39" s="192" t="e">
        <f t="shared" si="29"/>
        <v>#REF!</v>
      </c>
      <c r="J39" s="192" t="e">
        <f t="shared" si="29"/>
        <v>#REF!</v>
      </c>
      <c r="K39" s="192" t="e">
        <f t="shared" si="29"/>
        <v>#REF!</v>
      </c>
      <c r="L39" s="192" t="e">
        <f t="shared" si="29"/>
        <v>#REF!</v>
      </c>
      <c r="M39" s="192" t="e">
        <f t="shared" si="29"/>
        <v>#REF!</v>
      </c>
      <c r="N39" s="192" t="e">
        <f t="shared" si="29"/>
        <v>#REF!</v>
      </c>
      <c r="O39" s="192" t="e">
        <f t="shared" si="29"/>
        <v>#REF!</v>
      </c>
      <c r="P39" s="192" t="e">
        <f t="shared" si="29"/>
        <v>#REF!</v>
      </c>
      <c r="Q39" s="192" t="e">
        <f t="shared" si="29"/>
        <v>#REF!</v>
      </c>
      <c r="R39" s="192" t="e">
        <f t="shared" si="29"/>
        <v>#REF!</v>
      </c>
      <c r="S39" s="192" t="e">
        <f t="shared" si="29"/>
        <v>#REF!</v>
      </c>
      <c r="T39" s="192">
        <f t="shared" si="29"/>
        <v>31516</v>
      </c>
      <c r="U39" s="192">
        <f t="shared" si="29"/>
        <v>42870</v>
      </c>
      <c r="V39" s="192">
        <f t="shared" si="29"/>
        <v>42870</v>
      </c>
      <c r="W39" s="192">
        <f t="shared" si="29"/>
        <v>42870</v>
      </c>
      <c r="X39" s="192">
        <f t="shared" si="29"/>
        <v>37389</v>
      </c>
      <c r="Y39" s="192">
        <f t="shared" si="29"/>
        <v>37389</v>
      </c>
      <c r="Z39" s="192">
        <f t="shared" si="29"/>
        <v>37389</v>
      </c>
      <c r="AA39" s="192">
        <f t="shared" si="29"/>
        <v>37389</v>
      </c>
      <c r="AB39" s="192">
        <f t="shared" si="29"/>
        <v>37389</v>
      </c>
      <c r="AC39" s="192">
        <f t="shared" si="29"/>
        <v>37389</v>
      </c>
      <c r="AD39" s="192">
        <f t="shared" si="29"/>
        <v>30890</v>
      </c>
      <c r="AE39" s="192">
        <f t="shared" ref="AE39:CP40" si="30">ROUNDUP(AE16*0.87,)</f>
        <v>17970</v>
      </c>
      <c r="AF39" s="192">
        <f t="shared" si="30"/>
        <v>17970</v>
      </c>
      <c r="AG39" s="192">
        <f t="shared" si="30"/>
        <v>17970</v>
      </c>
      <c r="AH39" s="192">
        <f t="shared" si="30"/>
        <v>17970</v>
      </c>
      <c r="AI39" s="192">
        <f t="shared" si="30"/>
        <v>17970</v>
      </c>
      <c r="AJ39" s="192">
        <f t="shared" si="30"/>
        <v>19536</v>
      </c>
      <c r="AK39" s="192">
        <f t="shared" si="30"/>
        <v>19536</v>
      </c>
      <c r="AL39" s="192">
        <f t="shared" si="30"/>
        <v>19536</v>
      </c>
      <c r="AM39" s="192">
        <f t="shared" si="30"/>
        <v>19536</v>
      </c>
      <c r="AN39" s="192">
        <f t="shared" si="30"/>
        <v>19536</v>
      </c>
      <c r="AO39" s="192">
        <f t="shared" si="30"/>
        <v>17970</v>
      </c>
      <c r="AP39" s="192">
        <f t="shared" si="30"/>
        <v>17970</v>
      </c>
      <c r="AQ39" s="192">
        <f t="shared" si="30"/>
        <v>17970</v>
      </c>
      <c r="AR39" s="192">
        <f t="shared" si="30"/>
        <v>17970</v>
      </c>
      <c r="AS39" s="192">
        <f t="shared" si="30"/>
        <v>17970</v>
      </c>
      <c r="AT39" s="192">
        <f t="shared" si="30"/>
        <v>21102</v>
      </c>
      <c r="AU39" s="192">
        <f t="shared" si="30"/>
        <v>21102</v>
      </c>
      <c r="AV39" s="192">
        <f t="shared" si="30"/>
        <v>21102</v>
      </c>
      <c r="AW39" s="192">
        <f t="shared" si="30"/>
        <v>21102</v>
      </c>
      <c r="AX39" s="192">
        <f t="shared" si="30"/>
        <v>21102</v>
      </c>
      <c r="AY39" s="192">
        <f t="shared" si="30"/>
        <v>22668</v>
      </c>
      <c r="AZ39" s="192">
        <f t="shared" si="30"/>
        <v>24626</v>
      </c>
      <c r="BA39" s="192">
        <f t="shared" si="30"/>
        <v>25017</v>
      </c>
      <c r="BB39" s="192">
        <f t="shared" si="30"/>
        <v>25017</v>
      </c>
      <c r="BC39" s="192">
        <f t="shared" si="30"/>
        <v>25017</v>
      </c>
      <c r="BD39" s="192">
        <f t="shared" si="30"/>
        <v>25017</v>
      </c>
      <c r="BE39" s="192">
        <f t="shared" si="30"/>
        <v>25017</v>
      </c>
      <c r="BF39" s="192">
        <f t="shared" si="30"/>
        <v>25017</v>
      </c>
      <c r="BG39" s="192">
        <f t="shared" si="30"/>
        <v>25017</v>
      </c>
      <c r="BH39" s="192">
        <f t="shared" si="30"/>
        <v>25017</v>
      </c>
      <c r="BI39" s="192">
        <f t="shared" si="30"/>
        <v>25017</v>
      </c>
      <c r="BJ39" s="192">
        <f t="shared" si="30"/>
        <v>25017</v>
      </c>
      <c r="BK39" s="192">
        <f t="shared" si="30"/>
        <v>23451</v>
      </c>
      <c r="BL39" s="192">
        <f t="shared" si="30"/>
        <v>23451</v>
      </c>
      <c r="BM39" s="192">
        <f t="shared" si="30"/>
        <v>25017</v>
      </c>
      <c r="BN39" s="192">
        <f t="shared" si="30"/>
        <v>25017</v>
      </c>
      <c r="BO39" s="192">
        <f t="shared" si="30"/>
        <v>26583</v>
      </c>
      <c r="BP39" s="192">
        <f t="shared" si="30"/>
        <v>28541</v>
      </c>
      <c r="BQ39" s="192">
        <f t="shared" si="30"/>
        <v>28541</v>
      </c>
      <c r="BR39" s="192">
        <f t="shared" si="30"/>
        <v>28541</v>
      </c>
      <c r="BS39" s="192">
        <f t="shared" si="30"/>
        <v>28541</v>
      </c>
      <c r="BT39" s="192">
        <f t="shared" si="30"/>
        <v>30498</v>
      </c>
      <c r="BU39" s="192">
        <f t="shared" si="30"/>
        <v>32847</v>
      </c>
      <c r="BV39" s="192">
        <f t="shared" si="30"/>
        <v>32847</v>
      </c>
      <c r="BW39" s="192">
        <f t="shared" si="30"/>
        <v>30498</v>
      </c>
      <c r="BX39" s="192">
        <f t="shared" si="30"/>
        <v>26583</v>
      </c>
      <c r="BY39" s="192">
        <f t="shared" si="30"/>
        <v>26583</v>
      </c>
      <c r="BZ39" s="192">
        <f t="shared" si="30"/>
        <v>28541</v>
      </c>
      <c r="CA39" s="192">
        <f t="shared" si="30"/>
        <v>28541</v>
      </c>
      <c r="CB39" s="192">
        <f t="shared" si="30"/>
        <v>21885</v>
      </c>
      <c r="CC39" s="192">
        <f t="shared" si="30"/>
        <v>22238</v>
      </c>
      <c r="CD39" s="192">
        <f t="shared" si="30"/>
        <v>22238</v>
      </c>
      <c r="CE39" s="192">
        <f t="shared" si="30"/>
        <v>22238</v>
      </c>
      <c r="CF39" s="192">
        <f t="shared" si="30"/>
        <v>21063</v>
      </c>
      <c r="CG39" s="192">
        <f t="shared" si="30"/>
        <v>21063</v>
      </c>
      <c r="CH39" s="192">
        <f t="shared" si="30"/>
        <v>22238</v>
      </c>
      <c r="CI39" s="192">
        <f t="shared" si="30"/>
        <v>22238</v>
      </c>
      <c r="CJ39" s="192">
        <f t="shared" si="30"/>
        <v>22238</v>
      </c>
      <c r="CK39" s="192">
        <f t="shared" si="30"/>
        <v>21063</v>
      </c>
      <c r="CL39" s="192">
        <f t="shared" si="30"/>
        <v>21063</v>
      </c>
      <c r="CM39" s="192">
        <f t="shared" si="30"/>
        <v>21063</v>
      </c>
      <c r="CN39" s="192">
        <f t="shared" si="30"/>
        <v>21063</v>
      </c>
      <c r="CO39" s="192">
        <f t="shared" si="30"/>
        <v>21063</v>
      </c>
      <c r="CP39" s="192">
        <f t="shared" si="30"/>
        <v>21063</v>
      </c>
      <c r="CQ39" s="192">
        <f t="shared" ref="CQ39:DG40" si="31">ROUNDUP(CQ16*0.87,)</f>
        <v>21063</v>
      </c>
      <c r="CR39" s="192">
        <f t="shared" si="31"/>
        <v>21063</v>
      </c>
      <c r="CS39" s="192">
        <f t="shared" si="31"/>
        <v>21063</v>
      </c>
      <c r="CT39" s="192">
        <f t="shared" si="31"/>
        <v>21063</v>
      </c>
      <c r="CU39" s="192">
        <f t="shared" si="31"/>
        <v>21063</v>
      </c>
      <c r="CV39" s="192">
        <f t="shared" si="31"/>
        <v>21063</v>
      </c>
      <c r="CW39" s="192">
        <f t="shared" si="31"/>
        <v>21063</v>
      </c>
      <c r="CX39" s="192">
        <f t="shared" si="31"/>
        <v>21063</v>
      </c>
      <c r="CY39" s="192">
        <f t="shared" si="31"/>
        <v>21063</v>
      </c>
      <c r="CZ39" s="192">
        <f t="shared" si="31"/>
        <v>21063</v>
      </c>
      <c r="DA39" s="192">
        <f t="shared" si="31"/>
        <v>21063</v>
      </c>
      <c r="DB39" s="192">
        <f t="shared" si="31"/>
        <v>21063</v>
      </c>
      <c r="DC39" s="192">
        <f t="shared" si="31"/>
        <v>21063</v>
      </c>
      <c r="DD39" s="192">
        <f t="shared" si="31"/>
        <v>21063</v>
      </c>
      <c r="DE39" s="192">
        <f t="shared" si="31"/>
        <v>21063</v>
      </c>
      <c r="DF39" s="192">
        <f t="shared" si="31"/>
        <v>21063</v>
      </c>
      <c r="DG39" s="192">
        <f t="shared" si="31"/>
        <v>21063</v>
      </c>
      <c r="DH39" s="192">
        <f t="shared" ref="DH39:DR39" si="32">ROUNDUP(DH16*0.87,)</f>
        <v>13820</v>
      </c>
      <c r="DI39" s="192">
        <f t="shared" si="32"/>
        <v>13820</v>
      </c>
      <c r="DJ39" s="192">
        <f t="shared" si="32"/>
        <v>14212</v>
      </c>
      <c r="DK39" s="192">
        <f t="shared" si="32"/>
        <v>14212</v>
      </c>
      <c r="DL39" s="192">
        <f t="shared" si="32"/>
        <v>13820</v>
      </c>
      <c r="DM39" s="192">
        <f t="shared" si="32"/>
        <v>13820</v>
      </c>
      <c r="DN39" s="192">
        <f t="shared" si="32"/>
        <v>13820</v>
      </c>
      <c r="DO39" s="192">
        <f t="shared" si="32"/>
        <v>13820</v>
      </c>
      <c r="DP39" s="192">
        <f t="shared" si="32"/>
        <v>13820</v>
      </c>
      <c r="DQ39" s="192">
        <f t="shared" si="32"/>
        <v>14212</v>
      </c>
      <c r="DR39" s="192">
        <f t="shared" si="32"/>
        <v>14212</v>
      </c>
    </row>
    <row r="40" spans="1:129" s="50" customFormat="1" x14ac:dyDescent="0.2">
      <c r="A40" s="88">
        <f>A31</f>
        <v>2</v>
      </c>
      <c r="B40" s="192" t="e">
        <f t="shared" si="29"/>
        <v>#REF!</v>
      </c>
      <c r="C40" s="192" t="e">
        <f t="shared" si="29"/>
        <v>#REF!</v>
      </c>
      <c r="D40" s="192" t="e">
        <f t="shared" si="29"/>
        <v>#REF!</v>
      </c>
      <c r="E40" s="192" t="e">
        <f t="shared" si="29"/>
        <v>#REF!</v>
      </c>
      <c r="F40" s="192" t="e">
        <f t="shared" si="29"/>
        <v>#REF!</v>
      </c>
      <c r="G40" s="192" t="e">
        <f t="shared" si="29"/>
        <v>#REF!</v>
      </c>
      <c r="H40" s="192" t="e">
        <f t="shared" si="29"/>
        <v>#REF!</v>
      </c>
      <c r="I40" s="192" t="e">
        <f t="shared" si="29"/>
        <v>#REF!</v>
      </c>
      <c r="J40" s="192" t="e">
        <f t="shared" si="29"/>
        <v>#REF!</v>
      </c>
      <c r="K40" s="192" t="e">
        <f t="shared" si="29"/>
        <v>#REF!</v>
      </c>
      <c r="L40" s="192" t="e">
        <f t="shared" si="29"/>
        <v>#REF!</v>
      </c>
      <c r="M40" s="192" t="e">
        <f t="shared" si="29"/>
        <v>#REF!</v>
      </c>
      <c r="N40" s="192" t="e">
        <f t="shared" si="29"/>
        <v>#REF!</v>
      </c>
      <c r="O40" s="192" t="e">
        <f t="shared" si="29"/>
        <v>#REF!</v>
      </c>
      <c r="P40" s="192" t="e">
        <f t="shared" si="29"/>
        <v>#REF!</v>
      </c>
      <c r="Q40" s="192" t="e">
        <f t="shared" si="29"/>
        <v>#REF!</v>
      </c>
      <c r="R40" s="192" t="e">
        <f t="shared" si="29"/>
        <v>#REF!</v>
      </c>
      <c r="S40" s="192" t="e">
        <f t="shared" si="29"/>
        <v>#REF!</v>
      </c>
      <c r="T40" s="192">
        <f t="shared" si="29"/>
        <v>33278</v>
      </c>
      <c r="U40" s="192">
        <f t="shared" si="29"/>
        <v>44631</v>
      </c>
      <c r="V40" s="192">
        <f t="shared" si="29"/>
        <v>44631</v>
      </c>
      <c r="W40" s="192">
        <f t="shared" si="29"/>
        <v>44631</v>
      </c>
      <c r="X40" s="192">
        <f t="shared" si="29"/>
        <v>39150</v>
      </c>
      <c r="Y40" s="192">
        <f t="shared" si="29"/>
        <v>39150</v>
      </c>
      <c r="Z40" s="192">
        <f t="shared" si="29"/>
        <v>39150</v>
      </c>
      <c r="AA40" s="192">
        <f t="shared" si="29"/>
        <v>39150</v>
      </c>
      <c r="AB40" s="192">
        <f t="shared" si="29"/>
        <v>39150</v>
      </c>
      <c r="AC40" s="192">
        <f t="shared" si="29"/>
        <v>39150</v>
      </c>
      <c r="AD40" s="192">
        <f t="shared" si="29"/>
        <v>32417</v>
      </c>
      <c r="AE40" s="192">
        <f t="shared" si="30"/>
        <v>19497</v>
      </c>
      <c r="AF40" s="192">
        <f t="shared" si="30"/>
        <v>19497</v>
      </c>
      <c r="AG40" s="192">
        <f t="shared" si="30"/>
        <v>19497</v>
      </c>
      <c r="AH40" s="192">
        <f t="shared" si="30"/>
        <v>19497</v>
      </c>
      <c r="AI40" s="192">
        <f t="shared" si="30"/>
        <v>19497</v>
      </c>
      <c r="AJ40" s="192">
        <f t="shared" si="30"/>
        <v>21063</v>
      </c>
      <c r="AK40" s="192">
        <f t="shared" si="30"/>
        <v>21063</v>
      </c>
      <c r="AL40" s="192">
        <f t="shared" si="30"/>
        <v>21063</v>
      </c>
      <c r="AM40" s="192">
        <f t="shared" si="30"/>
        <v>21063</v>
      </c>
      <c r="AN40" s="192">
        <f t="shared" si="30"/>
        <v>21063</v>
      </c>
      <c r="AO40" s="192">
        <f t="shared" si="30"/>
        <v>19497</v>
      </c>
      <c r="AP40" s="192">
        <f t="shared" si="30"/>
        <v>19497</v>
      </c>
      <c r="AQ40" s="192">
        <f t="shared" si="30"/>
        <v>19497</v>
      </c>
      <c r="AR40" s="192">
        <f t="shared" si="30"/>
        <v>19497</v>
      </c>
      <c r="AS40" s="192">
        <f t="shared" si="30"/>
        <v>19497</v>
      </c>
      <c r="AT40" s="192">
        <f t="shared" si="30"/>
        <v>22629</v>
      </c>
      <c r="AU40" s="192">
        <f t="shared" si="30"/>
        <v>22629</v>
      </c>
      <c r="AV40" s="192">
        <f t="shared" si="30"/>
        <v>22629</v>
      </c>
      <c r="AW40" s="192">
        <f t="shared" si="30"/>
        <v>22629</v>
      </c>
      <c r="AX40" s="192">
        <f t="shared" si="30"/>
        <v>22629</v>
      </c>
      <c r="AY40" s="192">
        <f t="shared" si="30"/>
        <v>24195</v>
      </c>
      <c r="AZ40" s="192">
        <f t="shared" si="30"/>
        <v>26153</v>
      </c>
      <c r="BA40" s="192">
        <f t="shared" si="30"/>
        <v>26544</v>
      </c>
      <c r="BB40" s="192">
        <f t="shared" si="30"/>
        <v>26544</v>
      </c>
      <c r="BC40" s="192">
        <f t="shared" si="30"/>
        <v>26544</v>
      </c>
      <c r="BD40" s="192">
        <f t="shared" si="30"/>
        <v>26544</v>
      </c>
      <c r="BE40" s="192">
        <f t="shared" si="30"/>
        <v>26544</v>
      </c>
      <c r="BF40" s="192">
        <f t="shared" si="30"/>
        <v>26544</v>
      </c>
      <c r="BG40" s="192">
        <f t="shared" si="30"/>
        <v>26544</v>
      </c>
      <c r="BH40" s="192">
        <f t="shared" si="30"/>
        <v>26544</v>
      </c>
      <c r="BI40" s="192">
        <f t="shared" si="30"/>
        <v>26544</v>
      </c>
      <c r="BJ40" s="192">
        <f t="shared" si="30"/>
        <v>26544</v>
      </c>
      <c r="BK40" s="192">
        <f t="shared" si="30"/>
        <v>24978</v>
      </c>
      <c r="BL40" s="192">
        <f t="shared" si="30"/>
        <v>24978</v>
      </c>
      <c r="BM40" s="192">
        <f t="shared" si="30"/>
        <v>26544</v>
      </c>
      <c r="BN40" s="192">
        <f t="shared" si="30"/>
        <v>26544</v>
      </c>
      <c r="BO40" s="192">
        <f t="shared" si="30"/>
        <v>28110</v>
      </c>
      <c r="BP40" s="192">
        <f t="shared" si="30"/>
        <v>30068</v>
      </c>
      <c r="BQ40" s="192">
        <f t="shared" si="30"/>
        <v>30068</v>
      </c>
      <c r="BR40" s="192">
        <f t="shared" si="30"/>
        <v>30068</v>
      </c>
      <c r="BS40" s="192">
        <f t="shared" si="30"/>
        <v>30068</v>
      </c>
      <c r="BT40" s="192">
        <f t="shared" si="30"/>
        <v>32025</v>
      </c>
      <c r="BU40" s="192">
        <f t="shared" si="30"/>
        <v>34374</v>
      </c>
      <c r="BV40" s="192">
        <f t="shared" si="30"/>
        <v>34374</v>
      </c>
      <c r="BW40" s="192">
        <f t="shared" si="30"/>
        <v>32025</v>
      </c>
      <c r="BX40" s="192">
        <f t="shared" si="30"/>
        <v>28110</v>
      </c>
      <c r="BY40" s="192">
        <f t="shared" si="30"/>
        <v>28110</v>
      </c>
      <c r="BZ40" s="192">
        <f t="shared" si="30"/>
        <v>30068</v>
      </c>
      <c r="CA40" s="192">
        <f t="shared" si="30"/>
        <v>30068</v>
      </c>
      <c r="CB40" s="192">
        <f t="shared" si="30"/>
        <v>23412</v>
      </c>
      <c r="CC40" s="192">
        <f t="shared" si="30"/>
        <v>23765</v>
      </c>
      <c r="CD40" s="192">
        <f t="shared" si="30"/>
        <v>23765</v>
      </c>
      <c r="CE40" s="192">
        <f t="shared" si="30"/>
        <v>23765</v>
      </c>
      <c r="CF40" s="192">
        <f t="shared" si="30"/>
        <v>22590</v>
      </c>
      <c r="CG40" s="192">
        <f t="shared" si="30"/>
        <v>22590</v>
      </c>
      <c r="CH40" s="192">
        <f t="shared" si="30"/>
        <v>23765</v>
      </c>
      <c r="CI40" s="192">
        <f t="shared" si="30"/>
        <v>23765</v>
      </c>
      <c r="CJ40" s="192">
        <f t="shared" si="30"/>
        <v>23765</v>
      </c>
      <c r="CK40" s="192">
        <f t="shared" si="30"/>
        <v>22590</v>
      </c>
      <c r="CL40" s="192">
        <f t="shared" si="30"/>
        <v>22590</v>
      </c>
      <c r="CM40" s="192">
        <f t="shared" si="30"/>
        <v>22590</v>
      </c>
      <c r="CN40" s="192">
        <f t="shared" si="30"/>
        <v>22590</v>
      </c>
      <c r="CO40" s="192">
        <f t="shared" si="30"/>
        <v>22590</v>
      </c>
      <c r="CP40" s="192">
        <f t="shared" si="30"/>
        <v>22590</v>
      </c>
      <c r="CQ40" s="192">
        <f t="shared" si="31"/>
        <v>22590</v>
      </c>
      <c r="CR40" s="192">
        <f t="shared" si="31"/>
        <v>22590</v>
      </c>
      <c r="CS40" s="192">
        <f t="shared" si="31"/>
        <v>22590</v>
      </c>
      <c r="CT40" s="192">
        <f t="shared" si="31"/>
        <v>22590</v>
      </c>
      <c r="CU40" s="192">
        <f t="shared" si="31"/>
        <v>22590</v>
      </c>
      <c r="CV40" s="192">
        <f t="shared" si="31"/>
        <v>22590</v>
      </c>
      <c r="CW40" s="192">
        <f t="shared" si="31"/>
        <v>22590</v>
      </c>
      <c r="CX40" s="192">
        <f t="shared" si="31"/>
        <v>22590</v>
      </c>
      <c r="CY40" s="192">
        <f t="shared" si="31"/>
        <v>22590</v>
      </c>
      <c r="CZ40" s="192">
        <f t="shared" si="31"/>
        <v>22590</v>
      </c>
      <c r="DA40" s="192">
        <f t="shared" si="31"/>
        <v>22590</v>
      </c>
      <c r="DB40" s="192">
        <f t="shared" si="31"/>
        <v>22590</v>
      </c>
      <c r="DC40" s="192">
        <f t="shared" si="31"/>
        <v>22590</v>
      </c>
      <c r="DD40" s="192">
        <f t="shared" si="31"/>
        <v>22590</v>
      </c>
      <c r="DE40" s="192">
        <f t="shared" si="31"/>
        <v>22590</v>
      </c>
      <c r="DF40" s="192">
        <f t="shared" si="31"/>
        <v>22590</v>
      </c>
      <c r="DG40" s="192">
        <f t="shared" si="31"/>
        <v>22590</v>
      </c>
      <c r="DH40" s="192">
        <f t="shared" ref="DH40:DR40" si="33">ROUNDUP(DH17*0.87,)</f>
        <v>15269</v>
      </c>
      <c r="DI40" s="192">
        <f t="shared" si="33"/>
        <v>15269</v>
      </c>
      <c r="DJ40" s="192">
        <f t="shared" si="33"/>
        <v>15660</v>
      </c>
      <c r="DK40" s="192">
        <f t="shared" si="33"/>
        <v>15660</v>
      </c>
      <c r="DL40" s="192">
        <f t="shared" si="33"/>
        <v>15269</v>
      </c>
      <c r="DM40" s="192">
        <f t="shared" si="33"/>
        <v>15269</v>
      </c>
      <c r="DN40" s="192">
        <f t="shared" si="33"/>
        <v>15269</v>
      </c>
      <c r="DO40" s="192">
        <f t="shared" si="33"/>
        <v>15269</v>
      </c>
      <c r="DP40" s="192">
        <f t="shared" si="33"/>
        <v>15269</v>
      </c>
      <c r="DQ40" s="192">
        <f t="shared" si="33"/>
        <v>15660</v>
      </c>
      <c r="DR40" s="192">
        <f t="shared" si="33"/>
        <v>15660</v>
      </c>
    </row>
    <row r="41" spans="1:129" s="50" customFormat="1" x14ac:dyDescent="0.2">
      <c r="A41" s="42" t="s">
        <v>85</v>
      </c>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row>
    <row r="42" spans="1:129" s="50" customFormat="1" x14ac:dyDescent="0.2">
      <c r="A42" s="88">
        <f>A30</f>
        <v>1</v>
      </c>
      <c r="B42" s="192" t="e">
        <f t="shared" ref="B42:AD43" si="34">ROUNDUP(B19*0.87,)</f>
        <v>#REF!</v>
      </c>
      <c r="C42" s="192" t="e">
        <f t="shared" si="34"/>
        <v>#REF!</v>
      </c>
      <c r="D42" s="192" t="e">
        <f t="shared" si="34"/>
        <v>#REF!</v>
      </c>
      <c r="E42" s="192" t="e">
        <f t="shared" si="34"/>
        <v>#REF!</v>
      </c>
      <c r="F42" s="192" t="e">
        <f t="shared" si="34"/>
        <v>#REF!</v>
      </c>
      <c r="G42" s="192" t="e">
        <f t="shared" si="34"/>
        <v>#REF!</v>
      </c>
      <c r="H42" s="192" t="e">
        <f t="shared" si="34"/>
        <v>#REF!</v>
      </c>
      <c r="I42" s="192" t="e">
        <f t="shared" si="34"/>
        <v>#REF!</v>
      </c>
      <c r="J42" s="192" t="e">
        <f t="shared" si="34"/>
        <v>#REF!</v>
      </c>
      <c r="K42" s="192" t="e">
        <f t="shared" si="34"/>
        <v>#REF!</v>
      </c>
      <c r="L42" s="192" t="e">
        <f t="shared" si="34"/>
        <v>#REF!</v>
      </c>
      <c r="M42" s="192" t="e">
        <f t="shared" si="34"/>
        <v>#REF!</v>
      </c>
      <c r="N42" s="192" t="e">
        <f t="shared" si="34"/>
        <v>#REF!</v>
      </c>
      <c r="O42" s="192" t="e">
        <f t="shared" si="34"/>
        <v>#REF!</v>
      </c>
      <c r="P42" s="192" t="e">
        <f t="shared" si="34"/>
        <v>#REF!</v>
      </c>
      <c r="Q42" s="192" t="e">
        <f t="shared" si="34"/>
        <v>#REF!</v>
      </c>
      <c r="R42" s="192" t="e">
        <f t="shared" si="34"/>
        <v>#REF!</v>
      </c>
      <c r="S42" s="192" t="e">
        <f t="shared" si="34"/>
        <v>#REF!</v>
      </c>
      <c r="T42" s="192">
        <f t="shared" si="34"/>
        <v>33082</v>
      </c>
      <c r="U42" s="192">
        <f t="shared" si="34"/>
        <v>44436</v>
      </c>
      <c r="V42" s="192">
        <f t="shared" si="34"/>
        <v>44436</v>
      </c>
      <c r="W42" s="192">
        <f t="shared" si="34"/>
        <v>44436</v>
      </c>
      <c r="X42" s="192">
        <f t="shared" si="34"/>
        <v>38955</v>
      </c>
      <c r="Y42" s="192">
        <f t="shared" si="34"/>
        <v>38955</v>
      </c>
      <c r="Z42" s="192">
        <f t="shared" si="34"/>
        <v>38955</v>
      </c>
      <c r="AA42" s="192">
        <f t="shared" si="34"/>
        <v>38955</v>
      </c>
      <c r="AB42" s="192">
        <f t="shared" si="34"/>
        <v>38955</v>
      </c>
      <c r="AC42" s="192">
        <f t="shared" si="34"/>
        <v>38955</v>
      </c>
      <c r="AD42" s="192">
        <f t="shared" si="34"/>
        <v>32064</v>
      </c>
      <c r="AE42" s="192">
        <f t="shared" ref="AE42:CP43" si="35">ROUNDUP(AE19*0.87,)</f>
        <v>19145</v>
      </c>
      <c r="AF42" s="192">
        <f t="shared" si="35"/>
        <v>19145</v>
      </c>
      <c r="AG42" s="192">
        <f t="shared" si="35"/>
        <v>19145</v>
      </c>
      <c r="AH42" s="192">
        <f t="shared" si="35"/>
        <v>19145</v>
      </c>
      <c r="AI42" s="192">
        <f t="shared" si="35"/>
        <v>19145</v>
      </c>
      <c r="AJ42" s="192">
        <f t="shared" si="35"/>
        <v>20711</v>
      </c>
      <c r="AK42" s="192">
        <f t="shared" si="35"/>
        <v>20711</v>
      </c>
      <c r="AL42" s="192">
        <f t="shared" si="35"/>
        <v>20711</v>
      </c>
      <c r="AM42" s="192">
        <f t="shared" si="35"/>
        <v>20711</v>
      </c>
      <c r="AN42" s="192">
        <f t="shared" si="35"/>
        <v>20711</v>
      </c>
      <c r="AO42" s="192">
        <f t="shared" si="35"/>
        <v>19145</v>
      </c>
      <c r="AP42" s="192">
        <f t="shared" si="35"/>
        <v>19145</v>
      </c>
      <c r="AQ42" s="192">
        <f t="shared" si="35"/>
        <v>19145</v>
      </c>
      <c r="AR42" s="192">
        <f t="shared" si="35"/>
        <v>19145</v>
      </c>
      <c r="AS42" s="192">
        <f t="shared" si="35"/>
        <v>19145</v>
      </c>
      <c r="AT42" s="192">
        <f t="shared" si="35"/>
        <v>22277</v>
      </c>
      <c r="AU42" s="192">
        <f t="shared" si="35"/>
        <v>22277</v>
      </c>
      <c r="AV42" s="192">
        <f t="shared" si="35"/>
        <v>22277</v>
      </c>
      <c r="AW42" s="192">
        <f t="shared" si="35"/>
        <v>22277</v>
      </c>
      <c r="AX42" s="192">
        <f t="shared" si="35"/>
        <v>22277</v>
      </c>
      <c r="AY42" s="192">
        <f t="shared" si="35"/>
        <v>23843</v>
      </c>
      <c r="AZ42" s="192">
        <f t="shared" si="35"/>
        <v>25800</v>
      </c>
      <c r="BA42" s="192">
        <f t="shared" si="35"/>
        <v>26348</v>
      </c>
      <c r="BB42" s="192">
        <f t="shared" si="35"/>
        <v>26348</v>
      </c>
      <c r="BC42" s="192">
        <f t="shared" si="35"/>
        <v>26348</v>
      </c>
      <c r="BD42" s="192">
        <f t="shared" si="35"/>
        <v>26348</v>
      </c>
      <c r="BE42" s="192">
        <f t="shared" si="35"/>
        <v>26348</v>
      </c>
      <c r="BF42" s="192">
        <f t="shared" si="35"/>
        <v>26348</v>
      </c>
      <c r="BG42" s="192">
        <f t="shared" si="35"/>
        <v>26348</v>
      </c>
      <c r="BH42" s="192">
        <f t="shared" si="35"/>
        <v>26348</v>
      </c>
      <c r="BI42" s="192">
        <f t="shared" si="35"/>
        <v>26348</v>
      </c>
      <c r="BJ42" s="192">
        <f t="shared" si="35"/>
        <v>26348</v>
      </c>
      <c r="BK42" s="192">
        <f t="shared" si="35"/>
        <v>24782</v>
      </c>
      <c r="BL42" s="192">
        <f t="shared" si="35"/>
        <v>24782</v>
      </c>
      <c r="BM42" s="192">
        <f t="shared" si="35"/>
        <v>26348</v>
      </c>
      <c r="BN42" s="192">
        <f t="shared" si="35"/>
        <v>26348</v>
      </c>
      <c r="BO42" s="192">
        <f t="shared" si="35"/>
        <v>27914</v>
      </c>
      <c r="BP42" s="192">
        <f t="shared" si="35"/>
        <v>29872</v>
      </c>
      <c r="BQ42" s="192">
        <f t="shared" si="35"/>
        <v>29872</v>
      </c>
      <c r="BR42" s="192">
        <f t="shared" si="35"/>
        <v>29872</v>
      </c>
      <c r="BS42" s="192">
        <f t="shared" si="35"/>
        <v>29872</v>
      </c>
      <c r="BT42" s="192">
        <f t="shared" si="35"/>
        <v>31829</v>
      </c>
      <c r="BU42" s="192">
        <f t="shared" si="35"/>
        <v>34178</v>
      </c>
      <c r="BV42" s="192">
        <f t="shared" si="35"/>
        <v>34178</v>
      </c>
      <c r="BW42" s="192">
        <f t="shared" si="35"/>
        <v>31829</v>
      </c>
      <c r="BX42" s="192">
        <f t="shared" si="35"/>
        <v>27914</v>
      </c>
      <c r="BY42" s="192">
        <f t="shared" si="35"/>
        <v>27914</v>
      </c>
      <c r="BZ42" s="192">
        <f t="shared" si="35"/>
        <v>29872</v>
      </c>
      <c r="CA42" s="192">
        <f t="shared" si="35"/>
        <v>29872</v>
      </c>
      <c r="CB42" s="192">
        <f t="shared" si="35"/>
        <v>23216</v>
      </c>
      <c r="CC42" s="192">
        <f t="shared" si="35"/>
        <v>23569</v>
      </c>
      <c r="CD42" s="192">
        <f t="shared" si="35"/>
        <v>23569</v>
      </c>
      <c r="CE42" s="192">
        <f t="shared" si="35"/>
        <v>23569</v>
      </c>
      <c r="CF42" s="192">
        <f t="shared" si="35"/>
        <v>22394</v>
      </c>
      <c r="CG42" s="192">
        <f t="shared" si="35"/>
        <v>22394</v>
      </c>
      <c r="CH42" s="192">
        <f t="shared" si="35"/>
        <v>23569</v>
      </c>
      <c r="CI42" s="192">
        <f t="shared" si="35"/>
        <v>23569</v>
      </c>
      <c r="CJ42" s="192">
        <f t="shared" si="35"/>
        <v>23569</v>
      </c>
      <c r="CK42" s="192">
        <f t="shared" si="35"/>
        <v>22238</v>
      </c>
      <c r="CL42" s="192">
        <f t="shared" si="35"/>
        <v>22238</v>
      </c>
      <c r="CM42" s="192">
        <f t="shared" si="35"/>
        <v>22238</v>
      </c>
      <c r="CN42" s="192">
        <f t="shared" si="35"/>
        <v>22238</v>
      </c>
      <c r="CO42" s="192">
        <f t="shared" si="35"/>
        <v>22238</v>
      </c>
      <c r="CP42" s="192">
        <f t="shared" si="35"/>
        <v>22238</v>
      </c>
      <c r="CQ42" s="192">
        <f t="shared" ref="CQ42:DG43" si="36">ROUNDUP(CQ19*0.87,)</f>
        <v>22238</v>
      </c>
      <c r="CR42" s="192">
        <f t="shared" si="36"/>
        <v>22238</v>
      </c>
      <c r="CS42" s="192">
        <f t="shared" si="36"/>
        <v>22238</v>
      </c>
      <c r="CT42" s="192">
        <f t="shared" si="36"/>
        <v>22238</v>
      </c>
      <c r="CU42" s="192">
        <f t="shared" si="36"/>
        <v>22238</v>
      </c>
      <c r="CV42" s="192">
        <f t="shared" si="36"/>
        <v>22238</v>
      </c>
      <c r="CW42" s="192">
        <f t="shared" si="36"/>
        <v>22238</v>
      </c>
      <c r="CX42" s="192">
        <f t="shared" si="36"/>
        <v>22238</v>
      </c>
      <c r="CY42" s="192">
        <f t="shared" si="36"/>
        <v>22238</v>
      </c>
      <c r="CZ42" s="192">
        <f t="shared" si="36"/>
        <v>22238</v>
      </c>
      <c r="DA42" s="192">
        <f t="shared" si="36"/>
        <v>22238</v>
      </c>
      <c r="DB42" s="192">
        <f t="shared" si="36"/>
        <v>22238</v>
      </c>
      <c r="DC42" s="192">
        <f t="shared" si="36"/>
        <v>22238</v>
      </c>
      <c r="DD42" s="192">
        <f t="shared" si="36"/>
        <v>22238</v>
      </c>
      <c r="DE42" s="192">
        <f t="shared" si="36"/>
        <v>22238</v>
      </c>
      <c r="DF42" s="192">
        <f t="shared" si="36"/>
        <v>22238</v>
      </c>
      <c r="DG42" s="192">
        <f t="shared" si="36"/>
        <v>22238</v>
      </c>
      <c r="DH42" s="192">
        <f t="shared" ref="DH42:DR42" si="37">ROUNDUP(DH19*0.87,)</f>
        <v>14995</v>
      </c>
      <c r="DI42" s="192">
        <f t="shared" si="37"/>
        <v>14995</v>
      </c>
      <c r="DJ42" s="192">
        <f t="shared" si="37"/>
        <v>15386</v>
      </c>
      <c r="DK42" s="192">
        <f t="shared" si="37"/>
        <v>15386</v>
      </c>
      <c r="DL42" s="192">
        <f t="shared" si="37"/>
        <v>14995</v>
      </c>
      <c r="DM42" s="192">
        <f t="shared" si="37"/>
        <v>14995</v>
      </c>
      <c r="DN42" s="192">
        <f t="shared" si="37"/>
        <v>14995</v>
      </c>
      <c r="DO42" s="192">
        <f t="shared" si="37"/>
        <v>14995</v>
      </c>
      <c r="DP42" s="192">
        <f t="shared" si="37"/>
        <v>14995</v>
      </c>
      <c r="DQ42" s="192">
        <f t="shared" si="37"/>
        <v>15386</v>
      </c>
      <c r="DR42" s="192">
        <f t="shared" si="37"/>
        <v>15386</v>
      </c>
    </row>
    <row r="43" spans="1:129" s="50" customFormat="1" x14ac:dyDescent="0.2">
      <c r="A43" s="88">
        <f>A31</f>
        <v>2</v>
      </c>
      <c r="B43" s="192" t="e">
        <f t="shared" si="34"/>
        <v>#REF!</v>
      </c>
      <c r="C43" s="192" t="e">
        <f t="shared" si="34"/>
        <v>#REF!</v>
      </c>
      <c r="D43" s="192" t="e">
        <f t="shared" si="34"/>
        <v>#REF!</v>
      </c>
      <c r="E43" s="192" t="e">
        <f t="shared" si="34"/>
        <v>#REF!</v>
      </c>
      <c r="F43" s="192" t="e">
        <f t="shared" si="34"/>
        <v>#REF!</v>
      </c>
      <c r="G43" s="192" t="e">
        <f t="shared" si="34"/>
        <v>#REF!</v>
      </c>
      <c r="H43" s="192" t="e">
        <f t="shared" si="34"/>
        <v>#REF!</v>
      </c>
      <c r="I43" s="192" t="e">
        <f t="shared" si="34"/>
        <v>#REF!</v>
      </c>
      <c r="J43" s="192" t="e">
        <f t="shared" si="34"/>
        <v>#REF!</v>
      </c>
      <c r="K43" s="192" t="e">
        <f t="shared" si="34"/>
        <v>#REF!</v>
      </c>
      <c r="L43" s="192" t="e">
        <f t="shared" si="34"/>
        <v>#REF!</v>
      </c>
      <c r="M43" s="192" t="e">
        <f t="shared" si="34"/>
        <v>#REF!</v>
      </c>
      <c r="N43" s="192" t="e">
        <f t="shared" si="34"/>
        <v>#REF!</v>
      </c>
      <c r="O43" s="192" t="e">
        <f t="shared" si="34"/>
        <v>#REF!</v>
      </c>
      <c r="P43" s="192" t="e">
        <f t="shared" si="34"/>
        <v>#REF!</v>
      </c>
      <c r="Q43" s="192" t="e">
        <f t="shared" si="34"/>
        <v>#REF!</v>
      </c>
      <c r="R43" s="192" t="e">
        <f t="shared" si="34"/>
        <v>#REF!</v>
      </c>
      <c r="S43" s="192" t="e">
        <f t="shared" si="34"/>
        <v>#REF!</v>
      </c>
      <c r="T43" s="192">
        <f t="shared" si="34"/>
        <v>34844</v>
      </c>
      <c r="U43" s="192">
        <f t="shared" si="34"/>
        <v>46197</v>
      </c>
      <c r="V43" s="192">
        <f t="shared" si="34"/>
        <v>46197</v>
      </c>
      <c r="W43" s="192">
        <f t="shared" si="34"/>
        <v>46197</v>
      </c>
      <c r="X43" s="192">
        <f t="shared" si="34"/>
        <v>40716</v>
      </c>
      <c r="Y43" s="192">
        <f t="shared" si="34"/>
        <v>40716</v>
      </c>
      <c r="Z43" s="192">
        <f t="shared" si="34"/>
        <v>40716</v>
      </c>
      <c r="AA43" s="192">
        <f t="shared" si="34"/>
        <v>40716</v>
      </c>
      <c r="AB43" s="192">
        <f t="shared" si="34"/>
        <v>40716</v>
      </c>
      <c r="AC43" s="192">
        <f t="shared" si="34"/>
        <v>40716</v>
      </c>
      <c r="AD43" s="192">
        <f t="shared" si="34"/>
        <v>33591</v>
      </c>
      <c r="AE43" s="192">
        <f t="shared" si="35"/>
        <v>20672</v>
      </c>
      <c r="AF43" s="192">
        <f t="shared" si="35"/>
        <v>20672</v>
      </c>
      <c r="AG43" s="192">
        <f t="shared" si="35"/>
        <v>20672</v>
      </c>
      <c r="AH43" s="192">
        <f t="shared" si="35"/>
        <v>20672</v>
      </c>
      <c r="AI43" s="192">
        <f t="shared" si="35"/>
        <v>20672</v>
      </c>
      <c r="AJ43" s="192">
        <f t="shared" si="35"/>
        <v>22238</v>
      </c>
      <c r="AK43" s="192">
        <f t="shared" si="35"/>
        <v>22238</v>
      </c>
      <c r="AL43" s="192">
        <f t="shared" si="35"/>
        <v>22238</v>
      </c>
      <c r="AM43" s="192">
        <f t="shared" si="35"/>
        <v>22238</v>
      </c>
      <c r="AN43" s="192">
        <f t="shared" si="35"/>
        <v>22238</v>
      </c>
      <c r="AO43" s="192">
        <f t="shared" si="35"/>
        <v>20672</v>
      </c>
      <c r="AP43" s="192">
        <f t="shared" si="35"/>
        <v>20672</v>
      </c>
      <c r="AQ43" s="192">
        <f t="shared" si="35"/>
        <v>20672</v>
      </c>
      <c r="AR43" s="192">
        <f t="shared" si="35"/>
        <v>20672</v>
      </c>
      <c r="AS43" s="192">
        <f t="shared" si="35"/>
        <v>20672</v>
      </c>
      <c r="AT43" s="192">
        <f t="shared" si="35"/>
        <v>23804</v>
      </c>
      <c r="AU43" s="192">
        <f t="shared" si="35"/>
        <v>23804</v>
      </c>
      <c r="AV43" s="192">
        <f t="shared" si="35"/>
        <v>23804</v>
      </c>
      <c r="AW43" s="192">
        <f t="shared" si="35"/>
        <v>23804</v>
      </c>
      <c r="AX43" s="192">
        <f t="shared" si="35"/>
        <v>23804</v>
      </c>
      <c r="AY43" s="192">
        <f t="shared" si="35"/>
        <v>25370</v>
      </c>
      <c r="AZ43" s="192">
        <f t="shared" si="35"/>
        <v>27327</v>
      </c>
      <c r="BA43" s="192">
        <f t="shared" si="35"/>
        <v>27875</v>
      </c>
      <c r="BB43" s="192">
        <f t="shared" si="35"/>
        <v>27875</v>
      </c>
      <c r="BC43" s="192">
        <f t="shared" si="35"/>
        <v>27875</v>
      </c>
      <c r="BD43" s="192">
        <f t="shared" si="35"/>
        <v>27875</v>
      </c>
      <c r="BE43" s="192">
        <f t="shared" si="35"/>
        <v>27875</v>
      </c>
      <c r="BF43" s="192">
        <f t="shared" si="35"/>
        <v>27875</v>
      </c>
      <c r="BG43" s="192">
        <f t="shared" si="35"/>
        <v>27875</v>
      </c>
      <c r="BH43" s="192">
        <f t="shared" si="35"/>
        <v>27875</v>
      </c>
      <c r="BI43" s="192">
        <f t="shared" si="35"/>
        <v>27875</v>
      </c>
      <c r="BJ43" s="192">
        <f t="shared" si="35"/>
        <v>27875</v>
      </c>
      <c r="BK43" s="192">
        <f t="shared" si="35"/>
        <v>26309</v>
      </c>
      <c r="BL43" s="192">
        <f t="shared" si="35"/>
        <v>26309</v>
      </c>
      <c r="BM43" s="192">
        <f t="shared" si="35"/>
        <v>27875</v>
      </c>
      <c r="BN43" s="192">
        <f t="shared" si="35"/>
        <v>27875</v>
      </c>
      <c r="BO43" s="192">
        <f t="shared" si="35"/>
        <v>29441</v>
      </c>
      <c r="BP43" s="192">
        <f t="shared" si="35"/>
        <v>31399</v>
      </c>
      <c r="BQ43" s="192">
        <f t="shared" si="35"/>
        <v>31399</v>
      </c>
      <c r="BR43" s="192">
        <f t="shared" si="35"/>
        <v>31399</v>
      </c>
      <c r="BS43" s="192">
        <f t="shared" si="35"/>
        <v>31399</v>
      </c>
      <c r="BT43" s="192">
        <f t="shared" si="35"/>
        <v>33356</v>
      </c>
      <c r="BU43" s="192">
        <f t="shared" si="35"/>
        <v>35705</v>
      </c>
      <c r="BV43" s="192">
        <f t="shared" si="35"/>
        <v>35705</v>
      </c>
      <c r="BW43" s="192">
        <f t="shared" si="35"/>
        <v>33356</v>
      </c>
      <c r="BX43" s="192">
        <f t="shared" si="35"/>
        <v>29441</v>
      </c>
      <c r="BY43" s="192">
        <f t="shared" si="35"/>
        <v>29441</v>
      </c>
      <c r="BZ43" s="192">
        <f t="shared" si="35"/>
        <v>31399</v>
      </c>
      <c r="CA43" s="192">
        <f t="shared" si="35"/>
        <v>31399</v>
      </c>
      <c r="CB43" s="192">
        <f t="shared" si="35"/>
        <v>24743</v>
      </c>
      <c r="CC43" s="192">
        <f t="shared" si="35"/>
        <v>25096</v>
      </c>
      <c r="CD43" s="192">
        <f t="shared" si="35"/>
        <v>25096</v>
      </c>
      <c r="CE43" s="192">
        <f t="shared" si="35"/>
        <v>25096</v>
      </c>
      <c r="CF43" s="192">
        <f t="shared" si="35"/>
        <v>23921</v>
      </c>
      <c r="CG43" s="192">
        <f t="shared" si="35"/>
        <v>23921</v>
      </c>
      <c r="CH43" s="192">
        <f t="shared" si="35"/>
        <v>25096</v>
      </c>
      <c r="CI43" s="192">
        <f t="shared" si="35"/>
        <v>25096</v>
      </c>
      <c r="CJ43" s="192">
        <f t="shared" si="35"/>
        <v>25096</v>
      </c>
      <c r="CK43" s="192">
        <f t="shared" si="35"/>
        <v>23765</v>
      </c>
      <c r="CL43" s="192">
        <f t="shared" si="35"/>
        <v>23765</v>
      </c>
      <c r="CM43" s="192">
        <f t="shared" si="35"/>
        <v>23765</v>
      </c>
      <c r="CN43" s="192">
        <f t="shared" si="35"/>
        <v>23765</v>
      </c>
      <c r="CO43" s="192">
        <f t="shared" si="35"/>
        <v>23765</v>
      </c>
      <c r="CP43" s="192">
        <f t="shared" si="35"/>
        <v>23765</v>
      </c>
      <c r="CQ43" s="192">
        <f t="shared" si="36"/>
        <v>23765</v>
      </c>
      <c r="CR43" s="192">
        <f t="shared" si="36"/>
        <v>23765</v>
      </c>
      <c r="CS43" s="192">
        <f t="shared" si="36"/>
        <v>23765</v>
      </c>
      <c r="CT43" s="192">
        <f t="shared" si="36"/>
        <v>23765</v>
      </c>
      <c r="CU43" s="192">
        <f t="shared" si="36"/>
        <v>23765</v>
      </c>
      <c r="CV43" s="192">
        <f t="shared" si="36"/>
        <v>23765</v>
      </c>
      <c r="CW43" s="192">
        <f t="shared" si="36"/>
        <v>23765</v>
      </c>
      <c r="CX43" s="192">
        <f t="shared" si="36"/>
        <v>23765</v>
      </c>
      <c r="CY43" s="192">
        <f t="shared" si="36"/>
        <v>23765</v>
      </c>
      <c r="CZ43" s="192">
        <f t="shared" si="36"/>
        <v>23765</v>
      </c>
      <c r="DA43" s="192">
        <f t="shared" si="36"/>
        <v>23765</v>
      </c>
      <c r="DB43" s="192">
        <f t="shared" si="36"/>
        <v>23765</v>
      </c>
      <c r="DC43" s="192">
        <f t="shared" si="36"/>
        <v>23765</v>
      </c>
      <c r="DD43" s="192">
        <f t="shared" si="36"/>
        <v>23765</v>
      </c>
      <c r="DE43" s="192">
        <f t="shared" si="36"/>
        <v>23765</v>
      </c>
      <c r="DF43" s="192">
        <f t="shared" si="36"/>
        <v>23765</v>
      </c>
      <c r="DG43" s="192">
        <f t="shared" si="36"/>
        <v>23765</v>
      </c>
      <c r="DH43" s="192">
        <f t="shared" ref="DH43:DR43" si="38">ROUNDUP(DH20*0.87,)</f>
        <v>16443</v>
      </c>
      <c r="DI43" s="192">
        <f t="shared" si="38"/>
        <v>16443</v>
      </c>
      <c r="DJ43" s="192">
        <f t="shared" si="38"/>
        <v>16835</v>
      </c>
      <c r="DK43" s="192">
        <f t="shared" si="38"/>
        <v>16835</v>
      </c>
      <c r="DL43" s="192">
        <f t="shared" si="38"/>
        <v>16443</v>
      </c>
      <c r="DM43" s="192">
        <f t="shared" si="38"/>
        <v>16443</v>
      </c>
      <c r="DN43" s="192">
        <f t="shared" si="38"/>
        <v>16443</v>
      </c>
      <c r="DO43" s="192">
        <f t="shared" si="38"/>
        <v>16443</v>
      </c>
      <c r="DP43" s="192">
        <f t="shared" si="38"/>
        <v>16443</v>
      </c>
      <c r="DQ43" s="192">
        <f t="shared" si="38"/>
        <v>16835</v>
      </c>
      <c r="DR43" s="192">
        <f t="shared" si="38"/>
        <v>16835</v>
      </c>
    </row>
    <row r="44" spans="1:129" s="50" customFormat="1" x14ac:dyDescent="0.2">
      <c r="A44" s="42" t="s">
        <v>86</v>
      </c>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row>
    <row r="45" spans="1:129" s="50" customFormat="1" x14ac:dyDescent="0.2">
      <c r="A45" s="88">
        <f>A30</f>
        <v>1</v>
      </c>
      <c r="B45" s="192" t="e">
        <f t="shared" ref="B45:AD46" si="39">ROUNDUP(B22*0.87,)</f>
        <v>#REF!</v>
      </c>
      <c r="C45" s="192" t="e">
        <f t="shared" si="39"/>
        <v>#REF!</v>
      </c>
      <c r="D45" s="192" t="e">
        <f t="shared" si="39"/>
        <v>#REF!</v>
      </c>
      <c r="E45" s="192" t="e">
        <f t="shared" si="39"/>
        <v>#REF!</v>
      </c>
      <c r="F45" s="192" t="e">
        <f t="shared" si="39"/>
        <v>#REF!</v>
      </c>
      <c r="G45" s="192" t="e">
        <f t="shared" si="39"/>
        <v>#REF!</v>
      </c>
      <c r="H45" s="192" t="e">
        <f t="shared" si="39"/>
        <v>#REF!</v>
      </c>
      <c r="I45" s="192" t="e">
        <f t="shared" si="39"/>
        <v>#REF!</v>
      </c>
      <c r="J45" s="192" t="e">
        <f t="shared" si="39"/>
        <v>#REF!</v>
      </c>
      <c r="K45" s="192" t="e">
        <f t="shared" si="39"/>
        <v>#REF!</v>
      </c>
      <c r="L45" s="192" t="e">
        <f t="shared" si="39"/>
        <v>#REF!</v>
      </c>
      <c r="M45" s="192" t="e">
        <f t="shared" si="39"/>
        <v>#REF!</v>
      </c>
      <c r="N45" s="192" t="e">
        <f t="shared" si="39"/>
        <v>#REF!</v>
      </c>
      <c r="O45" s="192" t="e">
        <f t="shared" si="39"/>
        <v>#REF!</v>
      </c>
      <c r="P45" s="192" t="e">
        <f t="shared" si="39"/>
        <v>#REF!</v>
      </c>
      <c r="Q45" s="192" t="e">
        <f t="shared" si="39"/>
        <v>#REF!</v>
      </c>
      <c r="R45" s="192" t="e">
        <f t="shared" si="39"/>
        <v>#REF!</v>
      </c>
      <c r="S45" s="192" t="e">
        <f t="shared" si="39"/>
        <v>#REF!</v>
      </c>
      <c r="T45" s="192">
        <f t="shared" si="39"/>
        <v>48742</v>
      </c>
      <c r="U45" s="192">
        <f t="shared" si="39"/>
        <v>60096</v>
      </c>
      <c r="V45" s="192">
        <f t="shared" si="39"/>
        <v>60096</v>
      </c>
      <c r="W45" s="192">
        <f t="shared" si="39"/>
        <v>60096</v>
      </c>
      <c r="X45" s="192">
        <f t="shared" si="39"/>
        <v>54615</v>
      </c>
      <c r="Y45" s="192">
        <f t="shared" si="39"/>
        <v>54615</v>
      </c>
      <c r="Z45" s="192">
        <f t="shared" si="39"/>
        <v>54615</v>
      </c>
      <c r="AA45" s="192">
        <f t="shared" si="39"/>
        <v>54615</v>
      </c>
      <c r="AB45" s="192">
        <f t="shared" si="39"/>
        <v>54615</v>
      </c>
      <c r="AC45" s="192">
        <f t="shared" si="39"/>
        <v>54615</v>
      </c>
      <c r="AD45" s="192">
        <f t="shared" si="39"/>
        <v>44201</v>
      </c>
      <c r="AE45" s="192">
        <f t="shared" ref="AE45:CP46" si="40">ROUNDUP(AE22*0.87,)</f>
        <v>31281</v>
      </c>
      <c r="AF45" s="192">
        <f t="shared" si="40"/>
        <v>31281</v>
      </c>
      <c r="AG45" s="192">
        <f t="shared" si="40"/>
        <v>31281</v>
      </c>
      <c r="AH45" s="192">
        <f t="shared" si="40"/>
        <v>31281</v>
      </c>
      <c r="AI45" s="192">
        <f t="shared" si="40"/>
        <v>31281</v>
      </c>
      <c r="AJ45" s="192">
        <f t="shared" si="40"/>
        <v>32847</v>
      </c>
      <c r="AK45" s="192">
        <f t="shared" si="40"/>
        <v>32847</v>
      </c>
      <c r="AL45" s="192">
        <f t="shared" si="40"/>
        <v>32847</v>
      </c>
      <c r="AM45" s="192">
        <f t="shared" si="40"/>
        <v>32847</v>
      </c>
      <c r="AN45" s="192">
        <f t="shared" si="40"/>
        <v>32847</v>
      </c>
      <c r="AO45" s="192">
        <f t="shared" si="40"/>
        <v>31281</v>
      </c>
      <c r="AP45" s="192">
        <f t="shared" si="40"/>
        <v>31281</v>
      </c>
      <c r="AQ45" s="192">
        <f t="shared" si="40"/>
        <v>31281</v>
      </c>
      <c r="AR45" s="192">
        <f t="shared" si="40"/>
        <v>31281</v>
      </c>
      <c r="AS45" s="192">
        <f t="shared" si="40"/>
        <v>31281</v>
      </c>
      <c r="AT45" s="192">
        <f t="shared" si="40"/>
        <v>34413</v>
      </c>
      <c r="AU45" s="192">
        <f t="shared" si="40"/>
        <v>34413</v>
      </c>
      <c r="AV45" s="192">
        <f t="shared" si="40"/>
        <v>34413</v>
      </c>
      <c r="AW45" s="192">
        <f t="shared" si="40"/>
        <v>34413</v>
      </c>
      <c r="AX45" s="192">
        <f t="shared" si="40"/>
        <v>34413</v>
      </c>
      <c r="AY45" s="192">
        <f t="shared" si="40"/>
        <v>35979</v>
      </c>
      <c r="AZ45" s="192">
        <f t="shared" si="40"/>
        <v>37937</v>
      </c>
      <c r="BA45" s="192">
        <f t="shared" si="40"/>
        <v>42243</v>
      </c>
      <c r="BB45" s="192">
        <f t="shared" si="40"/>
        <v>42243</v>
      </c>
      <c r="BC45" s="192">
        <f t="shared" si="40"/>
        <v>42243</v>
      </c>
      <c r="BD45" s="192">
        <f t="shared" si="40"/>
        <v>42243</v>
      </c>
      <c r="BE45" s="192">
        <f t="shared" si="40"/>
        <v>42243</v>
      </c>
      <c r="BF45" s="192">
        <f t="shared" si="40"/>
        <v>42243</v>
      </c>
      <c r="BG45" s="192">
        <f t="shared" si="40"/>
        <v>42243</v>
      </c>
      <c r="BH45" s="192">
        <f t="shared" si="40"/>
        <v>42243</v>
      </c>
      <c r="BI45" s="192">
        <f t="shared" si="40"/>
        <v>42243</v>
      </c>
      <c r="BJ45" s="192">
        <f t="shared" si="40"/>
        <v>42243</v>
      </c>
      <c r="BK45" s="192">
        <f t="shared" si="40"/>
        <v>40677</v>
      </c>
      <c r="BL45" s="192">
        <f t="shared" si="40"/>
        <v>40677</v>
      </c>
      <c r="BM45" s="192">
        <f t="shared" si="40"/>
        <v>42243</v>
      </c>
      <c r="BN45" s="192">
        <f t="shared" si="40"/>
        <v>42243</v>
      </c>
      <c r="BO45" s="192">
        <f t="shared" si="40"/>
        <v>43809</v>
      </c>
      <c r="BP45" s="192">
        <f t="shared" si="40"/>
        <v>45767</v>
      </c>
      <c r="BQ45" s="192">
        <f t="shared" si="40"/>
        <v>45767</v>
      </c>
      <c r="BR45" s="192">
        <f t="shared" si="40"/>
        <v>45767</v>
      </c>
      <c r="BS45" s="192">
        <f t="shared" si="40"/>
        <v>45767</v>
      </c>
      <c r="BT45" s="192">
        <f t="shared" si="40"/>
        <v>47724</v>
      </c>
      <c r="BU45" s="192">
        <f t="shared" si="40"/>
        <v>50073</v>
      </c>
      <c r="BV45" s="192">
        <f t="shared" si="40"/>
        <v>50073</v>
      </c>
      <c r="BW45" s="192">
        <f t="shared" si="40"/>
        <v>47724</v>
      </c>
      <c r="BX45" s="192">
        <f t="shared" si="40"/>
        <v>43809</v>
      </c>
      <c r="BY45" s="192">
        <f t="shared" si="40"/>
        <v>43809</v>
      </c>
      <c r="BZ45" s="192">
        <f t="shared" si="40"/>
        <v>45767</v>
      </c>
      <c r="CA45" s="192">
        <f t="shared" si="40"/>
        <v>45767</v>
      </c>
      <c r="CB45" s="192">
        <f t="shared" si="40"/>
        <v>39111</v>
      </c>
      <c r="CC45" s="192">
        <f t="shared" si="40"/>
        <v>39464</v>
      </c>
      <c r="CD45" s="192">
        <f t="shared" si="40"/>
        <v>39464</v>
      </c>
      <c r="CE45" s="192">
        <f t="shared" si="40"/>
        <v>39464</v>
      </c>
      <c r="CF45" s="192">
        <f t="shared" si="40"/>
        <v>38289</v>
      </c>
      <c r="CG45" s="192">
        <f t="shared" si="40"/>
        <v>38289</v>
      </c>
      <c r="CH45" s="192">
        <f t="shared" si="40"/>
        <v>39464</v>
      </c>
      <c r="CI45" s="192">
        <f t="shared" si="40"/>
        <v>39464</v>
      </c>
      <c r="CJ45" s="192">
        <f t="shared" si="40"/>
        <v>39464</v>
      </c>
      <c r="CK45" s="192">
        <f t="shared" si="40"/>
        <v>34374</v>
      </c>
      <c r="CL45" s="192">
        <f t="shared" si="40"/>
        <v>34374</v>
      </c>
      <c r="CM45" s="192">
        <f t="shared" si="40"/>
        <v>34374</v>
      </c>
      <c r="CN45" s="192">
        <f t="shared" si="40"/>
        <v>34374</v>
      </c>
      <c r="CO45" s="192">
        <f t="shared" si="40"/>
        <v>34374</v>
      </c>
      <c r="CP45" s="192">
        <f t="shared" si="40"/>
        <v>34374</v>
      </c>
      <c r="CQ45" s="192">
        <f t="shared" ref="CQ45:DG46" si="41">ROUNDUP(CQ22*0.87,)</f>
        <v>34374</v>
      </c>
      <c r="CR45" s="192">
        <f t="shared" si="41"/>
        <v>34374</v>
      </c>
      <c r="CS45" s="192">
        <f t="shared" si="41"/>
        <v>34374</v>
      </c>
      <c r="CT45" s="192">
        <f t="shared" si="41"/>
        <v>34374</v>
      </c>
      <c r="CU45" s="192">
        <f t="shared" si="41"/>
        <v>34374</v>
      </c>
      <c r="CV45" s="192">
        <f t="shared" si="41"/>
        <v>34374</v>
      </c>
      <c r="CW45" s="192">
        <f t="shared" si="41"/>
        <v>34374</v>
      </c>
      <c r="CX45" s="192">
        <f t="shared" si="41"/>
        <v>34374</v>
      </c>
      <c r="CY45" s="192">
        <f t="shared" si="41"/>
        <v>34374</v>
      </c>
      <c r="CZ45" s="192">
        <f t="shared" si="41"/>
        <v>34374</v>
      </c>
      <c r="DA45" s="192">
        <f t="shared" si="41"/>
        <v>34374</v>
      </c>
      <c r="DB45" s="192">
        <f t="shared" si="41"/>
        <v>34374</v>
      </c>
      <c r="DC45" s="192">
        <f t="shared" si="41"/>
        <v>34374</v>
      </c>
      <c r="DD45" s="192">
        <f t="shared" si="41"/>
        <v>34374</v>
      </c>
      <c r="DE45" s="192">
        <f t="shared" si="41"/>
        <v>34374</v>
      </c>
      <c r="DF45" s="192">
        <f t="shared" si="41"/>
        <v>34374</v>
      </c>
      <c r="DG45" s="192">
        <f t="shared" si="41"/>
        <v>34374</v>
      </c>
      <c r="DH45" s="192">
        <f t="shared" ref="DH45:DR45" si="42">ROUNDUP(DH22*0.87,)</f>
        <v>27131</v>
      </c>
      <c r="DI45" s="192">
        <f t="shared" si="42"/>
        <v>27131</v>
      </c>
      <c r="DJ45" s="192">
        <f t="shared" si="42"/>
        <v>27523</v>
      </c>
      <c r="DK45" s="192">
        <f t="shared" si="42"/>
        <v>27523</v>
      </c>
      <c r="DL45" s="192">
        <f t="shared" si="42"/>
        <v>27131</v>
      </c>
      <c r="DM45" s="192">
        <f t="shared" si="42"/>
        <v>27131</v>
      </c>
      <c r="DN45" s="192">
        <f t="shared" si="42"/>
        <v>27131</v>
      </c>
      <c r="DO45" s="192">
        <f t="shared" si="42"/>
        <v>27131</v>
      </c>
      <c r="DP45" s="192">
        <f t="shared" si="42"/>
        <v>27131</v>
      </c>
      <c r="DQ45" s="192">
        <f t="shared" si="42"/>
        <v>27523</v>
      </c>
      <c r="DR45" s="192">
        <f t="shared" si="42"/>
        <v>27523</v>
      </c>
    </row>
    <row r="46" spans="1:129" s="50" customFormat="1" x14ac:dyDescent="0.2">
      <c r="A46" s="88">
        <f>A31</f>
        <v>2</v>
      </c>
      <c r="B46" s="192" t="e">
        <f t="shared" si="39"/>
        <v>#REF!</v>
      </c>
      <c r="C46" s="192" t="e">
        <f t="shared" si="39"/>
        <v>#REF!</v>
      </c>
      <c r="D46" s="192" t="e">
        <f t="shared" si="39"/>
        <v>#REF!</v>
      </c>
      <c r="E46" s="192" t="e">
        <f t="shared" si="39"/>
        <v>#REF!</v>
      </c>
      <c r="F46" s="192" t="e">
        <f t="shared" si="39"/>
        <v>#REF!</v>
      </c>
      <c r="G46" s="192" t="e">
        <f t="shared" si="39"/>
        <v>#REF!</v>
      </c>
      <c r="H46" s="192" t="e">
        <f t="shared" si="39"/>
        <v>#REF!</v>
      </c>
      <c r="I46" s="192" t="e">
        <f t="shared" si="39"/>
        <v>#REF!</v>
      </c>
      <c r="J46" s="192" t="e">
        <f t="shared" si="39"/>
        <v>#REF!</v>
      </c>
      <c r="K46" s="192" t="e">
        <f t="shared" si="39"/>
        <v>#REF!</v>
      </c>
      <c r="L46" s="192" t="e">
        <f t="shared" si="39"/>
        <v>#REF!</v>
      </c>
      <c r="M46" s="192" t="e">
        <f t="shared" si="39"/>
        <v>#REF!</v>
      </c>
      <c r="N46" s="192" t="e">
        <f t="shared" si="39"/>
        <v>#REF!</v>
      </c>
      <c r="O46" s="192" t="e">
        <f t="shared" si="39"/>
        <v>#REF!</v>
      </c>
      <c r="P46" s="192" t="e">
        <f t="shared" si="39"/>
        <v>#REF!</v>
      </c>
      <c r="Q46" s="192" t="e">
        <f t="shared" si="39"/>
        <v>#REF!</v>
      </c>
      <c r="R46" s="192" t="e">
        <f t="shared" si="39"/>
        <v>#REF!</v>
      </c>
      <c r="S46" s="192" t="e">
        <f t="shared" si="39"/>
        <v>#REF!</v>
      </c>
      <c r="T46" s="192">
        <f t="shared" si="39"/>
        <v>50504</v>
      </c>
      <c r="U46" s="192">
        <f t="shared" si="39"/>
        <v>61857</v>
      </c>
      <c r="V46" s="192">
        <f t="shared" si="39"/>
        <v>61857</v>
      </c>
      <c r="W46" s="192">
        <f t="shared" si="39"/>
        <v>61857</v>
      </c>
      <c r="X46" s="192">
        <f t="shared" si="39"/>
        <v>56376</v>
      </c>
      <c r="Y46" s="192">
        <f t="shared" si="39"/>
        <v>56376</v>
      </c>
      <c r="Z46" s="192">
        <f t="shared" si="39"/>
        <v>56376</v>
      </c>
      <c r="AA46" s="192">
        <f t="shared" si="39"/>
        <v>56376</v>
      </c>
      <c r="AB46" s="192">
        <f t="shared" si="39"/>
        <v>56376</v>
      </c>
      <c r="AC46" s="192">
        <f t="shared" si="39"/>
        <v>56376</v>
      </c>
      <c r="AD46" s="192">
        <f t="shared" si="39"/>
        <v>45728</v>
      </c>
      <c r="AE46" s="192">
        <f t="shared" si="40"/>
        <v>32808</v>
      </c>
      <c r="AF46" s="192">
        <f t="shared" si="40"/>
        <v>32808</v>
      </c>
      <c r="AG46" s="192">
        <f t="shared" si="40"/>
        <v>32808</v>
      </c>
      <c r="AH46" s="192">
        <f t="shared" si="40"/>
        <v>32808</v>
      </c>
      <c r="AI46" s="192">
        <f t="shared" si="40"/>
        <v>32808</v>
      </c>
      <c r="AJ46" s="192">
        <f t="shared" si="40"/>
        <v>34374</v>
      </c>
      <c r="AK46" s="192">
        <f t="shared" si="40"/>
        <v>34374</v>
      </c>
      <c r="AL46" s="192">
        <f t="shared" si="40"/>
        <v>34374</v>
      </c>
      <c r="AM46" s="192">
        <f t="shared" si="40"/>
        <v>34374</v>
      </c>
      <c r="AN46" s="192">
        <f t="shared" si="40"/>
        <v>34374</v>
      </c>
      <c r="AO46" s="192">
        <f t="shared" si="40"/>
        <v>32808</v>
      </c>
      <c r="AP46" s="192">
        <f t="shared" si="40"/>
        <v>32808</v>
      </c>
      <c r="AQ46" s="192">
        <f t="shared" si="40"/>
        <v>32808</v>
      </c>
      <c r="AR46" s="192">
        <f t="shared" si="40"/>
        <v>32808</v>
      </c>
      <c r="AS46" s="192">
        <f t="shared" si="40"/>
        <v>32808</v>
      </c>
      <c r="AT46" s="192">
        <f t="shared" si="40"/>
        <v>35940</v>
      </c>
      <c r="AU46" s="192">
        <f t="shared" si="40"/>
        <v>35940</v>
      </c>
      <c r="AV46" s="192">
        <f t="shared" si="40"/>
        <v>35940</v>
      </c>
      <c r="AW46" s="192">
        <f t="shared" si="40"/>
        <v>35940</v>
      </c>
      <c r="AX46" s="192">
        <f t="shared" si="40"/>
        <v>35940</v>
      </c>
      <c r="AY46" s="192">
        <f t="shared" si="40"/>
        <v>37506</v>
      </c>
      <c r="AZ46" s="192">
        <f t="shared" si="40"/>
        <v>39464</v>
      </c>
      <c r="BA46" s="192">
        <f t="shared" si="40"/>
        <v>43770</v>
      </c>
      <c r="BB46" s="192">
        <f t="shared" si="40"/>
        <v>43770</v>
      </c>
      <c r="BC46" s="192">
        <f t="shared" si="40"/>
        <v>43770</v>
      </c>
      <c r="BD46" s="192">
        <f t="shared" si="40"/>
        <v>43770</v>
      </c>
      <c r="BE46" s="192">
        <f t="shared" si="40"/>
        <v>43770</v>
      </c>
      <c r="BF46" s="192">
        <f t="shared" si="40"/>
        <v>43770</v>
      </c>
      <c r="BG46" s="192">
        <f t="shared" si="40"/>
        <v>43770</v>
      </c>
      <c r="BH46" s="192">
        <f t="shared" si="40"/>
        <v>43770</v>
      </c>
      <c r="BI46" s="192">
        <f t="shared" si="40"/>
        <v>43770</v>
      </c>
      <c r="BJ46" s="192">
        <f t="shared" si="40"/>
        <v>43770</v>
      </c>
      <c r="BK46" s="192">
        <f t="shared" si="40"/>
        <v>42204</v>
      </c>
      <c r="BL46" s="192">
        <f t="shared" si="40"/>
        <v>42204</v>
      </c>
      <c r="BM46" s="192">
        <f t="shared" si="40"/>
        <v>43770</v>
      </c>
      <c r="BN46" s="192">
        <f t="shared" si="40"/>
        <v>43770</v>
      </c>
      <c r="BO46" s="192">
        <f t="shared" si="40"/>
        <v>45336</v>
      </c>
      <c r="BP46" s="192">
        <f t="shared" si="40"/>
        <v>47294</v>
      </c>
      <c r="BQ46" s="192">
        <f t="shared" si="40"/>
        <v>47294</v>
      </c>
      <c r="BR46" s="192">
        <f t="shared" si="40"/>
        <v>47294</v>
      </c>
      <c r="BS46" s="192">
        <f t="shared" si="40"/>
        <v>47294</v>
      </c>
      <c r="BT46" s="192">
        <f t="shared" si="40"/>
        <v>49251</v>
      </c>
      <c r="BU46" s="192">
        <f t="shared" si="40"/>
        <v>51600</v>
      </c>
      <c r="BV46" s="192">
        <f t="shared" si="40"/>
        <v>51600</v>
      </c>
      <c r="BW46" s="192">
        <f t="shared" si="40"/>
        <v>49251</v>
      </c>
      <c r="BX46" s="192">
        <f t="shared" si="40"/>
        <v>45336</v>
      </c>
      <c r="BY46" s="192">
        <f t="shared" si="40"/>
        <v>45336</v>
      </c>
      <c r="BZ46" s="192">
        <f t="shared" si="40"/>
        <v>47294</v>
      </c>
      <c r="CA46" s="192">
        <f t="shared" si="40"/>
        <v>47294</v>
      </c>
      <c r="CB46" s="192">
        <f t="shared" si="40"/>
        <v>40638</v>
      </c>
      <c r="CC46" s="192">
        <f t="shared" si="40"/>
        <v>40991</v>
      </c>
      <c r="CD46" s="192">
        <f t="shared" si="40"/>
        <v>40991</v>
      </c>
      <c r="CE46" s="192">
        <f t="shared" si="40"/>
        <v>40991</v>
      </c>
      <c r="CF46" s="192">
        <f t="shared" si="40"/>
        <v>39816</v>
      </c>
      <c r="CG46" s="192">
        <f t="shared" si="40"/>
        <v>39816</v>
      </c>
      <c r="CH46" s="192">
        <f t="shared" si="40"/>
        <v>40991</v>
      </c>
      <c r="CI46" s="192">
        <f t="shared" si="40"/>
        <v>40991</v>
      </c>
      <c r="CJ46" s="192">
        <f t="shared" si="40"/>
        <v>40991</v>
      </c>
      <c r="CK46" s="192">
        <f t="shared" si="40"/>
        <v>35901</v>
      </c>
      <c r="CL46" s="192">
        <f t="shared" si="40"/>
        <v>35901</v>
      </c>
      <c r="CM46" s="192">
        <f t="shared" si="40"/>
        <v>35901</v>
      </c>
      <c r="CN46" s="192">
        <f t="shared" si="40"/>
        <v>35901</v>
      </c>
      <c r="CO46" s="192">
        <f t="shared" si="40"/>
        <v>35901</v>
      </c>
      <c r="CP46" s="192">
        <f t="shared" si="40"/>
        <v>35901</v>
      </c>
      <c r="CQ46" s="192">
        <f t="shared" si="41"/>
        <v>35901</v>
      </c>
      <c r="CR46" s="192">
        <f t="shared" si="41"/>
        <v>35901</v>
      </c>
      <c r="CS46" s="192">
        <f t="shared" si="41"/>
        <v>35901</v>
      </c>
      <c r="CT46" s="192">
        <f t="shared" si="41"/>
        <v>35901</v>
      </c>
      <c r="CU46" s="192">
        <f t="shared" si="41"/>
        <v>35901</v>
      </c>
      <c r="CV46" s="192">
        <f t="shared" si="41"/>
        <v>35901</v>
      </c>
      <c r="CW46" s="192">
        <f t="shared" si="41"/>
        <v>35901</v>
      </c>
      <c r="CX46" s="192">
        <f t="shared" si="41"/>
        <v>35901</v>
      </c>
      <c r="CY46" s="192">
        <f t="shared" si="41"/>
        <v>35901</v>
      </c>
      <c r="CZ46" s="192">
        <f t="shared" si="41"/>
        <v>35901</v>
      </c>
      <c r="DA46" s="192">
        <f t="shared" si="41"/>
        <v>35901</v>
      </c>
      <c r="DB46" s="192">
        <f t="shared" si="41"/>
        <v>35901</v>
      </c>
      <c r="DC46" s="192">
        <f t="shared" si="41"/>
        <v>35901</v>
      </c>
      <c r="DD46" s="192">
        <f t="shared" si="41"/>
        <v>35901</v>
      </c>
      <c r="DE46" s="192">
        <f t="shared" si="41"/>
        <v>35901</v>
      </c>
      <c r="DF46" s="192">
        <f t="shared" si="41"/>
        <v>35901</v>
      </c>
      <c r="DG46" s="192">
        <f t="shared" si="41"/>
        <v>35901</v>
      </c>
      <c r="DH46" s="192">
        <f t="shared" ref="DH46:DR46" si="43">ROUNDUP(DH23*0.87,)</f>
        <v>28580</v>
      </c>
      <c r="DI46" s="192">
        <f t="shared" si="43"/>
        <v>28580</v>
      </c>
      <c r="DJ46" s="192">
        <f t="shared" si="43"/>
        <v>28971</v>
      </c>
      <c r="DK46" s="192">
        <f t="shared" si="43"/>
        <v>28971</v>
      </c>
      <c r="DL46" s="192">
        <f t="shared" si="43"/>
        <v>28580</v>
      </c>
      <c r="DM46" s="192">
        <f t="shared" si="43"/>
        <v>28580</v>
      </c>
      <c r="DN46" s="192">
        <f t="shared" si="43"/>
        <v>28580</v>
      </c>
      <c r="DO46" s="192">
        <f t="shared" si="43"/>
        <v>28580</v>
      </c>
      <c r="DP46" s="192">
        <f t="shared" si="43"/>
        <v>28580</v>
      </c>
      <c r="DQ46" s="192">
        <f t="shared" si="43"/>
        <v>28971</v>
      </c>
      <c r="DR46" s="192">
        <f t="shared" si="43"/>
        <v>28971</v>
      </c>
    </row>
    <row r="47" spans="1:129" s="50" customFormat="1" x14ac:dyDescent="0.2">
      <c r="A47" s="42" t="s">
        <v>87</v>
      </c>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row>
    <row r="48" spans="1:129" s="50" customFormat="1" x14ac:dyDescent="0.2">
      <c r="A48" s="88" t="s">
        <v>88</v>
      </c>
      <c r="B48" s="192" t="e">
        <f t="shared" ref="B48:AD48" si="44">ROUNDUP(B25*0.87,)</f>
        <v>#REF!</v>
      </c>
      <c r="C48" s="192" t="e">
        <f t="shared" si="44"/>
        <v>#REF!</v>
      </c>
      <c r="D48" s="192" t="e">
        <f t="shared" si="44"/>
        <v>#REF!</v>
      </c>
      <c r="E48" s="192" t="e">
        <f t="shared" si="44"/>
        <v>#REF!</v>
      </c>
      <c r="F48" s="192" t="e">
        <f t="shared" si="44"/>
        <v>#REF!</v>
      </c>
      <c r="G48" s="192" t="e">
        <f t="shared" si="44"/>
        <v>#REF!</v>
      </c>
      <c r="H48" s="192" t="e">
        <f t="shared" si="44"/>
        <v>#REF!</v>
      </c>
      <c r="I48" s="192" t="e">
        <f t="shared" si="44"/>
        <v>#REF!</v>
      </c>
      <c r="J48" s="192" t="e">
        <f t="shared" si="44"/>
        <v>#REF!</v>
      </c>
      <c r="K48" s="192" t="e">
        <f t="shared" si="44"/>
        <v>#REF!</v>
      </c>
      <c r="L48" s="192" t="e">
        <f t="shared" si="44"/>
        <v>#REF!</v>
      </c>
      <c r="M48" s="192" t="e">
        <f t="shared" si="44"/>
        <v>#REF!</v>
      </c>
      <c r="N48" s="192" t="e">
        <f t="shared" si="44"/>
        <v>#REF!</v>
      </c>
      <c r="O48" s="192" t="e">
        <f t="shared" si="44"/>
        <v>#REF!</v>
      </c>
      <c r="P48" s="192" t="e">
        <f t="shared" si="44"/>
        <v>#REF!</v>
      </c>
      <c r="Q48" s="192" t="e">
        <f t="shared" si="44"/>
        <v>#REF!</v>
      </c>
      <c r="R48" s="192" t="e">
        <f t="shared" si="44"/>
        <v>#REF!</v>
      </c>
      <c r="S48" s="192" t="e">
        <f t="shared" si="44"/>
        <v>#REF!</v>
      </c>
      <c r="T48" s="192">
        <f t="shared" si="44"/>
        <v>93569</v>
      </c>
      <c r="U48" s="192">
        <f t="shared" si="44"/>
        <v>104922</v>
      </c>
      <c r="V48" s="192">
        <f t="shared" si="44"/>
        <v>104922</v>
      </c>
      <c r="W48" s="192">
        <f t="shared" si="44"/>
        <v>104922</v>
      </c>
      <c r="X48" s="192">
        <f t="shared" si="44"/>
        <v>99441</v>
      </c>
      <c r="Y48" s="192">
        <f t="shared" si="44"/>
        <v>99441</v>
      </c>
      <c r="Z48" s="192">
        <f t="shared" si="44"/>
        <v>99441</v>
      </c>
      <c r="AA48" s="192">
        <f t="shared" si="44"/>
        <v>99441</v>
      </c>
      <c r="AB48" s="192">
        <f t="shared" si="44"/>
        <v>99441</v>
      </c>
      <c r="AC48" s="192">
        <f t="shared" si="44"/>
        <v>99441</v>
      </c>
      <c r="AD48" s="192">
        <f t="shared" si="44"/>
        <v>73133</v>
      </c>
      <c r="AE48" s="192">
        <f t="shared" ref="AE48:CP48" si="45">ROUNDUP(AE25*0.87,)</f>
        <v>60213</v>
      </c>
      <c r="AF48" s="192">
        <f t="shared" si="45"/>
        <v>60213</v>
      </c>
      <c r="AG48" s="192">
        <f t="shared" si="45"/>
        <v>60213</v>
      </c>
      <c r="AH48" s="192">
        <f t="shared" si="45"/>
        <v>60213</v>
      </c>
      <c r="AI48" s="192">
        <f t="shared" si="45"/>
        <v>60213</v>
      </c>
      <c r="AJ48" s="192">
        <f t="shared" si="45"/>
        <v>61779</v>
      </c>
      <c r="AK48" s="192">
        <f t="shared" si="45"/>
        <v>61779</v>
      </c>
      <c r="AL48" s="192">
        <f t="shared" si="45"/>
        <v>61779</v>
      </c>
      <c r="AM48" s="192">
        <f t="shared" si="45"/>
        <v>61779</v>
      </c>
      <c r="AN48" s="192">
        <f t="shared" si="45"/>
        <v>61779</v>
      </c>
      <c r="AO48" s="192">
        <f t="shared" si="45"/>
        <v>60213</v>
      </c>
      <c r="AP48" s="192">
        <f t="shared" si="45"/>
        <v>60213</v>
      </c>
      <c r="AQ48" s="192">
        <f t="shared" si="45"/>
        <v>60213</v>
      </c>
      <c r="AR48" s="192">
        <f t="shared" si="45"/>
        <v>60213</v>
      </c>
      <c r="AS48" s="192">
        <f t="shared" si="45"/>
        <v>60213</v>
      </c>
      <c r="AT48" s="192">
        <f t="shared" si="45"/>
        <v>63345</v>
      </c>
      <c r="AU48" s="192">
        <f t="shared" si="45"/>
        <v>63345</v>
      </c>
      <c r="AV48" s="192">
        <f t="shared" si="45"/>
        <v>63345</v>
      </c>
      <c r="AW48" s="192">
        <f t="shared" si="45"/>
        <v>63345</v>
      </c>
      <c r="AX48" s="192">
        <f t="shared" si="45"/>
        <v>63345</v>
      </c>
      <c r="AY48" s="192">
        <f t="shared" si="45"/>
        <v>64911</v>
      </c>
      <c r="AZ48" s="192">
        <f t="shared" si="45"/>
        <v>66869</v>
      </c>
      <c r="BA48" s="192">
        <f t="shared" si="45"/>
        <v>75090</v>
      </c>
      <c r="BB48" s="192">
        <f t="shared" si="45"/>
        <v>75090</v>
      </c>
      <c r="BC48" s="192">
        <f t="shared" si="45"/>
        <v>75090</v>
      </c>
      <c r="BD48" s="192">
        <f t="shared" si="45"/>
        <v>75090</v>
      </c>
      <c r="BE48" s="192">
        <f t="shared" si="45"/>
        <v>75090</v>
      </c>
      <c r="BF48" s="192">
        <f t="shared" si="45"/>
        <v>75090</v>
      </c>
      <c r="BG48" s="192">
        <f t="shared" si="45"/>
        <v>75090</v>
      </c>
      <c r="BH48" s="192">
        <f t="shared" si="45"/>
        <v>75090</v>
      </c>
      <c r="BI48" s="192">
        <f t="shared" si="45"/>
        <v>75090</v>
      </c>
      <c r="BJ48" s="192">
        <f t="shared" si="45"/>
        <v>75090</v>
      </c>
      <c r="BK48" s="192">
        <f t="shared" si="45"/>
        <v>73524</v>
      </c>
      <c r="BL48" s="192">
        <f t="shared" si="45"/>
        <v>73524</v>
      </c>
      <c r="BM48" s="192">
        <f t="shared" si="45"/>
        <v>75090</v>
      </c>
      <c r="BN48" s="192">
        <f t="shared" si="45"/>
        <v>75090</v>
      </c>
      <c r="BO48" s="192">
        <f t="shared" si="45"/>
        <v>76656</v>
      </c>
      <c r="BP48" s="192">
        <f t="shared" si="45"/>
        <v>78614</v>
      </c>
      <c r="BQ48" s="192">
        <f t="shared" si="45"/>
        <v>78614</v>
      </c>
      <c r="BR48" s="192">
        <f t="shared" si="45"/>
        <v>78614</v>
      </c>
      <c r="BS48" s="192">
        <f t="shared" si="45"/>
        <v>78614</v>
      </c>
      <c r="BT48" s="192">
        <f t="shared" si="45"/>
        <v>80571</v>
      </c>
      <c r="BU48" s="192">
        <f t="shared" si="45"/>
        <v>82920</v>
      </c>
      <c r="BV48" s="192">
        <f t="shared" si="45"/>
        <v>82920</v>
      </c>
      <c r="BW48" s="192">
        <f t="shared" si="45"/>
        <v>80571</v>
      </c>
      <c r="BX48" s="192">
        <f t="shared" si="45"/>
        <v>76656</v>
      </c>
      <c r="BY48" s="192">
        <f t="shared" si="45"/>
        <v>76656</v>
      </c>
      <c r="BZ48" s="192">
        <f t="shared" si="45"/>
        <v>78614</v>
      </c>
      <c r="CA48" s="192">
        <f t="shared" si="45"/>
        <v>78614</v>
      </c>
      <c r="CB48" s="192">
        <f t="shared" si="45"/>
        <v>71958</v>
      </c>
      <c r="CC48" s="192">
        <f t="shared" si="45"/>
        <v>72311</v>
      </c>
      <c r="CD48" s="192">
        <f t="shared" si="45"/>
        <v>72311</v>
      </c>
      <c r="CE48" s="192">
        <f t="shared" si="45"/>
        <v>72311</v>
      </c>
      <c r="CF48" s="192">
        <f t="shared" si="45"/>
        <v>71136</v>
      </c>
      <c r="CG48" s="192">
        <f t="shared" si="45"/>
        <v>71136</v>
      </c>
      <c r="CH48" s="192">
        <f t="shared" si="45"/>
        <v>72311</v>
      </c>
      <c r="CI48" s="192">
        <f t="shared" si="45"/>
        <v>72311</v>
      </c>
      <c r="CJ48" s="192">
        <f t="shared" si="45"/>
        <v>72311</v>
      </c>
      <c r="CK48" s="192">
        <f t="shared" si="45"/>
        <v>63306</v>
      </c>
      <c r="CL48" s="192">
        <f t="shared" si="45"/>
        <v>63306</v>
      </c>
      <c r="CM48" s="192">
        <f t="shared" si="45"/>
        <v>63306</v>
      </c>
      <c r="CN48" s="192">
        <f t="shared" si="45"/>
        <v>63306</v>
      </c>
      <c r="CO48" s="192">
        <f t="shared" si="45"/>
        <v>63306</v>
      </c>
      <c r="CP48" s="192">
        <f t="shared" si="45"/>
        <v>63306</v>
      </c>
      <c r="CQ48" s="192">
        <f t="shared" ref="CQ48:DG48" si="46">ROUNDUP(CQ25*0.87,)</f>
        <v>63306</v>
      </c>
      <c r="CR48" s="192">
        <f t="shared" si="46"/>
        <v>63306</v>
      </c>
      <c r="CS48" s="192">
        <f t="shared" si="46"/>
        <v>63306</v>
      </c>
      <c r="CT48" s="192">
        <f t="shared" si="46"/>
        <v>63306</v>
      </c>
      <c r="CU48" s="192">
        <f t="shared" si="46"/>
        <v>63306</v>
      </c>
      <c r="CV48" s="192">
        <f t="shared" si="46"/>
        <v>63306</v>
      </c>
      <c r="CW48" s="192">
        <f t="shared" si="46"/>
        <v>63306</v>
      </c>
      <c r="CX48" s="192">
        <f t="shared" si="46"/>
        <v>63306</v>
      </c>
      <c r="CY48" s="192">
        <f t="shared" si="46"/>
        <v>63306</v>
      </c>
      <c r="CZ48" s="192">
        <f t="shared" si="46"/>
        <v>63306</v>
      </c>
      <c r="DA48" s="192">
        <f t="shared" si="46"/>
        <v>63306</v>
      </c>
      <c r="DB48" s="192">
        <f t="shared" si="46"/>
        <v>63306</v>
      </c>
      <c r="DC48" s="192">
        <f t="shared" si="46"/>
        <v>63306</v>
      </c>
      <c r="DD48" s="192">
        <f t="shared" si="46"/>
        <v>63306</v>
      </c>
      <c r="DE48" s="192">
        <f t="shared" si="46"/>
        <v>63306</v>
      </c>
      <c r="DF48" s="192">
        <f t="shared" si="46"/>
        <v>63306</v>
      </c>
      <c r="DG48" s="192">
        <f t="shared" si="46"/>
        <v>63306</v>
      </c>
      <c r="DH48" s="192">
        <f t="shared" ref="DH48:DR48" si="47">ROUNDUP(DH25*0.87,)</f>
        <v>55985</v>
      </c>
      <c r="DI48" s="192">
        <f t="shared" si="47"/>
        <v>55985</v>
      </c>
      <c r="DJ48" s="192">
        <f t="shared" si="47"/>
        <v>56376</v>
      </c>
      <c r="DK48" s="192">
        <f t="shared" si="47"/>
        <v>56376</v>
      </c>
      <c r="DL48" s="192">
        <f t="shared" si="47"/>
        <v>55985</v>
      </c>
      <c r="DM48" s="192">
        <f t="shared" si="47"/>
        <v>55985</v>
      </c>
      <c r="DN48" s="192">
        <f t="shared" si="47"/>
        <v>55985</v>
      </c>
      <c r="DO48" s="192">
        <f t="shared" si="47"/>
        <v>55985</v>
      </c>
      <c r="DP48" s="192">
        <f t="shared" si="47"/>
        <v>55985</v>
      </c>
      <c r="DQ48" s="192">
        <f t="shared" si="47"/>
        <v>56376</v>
      </c>
      <c r="DR48" s="192">
        <f t="shared" si="47"/>
        <v>56376</v>
      </c>
    </row>
    <row r="49" spans="1:1" s="50" customFormat="1" x14ac:dyDescent="0.2">
      <c r="A49" s="100"/>
    </row>
    <row r="50" spans="1:1" s="50" customFormat="1" x14ac:dyDescent="0.2">
      <c r="A50" s="100"/>
    </row>
    <row r="51" spans="1:1" s="50" customFormat="1" ht="96.75" thickBot="1" x14ac:dyDescent="0.25">
      <c r="A51" s="224" t="str">
        <f>'ОиК ВВ (2025)| FIT15'!A50</f>
        <v>Дополнительно на каждый день проживания в стоимость заявки добавляются  ски-пассы  для каждого взрослого, стоимость -  09.01.2025 - 12.04.2026 включительно - 3500 рублей. При размещении дополнительных гостей, также на каждый день проживания добавляются в стоимость заявки ски-пассы на каждого взрослого гостя  -   09.01.2025 - 12.04.2026 включительно - 3500 рублей. Стоимость ски-пассов на всех взрослых сразу добавлять в заявку. / Extra pay  for each day of stay, ski passes for each adult are added to the price of the application, the cost    09.01.2025 - 12.04.2026 inclusively - 3500 rubles. When placing additional guests, also for each day of stay, ski passes for each guest are added to the application price  09.01.2025 - 12.04.2026 inclusively - 3500 rubles.</v>
      </c>
    </row>
    <row r="52" spans="1:1" ht="12.75" thickBot="1" x14ac:dyDescent="0.25">
      <c r="A52" s="104"/>
    </row>
    <row r="53" spans="1:1" ht="9" hidden="1" customHeight="1" x14ac:dyDescent="0.2">
      <c r="A53" s="63" t="s">
        <v>66</v>
      </c>
    </row>
    <row r="54" spans="1:1" ht="10.7" customHeight="1" x14ac:dyDescent="0.2">
      <c r="A54" s="43" t="s">
        <v>78</v>
      </c>
    </row>
    <row r="55" spans="1:1" x14ac:dyDescent="0.2">
      <c r="A55" s="43" t="s">
        <v>67</v>
      </c>
    </row>
    <row r="56" spans="1:1" ht="13.35" customHeight="1" x14ac:dyDescent="0.2">
      <c r="A56" s="43" t="s">
        <v>68</v>
      </c>
    </row>
    <row r="57" spans="1:1" ht="13.35" customHeight="1" x14ac:dyDescent="0.2">
      <c r="A57" s="43" t="s">
        <v>69</v>
      </c>
    </row>
    <row r="58" spans="1:1" ht="12.6" customHeight="1" x14ac:dyDescent="0.2">
      <c r="A58" s="159" t="s">
        <v>162</v>
      </c>
    </row>
    <row r="59" spans="1:1" ht="13.35" customHeight="1" thickBot="1" x14ac:dyDescent="0.25">
      <c r="A59" s="3" t="s">
        <v>291</v>
      </c>
    </row>
    <row r="60" spans="1:1" ht="33.75" customHeight="1" thickBot="1" x14ac:dyDescent="0.25">
      <c r="A60" s="223" t="s">
        <v>292</v>
      </c>
    </row>
    <row r="61" spans="1:1" x14ac:dyDescent="0.2">
      <c r="A61" s="127"/>
    </row>
    <row r="62" spans="1:1" ht="12.75" thickBot="1" x14ac:dyDescent="0.25">
      <c r="A62" s="3" t="s">
        <v>71</v>
      </c>
    </row>
    <row r="63" spans="1:1" ht="12.75" thickBot="1" x14ac:dyDescent="0.25">
      <c r="A63" s="107" t="s">
        <v>293</v>
      </c>
    </row>
    <row r="64" spans="1:1" ht="24" x14ac:dyDescent="0.2">
      <c r="A64" s="70" t="str">
        <f>'ОиК ВВ (2025)| FIT15'!A63</f>
        <v xml:space="preserve">Период проживания:  09.01.2025 - 12.04.2026                                                                                                                        / Period of stay:  09.01.2025 - 12.04.2026 </v>
      </c>
    </row>
    <row r="65" spans="1:1" ht="13.5" thickBot="1" x14ac:dyDescent="0.25">
      <c r="A65" t="s">
        <v>294</v>
      </c>
    </row>
    <row r="66" spans="1:1" ht="12.75" thickBot="1" x14ac:dyDescent="0.25">
      <c r="A66" s="107"/>
    </row>
    <row r="67" spans="1:1" x14ac:dyDescent="0.2">
      <c r="A67" s="48" t="s">
        <v>70</v>
      </c>
    </row>
    <row r="68" spans="1:1" ht="60" x14ac:dyDescent="0.2">
      <c r="A68" s="222" t="s">
        <v>295</v>
      </c>
    </row>
    <row r="69" spans="1:1" x14ac:dyDescent="0.2">
      <c r="A69" s="48" t="s">
        <v>70</v>
      </c>
    </row>
    <row r="70" spans="1:1" ht="60" x14ac:dyDescent="0.2">
      <c r="A70" s="222" t="s">
        <v>295</v>
      </c>
    </row>
  </sheetData>
  <mergeCells count="1">
    <mergeCell ref="A1:A2"/>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sheetPr>
  <dimension ref="A1:DY45"/>
  <sheetViews>
    <sheetView zoomScaleNormal="100" workbookViewId="0">
      <pane xSplit="1" topLeftCell="B1" activePane="topRight" state="frozen"/>
      <selection activeCell="A32" sqref="A32:XFD34"/>
      <selection pane="topRight" activeCell="A32" sqref="A32:XFD34"/>
    </sheetView>
  </sheetViews>
  <sheetFormatPr defaultColWidth="9" defaultRowHeight="12" x14ac:dyDescent="0.2"/>
  <cols>
    <col min="1" max="1" width="84.5703125" style="48" customWidth="1"/>
    <col min="2" max="17" width="0" style="48" hidden="1" customWidth="1"/>
    <col min="18" max="29" width="8.7109375" style="48" hidden="1" customWidth="1"/>
    <col min="30" max="16384" width="9" style="48"/>
  </cols>
  <sheetData>
    <row r="1" spans="1:129" s="51" customFormat="1" ht="12" customHeight="1" x14ac:dyDescent="0.2">
      <c r="A1" s="230" t="s">
        <v>82</v>
      </c>
    </row>
    <row r="2" spans="1:129" s="51" customFormat="1" ht="12" customHeight="1" x14ac:dyDescent="0.2">
      <c r="A2" s="230"/>
    </row>
    <row r="3" spans="1:129" ht="18" customHeight="1" x14ac:dyDescent="0.2">
      <c r="A3" s="111" t="s">
        <v>100</v>
      </c>
      <c r="B3" s="187" t="e">
        <f>'РБ ВВ 10(2025)| FIT15'!#REF!</f>
        <v>#REF!</v>
      </c>
      <c r="C3" s="187" t="e">
        <f>'РБ ВВ 10(2025)| FIT15'!#REF!</f>
        <v>#REF!</v>
      </c>
      <c r="D3" s="187" t="e">
        <f>'РБ ВВ 10(2025)| FIT15'!#REF!</f>
        <v>#REF!</v>
      </c>
      <c r="E3" s="187" t="e">
        <f>'РБ ВВ 10(2025)| FIT15'!#REF!</f>
        <v>#REF!</v>
      </c>
      <c r="F3" s="187" t="e">
        <f>'РБ ВВ 10(2025)| FIT15'!#REF!</f>
        <v>#REF!</v>
      </c>
      <c r="G3" s="187" t="e">
        <f>'РБ ВВ 10(2025)| FIT15'!#REF!</f>
        <v>#REF!</v>
      </c>
      <c r="H3" s="187" t="e">
        <f>'РБ ВВ 10(2025)| FIT15'!#REF!</f>
        <v>#REF!</v>
      </c>
      <c r="I3" s="187" t="e">
        <f>'РБ ВВ 10(2025)| FIT15'!#REF!</f>
        <v>#REF!</v>
      </c>
      <c r="J3" s="187" t="e">
        <f>'РБ ВВ 10(2025)| FIT15'!#REF!</f>
        <v>#REF!</v>
      </c>
      <c r="K3" s="187" t="e">
        <f>'РБ ВВ 10(2025)| FIT15'!#REF!</f>
        <v>#REF!</v>
      </c>
      <c r="L3" s="187" t="e">
        <f>'РБ ВВ 10(2025)| FIT15'!#REF!</f>
        <v>#REF!</v>
      </c>
      <c r="M3" s="187" t="e">
        <f>'РБ ВВ 10(2025)| FIT15'!#REF!</f>
        <v>#REF!</v>
      </c>
      <c r="N3" s="187" t="e">
        <f>'РБ ВВ 10(2025)| FIT15'!B27</f>
        <v>#REF!</v>
      </c>
      <c r="O3" s="187" t="e">
        <f>'РБ ВВ 10(2025)| FIT15'!C27</f>
        <v>#REF!</v>
      </c>
      <c r="P3" s="187" t="e">
        <f>'РБ ВВ 10(2025)| FIT15'!D27</f>
        <v>#REF!</v>
      </c>
      <c r="Q3" s="187" t="e">
        <f>'РБ ВВ 10(2025)| FIT15'!E27</f>
        <v>#REF!</v>
      </c>
      <c r="R3" s="187" t="e">
        <f>'РБ ВВ 10(2025)| FIT15'!F27</f>
        <v>#REF!</v>
      </c>
      <c r="S3" s="187" t="e">
        <f>'РБ ВВ 10(2025)| FIT15'!G27</f>
        <v>#REF!</v>
      </c>
      <c r="T3" s="187">
        <f>'РБ ВВ 10(2025)| FIT15'!H27</f>
        <v>46021</v>
      </c>
      <c r="U3" s="187">
        <f>'РБ ВВ 10(2025)| FIT15'!I27</f>
        <v>46022</v>
      </c>
      <c r="V3" s="187">
        <f>'РБ ВВ 10(2025)| FIT15'!J27</f>
        <v>46023</v>
      </c>
      <c r="W3" s="187">
        <f>'РБ ВВ 10(2025)| FIT15'!K27</f>
        <v>46024</v>
      </c>
      <c r="X3" s="187">
        <f>'РБ ВВ 10(2025)| FIT15'!L27</f>
        <v>46025</v>
      </c>
      <c r="Y3" s="187">
        <f>'РБ ВВ 10(2025)| FIT15'!M27</f>
        <v>46026</v>
      </c>
      <c r="Z3" s="187">
        <f>'РБ ВВ 10(2025)| FIT15'!N27</f>
        <v>46027</v>
      </c>
      <c r="AA3" s="187">
        <f>'РБ ВВ 10(2025)| FIT15'!O27</f>
        <v>46028</v>
      </c>
      <c r="AB3" s="187">
        <f>'РБ ВВ 10(2025)| FIT15'!P27</f>
        <v>46029</v>
      </c>
      <c r="AC3" s="187">
        <f>'РБ ВВ 10(2025)| FIT15'!Q27</f>
        <v>46030</v>
      </c>
      <c r="AD3" s="187">
        <f>'РБ ВВ 10(2025)| FIT15'!R27</f>
        <v>46031</v>
      </c>
      <c r="AE3" s="187">
        <f>'РБ ВВ 10(2025)| FIT15'!S27</f>
        <v>46032</v>
      </c>
      <c r="AF3" s="187">
        <f>'РБ ВВ 10(2025)| FIT15'!T27</f>
        <v>46033</v>
      </c>
      <c r="AG3" s="187">
        <f>'РБ ВВ 10(2025)| FIT15'!U27</f>
        <v>46034</v>
      </c>
      <c r="AH3" s="187">
        <f>'РБ ВВ 10(2025)| FIT15'!V27</f>
        <v>46035</v>
      </c>
      <c r="AI3" s="187">
        <f>'РБ ВВ 10(2025)| FIT15'!W27</f>
        <v>46036</v>
      </c>
      <c r="AJ3" s="187">
        <f>'РБ ВВ 10(2025)| FIT15'!X27</f>
        <v>46037</v>
      </c>
      <c r="AK3" s="187">
        <f>'РБ ВВ 10(2025)| FIT15'!Y27</f>
        <v>46038</v>
      </c>
      <c r="AL3" s="187">
        <f>'РБ ВВ 10(2025)| FIT15'!Z27</f>
        <v>46039</v>
      </c>
      <c r="AM3" s="187">
        <f>'РБ ВВ 10(2025)| FIT15'!AA27</f>
        <v>46040</v>
      </c>
      <c r="AN3" s="187">
        <f>'РБ ВВ 10(2025)| FIT15'!AB27</f>
        <v>46041</v>
      </c>
      <c r="AO3" s="187">
        <f>'РБ ВВ 10(2025)| FIT15'!AC27</f>
        <v>46042</v>
      </c>
      <c r="AP3" s="187">
        <f>'РБ ВВ 10(2025)| FIT15'!AD27</f>
        <v>46043</v>
      </c>
      <c r="AQ3" s="187">
        <f>'РБ ВВ 10(2025)| FIT15'!AE27</f>
        <v>46044</v>
      </c>
      <c r="AR3" s="187">
        <f>'РБ ВВ 10(2025)| FIT15'!AF27</f>
        <v>46045</v>
      </c>
      <c r="AS3" s="187">
        <f>'РБ ВВ 10(2025)| FIT15'!AG27</f>
        <v>46046</v>
      </c>
      <c r="AT3" s="187">
        <f>'РБ ВВ 10(2025)| FIT15'!AH27</f>
        <v>46047</v>
      </c>
      <c r="AU3" s="187">
        <f>'РБ ВВ 10(2025)| FIT15'!AI27</f>
        <v>46048</v>
      </c>
      <c r="AV3" s="187">
        <f>'РБ ВВ 10(2025)| FIT15'!AJ27</f>
        <v>46049</v>
      </c>
      <c r="AW3" s="187">
        <f>'РБ ВВ 10(2025)| FIT15'!AK27</f>
        <v>46050</v>
      </c>
      <c r="AX3" s="187">
        <f>'РБ ВВ 10(2025)| FIT15'!AL27</f>
        <v>46051</v>
      </c>
      <c r="AY3" s="187">
        <f>'РБ ВВ 10(2025)| FIT15'!AM27</f>
        <v>46052</v>
      </c>
      <c r="AZ3" s="187">
        <f>'РБ ВВ 10(2025)| FIT15'!AN27</f>
        <v>46053</v>
      </c>
      <c r="BA3" s="187">
        <f>'РБ ВВ 10(2025)| FIT15'!AO27</f>
        <v>46054</v>
      </c>
      <c r="BB3" s="187">
        <f>'РБ ВВ 10(2025)| FIT15'!AP27</f>
        <v>46055</v>
      </c>
      <c r="BC3" s="187">
        <f>'РБ ВВ 10(2025)| FIT15'!AQ27</f>
        <v>46056</v>
      </c>
      <c r="BD3" s="187">
        <f>'РБ ВВ 10(2025)| FIT15'!AR27</f>
        <v>46057</v>
      </c>
      <c r="BE3" s="187">
        <f>'РБ ВВ 10(2025)| FIT15'!AS27</f>
        <v>46058</v>
      </c>
      <c r="BF3" s="187">
        <f>'РБ ВВ 10(2025)| FIT15'!AT27</f>
        <v>46059</v>
      </c>
      <c r="BG3" s="187">
        <f>'РБ ВВ 10(2025)| FIT15'!AU27</f>
        <v>46060</v>
      </c>
      <c r="BH3" s="187">
        <f>'РБ ВВ 10(2025)| FIT15'!AV27</f>
        <v>46061</v>
      </c>
      <c r="BI3" s="187">
        <f>'РБ ВВ 10(2025)| FIT15'!AW27</f>
        <v>46062</v>
      </c>
      <c r="BJ3" s="187">
        <f>'РБ ВВ 10(2025)| FIT15'!AX27</f>
        <v>46063</v>
      </c>
      <c r="BK3" s="187">
        <f>'РБ ВВ 10(2025)| FIT15'!AY27</f>
        <v>46064</v>
      </c>
      <c r="BL3" s="187">
        <f>'РБ ВВ 10(2025)| FIT15'!AZ27</f>
        <v>46065</v>
      </c>
      <c r="BM3" s="187">
        <f>'РБ ВВ 10(2025)| FIT15'!BA27</f>
        <v>46066</v>
      </c>
      <c r="BN3" s="187">
        <f>'РБ ВВ 10(2025)| FIT15'!BB27</f>
        <v>46067</v>
      </c>
      <c r="BO3" s="187">
        <f>'РБ ВВ 10(2025)| FIT15'!BC27</f>
        <v>46068</v>
      </c>
      <c r="BP3" s="187">
        <f>'РБ ВВ 10(2025)| FIT15'!BD27</f>
        <v>46069</v>
      </c>
      <c r="BQ3" s="187">
        <f>'РБ ВВ 10(2025)| FIT15'!BE27</f>
        <v>46070</v>
      </c>
      <c r="BR3" s="187">
        <f>'РБ ВВ 10(2025)| FIT15'!BF27</f>
        <v>46071</v>
      </c>
      <c r="BS3" s="187">
        <f>'РБ ВВ 10(2025)| FIT15'!BG27</f>
        <v>46072</v>
      </c>
      <c r="BT3" s="187">
        <f>'РБ ВВ 10(2025)| FIT15'!BH27</f>
        <v>46073</v>
      </c>
      <c r="BU3" s="187">
        <f>'РБ ВВ 10(2025)| FIT15'!BI27</f>
        <v>46074</v>
      </c>
      <c r="BV3" s="187">
        <f>'РБ ВВ 10(2025)| FIT15'!BJ27</f>
        <v>46075</v>
      </c>
      <c r="BW3" s="187">
        <f>'РБ ВВ 10(2025)| FIT15'!BK27</f>
        <v>46076</v>
      </c>
      <c r="BX3" s="187">
        <f>'РБ ВВ 10(2025)| FIT15'!BL27</f>
        <v>46077</v>
      </c>
      <c r="BY3" s="187">
        <f>'РБ ВВ 10(2025)| FIT15'!BM27</f>
        <v>46078</v>
      </c>
      <c r="BZ3" s="187">
        <f>'РБ ВВ 10(2025)| FIT15'!BN27</f>
        <v>46079</v>
      </c>
      <c r="CA3" s="187">
        <f>'РБ ВВ 10(2025)| FIT15'!BO27</f>
        <v>46080</v>
      </c>
      <c r="CB3" s="187">
        <f>'РБ ВВ 10(2025)| FIT15'!BP27</f>
        <v>46081</v>
      </c>
      <c r="CC3" s="187">
        <f>'РБ ВВ 10(2025)| FIT15'!BQ27</f>
        <v>46082</v>
      </c>
      <c r="CD3" s="187">
        <f>'РБ ВВ 10(2025)| FIT15'!BR27</f>
        <v>46083</v>
      </c>
      <c r="CE3" s="187">
        <f>'РБ ВВ 10(2025)| FIT15'!BS27</f>
        <v>46084</v>
      </c>
      <c r="CF3" s="187">
        <f>'РБ ВВ 10(2025)| FIT15'!BT27</f>
        <v>46085</v>
      </c>
      <c r="CG3" s="187">
        <f>'РБ ВВ 10(2025)| FIT15'!BU27</f>
        <v>46086</v>
      </c>
      <c r="CH3" s="187">
        <f>'РБ ВВ 10(2025)| FIT15'!BV27</f>
        <v>46087</v>
      </c>
      <c r="CI3" s="187">
        <f>'РБ ВВ 10(2025)| FIT15'!BW27</f>
        <v>46088</v>
      </c>
      <c r="CJ3" s="187">
        <f>'РБ ВВ 10(2025)| FIT15'!BX27</f>
        <v>46089</v>
      </c>
      <c r="CK3" s="187">
        <f>'РБ ВВ 10(2025)| FIT15'!BY27</f>
        <v>46090</v>
      </c>
      <c r="CL3" s="187">
        <f>'РБ ВВ 10(2025)| FIT15'!BZ27</f>
        <v>46091</v>
      </c>
      <c r="CM3" s="187">
        <f>'РБ ВВ 10(2025)| FIT15'!CA27</f>
        <v>46092</v>
      </c>
      <c r="CN3" s="187">
        <f>'РБ ВВ 10(2025)| FIT15'!CB27</f>
        <v>46093</v>
      </c>
      <c r="CO3" s="187">
        <f>'РБ ВВ 10(2025)| FIT15'!CC27</f>
        <v>46094</v>
      </c>
      <c r="CP3" s="187">
        <f>'РБ ВВ 10(2025)| FIT15'!CD27</f>
        <v>46095</v>
      </c>
      <c r="CQ3" s="187">
        <f>'РБ ВВ 10(2025)| FIT15'!CE27</f>
        <v>46096</v>
      </c>
      <c r="CR3" s="187">
        <f>'РБ ВВ 10(2025)| FIT15'!CF27</f>
        <v>46097</v>
      </c>
      <c r="CS3" s="187">
        <f>'РБ ВВ 10(2025)| FIT15'!CG27</f>
        <v>46098</v>
      </c>
      <c r="CT3" s="187">
        <f>'РБ ВВ 10(2025)| FIT15'!CH27</f>
        <v>46099</v>
      </c>
      <c r="CU3" s="187">
        <f>'РБ ВВ 10(2025)| FIT15'!CI27</f>
        <v>46100</v>
      </c>
      <c r="CV3" s="187">
        <f>'РБ ВВ 10(2025)| FIT15'!CJ27</f>
        <v>46101</v>
      </c>
      <c r="CW3" s="187">
        <f>'РБ ВВ 10(2025)| FIT15'!CK27</f>
        <v>46102</v>
      </c>
      <c r="CX3" s="187">
        <f>'РБ ВВ 10(2025)| FIT15'!CL27</f>
        <v>46103</v>
      </c>
      <c r="CY3" s="187">
        <f>'РБ ВВ 10(2025)| FIT15'!CM27</f>
        <v>46104</v>
      </c>
      <c r="CZ3" s="187">
        <f>'РБ ВВ 10(2025)| FIT15'!CN27</f>
        <v>46105</v>
      </c>
      <c r="DA3" s="187">
        <f>'РБ ВВ 10(2025)| FIT15'!CO27</f>
        <v>46106</v>
      </c>
      <c r="DB3" s="187">
        <f>'РБ ВВ 10(2025)| FIT15'!CP27</f>
        <v>46107</v>
      </c>
      <c r="DC3" s="187">
        <f>'РБ ВВ 10(2025)| FIT15'!CQ27</f>
        <v>46108</v>
      </c>
      <c r="DD3" s="187">
        <f>'РБ ВВ 10(2025)| FIT15'!CR27</f>
        <v>46109</v>
      </c>
      <c r="DE3" s="187">
        <f>'РБ ВВ 10(2025)| FIT15'!CS27</f>
        <v>46110</v>
      </c>
      <c r="DF3" s="187">
        <f>'РБ ВВ 10(2025)| FIT15'!CT27</f>
        <v>46111</v>
      </c>
      <c r="DG3" s="187">
        <f>'РБ ВВ 10(2025)| FIT15'!CU27</f>
        <v>46112</v>
      </c>
      <c r="DH3" s="187">
        <f>'РБ ВВ 10(2025)| FIT15'!CV27</f>
        <v>46113</v>
      </c>
      <c r="DI3" s="187">
        <f>'РБ ВВ 10(2025)| FIT15'!CW27</f>
        <v>46114</v>
      </c>
      <c r="DJ3" s="187">
        <f>'РБ ВВ 10(2025)| FIT15'!CX27</f>
        <v>46115</v>
      </c>
      <c r="DK3" s="187">
        <f>'РБ ВВ 10(2025)| FIT15'!CY27</f>
        <v>46116</v>
      </c>
      <c r="DL3" s="187">
        <f>'РБ ВВ 10(2025)| FIT15'!CZ27</f>
        <v>46117</v>
      </c>
      <c r="DM3" s="187">
        <f>'РБ ВВ 10(2025)| FIT15'!DA27</f>
        <v>46118</v>
      </c>
      <c r="DN3" s="187">
        <f>'РБ ВВ 10(2025)| FIT15'!DB27</f>
        <v>46119</v>
      </c>
      <c r="DO3" s="187">
        <f>'РБ ВВ 10(2025)| FIT15'!DC27</f>
        <v>46120</v>
      </c>
      <c r="DP3" s="187">
        <f>'РБ ВВ 10(2025)| FIT15'!DD27</f>
        <v>46121</v>
      </c>
      <c r="DQ3" s="187">
        <f>'РБ ВВ 10(2025)| FIT15'!DE27</f>
        <v>46122</v>
      </c>
    </row>
    <row r="4" spans="1:129" ht="20.25" customHeight="1" x14ac:dyDescent="0.2">
      <c r="A4" s="90" t="s">
        <v>64</v>
      </c>
      <c r="B4" s="187" t="e">
        <f>'РБ ВВ 10(2025)| FIT15'!#REF!</f>
        <v>#REF!</v>
      </c>
      <c r="C4" s="187" t="e">
        <f>'РБ ВВ 10(2025)| FIT15'!#REF!</f>
        <v>#REF!</v>
      </c>
      <c r="D4" s="187" t="e">
        <f>'РБ ВВ 10(2025)| FIT15'!#REF!</f>
        <v>#REF!</v>
      </c>
      <c r="E4" s="187" t="e">
        <f>'РБ ВВ 10(2025)| FIT15'!#REF!</f>
        <v>#REF!</v>
      </c>
      <c r="F4" s="187" t="e">
        <f>'РБ ВВ 10(2025)| FIT15'!#REF!</f>
        <v>#REF!</v>
      </c>
      <c r="G4" s="187" t="e">
        <f>'РБ ВВ 10(2025)| FIT15'!#REF!</f>
        <v>#REF!</v>
      </c>
      <c r="H4" s="187" t="e">
        <f>'РБ ВВ 10(2025)| FIT15'!#REF!</f>
        <v>#REF!</v>
      </c>
      <c r="I4" s="187" t="e">
        <f>'РБ ВВ 10(2025)| FIT15'!#REF!</f>
        <v>#REF!</v>
      </c>
      <c r="J4" s="187" t="e">
        <f>'РБ ВВ 10(2025)| FIT15'!#REF!</f>
        <v>#REF!</v>
      </c>
      <c r="K4" s="187" t="e">
        <f>'РБ ВВ 10(2025)| FIT15'!#REF!</f>
        <v>#REF!</v>
      </c>
      <c r="L4" s="187" t="e">
        <f>'РБ ВВ 10(2025)| FIT15'!#REF!</f>
        <v>#REF!</v>
      </c>
      <c r="M4" s="187" t="e">
        <f>'РБ ВВ 10(2025)| FIT15'!#REF!</f>
        <v>#REF!</v>
      </c>
      <c r="N4" s="187" t="e">
        <f>'РБ ВВ 10(2025)| FIT15'!B28</f>
        <v>#REF!</v>
      </c>
      <c r="O4" s="187" t="e">
        <f>'РБ ВВ 10(2025)| FIT15'!C28</f>
        <v>#REF!</v>
      </c>
      <c r="P4" s="187" t="e">
        <f>'РБ ВВ 10(2025)| FIT15'!D28</f>
        <v>#REF!</v>
      </c>
      <c r="Q4" s="187" t="e">
        <f>'РБ ВВ 10(2025)| FIT15'!E28</f>
        <v>#REF!</v>
      </c>
      <c r="R4" s="187" t="e">
        <f>'РБ ВВ 10(2025)| FIT15'!F28</f>
        <v>#REF!</v>
      </c>
      <c r="S4" s="187" t="e">
        <f>'РБ ВВ 10(2025)| FIT15'!G28</f>
        <v>#REF!</v>
      </c>
      <c r="T4" s="187">
        <f>'РБ ВВ 10(2025)| FIT15'!H28</f>
        <v>46021</v>
      </c>
      <c r="U4" s="187">
        <f>'РБ ВВ 10(2025)| FIT15'!I28</f>
        <v>46022</v>
      </c>
      <c r="V4" s="187">
        <f>'РБ ВВ 10(2025)| FIT15'!J28</f>
        <v>46023</v>
      </c>
      <c r="W4" s="187">
        <f>'РБ ВВ 10(2025)| FIT15'!K28</f>
        <v>46024</v>
      </c>
      <c r="X4" s="187">
        <f>'РБ ВВ 10(2025)| FIT15'!L28</f>
        <v>46025</v>
      </c>
      <c r="Y4" s="187">
        <f>'РБ ВВ 10(2025)| FIT15'!M28</f>
        <v>46026</v>
      </c>
      <c r="Z4" s="187">
        <f>'РБ ВВ 10(2025)| FIT15'!N28</f>
        <v>46027</v>
      </c>
      <c r="AA4" s="187">
        <f>'РБ ВВ 10(2025)| FIT15'!O28</f>
        <v>46028</v>
      </c>
      <c r="AB4" s="187">
        <f>'РБ ВВ 10(2025)| FIT15'!P28</f>
        <v>46029</v>
      </c>
      <c r="AC4" s="187">
        <f>'РБ ВВ 10(2025)| FIT15'!Q28</f>
        <v>46030</v>
      </c>
      <c r="AD4" s="187">
        <f>'РБ ВВ 10(2025)| FIT15'!R28</f>
        <v>46031</v>
      </c>
      <c r="AE4" s="187">
        <f>'РБ ВВ 10(2025)| FIT15'!S28</f>
        <v>46032</v>
      </c>
      <c r="AF4" s="187">
        <f>'РБ ВВ 10(2025)| FIT15'!T28</f>
        <v>46033</v>
      </c>
      <c r="AG4" s="187">
        <f>'РБ ВВ 10(2025)| FIT15'!U28</f>
        <v>46034</v>
      </c>
      <c r="AH4" s="187">
        <f>'РБ ВВ 10(2025)| FIT15'!V28</f>
        <v>46035</v>
      </c>
      <c r="AI4" s="187">
        <f>'РБ ВВ 10(2025)| FIT15'!W28</f>
        <v>46036</v>
      </c>
      <c r="AJ4" s="187">
        <f>'РБ ВВ 10(2025)| FIT15'!X28</f>
        <v>46037</v>
      </c>
      <c r="AK4" s="187">
        <f>'РБ ВВ 10(2025)| FIT15'!Y28</f>
        <v>46038</v>
      </c>
      <c r="AL4" s="187">
        <f>'РБ ВВ 10(2025)| FIT15'!Z28</f>
        <v>46039</v>
      </c>
      <c r="AM4" s="187">
        <f>'РБ ВВ 10(2025)| FIT15'!AA28</f>
        <v>46040</v>
      </c>
      <c r="AN4" s="187">
        <f>'РБ ВВ 10(2025)| FIT15'!AB28</f>
        <v>46041</v>
      </c>
      <c r="AO4" s="187">
        <f>'РБ ВВ 10(2025)| FIT15'!AC28</f>
        <v>46042</v>
      </c>
      <c r="AP4" s="187">
        <f>'РБ ВВ 10(2025)| FIT15'!AD28</f>
        <v>46043</v>
      </c>
      <c r="AQ4" s="187">
        <f>'РБ ВВ 10(2025)| FIT15'!AE28</f>
        <v>46044</v>
      </c>
      <c r="AR4" s="187">
        <f>'РБ ВВ 10(2025)| FIT15'!AF28</f>
        <v>46045</v>
      </c>
      <c r="AS4" s="187">
        <f>'РБ ВВ 10(2025)| FIT15'!AG28</f>
        <v>46046</v>
      </c>
      <c r="AT4" s="187">
        <f>'РБ ВВ 10(2025)| FIT15'!AH28</f>
        <v>46047</v>
      </c>
      <c r="AU4" s="187">
        <f>'РБ ВВ 10(2025)| FIT15'!AI28</f>
        <v>46048</v>
      </c>
      <c r="AV4" s="187">
        <f>'РБ ВВ 10(2025)| FIT15'!AJ28</f>
        <v>46049</v>
      </c>
      <c r="AW4" s="187">
        <f>'РБ ВВ 10(2025)| FIT15'!AK28</f>
        <v>46050</v>
      </c>
      <c r="AX4" s="187">
        <f>'РБ ВВ 10(2025)| FIT15'!AL28</f>
        <v>46051</v>
      </c>
      <c r="AY4" s="187">
        <f>'РБ ВВ 10(2025)| FIT15'!AM28</f>
        <v>46052</v>
      </c>
      <c r="AZ4" s="187">
        <f>'РБ ВВ 10(2025)| FIT15'!AN28</f>
        <v>46053</v>
      </c>
      <c r="BA4" s="187">
        <f>'РБ ВВ 10(2025)| FIT15'!AO28</f>
        <v>46054</v>
      </c>
      <c r="BB4" s="187">
        <f>'РБ ВВ 10(2025)| FIT15'!AP28</f>
        <v>46055</v>
      </c>
      <c r="BC4" s="187">
        <f>'РБ ВВ 10(2025)| FIT15'!AQ28</f>
        <v>46056</v>
      </c>
      <c r="BD4" s="187">
        <f>'РБ ВВ 10(2025)| FIT15'!AR28</f>
        <v>46057</v>
      </c>
      <c r="BE4" s="187">
        <f>'РБ ВВ 10(2025)| FIT15'!AS28</f>
        <v>46058</v>
      </c>
      <c r="BF4" s="187">
        <f>'РБ ВВ 10(2025)| FIT15'!AT28</f>
        <v>46059</v>
      </c>
      <c r="BG4" s="187">
        <f>'РБ ВВ 10(2025)| FIT15'!AU28</f>
        <v>46060</v>
      </c>
      <c r="BH4" s="187">
        <f>'РБ ВВ 10(2025)| FIT15'!AV28</f>
        <v>46061</v>
      </c>
      <c r="BI4" s="187">
        <f>'РБ ВВ 10(2025)| FIT15'!AW28</f>
        <v>46062</v>
      </c>
      <c r="BJ4" s="187">
        <f>'РБ ВВ 10(2025)| FIT15'!AX28</f>
        <v>46063</v>
      </c>
      <c r="BK4" s="187">
        <f>'РБ ВВ 10(2025)| FIT15'!AY28</f>
        <v>46064</v>
      </c>
      <c r="BL4" s="187">
        <f>'РБ ВВ 10(2025)| FIT15'!AZ28</f>
        <v>46065</v>
      </c>
      <c r="BM4" s="187">
        <f>'РБ ВВ 10(2025)| FIT15'!BA28</f>
        <v>46066</v>
      </c>
      <c r="BN4" s="187">
        <f>'РБ ВВ 10(2025)| FIT15'!BB28</f>
        <v>46067</v>
      </c>
      <c r="BO4" s="187">
        <f>'РБ ВВ 10(2025)| FIT15'!BC28</f>
        <v>46068</v>
      </c>
      <c r="BP4" s="187">
        <f>'РБ ВВ 10(2025)| FIT15'!BD28</f>
        <v>46069</v>
      </c>
      <c r="BQ4" s="187">
        <f>'РБ ВВ 10(2025)| FIT15'!BE28</f>
        <v>46070</v>
      </c>
      <c r="BR4" s="187">
        <f>'РБ ВВ 10(2025)| FIT15'!BF28</f>
        <v>46071</v>
      </c>
      <c r="BS4" s="187">
        <f>'РБ ВВ 10(2025)| FIT15'!BG28</f>
        <v>46072</v>
      </c>
      <c r="BT4" s="187">
        <f>'РБ ВВ 10(2025)| FIT15'!BH28</f>
        <v>46073</v>
      </c>
      <c r="BU4" s="187">
        <f>'РБ ВВ 10(2025)| FIT15'!BI28</f>
        <v>46074</v>
      </c>
      <c r="BV4" s="187">
        <f>'РБ ВВ 10(2025)| FIT15'!BJ28</f>
        <v>46075</v>
      </c>
      <c r="BW4" s="187">
        <f>'РБ ВВ 10(2025)| FIT15'!BK28</f>
        <v>46076</v>
      </c>
      <c r="BX4" s="187">
        <f>'РБ ВВ 10(2025)| FIT15'!BL28</f>
        <v>46077</v>
      </c>
      <c r="BY4" s="187">
        <f>'РБ ВВ 10(2025)| FIT15'!BM28</f>
        <v>46078</v>
      </c>
      <c r="BZ4" s="187">
        <f>'РБ ВВ 10(2025)| FIT15'!BN28</f>
        <v>46079</v>
      </c>
      <c r="CA4" s="187">
        <f>'РБ ВВ 10(2025)| FIT15'!BO28</f>
        <v>46080</v>
      </c>
      <c r="CB4" s="187">
        <f>'РБ ВВ 10(2025)| FIT15'!BP28</f>
        <v>46081</v>
      </c>
      <c r="CC4" s="187">
        <f>'РБ ВВ 10(2025)| FIT15'!BQ28</f>
        <v>46082</v>
      </c>
      <c r="CD4" s="187">
        <f>'РБ ВВ 10(2025)| FIT15'!BR28</f>
        <v>46083</v>
      </c>
      <c r="CE4" s="187">
        <f>'РБ ВВ 10(2025)| FIT15'!BS28</f>
        <v>46084</v>
      </c>
      <c r="CF4" s="187">
        <f>'РБ ВВ 10(2025)| FIT15'!BT28</f>
        <v>46085</v>
      </c>
      <c r="CG4" s="187">
        <f>'РБ ВВ 10(2025)| FIT15'!BU28</f>
        <v>46086</v>
      </c>
      <c r="CH4" s="187">
        <f>'РБ ВВ 10(2025)| FIT15'!BV28</f>
        <v>46087</v>
      </c>
      <c r="CI4" s="187">
        <f>'РБ ВВ 10(2025)| FIT15'!BW28</f>
        <v>46088</v>
      </c>
      <c r="CJ4" s="187">
        <f>'РБ ВВ 10(2025)| FIT15'!BX28</f>
        <v>46089</v>
      </c>
      <c r="CK4" s="187">
        <f>'РБ ВВ 10(2025)| FIT15'!BY28</f>
        <v>46090</v>
      </c>
      <c r="CL4" s="187">
        <f>'РБ ВВ 10(2025)| FIT15'!BZ28</f>
        <v>46091</v>
      </c>
      <c r="CM4" s="187">
        <f>'РБ ВВ 10(2025)| FIT15'!CA28</f>
        <v>46092</v>
      </c>
      <c r="CN4" s="187">
        <f>'РБ ВВ 10(2025)| FIT15'!CB28</f>
        <v>46093</v>
      </c>
      <c r="CO4" s="187">
        <f>'РБ ВВ 10(2025)| FIT15'!CC28</f>
        <v>46094</v>
      </c>
      <c r="CP4" s="187">
        <f>'РБ ВВ 10(2025)| FIT15'!CD28</f>
        <v>46095</v>
      </c>
      <c r="CQ4" s="187">
        <f>'РБ ВВ 10(2025)| FIT15'!CE28</f>
        <v>46096</v>
      </c>
      <c r="CR4" s="187">
        <f>'РБ ВВ 10(2025)| FIT15'!CF28</f>
        <v>46097</v>
      </c>
      <c r="CS4" s="187">
        <f>'РБ ВВ 10(2025)| FIT15'!CG28</f>
        <v>46098</v>
      </c>
      <c r="CT4" s="187">
        <f>'РБ ВВ 10(2025)| FIT15'!CH28</f>
        <v>46099</v>
      </c>
      <c r="CU4" s="187">
        <f>'РБ ВВ 10(2025)| FIT15'!CI28</f>
        <v>46100</v>
      </c>
      <c r="CV4" s="187">
        <f>'РБ ВВ 10(2025)| FIT15'!CJ28</f>
        <v>46101</v>
      </c>
      <c r="CW4" s="187">
        <f>'РБ ВВ 10(2025)| FIT15'!CK28</f>
        <v>46102</v>
      </c>
      <c r="CX4" s="187">
        <f>'РБ ВВ 10(2025)| FIT15'!CL28</f>
        <v>46103</v>
      </c>
      <c r="CY4" s="187">
        <f>'РБ ВВ 10(2025)| FIT15'!CM28</f>
        <v>46104</v>
      </c>
      <c r="CZ4" s="187">
        <f>'РБ ВВ 10(2025)| FIT15'!CN28</f>
        <v>46105</v>
      </c>
      <c r="DA4" s="187">
        <f>'РБ ВВ 10(2025)| FIT15'!CO28</f>
        <v>46106</v>
      </c>
      <c r="DB4" s="187">
        <f>'РБ ВВ 10(2025)| FIT15'!CP28</f>
        <v>46107</v>
      </c>
      <c r="DC4" s="187">
        <f>'РБ ВВ 10(2025)| FIT15'!CQ28</f>
        <v>46108</v>
      </c>
      <c r="DD4" s="187">
        <f>'РБ ВВ 10(2025)| FIT15'!CR28</f>
        <v>46109</v>
      </c>
      <c r="DE4" s="187">
        <f>'РБ ВВ 10(2025)| FIT15'!CS28</f>
        <v>46110</v>
      </c>
      <c r="DF4" s="187">
        <f>'РБ ВВ 10(2025)| FIT15'!CT28</f>
        <v>46111</v>
      </c>
      <c r="DG4" s="187">
        <f>'РБ ВВ 10(2025)| FIT15'!CU28</f>
        <v>46112</v>
      </c>
      <c r="DH4" s="187">
        <f>'РБ ВВ 10(2025)| FIT15'!CV28</f>
        <v>46113</v>
      </c>
      <c r="DI4" s="187">
        <f>'РБ ВВ 10(2025)| FIT15'!CW28</f>
        <v>46114</v>
      </c>
      <c r="DJ4" s="187">
        <f>'РБ ВВ 10(2025)| FIT15'!CX28</f>
        <v>46115</v>
      </c>
      <c r="DK4" s="187">
        <f>'РБ ВВ 10(2025)| FIT15'!CY28</f>
        <v>46116</v>
      </c>
      <c r="DL4" s="187">
        <f>'РБ ВВ 10(2025)| FIT15'!CZ28</f>
        <v>46117</v>
      </c>
      <c r="DM4" s="187">
        <f>'РБ ВВ 10(2025)| FIT15'!DA28</f>
        <v>46118</v>
      </c>
      <c r="DN4" s="187">
        <f>'РБ ВВ 10(2025)| FIT15'!DB28</f>
        <v>46119</v>
      </c>
      <c r="DO4" s="187">
        <f>'РБ ВВ 10(2025)| FIT15'!DC28</f>
        <v>46120</v>
      </c>
      <c r="DP4" s="187">
        <f>'РБ ВВ 10(2025)| FIT15'!DD28</f>
        <v>46121</v>
      </c>
      <c r="DQ4" s="187">
        <f>'РБ ВВ 10(2025)| FIT15'!DE28</f>
        <v>46122</v>
      </c>
    </row>
    <row r="5" spans="1:129" s="44" customFormat="1" x14ac:dyDescent="0.2">
      <c r="A5" s="42" t="s">
        <v>83</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row>
    <row r="6" spans="1:129" s="50" customFormat="1" x14ac:dyDescent="0.2">
      <c r="A6" s="88">
        <v>1</v>
      </c>
      <c r="B6" s="192" t="e">
        <f>'РБ ВВ 10(2025)| FIT18'!#REF!+25</f>
        <v>#REF!</v>
      </c>
      <c r="C6" s="192" t="e">
        <f>'РБ ВВ 10(2025)| FIT18'!#REF!+25</f>
        <v>#REF!</v>
      </c>
      <c r="D6" s="192" t="e">
        <f>'РБ ВВ 10(2025)| FIT18'!#REF!+25</f>
        <v>#REF!</v>
      </c>
      <c r="E6" s="192" t="e">
        <f>'РБ ВВ 10(2025)| FIT18'!#REF!+25</f>
        <v>#REF!</v>
      </c>
      <c r="F6" s="192" t="e">
        <f>'РБ ВВ 10(2025)| FIT18'!#REF!+25</f>
        <v>#REF!</v>
      </c>
      <c r="G6" s="192" t="e">
        <f>'РБ ВВ 10(2025)| FIT18'!#REF!+25</f>
        <v>#REF!</v>
      </c>
      <c r="H6" s="192" t="e">
        <f>'РБ ВВ 10(2025)| FIT18'!#REF!+25</f>
        <v>#REF!</v>
      </c>
      <c r="I6" s="192" t="e">
        <f>'РБ ВВ 10(2025)| FIT18'!#REF!+25</f>
        <v>#REF!</v>
      </c>
      <c r="J6" s="192" t="e">
        <f>'РБ ВВ 10(2025)| FIT18'!#REF!+25</f>
        <v>#REF!</v>
      </c>
      <c r="K6" s="192" t="e">
        <f>'РБ ВВ 10(2025)| FIT18'!#REF!+25</f>
        <v>#REF!</v>
      </c>
      <c r="L6" s="192" t="e">
        <f>'РБ ВВ 10(2025)| FIT18'!#REF!+25</f>
        <v>#REF!</v>
      </c>
      <c r="M6" s="192" t="e">
        <f>'РБ ВВ 10(2025)| FIT18'!#REF!+25</f>
        <v>#REF!</v>
      </c>
      <c r="N6" s="192" t="e">
        <f>'РБ ВВ 10(2025)| FIT18'!B30+25</f>
        <v>#REF!</v>
      </c>
      <c r="O6" s="192" t="e">
        <f>'РБ ВВ 10(2025)| FIT18'!C30+25</f>
        <v>#REF!</v>
      </c>
      <c r="P6" s="192" t="e">
        <f>'РБ ВВ 10(2025)| FIT18'!D30+25</f>
        <v>#REF!</v>
      </c>
      <c r="Q6" s="192" t="e">
        <f>'РБ ВВ 10(2025)| FIT18'!E30+25</f>
        <v>#REF!</v>
      </c>
      <c r="R6" s="192" t="e">
        <f>'РБ ВВ 10(2025)| FIT18'!F30+25</f>
        <v>#REF!</v>
      </c>
      <c r="S6" s="192" t="e">
        <f>'РБ ВВ 10(2025)| FIT18'!G30+25</f>
        <v>#REF!</v>
      </c>
      <c r="T6" s="192">
        <f>'РБ ВВ 10(2025)| FIT18'!H30+25</f>
        <v>29192</v>
      </c>
      <c r="U6" s="192">
        <f>'РБ ВВ 10(2025)| FIT18'!I30+25</f>
        <v>40546</v>
      </c>
      <c r="V6" s="192">
        <f>'РБ ВВ 10(2025)| FIT18'!J30+25</f>
        <v>40546</v>
      </c>
      <c r="W6" s="192">
        <f>'РБ ВВ 10(2025)| FIT18'!K30+25</f>
        <v>40546</v>
      </c>
      <c r="X6" s="192">
        <f>'РБ ВВ 10(2025)| FIT18'!L30+25</f>
        <v>35065</v>
      </c>
      <c r="Y6" s="192">
        <f>'РБ ВВ 10(2025)| FIT18'!M30+25</f>
        <v>35065</v>
      </c>
      <c r="Z6" s="192">
        <f>'РБ ВВ 10(2025)| FIT18'!N30+25</f>
        <v>35065</v>
      </c>
      <c r="AA6" s="192">
        <f>'РБ ВВ 10(2025)| FIT18'!O30+25</f>
        <v>35065</v>
      </c>
      <c r="AB6" s="192">
        <f>'РБ ВВ 10(2025)| FIT18'!P30+25</f>
        <v>35065</v>
      </c>
      <c r="AC6" s="192">
        <f>'РБ ВВ 10(2025)| FIT18'!Q30+25</f>
        <v>35065</v>
      </c>
      <c r="AD6" s="192">
        <f>'РБ ВВ 10(2025)| FIT18'!R30+25</f>
        <v>28566</v>
      </c>
      <c r="AE6" s="192">
        <f>'РБ ВВ 10(2025)| FIT18'!S30+25</f>
        <v>15646</v>
      </c>
      <c r="AF6" s="192">
        <f>'РБ ВВ 10(2025)| FIT18'!T30+25</f>
        <v>15646</v>
      </c>
      <c r="AG6" s="192">
        <f>'РБ ВВ 10(2025)| FIT18'!U30+25</f>
        <v>15646</v>
      </c>
      <c r="AH6" s="192">
        <f>'РБ ВВ 10(2025)| FIT18'!V30+25</f>
        <v>15646</v>
      </c>
      <c r="AI6" s="192">
        <f>'РБ ВВ 10(2025)| FIT18'!W30+25</f>
        <v>15646</v>
      </c>
      <c r="AJ6" s="192">
        <f>'РБ ВВ 10(2025)| FIT18'!X30+25</f>
        <v>17212</v>
      </c>
      <c r="AK6" s="192">
        <f>'РБ ВВ 10(2025)| FIT18'!Y30+25</f>
        <v>17212</v>
      </c>
      <c r="AL6" s="192">
        <f>'РБ ВВ 10(2025)| FIT18'!Z30+25</f>
        <v>17212</v>
      </c>
      <c r="AM6" s="192">
        <f>'РБ ВВ 10(2025)| FIT18'!AA30+25</f>
        <v>17212</v>
      </c>
      <c r="AN6" s="192">
        <f>'РБ ВВ 10(2025)| FIT18'!AB30+25</f>
        <v>17212</v>
      </c>
      <c r="AO6" s="192">
        <f>'РБ ВВ 10(2025)| FIT18'!AC30+25</f>
        <v>15646</v>
      </c>
      <c r="AP6" s="192">
        <f>'РБ ВВ 10(2025)| FIT18'!AD30+25</f>
        <v>15646</v>
      </c>
      <c r="AQ6" s="192">
        <f>'РБ ВВ 10(2025)| FIT18'!AE30+25</f>
        <v>15646</v>
      </c>
      <c r="AR6" s="192">
        <f>'РБ ВВ 10(2025)| FIT18'!AF30+25</f>
        <v>15646</v>
      </c>
      <c r="AS6" s="192">
        <f>'РБ ВВ 10(2025)| FIT18'!AG30+25</f>
        <v>15646</v>
      </c>
      <c r="AT6" s="192">
        <f>'РБ ВВ 10(2025)| FIT18'!AH30+25</f>
        <v>18778</v>
      </c>
      <c r="AU6" s="192">
        <f>'РБ ВВ 10(2025)| FIT18'!AI30+25</f>
        <v>18778</v>
      </c>
      <c r="AV6" s="192">
        <f>'РБ ВВ 10(2025)| FIT18'!AJ30+25</f>
        <v>18778</v>
      </c>
      <c r="AW6" s="192">
        <f>'РБ ВВ 10(2025)| FIT18'!AK30+25</f>
        <v>18778</v>
      </c>
      <c r="AX6" s="192">
        <f>'РБ ВВ 10(2025)| FIT18'!AL30+25</f>
        <v>18778</v>
      </c>
      <c r="AY6" s="192">
        <f>'РБ ВВ 10(2025)| FIT18'!AM30+25</f>
        <v>20344</v>
      </c>
      <c r="AZ6" s="192">
        <f>'РБ ВВ 10(2025)| FIT18'!AN30+25</f>
        <v>22302</v>
      </c>
      <c r="BA6" s="192">
        <f>'РБ ВВ 10(2025)| FIT18'!AO30+25</f>
        <v>22693</v>
      </c>
      <c r="BB6" s="192">
        <f>'РБ ВВ 10(2025)| FIT18'!AP30+25</f>
        <v>22693</v>
      </c>
      <c r="BC6" s="192">
        <f>'РБ ВВ 10(2025)| FIT18'!AQ30+25</f>
        <v>22693</v>
      </c>
      <c r="BD6" s="192">
        <f>'РБ ВВ 10(2025)| FIT18'!AR30+25</f>
        <v>22693</v>
      </c>
      <c r="BE6" s="192">
        <f>'РБ ВВ 10(2025)| FIT18'!AS30+25</f>
        <v>22693</v>
      </c>
      <c r="BF6" s="192">
        <f>'РБ ВВ 10(2025)| FIT18'!AT30+25</f>
        <v>22693</v>
      </c>
      <c r="BG6" s="192">
        <f>'РБ ВВ 10(2025)| FIT18'!AU30+25</f>
        <v>22693</v>
      </c>
      <c r="BH6" s="192">
        <f>'РБ ВВ 10(2025)| FIT18'!AV30+25</f>
        <v>22693</v>
      </c>
      <c r="BI6" s="192">
        <f>'РБ ВВ 10(2025)| FIT18'!AW30+25</f>
        <v>22693</v>
      </c>
      <c r="BJ6" s="192">
        <f>'РБ ВВ 10(2025)| FIT18'!AX30+25</f>
        <v>22693</v>
      </c>
      <c r="BK6" s="192">
        <f>'РБ ВВ 10(2025)| FIT18'!AY30+25</f>
        <v>21127</v>
      </c>
      <c r="BL6" s="192">
        <f>'РБ ВВ 10(2025)| FIT18'!AZ30+25</f>
        <v>21127</v>
      </c>
      <c r="BM6" s="192">
        <f>'РБ ВВ 10(2025)| FIT18'!BA30+25</f>
        <v>22693</v>
      </c>
      <c r="BN6" s="192">
        <f>'РБ ВВ 10(2025)| FIT18'!BB30+25</f>
        <v>22693</v>
      </c>
      <c r="BO6" s="192">
        <f>'РБ ВВ 10(2025)| FIT18'!BC30+25</f>
        <v>24259</v>
      </c>
      <c r="BP6" s="192">
        <f>'РБ ВВ 10(2025)| FIT18'!BD30+25</f>
        <v>26217</v>
      </c>
      <c r="BQ6" s="192">
        <f>'РБ ВВ 10(2025)| FIT18'!BE30+25</f>
        <v>26217</v>
      </c>
      <c r="BR6" s="192">
        <f>'РБ ВВ 10(2025)| FIT18'!BF30+25</f>
        <v>26217</v>
      </c>
      <c r="BS6" s="192">
        <f>'РБ ВВ 10(2025)| FIT18'!BG30+25</f>
        <v>26217</v>
      </c>
      <c r="BT6" s="192">
        <f>'РБ ВВ 10(2025)| FIT18'!BH30+25</f>
        <v>28174</v>
      </c>
      <c r="BU6" s="192">
        <f>'РБ ВВ 10(2025)| FIT18'!BI30+25</f>
        <v>30523</v>
      </c>
      <c r="BV6" s="192">
        <f>'РБ ВВ 10(2025)| FIT18'!BJ30+25</f>
        <v>30523</v>
      </c>
      <c r="BW6" s="192">
        <f>'РБ ВВ 10(2025)| FIT18'!BK30+25</f>
        <v>28174</v>
      </c>
      <c r="BX6" s="192">
        <f>'РБ ВВ 10(2025)| FIT18'!BL30+25</f>
        <v>24259</v>
      </c>
      <c r="BY6" s="192">
        <f>'РБ ВВ 10(2025)| FIT18'!BM30+25</f>
        <v>24259</v>
      </c>
      <c r="BZ6" s="192">
        <f>'РБ ВВ 10(2025)| FIT18'!BN30+25</f>
        <v>26217</v>
      </c>
      <c r="CA6" s="192">
        <f>'РБ ВВ 10(2025)| FIT18'!BO30+25</f>
        <v>26217</v>
      </c>
      <c r="CB6" s="192">
        <f>'РБ ВВ 10(2025)| FIT18'!BP30+25</f>
        <v>19561</v>
      </c>
      <c r="CC6" s="192">
        <f>'РБ ВВ 10(2025)| FIT18'!BQ30+25</f>
        <v>19914</v>
      </c>
      <c r="CD6" s="192">
        <f>'РБ ВВ 10(2025)| FIT18'!BR30+25</f>
        <v>19914</v>
      </c>
      <c r="CE6" s="192">
        <f>'РБ ВВ 10(2025)| FIT18'!BS30+25</f>
        <v>19914</v>
      </c>
      <c r="CF6" s="192">
        <f>'РБ ВВ 10(2025)| FIT18'!BT30+25</f>
        <v>18739</v>
      </c>
      <c r="CG6" s="192">
        <f>'РБ ВВ 10(2025)| FIT18'!BU30+25</f>
        <v>18739</v>
      </c>
      <c r="CH6" s="192">
        <f>'РБ ВВ 10(2025)| FIT18'!BV30+25</f>
        <v>19914</v>
      </c>
      <c r="CI6" s="192">
        <f>'РБ ВВ 10(2025)| FIT18'!BW30+25</f>
        <v>19914</v>
      </c>
      <c r="CJ6" s="192">
        <f>'РБ ВВ 10(2025)| FIT18'!BX30+25</f>
        <v>19914</v>
      </c>
      <c r="CK6" s="192">
        <f>'РБ ВВ 10(2025)| FIT18'!BY30+25</f>
        <v>18739</v>
      </c>
      <c r="CL6" s="192">
        <f>'РБ ВВ 10(2025)| FIT18'!BZ30+25</f>
        <v>18739</v>
      </c>
      <c r="CM6" s="192">
        <f>'РБ ВВ 10(2025)| FIT18'!CA30+25</f>
        <v>18739</v>
      </c>
      <c r="CN6" s="192">
        <f>'РБ ВВ 10(2025)| FIT18'!CB30+25</f>
        <v>18739</v>
      </c>
      <c r="CO6" s="192">
        <f>'РБ ВВ 10(2025)| FIT18'!CC30+25</f>
        <v>18739</v>
      </c>
      <c r="CP6" s="192">
        <f>'РБ ВВ 10(2025)| FIT18'!CD30+25</f>
        <v>18739</v>
      </c>
      <c r="CQ6" s="192">
        <f>'РБ ВВ 10(2025)| FIT18'!CE30+25</f>
        <v>18739</v>
      </c>
      <c r="CR6" s="192">
        <f>'РБ ВВ 10(2025)| FIT18'!CF30+25</f>
        <v>18739</v>
      </c>
      <c r="CS6" s="192">
        <f>'РБ ВВ 10(2025)| FIT18'!CG30+25</f>
        <v>18739</v>
      </c>
      <c r="CT6" s="192">
        <f>'РБ ВВ 10(2025)| FIT18'!CH30+25</f>
        <v>18739</v>
      </c>
      <c r="CU6" s="192">
        <f>'РБ ВВ 10(2025)| FIT18'!CI30+25</f>
        <v>18739</v>
      </c>
      <c r="CV6" s="192">
        <f>'РБ ВВ 10(2025)| FIT18'!CJ30+25</f>
        <v>18739</v>
      </c>
      <c r="CW6" s="192">
        <f>'РБ ВВ 10(2025)| FIT18'!CK30+25</f>
        <v>18739</v>
      </c>
      <c r="CX6" s="192">
        <f>'РБ ВВ 10(2025)| FIT18'!CL30+25</f>
        <v>18739</v>
      </c>
      <c r="CY6" s="192">
        <f>'РБ ВВ 10(2025)| FIT18'!CM30+25</f>
        <v>18739</v>
      </c>
      <c r="CZ6" s="192">
        <f>'РБ ВВ 10(2025)| FIT18'!CN30+25</f>
        <v>18739</v>
      </c>
      <c r="DA6" s="192">
        <f>'РБ ВВ 10(2025)| FIT18'!CO30+25</f>
        <v>18739</v>
      </c>
      <c r="DB6" s="192">
        <f>'РБ ВВ 10(2025)| FIT18'!CP30+25</f>
        <v>18739</v>
      </c>
      <c r="DC6" s="192">
        <f>'РБ ВВ 10(2025)| FIT18'!CQ30+25</f>
        <v>18739</v>
      </c>
      <c r="DD6" s="192">
        <f>'РБ ВВ 10(2025)| FIT18'!CR30+25</f>
        <v>18739</v>
      </c>
      <c r="DE6" s="192">
        <f>'РБ ВВ 10(2025)| FIT18'!CS30+25</f>
        <v>18739</v>
      </c>
      <c r="DF6" s="192">
        <f>'РБ ВВ 10(2025)| FIT18'!CT30+25</f>
        <v>18739</v>
      </c>
      <c r="DG6" s="192">
        <f>'РБ ВВ 10(2025)| FIT18'!CU30+25</f>
        <v>18739</v>
      </c>
      <c r="DH6" s="192">
        <f>'РБ ВВ 10(2025)| FIT18'!CV30+25</f>
        <v>11496</v>
      </c>
      <c r="DI6" s="192">
        <f>'РБ ВВ 10(2025)| FIT18'!CW30+25</f>
        <v>11496</v>
      </c>
      <c r="DJ6" s="192">
        <f>'РБ ВВ 10(2025)| FIT18'!CX30+25</f>
        <v>11888</v>
      </c>
      <c r="DK6" s="192">
        <f>'РБ ВВ 10(2025)| FIT18'!CY30+25</f>
        <v>11888</v>
      </c>
      <c r="DL6" s="192">
        <f>'РБ ВВ 10(2025)| FIT18'!CZ30+25</f>
        <v>11496</v>
      </c>
      <c r="DM6" s="192">
        <f>'РБ ВВ 10(2025)| FIT18'!DA30+25</f>
        <v>11496</v>
      </c>
      <c r="DN6" s="192">
        <f>'РБ ВВ 10(2025)| FIT18'!DB30+25</f>
        <v>11496</v>
      </c>
      <c r="DO6" s="192">
        <f>'РБ ВВ 10(2025)| FIT18'!DC30+25</f>
        <v>11496</v>
      </c>
      <c r="DP6" s="192">
        <f>'РБ ВВ 10(2025)| FIT18'!DD30+25</f>
        <v>11496</v>
      </c>
      <c r="DQ6" s="192">
        <f>'РБ ВВ 10(2025)| FIT18'!DE30+25</f>
        <v>11888</v>
      </c>
    </row>
    <row r="7" spans="1:129" s="50" customFormat="1" x14ac:dyDescent="0.2">
      <c r="A7" s="88">
        <v>2</v>
      </c>
      <c r="B7" s="192" t="e">
        <f>'РБ ВВ 10(2025)| FIT18'!#REF!+25</f>
        <v>#REF!</v>
      </c>
      <c r="C7" s="192" t="e">
        <f>'РБ ВВ 10(2025)| FIT18'!#REF!+25</f>
        <v>#REF!</v>
      </c>
      <c r="D7" s="192" t="e">
        <f>'РБ ВВ 10(2025)| FIT18'!#REF!+25</f>
        <v>#REF!</v>
      </c>
      <c r="E7" s="192" t="e">
        <f>'РБ ВВ 10(2025)| FIT18'!#REF!+25</f>
        <v>#REF!</v>
      </c>
      <c r="F7" s="192" t="e">
        <f>'РБ ВВ 10(2025)| FIT18'!#REF!+25</f>
        <v>#REF!</v>
      </c>
      <c r="G7" s="192" t="e">
        <f>'РБ ВВ 10(2025)| FIT18'!#REF!+25</f>
        <v>#REF!</v>
      </c>
      <c r="H7" s="192" t="e">
        <f>'РБ ВВ 10(2025)| FIT18'!#REF!+25</f>
        <v>#REF!</v>
      </c>
      <c r="I7" s="192" t="e">
        <f>'РБ ВВ 10(2025)| FIT18'!#REF!+25</f>
        <v>#REF!</v>
      </c>
      <c r="J7" s="192" t="e">
        <f>'РБ ВВ 10(2025)| FIT18'!#REF!+25</f>
        <v>#REF!</v>
      </c>
      <c r="K7" s="192" t="e">
        <f>'РБ ВВ 10(2025)| FIT18'!#REF!+25</f>
        <v>#REF!</v>
      </c>
      <c r="L7" s="192" t="e">
        <f>'РБ ВВ 10(2025)| FIT18'!#REF!+25</f>
        <v>#REF!</v>
      </c>
      <c r="M7" s="192" t="e">
        <f>'РБ ВВ 10(2025)| FIT18'!#REF!+25</f>
        <v>#REF!</v>
      </c>
      <c r="N7" s="192" t="e">
        <f>'РБ ВВ 10(2025)| FIT18'!B31+25</f>
        <v>#REF!</v>
      </c>
      <c r="O7" s="192" t="e">
        <f>'РБ ВВ 10(2025)| FIT18'!C31+25</f>
        <v>#REF!</v>
      </c>
      <c r="P7" s="192" t="e">
        <f>'РБ ВВ 10(2025)| FIT18'!D31+25</f>
        <v>#REF!</v>
      </c>
      <c r="Q7" s="192" t="e">
        <f>'РБ ВВ 10(2025)| FIT18'!E31+25</f>
        <v>#REF!</v>
      </c>
      <c r="R7" s="192" t="e">
        <f>'РБ ВВ 10(2025)| FIT18'!F31+25</f>
        <v>#REF!</v>
      </c>
      <c r="S7" s="192" t="e">
        <f>'РБ ВВ 10(2025)| FIT18'!G31+25</f>
        <v>#REF!</v>
      </c>
      <c r="T7" s="192">
        <f>'РБ ВВ 10(2025)| FIT18'!H31+25</f>
        <v>30954</v>
      </c>
      <c r="U7" s="192">
        <f>'РБ ВВ 10(2025)| FIT18'!I31+25</f>
        <v>42307</v>
      </c>
      <c r="V7" s="192">
        <f>'РБ ВВ 10(2025)| FIT18'!J31+25</f>
        <v>42307</v>
      </c>
      <c r="W7" s="192">
        <f>'РБ ВВ 10(2025)| FIT18'!K31+25</f>
        <v>42307</v>
      </c>
      <c r="X7" s="192">
        <f>'РБ ВВ 10(2025)| FIT18'!L31+25</f>
        <v>36826</v>
      </c>
      <c r="Y7" s="192">
        <f>'РБ ВВ 10(2025)| FIT18'!M31+25</f>
        <v>36826</v>
      </c>
      <c r="Z7" s="192">
        <f>'РБ ВВ 10(2025)| FIT18'!N31+25</f>
        <v>36826</v>
      </c>
      <c r="AA7" s="192">
        <f>'РБ ВВ 10(2025)| FIT18'!O31+25</f>
        <v>36826</v>
      </c>
      <c r="AB7" s="192">
        <f>'РБ ВВ 10(2025)| FIT18'!P31+25</f>
        <v>36826</v>
      </c>
      <c r="AC7" s="192">
        <f>'РБ ВВ 10(2025)| FIT18'!Q31+25</f>
        <v>36826</v>
      </c>
      <c r="AD7" s="192">
        <f>'РБ ВВ 10(2025)| FIT18'!R31+25</f>
        <v>30093</v>
      </c>
      <c r="AE7" s="192">
        <f>'РБ ВВ 10(2025)| FIT18'!S31+25</f>
        <v>17173</v>
      </c>
      <c r="AF7" s="192">
        <f>'РБ ВВ 10(2025)| FIT18'!T31+25</f>
        <v>17173</v>
      </c>
      <c r="AG7" s="192">
        <f>'РБ ВВ 10(2025)| FIT18'!U31+25</f>
        <v>17173</v>
      </c>
      <c r="AH7" s="192">
        <f>'РБ ВВ 10(2025)| FIT18'!V31+25</f>
        <v>17173</v>
      </c>
      <c r="AI7" s="192">
        <f>'РБ ВВ 10(2025)| FIT18'!W31+25</f>
        <v>17173</v>
      </c>
      <c r="AJ7" s="192">
        <f>'РБ ВВ 10(2025)| FIT18'!X31+25</f>
        <v>18739</v>
      </c>
      <c r="AK7" s="192">
        <f>'РБ ВВ 10(2025)| FIT18'!Y31+25</f>
        <v>18739</v>
      </c>
      <c r="AL7" s="192">
        <f>'РБ ВВ 10(2025)| FIT18'!Z31+25</f>
        <v>18739</v>
      </c>
      <c r="AM7" s="192">
        <f>'РБ ВВ 10(2025)| FIT18'!AA31+25</f>
        <v>18739</v>
      </c>
      <c r="AN7" s="192">
        <f>'РБ ВВ 10(2025)| FIT18'!AB31+25</f>
        <v>18739</v>
      </c>
      <c r="AO7" s="192">
        <f>'РБ ВВ 10(2025)| FIT18'!AC31+25</f>
        <v>17173</v>
      </c>
      <c r="AP7" s="192">
        <f>'РБ ВВ 10(2025)| FIT18'!AD31+25</f>
        <v>17173</v>
      </c>
      <c r="AQ7" s="192">
        <f>'РБ ВВ 10(2025)| FIT18'!AE31+25</f>
        <v>17173</v>
      </c>
      <c r="AR7" s="192">
        <f>'РБ ВВ 10(2025)| FIT18'!AF31+25</f>
        <v>17173</v>
      </c>
      <c r="AS7" s="192">
        <f>'РБ ВВ 10(2025)| FIT18'!AG31+25</f>
        <v>17173</v>
      </c>
      <c r="AT7" s="192">
        <f>'РБ ВВ 10(2025)| FIT18'!AH31+25</f>
        <v>20305</v>
      </c>
      <c r="AU7" s="192">
        <f>'РБ ВВ 10(2025)| FIT18'!AI31+25</f>
        <v>20305</v>
      </c>
      <c r="AV7" s="192">
        <f>'РБ ВВ 10(2025)| FIT18'!AJ31+25</f>
        <v>20305</v>
      </c>
      <c r="AW7" s="192">
        <f>'РБ ВВ 10(2025)| FIT18'!AK31+25</f>
        <v>20305</v>
      </c>
      <c r="AX7" s="192">
        <f>'РБ ВВ 10(2025)| FIT18'!AL31+25</f>
        <v>20305</v>
      </c>
      <c r="AY7" s="192">
        <f>'РБ ВВ 10(2025)| FIT18'!AM31+25</f>
        <v>21871</v>
      </c>
      <c r="AZ7" s="192">
        <f>'РБ ВВ 10(2025)| FIT18'!AN31+25</f>
        <v>23829</v>
      </c>
      <c r="BA7" s="192">
        <f>'РБ ВВ 10(2025)| FIT18'!AO31+25</f>
        <v>24220</v>
      </c>
      <c r="BB7" s="192">
        <f>'РБ ВВ 10(2025)| FIT18'!AP31+25</f>
        <v>24220</v>
      </c>
      <c r="BC7" s="192">
        <f>'РБ ВВ 10(2025)| FIT18'!AQ31+25</f>
        <v>24220</v>
      </c>
      <c r="BD7" s="192">
        <f>'РБ ВВ 10(2025)| FIT18'!AR31+25</f>
        <v>24220</v>
      </c>
      <c r="BE7" s="192">
        <f>'РБ ВВ 10(2025)| FIT18'!AS31+25</f>
        <v>24220</v>
      </c>
      <c r="BF7" s="192">
        <f>'РБ ВВ 10(2025)| FIT18'!AT31+25</f>
        <v>24220</v>
      </c>
      <c r="BG7" s="192">
        <f>'РБ ВВ 10(2025)| FIT18'!AU31+25</f>
        <v>24220</v>
      </c>
      <c r="BH7" s="192">
        <f>'РБ ВВ 10(2025)| FIT18'!AV31+25</f>
        <v>24220</v>
      </c>
      <c r="BI7" s="192">
        <f>'РБ ВВ 10(2025)| FIT18'!AW31+25</f>
        <v>24220</v>
      </c>
      <c r="BJ7" s="192">
        <f>'РБ ВВ 10(2025)| FIT18'!AX31+25</f>
        <v>24220</v>
      </c>
      <c r="BK7" s="192">
        <f>'РБ ВВ 10(2025)| FIT18'!AY31+25</f>
        <v>22654</v>
      </c>
      <c r="BL7" s="192">
        <f>'РБ ВВ 10(2025)| FIT18'!AZ31+25</f>
        <v>22654</v>
      </c>
      <c r="BM7" s="192">
        <f>'РБ ВВ 10(2025)| FIT18'!BA31+25</f>
        <v>24220</v>
      </c>
      <c r="BN7" s="192">
        <f>'РБ ВВ 10(2025)| FIT18'!BB31+25</f>
        <v>24220</v>
      </c>
      <c r="BO7" s="192">
        <f>'РБ ВВ 10(2025)| FIT18'!BC31+25</f>
        <v>25786</v>
      </c>
      <c r="BP7" s="192">
        <f>'РБ ВВ 10(2025)| FIT18'!BD31+25</f>
        <v>27744</v>
      </c>
      <c r="BQ7" s="192">
        <f>'РБ ВВ 10(2025)| FIT18'!BE31+25</f>
        <v>27744</v>
      </c>
      <c r="BR7" s="192">
        <f>'РБ ВВ 10(2025)| FIT18'!BF31+25</f>
        <v>27744</v>
      </c>
      <c r="BS7" s="192">
        <f>'РБ ВВ 10(2025)| FIT18'!BG31+25</f>
        <v>27744</v>
      </c>
      <c r="BT7" s="192">
        <f>'РБ ВВ 10(2025)| FIT18'!BH31+25</f>
        <v>29701</v>
      </c>
      <c r="BU7" s="192">
        <f>'РБ ВВ 10(2025)| FIT18'!BI31+25</f>
        <v>32050</v>
      </c>
      <c r="BV7" s="192">
        <f>'РБ ВВ 10(2025)| FIT18'!BJ31+25</f>
        <v>32050</v>
      </c>
      <c r="BW7" s="192">
        <f>'РБ ВВ 10(2025)| FIT18'!BK31+25</f>
        <v>29701</v>
      </c>
      <c r="BX7" s="192">
        <f>'РБ ВВ 10(2025)| FIT18'!BL31+25</f>
        <v>25786</v>
      </c>
      <c r="BY7" s="192">
        <f>'РБ ВВ 10(2025)| FIT18'!BM31+25</f>
        <v>25786</v>
      </c>
      <c r="BZ7" s="192">
        <f>'РБ ВВ 10(2025)| FIT18'!BN31+25</f>
        <v>27744</v>
      </c>
      <c r="CA7" s="192">
        <f>'РБ ВВ 10(2025)| FIT18'!BO31+25</f>
        <v>27744</v>
      </c>
      <c r="CB7" s="192">
        <f>'РБ ВВ 10(2025)| FIT18'!BP31+25</f>
        <v>21088</v>
      </c>
      <c r="CC7" s="192">
        <f>'РБ ВВ 10(2025)| FIT18'!BQ31+25</f>
        <v>21441</v>
      </c>
      <c r="CD7" s="192">
        <f>'РБ ВВ 10(2025)| FIT18'!BR31+25</f>
        <v>21441</v>
      </c>
      <c r="CE7" s="192">
        <f>'РБ ВВ 10(2025)| FIT18'!BS31+25</f>
        <v>21441</v>
      </c>
      <c r="CF7" s="192">
        <f>'РБ ВВ 10(2025)| FIT18'!BT31+25</f>
        <v>20266</v>
      </c>
      <c r="CG7" s="192">
        <f>'РБ ВВ 10(2025)| FIT18'!BU31+25</f>
        <v>20266</v>
      </c>
      <c r="CH7" s="192">
        <f>'РБ ВВ 10(2025)| FIT18'!BV31+25</f>
        <v>21441</v>
      </c>
      <c r="CI7" s="192">
        <f>'РБ ВВ 10(2025)| FIT18'!BW31+25</f>
        <v>21441</v>
      </c>
      <c r="CJ7" s="192">
        <f>'РБ ВВ 10(2025)| FIT18'!BX31+25</f>
        <v>21441</v>
      </c>
      <c r="CK7" s="192">
        <f>'РБ ВВ 10(2025)| FIT18'!BY31+25</f>
        <v>20266</v>
      </c>
      <c r="CL7" s="192">
        <f>'РБ ВВ 10(2025)| FIT18'!BZ31+25</f>
        <v>20266</v>
      </c>
      <c r="CM7" s="192">
        <f>'РБ ВВ 10(2025)| FIT18'!CA31+25</f>
        <v>20266</v>
      </c>
      <c r="CN7" s="192">
        <f>'РБ ВВ 10(2025)| FIT18'!CB31+25</f>
        <v>20266</v>
      </c>
      <c r="CO7" s="192">
        <f>'РБ ВВ 10(2025)| FIT18'!CC31+25</f>
        <v>20266</v>
      </c>
      <c r="CP7" s="192">
        <f>'РБ ВВ 10(2025)| FIT18'!CD31+25</f>
        <v>20266</v>
      </c>
      <c r="CQ7" s="192">
        <f>'РБ ВВ 10(2025)| FIT18'!CE31+25</f>
        <v>20266</v>
      </c>
      <c r="CR7" s="192">
        <f>'РБ ВВ 10(2025)| FIT18'!CF31+25</f>
        <v>20266</v>
      </c>
      <c r="CS7" s="192">
        <f>'РБ ВВ 10(2025)| FIT18'!CG31+25</f>
        <v>20266</v>
      </c>
      <c r="CT7" s="192">
        <f>'РБ ВВ 10(2025)| FIT18'!CH31+25</f>
        <v>20266</v>
      </c>
      <c r="CU7" s="192">
        <f>'РБ ВВ 10(2025)| FIT18'!CI31+25</f>
        <v>20266</v>
      </c>
      <c r="CV7" s="192">
        <f>'РБ ВВ 10(2025)| FIT18'!CJ31+25</f>
        <v>20266</v>
      </c>
      <c r="CW7" s="192">
        <f>'РБ ВВ 10(2025)| FIT18'!CK31+25</f>
        <v>20266</v>
      </c>
      <c r="CX7" s="192">
        <f>'РБ ВВ 10(2025)| FIT18'!CL31+25</f>
        <v>20266</v>
      </c>
      <c r="CY7" s="192">
        <f>'РБ ВВ 10(2025)| FIT18'!CM31+25</f>
        <v>20266</v>
      </c>
      <c r="CZ7" s="192">
        <f>'РБ ВВ 10(2025)| FIT18'!CN31+25</f>
        <v>20266</v>
      </c>
      <c r="DA7" s="192">
        <f>'РБ ВВ 10(2025)| FIT18'!CO31+25</f>
        <v>20266</v>
      </c>
      <c r="DB7" s="192">
        <f>'РБ ВВ 10(2025)| FIT18'!CP31+25</f>
        <v>20266</v>
      </c>
      <c r="DC7" s="192">
        <f>'РБ ВВ 10(2025)| FIT18'!CQ31+25</f>
        <v>20266</v>
      </c>
      <c r="DD7" s="192">
        <f>'РБ ВВ 10(2025)| FIT18'!CR31+25</f>
        <v>20266</v>
      </c>
      <c r="DE7" s="192">
        <f>'РБ ВВ 10(2025)| FIT18'!CS31+25</f>
        <v>20266</v>
      </c>
      <c r="DF7" s="192">
        <f>'РБ ВВ 10(2025)| FIT18'!CT31+25</f>
        <v>20266</v>
      </c>
      <c r="DG7" s="192">
        <f>'РБ ВВ 10(2025)| FIT18'!CU31+25</f>
        <v>20266</v>
      </c>
      <c r="DH7" s="192">
        <f>'РБ ВВ 10(2025)| FIT18'!CV31+25</f>
        <v>12945</v>
      </c>
      <c r="DI7" s="192">
        <f>'РБ ВВ 10(2025)| FIT18'!CW31+25</f>
        <v>12945</v>
      </c>
      <c r="DJ7" s="192">
        <f>'РБ ВВ 10(2025)| FIT18'!CX31+25</f>
        <v>13336</v>
      </c>
      <c r="DK7" s="192">
        <f>'РБ ВВ 10(2025)| FIT18'!CY31+25</f>
        <v>13336</v>
      </c>
      <c r="DL7" s="192">
        <f>'РБ ВВ 10(2025)| FIT18'!CZ31+25</f>
        <v>12945</v>
      </c>
      <c r="DM7" s="192">
        <f>'РБ ВВ 10(2025)| FIT18'!DA31+25</f>
        <v>12945</v>
      </c>
      <c r="DN7" s="192">
        <f>'РБ ВВ 10(2025)| FIT18'!DB31+25</f>
        <v>12945</v>
      </c>
      <c r="DO7" s="192">
        <f>'РБ ВВ 10(2025)| FIT18'!DC31+25</f>
        <v>12945</v>
      </c>
      <c r="DP7" s="192">
        <f>'РБ ВВ 10(2025)| FIT18'!DD31+25</f>
        <v>12945</v>
      </c>
      <c r="DQ7" s="192">
        <f>'РБ ВВ 10(2025)| FIT18'!DE31+25</f>
        <v>13336</v>
      </c>
    </row>
    <row r="8" spans="1:129" s="53" customFormat="1" x14ac:dyDescent="0.2">
      <c r="A8" s="229" t="s">
        <v>300</v>
      </c>
      <c r="B8" s="206"/>
      <c r="C8" s="94"/>
      <c r="D8" s="94"/>
      <c r="E8" s="94"/>
      <c r="F8" s="94"/>
      <c r="G8" s="94"/>
      <c r="H8" s="94"/>
      <c r="I8" s="94"/>
      <c r="J8" s="94"/>
      <c r="K8" s="94"/>
      <c r="L8" s="94"/>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row>
    <row r="9" spans="1:129" s="53" customFormat="1" x14ac:dyDescent="0.2">
      <c r="A9" s="88">
        <v>1</v>
      </c>
      <c r="B9" s="7" t="e">
        <f>B6</f>
        <v>#REF!</v>
      </c>
      <c r="C9" s="7" t="e">
        <f t="shared" ref="C9:BN10" si="0">C6</f>
        <v>#REF!</v>
      </c>
      <c r="D9" s="7" t="e">
        <f t="shared" si="0"/>
        <v>#REF!</v>
      </c>
      <c r="E9" s="7" t="e">
        <f t="shared" si="0"/>
        <v>#REF!</v>
      </c>
      <c r="F9" s="7" t="e">
        <f t="shared" si="0"/>
        <v>#REF!</v>
      </c>
      <c r="G9" s="7" t="e">
        <f t="shared" si="0"/>
        <v>#REF!</v>
      </c>
      <c r="H9" s="7" t="e">
        <f t="shared" si="0"/>
        <v>#REF!</v>
      </c>
      <c r="I9" s="7" t="e">
        <f t="shared" si="0"/>
        <v>#REF!</v>
      </c>
      <c r="J9" s="7" t="e">
        <f t="shared" si="0"/>
        <v>#REF!</v>
      </c>
      <c r="K9" s="7" t="e">
        <f t="shared" si="0"/>
        <v>#REF!</v>
      </c>
      <c r="L9" s="7" t="e">
        <f t="shared" si="0"/>
        <v>#REF!</v>
      </c>
      <c r="M9" s="7" t="e">
        <f t="shared" si="0"/>
        <v>#REF!</v>
      </c>
      <c r="N9" s="7" t="e">
        <f t="shared" si="0"/>
        <v>#REF!</v>
      </c>
      <c r="O9" s="7" t="e">
        <f t="shared" si="0"/>
        <v>#REF!</v>
      </c>
      <c r="P9" s="7" t="e">
        <f t="shared" si="0"/>
        <v>#REF!</v>
      </c>
      <c r="Q9" s="7" t="e">
        <f t="shared" si="0"/>
        <v>#REF!</v>
      </c>
      <c r="R9" s="7" t="e">
        <f t="shared" si="0"/>
        <v>#REF!</v>
      </c>
      <c r="S9" s="7" t="e">
        <f t="shared" si="0"/>
        <v>#REF!</v>
      </c>
      <c r="T9" s="7">
        <f t="shared" si="0"/>
        <v>29192</v>
      </c>
      <c r="U9" s="7">
        <f t="shared" si="0"/>
        <v>40546</v>
      </c>
      <c r="V9" s="7">
        <f t="shared" si="0"/>
        <v>40546</v>
      </c>
      <c r="W9" s="7">
        <f t="shared" si="0"/>
        <v>40546</v>
      </c>
      <c r="X9" s="7">
        <f t="shared" si="0"/>
        <v>35065</v>
      </c>
      <c r="Y9" s="7">
        <f t="shared" si="0"/>
        <v>35065</v>
      </c>
      <c r="Z9" s="7">
        <f t="shared" si="0"/>
        <v>35065</v>
      </c>
      <c r="AA9" s="7">
        <f t="shared" si="0"/>
        <v>35065</v>
      </c>
      <c r="AB9" s="7">
        <f t="shared" si="0"/>
        <v>35065</v>
      </c>
      <c r="AC9" s="7">
        <f t="shared" si="0"/>
        <v>35065</v>
      </c>
      <c r="AD9" s="7">
        <f t="shared" si="0"/>
        <v>28566</v>
      </c>
      <c r="AE9" s="7">
        <f t="shared" si="0"/>
        <v>15646</v>
      </c>
      <c r="AF9" s="7">
        <f t="shared" si="0"/>
        <v>15646</v>
      </c>
      <c r="AG9" s="7">
        <f t="shared" si="0"/>
        <v>15646</v>
      </c>
      <c r="AH9" s="7">
        <f t="shared" si="0"/>
        <v>15646</v>
      </c>
      <c r="AI9" s="7">
        <f t="shared" si="0"/>
        <v>15646</v>
      </c>
      <c r="AJ9" s="7">
        <f t="shared" si="0"/>
        <v>17212</v>
      </c>
      <c r="AK9" s="7">
        <f t="shared" si="0"/>
        <v>17212</v>
      </c>
      <c r="AL9" s="7">
        <f t="shared" si="0"/>
        <v>17212</v>
      </c>
      <c r="AM9" s="7">
        <f t="shared" si="0"/>
        <v>17212</v>
      </c>
      <c r="AN9" s="7">
        <f t="shared" si="0"/>
        <v>17212</v>
      </c>
      <c r="AO9" s="7">
        <f t="shared" si="0"/>
        <v>15646</v>
      </c>
      <c r="AP9" s="7">
        <f t="shared" si="0"/>
        <v>15646</v>
      </c>
      <c r="AQ9" s="7">
        <f t="shared" si="0"/>
        <v>15646</v>
      </c>
      <c r="AR9" s="7">
        <f t="shared" si="0"/>
        <v>15646</v>
      </c>
      <c r="AS9" s="7">
        <f t="shared" si="0"/>
        <v>15646</v>
      </c>
      <c r="AT9" s="7">
        <f t="shared" si="0"/>
        <v>18778</v>
      </c>
      <c r="AU9" s="7">
        <f t="shared" si="0"/>
        <v>18778</v>
      </c>
      <c r="AV9" s="7">
        <f t="shared" si="0"/>
        <v>18778</v>
      </c>
      <c r="AW9" s="7">
        <f t="shared" si="0"/>
        <v>18778</v>
      </c>
      <c r="AX9" s="7">
        <f t="shared" si="0"/>
        <v>18778</v>
      </c>
      <c r="AY9" s="7">
        <f t="shared" si="0"/>
        <v>20344</v>
      </c>
      <c r="AZ9" s="7">
        <f t="shared" si="0"/>
        <v>22302</v>
      </c>
      <c r="BA9" s="7">
        <f t="shared" si="0"/>
        <v>22693</v>
      </c>
      <c r="BB9" s="7">
        <f t="shared" si="0"/>
        <v>22693</v>
      </c>
      <c r="BC9" s="7">
        <f t="shared" si="0"/>
        <v>22693</v>
      </c>
      <c r="BD9" s="7">
        <f t="shared" si="0"/>
        <v>22693</v>
      </c>
      <c r="BE9" s="7">
        <f t="shared" si="0"/>
        <v>22693</v>
      </c>
      <c r="BF9" s="7">
        <f t="shared" si="0"/>
        <v>22693</v>
      </c>
      <c r="BG9" s="7">
        <f t="shared" si="0"/>
        <v>22693</v>
      </c>
      <c r="BH9" s="7">
        <f t="shared" si="0"/>
        <v>22693</v>
      </c>
      <c r="BI9" s="7">
        <f t="shared" si="0"/>
        <v>22693</v>
      </c>
      <c r="BJ9" s="7">
        <f t="shared" si="0"/>
        <v>22693</v>
      </c>
      <c r="BK9" s="7">
        <f t="shared" si="0"/>
        <v>21127</v>
      </c>
      <c r="BL9" s="7">
        <f t="shared" si="0"/>
        <v>21127</v>
      </c>
      <c r="BM9" s="7">
        <f t="shared" si="0"/>
        <v>22693</v>
      </c>
      <c r="BN9" s="7">
        <f t="shared" si="0"/>
        <v>22693</v>
      </c>
      <c r="BO9" s="7">
        <f t="shared" ref="BO9:DY10" si="1">BO6</f>
        <v>24259</v>
      </c>
      <c r="BP9" s="7">
        <f t="shared" si="1"/>
        <v>26217</v>
      </c>
      <c r="BQ9" s="7">
        <f t="shared" si="1"/>
        <v>26217</v>
      </c>
      <c r="BR9" s="7">
        <f t="shared" si="1"/>
        <v>26217</v>
      </c>
      <c r="BS9" s="7">
        <f t="shared" si="1"/>
        <v>26217</v>
      </c>
      <c r="BT9" s="7">
        <f t="shared" si="1"/>
        <v>28174</v>
      </c>
      <c r="BU9" s="7">
        <f t="shared" si="1"/>
        <v>30523</v>
      </c>
      <c r="BV9" s="7">
        <f t="shared" si="1"/>
        <v>30523</v>
      </c>
      <c r="BW9" s="7">
        <f t="shared" si="1"/>
        <v>28174</v>
      </c>
      <c r="BX9" s="7">
        <f t="shared" si="1"/>
        <v>24259</v>
      </c>
      <c r="BY9" s="7">
        <f t="shared" si="1"/>
        <v>24259</v>
      </c>
      <c r="BZ9" s="7">
        <f t="shared" si="1"/>
        <v>26217</v>
      </c>
      <c r="CA9" s="7">
        <f t="shared" si="1"/>
        <v>26217</v>
      </c>
      <c r="CB9" s="7">
        <f t="shared" si="1"/>
        <v>19561</v>
      </c>
      <c r="CC9" s="7">
        <f t="shared" si="1"/>
        <v>19914</v>
      </c>
      <c r="CD9" s="7">
        <f t="shared" si="1"/>
        <v>19914</v>
      </c>
      <c r="CE9" s="7">
        <f t="shared" si="1"/>
        <v>19914</v>
      </c>
      <c r="CF9" s="7">
        <f t="shared" si="1"/>
        <v>18739</v>
      </c>
      <c r="CG9" s="7">
        <f t="shared" si="1"/>
        <v>18739</v>
      </c>
      <c r="CH9" s="7">
        <f t="shared" si="1"/>
        <v>19914</v>
      </c>
      <c r="CI9" s="7">
        <f t="shared" si="1"/>
        <v>19914</v>
      </c>
      <c r="CJ9" s="7">
        <f t="shared" si="1"/>
        <v>19914</v>
      </c>
      <c r="CK9" s="7">
        <f t="shared" si="1"/>
        <v>18739</v>
      </c>
      <c r="CL9" s="7">
        <f t="shared" si="1"/>
        <v>18739</v>
      </c>
      <c r="CM9" s="7">
        <f t="shared" si="1"/>
        <v>18739</v>
      </c>
      <c r="CN9" s="7">
        <f t="shared" si="1"/>
        <v>18739</v>
      </c>
      <c r="CO9" s="7">
        <f t="shared" si="1"/>
        <v>18739</v>
      </c>
      <c r="CP9" s="7">
        <f t="shared" si="1"/>
        <v>18739</v>
      </c>
      <c r="CQ9" s="7">
        <f t="shared" si="1"/>
        <v>18739</v>
      </c>
      <c r="CR9" s="7">
        <f t="shared" si="1"/>
        <v>18739</v>
      </c>
      <c r="CS9" s="7">
        <f t="shared" si="1"/>
        <v>18739</v>
      </c>
      <c r="CT9" s="7">
        <f t="shared" si="1"/>
        <v>18739</v>
      </c>
      <c r="CU9" s="7">
        <f t="shared" si="1"/>
        <v>18739</v>
      </c>
      <c r="CV9" s="7">
        <f t="shared" si="1"/>
        <v>18739</v>
      </c>
      <c r="CW9" s="7">
        <f t="shared" si="1"/>
        <v>18739</v>
      </c>
      <c r="CX9" s="7">
        <f t="shared" si="1"/>
        <v>18739</v>
      </c>
      <c r="CY9" s="7">
        <f t="shared" si="1"/>
        <v>18739</v>
      </c>
      <c r="CZ9" s="7">
        <f t="shared" si="1"/>
        <v>18739</v>
      </c>
      <c r="DA9" s="7">
        <f t="shared" si="1"/>
        <v>18739</v>
      </c>
      <c r="DB9" s="7">
        <f t="shared" si="1"/>
        <v>18739</v>
      </c>
      <c r="DC9" s="7">
        <f t="shared" si="1"/>
        <v>18739</v>
      </c>
      <c r="DD9" s="7">
        <f t="shared" si="1"/>
        <v>18739</v>
      </c>
      <c r="DE9" s="7">
        <f t="shared" si="1"/>
        <v>18739</v>
      </c>
      <c r="DF9" s="7">
        <f t="shared" si="1"/>
        <v>18739</v>
      </c>
      <c r="DG9" s="7">
        <f t="shared" si="1"/>
        <v>18739</v>
      </c>
      <c r="DH9" s="7">
        <f t="shared" si="1"/>
        <v>11496</v>
      </c>
      <c r="DI9" s="7">
        <f t="shared" si="1"/>
        <v>11496</v>
      </c>
      <c r="DJ9" s="7">
        <f t="shared" si="1"/>
        <v>11888</v>
      </c>
      <c r="DK9" s="7">
        <f t="shared" si="1"/>
        <v>11888</v>
      </c>
      <c r="DL9" s="7">
        <f t="shared" si="1"/>
        <v>11496</v>
      </c>
      <c r="DM9" s="7">
        <f t="shared" si="1"/>
        <v>11496</v>
      </c>
      <c r="DN9" s="7">
        <f t="shared" si="1"/>
        <v>11496</v>
      </c>
      <c r="DO9" s="7">
        <f t="shared" si="1"/>
        <v>11496</v>
      </c>
      <c r="DP9" s="7">
        <f t="shared" si="1"/>
        <v>11496</v>
      </c>
      <c r="DQ9" s="7">
        <f t="shared" si="1"/>
        <v>11888</v>
      </c>
      <c r="DR9" s="7">
        <f t="shared" si="1"/>
        <v>0</v>
      </c>
      <c r="DS9" s="7">
        <f t="shared" si="1"/>
        <v>0</v>
      </c>
      <c r="DT9" s="7">
        <f t="shared" si="1"/>
        <v>0</v>
      </c>
      <c r="DU9" s="7">
        <f t="shared" si="1"/>
        <v>0</v>
      </c>
      <c r="DV9" s="7">
        <f t="shared" si="1"/>
        <v>0</v>
      </c>
      <c r="DW9" s="7">
        <f t="shared" si="1"/>
        <v>0</v>
      </c>
      <c r="DX9" s="7">
        <f t="shared" si="1"/>
        <v>0</v>
      </c>
      <c r="DY9" s="7">
        <f t="shared" si="1"/>
        <v>0</v>
      </c>
    </row>
    <row r="10" spans="1:129" s="53" customFormat="1" x14ac:dyDescent="0.2">
      <c r="A10" s="88">
        <v>2</v>
      </c>
      <c r="B10" s="7" t="e">
        <f>B7</f>
        <v>#REF!</v>
      </c>
      <c r="C10" s="7" t="e">
        <f t="shared" si="0"/>
        <v>#REF!</v>
      </c>
      <c r="D10" s="7" t="e">
        <f t="shared" si="0"/>
        <v>#REF!</v>
      </c>
      <c r="E10" s="7" t="e">
        <f t="shared" si="0"/>
        <v>#REF!</v>
      </c>
      <c r="F10" s="7" t="e">
        <f t="shared" si="0"/>
        <v>#REF!</v>
      </c>
      <c r="G10" s="7" t="e">
        <f t="shared" si="0"/>
        <v>#REF!</v>
      </c>
      <c r="H10" s="7" t="e">
        <f t="shared" si="0"/>
        <v>#REF!</v>
      </c>
      <c r="I10" s="7" t="e">
        <f t="shared" si="0"/>
        <v>#REF!</v>
      </c>
      <c r="J10" s="7" t="e">
        <f t="shared" si="0"/>
        <v>#REF!</v>
      </c>
      <c r="K10" s="7" t="e">
        <f t="shared" si="0"/>
        <v>#REF!</v>
      </c>
      <c r="L10" s="7" t="e">
        <f t="shared" si="0"/>
        <v>#REF!</v>
      </c>
      <c r="M10" s="7" t="e">
        <f t="shared" si="0"/>
        <v>#REF!</v>
      </c>
      <c r="N10" s="7" t="e">
        <f t="shared" si="0"/>
        <v>#REF!</v>
      </c>
      <c r="O10" s="7" t="e">
        <f t="shared" si="0"/>
        <v>#REF!</v>
      </c>
      <c r="P10" s="7" t="e">
        <f t="shared" si="0"/>
        <v>#REF!</v>
      </c>
      <c r="Q10" s="7" t="e">
        <f t="shared" si="0"/>
        <v>#REF!</v>
      </c>
      <c r="R10" s="7" t="e">
        <f t="shared" si="0"/>
        <v>#REF!</v>
      </c>
      <c r="S10" s="7" t="e">
        <f t="shared" si="0"/>
        <v>#REF!</v>
      </c>
      <c r="T10" s="7">
        <f t="shared" si="0"/>
        <v>30954</v>
      </c>
      <c r="U10" s="7">
        <f t="shared" si="0"/>
        <v>42307</v>
      </c>
      <c r="V10" s="7">
        <f t="shared" si="0"/>
        <v>42307</v>
      </c>
      <c r="W10" s="7">
        <f t="shared" si="0"/>
        <v>42307</v>
      </c>
      <c r="X10" s="7">
        <f t="shared" si="0"/>
        <v>36826</v>
      </c>
      <c r="Y10" s="7">
        <f t="shared" si="0"/>
        <v>36826</v>
      </c>
      <c r="Z10" s="7">
        <f t="shared" si="0"/>
        <v>36826</v>
      </c>
      <c r="AA10" s="7">
        <f t="shared" si="0"/>
        <v>36826</v>
      </c>
      <c r="AB10" s="7">
        <f t="shared" si="0"/>
        <v>36826</v>
      </c>
      <c r="AC10" s="7">
        <f t="shared" si="0"/>
        <v>36826</v>
      </c>
      <c r="AD10" s="7">
        <f t="shared" si="0"/>
        <v>30093</v>
      </c>
      <c r="AE10" s="7">
        <f t="shared" si="0"/>
        <v>17173</v>
      </c>
      <c r="AF10" s="7">
        <f t="shared" si="0"/>
        <v>17173</v>
      </c>
      <c r="AG10" s="7">
        <f t="shared" si="0"/>
        <v>17173</v>
      </c>
      <c r="AH10" s="7">
        <f t="shared" si="0"/>
        <v>17173</v>
      </c>
      <c r="AI10" s="7">
        <f t="shared" si="0"/>
        <v>17173</v>
      </c>
      <c r="AJ10" s="7">
        <f t="shared" si="0"/>
        <v>18739</v>
      </c>
      <c r="AK10" s="7">
        <f t="shared" si="0"/>
        <v>18739</v>
      </c>
      <c r="AL10" s="7">
        <f t="shared" si="0"/>
        <v>18739</v>
      </c>
      <c r="AM10" s="7">
        <f t="shared" si="0"/>
        <v>18739</v>
      </c>
      <c r="AN10" s="7">
        <f t="shared" si="0"/>
        <v>18739</v>
      </c>
      <c r="AO10" s="7">
        <f t="shared" si="0"/>
        <v>17173</v>
      </c>
      <c r="AP10" s="7">
        <f t="shared" si="0"/>
        <v>17173</v>
      </c>
      <c r="AQ10" s="7">
        <f t="shared" si="0"/>
        <v>17173</v>
      </c>
      <c r="AR10" s="7">
        <f t="shared" si="0"/>
        <v>17173</v>
      </c>
      <c r="AS10" s="7">
        <f t="shared" si="0"/>
        <v>17173</v>
      </c>
      <c r="AT10" s="7">
        <f t="shared" si="0"/>
        <v>20305</v>
      </c>
      <c r="AU10" s="7">
        <f t="shared" si="0"/>
        <v>20305</v>
      </c>
      <c r="AV10" s="7">
        <f t="shared" si="0"/>
        <v>20305</v>
      </c>
      <c r="AW10" s="7">
        <f t="shared" si="0"/>
        <v>20305</v>
      </c>
      <c r="AX10" s="7">
        <f t="shared" si="0"/>
        <v>20305</v>
      </c>
      <c r="AY10" s="7">
        <f t="shared" si="0"/>
        <v>21871</v>
      </c>
      <c r="AZ10" s="7">
        <f t="shared" si="0"/>
        <v>23829</v>
      </c>
      <c r="BA10" s="7">
        <f t="shared" si="0"/>
        <v>24220</v>
      </c>
      <c r="BB10" s="7">
        <f t="shared" si="0"/>
        <v>24220</v>
      </c>
      <c r="BC10" s="7">
        <f t="shared" si="0"/>
        <v>24220</v>
      </c>
      <c r="BD10" s="7">
        <f t="shared" si="0"/>
        <v>24220</v>
      </c>
      <c r="BE10" s="7">
        <f t="shared" si="0"/>
        <v>24220</v>
      </c>
      <c r="BF10" s="7">
        <f t="shared" si="0"/>
        <v>24220</v>
      </c>
      <c r="BG10" s="7">
        <f t="shared" si="0"/>
        <v>24220</v>
      </c>
      <c r="BH10" s="7">
        <f t="shared" si="0"/>
        <v>24220</v>
      </c>
      <c r="BI10" s="7">
        <f t="shared" si="0"/>
        <v>24220</v>
      </c>
      <c r="BJ10" s="7">
        <f t="shared" si="0"/>
        <v>24220</v>
      </c>
      <c r="BK10" s="7">
        <f t="shared" si="0"/>
        <v>22654</v>
      </c>
      <c r="BL10" s="7">
        <f t="shared" si="0"/>
        <v>22654</v>
      </c>
      <c r="BM10" s="7">
        <f t="shared" si="0"/>
        <v>24220</v>
      </c>
      <c r="BN10" s="7">
        <f t="shared" si="0"/>
        <v>24220</v>
      </c>
      <c r="BO10" s="7">
        <f t="shared" si="1"/>
        <v>25786</v>
      </c>
      <c r="BP10" s="7">
        <f t="shared" si="1"/>
        <v>27744</v>
      </c>
      <c r="BQ10" s="7">
        <f t="shared" si="1"/>
        <v>27744</v>
      </c>
      <c r="BR10" s="7">
        <f t="shared" si="1"/>
        <v>27744</v>
      </c>
      <c r="BS10" s="7">
        <f t="shared" si="1"/>
        <v>27744</v>
      </c>
      <c r="BT10" s="7">
        <f t="shared" si="1"/>
        <v>29701</v>
      </c>
      <c r="BU10" s="7">
        <f t="shared" si="1"/>
        <v>32050</v>
      </c>
      <c r="BV10" s="7">
        <f t="shared" si="1"/>
        <v>32050</v>
      </c>
      <c r="BW10" s="7">
        <f t="shared" si="1"/>
        <v>29701</v>
      </c>
      <c r="BX10" s="7">
        <f t="shared" si="1"/>
        <v>25786</v>
      </c>
      <c r="BY10" s="7">
        <f t="shared" si="1"/>
        <v>25786</v>
      </c>
      <c r="BZ10" s="7">
        <f t="shared" si="1"/>
        <v>27744</v>
      </c>
      <c r="CA10" s="7">
        <f t="shared" si="1"/>
        <v>27744</v>
      </c>
      <c r="CB10" s="7">
        <f t="shared" si="1"/>
        <v>21088</v>
      </c>
      <c r="CC10" s="7">
        <f t="shared" si="1"/>
        <v>21441</v>
      </c>
      <c r="CD10" s="7">
        <f t="shared" si="1"/>
        <v>21441</v>
      </c>
      <c r="CE10" s="7">
        <f t="shared" si="1"/>
        <v>21441</v>
      </c>
      <c r="CF10" s="7">
        <f t="shared" si="1"/>
        <v>20266</v>
      </c>
      <c r="CG10" s="7">
        <f t="shared" si="1"/>
        <v>20266</v>
      </c>
      <c r="CH10" s="7">
        <f t="shared" si="1"/>
        <v>21441</v>
      </c>
      <c r="CI10" s="7">
        <f t="shared" si="1"/>
        <v>21441</v>
      </c>
      <c r="CJ10" s="7">
        <f t="shared" si="1"/>
        <v>21441</v>
      </c>
      <c r="CK10" s="7">
        <f t="shared" si="1"/>
        <v>20266</v>
      </c>
      <c r="CL10" s="7">
        <f t="shared" si="1"/>
        <v>20266</v>
      </c>
      <c r="CM10" s="7">
        <f t="shared" si="1"/>
        <v>20266</v>
      </c>
      <c r="CN10" s="7">
        <f t="shared" si="1"/>
        <v>20266</v>
      </c>
      <c r="CO10" s="7">
        <f t="shared" si="1"/>
        <v>20266</v>
      </c>
      <c r="CP10" s="7">
        <f t="shared" si="1"/>
        <v>20266</v>
      </c>
      <c r="CQ10" s="7">
        <f t="shared" si="1"/>
        <v>20266</v>
      </c>
      <c r="CR10" s="7">
        <f t="shared" si="1"/>
        <v>20266</v>
      </c>
      <c r="CS10" s="7">
        <f t="shared" si="1"/>
        <v>20266</v>
      </c>
      <c r="CT10" s="7">
        <f t="shared" si="1"/>
        <v>20266</v>
      </c>
      <c r="CU10" s="7">
        <f t="shared" si="1"/>
        <v>20266</v>
      </c>
      <c r="CV10" s="7">
        <f t="shared" si="1"/>
        <v>20266</v>
      </c>
      <c r="CW10" s="7">
        <f t="shared" si="1"/>
        <v>20266</v>
      </c>
      <c r="CX10" s="7">
        <f t="shared" si="1"/>
        <v>20266</v>
      </c>
      <c r="CY10" s="7">
        <f t="shared" si="1"/>
        <v>20266</v>
      </c>
      <c r="CZ10" s="7">
        <f t="shared" si="1"/>
        <v>20266</v>
      </c>
      <c r="DA10" s="7">
        <f t="shared" si="1"/>
        <v>20266</v>
      </c>
      <c r="DB10" s="7">
        <f t="shared" si="1"/>
        <v>20266</v>
      </c>
      <c r="DC10" s="7">
        <f t="shared" si="1"/>
        <v>20266</v>
      </c>
      <c r="DD10" s="7">
        <f t="shared" si="1"/>
        <v>20266</v>
      </c>
      <c r="DE10" s="7">
        <f t="shared" si="1"/>
        <v>20266</v>
      </c>
      <c r="DF10" s="7">
        <f t="shared" si="1"/>
        <v>20266</v>
      </c>
      <c r="DG10" s="7">
        <f t="shared" si="1"/>
        <v>20266</v>
      </c>
      <c r="DH10" s="7">
        <f t="shared" si="1"/>
        <v>12945</v>
      </c>
      <c r="DI10" s="7">
        <f t="shared" si="1"/>
        <v>12945</v>
      </c>
      <c r="DJ10" s="7">
        <f t="shared" si="1"/>
        <v>13336</v>
      </c>
      <c r="DK10" s="7">
        <f t="shared" si="1"/>
        <v>13336</v>
      </c>
      <c r="DL10" s="7">
        <f t="shared" si="1"/>
        <v>12945</v>
      </c>
      <c r="DM10" s="7">
        <f t="shared" si="1"/>
        <v>12945</v>
      </c>
      <c r="DN10" s="7">
        <f t="shared" si="1"/>
        <v>12945</v>
      </c>
      <c r="DO10" s="7">
        <f t="shared" si="1"/>
        <v>12945</v>
      </c>
      <c r="DP10" s="7">
        <f t="shared" si="1"/>
        <v>12945</v>
      </c>
      <c r="DQ10" s="7">
        <f t="shared" si="1"/>
        <v>13336</v>
      </c>
      <c r="DR10" s="7">
        <f t="shared" si="1"/>
        <v>0</v>
      </c>
      <c r="DS10" s="7">
        <f t="shared" si="1"/>
        <v>0</v>
      </c>
      <c r="DT10" s="7">
        <f t="shared" si="1"/>
        <v>0</v>
      </c>
      <c r="DU10" s="7">
        <f t="shared" si="1"/>
        <v>0</v>
      </c>
      <c r="DV10" s="7">
        <f t="shared" si="1"/>
        <v>0</v>
      </c>
      <c r="DW10" s="7">
        <f t="shared" si="1"/>
        <v>0</v>
      </c>
      <c r="DX10" s="7">
        <f t="shared" si="1"/>
        <v>0</v>
      </c>
      <c r="DY10" s="7">
        <f t="shared" si="1"/>
        <v>0</v>
      </c>
    </row>
    <row r="11" spans="1:129" s="50" customFormat="1" x14ac:dyDescent="0.2">
      <c r="A11" s="42" t="s">
        <v>234</v>
      </c>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row>
    <row r="12" spans="1:129" s="50" customFormat="1" x14ac:dyDescent="0.2">
      <c r="A12" s="180">
        <v>1</v>
      </c>
      <c r="B12" s="192" t="e">
        <f>'РБ ВВ 10(2025)| FIT18'!#REF!+25</f>
        <v>#REF!</v>
      </c>
      <c r="C12" s="192" t="e">
        <f>'РБ ВВ 10(2025)| FIT18'!#REF!+25</f>
        <v>#REF!</v>
      </c>
      <c r="D12" s="192" t="e">
        <f>'РБ ВВ 10(2025)| FIT18'!#REF!+25</f>
        <v>#REF!</v>
      </c>
      <c r="E12" s="192" t="e">
        <f>'РБ ВВ 10(2025)| FIT18'!#REF!+25</f>
        <v>#REF!</v>
      </c>
      <c r="F12" s="192" t="e">
        <f>'РБ ВВ 10(2025)| FIT18'!#REF!+25</f>
        <v>#REF!</v>
      </c>
      <c r="G12" s="192" t="e">
        <f>'РБ ВВ 10(2025)| FIT18'!#REF!+25</f>
        <v>#REF!</v>
      </c>
      <c r="H12" s="192" t="e">
        <f>'РБ ВВ 10(2025)| FIT18'!#REF!+25</f>
        <v>#REF!</v>
      </c>
      <c r="I12" s="192" t="e">
        <f>'РБ ВВ 10(2025)| FIT18'!#REF!+25</f>
        <v>#REF!</v>
      </c>
      <c r="J12" s="192" t="e">
        <f>'РБ ВВ 10(2025)| FIT18'!#REF!+25</f>
        <v>#REF!</v>
      </c>
      <c r="K12" s="192" t="e">
        <f>'РБ ВВ 10(2025)| FIT18'!#REF!+25</f>
        <v>#REF!</v>
      </c>
      <c r="L12" s="192" t="e">
        <f>'РБ ВВ 10(2025)| FIT18'!#REF!+25</f>
        <v>#REF!</v>
      </c>
      <c r="M12" s="192" t="e">
        <f>'РБ ВВ 10(2025)| FIT18'!#REF!+25</f>
        <v>#REF!</v>
      </c>
      <c r="N12" s="192" t="e">
        <f>'РБ ВВ 10(2025)| FIT18'!B36+25</f>
        <v>#REF!</v>
      </c>
      <c r="O12" s="192" t="e">
        <f>'РБ ВВ 10(2025)| FIT18'!C36+25</f>
        <v>#REF!</v>
      </c>
      <c r="P12" s="192" t="e">
        <f>'РБ ВВ 10(2025)| FIT18'!D36+25</f>
        <v>#REF!</v>
      </c>
      <c r="Q12" s="192" t="e">
        <f>'РБ ВВ 10(2025)| FIT18'!E36+25</f>
        <v>#REF!</v>
      </c>
      <c r="R12" s="192" t="e">
        <f>'РБ ВВ 10(2025)| FIT18'!F36+25</f>
        <v>#REF!</v>
      </c>
      <c r="S12" s="192" t="e">
        <f>'РБ ВВ 10(2025)| FIT18'!G36+25</f>
        <v>#REF!</v>
      </c>
      <c r="T12" s="192">
        <f>'РБ ВВ 10(2025)| FIT18'!H36+25</f>
        <v>30758</v>
      </c>
      <c r="U12" s="192">
        <f>'РБ ВВ 10(2025)| FIT18'!I36+25</f>
        <v>42112</v>
      </c>
      <c r="V12" s="192">
        <f>'РБ ВВ 10(2025)| FIT18'!J36+25</f>
        <v>42112</v>
      </c>
      <c r="W12" s="192">
        <f>'РБ ВВ 10(2025)| FIT18'!K36+25</f>
        <v>42112</v>
      </c>
      <c r="X12" s="192">
        <f>'РБ ВВ 10(2025)| FIT18'!L36+25</f>
        <v>36631</v>
      </c>
      <c r="Y12" s="192">
        <f>'РБ ВВ 10(2025)| FIT18'!M36+25</f>
        <v>36631</v>
      </c>
      <c r="Z12" s="192">
        <f>'РБ ВВ 10(2025)| FIT18'!N36+25</f>
        <v>36631</v>
      </c>
      <c r="AA12" s="192">
        <f>'РБ ВВ 10(2025)| FIT18'!O36+25</f>
        <v>36631</v>
      </c>
      <c r="AB12" s="192">
        <f>'РБ ВВ 10(2025)| FIT18'!P36+25</f>
        <v>36631</v>
      </c>
      <c r="AC12" s="192">
        <f>'РБ ВВ 10(2025)| FIT18'!Q36+25</f>
        <v>36631</v>
      </c>
      <c r="AD12" s="192">
        <f>'РБ ВВ 10(2025)| FIT18'!R36+25</f>
        <v>30132</v>
      </c>
      <c r="AE12" s="192">
        <f>'РБ ВВ 10(2025)| FIT18'!S36+25</f>
        <v>17212</v>
      </c>
      <c r="AF12" s="192">
        <f>'РБ ВВ 10(2025)| FIT18'!T36+25</f>
        <v>17212</v>
      </c>
      <c r="AG12" s="192">
        <f>'РБ ВВ 10(2025)| FIT18'!U36+25</f>
        <v>17212</v>
      </c>
      <c r="AH12" s="192">
        <f>'РБ ВВ 10(2025)| FIT18'!V36+25</f>
        <v>17212</v>
      </c>
      <c r="AI12" s="192">
        <f>'РБ ВВ 10(2025)| FIT18'!W36+25</f>
        <v>17212</v>
      </c>
      <c r="AJ12" s="192">
        <f>'РБ ВВ 10(2025)| FIT18'!X36+25</f>
        <v>18778</v>
      </c>
      <c r="AK12" s="192">
        <f>'РБ ВВ 10(2025)| FIT18'!Y36+25</f>
        <v>18778</v>
      </c>
      <c r="AL12" s="192">
        <f>'РБ ВВ 10(2025)| FIT18'!Z36+25</f>
        <v>18778</v>
      </c>
      <c r="AM12" s="192">
        <f>'РБ ВВ 10(2025)| FIT18'!AA36+25</f>
        <v>18778</v>
      </c>
      <c r="AN12" s="192">
        <f>'РБ ВВ 10(2025)| FIT18'!AB36+25</f>
        <v>18778</v>
      </c>
      <c r="AO12" s="192">
        <f>'РБ ВВ 10(2025)| FIT18'!AC36+25</f>
        <v>17212</v>
      </c>
      <c r="AP12" s="192">
        <f>'РБ ВВ 10(2025)| FIT18'!AD36+25</f>
        <v>17212</v>
      </c>
      <c r="AQ12" s="192">
        <f>'РБ ВВ 10(2025)| FIT18'!AE36+25</f>
        <v>17212</v>
      </c>
      <c r="AR12" s="192">
        <f>'РБ ВВ 10(2025)| FIT18'!AF36+25</f>
        <v>17212</v>
      </c>
      <c r="AS12" s="192">
        <f>'РБ ВВ 10(2025)| FIT18'!AG36+25</f>
        <v>17212</v>
      </c>
      <c r="AT12" s="192">
        <f>'РБ ВВ 10(2025)| FIT18'!AH36+25</f>
        <v>20344</v>
      </c>
      <c r="AU12" s="192">
        <f>'РБ ВВ 10(2025)| FIT18'!AI36+25</f>
        <v>20344</v>
      </c>
      <c r="AV12" s="192">
        <f>'РБ ВВ 10(2025)| FIT18'!AJ36+25</f>
        <v>20344</v>
      </c>
      <c r="AW12" s="192">
        <f>'РБ ВВ 10(2025)| FIT18'!AK36+25</f>
        <v>20344</v>
      </c>
      <c r="AX12" s="192">
        <f>'РБ ВВ 10(2025)| FIT18'!AL36+25</f>
        <v>20344</v>
      </c>
      <c r="AY12" s="192">
        <f>'РБ ВВ 10(2025)| FIT18'!AM36+25</f>
        <v>21910</v>
      </c>
      <c r="AZ12" s="192">
        <f>'РБ ВВ 10(2025)| FIT18'!AN36+25</f>
        <v>23868</v>
      </c>
      <c r="BA12" s="192">
        <f>'РБ ВВ 10(2025)| FIT18'!AO36+25</f>
        <v>24259</v>
      </c>
      <c r="BB12" s="192">
        <f>'РБ ВВ 10(2025)| FIT18'!AP36+25</f>
        <v>24259</v>
      </c>
      <c r="BC12" s="192">
        <f>'РБ ВВ 10(2025)| FIT18'!AQ36+25</f>
        <v>24259</v>
      </c>
      <c r="BD12" s="192">
        <f>'РБ ВВ 10(2025)| FIT18'!AR36+25</f>
        <v>24259</v>
      </c>
      <c r="BE12" s="192">
        <f>'РБ ВВ 10(2025)| FIT18'!AS36+25</f>
        <v>24259</v>
      </c>
      <c r="BF12" s="192">
        <f>'РБ ВВ 10(2025)| FIT18'!AT36+25</f>
        <v>24259</v>
      </c>
      <c r="BG12" s="192">
        <f>'РБ ВВ 10(2025)| FIT18'!AU36+25</f>
        <v>24259</v>
      </c>
      <c r="BH12" s="192">
        <f>'РБ ВВ 10(2025)| FIT18'!AV36+25</f>
        <v>24259</v>
      </c>
      <c r="BI12" s="192">
        <f>'РБ ВВ 10(2025)| FIT18'!AW36+25</f>
        <v>24259</v>
      </c>
      <c r="BJ12" s="192">
        <f>'РБ ВВ 10(2025)| FIT18'!AX36+25</f>
        <v>24259</v>
      </c>
      <c r="BK12" s="192">
        <f>'РБ ВВ 10(2025)| FIT18'!AY36+25</f>
        <v>22693</v>
      </c>
      <c r="BL12" s="192">
        <f>'РБ ВВ 10(2025)| FIT18'!AZ36+25</f>
        <v>22693</v>
      </c>
      <c r="BM12" s="192">
        <f>'РБ ВВ 10(2025)| FIT18'!BA36+25</f>
        <v>24259</v>
      </c>
      <c r="BN12" s="192">
        <f>'РБ ВВ 10(2025)| FIT18'!BB36+25</f>
        <v>24259</v>
      </c>
      <c r="BO12" s="192">
        <f>'РБ ВВ 10(2025)| FIT18'!BC36+25</f>
        <v>25825</v>
      </c>
      <c r="BP12" s="192">
        <f>'РБ ВВ 10(2025)| FIT18'!BD36+25</f>
        <v>27783</v>
      </c>
      <c r="BQ12" s="192">
        <f>'РБ ВВ 10(2025)| FIT18'!BE36+25</f>
        <v>27783</v>
      </c>
      <c r="BR12" s="192">
        <f>'РБ ВВ 10(2025)| FIT18'!BF36+25</f>
        <v>27783</v>
      </c>
      <c r="BS12" s="192">
        <f>'РБ ВВ 10(2025)| FIT18'!BG36+25</f>
        <v>27783</v>
      </c>
      <c r="BT12" s="192">
        <f>'РБ ВВ 10(2025)| FIT18'!BH36+25</f>
        <v>29740</v>
      </c>
      <c r="BU12" s="192">
        <f>'РБ ВВ 10(2025)| FIT18'!BI36+25</f>
        <v>32089</v>
      </c>
      <c r="BV12" s="192">
        <f>'РБ ВВ 10(2025)| FIT18'!BJ36+25</f>
        <v>32089</v>
      </c>
      <c r="BW12" s="192">
        <f>'РБ ВВ 10(2025)| FIT18'!BK36+25</f>
        <v>29740</v>
      </c>
      <c r="BX12" s="192">
        <f>'РБ ВВ 10(2025)| FIT18'!BL36+25</f>
        <v>25825</v>
      </c>
      <c r="BY12" s="192">
        <f>'РБ ВВ 10(2025)| FIT18'!BM36+25</f>
        <v>25825</v>
      </c>
      <c r="BZ12" s="192">
        <f>'РБ ВВ 10(2025)| FIT18'!BN36+25</f>
        <v>27783</v>
      </c>
      <c r="CA12" s="192">
        <f>'РБ ВВ 10(2025)| FIT18'!BO36+25</f>
        <v>27783</v>
      </c>
      <c r="CB12" s="192">
        <f>'РБ ВВ 10(2025)| FIT18'!BP36+25</f>
        <v>21127</v>
      </c>
      <c r="CC12" s="192">
        <f>'РБ ВВ 10(2025)| FIT18'!BQ36+25</f>
        <v>21480</v>
      </c>
      <c r="CD12" s="192">
        <f>'РБ ВВ 10(2025)| FIT18'!BR36+25</f>
        <v>21480</v>
      </c>
      <c r="CE12" s="192">
        <f>'РБ ВВ 10(2025)| FIT18'!BS36+25</f>
        <v>21480</v>
      </c>
      <c r="CF12" s="192">
        <f>'РБ ВВ 10(2025)| FIT18'!BT36+25</f>
        <v>20305</v>
      </c>
      <c r="CG12" s="192">
        <f>'РБ ВВ 10(2025)| FIT18'!BU36+25</f>
        <v>20305</v>
      </c>
      <c r="CH12" s="192">
        <f>'РБ ВВ 10(2025)| FIT18'!BV36+25</f>
        <v>21480</v>
      </c>
      <c r="CI12" s="192">
        <f>'РБ ВВ 10(2025)| FIT18'!BW36+25</f>
        <v>21480</v>
      </c>
      <c r="CJ12" s="192">
        <f>'РБ ВВ 10(2025)| FIT18'!BX36+25</f>
        <v>21480</v>
      </c>
      <c r="CK12" s="192">
        <f>'РБ ВВ 10(2025)| FIT18'!BY36+25</f>
        <v>20305</v>
      </c>
      <c r="CL12" s="192">
        <f>'РБ ВВ 10(2025)| FIT18'!BZ36+25</f>
        <v>20305</v>
      </c>
      <c r="CM12" s="192">
        <f>'РБ ВВ 10(2025)| FIT18'!CA36+25</f>
        <v>20305</v>
      </c>
      <c r="CN12" s="192">
        <f>'РБ ВВ 10(2025)| FIT18'!CB36+25</f>
        <v>20305</v>
      </c>
      <c r="CO12" s="192">
        <f>'РБ ВВ 10(2025)| FIT18'!CC36+25</f>
        <v>20305</v>
      </c>
      <c r="CP12" s="192">
        <f>'РБ ВВ 10(2025)| FIT18'!CD36+25</f>
        <v>20305</v>
      </c>
      <c r="CQ12" s="192">
        <f>'РБ ВВ 10(2025)| FIT18'!CE36+25</f>
        <v>20305</v>
      </c>
      <c r="CR12" s="192">
        <f>'РБ ВВ 10(2025)| FIT18'!CF36+25</f>
        <v>20305</v>
      </c>
      <c r="CS12" s="192">
        <f>'РБ ВВ 10(2025)| FIT18'!CG36+25</f>
        <v>20305</v>
      </c>
      <c r="CT12" s="192">
        <f>'РБ ВВ 10(2025)| FIT18'!CH36+25</f>
        <v>20305</v>
      </c>
      <c r="CU12" s="192">
        <f>'РБ ВВ 10(2025)| FIT18'!CI36+25</f>
        <v>20305</v>
      </c>
      <c r="CV12" s="192">
        <f>'РБ ВВ 10(2025)| FIT18'!CJ36+25</f>
        <v>20305</v>
      </c>
      <c r="CW12" s="192">
        <f>'РБ ВВ 10(2025)| FIT18'!CK36+25</f>
        <v>20305</v>
      </c>
      <c r="CX12" s="192">
        <f>'РБ ВВ 10(2025)| FIT18'!CL36+25</f>
        <v>20305</v>
      </c>
      <c r="CY12" s="192">
        <f>'РБ ВВ 10(2025)| FIT18'!CM36+25</f>
        <v>20305</v>
      </c>
      <c r="CZ12" s="192">
        <f>'РБ ВВ 10(2025)| FIT18'!CN36+25</f>
        <v>20305</v>
      </c>
      <c r="DA12" s="192">
        <f>'РБ ВВ 10(2025)| FIT18'!CO36+25</f>
        <v>20305</v>
      </c>
      <c r="DB12" s="192">
        <f>'РБ ВВ 10(2025)| FIT18'!CP36+25</f>
        <v>20305</v>
      </c>
      <c r="DC12" s="192">
        <f>'РБ ВВ 10(2025)| FIT18'!CQ36+25</f>
        <v>20305</v>
      </c>
      <c r="DD12" s="192">
        <f>'РБ ВВ 10(2025)| FIT18'!CR36+25</f>
        <v>20305</v>
      </c>
      <c r="DE12" s="192">
        <f>'РБ ВВ 10(2025)| FIT18'!CS36+25</f>
        <v>20305</v>
      </c>
      <c r="DF12" s="192">
        <f>'РБ ВВ 10(2025)| FIT18'!CT36+25</f>
        <v>20305</v>
      </c>
      <c r="DG12" s="192">
        <f>'РБ ВВ 10(2025)| FIT18'!CU36+25</f>
        <v>20305</v>
      </c>
      <c r="DH12" s="192">
        <f>'РБ ВВ 10(2025)| FIT18'!CV36+25</f>
        <v>13062</v>
      </c>
      <c r="DI12" s="192">
        <f>'РБ ВВ 10(2025)| FIT18'!CW36+25</f>
        <v>13062</v>
      </c>
      <c r="DJ12" s="192">
        <f>'РБ ВВ 10(2025)| FIT18'!CX36+25</f>
        <v>13454</v>
      </c>
      <c r="DK12" s="192">
        <f>'РБ ВВ 10(2025)| FIT18'!CY36+25</f>
        <v>13454</v>
      </c>
      <c r="DL12" s="192">
        <f>'РБ ВВ 10(2025)| FIT18'!CZ36+25</f>
        <v>13062</v>
      </c>
      <c r="DM12" s="192">
        <f>'РБ ВВ 10(2025)| FIT18'!DA36+25</f>
        <v>13062</v>
      </c>
      <c r="DN12" s="192">
        <f>'РБ ВВ 10(2025)| FIT18'!DB36+25</f>
        <v>13062</v>
      </c>
      <c r="DO12" s="192">
        <f>'РБ ВВ 10(2025)| FIT18'!DC36+25</f>
        <v>13062</v>
      </c>
      <c r="DP12" s="192">
        <f>'РБ ВВ 10(2025)| FIT18'!DD36+25</f>
        <v>13062</v>
      </c>
      <c r="DQ12" s="192">
        <f>'РБ ВВ 10(2025)| FIT18'!DE36+25</f>
        <v>13454</v>
      </c>
    </row>
    <row r="13" spans="1:129" s="50" customFormat="1" x14ac:dyDescent="0.2">
      <c r="A13" s="180">
        <v>2</v>
      </c>
      <c r="B13" s="192" t="e">
        <f>'РБ ВВ 10(2025)| FIT18'!#REF!+25</f>
        <v>#REF!</v>
      </c>
      <c r="C13" s="192" t="e">
        <f>'РБ ВВ 10(2025)| FIT18'!#REF!+25</f>
        <v>#REF!</v>
      </c>
      <c r="D13" s="192" t="e">
        <f>'РБ ВВ 10(2025)| FIT18'!#REF!+25</f>
        <v>#REF!</v>
      </c>
      <c r="E13" s="192" t="e">
        <f>'РБ ВВ 10(2025)| FIT18'!#REF!+25</f>
        <v>#REF!</v>
      </c>
      <c r="F13" s="192" t="e">
        <f>'РБ ВВ 10(2025)| FIT18'!#REF!+25</f>
        <v>#REF!</v>
      </c>
      <c r="G13" s="192" t="e">
        <f>'РБ ВВ 10(2025)| FIT18'!#REF!+25</f>
        <v>#REF!</v>
      </c>
      <c r="H13" s="192" t="e">
        <f>'РБ ВВ 10(2025)| FIT18'!#REF!+25</f>
        <v>#REF!</v>
      </c>
      <c r="I13" s="192" t="e">
        <f>'РБ ВВ 10(2025)| FIT18'!#REF!+25</f>
        <v>#REF!</v>
      </c>
      <c r="J13" s="192" t="e">
        <f>'РБ ВВ 10(2025)| FIT18'!#REF!+25</f>
        <v>#REF!</v>
      </c>
      <c r="K13" s="192" t="e">
        <f>'РБ ВВ 10(2025)| FIT18'!#REF!+25</f>
        <v>#REF!</v>
      </c>
      <c r="L13" s="192" t="e">
        <f>'РБ ВВ 10(2025)| FIT18'!#REF!+25</f>
        <v>#REF!</v>
      </c>
      <c r="M13" s="192" t="e">
        <f>'РБ ВВ 10(2025)| FIT18'!#REF!+25</f>
        <v>#REF!</v>
      </c>
      <c r="N13" s="192" t="e">
        <f>'РБ ВВ 10(2025)| FIT18'!B37+25</f>
        <v>#REF!</v>
      </c>
      <c r="O13" s="192" t="e">
        <f>'РБ ВВ 10(2025)| FIT18'!C37+25</f>
        <v>#REF!</v>
      </c>
      <c r="P13" s="192" t="e">
        <f>'РБ ВВ 10(2025)| FIT18'!D37+25</f>
        <v>#REF!</v>
      </c>
      <c r="Q13" s="192" t="e">
        <f>'РБ ВВ 10(2025)| FIT18'!E37+25</f>
        <v>#REF!</v>
      </c>
      <c r="R13" s="192" t="e">
        <f>'РБ ВВ 10(2025)| FIT18'!F37+25</f>
        <v>#REF!</v>
      </c>
      <c r="S13" s="192" t="e">
        <f>'РБ ВВ 10(2025)| FIT18'!G37+25</f>
        <v>#REF!</v>
      </c>
      <c r="T13" s="192">
        <f>'РБ ВВ 10(2025)| FIT18'!H37+25</f>
        <v>32520</v>
      </c>
      <c r="U13" s="192">
        <f>'РБ ВВ 10(2025)| FIT18'!I37+25</f>
        <v>43873</v>
      </c>
      <c r="V13" s="192">
        <f>'РБ ВВ 10(2025)| FIT18'!J37+25</f>
        <v>43873</v>
      </c>
      <c r="W13" s="192">
        <f>'РБ ВВ 10(2025)| FIT18'!K37+25</f>
        <v>43873</v>
      </c>
      <c r="X13" s="192">
        <f>'РБ ВВ 10(2025)| FIT18'!L37+25</f>
        <v>38392</v>
      </c>
      <c r="Y13" s="192">
        <f>'РБ ВВ 10(2025)| FIT18'!M37+25</f>
        <v>38392</v>
      </c>
      <c r="Z13" s="192">
        <f>'РБ ВВ 10(2025)| FIT18'!N37+25</f>
        <v>38392</v>
      </c>
      <c r="AA13" s="192">
        <f>'РБ ВВ 10(2025)| FIT18'!O37+25</f>
        <v>38392</v>
      </c>
      <c r="AB13" s="192">
        <f>'РБ ВВ 10(2025)| FIT18'!P37+25</f>
        <v>38392</v>
      </c>
      <c r="AC13" s="192">
        <f>'РБ ВВ 10(2025)| FIT18'!Q37+25</f>
        <v>38392</v>
      </c>
      <c r="AD13" s="192">
        <f>'РБ ВВ 10(2025)| FIT18'!R37+25</f>
        <v>31659</v>
      </c>
      <c r="AE13" s="192">
        <f>'РБ ВВ 10(2025)| FIT18'!S37+25</f>
        <v>18739</v>
      </c>
      <c r="AF13" s="192">
        <f>'РБ ВВ 10(2025)| FIT18'!T37+25</f>
        <v>18739</v>
      </c>
      <c r="AG13" s="192">
        <f>'РБ ВВ 10(2025)| FIT18'!U37+25</f>
        <v>18739</v>
      </c>
      <c r="AH13" s="192">
        <f>'РБ ВВ 10(2025)| FIT18'!V37+25</f>
        <v>18739</v>
      </c>
      <c r="AI13" s="192">
        <f>'РБ ВВ 10(2025)| FIT18'!W37+25</f>
        <v>18739</v>
      </c>
      <c r="AJ13" s="192">
        <f>'РБ ВВ 10(2025)| FIT18'!X37+25</f>
        <v>20305</v>
      </c>
      <c r="AK13" s="192">
        <f>'РБ ВВ 10(2025)| FIT18'!Y37+25</f>
        <v>20305</v>
      </c>
      <c r="AL13" s="192">
        <f>'РБ ВВ 10(2025)| FIT18'!Z37+25</f>
        <v>20305</v>
      </c>
      <c r="AM13" s="192">
        <f>'РБ ВВ 10(2025)| FIT18'!AA37+25</f>
        <v>20305</v>
      </c>
      <c r="AN13" s="192">
        <f>'РБ ВВ 10(2025)| FIT18'!AB37+25</f>
        <v>20305</v>
      </c>
      <c r="AO13" s="192">
        <f>'РБ ВВ 10(2025)| FIT18'!AC37+25</f>
        <v>18739</v>
      </c>
      <c r="AP13" s="192">
        <f>'РБ ВВ 10(2025)| FIT18'!AD37+25</f>
        <v>18739</v>
      </c>
      <c r="AQ13" s="192">
        <f>'РБ ВВ 10(2025)| FIT18'!AE37+25</f>
        <v>18739</v>
      </c>
      <c r="AR13" s="192">
        <f>'РБ ВВ 10(2025)| FIT18'!AF37+25</f>
        <v>18739</v>
      </c>
      <c r="AS13" s="192">
        <f>'РБ ВВ 10(2025)| FIT18'!AG37+25</f>
        <v>18739</v>
      </c>
      <c r="AT13" s="192">
        <f>'РБ ВВ 10(2025)| FIT18'!AH37+25</f>
        <v>21871</v>
      </c>
      <c r="AU13" s="192">
        <f>'РБ ВВ 10(2025)| FIT18'!AI37+25</f>
        <v>21871</v>
      </c>
      <c r="AV13" s="192">
        <f>'РБ ВВ 10(2025)| FIT18'!AJ37+25</f>
        <v>21871</v>
      </c>
      <c r="AW13" s="192">
        <f>'РБ ВВ 10(2025)| FIT18'!AK37+25</f>
        <v>21871</v>
      </c>
      <c r="AX13" s="192">
        <f>'РБ ВВ 10(2025)| FIT18'!AL37+25</f>
        <v>21871</v>
      </c>
      <c r="AY13" s="192">
        <f>'РБ ВВ 10(2025)| FIT18'!AM37+25</f>
        <v>23437</v>
      </c>
      <c r="AZ13" s="192">
        <f>'РБ ВВ 10(2025)| FIT18'!AN37+25</f>
        <v>25395</v>
      </c>
      <c r="BA13" s="192">
        <f>'РБ ВВ 10(2025)| FIT18'!AO37+25</f>
        <v>25786</v>
      </c>
      <c r="BB13" s="192">
        <f>'РБ ВВ 10(2025)| FIT18'!AP37+25</f>
        <v>25786</v>
      </c>
      <c r="BC13" s="192">
        <f>'РБ ВВ 10(2025)| FIT18'!AQ37+25</f>
        <v>25786</v>
      </c>
      <c r="BD13" s="192">
        <f>'РБ ВВ 10(2025)| FIT18'!AR37+25</f>
        <v>25786</v>
      </c>
      <c r="BE13" s="192">
        <f>'РБ ВВ 10(2025)| FIT18'!AS37+25</f>
        <v>25786</v>
      </c>
      <c r="BF13" s="192">
        <f>'РБ ВВ 10(2025)| FIT18'!AT37+25</f>
        <v>25786</v>
      </c>
      <c r="BG13" s="192">
        <f>'РБ ВВ 10(2025)| FIT18'!AU37+25</f>
        <v>25786</v>
      </c>
      <c r="BH13" s="192">
        <f>'РБ ВВ 10(2025)| FIT18'!AV37+25</f>
        <v>25786</v>
      </c>
      <c r="BI13" s="192">
        <f>'РБ ВВ 10(2025)| FIT18'!AW37+25</f>
        <v>25786</v>
      </c>
      <c r="BJ13" s="192">
        <f>'РБ ВВ 10(2025)| FIT18'!AX37+25</f>
        <v>25786</v>
      </c>
      <c r="BK13" s="192">
        <f>'РБ ВВ 10(2025)| FIT18'!AY37+25</f>
        <v>24220</v>
      </c>
      <c r="BL13" s="192">
        <f>'РБ ВВ 10(2025)| FIT18'!AZ37+25</f>
        <v>24220</v>
      </c>
      <c r="BM13" s="192">
        <f>'РБ ВВ 10(2025)| FIT18'!BA37+25</f>
        <v>25786</v>
      </c>
      <c r="BN13" s="192">
        <f>'РБ ВВ 10(2025)| FIT18'!BB37+25</f>
        <v>25786</v>
      </c>
      <c r="BO13" s="192">
        <f>'РБ ВВ 10(2025)| FIT18'!BC37+25</f>
        <v>27352</v>
      </c>
      <c r="BP13" s="192">
        <f>'РБ ВВ 10(2025)| FIT18'!BD37+25</f>
        <v>29310</v>
      </c>
      <c r="BQ13" s="192">
        <f>'РБ ВВ 10(2025)| FIT18'!BE37+25</f>
        <v>29310</v>
      </c>
      <c r="BR13" s="192">
        <f>'РБ ВВ 10(2025)| FIT18'!BF37+25</f>
        <v>29310</v>
      </c>
      <c r="BS13" s="192">
        <f>'РБ ВВ 10(2025)| FIT18'!BG37+25</f>
        <v>29310</v>
      </c>
      <c r="BT13" s="192">
        <f>'РБ ВВ 10(2025)| FIT18'!BH37+25</f>
        <v>31267</v>
      </c>
      <c r="BU13" s="192">
        <f>'РБ ВВ 10(2025)| FIT18'!BI37+25</f>
        <v>33616</v>
      </c>
      <c r="BV13" s="192">
        <f>'РБ ВВ 10(2025)| FIT18'!BJ37+25</f>
        <v>33616</v>
      </c>
      <c r="BW13" s="192">
        <f>'РБ ВВ 10(2025)| FIT18'!BK37+25</f>
        <v>31267</v>
      </c>
      <c r="BX13" s="192">
        <f>'РБ ВВ 10(2025)| FIT18'!BL37+25</f>
        <v>27352</v>
      </c>
      <c r="BY13" s="192">
        <f>'РБ ВВ 10(2025)| FIT18'!BM37+25</f>
        <v>27352</v>
      </c>
      <c r="BZ13" s="192">
        <f>'РБ ВВ 10(2025)| FIT18'!BN37+25</f>
        <v>29310</v>
      </c>
      <c r="CA13" s="192">
        <f>'РБ ВВ 10(2025)| FIT18'!BO37+25</f>
        <v>29310</v>
      </c>
      <c r="CB13" s="192">
        <f>'РБ ВВ 10(2025)| FIT18'!BP37+25</f>
        <v>22654</v>
      </c>
      <c r="CC13" s="192">
        <f>'РБ ВВ 10(2025)| FIT18'!BQ37+25</f>
        <v>23007</v>
      </c>
      <c r="CD13" s="192">
        <f>'РБ ВВ 10(2025)| FIT18'!BR37+25</f>
        <v>23007</v>
      </c>
      <c r="CE13" s="192">
        <f>'РБ ВВ 10(2025)| FIT18'!BS37+25</f>
        <v>23007</v>
      </c>
      <c r="CF13" s="192">
        <f>'РБ ВВ 10(2025)| FIT18'!BT37+25</f>
        <v>21832</v>
      </c>
      <c r="CG13" s="192">
        <f>'РБ ВВ 10(2025)| FIT18'!BU37+25</f>
        <v>21832</v>
      </c>
      <c r="CH13" s="192">
        <f>'РБ ВВ 10(2025)| FIT18'!BV37+25</f>
        <v>23007</v>
      </c>
      <c r="CI13" s="192">
        <f>'РБ ВВ 10(2025)| FIT18'!BW37+25</f>
        <v>23007</v>
      </c>
      <c r="CJ13" s="192">
        <f>'РБ ВВ 10(2025)| FIT18'!BX37+25</f>
        <v>23007</v>
      </c>
      <c r="CK13" s="192">
        <f>'РБ ВВ 10(2025)| FIT18'!BY37+25</f>
        <v>21832</v>
      </c>
      <c r="CL13" s="192">
        <f>'РБ ВВ 10(2025)| FIT18'!BZ37+25</f>
        <v>21832</v>
      </c>
      <c r="CM13" s="192">
        <f>'РБ ВВ 10(2025)| FIT18'!CA37+25</f>
        <v>21832</v>
      </c>
      <c r="CN13" s="192">
        <f>'РБ ВВ 10(2025)| FIT18'!CB37+25</f>
        <v>21832</v>
      </c>
      <c r="CO13" s="192">
        <f>'РБ ВВ 10(2025)| FIT18'!CC37+25</f>
        <v>21832</v>
      </c>
      <c r="CP13" s="192">
        <f>'РБ ВВ 10(2025)| FIT18'!CD37+25</f>
        <v>21832</v>
      </c>
      <c r="CQ13" s="192">
        <f>'РБ ВВ 10(2025)| FIT18'!CE37+25</f>
        <v>21832</v>
      </c>
      <c r="CR13" s="192">
        <f>'РБ ВВ 10(2025)| FIT18'!CF37+25</f>
        <v>21832</v>
      </c>
      <c r="CS13" s="192">
        <f>'РБ ВВ 10(2025)| FIT18'!CG37+25</f>
        <v>21832</v>
      </c>
      <c r="CT13" s="192">
        <f>'РБ ВВ 10(2025)| FIT18'!CH37+25</f>
        <v>21832</v>
      </c>
      <c r="CU13" s="192">
        <f>'РБ ВВ 10(2025)| FIT18'!CI37+25</f>
        <v>21832</v>
      </c>
      <c r="CV13" s="192">
        <f>'РБ ВВ 10(2025)| FIT18'!CJ37+25</f>
        <v>21832</v>
      </c>
      <c r="CW13" s="192">
        <f>'РБ ВВ 10(2025)| FIT18'!CK37+25</f>
        <v>21832</v>
      </c>
      <c r="CX13" s="192">
        <f>'РБ ВВ 10(2025)| FIT18'!CL37+25</f>
        <v>21832</v>
      </c>
      <c r="CY13" s="192">
        <f>'РБ ВВ 10(2025)| FIT18'!CM37+25</f>
        <v>21832</v>
      </c>
      <c r="CZ13" s="192">
        <f>'РБ ВВ 10(2025)| FIT18'!CN37+25</f>
        <v>21832</v>
      </c>
      <c r="DA13" s="192">
        <f>'РБ ВВ 10(2025)| FIT18'!CO37+25</f>
        <v>21832</v>
      </c>
      <c r="DB13" s="192">
        <f>'РБ ВВ 10(2025)| FIT18'!CP37+25</f>
        <v>21832</v>
      </c>
      <c r="DC13" s="192">
        <f>'РБ ВВ 10(2025)| FIT18'!CQ37+25</f>
        <v>21832</v>
      </c>
      <c r="DD13" s="192">
        <f>'РБ ВВ 10(2025)| FIT18'!CR37+25</f>
        <v>21832</v>
      </c>
      <c r="DE13" s="192">
        <f>'РБ ВВ 10(2025)| FIT18'!CS37+25</f>
        <v>21832</v>
      </c>
      <c r="DF13" s="192">
        <f>'РБ ВВ 10(2025)| FIT18'!CT37+25</f>
        <v>21832</v>
      </c>
      <c r="DG13" s="192">
        <f>'РБ ВВ 10(2025)| FIT18'!CU37+25</f>
        <v>21754</v>
      </c>
      <c r="DH13" s="192">
        <f>'РБ ВВ 10(2025)| FIT18'!CV37+25</f>
        <v>14511</v>
      </c>
      <c r="DI13" s="192">
        <f>'РБ ВВ 10(2025)| FIT18'!CW37+25</f>
        <v>14511</v>
      </c>
      <c r="DJ13" s="192">
        <f>'РБ ВВ 10(2025)| FIT18'!CX37+25</f>
        <v>14902</v>
      </c>
      <c r="DK13" s="192">
        <f>'РБ ВВ 10(2025)| FIT18'!CY37+25</f>
        <v>14902</v>
      </c>
      <c r="DL13" s="192">
        <f>'РБ ВВ 10(2025)| FIT18'!CZ37+25</f>
        <v>14511</v>
      </c>
      <c r="DM13" s="192">
        <f>'РБ ВВ 10(2025)| FIT18'!DA37+25</f>
        <v>14511</v>
      </c>
      <c r="DN13" s="192">
        <f>'РБ ВВ 10(2025)| FIT18'!DB37+25</f>
        <v>14511</v>
      </c>
      <c r="DO13" s="192">
        <f>'РБ ВВ 10(2025)| FIT18'!DC37+25</f>
        <v>14511</v>
      </c>
      <c r="DP13" s="192">
        <f>'РБ ВВ 10(2025)| FIT18'!DD37+25</f>
        <v>14511</v>
      </c>
      <c r="DQ13" s="192">
        <f>'РБ ВВ 10(2025)| FIT18'!DE37+25</f>
        <v>14902</v>
      </c>
    </row>
    <row r="14" spans="1:129" s="50" customFormat="1" x14ac:dyDescent="0.2">
      <c r="A14" s="42" t="s">
        <v>84</v>
      </c>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2"/>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192"/>
      <c r="DM14" s="192"/>
      <c r="DN14" s="192"/>
      <c r="DO14" s="192"/>
      <c r="DP14" s="192"/>
      <c r="DQ14" s="192"/>
    </row>
    <row r="15" spans="1:129" s="50" customFormat="1" x14ac:dyDescent="0.2">
      <c r="A15" s="88">
        <f>A6</f>
        <v>1</v>
      </c>
      <c r="B15" s="192" t="e">
        <f>'РБ ВВ 10(2025)| FIT18'!#REF!+25</f>
        <v>#REF!</v>
      </c>
      <c r="C15" s="192" t="e">
        <f>'РБ ВВ 10(2025)| FIT18'!#REF!+25</f>
        <v>#REF!</v>
      </c>
      <c r="D15" s="192" t="e">
        <f>'РБ ВВ 10(2025)| FIT18'!#REF!+25</f>
        <v>#REF!</v>
      </c>
      <c r="E15" s="192" t="e">
        <f>'РБ ВВ 10(2025)| FIT18'!#REF!+25</f>
        <v>#REF!</v>
      </c>
      <c r="F15" s="192" t="e">
        <f>'РБ ВВ 10(2025)| FIT18'!#REF!+25</f>
        <v>#REF!</v>
      </c>
      <c r="G15" s="192" t="e">
        <f>'РБ ВВ 10(2025)| FIT18'!#REF!+25</f>
        <v>#REF!</v>
      </c>
      <c r="H15" s="192" t="e">
        <f>'РБ ВВ 10(2025)| FIT18'!#REF!+25</f>
        <v>#REF!</v>
      </c>
      <c r="I15" s="192" t="e">
        <f>'РБ ВВ 10(2025)| FIT18'!#REF!+25</f>
        <v>#REF!</v>
      </c>
      <c r="J15" s="192" t="e">
        <f>'РБ ВВ 10(2025)| FIT18'!#REF!+25</f>
        <v>#REF!</v>
      </c>
      <c r="K15" s="192" t="e">
        <f>'РБ ВВ 10(2025)| FIT18'!#REF!+25</f>
        <v>#REF!</v>
      </c>
      <c r="L15" s="192" t="e">
        <f>'РБ ВВ 10(2025)| FIT18'!#REF!+25</f>
        <v>#REF!</v>
      </c>
      <c r="M15" s="192" t="e">
        <f>'РБ ВВ 10(2025)| FIT18'!#REF!+25</f>
        <v>#REF!</v>
      </c>
      <c r="N15" s="192" t="e">
        <f>'РБ ВВ 10(2025)| FIT18'!B39+25</f>
        <v>#REF!</v>
      </c>
      <c r="O15" s="192" t="e">
        <f>'РБ ВВ 10(2025)| FIT18'!C39+25</f>
        <v>#REF!</v>
      </c>
      <c r="P15" s="192" t="e">
        <f>'РБ ВВ 10(2025)| FIT18'!D39+25</f>
        <v>#REF!</v>
      </c>
      <c r="Q15" s="192" t="e">
        <f>'РБ ВВ 10(2025)| FIT18'!E39+25</f>
        <v>#REF!</v>
      </c>
      <c r="R15" s="192" t="e">
        <f>'РБ ВВ 10(2025)| FIT18'!F39+25</f>
        <v>#REF!</v>
      </c>
      <c r="S15" s="192" t="e">
        <f>'РБ ВВ 10(2025)| FIT18'!G39+25</f>
        <v>#REF!</v>
      </c>
      <c r="T15" s="192">
        <f>'РБ ВВ 10(2025)| FIT18'!H39+25</f>
        <v>31541</v>
      </c>
      <c r="U15" s="192">
        <f>'РБ ВВ 10(2025)| FIT18'!I39+25</f>
        <v>42895</v>
      </c>
      <c r="V15" s="192">
        <f>'РБ ВВ 10(2025)| FIT18'!J39+25</f>
        <v>42895</v>
      </c>
      <c r="W15" s="192">
        <f>'РБ ВВ 10(2025)| FIT18'!K39+25</f>
        <v>42895</v>
      </c>
      <c r="X15" s="192">
        <f>'РБ ВВ 10(2025)| FIT18'!L39+25</f>
        <v>37414</v>
      </c>
      <c r="Y15" s="192">
        <f>'РБ ВВ 10(2025)| FIT18'!M39+25</f>
        <v>37414</v>
      </c>
      <c r="Z15" s="192">
        <f>'РБ ВВ 10(2025)| FIT18'!N39+25</f>
        <v>37414</v>
      </c>
      <c r="AA15" s="192">
        <f>'РБ ВВ 10(2025)| FIT18'!O39+25</f>
        <v>37414</v>
      </c>
      <c r="AB15" s="192">
        <f>'РБ ВВ 10(2025)| FIT18'!P39+25</f>
        <v>37414</v>
      </c>
      <c r="AC15" s="192">
        <f>'РБ ВВ 10(2025)| FIT18'!Q39+25</f>
        <v>37414</v>
      </c>
      <c r="AD15" s="192">
        <f>'РБ ВВ 10(2025)| FIT18'!R39+25</f>
        <v>30915</v>
      </c>
      <c r="AE15" s="192">
        <f>'РБ ВВ 10(2025)| FIT18'!S39+25</f>
        <v>17995</v>
      </c>
      <c r="AF15" s="192">
        <f>'РБ ВВ 10(2025)| FIT18'!T39+25</f>
        <v>17995</v>
      </c>
      <c r="AG15" s="192">
        <f>'РБ ВВ 10(2025)| FIT18'!U39+25</f>
        <v>17995</v>
      </c>
      <c r="AH15" s="192">
        <f>'РБ ВВ 10(2025)| FIT18'!V39+25</f>
        <v>17995</v>
      </c>
      <c r="AI15" s="192">
        <f>'РБ ВВ 10(2025)| FIT18'!W39+25</f>
        <v>17995</v>
      </c>
      <c r="AJ15" s="192">
        <f>'РБ ВВ 10(2025)| FIT18'!X39+25</f>
        <v>19561</v>
      </c>
      <c r="AK15" s="192">
        <f>'РБ ВВ 10(2025)| FIT18'!Y39+25</f>
        <v>19561</v>
      </c>
      <c r="AL15" s="192">
        <f>'РБ ВВ 10(2025)| FIT18'!Z39+25</f>
        <v>19561</v>
      </c>
      <c r="AM15" s="192">
        <f>'РБ ВВ 10(2025)| FIT18'!AA39+25</f>
        <v>19561</v>
      </c>
      <c r="AN15" s="192">
        <f>'РБ ВВ 10(2025)| FIT18'!AB39+25</f>
        <v>19561</v>
      </c>
      <c r="AO15" s="192">
        <f>'РБ ВВ 10(2025)| FIT18'!AC39+25</f>
        <v>17995</v>
      </c>
      <c r="AP15" s="192">
        <f>'РБ ВВ 10(2025)| FIT18'!AD39+25</f>
        <v>17995</v>
      </c>
      <c r="AQ15" s="192">
        <f>'РБ ВВ 10(2025)| FIT18'!AE39+25</f>
        <v>17995</v>
      </c>
      <c r="AR15" s="192">
        <f>'РБ ВВ 10(2025)| FIT18'!AF39+25</f>
        <v>17995</v>
      </c>
      <c r="AS15" s="192">
        <f>'РБ ВВ 10(2025)| FIT18'!AG39+25</f>
        <v>17995</v>
      </c>
      <c r="AT15" s="192">
        <f>'РБ ВВ 10(2025)| FIT18'!AH39+25</f>
        <v>21127</v>
      </c>
      <c r="AU15" s="192">
        <f>'РБ ВВ 10(2025)| FIT18'!AI39+25</f>
        <v>21127</v>
      </c>
      <c r="AV15" s="192">
        <f>'РБ ВВ 10(2025)| FIT18'!AJ39+25</f>
        <v>21127</v>
      </c>
      <c r="AW15" s="192">
        <f>'РБ ВВ 10(2025)| FIT18'!AK39+25</f>
        <v>21127</v>
      </c>
      <c r="AX15" s="192">
        <f>'РБ ВВ 10(2025)| FIT18'!AL39+25</f>
        <v>21127</v>
      </c>
      <c r="AY15" s="192">
        <f>'РБ ВВ 10(2025)| FIT18'!AM39+25</f>
        <v>22693</v>
      </c>
      <c r="AZ15" s="192">
        <f>'РБ ВВ 10(2025)| FIT18'!AN39+25</f>
        <v>24651</v>
      </c>
      <c r="BA15" s="192">
        <f>'РБ ВВ 10(2025)| FIT18'!AO39+25</f>
        <v>25042</v>
      </c>
      <c r="BB15" s="192">
        <f>'РБ ВВ 10(2025)| FIT18'!AP39+25</f>
        <v>25042</v>
      </c>
      <c r="BC15" s="192">
        <f>'РБ ВВ 10(2025)| FIT18'!AQ39+25</f>
        <v>25042</v>
      </c>
      <c r="BD15" s="192">
        <f>'РБ ВВ 10(2025)| FIT18'!AR39+25</f>
        <v>25042</v>
      </c>
      <c r="BE15" s="192">
        <f>'РБ ВВ 10(2025)| FIT18'!AS39+25</f>
        <v>25042</v>
      </c>
      <c r="BF15" s="192">
        <f>'РБ ВВ 10(2025)| FIT18'!AT39+25</f>
        <v>25042</v>
      </c>
      <c r="BG15" s="192">
        <f>'РБ ВВ 10(2025)| FIT18'!AU39+25</f>
        <v>25042</v>
      </c>
      <c r="BH15" s="192">
        <f>'РБ ВВ 10(2025)| FIT18'!AV39+25</f>
        <v>25042</v>
      </c>
      <c r="BI15" s="192">
        <f>'РБ ВВ 10(2025)| FIT18'!AW39+25</f>
        <v>25042</v>
      </c>
      <c r="BJ15" s="192">
        <f>'РБ ВВ 10(2025)| FIT18'!AX39+25</f>
        <v>25042</v>
      </c>
      <c r="BK15" s="192">
        <f>'РБ ВВ 10(2025)| FIT18'!AY39+25</f>
        <v>23476</v>
      </c>
      <c r="BL15" s="192">
        <f>'РБ ВВ 10(2025)| FIT18'!AZ39+25</f>
        <v>23476</v>
      </c>
      <c r="BM15" s="192">
        <f>'РБ ВВ 10(2025)| FIT18'!BA39+25</f>
        <v>25042</v>
      </c>
      <c r="BN15" s="192">
        <f>'РБ ВВ 10(2025)| FIT18'!BB39+25</f>
        <v>25042</v>
      </c>
      <c r="BO15" s="192">
        <f>'РБ ВВ 10(2025)| FIT18'!BC39+25</f>
        <v>26608</v>
      </c>
      <c r="BP15" s="192">
        <f>'РБ ВВ 10(2025)| FIT18'!BD39+25</f>
        <v>28566</v>
      </c>
      <c r="BQ15" s="192">
        <f>'РБ ВВ 10(2025)| FIT18'!BE39+25</f>
        <v>28566</v>
      </c>
      <c r="BR15" s="192">
        <f>'РБ ВВ 10(2025)| FIT18'!BF39+25</f>
        <v>28566</v>
      </c>
      <c r="BS15" s="192">
        <f>'РБ ВВ 10(2025)| FIT18'!BG39+25</f>
        <v>28566</v>
      </c>
      <c r="BT15" s="192">
        <f>'РБ ВВ 10(2025)| FIT18'!BH39+25</f>
        <v>30523</v>
      </c>
      <c r="BU15" s="192">
        <f>'РБ ВВ 10(2025)| FIT18'!BI39+25</f>
        <v>32872</v>
      </c>
      <c r="BV15" s="192">
        <f>'РБ ВВ 10(2025)| FIT18'!BJ39+25</f>
        <v>32872</v>
      </c>
      <c r="BW15" s="192">
        <f>'РБ ВВ 10(2025)| FIT18'!BK39+25</f>
        <v>30523</v>
      </c>
      <c r="BX15" s="192">
        <f>'РБ ВВ 10(2025)| FIT18'!BL39+25</f>
        <v>26608</v>
      </c>
      <c r="BY15" s="192">
        <f>'РБ ВВ 10(2025)| FIT18'!BM39+25</f>
        <v>26608</v>
      </c>
      <c r="BZ15" s="192">
        <f>'РБ ВВ 10(2025)| FIT18'!BN39+25</f>
        <v>28566</v>
      </c>
      <c r="CA15" s="192">
        <f>'РБ ВВ 10(2025)| FIT18'!BO39+25</f>
        <v>28566</v>
      </c>
      <c r="CB15" s="192">
        <f>'РБ ВВ 10(2025)| FIT18'!BP39+25</f>
        <v>21910</v>
      </c>
      <c r="CC15" s="192">
        <f>'РБ ВВ 10(2025)| FIT18'!BQ39+25</f>
        <v>22263</v>
      </c>
      <c r="CD15" s="192">
        <f>'РБ ВВ 10(2025)| FIT18'!BR39+25</f>
        <v>22263</v>
      </c>
      <c r="CE15" s="192">
        <f>'РБ ВВ 10(2025)| FIT18'!BS39+25</f>
        <v>22263</v>
      </c>
      <c r="CF15" s="192">
        <f>'РБ ВВ 10(2025)| FIT18'!BT39+25</f>
        <v>21088</v>
      </c>
      <c r="CG15" s="192">
        <f>'РБ ВВ 10(2025)| FIT18'!BU39+25</f>
        <v>21088</v>
      </c>
      <c r="CH15" s="192">
        <f>'РБ ВВ 10(2025)| FIT18'!BV39+25</f>
        <v>22263</v>
      </c>
      <c r="CI15" s="192">
        <f>'РБ ВВ 10(2025)| FIT18'!BW39+25</f>
        <v>22263</v>
      </c>
      <c r="CJ15" s="192">
        <f>'РБ ВВ 10(2025)| FIT18'!BX39+25</f>
        <v>22263</v>
      </c>
      <c r="CK15" s="192">
        <f>'РБ ВВ 10(2025)| FIT18'!BY39+25</f>
        <v>21088</v>
      </c>
      <c r="CL15" s="192">
        <f>'РБ ВВ 10(2025)| FIT18'!BZ39+25</f>
        <v>21088</v>
      </c>
      <c r="CM15" s="192">
        <f>'РБ ВВ 10(2025)| FIT18'!CA39+25</f>
        <v>21088</v>
      </c>
      <c r="CN15" s="192">
        <f>'РБ ВВ 10(2025)| FIT18'!CB39+25</f>
        <v>21088</v>
      </c>
      <c r="CO15" s="192">
        <f>'РБ ВВ 10(2025)| FIT18'!CC39+25</f>
        <v>21088</v>
      </c>
      <c r="CP15" s="192">
        <f>'РБ ВВ 10(2025)| FIT18'!CD39+25</f>
        <v>21088</v>
      </c>
      <c r="CQ15" s="192">
        <f>'РБ ВВ 10(2025)| FIT18'!CE39+25</f>
        <v>21088</v>
      </c>
      <c r="CR15" s="192">
        <f>'РБ ВВ 10(2025)| FIT18'!CF39+25</f>
        <v>21088</v>
      </c>
      <c r="CS15" s="192">
        <f>'РБ ВВ 10(2025)| FIT18'!CG39+25</f>
        <v>21088</v>
      </c>
      <c r="CT15" s="192">
        <f>'РБ ВВ 10(2025)| FIT18'!CH39+25</f>
        <v>21088</v>
      </c>
      <c r="CU15" s="192">
        <f>'РБ ВВ 10(2025)| FIT18'!CI39+25</f>
        <v>21088</v>
      </c>
      <c r="CV15" s="192">
        <f>'РБ ВВ 10(2025)| FIT18'!CJ39+25</f>
        <v>21088</v>
      </c>
      <c r="CW15" s="192">
        <f>'РБ ВВ 10(2025)| FIT18'!CK39+25</f>
        <v>21088</v>
      </c>
      <c r="CX15" s="192">
        <f>'РБ ВВ 10(2025)| FIT18'!CL39+25</f>
        <v>21088</v>
      </c>
      <c r="CY15" s="192">
        <f>'РБ ВВ 10(2025)| FIT18'!CM39+25</f>
        <v>21088</v>
      </c>
      <c r="CZ15" s="192">
        <f>'РБ ВВ 10(2025)| FIT18'!CN39+25</f>
        <v>21088</v>
      </c>
      <c r="DA15" s="192">
        <f>'РБ ВВ 10(2025)| FIT18'!CO39+25</f>
        <v>21088</v>
      </c>
      <c r="DB15" s="192">
        <f>'РБ ВВ 10(2025)| FIT18'!CP39+25</f>
        <v>21088</v>
      </c>
      <c r="DC15" s="192">
        <f>'РБ ВВ 10(2025)| FIT18'!CQ39+25</f>
        <v>21088</v>
      </c>
      <c r="DD15" s="192">
        <f>'РБ ВВ 10(2025)| FIT18'!CR39+25</f>
        <v>21088</v>
      </c>
      <c r="DE15" s="192">
        <f>'РБ ВВ 10(2025)| FIT18'!CS39+25</f>
        <v>21088</v>
      </c>
      <c r="DF15" s="192">
        <f>'РБ ВВ 10(2025)| FIT18'!CT39+25</f>
        <v>21088</v>
      </c>
      <c r="DG15" s="192">
        <f>'РБ ВВ 10(2025)| FIT18'!CU39+25</f>
        <v>21088</v>
      </c>
      <c r="DH15" s="192">
        <f>'РБ ВВ 10(2025)| FIT18'!CV39+25</f>
        <v>13845</v>
      </c>
      <c r="DI15" s="192">
        <f>'РБ ВВ 10(2025)| FIT18'!CW39+25</f>
        <v>13845</v>
      </c>
      <c r="DJ15" s="192">
        <f>'РБ ВВ 10(2025)| FIT18'!CX39+25</f>
        <v>14237</v>
      </c>
      <c r="DK15" s="192">
        <f>'РБ ВВ 10(2025)| FIT18'!CY39+25</f>
        <v>14237</v>
      </c>
      <c r="DL15" s="192">
        <f>'РБ ВВ 10(2025)| FIT18'!CZ39+25</f>
        <v>13845</v>
      </c>
      <c r="DM15" s="192">
        <f>'РБ ВВ 10(2025)| FIT18'!DA39+25</f>
        <v>13845</v>
      </c>
      <c r="DN15" s="192">
        <f>'РБ ВВ 10(2025)| FIT18'!DB39+25</f>
        <v>13845</v>
      </c>
      <c r="DO15" s="192">
        <f>'РБ ВВ 10(2025)| FIT18'!DC39+25</f>
        <v>13845</v>
      </c>
      <c r="DP15" s="192">
        <f>'РБ ВВ 10(2025)| FIT18'!DD39+25</f>
        <v>13845</v>
      </c>
      <c r="DQ15" s="192">
        <f>'РБ ВВ 10(2025)| FIT18'!DE39+25</f>
        <v>14237</v>
      </c>
    </row>
    <row r="16" spans="1:129" s="50" customFormat="1" x14ac:dyDescent="0.2">
      <c r="A16" s="88">
        <f>A7</f>
        <v>2</v>
      </c>
      <c r="B16" s="192" t="e">
        <f>'РБ ВВ 10(2025)| FIT18'!#REF!+25</f>
        <v>#REF!</v>
      </c>
      <c r="C16" s="192" t="e">
        <f>'РБ ВВ 10(2025)| FIT18'!#REF!+25</f>
        <v>#REF!</v>
      </c>
      <c r="D16" s="192" t="e">
        <f>'РБ ВВ 10(2025)| FIT18'!#REF!+25</f>
        <v>#REF!</v>
      </c>
      <c r="E16" s="192" t="e">
        <f>'РБ ВВ 10(2025)| FIT18'!#REF!+25</f>
        <v>#REF!</v>
      </c>
      <c r="F16" s="192" t="e">
        <f>'РБ ВВ 10(2025)| FIT18'!#REF!+25</f>
        <v>#REF!</v>
      </c>
      <c r="G16" s="192" t="e">
        <f>'РБ ВВ 10(2025)| FIT18'!#REF!+25</f>
        <v>#REF!</v>
      </c>
      <c r="H16" s="192" t="e">
        <f>'РБ ВВ 10(2025)| FIT18'!#REF!+25</f>
        <v>#REF!</v>
      </c>
      <c r="I16" s="192" t="e">
        <f>'РБ ВВ 10(2025)| FIT18'!#REF!+25</f>
        <v>#REF!</v>
      </c>
      <c r="J16" s="192" t="e">
        <f>'РБ ВВ 10(2025)| FIT18'!#REF!+25</f>
        <v>#REF!</v>
      </c>
      <c r="K16" s="192" t="e">
        <f>'РБ ВВ 10(2025)| FIT18'!#REF!+25</f>
        <v>#REF!</v>
      </c>
      <c r="L16" s="192" t="e">
        <f>'РБ ВВ 10(2025)| FIT18'!#REF!+25</f>
        <v>#REF!</v>
      </c>
      <c r="M16" s="192" t="e">
        <f>'РБ ВВ 10(2025)| FIT18'!#REF!+25</f>
        <v>#REF!</v>
      </c>
      <c r="N16" s="192" t="e">
        <f>'РБ ВВ 10(2025)| FIT18'!B40+25</f>
        <v>#REF!</v>
      </c>
      <c r="O16" s="192" t="e">
        <f>'РБ ВВ 10(2025)| FIT18'!C40+25</f>
        <v>#REF!</v>
      </c>
      <c r="P16" s="192" t="e">
        <f>'РБ ВВ 10(2025)| FIT18'!D40+25</f>
        <v>#REF!</v>
      </c>
      <c r="Q16" s="192" t="e">
        <f>'РБ ВВ 10(2025)| FIT18'!E40+25</f>
        <v>#REF!</v>
      </c>
      <c r="R16" s="192" t="e">
        <f>'РБ ВВ 10(2025)| FIT18'!F40+25</f>
        <v>#REF!</v>
      </c>
      <c r="S16" s="192" t="e">
        <f>'РБ ВВ 10(2025)| FIT18'!G40+25</f>
        <v>#REF!</v>
      </c>
      <c r="T16" s="192">
        <f>'РБ ВВ 10(2025)| FIT18'!H40+25</f>
        <v>33303</v>
      </c>
      <c r="U16" s="192">
        <f>'РБ ВВ 10(2025)| FIT18'!I40+25</f>
        <v>44656</v>
      </c>
      <c r="V16" s="192">
        <f>'РБ ВВ 10(2025)| FIT18'!J40+25</f>
        <v>44656</v>
      </c>
      <c r="W16" s="192">
        <f>'РБ ВВ 10(2025)| FIT18'!K40+25</f>
        <v>44656</v>
      </c>
      <c r="X16" s="192">
        <f>'РБ ВВ 10(2025)| FIT18'!L40+25</f>
        <v>39175</v>
      </c>
      <c r="Y16" s="192">
        <f>'РБ ВВ 10(2025)| FIT18'!M40+25</f>
        <v>39175</v>
      </c>
      <c r="Z16" s="192">
        <f>'РБ ВВ 10(2025)| FIT18'!N40+25</f>
        <v>39175</v>
      </c>
      <c r="AA16" s="192">
        <f>'РБ ВВ 10(2025)| FIT18'!O40+25</f>
        <v>39175</v>
      </c>
      <c r="AB16" s="192">
        <f>'РБ ВВ 10(2025)| FIT18'!P40+25</f>
        <v>39175</v>
      </c>
      <c r="AC16" s="192">
        <f>'РБ ВВ 10(2025)| FIT18'!Q40+25</f>
        <v>39175</v>
      </c>
      <c r="AD16" s="192">
        <f>'РБ ВВ 10(2025)| FIT18'!R40+25</f>
        <v>32442</v>
      </c>
      <c r="AE16" s="192">
        <f>'РБ ВВ 10(2025)| FIT18'!S40+25</f>
        <v>19522</v>
      </c>
      <c r="AF16" s="192">
        <f>'РБ ВВ 10(2025)| FIT18'!T40+25</f>
        <v>19522</v>
      </c>
      <c r="AG16" s="192">
        <f>'РБ ВВ 10(2025)| FIT18'!U40+25</f>
        <v>19522</v>
      </c>
      <c r="AH16" s="192">
        <f>'РБ ВВ 10(2025)| FIT18'!V40+25</f>
        <v>19522</v>
      </c>
      <c r="AI16" s="192">
        <f>'РБ ВВ 10(2025)| FIT18'!W40+25</f>
        <v>19522</v>
      </c>
      <c r="AJ16" s="192">
        <f>'РБ ВВ 10(2025)| FIT18'!X40+25</f>
        <v>21088</v>
      </c>
      <c r="AK16" s="192">
        <f>'РБ ВВ 10(2025)| FIT18'!Y40+25</f>
        <v>21088</v>
      </c>
      <c r="AL16" s="192">
        <f>'РБ ВВ 10(2025)| FIT18'!Z40+25</f>
        <v>21088</v>
      </c>
      <c r="AM16" s="192">
        <f>'РБ ВВ 10(2025)| FIT18'!AA40+25</f>
        <v>21088</v>
      </c>
      <c r="AN16" s="192">
        <f>'РБ ВВ 10(2025)| FIT18'!AB40+25</f>
        <v>21088</v>
      </c>
      <c r="AO16" s="192">
        <f>'РБ ВВ 10(2025)| FIT18'!AC40+25</f>
        <v>19522</v>
      </c>
      <c r="AP16" s="192">
        <f>'РБ ВВ 10(2025)| FIT18'!AD40+25</f>
        <v>19522</v>
      </c>
      <c r="AQ16" s="192">
        <f>'РБ ВВ 10(2025)| FIT18'!AE40+25</f>
        <v>19522</v>
      </c>
      <c r="AR16" s="192">
        <f>'РБ ВВ 10(2025)| FIT18'!AF40+25</f>
        <v>19522</v>
      </c>
      <c r="AS16" s="192">
        <f>'РБ ВВ 10(2025)| FIT18'!AG40+25</f>
        <v>19522</v>
      </c>
      <c r="AT16" s="192">
        <f>'РБ ВВ 10(2025)| FIT18'!AH40+25</f>
        <v>22654</v>
      </c>
      <c r="AU16" s="192">
        <f>'РБ ВВ 10(2025)| FIT18'!AI40+25</f>
        <v>22654</v>
      </c>
      <c r="AV16" s="192">
        <f>'РБ ВВ 10(2025)| FIT18'!AJ40+25</f>
        <v>22654</v>
      </c>
      <c r="AW16" s="192">
        <f>'РБ ВВ 10(2025)| FIT18'!AK40+25</f>
        <v>22654</v>
      </c>
      <c r="AX16" s="192">
        <f>'РБ ВВ 10(2025)| FIT18'!AL40+25</f>
        <v>22654</v>
      </c>
      <c r="AY16" s="192">
        <f>'РБ ВВ 10(2025)| FIT18'!AM40+25</f>
        <v>24220</v>
      </c>
      <c r="AZ16" s="192">
        <f>'РБ ВВ 10(2025)| FIT18'!AN40+25</f>
        <v>26178</v>
      </c>
      <c r="BA16" s="192">
        <f>'РБ ВВ 10(2025)| FIT18'!AO40+25</f>
        <v>26569</v>
      </c>
      <c r="BB16" s="192">
        <f>'РБ ВВ 10(2025)| FIT18'!AP40+25</f>
        <v>26569</v>
      </c>
      <c r="BC16" s="192">
        <f>'РБ ВВ 10(2025)| FIT18'!AQ40+25</f>
        <v>26569</v>
      </c>
      <c r="BD16" s="192">
        <f>'РБ ВВ 10(2025)| FIT18'!AR40+25</f>
        <v>26569</v>
      </c>
      <c r="BE16" s="192">
        <f>'РБ ВВ 10(2025)| FIT18'!AS40+25</f>
        <v>26569</v>
      </c>
      <c r="BF16" s="192">
        <f>'РБ ВВ 10(2025)| FIT18'!AT40+25</f>
        <v>26569</v>
      </c>
      <c r="BG16" s="192">
        <f>'РБ ВВ 10(2025)| FIT18'!AU40+25</f>
        <v>26569</v>
      </c>
      <c r="BH16" s="192">
        <f>'РБ ВВ 10(2025)| FIT18'!AV40+25</f>
        <v>26569</v>
      </c>
      <c r="BI16" s="192">
        <f>'РБ ВВ 10(2025)| FIT18'!AW40+25</f>
        <v>26569</v>
      </c>
      <c r="BJ16" s="192">
        <f>'РБ ВВ 10(2025)| FIT18'!AX40+25</f>
        <v>26569</v>
      </c>
      <c r="BK16" s="192">
        <f>'РБ ВВ 10(2025)| FIT18'!AY40+25</f>
        <v>25003</v>
      </c>
      <c r="BL16" s="192">
        <f>'РБ ВВ 10(2025)| FIT18'!AZ40+25</f>
        <v>25003</v>
      </c>
      <c r="BM16" s="192">
        <f>'РБ ВВ 10(2025)| FIT18'!BA40+25</f>
        <v>26569</v>
      </c>
      <c r="BN16" s="192">
        <f>'РБ ВВ 10(2025)| FIT18'!BB40+25</f>
        <v>26569</v>
      </c>
      <c r="BO16" s="192">
        <f>'РБ ВВ 10(2025)| FIT18'!BC40+25</f>
        <v>28135</v>
      </c>
      <c r="BP16" s="192">
        <f>'РБ ВВ 10(2025)| FIT18'!BD40+25</f>
        <v>30093</v>
      </c>
      <c r="BQ16" s="192">
        <f>'РБ ВВ 10(2025)| FIT18'!BE40+25</f>
        <v>30093</v>
      </c>
      <c r="BR16" s="192">
        <f>'РБ ВВ 10(2025)| FIT18'!BF40+25</f>
        <v>30093</v>
      </c>
      <c r="BS16" s="192">
        <f>'РБ ВВ 10(2025)| FIT18'!BG40+25</f>
        <v>30093</v>
      </c>
      <c r="BT16" s="192">
        <f>'РБ ВВ 10(2025)| FIT18'!BH40+25</f>
        <v>32050</v>
      </c>
      <c r="BU16" s="192">
        <f>'РБ ВВ 10(2025)| FIT18'!BI40+25</f>
        <v>34399</v>
      </c>
      <c r="BV16" s="192">
        <f>'РБ ВВ 10(2025)| FIT18'!BJ40+25</f>
        <v>34399</v>
      </c>
      <c r="BW16" s="192">
        <f>'РБ ВВ 10(2025)| FIT18'!BK40+25</f>
        <v>32050</v>
      </c>
      <c r="BX16" s="192">
        <f>'РБ ВВ 10(2025)| FIT18'!BL40+25</f>
        <v>28135</v>
      </c>
      <c r="BY16" s="192">
        <f>'РБ ВВ 10(2025)| FIT18'!BM40+25</f>
        <v>28135</v>
      </c>
      <c r="BZ16" s="192">
        <f>'РБ ВВ 10(2025)| FIT18'!BN40+25</f>
        <v>30093</v>
      </c>
      <c r="CA16" s="192">
        <f>'РБ ВВ 10(2025)| FIT18'!BO40+25</f>
        <v>30093</v>
      </c>
      <c r="CB16" s="192">
        <f>'РБ ВВ 10(2025)| FIT18'!BP40+25</f>
        <v>23437</v>
      </c>
      <c r="CC16" s="192">
        <f>'РБ ВВ 10(2025)| FIT18'!BQ40+25</f>
        <v>23790</v>
      </c>
      <c r="CD16" s="192">
        <f>'РБ ВВ 10(2025)| FIT18'!BR40+25</f>
        <v>23790</v>
      </c>
      <c r="CE16" s="192">
        <f>'РБ ВВ 10(2025)| FIT18'!BS40+25</f>
        <v>23790</v>
      </c>
      <c r="CF16" s="192">
        <f>'РБ ВВ 10(2025)| FIT18'!BT40+25</f>
        <v>22615</v>
      </c>
      <c r="CG16" s="192">
        <f>'РБ ВВ 10(2025)| FIT18'!BU40+25</f>
        <v>22615</v>
      </c>
      <c r="CH16" s="192">
        <f>'РБ ВВ 10(2025)| FIT18'!BV40+25</f>
        <v>23790</v>
      </c>
      <c r="CI16" s="192">
        <f>'РБ ВВ 10(2025)| FIT18'!BW40+25</f>
        <v>23790</v>
      </c>
      <c r="CJ16" s="192">
        <f>'РБ ВВ 10(2025)| FIT18'!BX40+25</f>
        <v>23790</v>
      </c>
      <c r="CK16" s="192">
        <f>'РБ ВВ 10(2025)| FIT18'!BY40+25</f>
        <v>22615</v>
      </c>
      <c r="CL16" s="192">
        <f>'РБ ВВ 10(2025)| FIT18'!BZ40+25</f>
        <v>22615</v>
      </c>
      <c r="CM16" s="192">
        <f>'РБ ВВ 10(2025)| FIT18'!CA40+25</f>
        <v>22615</v>
      </c>
      <c r="CN16" s="192">
        <f>'РБ ВВ 10(2025)| FIT18'!CB40+25</f>
        <v>22615</v>
      </c>
      <c r="CO16" s="192">
        <f>'РБ ВВ 10(2025)| FIT18'!CC40+25</f>
        <v>22615</v>
      </c>
      <c r="CP16" s="192">
        <f>'РБ ВВ 10(2025)| FIT18'!CD40+25</f>
        <v>22615</v>
      </c>
      <c r="CQ16" s="192">
        <f>'РБ ВВ 10(2025)| FIT18'!CE40+25</f>
        <v>22615</v>
      </c>
      <c r="CR16" s="192">
        <f>'РБ ВВ 10(2025)| FIT18'!CF40+25</f>
        <v>22615</v>
      </c>
      <c r="CS16" s="192">
        <f>'РБ ВВ 10(2025)| FIT18'!CG40+25</f>
        <v>22615</v>
      </c>
      <c r="CT16" s="192">
        <f>'РБ ВВ 10(2025)| FIT18'!CH40+25</f>
        <v>22615</v>
      </c>
      <c r="CU16" s="192">
        <f>'РБ ВВ 10(2025)| FIT18'!CI40+25</f>
        <v>22615</v>
      </c>
      <c r="CV16" s="192">
        <f>'РБ ВВ 10(2025)| FIT18'!CJ40+25</f>
        <v>22615</v>
      </c>
      <c r="CW16" s="192">
        <f>'РБ ВВ 10(2025)| FIT18'!CK40+25</f>
        <v>22615</v>
      </c>
      <c r="CX16" s="192">
        <f>'РБ ВВ 10(2025)| FIT18'!CL40+25</f>
        <v>22615</v>
      </c>
      <c r="CY16" s="192">
        <f>'РБ ВВ 10(2025)| FIT18'!CM40+25</f>
        <v>22615</v>
      </c>
      <c r="CZ16" s="192">
        <f>'РБ ВВ 10(2025)| FIT18'!CN40+25</f>
        <v>22615</v>
      </c>
      <c r="DA16" s="192">
        <f>'РБ ВВ 10(2025)| FIT18'!CO40+25</f>
        <v>22615</v>
      </c>
      <c r="DB16" s="192">
        <f>'РБ ВВ 10(2025)| FIT18'!CP40+25</f>
        <v>22615</v>
      </c>
      <c r="DC16" s="192">
        <f>'РБ ВВ 10(2025)| FIT18'!CQ40+25</f>
        <v>22615</v>
      </c>
      <c r="DD16" s="192">
        <f>'РБ ВВ 10(2025)| FIT18'!CR40+25</f>
        <v>22615</v>
      </c>
      <c r="DE16" s="192">
        <f>'РБ ВВ 10(2025)| FIT18'!CS40+25</f>
        <v>22615</v>
      </c>
      <c r="DF16" s="192">
        <f>'РБ ВВ 10(2025)| FIT18'!CT40+25</f>
        <v>22615</v>
      </c>
      <c r="DG16" s="192">
        <f>'РБ ВВ 10(2025)| FIT18'!CU40+25</f>
        <v>22615</v>
      </c>
      <c r="DH16" s="192">
        <f>'РБ ВВ 10(2025)| FIT18'!CV40+25</f>
        <v>15294</v>
      </c>
      <c r="DI16" s="192">
        <f>'РБ ВВ 10(2025)| FIT18'!CW40+25</f>
        <v>15294</v>
      </c>
      <c r="DJ16" s="192">
        <f>'РБ ВВ 10(2025)| FIT18'!CX40+25</f>
        <v>15685</v>
      </c>
      <c r="DK16" s="192">
        <f>'РБ ВВ 10(2025)| FIT18'!CY40+25</f>
        <v>15685</v>
      </c>
      <c r="DL16" s="192">
        <f>'РБ ВВ 10(2025)| FIT18'!CZ40+25</f>
        <v>15294</v>
      </c>
      <c r="DM16" s="192">
        <f>'РБ ВВ 10(2025)| FIT18'!DA40+25</f>
        <v>15294</v>
      </c>
      <c r="DN16" s="192">
        <f>'РБ ВВ 10(2025)| FIT18'!DB40+25</f>
        <v>15294</v>
      </c>
      <c r="DO16" s="192">
        <f>'РБ ВВ 10(2025)| FIT18'!DC40+25</f>
        <v>15294</v>
      </c>
      <c r="DP16" s="192">
        <f>'РБ ВВ 10(2025)| FIT18'!DD40+25</f>
        <v>15294</v>
      </c>
      <c r="DQ16" s="192">
        <f>'РБ ВВ 10(2025)| FIT18'!DE40+25</f>
        <v>15685</v>
      </c>
    </row>
    <row r="17" spans="1:121" s="50" customFormat="1" x14ac:dyDescent="0.2">
      <c r="A17" s="42" t="s">
        <v>85</v>
      </c>
      <c r="B17" s="192"/>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2"/>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row>
    <row r="18" spans="1:121" s="50" customFormat="1" x14ac:dyDescent="0.2">
      <c r="A18" s="88">
        <f>A6</f>
        <v>1</v>
      </c>
      <c r="B18" s="192" t="e">
        <f>'РБ ВВ 10(2025)| FIT18'!#REF!+25</f>
        <v>#REF!</v>
      </c>
      <c r="C18" s="192" t="e">
        <f>'РБ ВВ 10(2025)| FIT18'!#REF!+25</f>
        <v>#REF!</v>
      </c>
      <c r="D18" s="192" t="e">
        <f>'РБ ВВ 10(2025)| FIT18'!#REF!+25</f>
        <v>#REF!</v>
      </c>
      <c r="E18" s="192" t="e">
        <f>'РБ ВВ 10(2025)| FIT18'!#REF!+25</f>
        <v>#REF!</v>
      </c>
      <c r="F18" s="192" t="e">
        <f>'РБ ВВ 10(2025)| FIT18'!#REF!+25</f>
        <v>#REF!</v>
      </c>
      <c r="G18" s="192" t="e">
        <f>'РБ ВВ 10(2025)| FIT18'!#REF!+25</f>
        <v>#REF!</v>
      </c>
      <c r="H18" s="192" t="e">
        <f>'РБ ВВ 10(2025)| FIT18'!#REF!+25</f>
        <v>#REF!</v>
      </c>
      <c r="I18" s="192" t="e">
        <f>'РБ ВВ 10(2025)| FIT18'!#REF!+25</f>
        <v>#REF!</v>
      </c>
      <c r="J18" s="192" t="e">
        <f>'РБ ВВ 10(2025)| FIT18'!#REF!+25</f>
        <v>#REF!</v>
      </c>
      <c r="K18" s="192" t="e">
        <f>'РБ ВВ 10(2025)| FIT18'!#REF!+25</f>
        <v>#REF!</v>
      </c>
      <c r="L18" s="192" t="e">
        <f>'РБ ВВ 10(2025)| FIT18'!#REF!+25</f>
        <v>#REF!</v>
      </c>
      <c r="M18" s="192" t="e">
        <f>'РБ ВВ 10(2025)| FIT18'!#REF!+25</f>
        <v>#REF!</v>
      </c>
      <c r="N18" s="192" t="e">
        <f>'РБ ВВ 10(2025)| FIT18'!B42+25</f>
        <v>#REF!</v>
      </c>
      <c r="O18" s="192" t="e">
        <f>'РБ ВВ 10(2025)| FIT18'!C42+25</f>
        <v>#REF!</v>
      </c>
      <c r="P18" s="192" t="e">
        <f>'РБ ВВ 10(2025)| FIT18'!D42+25</f>
        <v>#REF!</v>
      </c>
      <c r="Q18" s="192" t="e">
        <f>'РБ ВВ 10(2025)| FIT18'!E42+25</f>
        <v>#REF!</v>
      </c>
      <c r="R18" s="192" t="e">
        <f>'РБ ВВ 10(2025)| FIT18'!F42+25</f>
        <v>#REF!</v>
      </c>
      <c r="S18" s="192" t="e">
        <f>'РБ ВВ 10(2025)| FIT18'!G42+25</f>
        <v>#REF!</v>
      </c>
      <c r="T18" s="192">
        <f>'РБ ВВ 10(2025)| FIT18'!H42+25</f>
        <v>33107</v>
      </c>
      <c r="U18" s="192">
        <f>'РБ ВВ 10(2025)| FIT18'!I42+25</f>
        <v>44461</v>
      </c>
      <c r="V18" s="192">
        <f>'РБ ВВ 10(2025)| FIT18'!J42+25</f>
        <v>44461</v>
      </c>
      <c r="W18" s="192">
        <f>'РБ ВВ 10(2025)| FIT18'!K42+25</f>
        <v>44461</v>
      </c>
      <c r="X18" s="192">
        <f>'РБ ВВ 10(2025)| FIT18'!L42+25</f>
        <v>38980</v>
      </c>
      <c r="Y18" s="192">
        <f>'РБ ВВ 10(2025)| FIT18'!M42+25</f>
        <v>38980</v>
      </c>
      <c r="Z18" s="192">
        <f>'РБ ВВ 10(2025)| FIT18'!N42+25</f>
        <v>38980</v>
      </c>
      <c r="AA18" s="192">
        <f>'РБ ВВ 10(2025)| FIT18'!O42+25</f>
        <v>38980</v>
      </c>
      <c r="AB18" s="192">
        <f>'РБ ВВ 10(2025)| FIT18'!P42+25</f>
        <v>38980</v>
      </c>
      <c r="AC18" s="192">
        <f>'РБ ВВ 10(2025)| FIT18'!Q42+25</f>
        <v>38980</v>
      </c>
      <c r="AD18" s="192">
        <f>'РБ ВВ 10(2025)| FIT18'!R42+25</f>
        <v>32089</v>
      </c>
      <c r="AE18" s="192">
        <f>'РБ ВВ 10(2025)| FIT18'!S42+25</f>
        <v>19170</v>
      </c>
      <c r="AF18" s="192">
        <f>'РБ ВВ 10(2025)| FIT18'!T42+25</f>
        <v>19170</v>
      </c>
      <c r="AG18" s="192">
        <f>'РБ ВВ 10(2025)| FIT18'!U42+25</f>
        <v>19170</v>
      </c>
      <c r="AH18" s="192">
        <f>'РБ ВВ 10(2025)| FIT18'!V42+25</f>
        <v>19170</v>
      </c>
      <c r="AI18" s="192">
        <f>'РБ ВВ 10(2025)| FIT18'!W42+25</f>
        <v>19170</v>
      </c>
      <c r="AJ18" s="192">
        <f>'РБ ВВ 10(2025)| FIT18'!X42+25</f>
        <v>20736</v>
      </c>
      <c r="AK18" s="192">
        <f>'РБ ВВ 10(2025)| FIT18'!Y42+25</f>
        <v>20736</v>
      </c>
      <c r="AL18" s="192">
        <f>'РБ ВВ 10(2025)| FIT18'!Z42+25</f>
        <v>20736</v>
      </c>
      <c r="AM18" s="192">
        <f>'РБ ВВ 10(2025)| FIT18'!AA42+25</f>
        <v>20736</v>
      </c>
      <c r="AN18" s="192">
        <f>'РБ ВВ 10(2025)| FIT18'!AB42+25</f>
        <v>20736</v>
      </c>
      <c r="AO18" s="192">
        <f>'РБ ВВ 10(2025)| FIT18'!AC42+25</f>
        <v>19170</v>
      </c>
      <c r="AP18" s="192">
        <f>'РБ ВВ 10(2025)| FIT18'!AD42+25</f>
        <v>19170</v>
      </c>
      <c r="AQ18" s="192">
        <f>'РБ ВВ 10(2025)| FIT18'!AE42+25</f>
        <v>19170</v>
      </c>
      <c r="AR18" s="192">
        <f>'РБ ВВ 10(2025)| FIT18'!AF42+25</f>
        <v>19170</v>
      </c>
      <c r="AS18" s="192">
        <f>'РБ ВВ 10(2025)| FIT18'!AG42+25</f>
        <v>19170</v>
      </c>
      <c r="AT18" s="192">
        <f>'РБ ВВ 10(2025)| FIT18'!AH42+25</f>
        <v>22302</v>
      </c>
      <c r="AU18" s="192">
        <f>'РБ ВВ 10(2025)| FIT18'!AI42+25</f>
        <v>22302</v>
      </c>
      <c r="AV18" s="192">
        <f>'РБ ВВ 10(2025)| FIT18'!AJ42+25</f>
        <v>22302</v>
      </c>
      <c r="AW18" s="192">
        <f>'РБ ВВ 10(2025)| FIT18'!AK42+25</f>
        <v>22302</v>
      </c>
      <c r="AX18" s="192">
        <f>'РБ ВВ 10(2025)| FIT18'!AL42+25</f>
        <v>22302</v>
      </c>
      <c r="AY18" s="192">
        <f>'РБ ВВ 10(2025)| FIT18'!AM42+25</f>
        <v>23868</v>
      </c>
      <c r="AZ18" s="192">
        <f>'РБ ВВ 10(2025)| FIT18'!AN42+25</f>
        <v>25825</v>
      </c>
      <c r="BA18" s="192">
        <f>'РБ ВВ 10(2025)| FIT18'!AO42+25</f>
        <v>26373</v>
      </c>
      <c r="BB18" s="192">
        <f>'РБ ВВ 10(2025)| FIT18'!AP42+25</f>
        <v>26373</v>
      </c>
      <c r="BC18" s="192">
        <f>'РБ ВВ 10(2025)| FIT18'!AQ42+25</f>
        <v>26373</v>
      </c>
      <c r="BD18" s="192">
        <f>'РБ ВВ 10(2025)| FIT18'!AR42+25</f>
        <v>26373</v>
      </c>
      <c r="BE18" s="192">
        <f>'РБ ВВ 10(2025)| FIT18'!AS42+25</f>
        <v>26373</v>
      </c>
      <c r="BF18" s="192">
        <f>'РБ ВВ 10(2025)| FIT18'!AT42+25</f>
        <v>26373</v>
      </c>
      <c r="BG18" s="192">
        <f>'РБ ВВ 10(2025)| FIT18'!AU42+25</f>
        <v>26373</v>
      </c>
      <c r="BH18" s="192">
        <f>'РБ ВВ 10(2025)| FIT18'!AV42+25</f>
        <v>26373</v>
      </c>
      <c r="BI18" s="192">
        <f>'РБ ВВ 10(2025)| FIT18'!AW42+25</f>
        <v>26373</v>
      </c>
      <c r="BJ18" s="192">
        <f>'РБ ВВ 10(2025)| FIT18'!AX42+25</f>
        <v>26373</v>
      </c>
      <c r="BK18" s="192">
        <f>'РБ ВВ 10(2025)| FIT18'!AY42+25</f>
        <v>24807</v>
      </c>
      <c r="BL18" s="192">
        <f>'РБ ВВ 10(2025)| FIT18'!AZ42+25</f>
        <v>24807</v>
      </c>
      <c r="BM18" s="192">
        <f>'РБ ВВ 10(2025)| FIT18'!BA42+25</f>
        <v>26373</v>
      </c>
      <c r="BN18" s="192">
        <f>'РБ ВВ 10(2025)| FIT18'!BB42+25</f>
        <v>26373</v>
      </c>
      <c r="BO18" s="192">
        <f>'РБ ВВ 10(2025)| FIT18'!BC42+25</f>
        <v>27939</v>
      </c>
      <c r="BP18" s="192">
        <f>'РБ ВВ 10(2025)| FIT18'!BD42+25</f>
        <v>29897</v>
      </c>
      <c r="BQ18" s="192">
        <f>'РБ ВВ 10(2025)| FIT18'!BE42+25</f>
        <v>29897</v>
      </c>
      <c r="BR18" s="192">
        <f>'РБ ВВ 10(2025)| FIT18'!BF42+25</f>
        <v>29897</v>
      </c>
      <c r="BS18" s="192">
        <f>'РБ ВВ 10(2025)| FIT18'!BG42+25</f>
        <v>29897</v>
      </c>
      <c r="BT18" s="192">
        <f>'РБ ВВ 10(2025)| FIT18'!BH42+25</f>
        <v>31854</v>
      </c>
      <c r="BU18" s="192">
        <f>'РБ ВВ 10(2025)| FIT18'!BI42+25</f>
        <v>34203</v>
      </c>
      <c r="BV18" s="192">
        <f>'РБ ВВ 10(2025)| FIT18'!BJ42+25</f>
        <v>34203</v>
      </c>
      <c r="BW18" s="192">
        <f>'РБ ВВ 10(2025)| FIT18'!BK42+25</f>
        <v>31854</v>
      </c>
      <c r="BX18" s="192">
        <f>'РБ ВВ 10(2025)| FIT18'!BL42+25</f>
        <v>27939</v>
      </c>
      <c r="BY18" s="192">
        <f>'РБ ВВ 10(2025)| FIT18'!BM42+25</f>
        <v>27939</v>
      </c>
      <c r="BZ18" s="192">
        <f>'РБ ВВ 10(2025)| FIT18'!BN42+25</f>
        <v>29897</v>
      </c>
      <c r="CA18" s="192">
        <f>'РБ ВВ 10(2025)| FIT18'!BO42+25</f>
        <v>29897</v>
      </c>
      <c r="CB18" s="192">
        <f>'РБ ВВ 10(2025)| FIT18'!BP42+25</f>
        <v>23241</v>
      </c>
      <c r="CC18" s="192">
        <f>'РБ ВВ 10(2025)| FIT18'!BQ42+25</f>
        <v>23594</v>
      </c>
      <c r="CD18" s="192">
        <f>'РБ ВВ 10(2025)| FIT18'!BR42+25</f>
        <v>23594</v>
      </c>
      <c r="CE18" s="192">
        <f>'РБ ВВ 10(2025)| FIT18'!BS42+25</f>
        <v>23594</v>
      </c>
      <c r="CF18" s="192">
        <f>'РБ ВВ 10(2025)| FIT18'!BT42+25</f>
        <v>22419</v>
      </c>
      <c r="CG18" s="192">
        <f>'РБ ВВ 10(2025)| FIT18'!BU42+25</f>
        <v>22419</v>
      </c>
      <c r="CH18" s="192">
        <f>'РБ ВВ 10(2025)| FIT18'!BV42+25</f>
        <v>23594</v>
      </c>
      <c r="CI18" s="192">
        <f>'РБ ВВ 10(2025)| FIT18'!BW42+25</f>
        <v>23594</v>
      </c>
      <c r="CJ18" s="192">
        <f>'РБ ВВ 10(2025)| FIT18'!BX42+25</f>
        <v>23594</v>
      </c>
      <c r="CK18" s="192">
        <f>'РБ ВВ 10(2025)| FIT18'!BY42+25</f>
        <v>22263</v>
      </c>
      <c r="CL18" s="192">
        <f>'РБ ВВ 10(2025)| FIT18'!BZ42+25</f>
        <v>22263</v>
      </c>
      <c r="CM18" s="192">
        <f>'РБ ВВ 10(2025)| FIT18'!CA42+25</f>
        <v>22263</v>
      </c>
      <c r="CN18" s="192">
        <f>'РБ ВВ 10(2025)| FIT18'!CB42+25</f>
        <v>22263</v>
      </c>
      <c r="CO18" s="192">
        <f>'РБ ВВ 10(2025)| FIT18'!CC42+25</f>
        <v>22263</v>
      </c>
      <c r="CP18" s="192">
        <f>'РБ ВВ 10(2025)| FIT18'!CD42+25</f>
        <v>22263</v>
      </c>
      <c r="CQ18" s="192">
        <f>'РБ ВВ 10(2025)| FIT18'!CE42+25</f>
        <v>22263</v>
      </c>
      <c r="CR18" s="192">
        <f>'РБ ВВ 10(2025)| FIT18'!CF42+25</f>
        <v>22263</v>
      </c>
      <c r="CS18" s="192">
        <f>'РБ ВВ 10(2025)| FIT18'!CG42+25</f>
        <v>22263</v>
      </c>
      <c r="CT18" s="192">
        <f>'РБ ВВ 10(2025)| FIT18'!CH42+25</f>
        <v>22263</v>
      </c>
      <c r="CU18" s="192">
        <f>'РБ ВВ 10(2025)| FIT18'!CI42+25</f>
        <v>22263</v>
      </c>
      <c r="CV18" s="192">
        <f>'РБ ВВ 10(2025)| FIT18'!CJ42+25</f>
        <v>22263</v>
      </c>
      <c r="CW18" s="192">
        <f>'РБ ВВ 10(2025)| FIT18'!CK42+25</f>
        <v>22263</v>
      </c>
      <c r="CX18" s="192">
        <f>'РБ ВВ 10(2025)| FIT18'!CL42+25</f>
        <v>22263</v>
      </c>
      <c r="CY18" s="192">
        <f>'РБ ВВ 10(2025)| FIT18'!CM42+25</f>
        <v>22263</v>
      </c>
      <c r="CZ18" s="192">
        <f>'РБ ВВ 10(2025)| FIT18'!CN42+25</f>
        <v>22263</v>
      </c>
      <c r="DA18" s="192">
        <f>'РБ ВВ 10(2025)| FIT18'!CO42+25</f>
        <v>22263</v>
      </c>
      <c r="DB18" s="192">
        <f>'РБ ВВ 10(2025)| FIT18'!CP42+25</f>
        <v>22263</v>
      </c>
      <c r="DC18" s="192">
        <f>'РБ ВВ 10(2025)| FIT18'!CQ42+25</f>
        <v>22263</v>
      </c>
      <c r="DD18" s="192">
        <f>'РБ ВВ 10(2025)| FIT18'!CR42+25</f>
        <v>22263</v>
      </c>
      <c r="DE18" s="192">
        <f>'РБ ВВ 10(2025)| FIT18'!CS42+25</f>
        <v>22263</v>
      </c>
      <c r="DF18" s="192">
        <f>'РБ ВВ 10(2025)| FIT18'!CT42+25</f>
        <v>22263</v>
      </c>
      <c r="DG18" s="192">
        <f>'РБ ВВ 10(2025)| FIT18'!CU42+25</f>
        <v>22263</v>
      </c>
      <c r="DH18" s="192">
        <f>'РБ ВВ 10(2025)| FIT18'!CV42+25</f>
        <v>15020</v>
      </c>
      <c r="DI18" s="192">
        <f>'РБ ВВ 10(2025)| FIT18'!CW42+25</f>
        <v>15020</v>
      </c>
      <c r="DJ18" s="192">
        <f>'РБ ВВ 10(2025)| FIT18'!CX42+25</f>
        <v>15411</v>
      </c>
      <c r="DK18" s="192">
        <f>'РБ ВВ 10(2025)| FIT18'!CY42+25</f>
        <v>15411</v>
      </c>
      <c r="DL18" s="192">
        <f>'РБ ВВ 10(2025)| FIT18'!CZ42+25</f>
        <v>15020</v>
      </c>
      <c r="DM18" s="192">
        <f>'РБ ВВ 10(2025)| FIT18'!DA42+25</f>
        <v>15020</v>
      </c>
      <c r="DN18" s="192">
        <f>'РБ ВВ 10(2025)| FIT18'!DB42+25</f>
        <v>15020</v>
      </c>
      <c r="DO18" s="192">
        <f>'РБ ВВ 10(2025)| FIT18'!DC42+25</f>
        <v>15020</v>
      </c>
      <c r="DP18" s="192">
        <f>'РБ ВВ 10(2025)| FIT18'!DD42+25</f>
        <v>15020</v>
      </c>
      <c r="DQ18" s="192">
        <f>'РБ ВВ 10(2025)| FIT18'!DE42+25</f>
        <v>15411</v>
      </c>
    </row>
    <row r="19" spans="1:121" s="50" customFormat="1" x14ac:dyDescent="0.2">
      <c r="A19" s="88">
        <f>A7</f>
        <v>2</v>
      </c>
      <c r="B19" s="192" t="e">
        <f>'РБ ВВ 10(2025)| FIT18'!#REF!+25</f>
        <v>#REF!</v>
      </c>
      <c r="C19" s="192" t="e">
        <f>'РБ ВВ 10(2025)| FIT18'!#REF!+25</f>
        <v>#REF!</v>
      </c>
      <c r="D19" s="192" t="e">
        <f>'РБ ВВ 10(2025)| FIT18'!#REF!+25</f>
        <v>#REF!</v>
      </c>
      <c r="E19" s="192" t="e">
        <f>'РБ ВВ 10(2025)| FIT18'!#REF!+25</f>
        <v>#REF!</v>
      </c>
      <c r="F19" s="192" t="e">
        <f>'РБ ВВ 10(2025)| FIT18'!#REF!+25</f>
        <v>#REF!</v>
      </c>
      <c r="G19" s="192" t="e">
        <f>'РБ ВВ 10(2025)| FIT18'!#REF!+25</f>
        <v>#REF!</v>
      </c>
      <c r="H19" s="192" t="e">
        <f>'РБ ВВ 10(2025)| FIT18'!#REF!+25</f>
        <v>#REF!</v>
      </c>
      <c r="I19" s="192" t="e">
        <f>'РБ ВВ 10(2025)| FIT18'!#REF!+25</f>
        <v>#REF!</v>
      </c>
      <c r="J19" s="192" t="e">
        <f>'РБ ВВ 10(2025)| FIT18'!#REF!+25</f>
        <v>#REF!</v>
      </c>
      <c r="K19" s="192" t="e">
        <f>'РБ ВВ 10(2025)| FIT18'!#REF!+25</f>
        <v>#REF!</v>
      </c>
      <c r="L19" s="192" t="e">
        <f>'РБ ВВ 10(2025)| FIT18'!#REF!+25</f>
        <v>#REF!</v>
      </c>
      <c r="M19" s="192" t="e">
        <f>'РБ ВВ 10(2025)| FIT18'!#REF!+25</f>
        <v>#REF!</v>
      </c>
      <c r="N19" s="192" t="e">
        <f>'РБ ВВ 10(2025)| FIT18'!B43+25</f>
        <v>#REF!</v>
      </c>
      <c r="O19" s="192" t="e">
        <f>'РБ ВВ 10(2025)| FIT18'!C43+25</f>
        <v>#REF!</v>
      </c>
      <c r="P19" s="192" t="e">
        <f>'РБ ВВ 10(2025)| FIT18'!D43+25</f>
        <v>#REF!</v>
      </c>
      <c r="Q19" s="192" t="e">
        <f>'РБ ВВ 10(2025)| FIT18'!E43+25</f>
        <v>#REF!</v>
      </c>
      <c r="R19" s="192" t="e">
        <f>'РБ ВВ 10(2025)| FIT18'!F43+25</f>
        <v>#REF!</v>
      </c>
      <c r="S19" s="192" t="e">
        <f>'РБ ВВ 10(2025)| FIT18'!G43+25</f>
        <v>#REF!</v>
      </c>
      <c r="T19" s="192">
        <f>'РБ ВВ 10(2025)| FIT18'!H43+25</f>
        <v>34869</v>
      </c>
      <c r="U19" s="192">
        <f>'РБ ВВ 10(2025)| FIT18'!I43+25</f>
        <v>46222</v>
      </c>
      <c r="V19" s="192">
        <f>'РБ ВВ 10(2025)| FIT18'!J43+25</f>
        <v>46222</v>
      </c>
      <c r="W19" s="192">
        <f>'РБ ВВ 10(2025)| FIT18'!K43+25</f>
        <v>46222</v>
      </c>
      <c r="X19" s="192">
        <f>'РБ ВВ 10(2025)| FIT18'!L43+25</f>
        <v>40741</v>
      </c>
      <c r="Y19" s="192">
        <f>'РБ ВВ 10(2025)| FIT18'!M43+25</f>
        <v>40741</v>
      </c>
      <c r="Z19" s="192">
        <f>'РБ ВВ 10(2025)| FIT18'!N43+25</f>
        <v>40741</v>
      </c>
      <c r="AA19" s="192">
        <f>'РБ ВВ 10(2025)| FIT18'!O43+25</f>
        <v>40741</v>
      </c>
      <c r="AB19" s="192">
        <f>'РБ ВВ 10(2025)| FIT18'!P43+25</f>
        <v>40741</v>
      </c>
      <c r="AC19" s="192">
        <f>'РБ ВВ 10(2025)| FIT18'!Q43+25</f>
        <v>40741</v>
      </c>
      <c r="AD19" s="192">
        <f>'РБ ВВ 10(2025)| FIT18'!R43+25</f>
        <v>33616</v>
      </c>
      <c r="AE19" s="192">
        <f>'РБ ВВ 10(2025)| FIT18'!S43+25</f>
        <v>20697</v>
      </c>
      <c r="AF19" s="192">
        <f>'РБ ВВ 10(2025)| FIT18'!T43+25</f>
        <v>20697</v>
      </c>
      <c r="AG19" s="192">
        <f>'РБ ВВ 10(2025)| FIT18'!U43+25</f>
        <v>20697</v>
      </c>
      <c r="AH19" s="192">
        <f>'РБ ВВ 10(2025)| FIT18'!V43+25</f>
        <v>20697</v>
      </c>
      <c r="AI19" s="192">
        <f>'РБ ВВ 10(2025)| FIT18'!W43+25</f>
        <v>20697</v>
      </c>
      <c r="AJ19" s="192">
        <f>'РБ ВВ 10(2025)| FIT18'!X43+25</f>
        <v>22263</v>
      </c>
      <c r="AK19" s="192">
        <f>'РБ ВВ 10(2025)| FIT18'!Y43+25</f>
        <v>22263</v>
      </c>
      <c r="AL19" s="192">
        <f>'РБ ВВ 10(2025)| FIT18'!Z43+25</f>
        <v>22263</v>
      </c>
      <c r="AM19" s="192">
        <f>'РБ ВВ 10(2025)| FIT18'!AA43+25</f>
        <v>22263</v>
      </c>
      <c r="AN19" s="192">
        <f>'РБ ВВ 10(2025)| FIT18'!AB43+25</f>
        <v>22263</v>
      </c>
      <c r="AO19" s="192">
        <f>'РБ ВВ 10(2025)| FIT18'!AC43+25</f>
        <v>20697</v>
      </c>
      <c r="AP19" s="192">
        <f>'РБ ВВ 10(2025)| FIT18'!AD43+25</f>
        <v>20697</v>
      </c>
      <c r="AQ19" s="192">
        <f>'РБ ВВ 10(2025)| FIT18'!AE43+25</f>
        <v>20697</v>
      </c>
      <c r="AR19" s="192">
        <f>'РБ ВВ 10(2025)| FIT18'!AF43+25</f>
        <v>20697</v>
      </c>
      <c r="AS19" s="192">
        <f>'РБ ВВ 10(2025)| FIT18'!AG43+25</f>
        <v>20697</v>
      </c>
      <c r="AT19" s="192">
        <f>'РБ ВВ 10(2025)| FIT18'!AH43+25</f>
        <v>23829</v>
      </c>
      <c r="AU19" s="192">
        <f>'РБ ВВ 10(2025)| FIT18'!AI43+25</f>
        <v>23829</v>
      </c>
      <c r="AV19" s="192">
        <f>'РБ ВВ 10(2025)| FIT18'!AJ43+25</f>
        <v>23829</v>
      </c>
      <c r="AW19" s="192">
        <f>'РБ ВВ 10(2025)| FIT18'!AK43+25</f>
        <v>23829</v>
      </c>
      <c r="AX19" s="192">
        <f>'РБ ВВ 10(2025)| FIT18'!AL43+25</f>
        <v>23829</v>
      </c>
      <c r="AY19" s="192">
        <f>'РБ ВВ 10(2025)| FIT18'!AM43+25</f>
        <v>25395</v>
      </c>
      <c r="AZ19" s="192">
        <f>'РБ ВВ 10(2025)| FIT18'!AN43+25</f>
        <v>27352</v>
      </c>
      <c r="BA19" s="192">
        <f>'РБ ВВ 10(2025)| FIT18'!AO43+25</f>
        <v>27900</v>
      </c>
      <c r="BB19" s="192">
        <f>'РБ ВВ 10(2025)| FIT18'!AP43+25</f>
        <v>27900</v>
      </c>
      <c r="BC19" s="192">
        <f>'РБ ВВ 10(2025)| FIT18'!AQ43+25</f>
        <v>27900</v>
      </c>
      <c r="BD19" s="192">
        <f>'РБ ВВ 10(2025)| FIT18'!AR43+25</f>
        <v>27900</v>
      </c>
      <c r="BE19" s="192">
        <f>'РБ ВВ 10(2025)| FIT18'!AS43+25</f>
        <v>27900</v>
      </c>
      <c r="BF19" s="192">
        <f>'РБ ВВ 10(2025)| FIT18'!AT43+25</f>
        <v>27900</v>
      </c>
      <c r="BG19" s="192">
        <f>'РБ ВВ 10(2025)| FIT18'!AU43+25</f>
        <v>27900</v>
      </c>
      <c r="BH19" s="192">
        <f>'РБ ВВ 10(2025)| FIT18'!AV43+25</f>
        <v>27900</v>
      </c>
      <c r="BI19" s="192">
        <f>'РБ ВВ 10(2025)| FIT18'!AW43+25</f>
        <v>27900</v>
      </c>
      <c r="BJ19" s="192">
        <f>'РБ ВВ 10(2025)| FIT18'!AX43+25</f>
        <v>27900</v>
      </c>
      <c r="BK19" s="192">
        <f>'РБ ВВ 10(2025)| FIT18'!AY43+25</f>
        <v>26334</v>
      </c>
      <c r="BL19" s="192">
        <f>'РБ ВВ 10(2025)| FIT18'!AZ43+25</f>
        <v>26334</v>
      </c>
      <c r="BM19" s="192">
        <f>'РБ ВВ 10(2025)| FIT18'!BA43+25</f>
        <v>27900</v>
      </c>
      <c r="BN19" s="192">
        <f>'РБ ВВ 10(2025)| FIT18'!BB43+25</f>
        <v>27900</v>
      </c>
      <c r="BO19" s="192">
        <f>'РБ ВВ 10(2025)| FIT18'!BC43+25</f>
        <v>29466</v>
      </c>
      <c r="BP19" s="192">
        <f>'РБ ВВ 10(2025)| FIT18'!BD43+25</f>
        <v>31424</v>
      </c>
      <c r="BQ19" s="192">
        <f>'РБ ВВ 10(2025)| FIT18'!BE43+25</f>
        <v>31424</v>
      </c>
      <c r="BR19" s="192">
        <f>'РБ ВВ 10(2025)| FIT18'!BF43+25</f>
        <v>31424</v>
      </c>
      <c r="BS19" s="192">
        <f>'РБ ВВ 10(2025)| FIT18'!BG43+25</f>
        <v>31424</v>
      </c>
      <c r="BT19" s="192">
        <f>'РБ ВВ 10(2025)| FIT18'!BH43+25</f>
        <v>33381</v>
      </c>
      <c r="BU19" s="192">
        <f>'РБ ВВ 10(2025)| FIT18'!BI43+25</f>
        <v>35730</v>
      </c>
      <c r="BV19" s="192">
        <f>'РБ ВВ 10(2025)| FIT18'!BJ43+25</f>
        <v>35730</v>
      </c>
      <c r="BW19" s="192">
        <f>'РБ ВВ 10(2025)| FIT18'!BK43+25</f>
        <v>33381</v>
      </c>
      <c r="BX19" s="192">
        <f>'РБ ВВ 10(2025)| FIT18'!BL43+25</f>
        <v>29466</v>
      </c>
      <c r="BY19" s="192">
        <f>'РБ ВВ 10(2025)| FIT18'!BM43+25</f>
        <v>29466</v>
      </c>
      <c r="BZ19" s="192">
        <f>'РБ ВВ 10(2025)| FIT18'!BN43+25</f>
        <v>31424</v>
      </c>
      <c r="CA19" s="192">
        <f>'РБ ВВ 10(2025)| FIT18'!BO43+25</f>
        <v>31424</v>
      </c>
      <c r="CB19" s="192">
        <f>'РБ ВВ 10(2025)| FIT18'!BP43+25</f>
        <v>24768</v>
      </c>
      <c r="CC19" s="192">
        <f>'РБ ВВ 10(2025)| FIT18'!BQ43+25</f>
        <v>25121</v>
      </c>
      <c r="CD19" s="192">
        <f>'РБ ВВ 10(2025)| FIT18'!BR43+25</f>
        <v>25121</v>
      </c>
      <c r="CE19" s="192">
        <f>'РБ ВВ 10(2025)| FIT18'!BS43+25</f>
        <v>25121</v>
      </c>
      <c r="CF19" s="192">
        <f>'РБ ВВ 10(2025)| FIT18'!BT43+25</f>
        <v>23946</v>
      </c>
      <c r="CG19" s="192">
        <f>'РБ ВВ 10(2025)| FIT18'!BU43+25</f>
        <v>23946</v>
      </c>
      <c r="CH19" s="192">
        <f>'РБ ВВ 10(2025)| FIT18'!BV43+25</f>
        <v>25121</v>
      </c>
      <c r="CI19" s="192">
        <f>'РБ ВВ 10(2025)| FIT18'!BW43+25</f>
        <v>25121</v>
      </c>
      <c r="CJ19" s="192">
        <f>'РБ ВВ 10(2025)| FIT18'!BX43+25</f>
        <v>25121</v>
      </c>
      <c r="CK19" s="192">
        <f>'РБ ВВ 10(2025)| FIT18'!BY43+25</f>
        <v>23790</v>
      </c>
      <c r="CL19" s="192">
        <f>'РБ ВВ 10(2025)| FIT18'!BZ43+25</f>
        <v>23790</v>
      </c>
      <c r="CM19" s="192">
        <f>'РБ ВВ 10(2025)| FIT18'!CA43+25</f>
        <v>23790</v>
      </c>
      <c r="CN19" s="192">
        <f>'РБ ВВ 10(2025)| FIT18'!CB43+25</f>
        <v>23790</v>
      </c>
      <c r="CO19" s="192">
        <f>'РБ ВВ 10(2025)| FIT18'!CC43+25</f>
        <v>23790</v>
      </c>
      <c r="CP19" s="192">
        <f>'РБ ВВ 10(2025)| FIT18'!CD43+25</f>
        <v>23790</v>
      </c>
      <c r="CQ19" s="192">
        <f>'РБ ВВ 10(2025)| FIT18'!CE43+25</f>
        <v>23790</v>
      </c>
      <c r="CR19" s="192">
        <f>'РБ ВВ 10(2025)| FIT18'!CF43+25</f>
        <v>23790</v>
      </c>
      <c r="CS19" s="192">
        <f>'РБ ВВ 10(2025)| FIT18'!CG43+25</f>
        <v>23790</v>
      </c>
      <c r="CT19" s="192">
        <f>'РБ ВВ 10(2025)| FIT18'!CH43+25</f>
        <v>23790</v>
      </c>
      <c r="CU19" s="192">
        <f>'РБ ВВ 10(2025)| FIT18'!CI43+25</f>
        <v>23790</v>
      </c>
      <c r="CV19" s="192">
        <f>'РБ ВВ 10(2025)| FIT18'!CJ43+25</f>
        <v>23790</v>
      </c>
      <c r="CW19" s="192">
        <f>'РБ ВВ 10(2025)| FIT18'!CK43+25</f>
        <v>23790</v>
      </c>
      <c r="CX19" s="192">
        <f>'РБ ВВ 10(2025)| FIT18'!CL43+25</f>
        <v>23790</v>
      </c>
      <c r="CY19" s="192">
        <f>'РБ ВВ 10(2025)| FIT18'!CM43+25</f>
        <v>23790</v>
      </c>
      <c r="CZ19" s="192">
        <f>'РБ ВВ 10(2025)| FIT18'!CN43+25</f>
        <v>23790</v>
      </c>
      <c r="DA19" s="192">
        <f>'РБ ВВ 10(2025)| FIT18'!CO43+25</f>
        <v>23790</v>
      </c>
      <c r="DB19" s="192">
        <f>'РБ ВВ 10(2025)| FIT18'!CP43+25</f>
        <v>23790</v>
      </c>
      <c r="DC19" s="192">
        <f>'РБ ВВ 10(2025)| FIT18'!CQ43+25</f>
        <v>23790</v>
      </c>
      <c r="DD19" s="192">
        <f>'РБ ВВ 10(2025)| FIT18'!CR43+25</f>
        <v>23790</v>
      </c>
      <c r="DE19" s="192">
        <f>'РБ ВВ 10(2025)| FIT18'!CS43+25</f>
        <v>23790</v>
      </c>
      <c r="DF19" s="192">
        <f>'РБ ВВ 10(2025)| FIT18'!CT43+25</f>
        <v>23790</v>
      </c>
      <c r="DG19" s="192">
        <f>'РБ ВВ 10(2025)| FIT18'!CU43+25</f>
        <v>23790</v>
      </c>
      <c r="DH19" s="192">
        <f>'РБ ВВ 10(2025)| FIT18'!CV43+25</f>
        <v>16468</v>
      </c>
      <c r="DI19" s="192">
        <f>'РБ ВВ 10(2025)| FIT18'!CW43+25</f>
        <v>16468</v>
      </c>
      <c r="DJ19" s="192">
        <f>'РБ ВВ 10(2025)| FIT18'!CX43+25</f>
        <v>16860</v>
      </c>
      <c r="DK19" s="192">
        <f>'РБ ВВ 10(2025)| FIT18'!CY43+25</f>
        <v>16860</v>
      </c>
      <c r="DL19" s="192">
        <f>'РБ ВВ 10(2025)| FIT18'!CZ43+25</f>
        <v>16468</v>
      </c>
      <c r="DM19" s="192">
        <f>'РБ ВВ 10(2025)| FIT18'!DA43+25</f>
        <v>16468</v>
      </c>
      <c r="DN19" s="192">
        <f>'РБ ВВ 10(2025)| FIT18'!DB43+25</f>
        <v>16468</v>
      </c>
      <c r="DO19" s="192">
        <f>'РБ ВВ 10(2025)| FIT18'!DC43+25</f>
        <v>16468</v>
      </c>
      <c r="DP19" s="192">
        <f>'РБ ВВ 10(2025)| FIT18'!DD43+25</f>
        <v>16468</v>
      </c>
      <c r="DQ19" s="192">
        <f>'РБ ВВ 10(2025)| FIT18'!DE43+25</f>
        <v>16860</v>
      </c>
    </row>
    <row r="20" spans="1:121" s="50" customFormat="1" x14ac:dyDescent="0.2">
      <c r="A20" s="42" t="s">
        <v>86</v>
      </c>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2"/>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row>
    <row r="21" spans="1:121" s="50" customFormat="1" x14ac:dyDescent="0.2">
      <c r="A21" s="88">
        <f>A6</f>
        <v>1</v>
      </c>
      <c r="B21" s="192" t="e">
        <f>'РБ ВВ 10(2025)| FIT18'!#REF!+25</f>
        <v>#REF!</v>
      </c>
      <c r="C21" s="192" t="e">
        <f>'РБ ВВ 10(2025)| FIT18'!#REF!+25</f>
        <v>#REF!</v>
      </c>
      <c r="D21" s="192" t="e">
        <f>'РБ ВВ 10(2025)| FIT18'!#REF!+25</f>
        <v>#REF!</v>
      </c>
      <c r="E21" s="192" t="e">
        <f>'РБ ВВ 10(2025)| FIT18'!#REF!+25</f>
        <v>#REF!</v>
      </c>
      <c r="F21" s="192" t="e">
        <f>'РБ ВВ 10(2025)| FIT18'!#REF!+25</f>
        <v>#REF!</v>
      </c>
      <c r="G21" s="192" t="e">
        <f>'РБ ВВ 10(2025)| FIT18'!#REF!+25</f>
        <v>#REF!</v>
      </c>
      <c r="H21" s="192" t="e">
        <f>'РБ ВВ 10(2025)| FIT18'!#REF!+25</f>
        <v>#REF!</v>
      </c>
      <c r="I21" s="192" t="e">
        <f>'РБ ВВ 10(2025)| FIT18'!#REF!+25</f>
        <v>#REF!</v>
      </c>
      <c r="J21" s="192" t="e">
        <f>'РБ ВВ 10(2025)| FIT18'!#REF!+25</f>
        <v>#REF!</v>
      </c>
      <c r="K21" s="192" t="e">
        <f>'РБ ВВ 10(2025)| FIT18'!#REF!+25</f>
        <v>#REF!</v>
      </c>
      <c r="L21" s="192" t="e">
        <f>'РБ ВВ 10(2025)| FIT18'!#REF!+25</f>
        <v>#REF!</v>
      </c>
      <c r="M21" s="192" t="e">
        <f>'РБ ВВ 10(2025)| FIT18'!#REF!+25</f>
        <v>#REF!</v>
      </c>
      <c r="N21" s="192" t="e">
        <f>'РБ ВВ 10(2025)| FIT18'!B45+25</f>
        <v>#REF!</v>
      </c>
      <c r="O21" s="192" t="e">
        <f>'РБ ВВ 10(2025)| FIT18'!C45+25</f>
        <v>#REF!</v>
      </c>
      <c r="P21" s="192" t="e">
        <f>'РБ ВВ 10(2025)| FIT18'!D45+25</f>
        <v>#REF!</v>
      </c>
      <c r="Q21" s="192" t="e">
        <f>'РБ ВВ 10(2025)| FIT18'!E45+25</f>
        <v>#REF!</v>
      </c>
      <c r="R21" s="192" t="e">
        <f>'РБ ВВ 10(2025)| FIT18'!F45+25</f>
        <v>#REF!</v>
      </c>
      <c r="S21" s="192" t="e">
        <f>'РБ ВВ 10(2025)| FIT18'!G45+25</f>
        <v>#REF!</v>
      </c>
      <c r="T21" s="192">
        <f>'РБ ВВ 10(2025)| FIT18'!H45+25</f>
        <v>48767</v>
      </c>
      <c r="U21" s="192">
        <f>'РБ ВВ 10(2025)| FIT18'!I45+25</f>
        <v>60121</v>
      </c>
      <c r="V21" s="192">
        <f>'РБ ВВ 10(2025)| FIT18'!J45+25</f>
        <v>60121</v>
      </c>
      <c r="W21" s="192">
        <f>'РБ ВВ 10(2025)| FIT18'!K45+25</f>
        <v>60121</v>
      </c>
      <c r="X21" s="192">
        <f>'РБ ВВ 10(2025)| FIT18'!L45+25</f>
        <v>54640</v>
      </c>
      <c r="Y21" s="192">
        <f>'РБ ВВ 10(2025)| FIT18'!M45+25</f>
        <v>54640</v>
      </c>
      <c r="Z21" s="192">
        <f>'РБ ВВ 10(2025)| FIT18'!N45+25</f>
        <v>54640</v>
      </c>
      <c r="AA21" s="192">
        <f>'РБ ВВ 10(2025)| FIT18'!O45+25</f>
        <v>54640</v>
      </c>
      <c r="AB21" s="192">
        <f>'РБ ВВ 10(2025)| FIT18'!P45+25</f>
        <v>54640</v>
      </c>
      <c r="AC21" s="192">
        <f>'РБ ВВ 10(2025)| FIT18'!Q45+25</f>
        <v>54640</v>
      </c>
      <c r="AD21" s="192">
        <f>'РБ ВВ 10(2025)| FIT18'!R45+25</f>
        <v>44226</v>
      </c>
      <c r="AE21" s="192">
        <f>'РБ ВВ 10(2025)| FIT18'!S45+25</f>
        <v>31306</v>
      </c>
      <c r="AF21" s="192">
        <f>'РБ ВВ 10(2025)| FIT18'!T45+25</f>
        <v>31306</v>
      </c>
      <c r="AG21" s="192">
        <f>'РБ ВВ 10(2025)| FIT18'!U45+25</f>
        <v>31306</v>
      </c>
      <c r="AH21" s="192">
        <f>'РБ ВВ 10(2025)| FIT18'!V45+25</f>
        <v>31306</v>
      </c>
      <c r="AI21" s="192">
        <f>'РБ ВВ 10(2025)| FIT18'!W45+25</f>
        <v>31306</v>
      </c>
      <c r="AJ21" s="192">
        <f>'РБ ВВ 10(2025)| FIT18'!X45+25</f>
        <v>32872</v>
      </c>
      <c r="AK21" s="192">
        <f>'РБ ВВ 10(2025)| FIT18'!Y45+25</f>
        <v>32872</v>
      </c>
      <c r="AL21" s="192">
        <f>'РБ ВВ 10(2025)| FIT18'!Z45+25</f>
        <v>32872</v>
      </c>
      <c r="AM21" s="192">
        <f>'РБ ВВ 10(2025)| FIT18'!AA45+25</f>
        <v>32872</v>
      </c>
      <c r="AN21" s="192">
        <f>'РБ ВВ 10(2025)| FIT18'!AB45+25</f>
        <v>32872</v>
      </c>
      <c r="AO21" s="192">
        <f>'РБ ВВ 10(2025)| FIT18'!AC45+25</f>
        <v>31306</v>
      </c>
      <c r="AP21" s="192">
        <f>'РБ ВВ 10(2025)| FIT18'!AD45+25</f>
        <v>31306</v>
      </c>
      <c r="AQ21" s="192">
        <f>'РБ ВВ 10(2025)| FIT18'!AE45+25</f>
        <v>31306</v>
      </c>
      <c r="AR21" s="192">
        <f>'РБ ВВ 10(2025)| FIT18'!AF45+25</f>
        <v>31306</v>
      </c>
      <c r="AS21" s="192">
        <f>'РБ ВВ 10(2025)| FIT18'!AG45+25</f>
        <v>31306</v>
      </c>
      <c r="AT21" s="192">
        <f>'РБ ВВ 10(2025)| FIT18'!AH45+25</f>
        <v>34438</v>
      </c>
      <c r="AU21" s="192">
        <f>'РБ ВВ 10(2025)| FIT18'!AI45+25</f>
        <v>34438</v>
      </c>
      <c r="AV21" s="192">
        <f>'РБ ВВ 10(2025)| FIT18'!AJ45+25</f>
        <v>34438</v>
      </c>
      <c r="AW21" s="192">
        <f>'РБ ВВ 10(2025)| FIT18'!AK45+25</f>
        <v>34438</v>
      </c>
      <c r="AX21" s="192">
        <f>'РБ ВВ 10(2025)| FIT18'!AL45+25</f>
        <v>34438</v>
      </c>
      <c r="AY21" s="192">
        <f>'РБ ВВ 10(2025)| FIT18'!AM45+25</f>
        <v>36004</v>
      </c>
      <c r="AZ21" s="192">
        <f>'РБ ВВ 10(2025)| FIT18'!AN45+25</f>
        <v>37962</v>
      </c>
      <c r="BA21" s="192">
        <f>'РБ ВВ 10(2025)| FIT18'!AO45+25</f>
        <v>42268</v>
      </c>
      <c r="BB21" s="192">
        <f>'РБ ВВ 10(2025)| FIT18'!AP45+25</f>
        <v>42268</v>
      </c>
      <c r="BC21" s="192">
        <f>'РБ ВВ 10(2025)| FIT18'!AQ45+25</f>
        <v>42268</v>
      </c>
      <c r="BD21" s="192">
        <f>'РБ ВВ 10(2025)| FIT18'!AR45+25</f>
        <v>42268</v>
      </c>
      <c r="BE21" s="192">
        <f>'РБ ВВ 10(2025)| FIT18'!AS45+25</f>
        <v>42268</v>
      </c>
      <c r="BF21" s="192">
        <f>'РБ ВВ 10(2025)| FIT18'!AT45+25</f>
        <v>42268</v>
      </c>
      <c r="BG21" s="192">
        <f>'РБ ВВ 10(2025)| FIT18'!AU45+25</f>
        <v>42268</v>
      </c>
      <c r="BH21" s="192">
        <f>'РБ ВВ 10(2025)| FIT18'!AV45+25</f>
        <v>42268</v>
      </c>
      <c r="BI21" s="192">
        <f>'РБ ВВ 10(2025)| FIT18'!AW45+25</f>
        <v>42268</v>
      </c>
      <c r="BJ21" s="192">
        <f>'РБ ВВ 10(2025)| FIT18'!AX45+25</f>
        <v>42268</v>
      </c>
      <c r="BK21" s="192">
        <f>'РБ ВВ 10(2025)| FIT18'!AY45+25</f>
        <v>40702</v>
      </c>
      <c r="BL21" s="192">
        <f>'РБ ВВ 10(2025)| FIT18'!AZ45+25</f>
        <v>40702</v>
      </c>
      <c r="BM21" s="192">
        <f>'РБ ВВ 10(2025)| FIT18'!BA45+25</f>
        <v>42268</v>
      </c>
      <c r="BN21" s="192">
        <f>'РБ ВВ 10(2025)| FIT18'!BB45+25</f>
        <v>42268</v>
      </c>
      <c r="BO21" s="192">
        <f>'РБ ВВ 10(2025)| FIT18'!BC45+25</f>
        <v>43834</v>
      </c>
      <c r="BP21" s="192">
        <f>'РБ ВВ 10(2025)| FIT18'!BD45+25</f>
        <v>45792</v>
      </c>
      <c r="BQ21" s="192">
        <f>'РБ ВВ 10(2025)| FIT18'!BE45+25</f>
        <v>45792</v>
      </c>
      <c r="BR21" s="192">
        <f>'РБ ВВ 10(2025)| FIT18'!BF45+25</f>
        <v>45792</v>
      </c>
      <c r="BS21" s="192">
        <f>'РБ ВВ 10(2025)| FIT18'!BG45+25</f>
        <v>45792</v>
      </c>
      <c r="BT21" s="192">
        <f>'РБ ВВ 10(2025)| FIT18'!BH45+25</f>
        <v>47749</v>
      </c>
      <c r="BU21" s="192">
        <f>'РБ ВВ 10(2025)| FIT18'!BI45+25</f>
        <v>50098</v>
      </c>
      <c r="BV21" s="192">
        <f>'РБ ВВ 10(2025)| FIT18'!BJ45+25</f>
        <v>50098</v>
      </c>
      <c r="BW21" s="192">
        <f>'РБ ВВ 10(2025)| FIT18'!BK45+25</f>
        <v>47749</v>
      </c>
      <c r="BX21" s="192">
        <f>'РБ ВВ 10(2025)| FIT18'!BL45+25</f>
        <v>43834</v>
      </c>
      <c r="BY21" s="192">
        <f>'РБ ВВ 10(2025)| FIT18'!BM45+25</f>
        <v>43834</v>
      </c>
      <c r="BZ21" s="192">
        <f>'РБ ВВ 10(2025)| FIT18'!BN45+25</f>
        <v>45792</v>
      </c>
      <c r="CA21" s="192">
        <f>'РБ ВВ 10(2025)| FIT18'!BO45+25</f>
        <v>45792</v>
      </c>
      <c r="CB21" s="192">
        <f>'РБ ВВ 10(2025)| FIT18'!BP45+25</f>
        <v>39136</v>
      </c>
      <c r="CC21" s="192">
        <f>'РБ ВВ 10(2025)| FIT18'!BQ45+25</f>
        <v>39489</v>
      </c>
      <c r="CD21" s="192">
        <f>'РБ ВВ 10(2025)| FIT18'!BR45+25</f>
        <v>39489</v>
      </c>
      <c r="CE21" s="192">
        <f>'РБ ВВ 10(2025)| FIT18'!BS45+25</f>
        <v>39489</v>
      </c>
      <c r="CF21" s="192">
        <f>'РБ ВВ 10(2025)| FIT18'!BT45+25</f>
        <v>38314</v>
      </c>
      <c r="CG21" s="192">
        <f>'РБ ВВ 10(2025)| FIT18'!BU45+25</f>
        <v>38314</v>
      </c>
      <c r="CH21" s="192">
        <f>'РБ ВВ 10(2025)| FIT18'!BV45+25</f>
        <v>39489</v>
      </c>
      <c r="CI21" s="192">
        <f>'РБ ВВ 10(2025)| FIT18'!BW45+25</f>
        <v>39489</v>
      </c>
      <c r="CJ21" s="192">
        <f>'РБ ВВ 10(2025)| FIT18'!BX45+25</f>
        <v>39489</v>
      </c>
      <c r="CK21" s="192">
        <f>'РБ ВВ 10(2025)| FIT18'!BY45+25</f>
        <v>34399</v>
      </c>
      <c r="CL21" s="192">
        <f>'РБ ВВ 10(2025)| FIT18'!BZ45+25</f>
        <v>34399</v>
      </c>
      <c r="CM21" s="192">
        <f>'РБ ВВ 10(2025)| FIT18'!CA45+25</f>
        <v>34399</v>
      </c>
      <c r="CN21" s="192">
        <f>'РБ ВВ 10(2025)| FIT18'!CB45+25</f>
        <v>34399</v>
      </c>
      <c r="CO21" s="192">
        <f>'РБ ВВ 10(2025)| FIT18'!CC45+25</f>
        <v>34399</v>
      </c>
      <c r="CP21" s="192">
        <f>'РБ ВВ 10(2025)| FIT18'!CD45+25</f>
        <v>34399</v>
      </c>
      <c r="CQ21" s="192">
        <f>'РБ ВВ 10(2025)| FIT18'!CE45+25</f>
        <v>34399</v>
      </c>
      <c r="CR21" s="192">
        <f>'РБ ВВ 10(2025)| FIT18'!CF45+25</f>
        <v>34399</v>
      </c>
      <c r="CS21" s="192">
        <f>'РБ ВВ 10(2025)| FIT18'!CG45+25</f>
        <v>34399</v>
      </c>
      <c r="CT21" s="192">
        <f>'РБ ВВ 10(2025)| FIT18'!CH45+25</f>
        <v>34399</v>
      </c>
      <c r="CU21" s="192">
        <f>'РБ ВВ 10(2025)| FIT18'!CI45+25</f>
        <v>34399</v>
      </c>
      <c r="CV21" s="192">
        <f>'РБ ВВ 10(2025)| FIT18'!CJ45+25</f>
        <v>34399</v>
      </c>
      <c r="CW21" s="192">
        <f>'РБ ВВ 10(2025)| FIT18'!CK45+25</f>
        <v>34399</v>
      </c>
      <c r="CX21" s="192">
        <f>'РБ ВВ 10(2025)| FIT18'!CL45+25</f>
        <v>34399</v>
      </c>
      <c r="CY21" s="192">
        <f>'РБ ВВ 10(2025)| FIT18'!CM45+25</f>
        <v>34399</v>
      </c>
      <c r="CZ21" s="192">
        <f>'РБ ВВ 10(2025)| FIT18'!CN45+25</f>
        <v>34399</v>
      </c>
      <c r="DA21" s="192">
        <f>'РБ ВВ 10(2025)| FIT18'!CO45+25</f>
        <v>34399</v>
      </c>
      <c r="DB21" s="192">
        <f>'РБ ВВ 10(2025)| FIT18'!CP45+25</f>
        <v>34399</v>
      </c>
      <c r="DC21" s="192">
        <f>'РБ ВВ 10(2025)| FIT18'!CQ45+25</f>
        <v>34399</v>
      </c>
      <c r="DD21" s="192">
        <f>'РБ ВВ 10(2025)| FIT18'!CR45+25</f>
        <v>34399</v>
      </c>
      <c r="DE21" s="192">
        <f>'РБ ВВ 10(2025)| FIT18'!CS45+25</f>
        <v>34399</v>
      </c>
      <c r="DF21" s="192">
        <f>'РБ ВВ 10(2025)| FIT18'!CT45+25</f>
        <v>34399</v>
      </c>
      <c r="DG21" s="192">
        <f>'РБ ВВ 10(2025)| FIT18'!CU45+25</f>
        <v>34399</v>
      </c>
      <c r="DH21" s="192">
        <f>'РБ ВВ 10(2025)| FIT18'!CV45+25</f>
        <v>27156</v>
      </c>
      <c r="DI21" s="192">
        <f>'РБ ВВ 10(2025)| FIT18'!CW45+25</f>
        <v>27156</v>
      </c>
      <c r="DJ21" s="192">
        <f>'РБ ВВ 10(2025)| FIT18'!CX45+25</f>
        <v>27548</v>
      </c>
      <c r="DK21" s="192">
        <f>'РБ ВВ 10(2025)| FIT18'!CY45+25</f>
        <v>27548</v>
      </c>
      <c r="DL21" s="192">
        <f>'РБ ВВ 10(2025)| FIT18'!CZ45+25</f>
        <v>27156</v>
      </c>
      <c r="DM21" s="192">
        <f>'РБ ВВ 10(2025)| FIT18'!DA45+25</f>
        <v>27156</v>
      </c>
      <c r="DN21" s="192">
        <f>'РБ ВВ 10(2025)| FIT18'!DB45+25</f>
        <v>27156</v>
      </c>
      <c r="DO21" s="192">
        <f>'РБ ВВ 10(2025)| FIT18'!DC45+25</f>
        <v>27156</v>
      </c>
      <c r="DP21" s="192">
        <f>'РБ ВВ 10(2025)| FIT18'!DD45+25</f>
        <v>27156</v>
      </c>
      <c r="DQ21" s="192">
        <f>'РБ ВВ 10(2025)| FIT18'!DE45+25</f>
        <v>27548</v>
      </c>
    </row>
    <row r="22" spans="1:121" s="50" customFormat="1" x14ac:dyDescent="0.2">
      <c r="A22" s="88">
        <f>A7</f>
        <v>2</v>
      </c>
      <c r="B22" s="192" t="e">
        <f>'РБ ВВ 10(2025)| FIT18'!#REF!+25</f>
        <v>#REF!</v>
      </c>
      <c r="C22" s="192" t="e">
        <f>'РБ ВВ 10(2025)| FIT18'!#REF!+25</f>
        <v>#REF!</v>
      </c>
      <c r="D22" s="192" t="e">
        <f>'РБ ВВ 10(2025)| FIT18'!#REF!+25</f>
        <v>#REF!</v>
      </c>
      <c r="E22" s="192" t="e">
        <f>'РБ ВВ 10(2025)| FIT18'!#REF!+25</f>
        <v>#REF!</v>
      </c>
      <c r="F22" s="192" t="e">
        <f>'РБ ВВ 10(2025)| FIT18'!#REF!+25</f>
        <v>#REF!</v>
      </c>
      <c r="G22" s="192" t="e">
        <f>'РБ ВВ 10(2025)| FIT18'!#REF!+25</f>
        <v>#REF!</v>
      </c>
      <c r="H22" s="192" t="e">
        <f>'РБ ВВ 10(2025)| FIT18'!#REF!+25</f>
        <v>#REF!</v>
      </c>
      <c r="I22" s="192" t="e">
        <f>'РБ ВВ 10(2025)| FIT18'!#REF!+25</f>
        <v>#REF!</v>
      </c>
      <c r="J22" s="192" t="e">
        <f>'РБ ВВ 10(2025)| FIT18'!#REF!+25</f>
        <v>#REF!</v>
      </c>
      <c r="K22" s="192" t="e">
        <f>'РБ ВВ 10(2025)| FIT18'!#REF!+25</f>
        <v>#REF!</v>
      </c>
      <c r="L22" s="192" t="e">
        <f>'РБ ВВ 10(2025)| FIT18'!#REF!+25</f>
        <v>#REF!</v>
      </c>
      <c r="M22" s="192" t="e">
        <f>'РБ ВВ 10(2025)| FIT18'!#REF!+25</f>
        <v>#REF!</v>
      </c>
      <c r="N22" s="192" t="e">
        <f>'РБ ВВ 10(2025)| FIT18'!B46+25</f>
        <v>#REF!</v>
      </c>
      <c r="O22" s="192" t="e">
        <f>'РБ ВВ 10(2025)| FIT18'!C46+25</f>
        <v>#REF!</v>
      </c>
      <c r="P22" s="192" t="e">
        <f>'РБ ВВ 10(2025)| FIT18'!D46+25</f>
        <v>#REF!</v>
      </c>
      <c r="Q22" s="192" t="e">
        <f>'РБ ВВ 10(2025)| FIT18'!E46+25</f>
        <v>#REF!</v>
      </c>
      <c r="R22" s="192" t="e">
        <f>'РБ ВВ 10(2025)| FIT18'!F46+25</f>
        <v>#REF!</v>
      </c>
      <c r="S22" s="192" t="e">
        <f>'РБ ВВ 10(2025)| FIT18'!G46+25</f>
        <v>#REF!</v>
      </c>
      <c r="T22" s="192">
        <f>'РБ ВВ 10(2025)| FIT18'!H46+25</f>
        <v>50529</v>
      </c>
      <c r="U22" s="192">
        <f>'РБ ВВ 10(2025)| FIT18'!I46+25</f>
        <v>61882</v>
      </c>
      <c r="V22" s="192">
        <f>'РБ ВВ 10(2025)| FIT18'!J46+25</f>
        <v>61882</v>
      </c>
      <c r="W22" s="192">
        <f>'РБ ВВ 10(2025)| FIT18'!K46+25</f>
        <v>61882</v>
      </c>
      <c r="X22" s="192">
        <f>'РБ ВВ 10(2025)| FIT18'!L46+25</f>
        <v>56401</v>
      </c>
      <c r="Y22" s="192">
        <f>'РБ ВВ 10(2025)| FIT18'!M46+25</f>
        <v>56401</v>
      </c>
      <c r="Z22" s="192">
        <f>'РБ ВВ 10(2025)| FIT18'!N46+25</f>
        <v>56401</v>
      </c>
      <c r="AA22" s="192">
        <f>'РБ ВВ 10(2025)| FIT18'!O46+25</f>
        <v>56401</v>
      </c>
      <c r="AB22" s="192">
        <f>'РБ ВВ 10(2025)| FIT18'!P46+25</f>
        <v>56401</v>
      </c>
      <c r="AC22" s="192">
        <f>'РБ ВВ 10(2025)| FIT18'!Q46+25</f>
        <v>56401</v>
      </c>
      <c r="AD22" s="192">
        <f>'РБ ВВ 10(2025)| FIT18'!R46+25</f>
        <v>45753</v>
      </c>
      <c r="AE22" s="192">
        <f>'РБ ВВ 10(2025)| FIT18'!S46+25</f>
        <v>32833</v>
      </c>
      <c r="AF22" s="192">
        <f>'РБ ВВ 10(2025)| FIT18'!T46+25</f>
        <v>32833</v>
      </c>
      <c r="AG22" s="192">
        <f>'РБ ВВ 10(2025)| FIT18'!U46+25</f>
        <v>32833</v>
      </c>
      <c r="AH22" s="192">
        <f>'РБ ВВ 10(2025)| FIT18'!V46+25</f>
        <v>32833</v>
      </c>
      <c r="AI22" s="192">
        <f>'РБ ВВ 10(2025)| FIT18'!W46+25</f>
        <v>32833</v>
      </c>
      <c r="AJ22" s="192">
        <f>'РБ ВВ 10(2025)| FIT18'!X46+25</f>
        <v>34399</v>
      </c>
      <c r="AK22" s="192">
        <f>'РБ ВВ 10(2025)| FIT18'!Y46+25</f>
        <v>34399</v>
      </c>
      <c r="AL22" s="192">
        <f>'РБ ВВ 10(2025)| FIT18'!Z46+25</f>
        <v>34399</v>
      </c>
      <c r="AM22" s="192">
        <f>'РБ ВВ 10(2025)| FIT18'!AA46+25</f>
        <v>34399</v>
      </c>
      <c r="AN22" s="192">
        <f>'РБ ВВ 10(2025)| FIT18'!AB46+25</f>
        <v>34399</v>
      </c>
      <c r="AO22" s="192">
        <f>'РБ ВВ 10(2025)| FIT18'!AC46+25</f>
        <v>32833</v>
      </c>
      <c r="AP22" s="192">
        <f>'РБ ВВ 10(2025)| FIT18'!AD46+25</f>
        <v>32833</v>
      </c>
      <c r="AQ22" s="192">
        <f>'РБ ВВ 10(2025)| FIT18'!AE46+25</f>
        <v>32833</v>
      </c>
      <c r="AR22" s="192">
        <f>'РБ ВВ 10(2025)| FIT18'!AF46+25</f>
        <v>32833</v>
      </c>
      <c r="AS22" s="192">
        <f>'РБ ВВ 10(2025)| FIT18'!AG46+25</f>
        <v>32833</v>
      </c>
      <c r="AT22" s="192">
        <f>'РБ ВВ 10(2025)| FIT18'!AH46+25</f>
        <v>35965</v>
      </c>
      <c r="AU22" s="192">
        <f>'РБ ВВ 10(2025)| FIT18'!AI46+25</f>
        <v>35965</v>
      </c>
      <c r="AV22" s="192">
        <f>'РБ ВВ 10(2025)| FIT18'!AJ46+25</f>
        <v>35965</v>
      </c>
      <c r="AW22" s="192">
        <f>'РБ ВВ 10(2025)| FIT18'!AK46+25</f>
        <v>35965</v>
      </c>
      <c r="AX22" s="192">
        <f>'РБ ВВ 10(2025)| FIT18'!AL46+25</f>
        <v>35965</v>
      </c>
      <c r="AY22" s="192">
        <f>'РБ ВВ 10(2025)| FIT18'!AM46+25</f>
        <v>37531</v>
      </c>
      <c r="AZ22" s="192">
        <f>'РБ ВВ 10(2025)| FIT18'!AN46+25</f>
        <v>39489</v>
      </c>
      <c r="BA22" s="192">
        <f>'РБ ВВ 10(2025)| FIT18'!AO46+25</f>
        <v>43795</v>
      </c>
      <c r="BB22" s="192">
        <f>'РБ ВВ 10(2025)| FIT18'!AP46+25</f>
        <v>43795</v>
      </c>
      <c r="BC22" s="192">
        <f>'РБ ВВ 10(2025)| FIT18'!AQ46+25</f>
        <v>43795</v>
      </c>
      <c r="BD22" s="192">
        <f>'РБ ВВ 10(2025)| FIT18'!AR46+25</f>
        <v>43795</v>
      </c>
      <c r="BE22" s="192">
        <f>'РБ ВВ 10(2025)| FIT18'!AS46+25</f>
        <v>43795</v>
      </c>
      <c r="BF22" s="192">
        <f>'РБ ВВ 10(2025)| FIT18'!AT46+25</f>
        <v>43795</v>
      </c>
      <c r="BG22" s="192">
        <f>'РБ ВВ 10(2025)| FIT18'!AU46+25</f>
        <v>43795</v>
      </c>
      <c r="BH22" s="192">
        <f>'РБ ВВ 10(2025)| FIT18'!AV46+25</f>
        <v>43795</v>
      </c>
      <c r="BI22" s="192">
        <f>'РБ ВВ 10(2025)| FIT18'!AW46+25</f>
        <v>43795</v>
      </c>
      <c r="BJ22" s="192">
        <f>'РБ ВВ 10(2025)| FIT18'!AX46+25</f>
        <v>43795</v>
      </c>
      <c r="BK22" s="192">
        <f>'РБ ВВ 10(2025)| FIT18'!AY46+25</f>
        <v>42229</v>
      </c>
      <c r="BL22" s="192">
        <f>'РБ ВВ 10(2025)| FIT18'!AZ46+25</f>
        <v>42229</v>
      </c>
      <c r="BM22" s="192">
        <f>'РБ ВВ 10(2025)| FIT18'!BA46+25</f>
        <v>43795</v>
      </c>
      <c r="BN22" s="192">
        <f>'РБ ВВ 10(2025)| FIT18'!BB46+25</f>
        <v>43795</v>
      </c>
      <c r="BO22" s="192">
        <f>'РБ ВВ 10(2025)| FIT18'!BC46+25</f>
        <v>45361</v>
      </c>
      <c r="BP22" s="192">
        <f>'РБ ВВ 10(2025)| FIT18'!BD46+25</f>
        <v>47319</v>
      </c>
      <c r="BQ22" s="192">
        <f>'РБ ВВ 10(2025)| FIT18'!BE46+25</f>
        <v>47319</v>
      </c>
      <c r="BR22" s="192">
        <f>'РБ ВВ 10(2025)| FIT18'!BF46+25</f>
        <v>47319</v>
      </c>
      <c r="BS22" s="192">
        <f>'РБ ВВ 10(2025)| FIT18'!BG46+25</f>
        <v>47319</v>
      </c>
      <c r="BT22" s="192">
        <f>'РБ ВВ 10(2025)| FIT18'!BH46+25</f>
        <v>49276</v>
      </c>
      <c r="BU22" s="192">
        <f>'РБ ВВ 10(2025)| FIT18'!BI46+25</f>
        <v>51625</v>
      </c>
      <c r="BV22" s="192">
        <f>'РБ ВВ 10(2025)| FIT18'!BJ46+25</f>
        <v>51625</v>
      </c>
      <c r="BW22" s="192">
        <f>'РБ ВВ 10(2025)| FIT18'!BK46+25</f>
        <v>49276</v>
      </c>
      <c r="BX22" s="192">
        <f>'РБ ВВ 10(2025)| FIT18'!BL46+25</f>
        <v>45361</v>
      </c>
      <c r="BY22" s="192">
        <f>'РБ ВВ 10(2025)| FIT18'!BM46+25</f>
        <v>45361</v>
      </c>
      <c r="BZ22" s="192">
        <f>'РБ ВВ 10(2025)| FIT18'!BN46+25</f>
        <v>47319</v>
      </c>
      <c r="CA22" s="192">
        <f>'РБ ВВ 10(2025)| FIT18'!BO46+25</f>
        <v>47319</v>
      </c>
      <c r="CB22" s="192">
        <f>'РБ ВВ 10(2025)| FIT18'!BP46+25</f>
        <v>40663</v>
      </c>
      <c r="CC22" s="192">
        <f>'РБ ВВ 10(2025)| FIT18'!BQ46+25</f>
        <v>41016</v>
      </c>
      <c r="CD22" s="192">
        <f>'РБ ВВ 10(2025)| FIT18'!BR46+25</f>
        <v>41016</v>
      </c>
      <c r="CE22" s="192">
        <f>'РБ ВВ 10(2025)| FIT18'!BS46+25</f>
        <v>41016</v>
      </c>
      <c r="CF22" s="192">
        <f>'РБ ВВ 10(2025)| FIT18'!BT46+25</f>
        <v>39841</v>
      </c>
      <c r="CG22" s="192">
        <f>'РБ ВВ 10(2025)| FIT18'!BU46+25</f>
        <v>39841</v>
      </c>
      <c r="CH22" s="192">
        <f>'РБ ВВ 10(2025)| FIT18'!BV46+25</f>
        <v>41016</v>
      </c>
      <c r="CI22" s="192">
        <f>'РБ ВВ 10(2025)| FIT18'!BW46+25</f>
        <v>41016</v>
      </c>
      <c r="CJ22" s="192">
        <f>'РБ ВВ 10(2025)| FIT18'!BX46+25</f>
        <v>41016</v>
      </c>
      <c r="CK22" s="192">
        <f>'РБ ВВ 10(2025)| FIT18'!BY46+25</f>
        <v>35926</v>
      </c>
      <c r="CL22" s="192">
        <f>'РБ ВВ 10(2025)| FIT18'!BZ46+25</f>
        <v>35926</v>
      </c>
      <c r="CM22" s="192">
        <f>'РБ ВВ 10(2025)| FIT18'!CA46+25</f>
        <v>35926</v>
      </c>
      <c r="CN22" s="192">
        <f>'РБ ВВ 10(2025)| FIT18'!CB46+25</f>
        <v>35926</v>
      </c>
      <c r="CO22" s="192">
        <f>'РБ ВВ 10(2025)| FIT18'!CC46+25</f>
        <v>35926</v>
      </c>
      <c r="CP22" s="192">
        <f>'РБ ВВ 10(2025)| FIT18'!CD46+25</f>
        <v>35926</v>
      </c>
      <c r="CQ22" s="192">
        <f>'РБ ВВ 10(2025)| FIT18'!CE46+25</f>
        <v>35926</v>
      </c>
      <c r="CR22" s="192">
        <f>'РБ ВВ 10(2025)| FIT18'!CF46+25</f>
        <v>35926</v>
      </c>
      <c r="CS22" s="192">
        <f>'РБ ВВ 10(2025)| FIT18'!CG46+25</f>
        <v>35926</v>
      </c>
      <c r="CT22" s="192">
        <f>'РБ ВВ 10(2025)| FIT18'!CH46+25</f>
        <v>35926</v>
      </c>
      <c r="CU22" s="192">
        <f>'РБ ВВ 10(2025)| FIT18'!CI46+25</f>
        <v>35926</v>
      </c>
      <c r="CV22" s="192">
        <f>'РБ ВВ 10(2025)| FIT18'!CJ46+25</f>
        <v>35926</v>
      </c>
      <c r="CW22" s="192">
        <f>'РБ ВВ 10(2025)| FIT18'!CK46+25</f>
        <v>35926</v>
      </c>
      <c r="CX22" s="192">
        <f>'РБ ВВ 10(2025)| FIT18'!CL46+25</f>
        <v>35926</v>
      </c>
      <c r="CY22" s="192">
        <f>'РБ ВВ 10(2025)| FIT18'!CM46+25</f>
        <v>35926</v>
      </c>
      <c r="CZ22" s="192">
        <f>'РБ ВВ 10(2025)| FIT18'!CN46+25</f>
        <v>35926</v>
      </c>
      <c r="DA22" s="192">
        <f>'РБ ВВ 10(2025)| FIT18'!CO46+25</f>
        <v>35926</v>
      </c>
      <c r="DB22" s="192">
        <f>'РБ ВВ 10(2025)| FIT18'!CP46+25</f>
        <v>35926</v>
      </c>
      <c r="DC22" s="192">
        <f>'РБ ВВ 10(2025)| FIT18'!CQ46+25</f>
        <v>35926</v>
      </c>
      <c r="DD22" s="192">
        <f>'РБ ВВ 10(2025)| FIT18'!CR46+25</f>
        <v>35926</v>
      </c>
      <c r="DE22" s="192">
        <f>'РБ ВВ 10(2025)| FIT18'!CS46+25</f>
        <v>35926</v>
      </c>
      <c r="DF22" s="192">
        <f>'РБ ВВ 10(2025)| FIT18'!CT46+25</f>
        <v>35926</v>
      </c>
      <c r="DG22" s="192">
        <f>'РБ ВВ 10(2025)| FIT18'!CU46+25</f>
        <v>35926</v>
      </c>
      <c r="DH22" s="192">
        <f>'РБ ВВ 10(2025)| FIT18'!CV46+25</f>
        <v>28605</v>
      </c>
      <c r="DI22" s="192">
        <f>'РБ ВВ 10(2025)| FIT18'!CW46+25</f>
        <v>28605</v>
      </c>
      <c r="DJ22" s="192">
        <f>'РБ ВВ 10(2025)| FIT18'!CX46+25</f>
        <v>28996</v>
      </c>
      <c r="DK22" s="192">
        <f>'РБ ВВ 10(2025)| FIT18'!CY46+25</f>
        <v>28996</v>
      </c>
      <c r="DL22" s="192">
        <f>'РБ ВВ 10(2025)| FIT18'!CZ46+25</f>
        <v>28605</v>
      </c>
      <c r="DM22" s="192">
        <f>'РБ ВВ 10(2025)| FIT18'!DA46+25</f>
        <v>28605</v>
      </c>
      <c r="DN22" s="192">
        <f>'РБ ВВ 10(2025)| FIT18'!DB46+25</f>
        <v>28605</v>
      </c>
      <c r="DO22" s="192">
        <f>'РБ ВВ 10(2025)| FIT18'!DC46+25</f>
        <v>28605</v>
      </c>
      <c r="DP22" s="192">
        <f>'РБ ВВ 10(2025)| FIT18'!DD46+25</f>
        <v>28605</v>
      </c>
      <c r="DQ22" s="192">
        <f>'РБ ВВ 10(2025)| FIT18'!DE46+25</f>
        <v>28996</v>
      </c>
    </row>
    <row r="23" spans="1:121" s="50" customFormat="1" x14ac:dyDescent="0.2">
      <c r="A23" s="42" t="s">
        <v>87</v>
      </c>
      <c r="B23" s="192"/>
      <c r="C23" s="192"/>
      <c r="D23" s="192"/>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c r="CG23" s="192"/>
      <c r="CH23" s="192"/>
      <c r="CI23" s="192"/>
      <c r="CJ23" s="192"/>
      <c r="CK23" s="192"/>
      <c r="CL23" s="192"/>
      <c r="CM23" s="192"/>
      <c r="CN23" s="192"/>
      <c r="CO23" s="192"/>
      <c r="CP23" s="192"/>
      <c r="CQ23" s="192"/>
      <c r="CR23" s="192"/>
      <c r="CS23" s="192"/>
      <c r="CT23" s="192"/>
      <c r="CU23" s="192"/>
      <c r="CV23" s="192"/>
      <c r="CW23" s="192"/>
      <c r="CX23" s="192"/>
      <c r="CY23" s="192"/>
      <c r="CZ23" s="192"/>
      <c r="DA23" s="192"/>
      <c r="DB23" s="192"/>
      <c r="DC23" s="192"/>
      <c r="DD23" s="192"/>
      <c r="DE23" s="192"/>
      <c r="DF23" s="192"/>
      <c r="DG23" s="192"/>
      <c r="DH23" s="192"/>
      <c r="DI23" s="192"/>
      <c r="DJ23" s="192"/>
      <c r="DK23" s="192"/>
      <c r="DL23" s="192"/>
      <c r="DM23" s="192"/>
      <c r="DN23" s="192"/>
      <c r="DO23" s="192"/>
      <c r="DP23" s="192"/>
      <c r="DQ23" s="192"/>
    </row>
    <row r="24" spans="1:121" s="50" customFormat="1" x14ac:dyDescent="0.2">
      <c r="A24" s="88" t="s">
        <v>88</v>
      </c>
      <c r="B24" s="192" t="e">
        <f>'РБ ВВ 10(2025)| FIT18'!#REF!+25</f>
        <v>#REF!</v>
      </c>
      <c r="C24" s="192" t="e">
        <f>'РБ ВВ 10(2025)| FIT18'!#REF!+25</f>
        <v>#REF!</v>
      </c>
      <c r="D24" s="192" t="e">
        <f>'РБ ВВ 10(2025)| FIT18'!#REF!+25</f>
        <v>#REF!</v>
      </c>
      <c r="E24" s="192" t="e">
        <f>'РБ ВВ 10(2025)| FIT18'!#REF!+25</f>
        <v>#REF!</v>
      </c>
      <c r="F24" s="192" t="e">
        <f>'РБ ВВ 10(2025)| FIT18'!#REF!+25</f>
        <v>#REF!</v>
      </c>
      <c r="G24" s="192" t="e">
        <f>'РБ ВВ 10(2025)| FIT18'!#REF!+25</f>
        <v>#REF!</v>
      </c>
      <c r="H24" s="192" t="e">
        <f>'РБ ВВ 10(2025)| FIT18'!#REF!+25</f>
        <v>#REF!</v>
      </c>
      <c r="I24" s="192" t="e">
        <f>'РБ ВВ 10(2025)| FIT18'!#REF!+25</f>
        <v>#REF!</v>
      </c>
      <c r="J24" s="192" t="e">
        <f>'РБ ВВ 10(2025)| FIT18'!#REF!+25</f>
        <v>#REF!</v>
      </c>
      <c r="K24" s="192" t="e">
        <f>'РБ ВВ 10(2025)| FIT18'!#REF!+25</f>
        <v>#REF!</v>
      </c>
      <c r="L24" s="192" t="e">
        <f>'РБ ВВ 10(2025)| FIT18'!#REF!+25</f>
        <v>#REF!</v>
      </c>
      <c r="M24" s="192" t="e">
        <f>'РБ ВВ 10(2025)| FIT18'!#REF!+25</f>
        <v>#REF!</v>
      </c>
      <c r="N24" s="192" t="e">
        <f>'РБ ВВ 10(2025)| FIT18'!B48+25</f>
        <v>#REF!</v>
      </c>
      <c r="O24" s="192" t="e">
        <f>'РБ ВВ 10(2025)| FIT18'!C48+25</f>
        <v>#REF!</v>
      </c>
      <c r="P24" s="192" t="e">
        <f>'РБ ВВ 10(2025)| FIT18'!D48+25</f>
        <v>#REF!</v>
      </c>
      <c r="Q24" s="192" t="e">
        <f>'РБ ВВ 10(2025)| FIT18'!E48+25</f>
        <v>#REF!</v>
      </c>
      <c r="R24" s="192" t="e">
        <f>'РБ ВВ 10(2025)| FIT18'!F48+25</f>
        <v>#REF!</v>
      </c>
      <c r="S24" s="192" t="e">
        <f>'РБ ВВ 10(2025)| FIT18'!G48+25</f>
        <v>#REF!</v>
      </c>
      <c r="T24" s="192">
        <f>'РБ ВВ 10(2025)| FIT18'!H48+25</f>
        <v>93594</v>
      </c>
      <c r="U24" s="192">
        <f>'РБ ВВ 10(2025)| FIT18'!I48+25</f>
        <v>104947</v>
      </c>
      <c r="V24" s="192">
        <f>'РБ ВВ 10(2025)| FIT18'!J48+25</f>
        <v>104947</v>
      </c>
      <c r="W24" s="192">
        <f>'РБ ВВ 10(2025)| FIT18'!K48+25</f>
        <v>104947</v>
      </c>
      <c r="X24" s="192">
        <f>'РБ ВВ 10(2025)| FIT18'!L48+25</f>
        <v>99466</v>
      </c>
      <c r="Y24" s="192">
        <f>'РБ ВВ 10(2025)| FIT18'!M48+25</f>
        <v>99466</v>
      </c>
      <c r="Z24" s="192">
        <f>'РБ ВВ 10(2025)| FIT18'!N48+25</f>
        <v>99466</v>
      </c>
      <c r="AA24" s="192">
        <f>'РБ ВВ 10(2025)| FIT18'!O48+25</f>
        <v>99466</v>
      </c>
      <c r="AB24" s="192">
        <f>'РБ ВВ 10(2025)| FIT18'!P48+25</f>
        <v>99466</v>
      </c>
      <c r="AC24" s="192">
        <f>'РБ ВВ 10(2025)| FIT18'!Q48+25</f>
        <v>99466</v>
      </c>
      <c r="AD24" s="192">
        <f>'РБ ВВ 10(2025)| FIT18'!R48+25</f>
        <v>73158</v>
      </c>
      <c r="AE24" s="192">
        <f>'РБ ВВ 10(2025)| FIT18'!S48+25</f>
        <v>60238</v>
      </c>
      <c r="AF24" s="192">
        <f>'РБ ВВ 10(2025)| FIT18'!T48+25</f>
        <v>60238</v>
      </c>
      <c r="AG24" s="192">
        <f>'РБ ВВ 10(2025)| FIT18'!U48+25</f>
        <v>60238</v>
      </c>
      <c r="AH24" s="192">
        <f>'РБ ВВ 10(2025)| FIT18'!V48+25</f>
        <v>60238</v>
      </c>
      <c r="AI24" s="192">
        <f>'РБ ВВ 10(2025)| FIT18'!W48+25</f>
        <v>60238</v>
      </c>
      <c r="AJ24" s="192">
        <f>'РБ ВВ 10(2025)| FIT18'!X48+25</f>
        <v>61804</v>
      </c>
      <c r="AK24" s="192">
        <f>'РБ ВВ 10(2025)| FIT18'!Y48+25</f>
        <v>61804</v>
      </c>
      <c r="AL24" s="192">
        <f>'РБ ВВ 10(2025)| FIT18'!Z48+25</f>
        <v>61804</v>
      </c>
      <c r="AM24" s="192">
        <f>'РБ ВВ 10(2025)| FIT18'!AA48+25</f>
        <v>61804</v>
      </c>
      <c r="AN24" s="192">
        <f>'РБ ВВ 10(2025)| FIT18'!AB48+25</f>
        <v>61804</v>
      </c>
      <c r="AO24" s="192">
        <f>'РБ ВВ 10(2025)| FIT18'!AC48+25</f>
        <v>60238</v>
      </c>
      <c r="AP24" s="192">
        <f>'РБ ВВ 10(2025)| FIT18'!AD48+25</f>
        <v>60238</v>
      </c>
      <c r="AQ24" s="192">
        <f>'РБ ВВ 10(2025)| FIT18'!AE48+25</f>
        <v>60238</v>
      </c>
      <c r="AR24" s="192">
        <f>'РБ ВВ 10(2025)| FIT18'!AF48+25</f>
        <v>60238</v>
      </c>
      <c r="AS24" s="192">
        <f>'РБ ВВ 10(2025)| FIT18'!AG48+25</f>
        <v>60238</v>
      </c>
      <c r="AT24" s="192">
        <f>'РБ ВВ 10(2025)| FIT18'!AH48+25</f>
        <v>63370</v>
      </c>
      <c r="AU24" s="192">
        <f>'РБ ВВ 10(2025)| FIT18'!AI48+25</f>
        <v>63370</v>
      </c>
      <c r="AV24" s="192">
        <f>'РБ ВВ 10(2025)| FIT18'!AJ48+25</f>
        <v>63370</v>
      </c>
      <c r="AW24" s="192">
        <f>'РБ ВВ 10(2025)| FIT18'!AK48+25</f>
        <v>63370</v>
      </c>
      <c r="AX24" s="192">
        <f>'РБ ВВ 10(2025)| FIT18'!AL48+25</f>
        <v>63370</v>
      </c>
      <c r="AY24" s="192">
        <f>'РБ ВВ 10(2025)| FIT18'!AM48+25</f>
        <v>64936</v>
      </c>
      <c r="AZ24" s="192">
        <f>'РБ ВВ 10(2025)| FIT18'!AN48+25</f>
        <v>66894</v>
      </c>
      <c r="BA24" s="192">
        <f>'РБ ВВ 10(2025)| FIT18'!AO48+25</f>
        <v>75115</v>
      </c>
      <c r="BB24" s="192">
        <f>'РБ ВВ 10(2025)| FIT18'!AP48+25</f>
        <v>75115</v>
      </c>
      <c r="BC24" s="192">
        <f>'РБ ВВ 10(2025)| FIT18'!AQ48+25</f>
        <v>75115</v>
      </c>
      <c r="BD24" s="192">
        <f>'РБ ВВ 10(2025)| FIT18'!AR48+25</f>
        <v>75115</v>
      </c>
      <c r="BE24" s="192">
        <f>'РБ ВВ 10(2025)| FIT18'!AS48+25</f>
        <v>75115</v>
      </c>
      <c r="BF24" s="192">
        <f>'РБ ВВ 10(2025)| FIT18'!AT48+25</f>
        <v>75115</v>
      </c>
      <c r="BG24" s="192">
        <f>'РБ ВВ 10(2025)| FIT18'!AU48+25</f>
        <v>75115</v>
      </c>
      <c r="BH24" s="192">
        <f>'РБ ВВ 10(2025)| FIT18'!AV48+25</f>
        <v>75115</v>
      </c>
      <c r="BI24" s="192">
        <f>'РБ ВВ 10(2025)| FIT18'!AW48+25</f>
        <v>75115</v>
      </c>
      <c r="BJ24" s="192">
        <f>'РБ ВВ 10(2025)| FIT18'!AX48+25</f>
        <v>75115</v>
      </c>
      <c r="BK24" s="192">
        <f>'РБ ВВ 10(2025)| FIT18'!AY48+25</f>
        <v>73549</v>
      </c>
      <c r="BL24" s="192">
        <f>'РБ ВВ 10(2025)| FIT18'!AZ48+25</f>
        <v>73549</v>
      </c>
      <c r="BM24" s="192">
        <f>'РБ ВВ 10(2025)| FIT18'!BA48+25</f>
        <v>75115</v>
      </c>
      <c r="BN24" s="192">
        <f>'РБ ВВ 10(2025)| FIT18'!BB48+25</f>
        <v>75115</v>
      </c>
      <c r="BO24" s="192">
        <f>'РБ ВВ 10(2025)| FIT18'!BC48+25</f>
        <v>76681</v>
      </c>
      <c r="BP24" s="192">
        <f>'РБ ВВ 10(2025)| FIT18'!BD48+25</f>
        <v>78639</v>
      </c>
      <c r="BQ24" s="192">
        <f>'РБ ВВ 10(2025)| FIT18'!BE48+25</f>
        <v>78639</v>
      </c>
      <c r="BR24" s="192">
        <f>'РБ ВВ 10(2025)| FIT18'!BF48+25</f>
        <v>78639</v>
      </c>
      <c r="BS24" s="192">
        <f>'РБ ВВ 10(2025)| FIT18'!BG48+25</f>
        <v>78639</v>
      </c>
      <c r="BT24" s="192">
        <f>'РБ ВВ 10(2025)| FIT18'!BH48+25</f>
        <v>80596</v>
      </c>
      <c r="BU24" s="192">
        <f>'РБ ВВ 10(2025)| FIT18'!BI48+25</f>
        <v>82945</v>
      </c>
      <c r="BV24" s="192">
        <f>'РБ ВВ 10(2025)| FIT18'!BJ48+25</f>
        <v>82945</v>
      </c>
      <c r="BW24" s="192">
        <f>'РБ ВВ 10(2025)| FIT18'!BK48+25</f>
        <v>80596</v>
      </c>
      <c r="BX24" s="192">
        <f>'РБ ВВ 10(2025)| FIT18'!BL48+25</f>
        <v>76681</v>
      </c>
      <c r="BY24" s="192">
        <f>'РБ ВВ 10(2025)| FIT18'!BM48+25</f>
        <v>76681</v>
      </c>
      <c r="BZ24" s="192">
        <f>'РБ ВВ 10(2025)| FIT18'!BN48+25</f>
        <v>78639</v>
      </c>
      <c r="CA24" s="192">
        <f>'РБ ВВ 10(2025)| FIT18'!BO48+25</f>
        <v>78639</v>
      </c>
      <c r="CB24" s="192">
        <f>'РБ ВВ 10(2025)| FIT18'!BP48+25</f>
        <v>71983</v>
      </c>
      <c r="CC24" s="192">
        <f>'РБ ВВ 10(2025)| FIT18'!BQ48+25</f>
        <v>72336</v>
      </c>
      <c r="CD24" s="192">
        <f>'РБ ВВ 10(2025)| FIT18'!BR48+25</f>
        <v>72336</v>
      </c>
      <c r="CE24" s="192">
        <f>'РБ ВВ 10(2025)| FIT18'!BS48+25</f>
        <v>72336</v>
      </c>
      <c r="CF24" s="192">
        <f>'РБ ВВ 10(2025)| FIT18'!BT48+25</f>
        <v>71161</v>
      </c>
      <c r="CG24" s="192">
        <f>'РБ ВВ 10(2025)| FIT18'!BU48+25</f>
        <v>71161</v>
      </c>
      <c r="CH24" s="192">
        <f>'РБ ВВ 10(2025)| FIT18'!BV48+25</f>
        <v>72336</v>
      </c>
      <c r="CI24" s="192">
        <f>'РБ ВВ 10(2025)| FIT18'!BW48+25</f>
        <v>72336</v>
      </c>
      <c r="CJ24" s="192">
        <f>'РБ ВВ 10(2025)| FIT18'!BX48+25</f>
        <v>72336</v>
      </c>
      <c r="CK24" s="192">
        <f>'РБ ВВ 10(2025)| FIT18'!BY48+25</f>
        <v>63331</v>
      </c>
      <c r="CL24" s="192">
        <f>'РБ ВВ 10(2025)| FIT18'!BZ48+25</f>
        <v>63331</v>
      </c>
      <c r="CM24" s="192">
        <f>'РБ ВВ 10(2025)| FIT18'!CA48+25</f>
        <v>63331</v>
      </c>
      <c r="CN24" s="192">
        <f>'РБ ВВ 10(2025)| FIT18'!CB48+25</f>
        <v>63331</v>
      </c>
      <c r="CO24" s="192">
        <f>'РБ ВВ 10(2025)| FIT18'!CC48+25</f>
        <v>63331</v>
      </c>
      <c r="CP24" s="192">
        <f>'РБ ВВ 10(2025)| FIT18'!CD48+25</f>
        <v>63331</v>
      </c>
      <c r="CQ24" s="192">
        <f>'РБ ВВ 10(2025)| FIT18'!CE48+25</f>
        <v>63331</v>
      </c>
      <c r="CR24" s="192">
        <f>'РБ ВВ 10(2025)| FIT18'!CF48+25</f>
        <v>63331</v>
      </c>
      <c r="CS24" s="192">
        <f>'РБ ВВ 10(2025)| FIT18'!CG48+25</f>
        <v>63331</v>
      </c>
      <c r="CT24" s="192">
        <f>'РБ ВВ 10(2025)| FIT18'!CH48+25</f>
        <v>63331</v>
      </c>
      <c r="CU24" s="192">
        <f>'РБ ВВ 10(2025)| FIT18'!CI48+25</f>
        <v>63331</v>
      </c>
      <c r="CV24" s="192">
        <f>'РБ ВВ 10(2025)| FIT18'!CJ48+25</f>
        <v>63331</v>
      </c>
      <c r="CW24" s="192">
        <f>'РБ ВВ 10(2025)| FIT18'!CK48+25</f>
        <v>63331</v>
      </c>
      <c r="CX24" s="192">
        <f>'РБ ВВ 10(2025)| FIT18'!CL48+25</f>
        <v>63331</v>
      </c>
      <c r="CY24" s="192">
        <f>'РБ ВВ 10(2025)| FIT18'!CM48+25</f>
        <v>63331</v>
      </c>
      <c r="CZ24" s="192">
        <f>'РБ ВВ 10(2025)| FIT18'!CN48+25</f>
        <v>63331</v>
      </c>
      <c r="DA24" s="192">
        <f>'РБ ВВ 10(2025)| FIT18'!CO48+25</f>
        <v>63331</v>
      </c>
      <c r="DB24" s="192">
        <f>'РБ ВВ 10(2025)| FIT18'!CP48+25</f>
        <v>63331</v>
      </c>
      <c r="DC24" s="192">
        <f>'РБ ВВ 10(2025)| FIT18'!CQ48+25</f>
        <v>63331</v>
      </c>
      <c r="DD24" s="192">
        <f>'РБ ВВ 10(2025)| FIT18'!CR48+25</f>
        <v>63331</v>
      </c>
      <c r="DE24" s="192">
        <f>'РБ ВВ 10(2025)| FIT18'!CS48+25</f>
        <v>63331</v>
      </c>
      <c r="DF24" s="192">
        <f>'РБ ВВ 10(2025)| FIT18'!CT48+25</f>
        <v>63331</v>
      </c>
      <c r="DG24" s="192">
        <f>'РБ ВВ 10(2025)| FIT18'!CU48+25</f>
        <v>63331</v>
      </c>
      <c r="DH24" s="192">
        <f>'РБ ВВ 10(2025)| FIT18'!CV48+25</f>
        <v>56010</v>
      </c>
      <c r="DI24" s="192">
        <f>'РБ ВВ 10(2025)| FIT18'!CW48+25</f>
        <v>56010</v>
      </c>
      <c r="DJ24" s="192">
        <f>'РБ ВВ 10(2025)| FIT18'!CX48+25</f>
        <v>56401</v>
      </c>
      <c r="DK24" s="192">
        <f>'РБ ВВ 10(2025)| FIT18'!CY48+25</f>
        <v>56401</v>
      </c>
      <c r="DL24" s="192">
        <f>'РБ ВВ 10(2025)| FIT18'!CZ48+25</f>
        <v>56010</v>
      </c>
      <c r="DM24" s="192">
        <f>'РБ ВВ 10(2025)| FIT18'!DA48+25</f>
        <v>56010</v>
      </c>
      <c r="DN24" s="192">
        <f>'РБ ВВ 10(2025)| FIT18'!DB48+25</f>
        <v>56010</v>
      </c>
      <c r="DO24" s="192">
        <f>'РБ ВВ 10(2025)| FIT18'!DC48+25</f>
        <v>56010</v>
      </c>
      <c r="DP24" s="192">
        <f>'РБ ВВ 10(2025)| FIT18'!DD48+25</f>
        <v>56010</v>
      </c>
      <c r="DQ24" s="192">
        <f>'РБ ВВ 10(2025)| FIT18'!DE48+25</f>
        <v>56401</v>
      </c>
    </row>
    <row r="25" spans="1:121" s="50" customFormat="1" x14ac:dyDescent="0.2">
      <c r="A25" s="100"/>
    </row>
    <row r="26" spans="1:121" s="50" customFormat="1" ht="96.75" thickBot="1" x14ac:dyDescent="0.25">
      <c r="A26" s="224" t="str">
        <f>'ОиК ВВ (2025)| FIT18'!A51</f>
        <v>Дополнительно на каждый день проживания в стоимость заявки добавляются  ски-пассы  для каждого взрослого, стоимость -  09.01.2025 - 12.04.2026 включительно - 3500 рублей. При размещении дополнительных гостей, также на каждый день проживания добавляются в стоимость заявки ски-пассы на каждого взрослого гостя  -   09.01.2025 - 12.04.2026 включительно - 3500 рублей. Стоимость ски-пассов на всех взрослых сразу добавлять в заявку. / Extra pay  for each day of stay, ski passes for each adult are added to the price of the application, the cost    09.01.2025 - 12.04.2026 inclusively - 3500 rubles. When placing additional guests, also for each day of stay, ski passes for each guest are added to the application price  09.01.2025 - 12.04.2026 inclusively - 3500 rubles.</v>
      </c>
    </row>
    <row r="27" spans="1:121" s="50" customFormat="1" ht="12.75" thickBot="1" x14ac:dyDescent="0.25">
      <c r="A27" s="104"/>
    </row>
    <row r="28" spans="1:121" x14ac:dyDescent="0.2">
      <c r="A28" s="63" t="s">
        <v>66</v>
      </c>
    </row>
    <row r="29" spans="1:121" x14ac:dyDescent="0.2">
      <c r="A29" s="43" t="s">
        <v>78</v>
      </c>
    </row>
    <row r="30" spans="1:121" ht="10.7" customHeight="1" x14ac:dyDescent="0.2">
      <c r="A30" s="43" t="s">
        <v>67</v>
      </c>
    </row>
    <row r="31" spans="1:121" x14ac:dyDescent="0.2">
      <c r="A31" s="43" t="s">
        <v>68</v>
      </c>
    </row>
    <row r="32" spans="1:121" ht="13.35" customHeight="1" x14ac:dyDescent="0.2">
      <c r="A32" s="43" t="s">
        <v>69</v>
      </c>
    </row>
    <row r="33" spans="1:1" ht="13.35" customHeight="1" x14ac:dyDescent="0.2">
      <c r="A33" s="159" t="s">
        <v>162</v>
      </c>
    </row>
    <row r="34" spans="1:1" ht="12.6" customHeight="1" thickBot="1" x14ac:dyDescent="0.25">
      <c r="A34" s="3" t="s">
        <v>291</v>
      </c>
    </row>
    <row r="35" spans="1:1" ht="24.75" thickBot="1" x14ac:dyDescent="0.25">
      <c r="A35" s="223" t="s">
        <v>292</v>
      </c>
    </row>
    <row r="36" spans="1:1" ht="11.45" customHeight="1" x14ac:dyDescent="0.2">
      <c r="A36" s="127"/>
    </row>
    <row r="37" spans="1:1" ht="12.75" thickBot="1" x14ac:dyDescent="0.25">
      <c r="A37" s="3" t="s">
        <v>71</v>
      </c>
    </row>
    <row r="38" spans="1:1" ht="12.75" thickBot="1" x14ac:dyDescent="0.25">
      <c r="A38" s="107" t="s">
        <v>293</v>
      </c>
    </row>
    <row r="39" spans="1:1" ht="24" x14ac:dyDescent="0.2">
      <c r="A39" s="70" t="str">
        <f>'ОиК ВВ (2025)| FIT18'!A64</f>
        <v xml:space="preserve">Период проживания:  09.01.2025 - 12.04.2026                                                                                                                        / Period of stay:  09.01.2025 - 12.04.2026 </v>
      </c>
    </row>
    <row r="40" spans="1:1" ht="13.5" thickBot="1" x14ac:dyDescent="0.25">
      <c r="A40" t="s">
        <v>294</v>
      </c>
    </row>
    <row r="41" spans="1:1" ht="12.75" thickBot="1" x14ac:dyDescent="0.25">
      <c r="A41" s="107"/>
    </row>
    <row r="42" spans="1:1" x14ac:dyDescent="0.2">
      <c r="A42" s="48" t="s">
        <v>70</v>
      </c>
    </row>
    <row r="43" spans="1:1" ht="60" x14ac:dyDescent="0.2">
      <c r="A43" s="222" t="s">
        <v>295</v>
      </c>
    </row>
    <row r="44" spans="1:1" x14ac:dyDescent="0.2">
      <c r="A44" s="48" t="s">
        <v>70</v>
      </c>
    </row>
    <row r="45" spans="1:1" ht="60" x14ac:dyDescent="0.2">
      <c r="A45" s="222" t="s">
        <v>295</v>
      </c>
    </row>
  </sheetData>
  <mergeCells count="1">
    <mergeCell ref="A1:A2"/>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sheetPr>
  <dimension ref="A1:DY69"/>
  <sheetViews>
    <sheetView zoomScaleNormal="100" zoomScaleSheetLayoutView="82" workbookViewId="0">
      <pane xSplit="1" topLeftCell="B1" activePane="topRight" state="frozen"/>
      <selection activeCell="A9" sqref="A9:XFD11"/>
      <selection pane="topRight" activeCell="A9" sqref="A9:XFD11"/>
    </sheetView>
  </sheetViews>
  <sheetFormatPr defaultColWidth="9" defaultRowHeight="12" x14ac:dyDescent="0.2"/>
  <cols>
    <col min="1" max="1" width="84.5703125" style="48" customWidth="1"/>
    <col min="2" max="17" width="0" style="48" hidden="1" customWidth="1"/>
    <col min="18" max="29" width="8.7109375" style="48" hidden="1" customWidth="1"/>
    <col min="30" max="16384" width="9" style="48"/>
  </cols>
  <sheetData>
    <row r="1" spans="1:129" s="51" customFormat="1" ht="12" customHeight="1" x14ac:dyDescent="0.2">
      <c r="A1" s="230" t="s">
        <v>82</v>
      </c>
    </row>
    <row r="2" spans="1:129" s="51" customFormat="1" ht="12" customHeight="1" x14ac:dyDescent="0.2">
      <c r="A2" s="230"/>
    </row>
    <row r="3" spans="1:129" s="51" customFormat="1" ht="11.1" customHeight="1" x14ac:dyDescent="0.2">
      <c r="A3" s="97"/>
    </row>
    <row r="4" spans="1:129" s="52" customFormat="1" ht="32.1" customHeight="1" x14ac:dyDescent="0.2">
      <c r="A4" s="98" t="s">
        <v>64</v>
      </c>
      <c r="B4" s="187" t="e">
        <f>'C завтраками| Bed and breakfast'!#REF!</f>
        <v>#REF!</v>
      </c>
      <c r="C4" s="187" t="e">
        <f>'C завтраками| Bed and breakfast'!#REF!</f>
        <v>#REF!</v>
      </c>
      <c r="D4" s="187" t="e">
        <f>'C завтраками| Bed and breakfast'!#REF!</f>
        <v>#REF!</v>
      </c>
      <c r="E4" s="187" t="e">
        <f>'C завтраками| Bed and breakfast'!#REF!</f>
        <v>#REF!</v>
      </c>
      <c r="F4" s="187" t="e">
        <f>'C завтраками| Bed and breakfast'!#REF!</f>
        <v>#REF!</v>
      </c>
      <c r="G4" s="187" t="e">
        <f>'C завтраками| Bed and breakfast'!#REF!</f>
        <v>#REF!</v>
      </c>
      <c r="H4" s="187" t="e">
        <f>'C завтраками| Bed and breakfast'!#REF!</f>
        <v>#REF!</v>
      </c>
      <c r="I4" s="187" t="e">
        <f>'C завтраками| Bed and breakfast'!#REF!</f>
        <v>#REF!</v>
      </c>
      <c r="J4" s="187" t="e">
        <f>'C завтраками| Bed and breakfast'!#REF!</f>
        <v>#REF!</v>
      </c>
      <c r="K4" s="187" t="e">
        <f>'C завтраками| Bed and breakfast'!#REF!</f>
        <v>#REF!</v>
      </c>
      <c r="L4" s="187" t="e">
        <f>'C завтраками| Bed and breakfast'!#REF!</f>
        <v>#REF!</v>
      </c>
      <c r="M4" s="187" t="e">
        <f>'C завтраками| Bed and breakfast'!#REF!</f>
        <v>#REF!</v>
      </c>
      <c r="N4" s="187" t="e">
        <f>'C завтраками| Bed and breakfast'!#REF!</f>
        <v>#REF!</v>
      </c>
      <c r="O4" s="187" t="e">
        <f>'C завтраками| Bed and breakfast'!#REF!</f>
        <v>#REF!</v>
      </c>
      <c r="P4" s="187" t="e">
        <f>'C завтраками| Bed and breakfast'!#REF!</f>
        <v>#REF!</v>
      </c>
      <c r="Q4" s="187" t="e">
        <f>'C завтраками| Bed and breakfast'!#REF!</f>
        <v>#REF!</v>
      </c>
      <c r="R4" s="187" t="e">
        <f>'C завтраками| Bed and breakfast'!#REF!</f>
        <v>#REF!</v>
      </c>
      <c r="S4" s="187" t="e">
        <f>'C завтраками| Bed and breakfast'!#REF!</f>
        <v>#REF!</v>
      </c>
      <c r="T4" s="187">
        <f>'C завтраками| Bed and breakfast'!B4</f>
        <v>46021</v>
      </c>
      <c r="U4" s="187">
        <f>'C завтраками| Bed and breakfast'!C4</f>
        <v>46022</v>
      </c>
      <c r="V4" s="187">
        <f>'C завтраками| Bed and breakfast'!D4</f>
        <v>46023</v>
      </c>
      <c r="W4" s="187">
        <f>'C завтраками| Bed and breakfast'!E4</f>
        <v>46024</v>
      </c>
      <c r="X4" s="187">
        <f>'C завтраками| Bed and breakfast'!F4</f>
        <v>46025</v>
      </c>
      <c r="Y4" s="187">
        <f>'C завтраками| Bed and breakfast'!G4</f>
        <v>46026</v>
      </c>
      <c r="Z4" s="187">
        <f>'C завтраками| Bed and breakfast'!H4</f>
        <v>46027</v>
      </c>
      <c r="AA4" s="187">
        <f>'C завтраками| Bed and breakfast'!I4</f>
        <v>46028</v>
      </c>
      <c r="AB4" s="187">
        <f>'C завтраками| Bed and breakfast'!J4</f>
        <v>46029</v>
      </c>
      <c r="AC4" s="187">
        <f>'C завтраками| Bed and breakfast'!K4</f>
        <v>46030</v>
      </c>
      <c r="AD4" s="187">
        <f>'C завтраками| Bed and breakfast'!L4</f>
        <v>46031</v>
      </c>
      <c r="AE4" s="187">
        <f>'C завтраками| Bed and breakfast'!M4</f>
        <v>46032</v>
      </c>
      <c r="AF4" s="187">
        <f>'C завтраками| Bed and breakfast'!N4</f>
        <v>46033</v>
      </c>
      <c r="AG4" s="187">
        <f>'C завтраками| Bed and breakfast'!O4</f>
        <v>46034</v>
      </c>
      <c r="AH4" s="187">
        <f>'C завтраками| Bed and breakfast'!P4</f>
        <v>46035</v>
      </c>
      <c r="AI4" s="187">
        <f>'C завтраками| Bed and breakfast'!Q4</f>
        <v>46036</v>
      </c>
      <c r="AJ4" s="187">
        <f>'C завтраками| Bed and breakfast'!R4</f>
        <v>46037</v>
      </c>
      <c r="AK4" s="187">
        <f>'C завтраками| Bed and breakfast'!S4</f>
        <v>46038</v>
      </c>
      <c r="AL4" s="187">
        <f>'C завтраками| Bed and breakfast'!T4</f>
        <v>46039</v>
      </c>
      <c r="AM4" s="187">
        <f>'C завтраками| Bed and breakfast'!U4</f>
        <v>46040</v>
      </c>
      <c r="AN4" s="187">
        <f>'C завтраками| Bed and breakfast'!V4</f>
        <v>46041</v>
      </c>
      <c r="AO4" s="187">
        <f>'C завтраками| Bed and breakfast'!W4</f>
        <v>46042</v>
      </c>
      <c r="AP4" s="187">
        <f>'C завтраками| Bed and breakfast'!X4</f>
        <v>46043</v>
      </c>
      <c r="AQ4" s="187">
        <f>'C завтраками| Bed and breakfast'!Y4</f>
        <v>46044</v>
      </c>
      <c r="AR4" s="187">
        <f>'C завтраками| Bed and breakfast'!Z4</f>
        <v>46045</v>
      </c>
      <c r="AS4" s="187">
        <f>'C завтраками| Bed and breakfast'!AA4</f>
        <v>46046</v>
      </c>
      <c r="AT4" s="187">
        <f>'C завтраками| Bed and breakfast'!AB4</f>
        <v>46047</v>
      </c>
      <c r="AU4" s="187">
        <f>'C завтраками| Bed and breakfast'!AC4</f>
        <v>46048</v>
      </c>
      <c r="AV4" s="187">
        <f>'C завтраками| Bed and breakfast'!AD4</f>
        <v>46049</v>
      </c>
      <c r="AW4" s="187">
        <f>'C завтраками| Bed and breakfast'!AE4</f>
        <v>46050</v>
      </c>
      <c r="AX4" s="187">
        <f>'C завтраками| Bed and breakfast'!AF4</f>
        <v>46051</v>
      </c>
      <c r="AY4" s="187">
        <f>'C завтраками| Bed and breakfast'!AG4</f>
        <v>46052</v>
      </c>
      <c r="AZ4" s="187">
        <f>'C завтраками| Bed and breakfast'!AH4</f>
        <v>46053</v>
      </c>
      <c r="BA4" s="187">
        <f>'C завтраками| Bed and breakfast'!AI4</f>
        <v>46054</v>
      </c>
      <c r="BB4" s="187">
        <f>'C завтраками| Bed and breakfast'!AJ4</f>
        <v>46055</v>
      </c>
      <c r="BC4" s="187">
        <f>'C завтраками| Bed and breakfast'!AK4</f>
        <v>46056</v>
      </c>
      <c r="BD4" s="187">
        <f>'C завтраками| Bed and breakfast'!AL4</f>
        <v>46057</v>
      </c>
      <c r="BE4" s="187">
        <f>'C завтраками| Bed and breakfast'!AM4</f>
        <v>46058</v>
      </c>
      <c r="BF4" s="187">
        <f>'C завтраками| Bed and breakfast'!AN4</f>
        <v>46059</v>
      </c>
      <c r="BG4" s="187">
        <f>'C завтраками| Bed and breakfast'!AO4</f>
        <v>46060</v>
      </c>
      <c r="BH4" s="187">
        <f>'C завтраками| Bed and breakfast'!AP4</f>
        <v>46061</v>
      </c>
      <c r="BI4" s="187">
        <f>'C завтраками| Bed and breakfast'!AQ4</f>
        <v>46062</v>
      </c>
      <c r="BJ4" s="187">
        <f>'C завтраками| Bed and breakfast'!AR4</f>
        <v>46063</v>
      </c>
      <c r="BK4" s="187">
        <f>'C завтраками| Bed and breakfast'!AS4</f>
        <v>46064</v>
      </c>
      <c r="BL4" s="187">
        <f>'C завтраками| Bed and breakfast'!AT4</f>
        <v>46065</v>
      </c>
      <c r="BM4" s="187">
        <f>'C завтраками| Bed and breakfast'!AU4</f>
        <v>46066</v>
      </c>
      <c r="BN4" s="187">
        <f>'C завтраками| Bed and breakfast'!AV4</f>
        <v>46067</v>
      </c>
      <c r="BO4" s="187">
        <f>'C завтраками| Bed and breakfast'!AW4</f>
        <v>46068</v>
      </c>
      <c r="BP4" s="187">
        <f>'C завтраками| Bed and breakfast'!AX4</f>
        <v>46069</v>
      </c>
      <c r="BQ4" s="187">
        <f>'C завтраками| Bed and breakfast'!AY4</f>
        <v>46070</v>
      </c>
      <c r="BR4" s="187">
        <f>'C завтраками| Bed and breakfast'!AZ4</f>
        <v>46071</v>
      </c>
      <c r="BS4" s="187">
        <f>'C завтраками| Bed and breakfast'!BA4</f>
        <v>46072</v>
      </c>
      <c r="BT4" s="187">
        <f>'C завтраками| Bed and breakfast'!BB4</f>
        <v>46073</v>
      </c>
      <c r="BU4" s="187">
        <f>'C завтраками| Bed and breakfast'!BC4</f>
        <v>46074</v>
      </c>
      <c r="BV4" s="187">
        <f>'C завтраками| Bed and breakfast'!BD4</f>
        <v>46075</v>
      </c>
      <c r="BW4" s="187">
        <f>'C завтраками| Bed and breakfast'!BE4</f>
        <v>46076</v>
      </c>
      <c r="BX4" s="187">
        <f>'C завтраками| Bed and breakfast'!BF4</f>
        <v>46077</v>
      </c>
      <c r="BY4" s="187">
        <f>'C завтраками| Bed and breakfast'!BG4</f>
        <v>46078</v>
      </c>
      <c r="BZ4" s="187">
        <f>'C завтраками| Bed and breakfast'!BH4</f>
        <v>46079</v>
      </c>
      <c r="CA4" s="187">
        <f>'C завтраками| Bed and breakfast'!BI4</f>
        <v>46080</v>
      </c>
      <c r="CB4" s="187">
        <f>'C завтраками| Bed and breakfast'!BJ4</f>
        <v>46081</v>
      </c>
      <c r="CC4" s="187">
        <f>'C завтраками| Bed and breakfast'!BK4</f>
        <v>46082</v>
      </c>
      <c r="CD4" s="187">
        <f>'C завтраками| Bed and breakfast'!BL4</f>
        <v>46083</v>
      </c>
      <c r="CE4" s="187">
        <f>'C завтраками| Bed and breakfast'!BM4</f>
        <v>46084</v>
      </c>
      <c r="CF4" s="187">
        <f>'C завтраками| Bed and breakfast'!BN4</f>
        <v>46085</v>
      </c>
      <c r="CG4" s="187">
        <f>'C завтраками| Bed and breakfast'!BO4</f>
        <v>46086</v>
      </c>
      <c r="CH4" s="187">
        <f>'C завтраками| Bed and breakfast'!BP4</f>
        <v>46087</v>
      </c>
      <c r="CI4" s="187">
        <f>'C завтраками| Bed and breakfast'!BQ4</f>
        <v>46088</v>
      </c>
      <c r="CJ4" s="187">
        <f>'C завтраками| Bed and breakfast'!BR4</f>
        <v>46089</v>
      </c>
      <c r="CK4" s="187">
        <f>'C завтраками| Bed and breakfast'!BS4</f>
        <v>46090</v>
      </c>
      <c r="CL4" s="187">
        <f>'C завтраками| Bed and breakfast'!BT4</f>
        <v>46091</v>
      </c>
      <c r="CM4" s="187">
        <f>'C завтраками| Bed and breakfast'!BU4</f>
        <v>46092</v>
      </c>
      <c r="CN4" s="187">
        <f>'C завтраками| Bed and breakfast'!BV4</f>
        <v>46093</v>
      </c>
      <c r="CO4" s="187">
        <f>'C завтраками| Bed and breakfast'!BW4</f>
        <v>46094</v>
      </c>
      <c r="CP4" s="187">
        <f>'C завтраками| Bed and breakfast'!BX4</f>
        <v>46095</v>
      </c>
      <c r="CQ4" s="187">
        <f>'C завтраками| Bed and breakfast'!BY4</f>
        <v>46096</v>
      </c>
      <c r="CR4" s="187">
        <f>'C завтраками| Bed and breakfast'!BZ4</f>
        <v>46097</v>
      </c>
      <c r="CS4" s="187">
        <f>'C завтраками| Bed and breakfast'!CA4</f>
        <v>46098</v>
      </c>
      <c r="CT4" s="187">
        <f>'C завтраками| Bed and breakfast'!CB4</f>
        <v>46099</v>
      </c>
      <c r="CU4" s="187">
        <f>'C завтраками| Bed and breakfast'!CC4</f>
        <v>46100</v>
      </c>
      <c r="CV4" s="187">
        <f>'C завтраками| Bed and breakfast'!CD4</f>
        <v>46101</v>
      </c>
      <c r="CW4" s="187">
        <f>'C завтраками| Bed and breakfast'!CE4</f>
        <v>46102</v>
      </c>
      <c r="CX4" s="187">
        <f>'C завтраками| Bed and breakfast'!CF4</f>
        <v>46103</v>
      </c>
      <c r="CY4" s="187">
        <f>'C завтраками| Bed and breakfast'!CG4</f>
        <v>46104</v>
      </c>
      <c r="CZ4" s="187">
        <f>'C завтраками| Bed and breakfast'!CH4</f>
        <v>46105</v>
      </c>
      <c r="DA4" s="187">
        <f>'C завтраками| Bed and breakfast'!CI4</f>
        <v>46106</v>
      </c>
      <c r="DB4" s="187">
        <f>'C завтраками| Bed and breakfast'!CJ4</f>
        <v>46107</v>
      </c>
      <c r="DC4" s="187">
        <f>'C завтраками| Bed and breakfast'!CK4</f>
        <v>46108</v>
      </c>
      <c r="DD4" s="187">
        <f>'C завтраками| Bed and breakfast'!CL4</f>
        <v>46109</v>
      </c>
      <c r="DE4" s="187">
        <f>'C завтраками| Bed and breakfast'!CM4</f>
        <v>46110</v>
      </c>
      <c r="DF4" s="187">
        <f>'C завтраками| Bed and breakfast'!CN4</f>
        <v>46111</v>
      </c>
      <c r="DG4" s="187">
        <f>'C завтраками| Bed and breakfast'!CO4</f>
        <v>46112</v>
      </c>
      <c r="DH4" s="187">
        <f>'C завтраками| Bed and breakfast'!CP4</f>
        <v>46113</v>
      </c>
      <c r="DI4" s="187">
        <f>'C завтраками| Bed and breakfast'!CQ4</f>
        <v>46114</v>
      </c>
      <c r="DJ4" s="187">
        <f>'C завтраками| Bed and breakfast'!CR4</f>
        <v>46115</v>
      </c>
      <c r="DK4" s="187">
        <f>'C завтраками| Bed and breakfast'!CS4</f>
        <v>46116</v>
      </c>
      <c r="DL4" s="187">
        <f>'C завтраками| Bed and breakfast'!CT4</f>
        <v>46117</v>
      </c>
      <c r="DM4" s="187">
        <f>'C завтраками| Bed and breakfast'!CU4</f>
        <v>46118</v>
      </c>
      <c r="DN4" s="187">
        <f>'C завтраками| Bed and breakfast'!CV4</f>
        <v>46119</v>
      </c>
      <c r="DO4" s="187">
        <f>'C завтраками| Bed and breakfast'!CW4</f>
        <v>46120</v>
      </c>
      <c r="DP4" s="187">
        <f>'C завтраками| Bed and breakfast'!CX4</f>
        <v>46121</v>
      </c>
      <c r="DQ4" s="187">
        <f>'C завтраками| Bed and breakfast'!CY4</f>
        <v>46122</v>
      </c>
      <c r="DR4" s="187">
        <f>'C завтраками| Bed and breakfast'!CZ4</f>
        <v>46123</v>
      </c>
    </row>
    <row r="5" spans="1:129" s="53" customFormat="1" ht="21.95" customHeight="1" x14ac:dyDescent="0.2">
      <c r="A5" s="98"/>
      <c r="B5" s="187" t="e">
        <f>'C завтраками| Bed and breakfast'!#REF!</f>
        <v>#REF!</v>
      </c>
      <c r="C5" s="187" t="e">
        <f>'C завтраками| Bed and breakfast'!#REF!</f>
        <v>#REF!</v>
      </c>
      <c r="D5" s="187" t="e">
        <f>'C завтраками| Bed and breakfast'!#REF!</f>
        <v>#REF!</v>
      </c>
      <c r="E5" s="187" t="e">
        <f>'C завтраками| Bed and breakfast'!#REF!</f>
        <v>#REF!</v>
      </c>
      <c r="F5" s="187" t="e">
        <f>'C завтраками| Bed and breakfast'!#REF!</f>
        <v>#REF!</v>
      </c>
      <c r="G5" s="187" t="e">
        <f>'C завтраками| Bed and breakfast'!#REF!</f>
        <v>#REF!</v>
      </c>
      <c r="H5" s="187" t="e">
        <f>'C завтраками| Bed and breakfast'!#REF!</f>
        <v>#REF!</v>
      </c>
      <c r="I5" s="187" t="e">
        <f>'C завтраками| Bed and breakfast'!#REF!</f>
        <v>#REF!</v>
      </c>
      <c r="J5" s="187" t="e">
        <f>'C завтраками| Bed and breakfast'!#REF!</f>
        <v>#REF!</v>
      </c>
      <c r="K5" s="187" t="e">
        <f>'C завтраками| Bed and breakfast'!#REF!</f>
        <v>#REF!</v>
      </c>
      <c r="L5" s="187" t="e">
        <f>'C завтраками| Bed and breakfast'!#REF!</f>
        <v>#REF!</v>
      </c>
      <c r="M5" s="187" t="e">
        <f>'C завтраками| Bed and breakfast'!#REF!</f>
        <v>#REF!</v>
      </c>
      <c r="N5" s="187" t="e">
        <f>'C завтраками| Bed and breakfast'!#REF!</f>
        <v>#REF!</v>
      </c>
      <c r="O5" s="187" t="e">
        <f>'C завтраками| Bed and breakfast'!#REF!</f>
        <v>#REF!</v>
      </c>
      <c r="P5" s="187" t="e">
        <f>'C завтраками| Bed and breakfast'!#REF!</f>
        <v>#REF!</v>
      </c>
      <c r="Q5" s="187" t="e">
        <f>'C завтраками| Bed and breakfast'!#REF!</f>
        <v>#REF!</v>
      </c>
      <c r="R5" s="187" t="e">
        <f>'C завтраками| Bed and breakfast'!#REF!</f>
        <v>#REF!</v>
      </c>
      <c r="S5" s="187" t="e">
        <f>'C завтраками| Bed and breakfast'!#REF!</f>
        <v>#REF!</v>
      </c>
      <c r="T5" s="187">
        <f>'C завтраками| Bed and breakfast'!B5</f>
        <v>46021</v>
      </c>
      <c r="U5" s="187">
        <f>'C завтраками| Bed and breakfast'!C5</f>
        <v>46022</v>
      </c>
      <c r="V5" s="187">
        <f>'C завтраками| Bed and breakfast'!D5</f>
        <v>46023</v>
      </c>
      <c r="W5" s="187">
        <f>'C завтраками| Bed and breakfast'!E5</f>
        <v>46024</v>
      </c>
      <c r="X5" s="187">
        <f>'C завтраками| Bed and breakfast'!F5</f>
        <v>46025</v>
      </c>
      <c r="Y5" s="187">
        <f>'C завтраками| Bed and breakfast'!G5</f>
        <v>46026</v>
      </c>
      <c r="Z5" s="187">
        <f>'C завтраками| Bed and breakfast'!H5</f>
        <v>46027</v>
      </c>
      <c r="AA5" s="187">
        <f>'C завтраками| Bed and breakfast'!I5</f>
        <v>46028</v>
      </c>
      <c r="AB5" s="187">
        <f>'C завтраками| Bed and breakfast'!J5</f>
        <v>46029</v>
      </c>
      <c r="AC5" s="187">
        <f>'C завтраками| Bed and breakfast'!K5</f>
        <v>46030</v>
      </c>
      <c r="AD5" s="187">
        <f>'C завтраками| Bed and breakfast'!L5</f>
        <v>46031</v>
      </c>
      <c r="AE5" s="187">
        <f>'C завтраками| Bed and breakfast'!M5</f>
        <v>46032</v>
      </c>
      <c r="AF5" s="187">
        <f>'C завтраками| Bed and breakfast'!N5</f>
        <v>46033</v>
      </c>
      <c r="AG5" s="187">
        <f>'C завтраками| Bed and breakfast'!O5</f>
        <v>46034</v>
      </c>
      <c r="AH5" s="187">
        <f>'C завтраками| Bed and breakfast'!P5</f>
        <v>46035</v>
      </c>
      <c r="AI5" s="187">
        <f>'C завтраками| Bed and breakfast'!Q5</f>
        <v>46036</v>
      </c>
      <c r="AJ5" s="187">
        <f>'C завтраками| Bed and breakfast'!R5</f>
        <v>46037</v>
      </c>
      <c r="AK5" s="187">
        <f>'C завтраками| Bed and breakfast'!S5</f>
        <v>46038</v>
      </c>
      <c r="AL5" s="187">
        <f>'C завтраками| Bed and breakfast'!T5</f>
        <v>46039</v>
      </c>
      <c r="AM5" s="187">
        <f>'C завтраками| Bed and breakfast'!U5</f>
        <v>46040</v>
      </c>
      <c r="AN5" s="187">
        <f>'C завтраками| Bed and breakfast'!V5</f>
        <v>46041</v>
      </c>
      <c r="AO5" s="187">
        <f>'C завтраками| Bed and breakfast'!W5</f>
        <v>46042</v>
      </c>
      <c r="AP5" s="187">
        <f>'C завтраками| Bed and breakfast'!X5</f>
        <v>46043</v>
      </c>
      <c r="AQ5" s="187">
        <f>'C завтраками| Bed and breakfast'!Y5</f>
        <v>46044</v>
      </c>
      <c r="AR5" s="187">
        <f>'C завтраками| Bed and breakfast'!Z5</f>
        <v>46045</v>
      </c>
      <c r="AS5" s="187">
        <f>'C завтраками| Bed and breakfast'!AA5</f>
        <v>46046</v>
      </c>
      <c r="AT5" s="187">
        <f>'C завтраками| Bed and breakfast'!AB5</f>
        <v>46047</v>
      </c>
      <c r="AU5" s="187">
        <f>'C завтраками| Bed and breakfast'!AC5</f>
        <v>46048</v>
      </c>
      <c r="AV5" s="187">
        <f>'C завтраками| Bed and breakfast'!AD5</f>
        <v>46049</v>
      </c>
      <c r="AW5" s="187">
        <f>'C завтраками| Bed and breakfast'!AE5</f>
        <v>46050</v>
      </c>
      <c r="AX5" s="187">
        <f>'C завтраками| Bed and breakfast'!AF5</f>
        <v>46051</v>
      </c>
      <c r="AY5" s="187">
        <f>'C завтраками| Bed and breakfast'!AG5</f>
        <v>46052</v>
      </c>
      <c r="AZ5" s="187">
        <f>'C завтраками| Bed and breakfast'!AH5</f>
        <v>46053</v>
      </c>
      <c r="BA5" s="187">
        <f>'C завтраками| Bed and breakfast'!AI5</f>
        <v>46054</v>
      </c>
      <c r="BB5" s="187">
        <f>'C завтраками| Bed and breakfast'!AJ5</f>
        <v>46055</v>
      </c>
      <c r="BC5" s="187">
        <f>'C завтраками| Bed and breakfast'!AK5</f>
        <v>46056</v>
      </c>
      <c r="BD5" s="187">
        <f>'C завтраками| Bed and breakfast'!AL5</f>
        <v>46057</v>
      </c>
      <c r="BE5" s="187">
        <f>'C завтраками| Bed and breakfast'!AM5</f>
        <v>46058</v>
      </c>
      <c r="BF5" s="187">
        <f>'C завтраками| Bed and breakfast'!AN5</f>
        <v>46059</v>
      </c>
      <c r="BG5" s="187">
        <f>'C завтраками| Bed and breakfast'!AO5</f>
        <v>46060</v>
      </c>
      <c r="BH5" s="187">
        <f>'C завтраками| Bed and breakfast'!AP5</f>
        <v>46061</v>
      </c>
      <c r="BI5" s="187">
        <f>'C завтраками| Bed and breakfast'!AQ5</f>
        <v>46062</v>
      </c>
      <c r="BJ5" s="187">
        <f>'C завтраками| Bed and breakfast'!AR5</f>
        <v>46063</v>
      </c>
      <c r="BK5" s="187">
        <f>'C завтраками| Bed and breakfast'!AS5</f>
        <v>46064</v>
      </c>
      <c r="BL5" s="187">
        <f>'C завтраками| Bed and breakfast'!AT5</f>
        <v>46065</v>
      </c>
      <c r="BM5" s="187">
        <f>'C завтраками| Bed and breakfast'!AU5</f>
        <v>46066</v>
      </c>
      <c r="BN5" s="187">
        <f>'C завтраками| Bed and breakfast'!AV5</f>
        <v>46067</v>
      </c>
      <c r="BO5" s="187">
        <f>'C завтраками| Bed and breakfast'!AW5</f>
        <v>46068</v>
      </c>
      <c r="BP5" s="187">
        <f>'C завтраками| Bed and breakfast'!AX5</f>
        <v>46069</v>
      </c>
      <c r="BQ5" s="187">
        <f>'C завтраками| Bed and breakfast'!AY5</f>
        <v>46070</v>
      </c>
      <c r="BR5" s="187">
        <f>'C завтраками| Bed and breakfast'!AZ5</f>
        <v>46071</v>
      </c>
      <c r="BS5" s="187">
        <f>'C завтраками| Bed and breakfast'!BA5</f>
        <v>46072</v>
      </c>
      <c r="BT5" s="187">
        <f>'C завтраками| Bed and breakfast'!BB5</f>
        <v>46073</v>
      </c>
      <c r="BU5" s="187">
        <f>'C завтраками| Bed and breakfast'!BC5</f>
        <v>46074</v>
      </c>
      <c r="BV5" s="187">
        <f>'C завтраками| Bed and breakfast'!BD5</f>
        <v>46075</v>
      </c>
      <c r="BW5" s="187">
        <f>'C завтраками| Bed and breakfast'!BE5</f>
        <v>46076</v>
      </c>
      <c r="BX5" s="187">
        <f>'C завтраками| Bed and breakfast'!BF5</f>
        <v>46077</v>
      </c>
      <c r="BY5" s="187">
        <f>'C завтраками| Bed and breakfast'!BG5</f>
        <v>46078</v>
      </c>
      <c r="BZ5" s="187">
        <f>'C завтраками| Bed and breakfast'!BH5</f>
        <v>46079</v>
      </c>
      <c r="CA5" s="187">
        <f>'C завтраками| Bed and breakfast'!BI5</f>
        <v>46080</v>
      </c>
      <c r="CB5" s="187">
        <f>'C завтраками| Bed and breakfast'!BJ5</f>
        <v>46081</v>
      </c>
      <c r="CC5" s="187">
        <f>'C завтраками| Bed and breakfast'!BK5</f>
        <v>46082</v>
      </c>
      <c r="CD5" s="187">
        <f>'C завтраками| Bed and breakfast'!BL5</f>
        <v>46083</v>
      </c>
      <c r="CE5" s="187">
        <f>'C завтраками| Bed and breakfast'!BM5</f>
        <v>46084</v>
      </c>
      <c r="CF5" s="187">
        <f>'C завтраками| Bed and breakfast'!BN5</f>
        <v>46085</v>
      </c>
      <c r="CG5" s="187">
        <f>'C завтраками| Bed and breakfast'!BO5</f>
        <v>46086</v>
      </c>
      <c r="CH5" s="187">
        <f>'C завтраками| Bed and breakfast'!BP5</f>
        <v>46087</v>
      </c>
      <c r="CI5" s="187">
        <f>'C завтраками| Bed and breakfast'!BQ5</f>
        <v>46088</v>
      </c>
      <c r="CJ5" s="187">
        <f>'C завтраками| Bed and breakfast'!BR5</f>
        <v>46089</v>
      </c>
      <c r="CK5" s="187">
        <f>'C завтраками| Bed and breakfast'!BS5</f>
        <v>46090</v>
      </c>
      <c r="CL5" s="187">
        <f>'C завтраками| Bed and breakfast'!BT5</f>
        <v>46091</v>
      </c>
      <c r="CM5" s="187">
        <f>'C завтраками| Bed and breakfast'!BU5</f>
        <v>46092</v>
      </c>
      <c r="CN5" s="187">
        <f>'C завтраками| Bed and breakfast'!BV5</f>
        <v>46093</v>
      </c>
      <c r="CO5" s="187">
        <f>'C завтраками| Bed and breakfast'!BW5</f>
        <v>46094</v>
      </c>
      <c r="CP5" s="187">
        <f>'C завтраками| Bed and breakfast'!BX5</f>
        <v>46095</v>
      </c>
      <c r="CQ5" s="187">
        <f>'C завтраками| Bed and breakfast'!BY5</f>
        <v>46096</v>
      </c>
      <c r="CR5" s="187">
        <f>'C завтраками| Bed and breakfast'!BZ5</f>
        <v>46097</v>
      </c>
      <c r="CS5" s="187">
        <f>'C завтраками| Bed and breakfast'!CA5</f>
        <v>46098</v>
      </c>
      <c r="CT5" s="187">
        <f>'C завтраками| Bed and breakfast'!CB5</f>
        <v>46099</v>
      </c>
      <c r="CU5" s="187">
        <f>'C завтраками| Bed and breakfast'!CC5</f>
        <v>46100</v>
      </c>
      <c r="CV5" s="187">
        <f>'C завтраками| Bed and breakfast'!CD5</f>
        <v>46101</v>
      </c>
      <c r="CW5" s="187">
        <f>'C завтраками| Bed and breakfast'!CE5</f>
        <v>46102</v>
      </c>
      <c r="CX5" s="187">
        <f>'C завтраками| Bed and breakfast'!CF5</f>
        <v>46103</v>
      </c>
      <c r="CY5" s="187">
        <f>'C завтраками| Bed and breakfast'!CG5</f>
        <v>46104</v>
      </c>
      <c r="CZ5" s="187">
        <f>'C завтраками| Bed and breakfast'!CH5</f>
        <v>46105</v>
      </c>
      <c r="DA5" s="187">
        <f>'C завтраками| Bed and breakfast'!CI5</f>
        <v>46106</v>
      </c>
      <c r="DB5" s="187">
        <f>'C завтраками| Bed and breakfast'!CJ5</f>
        <v>46107</v>
      </c>
      <c r="DC5" s="187">
        <f>'C завтраками| Bed and breakfast'!CK5</f>
        <v>46108</v>
      </c>
      <c r="DD5" s="187">
        <f>'C завтраками| Bed and breakfast'!CL5</f>
        <v>46109</v>
      </c>
      <c r="DE5" s="187">
        <f>'C завтраками| Bed and breakfast'!CM5</f>
        <v>46110</v>
      </c>
      <c r="DF5" s="187">
        <f>'C завтраками| Bed and breakfast'!CN5</f>
        <v>46111</v>
      </c>
      <c r="DG5" s="187">
        <f>'C завтраками| Bed and breakfast'!CO5</f>
        <v>46112</v>
      </c>
      <c r="DH5" s="187">
        <f>'C завтраками| Bed and breakfast'!CP5</f>
        <v>46113</v>
      </c>
      <c r="DI5" s="187">
        <f>'C завтраками| Bed and breakfast'!CQ5</f>
        <v>46114</v>
      </c>
      <c r="DJ5" s="187">
        <f>'C завтраками| Bed and breakfast'!CR5</f>
        <v>46115</v>
      </c>
      <c r="DK5" s="187">
        <f>'C завтраками| Bed and breakfast'!CS5</f>
        <v>46116</v>
      </c>
      <c r="DL5" s="187">
        <f>'C завтраками| Bed and breakfast'!CT5</f>
        <v>46117</v>
      </c>
      <c r="DM5" s="187">
        <f>'C завтраками| Bed and breakfast'!CU5</f>
        <v>46118</v>
      </c>
      <c r="DN5" s="187">
        <f>'C завтраками| Bed and breakfast'!CV5</f>
        <v>46119</v>
      </c>
      <c r="DO5" s="187">
        <f>'C завтраками| Bed and breakfast'!CW5</f>
        <v>46120</v>
      </c>
      <c r="DP5" s="187">
        <f>'C завтраками| Bed and breakfast'!CX5</f>
        <v>46121</v>
      </c>
      <c r="DQ5" s="187">
        <f>'C завтраками| Bed and breakfast'!CY5</f>
        <v>46122</v>
      </c>
      <c r="DR5" s="187">
        <f>'C завтраками| Bed and breakfast'!CZ5</f>
        <v>46123</v>
      </c>
    </row>
    <row r="6" spans="1:129" s="53" customFormat="1" x14ac:dyDescent="0.2">
      <c r="A6" s="42" t="s">
        <v>83</v>
      </c>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row>
    <row r="7" spans="1:129" s="53" customFormat="1" x14ac:dyDescent="0.2">
      <c r="A7" s="88">
        <v>1</v>
      </c>
      <c r="B7" s="8" t="e">
        <f>'C завтраками| Bed and breakfast'!#REF!*0.9</f>
        <v>#REF!</v>
      </c>
      <c r="C7" s="8" t="e">
        <f>'C завтраками| Bed and breakfast'!#REF!*0.9</f>
        <v>#REF!</v>
      </c>
      <c r="D7" s="8" t="e">
        <f>'C завтраками| Bed and breakfast'!#REF!*0.9</f>
        <v>#REF!</v>
      </c>
      <c r="E7" s="8" t="e">
        <f>'C завтраками| Bed and breakfast'!#REF!*0.9</f>
        <v>#REF!</v>
      </c>
      <c r="F7" s="8" t="e">
        <f>'C завтраками| Bed and breakfast'!#REF!*0.9</f>
        <v>#REF!</v>
      </c>
      <c r="G7" s="8" t="e">
        <f>'C завтраками| Bed and breakfast'!#REF!*0.9</f>
        <v>#REF!</v>
      </c>
      <c r="H7" s="8" t="e">
        <f>'C завтраками| Bed and breakfast'!#REF!*0.9</f>
        <v>#REF!</v>
      </c>
      <c r="I7" s="8" t="e">
        <f>'C завтраками| Bed and breakfast'!#REF!*0.9</f>
        <v>#REF!</v>
      </c>
      <c r="J7" s="8" t="e">
        <f>'C завтраками| Bed and breakfast'!#REF!*0.9</f>
        <v>#REF!</v>
      </c>
      <c r="K7" s="8" t="e">
        <f>'C завтраками| Bed and breakfast'!#REF!*0.9</f>
        <v>#REF!</v>
      </c>
      <c r="L7" s="8" t="e">
        <f>'C завтраками| Bed and breakfast'!#REF!*0.9</f>
        <v>#REF!</v>
      </c>
      <c r="M7" s="8" t="e">
        <f>'C завтраками| Bed and breakfast'!#REF!*0.9</f>
        <v>#REF!</v>
      </c>
      <c r="N7" s="8" t="e">
        <f>'C завтраками| Bed and breakfast'!#REF!*0.9</f>
        <v>#REF!</v>
      </c>
      <c r="O7" s="8" t="e">
        <f>'C завтраками| Bed and breakfast'!#REF!*0.9</f>
        <v>#REF!</v>
      </c>
      <c r="P7" s="8" t="e">
        <f>'C завтраками| Bed and breakfast'!#REF!*0.9</f>
        <v>#REF!</v>
      </c>
      <c r="Q7" s="8" t="e">
        <f>'C завтраками| Bed and breakfast'!#REF!*0.9</f>
        <v>#REF!</v>
      </c>
      <c r="R7" s="8" t="e">
        <f>'C завтраками| Bed and breakfast'!#REF!*0.9</f>
        <v>#REF!</v>
      </c>
      <c r="S7" s="8" t="e">
        <f>'C завтраками| Bed and breakfast'!#REF!*0.9</f>
        <v>#REF!</v>
      </c>
      <c r="T7" s="8">
        <f>'C завтраками| Bed and breakfast'!B7*0.9</f>
        <v>33525</v>
      </c>
      <c r="U7" s="8">
        <f>'C завтраками| Bed and breakfast'!C7*0.9</f>
        <v>46575</v>
      </c>
      <c r="V7" s="8">
        <f>'C завтраками| Bed and breakfast'!D7*0.9</f>
        <v>46575</v>
      </c>
      <c r="W7" s="8">
        <f>'C завтраками| Bed and breakfast'!E7*0.9</f>
        <v>46575</v>
      </c>
      <c r="X7" s="8">
        <f>'C завтраками| Bed and breakfast'!F7*0.9</f>
        <v>40275</v>
      </c>
      <c r="Y7" s="8">
        <f>'C завтраками| Bed and breakfast'!G7*0.9</f>
        <v>40275</v>
      </c>
      <c r="Z7" s="8">
        <f>'C завтраками| Bed and breakfast'!H7*0.9</f>
        <v>40275</v>
      </c>
      <c r="AA7" s="8">
        <f>'C завтраками| Bed and breakfast'!I7*0.9</f>
        <v>40275</v>
      </c>
      <c r="AB7" s="8">
        <f>'C завтраками| Bed and breakfast'!J7*0.9</f>
        <v>40275</v>
      </c>
      <c r="AC7" s="8">
        <f>'C завтраками| Bed and breakfast'!K7*0.9</f>
        <v>40275</v>
      </c>
      <c r="AD7" s="8">
        <f>'C завтраками| Bed and breakfast'!L7*0.9</f>
        <v>32805</v>
      </c>
      <c r="AE7" s="8">
        <f>'C завтраками| Bed and breakfast'!M7*0.9</f>
        <v>17955</v>
      </c>
      <c r="AF7" s="8">
        <f>'C завтраками| Bed and breakfast'!N7*0.9</f>
        <v>17955</v>
      </c>
      <c r="AG7" s="8">
        <f>'C завтраками| Bed and breakfast'!O7*0.9</f>
        <v>17955</v>
      </c>
      <c r="AH7" s="8">
        <f>'C завтраками| Bed and breakfast'!P7*0.9</f>
        <v>17955</v>
      </c>
      <c r="AI7" s="8">
        <f>'C завтраками| Bed and breakfast'!Q7*0.9</f>
        <v>17955</v>
      </c>
      <c r="AJ7" s="8">
        <f>'C завтраками| Bed and breakfast'!R7*0.9</f>
        <v>19755</v>
      </c>
      <c r="AK7" s="8">
        <f>'C завтраками| Bed and breakfast'!S7*0.9</f>
        <v>19755</v>
      </c>
      <c r="AL7" s="8">
        <f>'C завтраками| Bed and breakfast'!T7*0.9</f>
        <v>19755</v>
      </c>
      <c r="AM7" s="8">
        <f>'C завтраками| Bed and breakfast'!U7*0.9</f>
        <v>19755</v>
      </c>
      <c r="AN7" s="8">
        <f>'C завтраками| Bed and breakfast'!V7*0.9</f>
        <v>19755</v>
      </c>
      <c r="AO7" s="8">
        <f>'C завтраками| Bed and breakfast'!W7*0.9</f>
        <v>17955</v>
      </c>
      <c r="AP7" s="8">
        <f>'C завтраками| Bed and breakfast'!X7*0.9</f>
        <v>17955</v>
      </c>
      <c r="AQ7" s="8">
        <f>'C завтраками| Bed and breakfast'!Y7*0.9</f>
        <v>17955</v>
      </c>
      <c r="AR7" s="8">
        <f>'C завтраками| Bed and breakfast'!Z7*0.9</f>
        <v>17955</v>
      </c>
      <c r="AS7" s="8">
        <f>'C завтраками| Bed and breakfast'!AA7*0.9</f>
        <v>17955</v>
      </c>
      <c r="AT7" s="8">
        <f>'C завтраками| Bed and breakfast'!AB7*0.9</f>
        <v>21555</v>
      </c>
      <c r="AU7" s="8">
        <f>'C завтраками| Bed and breakfast'!AC7*0.9</f>
        <v>21555</v>
      </c>
      <c r="AV7" s="8">
        <f>'C завтраками| Bed and breakfast'!AD7*0.9</f>
        <v>21555</v>
      </c>
      <c r="AW7" s="8">
        <f>'C завтраками| Bed and breakfast'!AE7*0.9</f>
        <v>21555</v>
      </c>
      <c r="AX7" s="8">
        <f>'C завтраками| Bed and breakfast'!AF7*0.9</f>
        <v>21555</v>
      </c>
      <c r="AY7" s="8">
        <f>'C завтраками| Bed and breakfast'!AG7*0.9</f>
        <v>23355</v>
      </c>
      <c r="AZ7" s="8">
        <f>'C завтраками| Bed and breakfast'!AH7*0.9</f>
        <v>25605</v>
      </c>
      <c r="BA7" s="8">
        <f>'C завтраками| Bed and breakfast'!AI7*0.9</f>
        <v>26055</v>
      </c>
      <c r="BB7" s="8">
        <f>'C завтраками| Bed and breakfast'!AJ7*0.9</f>
        <v>26055</v>
      </c>
      <c r="BC7" s="8">
        <f>'C завтраками| Bed and breakfast'!AK7*0.9</f>
        <v>26055</v>
      </c>
      <c r="BD7" s="8">
        <f>'C завтраками| Bed and breakfast'!AL7*0.9</f>
        <v>26055</v>
      </c>
      <c r="BE7" s="8">
        <f>'C завтраками| Bed and breakfast'!AM7*0.9</f>
        <v>26055</v>
      </c>
      <c r="BF7" s="8">
        <f>'C завтраками| Bed and breakfast'!AN7*0.9</f>
        <v>26055</v>
      </c>
      <c r="BG7" s="8">
        <f>'C завтраками| Bed and breakfast'!AO7*0.9</f>
        <v>26055</v>
      </c>
      <c r="BH7" s="8">
        <f>'C завтраками| Bed and breakfast'!AP7*0.9</f>
        <v>26055</v>
      </c>
      <c r="BI7" s="8">
        <f>'C завтраками| Bed and breakfast'!AQ7*0.9</f>
        <v>26055</v>
      </c>
      <c r="BJ7" s="8">
        <f>'C завтраками| Bed and breakfast'!AR7*0.9</f>
        <v>26055</v>
      </c>
      <c r="BK7" s="8">
        <f>'C завтраками| Bed and breakfast'!AS7*0.9</f>
        <v>24255</v>
      </c>
      <c r="BL7" s="8">
        <f>'C завтраками| Bed and breakfast'!AT7*0.9</f>
        <v>24255</v>
      </c>
      <c r="BM7" s="8">
        <f>'C завтраками| Bed and breakfast'!AU7*0.9</f>
        <v>26055</v>
      </c>
      <c r="BN7" s="8">
        <f>'C завтраками| Bed and breakfast'!AV7*0.9</f>
        <v>26055</v>
      </c>
      <c r="BO7" s="8">
        <f>'C завтраками| Bed and breakfast'!AW7*0.9</f>
        <v>27855</v>
      </c>
      <c r="BP7" s="8">
        <f>'C завтраками| Bed and breakfast'!AX7*0.9</f>
        <v>30105</v>
      </c>
      <c r="BQ7" s="8">
        <f>'C завтраками| Bed and breakfast'!AY7*0.9</f>
        <v>30105</v>
      </c>
      <c r="BR7" s="8">
        <f>'C завтраками| Bed and breakfast'!AZ7*0.9</f>
        <v>30105</v>
      </c>
      <c r="BS7" s="8">
        <f>'C завтраками| Bed and breakfast'!BA7*0.9</f>
        <v>30105</v>
      </c>
      <c r="BT7" s="8">
        <f>'C завтраками| Bed and breakfast'!BB7*0.9</f>
        <v>32355</v>
      </c>
      <c r="BU7" s="8">
        <f>'C завтраками| Bed and breakfast'!BC7*0.9</f>
        <v>35055</v>
      </c>
      <c r="BV7" s="8">
        <f>'C завтраками| Bed and breakfast'!BD7*0.9</f>
        <v>35055</v>
      </c>
      <c r="BW7" s="8">
        <f>'C завтраками| Bed and breakfast'!BE7*0.9</f>
        <v>32355</v>
      </c>
      <c r="BX7" s="8">
        <f>'C завтраками| Bed and breakfast'!BF7*0.9</f>
        <v>27855</v>
      </c>
      <c r="BY7" s="8">
        <f>'C завтраками| Bed and breakfast'!BG7*0.9</f>
        <v>27855</v>
      </c>
      <c r="BZ7" s="8">
        <f>'C завтраками| Bed and breakfast'!BH7*0.9</f>
        <v>30105</v>
      </c>
      <c r="CA7" s="8">
        <f>'C завтраками| Bed and breakfast'!BI7*0.9</f>
        <v>30105</v>
      </c>
      <c r="CB7" s="8">
        <f>'C завтраками| Bed and breakfast'!BJ7*0.9</f>
        <v>22455</v>
      </c>
      <c r="CC7" s="8">
        <f>'C завтраками| Bed and breakfast'!BK7*0.9</f>
        <v>22860</v>
      </c>
      <c r="CD7" s="8">
        <f>'C завтраками| Bed and breakfast'!BL7*0.9</f>
        <v>22860</v>
      </c>
      <c r="CE7" s="8">
        <f>'C завтраками| Bed and breakfast'!BM7*0.9</f>
        <v>22860</v>
      </c>
      <c r="CF7" s="8">
        <f>'C завтраками| Bed and breakfast'!BN7*0.9</f>
        <v>21510</v>
      </c>
      <c r="CG7" s="8">
        <f>'C завтраками| Bed and breakfast'!BO7*0.9</f>
        <v>21510</v>
      </c>
      <c r="CH7" s="8">
        <f>'C завтраками| Bed and breakfast'!BP7*0.9</f>
        <v>22860</v>
      </c>
      <c r="CI7" s="8">
        <f>'C завтраками| Bed and breakfast'!BQ7*0.9</f>
        <v>22860</v>
      </c>
      <c r="CJ7" s="8">
        <f>'C завтраками| Bed and breakfast'!BR7*0.9</f>
        <v>22860</v>
      </c>
      <c r="CK7" s="8">
        <f>'C завтраками| Bed and breakfast'!BS7*0.9</f>
        <v>21510</v>
      </c>
      <c r="CL7" s="8">
        <f>'C завтраками| Bed and breakfast'!BT7*0.9</f>
        <v>21510</v>
      </c>
      <c r="CM7" s="8">
        <f>'C завтраками| Bed and breakfast'!BU7*0.9</f>
        <v>21510</v>
      </c>
      <c r="CN7" s="8">
        <f>'C завтраками| Bed and breakfast'!BV7*0.9</f>
        <v>21510</v>
      </c>
      <c r="CO7" s="8">
        <f>'C завтраками| Bed and breakfast'!BW7*0.9</f>
        <v>21510</v>
      </c>
      <c r="CP7" s="8">
        <f>'C завтраками| Bed and breakfast'!BX7*0.9</f>
        <v>21510</v>
      </c>
      <c r="CQ7" s="8">
        <f>'C завтраками| Bed and breakfast'!BY7*0.9</f>
        <v>21510</v>
      </c>
      <c r="CR7" s="8">
        <f>'C завтраками| Bed and breakfast'!BZ7*0.9</f>
        <v>21510</v>
      </c>
      <c r="CS7" s="8">
        <f>'C завтраками| Bed and breakfast'!CA7*0.9</f>
        <v>21510</v>
      </c>
      <c r="CT7" s="8">
        <f>'C завтраками| Bed and breakfast'!CB7*0.9</f>
        <v>21510</v>
      </c>
      <c r="CU7" s="8">
        <f>'C завтраками| Bed and breakfast'!CC7*0.9</f>
        <v>21510</v>
      </c>
      <c r="CV7" s="8">
        <f>'C завтраками| Bed and breakfast'!CD7*0.9</f>
        <v>21510</v>
      </c>
      <c r="CW7" s="8">
        <f>'C завтраками| Bed and breakfast'!CE7*0.9</f>
        <v>21510</v>
      </c>
      <c r="CX7" s="8">
        <f>'C завтраками| Bed and breakfast'!CF7*0.9</f>
        <v>21510</v>
      </c>
      <c r="CY7" s="8">
        <f>'C завтраками| Bed and breakfast'!CG7*0.9</f>
        <v>21510</v>
      </c>
      <c r="CZ7" s="8">
        <f>'C завтраками| Bed and breakfast'!CH7*0.9</f>
        <v>21510</v>
      </c>
      <c r="DA7" s="8">
        <f>'C завтраками| Bed and breakfast'!CI7*0.9</f>
        <v>21510</v>
      </c>
      <c r="DB7" s="8">
        <f>'C завтраками| Bed and breakfast'!CJ7*0.9</f>
        <v>21510</v>
      </c>
      <c r="DC7" s="8">
        <f>'C завтраками| Bed and breakfast'!CK7*0.9</f>
        <v>21510</v>
      </c>
      <c r="DD7" s="8">
        <f>'C завтраками| Bed and breakfast'!CL7*0.9</f>
        <v>21510</v>
      </c>
      <c r="DE7" s="8">
        <f>'C завтраками| Bed and breakfast'!CM7*0.9</f>
        <v>21510</v>
      </c>
      <c r="DF7" s="8">
        <f>'C завтраками| Bed and breakfast'!CN7*0.9</f>
        <v>21510</v>
      </c>
      <c r="DG7" s="8">
        <f>'C завтраками| Bed and breakfast'!CO7*0.9</f>
        <v>21510</v>
      </c>
      <c r="DH7" s="8">
        <f>'C завтраками| Bed and breakfast'!CP7*0.9</f>
        <v>13185</v>
      </c>
      <c r="DI7" s="8">
        <f>'C завтраками| Bed and breakfast'!CQ7*0.9</f>
        <v>13185</v>
      </c>
      <c r="DJ7" s="8">
        <f>'C завтраками| Bed and breakfast'!CR7*0.9</f>
        <v>13635</v>
      </c>
      <c r="DK7" s="8">
        <f>'C завтраками| Bed and breakfast'!CS7*0.9</f>
        <v>13635</v>
      </c>
      <c r="DL7" s="8">
        <f>'C завтраками| Bed and breakfast'!CT7*0.9</f>
        <v>13185</v>
      </c>
      <c r="DM7" s="8">
        <f>'C завтраками| Bed and breakfast'!CU7*0.9</f>
        <v>13185</v>
      </c>
      <c r="DN7" s="8">
        <f>'C завтраками| Bed and breakfast'!CV7*0.9</f>
        <v>13185</v>
      </c>
      <c r="DO7" s="8">
        <f>'C завтраками| Bed and breakfast'!CW7*0.9</f>
        <v>13185</v>
      </c>
      <c r="DP7" s="8">
        <f>'C завтраками| Bed and breakfast'!CX7*0.9</f>
        <v>13185</v>
      </c>
      <c r="DQ7" s="8">
        <f>'C завтраками| Bed and breakfast'!CY7*0.9</f>
        <v>13635</v>
      </c>
      <c r="DR7" s="8">
        <f>'C завтраками| Bed and breakfast'!CZ7*0.9</f>
        <v>13635</v>
      </c>
    </row>
    <row r="8" spans="1:129" s="53" customFormat="1" x14ac:dyDescent="0.2">
      <c r="A8" s="88">
        <v>2</v>
      </c>
      <c r="B8" s="8" t="e">
        <f>'C завтраками| Bed and breakfast'!#REF!*0.9</f>
        <v>#REF!</v>
      </c>
      <c r="C8" s="8" t="e">
        <f>'C завтраками| Bed and breakfast'!#REF!*0.9</f>
        <v>#REF!</v>
      </c>
      <c r="D8" s="8" t="e">
        <f>'C завтраками| Bed and breakfast'!#REF!*0.9</f>
        <v>#REF!</v>
      </c>
      <c r="E8" s="8" t="e">
        <f>'C завтраками| Bed and breakfast'!#REF!*0.9</f>
        <v>#REF!</v>
      </c>
      <c r="F8" s="8" t="e">
        <f>'C завтраками| Bed and breakfast'!#REF!*0.9</f>
        <v>#REF!</v>
      </c>
      <c r="G8" s="8" t="e">
        <f>'C завтраками| Bed and breakfast'!#REF!*0.9</f>
        <v>#REF!</v>
      </c>
      <c r="H8" s="8" t="e">
        <f>'C завтраками| Bed and breakfast'!#REF!*0.9</f>
        <v>#REF!</v>
      </c>
      <c r="I8" s="8" t="e">
        <f>'C завтраками| Bed and breakfast'!#REF!*0.9</f>
        <v>#REF!</v>
      </c>
      <c r="J8" s="8" t="e">
        <f>'C завтраками| Bed and breakfast'!#REF!*0.9</f>
        <v>#REF!</v>
      </c>
      <c r="K8" s="8" t="e">
        <f>'C завтраками| Bed and breakfast'!#REF!*0.9</f>
        <v>#REF!</v>
      </c>
      <c r="L8" s="8" t="e">
        <f>'C завтраками| Bed and breakfast'!#REF!*0.9</f>
        <v>#REF!</v>
      </c>
      <c r="M8" s="8" t="e">
        <f>'C завтраками| Bed and breakfast'!#REF!*0.9</f>
        <v>#REF!</v>
      </c>
      <c r="N8" s="8" t="e">
        <f>'C завтраками| Bed and breakfast'!#REF!*0.9</f>
        <v>#REF!</v>
      </c>
      <c r="O8" s="8" t="e">
        <f>'C завтраками| Bed and breakfast'!#REF!*0.9</f>
        <v>#REF!</v>
      </c>
      <c r="P8" s="8" t="e">
        <f>'C завтраками| Bed and breakfast'!#REF!*0.9</f>
        <v>#REF!</v>
      </c>
      <c r="Q8" s="8" t="e">
        <f>'C завтраками| Bed and breakfast'!#REF!*0.9</f>
        <v>#REF!</v>
      </c>
      <c r="R8" s="8" t="e">
        <f>'C завтраками| Bed and breakfast'!#REF!*0.9</f>
        <v>#REF!</v>
      </c>
      <c r="S8" s="8" t="e">
        <f>'C завтраками| Bed and breakfast'!#REF!*0.9</f>
        <v>#REF!</v>
      </c>
      <c r="T8" s="8">
        <f>'C завтраками| Bed and breakfast'!B8*0.9</f>
        <v>35550</v>
      </c>
      <c r="U8" s="8">
        <f>'C завтраками| Bed and breakfast'!C8*0.9</f>
        <v>48600</v>
      </c>
      <c r="V8" s="8">
        <f>'C завтраками| Bed and breakfast'!D8*0.9</f>
        <v>48600</v>
      </c>
      <c r="W8" s="8">
        <f>'C завтраками| Bed and breakfast'!E8*0.9</f>
        <v>48600</v>
      </c>
      <c r="X8" s="8">
        <f>'C завтраками| Bed and breakfast'!F8*0.9</f>
        <v>42300</v>
      </c>
      <c r="Y8" s="8">
        <f>'C завтраками| Bed and breakfast'!G8*0.9</f>
        <v>42300</v>
      </c>
      <c r="Z8" s="8">
        <f>'C завтраками| Bed and breakfast'!H8*0.9</f>
        <v>42300</v>
      </c>
      <c r="AA8" s="8">
        <f>'C завтраками| Bed and breakfast'!I8*0.9</f>
        <v>42300</v>
      </c>
      <c r="AB8" s="8">
        <f>'C завтраками| Bed and breakfast'!J8*0.9</f>
        <v>42300</v>
      </c>
      <c r="AC8" s="8">
        <f>'C завтраками| Bed and breakfast'!K8*0.9</f>
        <v>42300</v>
      </c>
      <c r="AD8" s="8">
        <f>'C завтраками| Bed and breakfast'!L8*0.9</f>
        <v>34560</v>
      </c>
      <c r="AE8" s="8">
        <f>'C завтраками| Bed and breakfast'!M8*0.9</f>
        <v>19710</v>
      </c>
      <c r="AF8" s="8">
        <f>'C завтраками| Bed and breakfast'!N8*0.9</f>
        <v>19710</v>
      </c>
      <c r="AG8" s="8">
        <f>'C завтраками| Bed and breakfast'!O8*0.9</f>
        <v>19710</v>
      </c>
      <c r="AH8" s="8">
        <f>'C завтраками| Bed and breakfast'!P8*0.9</f>
        <v>19710</v>
      </c>
      <c r="AI8" s="8">
        <f>'C завтраками| Bed and breakfast'!Q8*0.9</f>
        <v>19710</v>
      </c>
      <c r="AJ8" s="8">
        <f>'C завтраками| Bed and breakfast'!R8*0.9</f>
        <v>21510</v>
      </c>
      <c r="AK8" s="8">
        <f>'C завтраками| Bed and breakfast'!S8*0.9</f>
        <v>21510</v>
      </c>
      <c r="AL8" s="8">
        <f>'C завтраками| Bed and breakfast'!T8*0.9</f>
        <v>21510</v>
      </c>
      <c r="AM8" s="8">
        <f>'C завтраками| Bed and breakfast'!U8*0.9</f>
        <v>21510</v>
      </c>
      <c r="AN8" s="8">
        <f>'C завтраками| Bed and breakfast'!V8*0.9</f>
        <v>21510</v>
      </c>
      <c r="AO8" s="8">
        <f>'C завтраками| Bed and breakfast'!W8*0.9</f>
        <v>19710</v>
      </c>
      <c r="AP8" s="8">
        <f>'C завтраками| Bed and breakfast'!X8*0.9</f>
        <v>19710</v>
      </c>
      <c r="AQ8" s="8">
        <f>'C завтраками| Bed and breakfast'!Y8*0.9</f>
        <v>19710</v>
      </c>
      <c r="AR8" s="8">
        <f>'C завтраками| Bed and breakfast'!Z8*0.9</f>
        <v>19710</v>
      </c>
      <c r="AS8" s="8">
        <f>'C завтраками| Bed and breakfast'!AA8*0.9</f>
        <v>19710</v>
      </c>
      <c r="AT8" s="8">
        <f>'C завтраками| Bed and breakfast'!AB8*0.9</f>
        <v>23310</v>
      </c>
      <c r="AU8" s="8">
        <f>'C завтраками| Bed and breakfast'!AC8*0.9</f>
        <v>23310</v>
      </c>
      <c r="AV8" s="8">
        <f>'C завтраками| Bed and breakfast'!AD8*0.9</f>
        <v>23310</v>
      </c>
      <c r="AW8" s="8">
        <f>'C завтраками| Bed and breakfast'!AE8*0.9</f>
        <v>23310</v>
      </c>
      <c r="AX8" s="8">
        <f>'C завтраками| Bed and breakfast'!AF8*0.9</f>
        <v>23310</v>
      </c>
      <c r="AY8" s="8">
        <f>'C завтраками| Bed and breakfast'!AG8*0.9</f>
        <v>25110</v>
      </c>
      <c r="AZ8" s="8">
        <f>'C завтраками| Bed and breakfast'!AH8*0.9</f>
        <v>27360</v>
      </c>
      <c r="BA8" s="8">
        <f>'C завтраками| Bed and breakfast'!AI8*0.9</f>
        <v>27810</v>
      </c>
      <c r="BB8" s="8">
        <f>'C завтраками| Bed and breakfast'!AJ8*0.9</f>
        <v>27810</v>
      </c>
      <c r="BC8" s="8">
        <f>'C завтраками| Bed and breakfast'!AK8*0.9</f>
        <v>27810</v>
      </c>
      <c r="BD8" s="8">
        <f>'C завтраками| Bed and breakfast'!AL8*0.9</f>
        <v>27810</v>
      </c>
      <c r="BE8" s="8">
        <f>'C завтраками| Bed and breakfast'!AM8*0.9</f>
        <v>27810</v>
      </c>
      <c r="BF8" s="8">
        <f>'C завтраками| Bed and breakfast'!AN8*0.9</f>
        <v>27810</v>
      </c>
      <c r="BG8" s="8">
        <f>'C завтраками| Bed and breakfast'!AO8*0.9</f>
        <v>27810</v>
      </c>
      <c r="BH8" s="8">
        <f>'C завтраками| Bed and breakfast'!AP8*0.9</f>
        <v>27810</v>
      </c>
      <c r="BI8" s="8">
        <f>'C завтраками| Bed and breakfast'!AQ8*0.9</f>
        <v>27810</v>
      </c>
      <c r="BJ8" s="8">
        <f>'C завтраками| Bed and breakfast'!AR8*0.9</f>
        <v>27810</v>
      </c>
      <c r="BK8" s="8">
        <f>'C завтраками| Bed and breakfast'!AS8*0.9</f>
        <v>26010</v>
      </c>
      <c r="BL8" s="8">
        <f>'C завтраками| Bed and breakfast'!AT8*0.9</f>
        <v>26010</v>
      </c>
      <c r="BM8" s="8">
        <f>'C завтраками| Bed and breakfast'!AU8*0.9</f>
        <v>27810</v>
      </c>
      <c r="BN8" s="8">
        <f>'C завтраками| Bed and breakfast'!AV8*0.9</f>
        <v>27810</v>
      </c>
      <c r="BO8" s="8">
        <f>'C завтраками| Bed and breakfast'!AW8*0.9</f>
        <v>29610</v>
      </c>
      <c r="BP8" s="8">
        <f>'C завтраками| Bed and breakfast'!AX8*0.9</f>
        <v>31860</v>
      </c>
      <c r="BQ8" s="8">
        <f>'C завтраками| Bed and breakfast'!AY8*0.9</f>
        <v>31860</v>
      </c>
      <c r="BR8" s="8">
        <f>'C завтраками| Bed and breakfast'!AZ8*0.9</f>
        <v>31860</v>
      </c>
      <c r="BS8" s="8">
        <f>'C завтраками| Bed and breakfast'!BA8*0.9</f>
        <v>31860</v>
      </c>
      <c r="BT8" s="8">
        <f>'C завтраками| Bed and breakfast'!BB8*0.9</f>
        <v>34110</v>
      </c>
      <c r="BU8" s="8">
        <f>'C завтраками| Bed and breakfast'!BC8*0.9</f>
        <v>36810</v>
      </c>
      <c r="BV8" s="8">
        <f>'C завтраками| Bed and breakfast'!BD8*0.9</f>
        <v>36810</v>
      </c>
      <c r="BW8" s="8">
        <f>'C завтраками| Bed and breakfast'!BE8*0.9</f>
        <v>34110</v>
      </c>
      <c r="BX8" s="8">
        <f>'C завтраками| Bed and breakfast'!BF8*0.9</f>
        <v>29610</v>
      </c>
      <c r="BY8" s="8">
        <f>'C завтраками| Bed and breakfast'!BG8*0.9</f>
        <v>29610</v>
      </c>
      <c r="BZ8" s="8">
        <f>'C завтраками| Bed and breakfast'!BH8*0.9</f>
        <v>31860</v>
      </c>
      <c r="CA8" s="8">
        <f>'C завтраками| Bed and breakfast'!BI8*0.9</f>
        <v>31860</v>
      </c>
      <c r="CB8" s="8">
        <f>'C завтраками| Bed and breakfast'!BJ8*0.9</f>
        <v>24210</v>
      </c>
      <c r="CC8" s="8">
        <f>'C завтраками| Bed and breakfast'!BK8*0.9</f>
        <v>24615</v>
      </c>
      <c r="CD8" s="8">
        <f>'C завтраками| Bed and breakfast'!BL8*0.9</f>
        <v>24615</v>
      </c>
      <c r="CE8" s="8">
        <f>'C завтраками| Bed and breakfast'!BM8*0.9</f>
        <v>24615</v>
      </c>
      <c r="CF8" s="8">
        <f>'C завтраками| Bed and breakfast'!BN8*0.9</f>
        <v>23265</v>
      </c>
      <c r="CG8" s="8">
        <f>'C завтраками| Bed and breakfast'!BO8*0.9</f>
        <v>23265</v>
      </c>
      <c r="CH8" s="8">
        <f>'C завтраками| Bed and breakfast'!BP8*0.9</f>
        <v>24615</v>
      </c>
      <c r="CI8" s="8">
        <f>'C завтраками| Bed and breakfast'!BQ8*0.9</f>
        <v>24615</v>
      </c>
      <c r="CJ8" s="8">
        <f>'C завтраками| Bed and breakfast'!BR8*0.9</f>
        <v>24615</v>
      </c>
      <c r="CK8" s="8">
        <f>'C завтраками| Bed and breakfast'!BS8*0.9</f>
        <v>23265</v>
      </c>
      <c r="CL8" s="8">
        <f>'C завтраками| Bed and breakfast'!BT8*0.9</f>
        <v>23265</v>
      </c>
      <c r="CM8" s="8">
        <f>'C завтраками| Bed and breakfast'!BU8*0.9</f>
        <v>23265</v>
      </c>
      <c r="CN8" s="8">
        <f>'C завтраками| Bed and breakfast'!BV8*0.9</f>
        <v>23265</v>
      </c>
      <c r="CO8" s="8">
        <f>'C завтраками| Bed and breakfast'!BW8*0.9</f>
        <v>23265</v>
      </c>
      <c r="CP8" s="8">
        <f>'C завтраками| Bed and breakfast'!BX8*0.9</f>
        <v>23265</v>
      </c>
      <c r="CQ8" s="8">
        <f>'C завтраками| Bed and breakfast'!BY8*0.9</f>
        <v>23265</v>
      </c>
      <c r="CR8" s="8">
        <f>'C завтраками| Bed and breakfast'!BZ8*0.9</f>
        <v>23265</v>
      </c>
      <c r="CS8" s="8">
        <f>'C завтраками| Bed and breakfast'!CA8*0.9</f>
        <v>23265</v>
      </c>
      <c r="CT8" s="8">
        <f>'C завтраками| Bed and breakfast'!CB8*0.9</f>
        <v>23265</v>
      </c>
      <c r="CU8" s="8">
        <f>'C завтраками| Bed and breakfast'!CC8*0.9</f>
        <v>23265</v>
      </c>
      <c r="CV8" s="8">
        <f>'C завтраками| Bed and breakfast'!CD8*0.9</f>
        <v>23265</v>
      </c>
      <c r="CW8" s="8">
        <f>'C завтраками| Bed and breakfast'!CE8*0.9</f>
        <v>23265</v>
      </c>
      <c r="CX8" s="8">
        <f>'C завтраками| Bed and breakfast'!CF8*0.9</f>
        <v>23265</v>
      </c>
      <c r="CY8" s="8">
        <f>'C завтраками| Bed and breakfast'!CG8*0.9</f>
        <v>23265</v>
      </c>
      <c r="CZ8" s="8">
        <f>'C завтраками| Bed and breakfast'!CH8*0.9</f>
        <v>23265</v>
      </c>
      <c r="DA8" s="8">
        <f>'C завтраками| Bed and breakfast'!CI8*0.9</f>
        <v>23265</v>
      </c>
      <c r="DB8" s="8">
        <f>'C завтраками| Bed and breakfast'!CJ8*0.9</f>
        <v>23265</v>
      </c>
      <c r="DC8" s="8">
        <f>'C завтраками| Bed and breakfast'!CK8*0.9</f>
        <v>23265</v>
      </c>
      <c r="DD8" s="8">
        <f>'C завтраками| Bed and breakfast'!CL8*0.9</f>
        <v>23265</v>
      </c>
      <c r="DE8" s="8">
        <f>'C завтраками| Bed and breakfast'!CM8*0.9</f>
        <v>23265</v>
      </c>
      <c r="DF8" s="8">
        <f>'C завтраками| Bed and breakfast'!CN8*0.9</f>
        <v>23265</v>
      </c>
      <c r="DG8" s="8">
        <f>'C завтраками| Bed and breakfast'!CO8*0.9</f>
        <v>23265</v>
      </c>
      <c r="DH8" s="8">
        <f>'C завтраками| Bed and breakfast'!CP8*0.9</f>
        <v>14850</v>
      </c>
      <c r="DI8" s="8">
        <f>'C завтраками| Bed and breakfast'!CQ8*0.9</f>
        <v>14850</v>
      </c>
      <c r="DJ8" s="8">
        <f>'C завтраками| Bed and breakfast'!CR8*0.9</f>
        <v>15300</v>
      </c>
      <c r="DK8" s="8">
        <f>'C завтраками| Bed and breakfast'!CS8*0.9</f>
        <v>15300</v>
      </c>
      <c r="DL8" s="8">
        <f>'C завтраками| Bed and breakfast'!CT8*0.9</f>
        <v>14850</v>
      </c>
      <c r="DM8" s="8">
        <f>'C завтраками| Bed and breakfast'!CU8*0.9</f>
        <v>14850</v>
      </c>
      <c r="DN8" s="8">
        <f>'C завтраками| Bed and breakfast'!CV8*0.9</f>
        <v>14850</v>
      </c>
      <c r="DO8" s="8">
        <f>'C завтраками| Bed and breakfast'!CW8*0.9</f>
        <v>14850</v>
      </c>
      <c r="DP8" s="8">
        <f>'C завтраками| Bed and breakfast'!CX8*0.9</f>
        <v>14850</v>
      </c>
      <c r="DQ8" s="8">
        <f>'C завтраками| Bed and breakfast'!CY8*0.9</f>
        <v>15300</v>
      </c>
      <c r="DR8" s="8">
        <f>'C завтраками| Bed and breakfast'!CZ8*0.9</f>
        <v>15300</v>
      </c>
    </row>
    <row r="9" spans="1:129" s="53" customFormat="1" x14ac:dyDescent="0.2">
      <c r="A9" s="229" t="s">
        <v>300</v>
      </c>
      <c r="B9" s="206"/>
      <c r="C9" s="94"/>
      <c r="D9" s="94"/>
      <c r="E9" s="94"/>
      <c r="F9" s="94"/>
      <c r="G9" s="94"/>
      <c r="H9" s="94"/>
      <c r="I9" s="94"/>
      <c r="J9" s="94"/>
      <c r="K9" s="94"/>
      <c r="L9" s="94"/>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row>
    <row r="10" spans="1:129" s="53" customFormat="1" x14ac:dyDescent="0.2">
      <c r="A10" s="88">
        <v>1</v>
      </c>
      <c r="B10" s="7" t="e">
        <f>B7</f>
        <v>#REF!</v>
      </c>
      <c r="C10" s="7" t="e">
        <f t="shared" ref="C10:BN11" si="0">C7</f>
        <v>#REF!</v>
      </c>
      <c r="D10" s="7" t="e">
        <f t="shared" si="0"/>
        <v>#REF!</v>
      </c>
      <c r="E10" s="7" t="e">
        <f t="shared" si="0"/>
        <v>#REF!</v>
      </c>
      <c r="F10" s="7" t="e">
        <f t="shared" si="0"/>
        <v>#REF!</v>
      </c>
      <c r="G10" s="7" t="e">
        <f t="shared" si="0"/>
        <v>#REF!</v>
      </c>
      <c r="H10" s="7" t="e">
        <f t="shared" si="0"/>
        <v>#REF!</v>
      </c>
      <c r="I10" s="7" t="e">
        <f t="shared" si="0"/>
        <v>#REF!</v>
      </c>
      <c r="J10" s="7" t="e">
        <f t="shared" si="0"/>
        <v>#REF!</v>
      </c>
      <c r="K10" s="7" t="e">
        <f t="shared" si="0"/>
        <v>#REF!</v>
      </c>
      <c r="L10" s="7" t="e">
        <f t="shared" si="0"/>
        <v>#REF!</v>
      </c>
      <c r="M10" s="7" t="e">
        <f t="shared" si="0"/>
        <v>#REF!</v>
      </c>
      <c r="N10" s="7" t="e">
        <f t="shared" si="0"/>
        <v>#REF!</v>
      </c>
      <c r="O10" s="7" t="e">
        <f t="shared" si="0"/>
        <v>#REF!</v>
      </c>
      <c r="P10" s="7" t="e">
        <f t="shared" si="0"/>
        <v>#REF!</v>
      </c>
      <c r="Q10" s="7" t="e">
        <f t="shared" si="0"/>
        <v>#REF!</v>
      </c>
      <c r="R10" s="7" t="e">
        <f t="shared" si="0"/>
        <v>#REF!</v>
      </c>
      <c r="S10" s="7" t="e">
        <f t="shared" si="0"/>
        <v>#REF!</v>
      </c>
      <c r="T10" s="7">
        <f t="shared" si="0"/>
        <v>33525</v>
      </c>
      <c r="U10" s="7">
        <f t="shared" si="0"/>
        <v>46575</v>
      </c>
      <c r="V10" s="7">
        <f t="shared" si="0"/>
        <v>46575</v>
      </c>
      <c r="W10" s="7">
        <f t="shared" si="0"/>
        <v>46575</v>
      </c>
      <c r="X10" s="7">
        <f t="shared" si="0"/>
        <v>40275</v>
      </c>
      <c r="Y10" s="7">
        <f t="shared" si="0"/>
        <v>40275</v>
      </c>
      <c r="Z10" s="7">
        <f t="shared" si="0"/>
        <v>40275</v>
      </c>
      <c r="AA10" s="7">
        <f t="shared" si="0"/>
        <v>40275</v>
      </c>
      <c r="AB10" s="7">
        <f t="shared" si="0"/>
        <v>40275</v>
      </c>
      <c r="AC10" s="7">
        <f t="shared" si="0"/>
        <v>40275</v>
      </c>
      <c r="AD10" s="7">
        <f t="shared" si="0"/>
        <v>32805</v>
      </c>
      <c r="AE10" s="7">
        <f t="shared" si="0"/>
        <v>17955</v>
      </c>
      <c r="AF10" s="7">
        <f t="shared" si="0"/>
        <v>17955</v>
      </c>
      <c r="AG10" s="7">
        <f t="shared" si="0"/>
        <v>17955</v>
      </c>
      <c r="AH10" s="7">
        <f t="shared" si="0"/>
        <v>17955</v>
      </c>
      <c r="AI10" s="7">
        <f t="shared" si="0"/>
        <v>17955</v>
      </c>
      <c r="AJ10" s="7">
        <f t="shared" si="0"/>
        <v>19755</v>
      </c>
      <c r="AK10" s="7">
        <f t="shared" si="0"/>
        <v>19755</v>
      </c>
      <c r="AL10" s="7">
        <f t="shared" si="0"/>
        <v>19755</v>
      </c>
      <c r="AM10" s="7">
        <f t="shared" si="0"/>
        <v>19755</v>
      </c>
      <c r="AN10" s="7">
        <f t="shared" si="0"/>
        <v>19755</v>
      </c>
      <c r="AO10" s="7">
        <f t="shared" si="0"/>
        <v>17955</v>
      </c>
      <c r="AP10" s="7">
        <f t="shared" si="0"/>
        <v>17955</v>
      </c>
      <c r="AQ10" s="7">
        <f t="shared" si="0"/>
        <v>17955</v>
      </c>
      <c r="AR10" s="7">
        <f t="shared" si="0"/>
        <v>17955</v>
      </c>
      <c r="AS10" s="7">
        <f t="shared" si="0"/>
        <v>17955</v>
      </c>
      <c r="AT10" s="7">
        <f t="shared" si="0"/>
        <v>21555</v>
      </c>
      <c r="AU10" s="7">
        <f t="shared" si="0"/>
        <v>21555</v>
      </c>
      <c r="AV10" s="7">
        <f t="shared" si="0"/>
        <v>21555</v>
      </c>
      <c r="AW10" s="7">
        <f t="shared" si="0"/>
        <v>21555</v>
      </c>
      <c r="AX10" s="7">
        <f t="shared" si="0"/>
        <v>21555</v>
      </c>
      <c r="AY10" s="7">
        <f t="shared" si="0"/>
        <v>23355</v>
      </c>
      <c r="AZ10" s="7">
        <f t="shared" si="0"/>
        <v>25605</v>
      </c>
      <c r="BA10" s="7">
        <f t="shared" si="0"/>
        <v>26055</v>
      </c>
      <c r="BB10" s="7">
        <f t="shared" si="0"/>
        <v>26055</v>
      </c>
      <c r="BC10" s="7">
        <f t="shared" si="0"/>
        <v>26055</v>
      </c>
      <c r="BD10" s="7">
        <f t="shared" si="0"/>
        <v>26055</v>
      </c>
      <c r="BE10" s="7">
        <f t="shared" si="0"/>
        <v>26055</v>
      </c>
      <c r="BF10" s="7">
        <f t="shared" si="0"/>
        <v>26055</v>
      </c>
      <c r="BG10" s="7">
        <f t="shared" si="0"/>
        <v>26055</v>
      </c>
      <c r="BH10" s="7">
        <f t="shared" si="0"/>
        <v>26055</v>
      </c>
      <c r="BI10" s="7">
        <f t="shared" si="0"/>
        <v>26055</v>
      </c>
      <c r="BJ10" s="7">
        <f t="shared" si="0"/>
        <v>26055</v>
      </c>
      <c r="BK10" s="7">
        <f t="shared" si="0"/>
        <v>24255</v>
      </c>
      <c r="BL10" s="7">
        <f t="shared" si="0"/>
        <v>24255</v>
      </c>
      <c r="BM10" s="7">
        <f t="shared" si="0"/>
        <v>26055</v>
      </c>
      <c r="BN10" s="7">
        <f t="shared" si="0"/>
        <v>26055</v>
      </c>
      <c r="BO10" s="7">
        <f t="shared" ref="BO10:DY11" si="1">BO7</f>
        <v>27855</v>
      </c>
      <c r="BP10" s="7">
        <f t="shared" si="1"/>
        <v>30105</v>
      </c>
      <c r="BQ10" s="7">
        <f t="shared" si="1"/>
        <v>30105</v>
      </c>
      <c r="BR10" s="7">
        <f t="shared" si="1"/>
        <v>30105</v>
      </c>
      <c r="BS10" s="7">
        <f t="shared" si="1"/>
        <v>30105</v>
      </c>
      <c r="BT10" s="7">
        <f t="shared" si="1"/>
        <v>32355</v>
      </c>
      <c r="BU10" s="7">
        <f t="shared" si="1"/>
        <v>35055</v>
      </c>
      <c r="BV10" s="7">
        <f t="shared" si="1"/>
        <v>35055</v>
      </c>
      <c r="BW10" s="7">
        <f t="shared" si="1"/>
        <v>32355</v>
      </c>
      <c r="BX10" s="7">
        <f t="shared" si="1"/>
        <v>27855</v>
      </c>
      <c r="BY10" s="7">
        <f t="shared" si="1"/>
        <v>27855</v>
      </c>
      <c r="BZ10" s="7">
        <f t="shared" si="1"/>
        <v>30105</v>
      </c>
      <c r="CA10" s="7">
        <f t="shared" si="1"/>
        <v>30105</v>
      </c>
      <c r="CB10" s="7">
        <f t="shared" si="1"/>
        <v>22455</v>
      </c>
      <c r="CC10" s="7">
        <f t="shared" si="1"/>
        <v>22860</v>
      </c>
      <c r="CD10" s="7">
        <f t="shared" si="1"/>
        <v>22860</v>
      </c>
      <c r="CE10" s="7">
        <f t="shared" si="1"/>
        <v>22860</v>
      </c>
      <c r="CF10" s="7">
        <f t="shared" si="1"/>
        <v>21510</v>
      </c>
      <c r="CG10" s="7">
        <f t="shared" si="1"/>
        <v>21510</v>
      </c>
      <c r="CH10" s="7">
        <f t="shared" si="1"/>
        <v>22860</v>
      </c>
      <c r="CI10" s="7">
        <f t="shared" si="1"/>
        <v>22860</v>
      </c>
      <c r="CJ10" s="7">
        <f t="shared" si="1"/>
        <v>22860</v>
      </c>
      <c r="CK10" s="7">
        <f t="shared" si="1"/>
        <v>21510</v>
      </c>
      <c r="CL10" s="7">
        <f t="shared" si="1"/>
        <v>21510</v>
      </c>
      <c r="CM10" s="7">
        <f t="shared" si="1"/>
        <v>21510</v>
      </c>
      <c r="CN10" s="7">
        <f t="shared" si="1"/>
        <v>21510</v>
      </c>
      <c r="CO10" s="7">
        <f t="shared" si="1"/>
        <v>21510</v>
      </c>
      <c r="CP10" s="7">
        <f t="shared" si="1"/>
        <v>21510</v>
      </c>
      <c r="CQ10" s="7">
        <f t="shared" si="1"/>
        <v>21510</v>
      </c>
      <c r="CR10" s="7">
        <f t="shared" si="1"/>
        <v>21510</v>
      </c>
      <c r="CS10" s="7">
        <f t="shared" si="1"/>
        <v>21510</v>
      </c>
      <c r="CT10" s="7">
        <f t="shared" si="1"/>
        <v>21510</v>
      </c>
      <c r="CU10" s="7">
        <f t="shared" si="1"/>
        <v>21510</v>
      </c>
      <c r="CV10" s="7">
        <f t="shared" si="1"/>
        <v>21510</v>
      </c>
      <c r="CW10" s="7">
        <f t="shared" si="1"/>
        <v>21510</v>
      </c>
      <c r="CX10" s="7">
        <f t="shared" si="1"/>
        <v>21510</v>
      </c>
      <c r="CY10" s="7">
        <f t="shared" si="1"/>
        <v>21510</v>
      </c>
      <c r="CZ10" s="7">
        <f t="shared" si="1"/>
        <v>21510</v>
      </c>
      <c r="DA10" s="7">
        <f t="shared" si="1"/>
        <v>21510</v>
      </c>
      <c r="DB10" s="7">
        <f t="shared" si="1"/>
        <v>21510</v>
      </c>
      <c r="DC10" s="7">
        <f t="shared" si="1"/>
        <v>21510</v>
      </c>
      <c r="DD10" s="7">
        <f t="shared" si="1"/>
        <v>21510</v>
      </c>
      <c r="DE10" s="7">
        <f t="shared" si="1"/>
        <v>21510</v>
      </c>
      <c r="DF10" s="7">
        <f t="shared" si="1"/>
        <v>21510</v>
      </c>
      <c r="DG10" s="7">
        <f t="shared" si="1"/>
        <v>21510</v>
      </c>
      <c r="DH10" s="7">
        <f t="shared" si="1"/>
        <v>13185</v>
      </c>
      <c r="DI10" s="7">
        <f t="shared" si="1"/>
        <v>13185</v>
      </c>
      <c r="DJ10" s="7">
        <f t="shared" si="1"/>
        <v>13635</v>
      </c>
      <c r="DK10" s="7">
        <f t="shared" si="1"/>
        <v>13635</v>
      </c>
      <c r="DL10" s="7">
        <f t="shared" si="1"/>
        <v>13185</v>
      </c>
      <c r="DM10" s="7">
        <f t="shared" si="1"/>
        <v>13185</v>
      </c>
      <c r="DN10" s="7">
        <f t="shared" si="1"/>
        <v>13185</v>
      </c>
      <c r="DO10" s="7">
        <f t="shared" si="1"/>
        <v>13185</v>
      </c>
      <c r="DP10" s="7">
        <f t="shared" si="1"/>
        <v>13185</v>
      </c>
      <c r="DQ10" s="7">
        <f t="shared" si="1"/>
        <v>13635</v>
      </c>
      <c r="DR10" s="7">
        <f t="shared" si="1"/>
        <v>13635</v>
      </c>
      <c r="DS10" s="7">
        <f t="shared" si="1"/>
        <v>0</v>
      </c>
      <c r="DT10" s="7">
        <f t="shared" si="1"/>
        <v>0</v>
      </c>
      <c r="DU10" s="7">
        <f t="shared" si="1"/>
        <v>0</v>
      </c>
      <c r="DV10" s="7">
        <f t="shared" si="1"/>
        <v>0</v>
      </c>
      <c r="DW10" s="7">
        <f t="shared" si="1"/>
        <v>0</v>
      </c>
      <c r="DX10" s="7">
        <f t="shared" si="1"/>
        <v>0</v>
      </c>
      <c r="DY10" s="7">
        <f t="shared" si="1"/>
        <v>0</v>
      </c>
    </row>
    <row r="11" spans="1:129" s="53" customFormat="1" x14ac:dyDescent="0.2">
      <c r="A11" s="88">
        <v>2</v>
      </c>
      <c r="B11" s="7" t="e">
        <f>B8</f>
        <v>#REF!</v>
      </c>
      <c r="C11" s="7" t="e">
        <f t="shared" si="0"/>
        <v>#REF!</v>
      </c>
      <c r="D11" s="7" t="e">
        <f t="shared" si="0"/>
        <v>#REF!</v>
      </c>
      <c r="E11" s="7" t="e">
        <f t="shared" si="0"/>
        <v>#REF!</v>
      </c>
      <c r="F11" s="7" t="e">
        <f t="shared" si="0"/>
        <v>#REF!</v>
      </c>
      <c r="G11" s="7" t="e">
        <f t="shared" si="0"/>
        <v>#REF!</v>
      </c>
      <c r="H11" s="7" t="e">
        <f t="shared" si="0"/>
        <v>#REF!</v>
      </c>
      <c r="I11" s="7" t="e">
        <f t="shared" si="0"/>
        <v>#REF!</v>
      </c>
      <c r="J11" s="7" t="e">
        <f t="shared" si="0"/>
        <v>#REF!</v>
      </c>
      <c r="K11" s="7" t="e">
        <f t="shared" si="0"/>
        <v>#REF!</v>
      </c>
      <c r="L11" s="7" t="e">
        <f t="shared" si="0"/>
        <v>#REF!</v>
      </c>
      <c r="M11" s="7" t="e">
        <f t="shared" si="0"/>
        <v>#REF!</v>
      </c>
      <c r="N11" s="7" t="e">
        <f t="shared" si="0"/>
        <v>#REF!</v>
      </c>
      <c r="O11" s="7" t="e">
        <f t="shared" si="0"/>
        <v>#REF!</v>
      </c>
      <c r="P11" s="7" t="e">
        <f t="shared" si="0"/>
        <v>#REF!</v>
      </c>
      <c r="Q11" s="7" t="e">
        <f t="shared" si="0"/>
        <v>#REF!</v>
      </c>
      <c r="R11" s="7" t="e">
        <f t="shared" si="0"/>
        <v>#REF!</v>
      </c>
      <c r="S11" s="7" t="e">
        <f t="shared" si="0"/>
        <v>#REF!</v>
      </c>
      <c r="T11" s="7">
        <f t="shared" si="0"/>
        <v>35550</v>
      </c>
      <c r="U11" s="7">
        <f t="shared" si="0"/>
        <v>48600</v>
      </c>
      <c r="V11" s="7">
        <f t="shared" si="0"/>
        <v>48600</v>
      </c>
      <c r="W11" s="7">
        <f t="shared" si="0"/>
        <v>48600</v>
      </c>
      <c r="X11" s="7">
        <f t="shared" si="0"/>
        <v>42300</v>
      </c>
      <c r="Y11" s="7">
        <f t="shared" si="0"/>
        <v>42300</v>
      </c>
      <c r="Z11" s="7">
        <f t="shared" si="0"/>
        <v>42300</v>
      </c>
      <c r="AA11" s="7">
        <f t="shared" si="0"/>
        <v>42300</v>
      </c>
      <c r="AB11" s="7">
        <f t="shared" si="0"/>
        <v>42300</v>
      </c>
      <c r="AC11" s="7">
        <f t="shared" si="0"/>
        <v>42300</v>
      </c>
      <c r="AD11" s="7">
        <f t="shared" si="0"/>
        <v>34560</v>
      </c>
      <c r="AE11" s="7">
        <f t="shared" si="0"/>
        <v>19710</v>
      </c>
      <c r="AF11" s="7">
        <f t="shared" si="0"/>
        <v>19710</v>
      </c>
      <c r="AG11" s="7">
        <f t="shared" si="0"/>
        <v>19710</v>
      </c>
      <c r="AH11" s="7">
        <f t="shared" si="0"/>
        <v>19710</v>
      </c>
      <c r="AI11" s="7">
        <f t="shared" si="0"/>
        <v>19710</v>
      </c>
      <c r="AJ11" s="7">
        <f t="shared" si="0"/>
        <v>21510</v>
      </c>
      <c r="AK11" s="7">
        <f t="shared" si="0"/>
        <v>21510</v>
      </c>
      <c r="AL11" s="7">
        <f t="shared" si="0"/>
        <v>21510</v>
      </c>
      <c r="AM11" s="7">
        <f t="shared" si="0"/>
        <v>21510</v>
      </c>
      <c r="AN11" s="7">
        <f t="shared" si="0"/>
        <v>21510</v>
      </c>
      <c r="AO11" s="7">
        <f t="shared" si="0"/>
        <v>19710</v>
      </c>
      <c r="AP11" s="7">
        <f t="shared" si="0"/>
        <v>19710</v>
      </c>
      <c r="AQ11" s="7">
        <f t="shared" si="0"/>
        <v>19710</v>
      </c>
      <c r="AR11" s="7">
        <f t="shared" si="0"/>
        <v>19710</v>
      </c>
      <c r="AS11" s="7">
        <f t="shared" si="0"/>
        <v>19710</v>
      </c>
      <c r="AT11" s="7">
        <f t="shared" si="0"/>
        <v>23310</v>
      </c>
      <c r="AU11" s="7">
        <f t="shared" si="0"/>
        <v>23310</v>
      </c>
      <c r="AV11" s="7">
        <f t="shared" si="0"/>
        <v>23310</v>
      </c>
      <c r="AW11" s="7">
        <f t="shared" si="0"/>
        <v>23310</v>
      </c>
      <c r="AX11" s="7">
        <f t="shared" si="0"/>
        <v>23310</v>
      </c>
      <c r="AY11" s="7">
        <f t="shared" si="0"/>
        <v>25110</v>
      </c>
      <c r="AZ11" s="7">
        <f t="shared" si="0"/>
        <v>27360</v>
      </c>
      <c r="BA11" s="7">
        <f t="shared" si="0"/>
        <v>27810</v>
      </c>
      <c r="BB11" s="7">
        <f t="shared" si="0"/>
        <v>27810</v>
      </c>
      <c r="BC11" s="7">
        <f t="shared" si="0"/>
        <v>27810</v>
      </c>
      <c r="BD11" s="7">
        <f t="shared" si="0"/>
        <v>27810</v>
      </c>
      <c r="BE11" s="7">
        <f t="shared" si="0"/>
        <v>27810</v>
      </c>
      <c r="BF11" s="7">
        <f t="shared" si="0"/>
        <v>27810</v>
      </c>
      <c r="BG11" s="7">
        <f t="shared" si="0"/>
        <v>27810</v>
      </c>
      <c r="BH11" s="7">
        <f t="shared" si="0"/>
        <v>27810</v>
      </c>
      <c r="BI11" s="7">
        <f t="shared" si="0"/>
        <v>27810</v>
      </c>
      <c r="BJ11" s="7">
        <f t="shared" si="0"/>
        <v>27810</v>
      </c>
      <c r="BK11" s="7">
        <f t="shared" si="0"/>
        <v>26010</v>
      </c>
      <c r="BL11" s="7">
        <f t="shared" si="0"/>
        <v>26010</v>
      </c>
      <c r="BM11" s="7">
        <f t="shared" si="0"/>
        <v>27810</v>
      </c>
      <c r="BN11" s="7">
        <f t="shared" si="0"/>
        <v>27810</v>
      </c>
      <c r="BO11" s="7">
        <f t="shared" si="1"/>
        <v>29610</v>
      </c>
      <c r="BP11" s="7">
        <f t="shared" si="1"/>
        <v>31860</v>
      </c>
      <c r="BQ11" s="7">
        <f t="shared" si="1"/>
        <v>31860</v>
      </c>
      <c r="BR11" s="7">
        <f t="shared" si="1"/>
        <v>31860</v>
      </c>
      <c r="BS11" s="7">
        <f t="shared" si="1"/>
        <v>31860</v>
      </c>
      <c r="BT11" s="7">
        <f t="shared" si="1"/>
        <v>34110</v>
      </c>
      <c r="BU11" s="7">
        <f t="shared" si="1"/>
        <v>36810</v>
      </c>
      <c r="BV11" s="7">
        <f t="shared" si="1"/>
        <v>36810</v>
      </c>
      <c r="BW11" s="7">
        <f t="shared" si="1"/>
        <v>34110</v>
      </c>
      <c r="BX11" s="7">
        <f t="shared" si="1"/>
        <v>29610</v>
      </c>
      <c r="BY11" s="7">
        <f t="shared" si="1"/>
        <v>29610</v>
      </c>
      <c r="BZ11" s="7">
        <f t="shared" si="1"/>
        <v>31860</v>
      </c>
      <c r="CA11" s="7">
        <f t="shared" si="1"/>
        <v>31860</v>
      </c>
      <c r="CB11" s="7">
        <f t="shared" si="1"/>
        <v>24210</v>
      </c>
      <c r="CC11" s="7">
        <f t="shared" si="1"/>
        <v>24615</v>
      </c>
      <c r="CD11" s="7">
        <f t="shared" si="1"/>
        <v>24615</v>
      </c>
      <c r="CE11" s="7">
        <f t="shared" si="1"/>
        <v>24615</v>
      </c>
      <c r="CF11" s="7">
        <f t="shared" si="1"/>
        <v>23265</v>
      </c>
      <c r="CG11" s="7">
        <f t="shared" si="1"/>
        <v>23265</v>
      </c>
      <c r="CH11" s="7">
        <f t="shared" si="1"/>
        <v>24615</v>
      </c>
      <c r="CI11" s="7">
        <f t="shared" si="1"/>
        <v>24615</v>
      </c>
      <c r="CJ11" s="7">
        <f t="shared" si="1"/>
        <v>24615</v>
      </c>
      <c r="CK11" s="7">
        <f t="shared" si="1"/>
        <v>23265</v>
      </c>
      <c r="CL11" s="7">
        <f t="shared" si="1"/>
        <v>23265</v>
      </c>
      <c r="CM11" s="7">
        <f t="shared" si="1"/>
        <v>23265</v>
      </c>
      <c r="CN11" s="7">
        <f t="shared" si="1"/>
        <v>23265</v>
      </c>
      <c r="CO11" s="7">
        <f t="shared" si="1"/>
        <v>23265</v>
      </c>
      <c r="CP11" s="7">
        <f t="shared" si="1"/>
        <v>23265</v>
      </c>
      <c r="CQ11" s="7">
        <f t="shared" si="1"/>
        <v>23265</v>
      </c>
      <c r="CR11" s="7">
        <f t="shared" si="1"/>
        <v>23265</v>
      </c>
      <c r="CS11" s="7">
        <f t="shared" si="1"/>
        <v>23265</v>
      </c>
      <c r="CT11" s="7">
        <f t="shared" si="1"/>
        <v>23265</v>
      </c>
      <c r="CU11" s="7">
        <f t="shared" si="1"/>
        <v>23265</v>
      </c>
      <c r="CV11" s="7">
        <f t="shared" si="1"/>
        <v>23265</v>
      </c>
      <c r="CW11" s="7">
        <f t="shared" si="1"/>
        <v>23265</v>
      </c>
      <c r="CX11" s="7">
        <f t="shared" si="1"/>
        <v>23265</v>
      </c>
      <c r="CY11" s="7">
        <f t="shared" si="1"/>
        <v>23265</v>
      </c>
      <c r="CZ11" s="7">
        <f t="shared" si="1"/>
        <v>23265</v>
      </c>
      <c r="DA11" s="7">
        <f t="shared" si="1"/>
        <v>23265</v>
      </c>
      <c r="DB11" s="7">
        <f t="shared" si="1"/>
        <v>23265</v>
      </c>
      <c r="DC11" s="7">
        <f t="shared" si="1"/>
        <v>23265</v>
      </c>
      <c r="DD11" s="7">
        <f t="shared" si="1"/>
        <v>23265</v>
      </c>
      <c r="DE11" s="7">
        <f t="shared" si="1"/>
        <v>23265</v>
      </c>
      <c r="DF11" s="7">
        <f t="shared" si="1"/>
        <v>23265</v>
      </c>
      <c r="DG11" s="7">
        <f t="shared" si="1"/>
        <v>23265</v>
      </c>
      <c r="DH11" s="7">
        <f t="shared" si="1"/>
        <v>14850</v>
      </c>
      <c r="DI11" s="7">
        <f t="shared" si="1"/>
        <v>14850</v>
      </c>
      <c r="DJ11" s="7">
        <f t="shared" si="1"/>
        <v>15300</v>
      </c>
      <c r="DK11" s="7">
        <f t="shared" si="1"/>
        <v>15300</v>
      </c>
      <c r="DL11" s="7">
        <f t="shared" si="1"/>
        <v>14850</v>
      </c>
      <c r="DM11" s="7">
        <f t="shared" si="1"/>
        <v>14850</v>
      </c>
      <c r="DN11" s="7">
        <f t="shared" si="1"/>
        <v>14850</v>
      </c>
      <c r="DO11" s="7">
        <f t="shared" si="1"/>
        <v>14850</v>
      </c>
      <c r="DP11" s="7">
        <f t="shared" si="1"/>
        <v>14850</v>
      </c>
      <c r="DQ11" s="7">
        <f t="shared" si="1"/>
        <v>15300</v>
      </c>
      <c r="DR11" s="7">
        <f t="shared" si="1"/>
        <v>15300</v>
      </c>
      <c r="DS11" s="7">
        <f t="shared" si="1"/>
        <v>0</v>
      </c>
      <c r="DT11" s="7">
        <f t="shared" si="1"/>
        <v>0</v>
      </c>
      <c r="DU11" s="7">
        <f t="shared" si="1"/>
        <v>0</v>
      </c>
      <c r="DV11" s="7">
        <f t="shared" si="1"/>
        <v>0</v>
      </c>
      <c r="DW11" s="7">
        <f t="shared" si="1"/>
        <v>0</v>
      </c>
      <c r="DX11" s="7">
        <f t="shared" si="1"/>
        <v>0</v>
      </c>
      <c r="DY11" s="7">
        <f t="shared" si="1"/>
        <v>0</v>
      </c>
    </row>
    <row r="12" spans="1:129" s="53" customFormat="1" x14ac:dyDescent="0.2">
      <c r="A12" s="42" t="s">
        <v>234</v>
      </c>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row>
    <row r="13" spans="1:129" s="53" customFormat="1" x14ac:dyDescent="0.2">
      <c r="A13" s="180">
        <v>1</v>
      </c>
      <c r="B13" s="8" t="e">
        <f>'C завтраками| Bed and breakfast'!#REF!*0.9</f>
        <v>#REF!</v>
      </c>
      <c r="C13" s="8" t="e">
        <f>'C завтраками| Bed and breakfast'!#REF!*0.9</f>
        <v>#REF!</v>
      </c>
      <c r="D13" s="8" t="e">
        <f>'C завтраками| Bed and breakfast'!#REF!*0.9</f>
        <v>#REF!</v>
      </c>
      <c r="E13" s="8" t="e">
        <f>'C завтраками| Bed and breakfast'!#REF!*0.9</f>
        <v>#REF!</v>
      </c>
      <c r="F13" s="8" t="e">
        <f>'C завтраками| Bed and breakfast'!#REF!*0.9</f>
        <v>#REF!</v>
      </c>
      <c r="G13" s="8" t="e">
        <f>'C завтраками| Bed and breakfast'!#REF!*0.9</f>
        <v>#REF!</v>
      </c>
      <c r="H13" s="8" t="e">
        <f>'C завтраками| Bed and breakfast'!#REF!*0.9</f>
        <v>#REF!</v>
      </c>
      <c r="I13" s="8" t="e">
        <f>'C завтраками| Bed and breakfast'!#REF!*0.9</f>
        <v>#REF!</v>
      </c>
      <c r="J13" s="8" t="e">
        <f>'C завтраками| Bed and breakfast'!#REF!*0.9</f>
        <v>#REF!</v>
      </c>
      <c r="K13" s="8" t="e">
        <f>'C завтраками| Bed and breakfast'!#REF!*0.9</f>
        <v>#REF!</v>
      </c>
      <c r="L13" s="8" t="e">
        <f>'C завтраками| Bed and breakfast'!#REF!*0.9</f>
        <v>#REF!</v>
      </c>
      <c r="M13" s="8" t="e">
        <f>'C завтраками| Bed and breakfast'!#REF!*0.9</f>
        <v>#REF!</v>
      </c>
      <c r="N13" s="8" t="e">
        <f>'C завтраками| Bed and breakfast'!#REF!*0.9</f>
        <v>#REF!</v>
      </c>
      <c r="O13" s="8" t="e">
        <f>'C завтраками| Bed and breakfast'!#REF!*0.9</f>
        <v>#REF!</v>
      </c>
      <c r="P13" s="8" t="e">
        <f>'C завтраками| Bed and breakfast'!#REF!*0.9</f>
        <v>#REF!</v>
      </c>
      <c r="Q13" s="8" t="e">
        <f>'C завтраками| Bed and breakfast'!#REF!*0.9</f>
        <v>#REF!</v>
      </c>
      <c r="R13" s="8" t="e">
        <f>'C завтраками| Bed and breakfast'!#REF!*0.9</f>
        <v>#REF!</v>
      </c>
      <c r="S13" s="8" t="e">
        <f>'C завтраками| Bed and breakfast'!#REF!*0.9</f>
        <v>#REF!</v>
      </c>
      <c r="T13" s="8">
        <f>'C завтраками| Bed and breakfast'!B15*0.9</f>
        <v>35325</v>
      </c>
      <c r="U13" s="8">
        <f>'C завтраками| Bed and breakfast'!C15*0.9</f>
        <v>48375</v>
      </c>
      <c r="V13" s="8">
        <f>'C завтраками| Bed and breakfast'!D15*0.9</f>
        <v>48375</v>
      </c>
      <c r="W13" s="8">
        <f>'C завтраками| Bed and breakfast'!E15*0.9</f>
        <v>48375</v>
      </c>
      <c r="X13" s="8">
        <f>'C завтраками| Bed and breakfast'!F15*0.9</f>
        <v>42075</v>
      </c>
      <c r="Y13" s="8">
        <f>'C завтраками| Bed and breakfast'!G15*0.9</f>
        <v>42075</v>
      </c>
      <c r="Z13" s="8">
        <f>'C завтраками| Bed and breakfast'!H15*0.9</f>
        <v>42075</v>
      </c>
      <c r="AA13" s="8">
        <f>'C завтраками| Bed and breakfast'!I15*0.9</f>
        <v>42075</v>
      </c>
      <c r="AB13" s="8">
        <f>'C завтраками| Bed and breakfast'!J15*0.9</f>
        <v>42075</v>
      </c>
      <c r="AC13" s="8">
        <f>'C завтраками| Bed and breakfast'!K15*0.9</f>
        <v>42075</v>
      </c>
      <c r="AD13" s="8">
        <f>'C завтраками| Bed and breakfast'!L15*0.9</f>
        <v>34605</v>
      </c>
      <c r="AE13" s="8">
        <f>'C завтраками| Bed and breakfast'!M15*0.9</f>
        <v>19755</v>
      </c>
      <c r="AF13" s="8">
        <f>'C завтраками| Bed and breakfast'!N15*0.9</f>
        <v>19755</v>
      </c>
      <c r="AG13" s="8">
        <f>'C завтраками| Bed and breakfast'!O15*0.9</f>
        <v>19755</v>
      </c>
      <c r="AH13" s="8">
        <f>'C завтраками| Bed and breakfast'!P15*0.9</f>
        <v>19755</v>
      </c>
      <c r="AI13" s="8">
        <f>'C завтраками| Bed and breakfast'!Q15*0.9</f>
        <v>19755</v>
      </c>
      <c r="AJ13" s="8">
        <f>'C завтраками| Bed and breakfast'!R15*0.9</f>
        <v>21555</v>
      </c>
      <c r="AK13" s="8">
        <f>'C завтраками| Bed and breakfast'!S15*0.9</f>
        <v>21555</v>
      </c>
      <c r="AL13" s="8">
        <f>'C завтраками| Bed and breakfast'!T15*0.9</f>
        <v>21555</v>
      </c>
      <c r="AM13" s="8">
        <f>'C завтраками| Bed and breakfast'!U15*0.9</f>
        <v>21555</v>
      </c>
      <c r="AN13" s="8">
        <f>'C завтраками| Bed and breakfast'!V15*0.9</f>
        <v>21555</v>
      </c>
      <c r="AO13" s="8">
        <f>'C завтраками| Bed and breakfast'!W15*0.9</f>
        <v>19755</v>
      </c>
      <c r="AP13" s="8">
        <f>'C завтраками| Bed and breakfast'!X15*0.9</f>
        <v>19755</v>
      </c>
      <c r="AQ13" s="8">
        <f>'C завтраками| Bed and breakfast'!Y15*0.9</f>
        <v>19755</v>
      </c>
      <c r="AR13" s="8">
        <f>'C завтраками| Bed and breakfast'!Z15*0.9</f>
        <v>19755</v>
      </c>
      <c r="AS13" s="8">
        <f>'C завтраками| Bed and breakfast'!AA15*0.9</f>
        <v>19755</v>
      </c>
      <c r="AT13" s="8">
        <f>'C завтраками| Bed and breakfast'!AB15*0.9</f>
        <v>23355</v>
      </c>
      <c r="AU13" s="8">
        <f>'C завтраками| Bed and breakfast'!AC15*0.9</f>
        <v>23355</v>
      </c>
      <c r="AV13" s="8">
        <f>'C завтраками| Bed and breakfast'!AD15*0.9</f>
        <v>23355</v>
      </c>
      <c r="AW13" s="8">
        <f>'C завтраками| Bed and breakfast'!AE15*0.9</f>
        <v>23355</v>
      </c>
      <c r="AX13" s="8">
        <f>'C завтраками| Bed and breakfast'!AF15*0.9</f>
        <v>23355</v>
      </c>
      <c r="AY13" s="8">
        <f>'C завтраками| Bed and breakfast'!AG15*0.9</f>
        <v>25155</v>
      </c>
      <c r="AZ13" s="8">
        <f>'C завтраками| Bed and breakfast'!AH15*0.9</f>
        <v>27405</v>
      </c>
      <c r="BA13" s="8">
        <f>'C завтраками| Bed and breakfast'!AI15*0.9</f>
        <v>27855</v>
      </c>
      <c r="BB13" s="8">
        <f>'C завтраками| Bed and breakfast'!AJ15*0.9</f>
        <v>27855</v>
      </c>
      <c r="BC13" s="8">
        <f>'C завтраками| Bed and breakfast'!AK15*0.9</f>
        <v>27855</v>
      </c>
      <c r="BD13" s="8">
        <f>'C завтраками| Bed and breakfast'!AL15*0.9</f>
        <v>27855</v>
      </c>
      <c r="BE13" s="8">
        <f>'C завтраками| Bed and breakfast'!AM15*0.9</f>
        <v>27855</v>
      </c>
      <c r="BF13" s="8">
        <f>'C завтраками| Bed and breakfast'!AN15*0.9</f>
        <v>27855</v>
      </c>
      <c r="BG13" s="8">
        <f>'C завтраками| Bed and breakfast'!AO15*0.9</f>
        <v>27855</v>
      </c>
      <c r="BH13" s="8">
        <f>'C завтраками| Bed and breakfast'!AP15*0.9</f>
        <v>27855</v>
      </c>
      <c r="BI13" s="8">
        <f>'C завтраками| Bed and breakfast'!AQ15*0.9</f>
        <v>27855</v>
      </c>
      <c r="BJ13" s="8">
        <f>'C завтраками| Bed and breakfast'!AR15*0.9</f>
        <v>27855</v>
      </c>
      <c r="BK13" s="8">
        <f>'C завтраками| Bed and breakfast'!AS15*0.9</f>
        <v>26055</v>
      </c>
      <c r="BL13" s="8">
        <f>'C завтраками| Bed and breakfast'!AT15*0.9</f>
        <v>26055</v>
      </c>
      <c r="BM13" s="8">
        <f>'C завтраками| Bed and breakfast'!AU15*0.9</f>
        <v>27855</v>
      </c>
      <c r="BN13" s="8">
        <f>'C завтраками| Bed and breakfast'!AV15*0.9</f>
        <v>27855</v>
      </c>
      <c r="BO13" s="8">
        <f>'C завтраками| Bed and breakfast'!AW15*0.9</f>
        <v>29655</v>
      </c>
      <c r="BP13" s="8">
        <f>'C завтраками| Bed and breakfast'!AX15*0.9</f>
        <v>31905</v>
      </c>
      <c r="BQ13" s="8">
        <f>'C завтраками| Bed and breakfast'!AY15*0.9</f>
        <v>31905</v>
      </c>
      <c r="BR13" s="8">
        <f>'C завтраками| Bed and breakfast'!AZ15*0.9</f>
        <v>31905</v>
      </c>
      <c r="BS13" s="8">
        <f>'C завтраками| Bed and breakfast'!BA15*0.9</f>
        <v>31905</v>
      </c>
      <c r="BT13" s="8">
        <f>'C завтраками| Bed and breakfast'!BB15*0.9</f>
        <v>34155</v>
      </c>
      <c r="BU13" s="8">
        <f>'C завтраками| Bed and breakfast'!BC15*0.9</f>
        <v>36855</v>
      </c>
      <c r="BV13" s="8">
        <f>'C завтраками| Bed and breakfast'!BD15*0.9</f>
        <v>36855</v>
      </c>
      <c r="BW13" s="8">
        <f>'C завтраками| Bed and breakfast'!BE15*0.9</f>
        <v>34155</v>
      </c>
      <c r="BX13" s="8">
        <f>'C завтраками| Bed and breakfast'!BF15*0.9</f>
        <v>29655</v>
      </c>
      <c r="BY13" s="8">
        <f>'C завтраками| Bed and breakfast'!BG15*0.9</f>
        <v>29655</v>
      </c>
      <c r="BZ13" s="8">
        <f>'C завтраками| Bed and breakfast'!BH15*0.9</f>
        <v>31905</v>
      </c>
      <c r="CA13" s="8">
        <f>'C завтраками| Bed and breakfast'!BI15*0.9</f>
        <v>31905</v>
      </c>
      <c r="CB13" s="8">
        <f>'C завтраками| Bed and breakfast'!BJ15*0.9</f>
        <v>24255</v>
      </c>
      <c r="CC13" s="8">
        <f>'C завтраками| Bed and breakfast'!BK15*0.9</f>
        <v>24660</v>
      </c>
      <c r="CD13" s="8">
        <f>'C завтраками| Bed and breakfast'!BL15*0.9</f>
        <v>24660</v>
      </c>
      <c r="CE13" s="8">
        <f>'C завтраками| Bed and breakfast'!BM15*0.9</f>
        <v>24660</v>
      </c>
      <c r="CF13" s="8">
        <f>'C завтраками| Bed and breakfast'!BN15*0.9</f>
        <v>23310</v>
      </c>
      <c r="CG13" s="8">
        <f>'C завтраками| Bed and breakfast'!BO15*0.9</f>
        <v>23310</v>
      </c>
      <c r="CH13" s="8">
        <f>'C завтраками| Bed and breakfast'!BP15*0.9</f>
        <v>24660</v>
      </c>
      <c r="CI13" s="8">
        <f>'C завтраками| Bed and breakfast'!BQ15*0.9</f>
        <v>24660</v>
      </c>
      <c r="CJ13" s="8">
        <f>'C завтраками| Bed and breakfast'!BR15*0.9</f>
        <v>24660</v>
      </c>
      <c r="CK13" s="8">
        <f>'C завтраками| Bed and breakfast'!BS15*0.9</f>
        <v>23310</v>
      </c>
      <c r="CL13" s="8">
        <f>'C завтраками| Bed and breakfast'!BT15*0.9</f>
        <v>23310</v>
      </c>
      <c r="CM13" s="8">
        <f>'C завтраками| Bed and breakfast'!BU15*0.9</f>
        <v>23310</v>
      </c>
      <c r="CN13" s="8">
        <f>'C завтраками| Bed and breakfast'!BV15*0.9</f>
        <v>23310</v>
      </c>
      <c r="CO13" s="8">
        <f>'C завтраками| Bed and breakfast'!BW15*0.9</f>
        <v>23310</v>
      </c>
      <c r="CP13" s="8">
        <f>'C завтраками| Bed and breakfast'!BX15*0.9</f>
        <v>23310</v>
      </c>
      <c r="CQ13" s="8">
        <f>'C завтраками| Bed and breakfast'!BY15*0.9</f>
        <v>23310</v>
      </c>
      <c r="CR13" s="8">
        <f>'C завтраками| Bed and breakfast'!BZ15*0.9</f>
        <v>23310</v>
      </c>
      <c r="CS13" s="8">
        <f>'C завтраками| Bed and breakfast'!CA15*0.9</f>
        <v>23310</v>
      </c>
      <c r="CT13" s="8">
        <f>'C завтраками| Bed and breakfast'!CB15*0.9</f>
        <v>23310</v>
      </c>
      <c r="CU13" s="8">
        <f>'C завтраками| Bed and breakfast'!CC15*0.9</f>
        <v>23310</v>
      </c>
      <c r="CV13" s="8">
        <f>'C завтраками| Bed and breakfast'!CD15*0.9</f>
        <v>23310</v>
      </c>
      <c r="CW13" s="8">
        <f>'C завтраками| Bed and breakfast'!CE15*0.9</f>
        <v>23310</v>
      </c>
      <c r="CX13" s="8">
        <f>'C завтраками| Bed and breakfast'!CF15*0.9</f>
        <v>23310</v>
      </c>
      <c r="CY13" s="8">
        <f>'C завтраками| Bed and breakfast'!CG15*0.9</f>
        <v>23310</v>
      </c>
      <c r="CZ13" s="8">
        <f>'C завтраками| Bed and breakfast'!CH15*0.9</f>
        <v>23310</v>
      </c>
      <c r="DA13" s="8">
        <f>'C завтраками| Bed and breakfast'!CI15*0.9</f>
        <v>23310</v>
      </c>
      <c r="DB13" s="8">
        <f>'C завтраками| Bed and breakfast'!CJ15*0.9</f>
        <v>23310</v>
      </c>
      <c r="DC13" s="8">
        <f>'C завтраками| Bed and breakfast'!CK15*0.9</f>
        <v>23310</v>
      </c>
      <c r="DD13" s="8">
        <f>'C завтраками| Bed and breakfast'!CL15*0.9</f>
        <v>23310</v>
      </c>
      <c r="DE13" s="8">
        <f>'C завтраками| Bed and breakfast'!CM15*0.9</f>
        <v>23310</v>
      </c>
      <c r="DF13" s="8">
        <f>'C завтраками| Bed and breakfast'!CN15*0.9</f>
        <v>23310</v>
      </c>
      <c r="DG13" s="8">
        <f>'C завтраками| Bed and breakfast'!CO15*0.9</f>
        <v>23310</v>
      </c>
      <c r="DH13" s="8">
        <f>'C завтраками| Bed and breakfast'!CP15*0.9</f>
        <v>14985</v>
      </c>
      <c r="DI13" s="8">
        <f>'C завтраками| Bed and breakfast'!CQ15*0.9</f>
        <v>14985</v>
      </c>
      <c r="DJ13" s="8">
        <f>'C завтраками| Bed and breakfast'!CR15*0.9</f>
        <v>15435</v>
      </c>
      <c r="DK13" s="8">
        <f>'C завтраками| Bed and breakfast'!CS15*0.9</f>
        <v>15435</v>
      </c>
      <c r="DL13" s="8">
        <f>'C завтраками| Bed and breakfast'!CT15*0.9</f>
        <v>14985</v>
      </c>
      <c r="DM13" s="8">
        <f>'C завтраками| Bed and breakfast'!CU15*0.9</f>
        <v>14985</v>
      </c>
      <c r="DN13" s="8">
        <f>'C завтраками| Bed and breakfast'!CV15*0.9</f>
        <v>14985</v>
      </c>
      <c r="DO13" s="8">
        <f>'C завтраками| Bed and breakfast'!CW15*0.9</f>
        <v>14985</v>
      </c>
      <c r="DP13" s="8">
        <f>'C завтраками| Bed and breakfast'!CX15*0.9</f>
        <v>14985</v>
      </c>
      <c r="DQ13" s="8">
        <f>'C завтраками| Bed and breakfast'!CY15*0.9</f>
        <v>15435</v>
      </c>
      <c r="DR13" s="8">
        <f>'C завтраками| Bed and breakfast'!CZ15*0.9</f>
        <v>15435</v>
      </c>
    </row>
    <row r="14" spans="1:129" s="53" customFormat="1" x14ac:dyDescent="0.2">
      <c r="A14" s="180">
        <v>2</v>
      </c>
      <c r="B14" s="8" t="e">
        <f>'C завтраками| Bed and breakfast'!#REF!*0.9</f>
        <v>#REF!</v>
      </c>
      <c r="C14" s="8" t="e">
        <f>'C завтраками| Bed and breakfast'!#REF!*0.9</f>
        <v>#REF!</v>
      </c>
      <c r="D14" s="8" t="e">
        <f>'C завтраками| Bed and breakfast'!#REF!*0.9</f>
        <v>#REF!</v>
      </c>
      <c r="E14" s="8" t="e">
        <f>'C завтраками| Bed and breakfast'!#REF!*0.9</f>
        <v>#REF!</v>
      </c>
      <c r="F14" s="8" t="e">
        <f>'C завтраками| Bed and breakfast'!#REF!*0.9</f>
        <v>#REF!</v>
      </c>
      <c r="G14" s="8" t="e">
        <f>'C завтраками| Bed and breakfast'!#REF!*0.9</f>
        <v>#REF!</v>
      </c>
      <c r="H14" s="8" t="e">
        <f>'C завтраками| Bed and breakfast'!#REF!*0.9</f>
        <v>#REF!</v>
      </c>
      <c r="I14" s="8" t="e">
        <f>'C завтраками| Bed and breakfast'!#REF!*0.9</f>
        <v>#REF!</v>
      </c>
      <c r="J14" s="8" t="e">
        <f>'C завтраками| Bed and breakfast'!#REF!*0.9</f>
        <v>#REF!</v>
      </c>
      <c r="K14" s="8" t="e">
        <f>'C завтраками| Bed and breakfast'!#REF!*0.9</f>
        <v>#REF!</v>
      </c>
      <c r="L14" s="8" t="e">
        <f>'C завтраками| Bed and breakfast'!#REF!*0.9</f>
        <v>#REF!</v>
      </c>
      <c r="M14" s="8" t="e">
        <f>'C завтраками| Bed and breakfast'!#REF!*0.9</f>
        <v>#REF!</v>
      </c>
      <c r="N14" s="8" t="e">
        <f>'C завтраками| Bed and breakfast'!#REF!*0.9</f>
        <v>#REF!</v>
      </c>
      <c r="O14" s="8" t="e">
        <f>'C завтраками| Bed and breakfast'!#REF!*0.9</f>
        <v>#REF!</v>
      </c>
      <c r="P14" s="8" t="e">
        <f>'C завтраками| Bed and breakfast'!#REF!*0.9</f>
        <v>#REF!</v>
      </c>
      <c r="Q14" s="8" t="e">
        <f>'C завтраками| Bed and breakfast'!#REF!*0.9</f>
        <v>#REF!</v>
      </c>
      <c r="R14" s="8" t="e">
        <f>'C завтраками| Bed and breakfast'!#REF!*0.9</f>
        <v>#REF!</v>
      </c>
      <c r="S14" s="8" t="e">
        <f>'C завтраками| Bed and breakfast'!#REF!*0.9</f>
        <v>#REF!</v>
      </c>
      <c r="T14" s="8">
        <f>'C завтраками| Bed and breakfast'!B16*0.9</f>
        <v>37350</v>
      </c>
      <c r="U14" s="8">
        <f>'C завтраками| Bed and breakfast'!C16*0.9</f>
        <v>50400</v>
      </c>
      <c r="V14" s="8">
        <f>'C завтраками| Bed and breakfast'!D16*0.9</f>
        <v>50400</v>
      </c>
      <c r="W14" s="8">
        <f>'C завтраками| Bed and breakfast'!E16*0.9</f>
        <v>50400</v>
      </c>
      <c r="X14" s="8">
        <f>'C завтраками| Bed and breakfast'!F16*0.9</f>
        <v>44100</v>
      </c>
      <c r="Y14" s="8">
        <f>'C завтраками| Bed and breakfast'!G16*0.9</f>
        <v>44100</v>
      </c>
      <c r="Z14" s="8">
        <f>'C завтраками| Bed and breakfast'!H16*0.9</f>
        <v>44100</v>
      </c>
      <c r="AA14" s="8">
        <f>'C завтраками| Bed and breakfast'!I16*0.9</f>
        <v>44100</v>
      </c>
      <c r="AB14" s="8">
        <f>'C завтраками| Bed and breakfast'!J16*0.9</f>
        <v>44100</v>
      </c>
      <c r="AC14" s="8">
        <f>'C завтраками| Bed and breakfast'!K16*0.9</f>
        <v>44100</v>
      </c>
      <c r="AD14" s="8">
        <f>'C завтраками| Bed and breakfast'!L16*0.9</f>
        <v>36360</v>
      </c>
      <c r="AE14" s="8">
        <f>'C завтраками| Bed and breakfast'!M16*0.9</f>
        <v>21510</v>
      </c>
      <c r="AF14" s="8">
        <f>'C завтраками| Bed and breakfast'!N16*0.9</f>
        <v>21510</v>
      </c>
      <c r="AG14" s="8">
        <f>'C завтраками| Bed and breakfast'!O16*0.9</f>
        <v>21510</v>
      </c>
      <c r="AH14" s="8">
        <f>'C завтраками| Bed and breakfast'!P16*0.9</f>
        <v>21510</v>
      </c>
      <c r="AI14" s="8">
        <f>'C завтраками| Bed and breakfast'!Q16*0.9</f>
        <v>21510</v>
      </c>
      <c r="AJ14" s="8">
        <f>'C завтраками| Bed and breakfast'!R16*0.9</f>
        <v>23310</v>
      </c>
      <c r="AK14" s="8">
        <f>'C завтраками| Bed and breakfast'!S16*0.9</f>
        <v>23310</v>
      </c>
      <c r="AL14" s="8">
        <f>'C завтраками| Bed and breakfast'!T16*0.9</f>
        <v>23310</v>
      </c>
      <c r="AM14" s="8">
        <f>'C завтраками| Bed and breakfast'!U16*0.9</f>
        <v>23310</v>
      </c>
      <c r="AN14" s="8">
        <f>'C завтраками| Bed and breakfast'!V16*0.9</f>
        <v>23310</v>
      </c>
      <c r="AO14" s="8">
        <f>'C завтраками| Bed and breakfast'!W16*0.9</f>
        <v>21510</v>
      </c>
      <c r="AP14" s="8">
        <f>'C завтраками| Bed and breakfast'!X16*0.9</f>
        <v>21510</v>
      </c>
      <c r="AQ14" s="8">
        <f>'C завтраками| Bed and breakfast'!Y16*0.9</f>
        <v>21510</v>
      </c>
      <c r="AR14" s="8">
        <f>'C завтраками| Bed and breakfast'!Z16*0.9</f>
        <v>21510</v>
      </c>
      <c r="AS14" s="8">
        <f>'C завтраками| Bed and breakfast'!AA16*0.9</f>
        <v>21510</v>
      </c>
      <c r="AT14" s="8">
        <f>'C завтраками| Bed and breakfast'!AB16*0.9</f>
        <v>25110</v>
      </c>
      <c r="AU14" s="8">
        <f>'C завтраками| Bed and breakfast'!AC16*0.9</f>
        <v>25110</v>
      </c>
      <c r="AV14" s="8">
        <f>'C завтраками| Bed and breakfast'!AD16*0.9</f>
        <v>25110</v>
      </c>
      <c r="AW14" s="8">
        <f>'C завтраками| Bed and breakfast'!AE16*0.9</f>
        <v>25110</v>
      </c>
      <c r="AX14" s="8">
        <f>'C завтраками| Bed and breakfast'!AF16*0.9</f>
        <v>25110</v>
      </c>
      <c r="AY14" s="8">
        <f>'C завтраками| Bed and breakfast'!AG16*0.9</f>
        <v>26910</v>
      </c>
      <c r="AZ14" s="8">
        <f>'C завтраками| Bed and breakfast'!AH16*0.9</f>
        <v>29160</v>
      </c>
      <c r="BA14" s="8">
        <f>'C завтраками| Bed and breakfast'!AI16*0.9</f>
        <v>29610</v>
      </c>
      <c r="BB14" s="8">
        <f>'C завтраками| Bed and breakfast'!AJ16*0.9</f>
        <v>29610</v>
      </c>
      <c r="BC14" s="8">
        <f>'C завтраками| Bed and breakfast'!AK16*0.9</f>
        <v>29610</v>
      </c>
      <c r="BD14" s="8">
        <f>'C завтраками| Bed and breakfast'!AL16*0.9</f>
        <v>29610</v>
      </c>
      <c r="BE14" s="8">
        <f>'C завтраками| Bed and breakfast'!AM16*0.9</f>
        <v>29610</v>
      </c>
      <c r="BF14" s="8">
        <f>'C завтраками| Bed and breakfast'!AN16*0.9</f>
        <v>29610</v>
      </c>
      <c r="BG14" s="8">
        <f>'C завтраками| Bed and breakfast'!AO16*0.9</f>
        <v>29610</v>
      </c>
      <c r="BH14" s="8">
        <f>'C завтраками| Bed and breakfast'!AP16*0.9</f>
        <v>29610</v>
      </c>
      <c r="BI14" s="8">
        <f>'C завтраками| Bed and breakfast'!AQ16*0.9</f>
        <v>29610</v>
      </c>
      <c r="BJ14" s="8">
        <f>'C завтраками| Bed and breakfast'!AR16*0.9</f>
        <v>29610</v>
      </c>
      <c r="BK14" s="8">
        <f>'C завтраками| Bed and breakfast'!AS16*0.9</f>
        <v>27810</v>
      </c>
      <c r="BL14" s="8">
        <f>'C завтраками| Bed and breakfast'!AT16*0.9</f>
        <v>27810</v>
      </c>
      <c r="BM14" s="8">
        <f>'C завтраками| Bed and breakfast'!AU16*0.9</f>
        <v>29610</v>
      </c>
      <c r="BN14" s="8">
        <f>'C завтраками| Bed and breakfast'!AV16*0.9</f>
        <v>29610</v>
      </c>
      <c r="BO14" s="8">
        <f>'C завтраками| Bed and breakfast'!AW16*0.9</f>
        <v>31410</v>
      </c>
      <c r="BP14" s="8">
        <f>'C завтраками| Bed and breakfast'!AX16*0.9</f>
        <v>33660</v>
      </c>
      <c r="BQ14" s="8">
        <f>'C завтраками| Bed and breakfast'!AY16*0.9</f>
        <v>33660</v>
      </c>
      <c r="BR14" s="8">
        <f>'C завтраками| Bed and breakfast'!AZ16*0.9</f>
        <v>33660</v>
      </c>
      <c r="BS14" s="8">
        <f>'C завтраками| Bed and breakfast'!BA16*0.9</f>
        <v>33660</v>
      </c>
      <c r="BT14" s="8">
        <f>'C завтраками| Bed and breakfast'!BB16*0.9</f>
        <v>35910</v>
      </c>
      <c r="BU14" s="8">
        <f>'C завтраками| Bed and breakfast'!BC16*0.9</f>
        <v>38610</v>
      </c>
      <c r="BV14" s="8">
        <f>'C завтраками| Bed and breakfast'!BD16*0.9</f>
        <v>38610</v>
      </c>
      <c r="BW14" s="8">
        <f>'C завтраками| Bed and breakfast'!BE16*0.9</f>
        <v>35910</v>
      </c>
      <c r="BX14" s="8">
        <f>'C завтраками| Bed and breakfast'!BF16*0.9</f>
        <v>31410</v>
      </c>
      <c r="BY14" s="8">
        <f>'C завтраками| Bed and breakfast'!BG16*0.9</f>
        <v>31410</v>
      </c>
      <c r="BZ14" s="8">
        <f>'C завтраками| Bed and breakfast'!BH16*0.9</f>
        <v>33660</v>
      </c>
      <c r="CA14" s="8">
        <f>'C завтраками| Bed and breakfast'!BI16*0.9</f>
        <v>33660</v>
      </c>
      <c r="CB14" s="8">
        <f>'C завтраками| Bed and breakfast'!BJ16*0.9</f>
        <v>26010</v>
      </c>
      <c r="CC14" s="8">
        <f>'C завтраками| Bed and breakfast'!BK16*0.9</f>
        <v>26415</v>
      </c>
      <c r="CD14" s="8">
        <f>'C завтраками| Bed and breakfast'!BL16*0.9</f>
        <v>26415</v>
      </c>
      <c r="CE14" s="8">
        <f>'C завтраками| Bed and breakfast'!BM16*0.9</f>
        <v>26415</v>
      </c>
      <c r="CF14" s="8">
        <f>'C завтраками| Bed and breakfast'!BN16*0.9</f>
        <v>25065</v>
      </c>
      <c r="CG14" s="8">
        <f>'C завтраками| Bed and breakfast'!BO16*0.9</f>
        <v>25065</v>
      </c>
      <c r="CH14" s="8">
        <f>'C завтраками| Bed and breakfast'!BP16*0.9</f>
        <v>26415</v>
      </c>
      <c r="CI14" s="8">
        <f>'C завтраками| Bed and breakfast'!BQ16*0.9</f>
        <v>26415</v>
      </c>
      <c r="CJ14" s="8">
        <f>'C завтраками| Bed and breakfast'!BR16*0.9</f>
        <v>26415</v>
      </c>
      <c r="CK14" s="8">
        <f>'C завтраками| Bed and breakfast'!BS16*0.9</f>
        <v>25065</v>
      </c>
      <c r="CL14" s="8">
        <f>'C завтраками| Bed and breakfast'!BT16*0.9</f>
        <v>25065</v>
      </c>
      <c r="CM14" s="8">
        <f>'C завтраками| Bed and breakfast'!BU16*0.9</f>
        <v>25065</v>
      </c>
      <c r="CN14" s="8">
        <f>'C завтраками| Bed and breakfast'!BV16*0.9</f>
        <v>25065</v>
      </c>
      <c r="CO14" s="8">
        <f>'C завтраками| Bed and breakfast'!BW16*0.9</f>
        <v>25065</v>
      </c>
      <c r="CP14" s="8">
        <f>'C завтраками| Bed and breakfast'!BX16*0.9</f>
        <v>25065</v>
      </c>
      <c r="CQ14" s="8">
        <f>'C завтраками| Bed and breakfast'!BY16*0.9</f>
        <v>25065</v>
      </c>
      <c r="CR14" s="8">
        <f>'C завтраками| Bed and breakfast'!BZ16*0.9</f>
        <v>25065</v>
      </c>
      <c r="CS14" s="8">
        <f>'C завтраками| Bed and breakfast'!CA16*0.9</f>
        <v>25065</v>
      </c>
      <c r="CT14" s="8">
        <f>'C завтраками| Bed and breakfast'!CB16*0.9</f>
        <v>25065</v>
      </c>
      <c r="CU14" s="8">
        <f>'C завтраками| Bed and breakfast'!CC16*0.9</f>
        <v>25065</v>
      </c>
      <c r="CV14" s="8">
        <f>'C завтраками| Bed and breakfast'!CD16*0.9</f>
        <v>25065</v>
      </c>
      <c r="CW14" s="8">
        <f>'C завтраками| Bed and breakfast'!CE16*0.9</f>
        <v>25065</v>
      </c>
      <c r="CX14" s="8">
        <f>'C завтраками| Bed and breakfast'!CF16*0.9</f>
        <v>25065</v>
      </c>
      <c r="CY14" s="8">
        <f>'C завтраками| Bed and breakfast'!CG16*0.9</f>
        <v>25065</v>
      </c>
      <c r="CZ14" s="8">
        <f>'C завтраками| Bed and breakfast'!CH16*0.9</f>
        <v>25065</v>
      </c>
      <c r="DA14" s="8">
        <f>'C завтраками| Bed and breakfast'!CI16*0.9</f>
        <v>25065</v>
      </c>
      <c r="DB14" s="8">
        <f>'C завтраками| Bed and breakfast'!CJ16*0.9</f>
        <v>25065</v>
      </c>
      <c r="DC14" s="8">
        <f>'C завтраками| Bed and breakfast'!CK16*0.9</f>
        <v>25065</v>
      </c>
      <c r="DD14" s="8">
        <f>'C завтраками| Bed and breakfast'!CL16*0.9</f>
        <v>25065</v>
      </c>
      <c r="DE14" s="8">
        <f>'C завтраками| Bed and breakfast'!CM16*0.9</f>
        <v>25065</v>
      </c>
      <c r="DF14" s="8">
        <f>'C завтраками| Bed and breakfast'!CN16*0.9</f>
        <v>25065</v>
      </c>
      <c r="DG14" s="8">
        <f>'C завтраками| Bed and breakfast'!CO16*0.9</f>
        <v>24975</v>
      </c>
      <c r="DH14" s="8">
        <f>'C завтраками| Bed and breakfast'!CP16*0.9</f>
        <v>16650</v>
      </c>
      <c r="DI14" s="8">
        <f>'C завтраками| Bed and breakfast'!CQ16*0.9</f>
        <v>16650</v>
      </c>
      <c r="DJ14" s="8">
        <f>'C завтраками| Bed and breakfast'!CR16*0.9</f>
        <v>17100</v>
      </c>
      <c r="DK14" s="8">
        <f>'C завтраками| Bed and breakfast'!CS16*0.9</f>
        <v>17100</v>
      </c>
      <c r="DL14" s="8">
        <f>'C завтраками| Bed and breakfast'!CT16*0.9</f>
        <v>16650</v>
      </c>
      <c r="DM14" s="8">
        <f>'C завтраками| Bed and breakfast'!CU16*0.9</f>
        <v>16650</v>
      </c>
      <c r="DN14" s="8">
        <f>'C завтраками| Bed and breakfast'!CV16*0.9</f>
        <v>16650</v>
      </c>
      <c r="DO14" s="8">
        <f>'C завтраками| Bed and breakfast'!CW16*0.9</f>
        <v>16650</v>
      </c>
      <c r="DP14" s="8">
        <f>'C завтраками| Bed and breakfast'!CX16*0.9</f>
        <v>16650</v>
      </c>
      <c r="DQ14" s="8">
        <f>'C завтраками| Bed and breakfast'!CY16*0.9</f>
        <v>17100</v>
      </c>
      <c r="DR14" s="8">
        <f>'C завтраками| Bed and breakfast'!CZ16*0.9</f>
        <v>17100</v>
      </c>
    </row>
    <row r="15" spans="1:129" s="53" customFormat="1" x14ac:dyDescent="0.2">
      <c r="A15" s="42" t="s">
        <v>84</v>
      </c>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row>
    <row r="16" spans="1:129" s="53" customFormat="1" x14ac:dyDescent="0.2">
      <c r="A16" s="88">
        <f>A7</f>
        <v>1</v>
      </c>
      <c r="B16" s="8" t="e">
        <f>'C завтраками| Bed and breakfast'!#REF!*0.9</f>
        <v>#REF!</v>
      </c>
      <c r="C16" s="8" t="e">
        <f>'C завтраками| Bed and breakfast'!#REF!*0.9</f>
        <v>#REF!</v>
      </c>
      <c r="D16" s="8" t="e">
        <f>'C завтраками| Bed and breakfast'!#REF!*0.9</f>
        <v>#REF!</v>
      </c>
      <c r="E16" s="8" t="e">
        <f>'C завтраками| Bed and breakfast'!#REF!*0.9</f>
        <v>#REF!</v>
      </c>
      <c r="F16" s="8" t="e">
        <f>'C завтраками| Bed and breakfast'!#REF!*0.9</f>
        <v>#REF!</v>
      </c>
      <c r="G16" s="8" t="e">
        <f>'C завтраками| Bed and breakfast'!#REF!*0.9</f>
        <v>#REF!</v>
      </c>
      <c r="H16" s="8" t="e">
        <f>'C завтраками| Bed and breakfast'!#REF!*0.9</f>
        <v>#REF!</v>
      </c>
      <c r="I16" s="8" t="e">
        <f>'C завтраками| Bed and breakfast'!#REF!*0.9</f>
        <v>#REF!</v>
      </c>
      <c r="J16" s="8" t="e">
        <f>'C завтраками| Bed and breakfast'!#REF!*0.9</f>
        <v>#REF!</v>
      </c>
      <c r="K16" s="8" t="e">
        <f>'C завтраками| Bed and breakfast'!#REF!*0.9</f>
        <v>#REF!</v>
      </c>
      <c r="L16" s="8" t="e">
        <f>'C завтраками| Bed and breakfast'!#REF!*0.9</f>
        <v>#REF!</v>
      </c>
      <c r="M16" s="8" t="e">
        <f>'C завтраками| Bed and breakfast'!#REF!*0.9</f>
        <v>#REF!</v>
      </c>
      <c r="N16" s="8" t="e">
        <f>'C завтраками| Bed and breakfast'!#REF!*0.9</f>
        <v>#REF!</v>
      </c>
      <c r="O16" s="8" t="e">
        <f>'C завтраками| Bed and breakfast'!#REF!*0.9</f>
        <v>#REF!</v>
      </c>
      <c r="P16" s="8" t="e">
        <f>'C завтраками| Bed and breakfast'!#REF!*0.9</f>
        <v>#REF!</v>
      </c>
      <c r="Q16" s="8" t="e">
        <f>'C завтраками| Bed and breakfast'!#REF!*0.9</f>
        <v>#REF!</v>
      </c>
      <c r="R16" s="8" t="e">
        <f>'C завтраками| Bed and breakfast'!#REF!*0.9</f>
        <v>#REF!</v>
      </c>
      <c r="S16" s="8" t="e">
        <f>'C завтраками| Bed and breakfast'!#REF!*0.9</f>
        <v>#REF!</v>
      </c>
      <c r="T16" s="8">
        <f>'C завтраками| Bed and breakfast'!B18*0.9</f>
        <v>36225</v>
      </c>
      <c r="U16" s="8">
        <f>'C завтраками| Bed and breakfast'!C18*0.9</f>
        <v>49275</v>
      </c>
      <c r="V16" s="8">
        <f>'C завтраками| Bed and breakfast'!D18*0.9</f>
        <v>49275</v>
      </c>
      <c r="W16" s="8">
        <f>'C завтраками| Bed and breakfast'!E18*0.9</f>
        <v>49275</v>
      </c>
      <c r="X16" s="8">
        <f>'C завтраками| Bed and breakfast'!F18*0.9</f>
        <v>42975</v>
      </c>
      <c r="Y16" s="8">
        <f>'C завтраками| Bed and breakfast'!G18*0.9</f>
        <v>42975</v>
      </c>
      <c r="Z16" s="8">
        <f>'C завтраками| Bed and breakfast'!H18*0.9</f>
        <v>42975</v>
      </c>
      <c r="AA16" s="8">
        <f>'C завтраками| Bed and breakfast'!I18*0.9</f>
        <v>42975</v>
      </c>
      <c r="AB16" s="8">
        <f>'C завтраками| Bed and breakfast'!J18*0.9</f>
        <v>42975</v>
      </c>
      <c r="AC16" s="8">
        <f>'C завтраками| Bed and breakfast'!K18*0.9</f>
        <v>42975</v>
      </c>
      <c r="AD16" s="8">
        <f>'C завтраками| Bed and breakfast'!L18*0.9</f>
        <v>35505</v>
      </c>
      <c r="AE16" s="8">
        <f>'C завтраками| Bed and breakfast'!M18*0.9</f>
        <v>20655</v>
      </c>
      <c r="AF16" s="8">
        <f>'C завтраками| Bed and breakfast'!N18*0.9</f>
        <v>20655</v>
      </c>
      <c r="AG16" s="8">
        <f>'C завтраками| Bed and breakfast'!O18*0.9</f>
        <v>20655</v>
      </c>
      <c r="AH16" s="8">
        <f>'C завтраками| Bed and breakfast'!P18*0.9</f>
        <v>20655</v>
      </c>
      <c r="AI16" s="8">
        <f>'C завтраками| Bed and breakfast'!Q18*0.9</f>
        <v>20655</v>
      </c>
      <c r="AJ16" s="8">
        <f>'C завтраками| Bed and breakfast'!R18*0.9</f>
        <v>22455</v>
      </c>
      <c r="AK16" s="8">
        <f>'C завтраками| Bed and breakfast'!S18*0.9</f>
        <v>22455</v>
      </c>
      <c r="AL16" s="8">
        <f>'C завтраками| Bed and breakfast'!T18*0.9</f>
        <v>22455</v>
      </c>
      <c r="AM16" s="8">
        <f>'C завтраками| Bed and breakfast'!U18*0.9</f>
        <v>22455</v>
      </c>
      <c r="AN16" s="8">
        <f>'C завтраками| Bed and breakfast'!V18*0.9</f>
        <v>22455</v>
      </c>
      <c r="AO16" s="8">
        <f>'C завтраками| Bed and breakfast'!W18*0.9</f>
        <v>20655</v>
      </c>
      <c r="AP16" s="8">
        <f>'C завтраками| Bed and breakfast'!X18*0.9</f>
        <v>20655</v>
      </c>
      <c r="AQ16" s="8">
        <f>'C завтраками| Bed and breakfast'!Y18*0.9</f>
        <v>20655</v>
      </c>
      <c r="AR16" s="8">
        <f>'C завтраками| Bed and breakfast'!Z18*0.9</f>
        <v>20655</v>
      </c>
      <c r="AS16" s="8">
        <f>'C завтраками| Bed and breakfast'!AA18*0.9</f>
        <v>20655</v>
      </c>
      <c r="AT16" s="8">
        <f>'C завтраками| Bed and breakfast'!AB18*0.9</f>
        <v>24255</v>
      </c>
      <c r="AU16" s="8">
        <f>'C завтраками| Bed and breakfast'!AC18*0.9</f>
        <v>24255</v>
      </c>
      <c r="AV16" s="8">
        <f>'C завтраками| Bed and breakfast'!AD18*0.9</f>
        <v>24255</v>
      </c>
      <c r="AW16" s="8">
        <f>'C завтраками| Bed and breakfast'!AE18*0.9</f>
        <v>24255</v>
      </c>
      <c r="AX16" s="8">
        <f>'C завтраками| Bed and breakfast'!AF18*0.9</f>
        <v>24255</v>
      </c>
      <c r="AY16" s="8">
        <f>'C завтраками| Bed and breakfast'!AG18*0.9</f>
        <v>26055</v>
      </c>
      <c r="AZ16" s="8">
        <f>'C завтраками| Bed and breakfast'!AH18*0.9</f>
        <v>28305</v>
      </c>
      <c r="BA16" s="8">
        <f>'C завтраками| Bed and breakfast'!AI18*0.9</f>
        <v>28755</v>
      </c>
      <c r="BB16" s="8">
        <f>'C завтраками| Bed and breakfast'!AJ18*0.9</f>
        <v>28755</v>
      </c>
      <c r="BC16" s="8">
        <f>'C завтраками| Bed and breakfast'!AK18*0.9</f>
        <v>28755</v>
      </c>
      <c r="BD16" s="8">
        <f>'C завтраками| Bed and breakfast'!AL18*0.9</f>
        <v>28755</v>
      </c>
      <c r="BE16" s="8">
        <f>'C завтраками| Bed and breakfast'!AM18*0.9</f>
        <v>28755</v>
      </c>
      <c r="BF16" s="8">
        <f>'C завтраками| Bed and breakfast'!AN18*0.9</f>
        <v>28755</v>
      </c>
      <c r="BG16" s="8">
        <f>'C завтраками| Bed and breakfast'!AO18*0.9</f>
        <v>28755</v>
      </c>
      <c r="BH16" s="8">
        <f>'C завтраками| Bed and breakfast'!AP18*0.9</f>
        <v>28755</v>
      </c>
      <c r="BI16" s="8">
        <f>'C завтраками| Bed and breakfast'!AQ18*0.9</f>
        <v>28755</v>
      </c>
      <c r="BJ16" s="8">
        <f>'C завтраками| Bed and breakfast'!AR18*0.9</f>
        <v>28755</v>
      </c>
      <c r="BK16" s="8">
        <f>'C завтраками| Bed and breakfast'!AS18*0.9</f>
        <v>26955</v>
      </c>
      <c r="BL16" s="8">
        <f>'C завтраками| Bed and breakfast'!AT18*0.9</f>
        <v>26955</v>
      </c>
      <c r="BM16" s="8">
        <f>'C завтраками| Bed and breakfast'!AU18*0.9</f>
        <v>28755</v>
      </c>
      <c r="BN16" s="8">
        <f>'C завтраками| Bed and breakfast'!AV18*0.9</f>
        <v>28755</v>
      </c>
      <c r="BO16" s="8">
        <f>'C завтраками| Bed and breakfast'!AW18*0.9</f>
        <v>30555</v>
      </c>
      <c r="BP16" s="8">
        <f>'C завтраками| Bed and breakfast'!AX18*0.9</f>
        <v>32805</v>
      </c>
      <c r="BQ16" s="8">
        <f>'C завтраками| Bed and breakfast'!AY18*0.9</f>
        <v>32805</v>
      </c>
      <c r="BR16" s="8">
        <f>'C завтраками| Bed and breakfast'!AZ18*0.9</f>
        <v>32805</v>
      </c>
      <c r="BS16" s="8">
        <f>'C завтраками| Bed and breakfast'!BA18*0.9</f>
        <v>32805</v>
      </c>
      <c r="BT16" s="8">
        <f>'C завтраками| Bed and breakfast'!BB18*0.9</f>
        <v>35055</v>
      </c>
      <c r="BU16" s="8">
        <f>'C завтраками| Bed and breakfast'!BC18*0.9</f>
        <v>37755</v>
      </c>
      <c r="BV16" s="8">
        <f>'C завтраками| Bed and breakfast'!BD18*0.9</f>
        <v>37755</v>
      </c>
      <c r="BW16" s="8">
        <f>'C завтраками| Bed and breakfast'!BE18*0.9</f>
        <v>35055</v>
      </c>
      <c r="BX16" s="8">
        <f>'C завтраками| Bed and breakfast'!BF18*0.9</f>
        <v>30555</v>
      </c>
      <c r="BY16" s="8">
        <f>'C завтраками| Bed and breakfast'!BG18*0.9</f>
        <v>30555</v>
      </c>
      <c r="BZ16" s="8">
        <f>'C завтраками| Bed and breakfast'!BH18*0.9</f>
        <v>32805</v>
      </c>
      <c r="CA16" s="8">
        <f>'C завтраками| Bed and breakfast'!BI18*0.9</f>
        <v>32805</v>
      </c>
      <c r="CB16" s="8">
        <f>'C завтраками| Bed and breakfast'!BJ18*0.9</f>
        <v>25155</v>
      </c>
      <c r="CC16" s="8">
        <f>'C завтраками| Bed and breakfast'!BK18*0.9</f>
        <v>25560</v>
      </c>
      <c r="CD16" s="8">
        <f>'C завтраками| Bed and breakfast'!BL18*0.9</f>
        <v>25560</v>
      </c>
      <c r="CE16" s="8">
        <f>'C завтраками| Bed and breakfast'!BM18*0.9</f>
        <v>25560</v>
      </c>
      <c r="CF16" s="8">
        <f>'C завтраками| Bed and breakfast'!BN18*0.9</f>
        <v>24210</v>
      </c>
      <c r="CG16" s="8">
        <f>'C завтраками| Bed and breakfast'!BO18*0.9</f>
        <v>24210</v>
      </c>
      <c r="CH16" s="8">
        <f>'C завтраками| Bed and breakfast'!BP18*0.9</f>
        <v>25560</v>
      </c>
      <c r="CI16" s="8">
        <f>'C завтраками| Bed and breakfast'!BQ18*0.9</f>
        <v>25560</v>
      </c>
      <c r="CJ16" s="8">
        <f>'C завтраками| Bed and breakfast'!BR18*0.9</f>
        <v>25560</v>
      </c>
      <c r="CK16" s="8">
        <f>'C завтраками| Bed and breakfast'!BS18*0.9</f>
        <v>24210</v>
      </c>
      <c r="CL16" s="8">
        <f>'C завтраками| Bed and breakfast'!BT18*0.9</f>
        <v>24210</v>
      </c>
      <c r="CM16" s="8">
        <f>'C завтраками| Bed and breakfast'!BU18*0.9</f>
        <v>24210</v>
      </c>
      <c r="CN16" s="8">
        <f>'C завтраками| Bed and breakfast'!BV18*0.9</f>
        <v>24210</v>
      </c>
      <c r="CO16" s="8">
        <f>'C завтраками| Bed and breakfast'!BW18*0.9</f>
        <v>24210</v>
      </c>
      <c r="CP16" s="8">
        <f>'C завтраками| Bed and breakfast'!BX18*0.9</f>
        <v>24210</v>
      </c>
      <c r="CQ16" s="8">
        <f>'C завтраками| Bed and breakfast'!BY18*0.9</f>
        <v>24210</v>
      </c>
      <c r="CR16" s="8">
        <f>'C завтраками| Bed and breakfast'!BZ18*0.9</f>
        <v>24210</v>
      </c>
      <c r="CS16" s="8">
        <f>'C завтраками| Bed and breakfast'!CA18*0.9</f>
        <v>24210</v>
      </c>
      <c r="CT16" s="8">
        <f>'C завтраками| Bed and breakfast'!CB18*0.9</f>
        <v>24210</v>
      </c>
      <c r="CU16" s="8">
        <f>'C завтраками| Bed and breakfast'!CC18*0.9</f>
        <v>24210</v>
      </c>
      <c r="CV16" s="8">
        <f>'C завтраками| Bed and breakfast'!CD18*0.9</f>
        <v>24210</v>
      </c>
      <c r="CW16" s="8">
        <f>'C завтраками| Bed and breakfast'!CE18*0.9</f>
        <v>24210</v>
      </c>
      <c r="CX16" s="8">
        <f>'C завтраками| Bed and breakfast'!CF18*0.9</f>
        <v>24210</v>
      </c>
      <c r="CY16" s="8">
        <f>'C завтраками| Bed and breakfast'!CG18*0.9</f>
        <v>24210</v>
      </c>
      <c r="CZ16" s="8">
        <f>'C завтраками| Bed and breakfast'!CH18*0.9</f>
        <v>24210</v>
      </c>
      <c r="DA16" s="8">
        <f>'C завтраками| Bed and breakfast'!CI18*0.9</f>
        <v>24210</v>
      </c>
      <c r="DB16" s="8">
        <f>'C завтраками| Bed and breakfast'!CJ18*0.9</f>
        <v>24210</v>
      </c>
      <c r="DC16" s="8">
        <f>'C завтраками| Bed and breakfast'!CK18*0.9</f>
        <v>24210</v>
      </c>
      <c r="DD16" s="8">
        <f>'C завтраками| Bed and breakfast'!CL18*0.9</f>
        <v>24210</v>
      </c>
      <c r="DE16" s="8">
        <f>'C завтраками| Bed and breakfast'!CM18*0.9</f>
        <v>24210</v>
      </c>
      <c r="DF16" s="8">
        <f>'C завтраками| Bed and breakfast'!CN18*0.9</f>
        <v>24210</v>
      </c>
      <c r="DG16" s="8">
        <f>'C завтраками| Bed and breakfast'!CO18*0.9</f>
        <v>24210</v>
      </c>
      <c r="DH16" s="8">
        <f>'C завтраками| Bed and breakfast'!CP18*0.9</f>
        <v>15885</v>
      </c>
      <c r="DI16" s="8">
        <f>'C завтраками| Bed and breakfast'!CQ18*0.9</f>
        <v>15885</v>
      </c>
      <c r="DJ16" s="8">
        <f>'C завтраками| Bed and breakfast'!CR18*0.9</f>
        <v>16335</v>
      </c>
      <c r="DK16" s="8">
        <f>'C завтраками| Bed and breakfast'!CS18*0.9</f>
        <v>16335</v>
      </c>
      <c r="DL16" s="8">
        <f>'C завтраками| Bed and breakfast'!CT18*0.9</f>
        <v>15885</v>
      </c>
      <c r="DM16" s="8">
        <f>'C завтраками| Bed and breakfast'!CU18*0.9</f>
        <v>15885</v>
      </c>
      <c r="DN16" s="8">
        <f>'C завтраками| Bed and breakfast'!CV18*0.9</f>
        <v>15885</v>
      </c>
      <c r="DO16" s="8">
        <f>'C завтраками| Bed and breakfast'!CW18*0.9</f>
        <v>15885</v>
      </c>
      <c r="DP16" s="8">
        <f>'C завтраками| Bed and breakfast'!CX18*0.9</f>
        <v>15885</v>
      </c>
      <c r="DQ16" s="8">
        <f>'C завтраками| Bed and breakfast'!CY18*0.9</f>
        <v>16335</v>
      </c>
      <c r="DR16" s="8">
        <f>'C завтраками| Bed and breakfast'!CZ18*0.9</f>
        <v>16335</v>
      </c>
    </row>
    <row r="17" spans="1:129" s="53" customFormat="1" x14ac:dyDescent="0.2">
      <c r="A17" s="88">
        <f>A8</f>
        <v>2</v>
      </c>
      <c r="B17" s="8" t="e">
        <f>'C завтраками| Bed and breakfast'!#REF!*0.9</f>
        <v>#REF!</v>
      </c>
      <c r="C17" s="8" t="e">
        <f>'C завтраками| Bed and breakfast'!#REF!*0.9</f>
        <v>#REF!</v>
      </c>
      <c r="D17" s="8" t="e">
        <f>'C завтраками| Bed and breakfast'!#REF!*0.9</f>
        <v>#REF!</v>
      </c>
      <c r="E17" s="8" t="e">
        <f>'C завтраками| Bed and breakfast'!#REF!*0.9</f>
        <v>#REF!</v>
      </c>
      <c r="F17" s="8" t="e">
        <f>'C завтраками| Bed and breakfast'!#REF!*0.9</f>
        <v>#REF!</v>
      </c>
      <c r="G17" s="8" t="e">
        <f>'C завтраками| Bed and breakfast'!#REF!*0.9</f>
        <v>#REF!</v>
      </c>
      <c r="H17" s="8" t="e">
        <f>'C завтраками| Bed and breakfast'!#REF!*0.9</f>
        <v>#REF!</v>
      </c>
      <c r="I17" s="8" t="e">
        <f>'C завтраками| Bed and breakfast'!#REF!*0.9</f>
        <v>#REF!</v>
      </c>
      <c r="J17" s="8" t="e">
        <f>'C завтраками| Bed and breakfast'!#REF!*0.9</f>
        <v>#REF!</v>
      </c>
      <c r="K17" s="8" t="e">
        <f>'C завтраками| Bed and breakfast'!#REF!*0.9</f>
        <v>#REF!</v>
      </c>
      <c r="L17" s="8" t="e">
        <f>'C завтраками| Bed and breakfast'!#REF!*0.9</f>
        <v>#REF!</v>
      </c>
      <c r="M17" s="8" t="e">
        <f>'C завтраками| Bed and breakfast'!#REF!*0.9</f>
        <v>#REF!</v>
      </c>
      <c r="N17" s="8" t="e">
        <f>'C завтраками| Bed and breakfast'!#REF!*0.9</f>
        <v>#REF!</v>
      </c>
      <c r="O17" s="8" t="e">
        <f>'C завтраками| Bed and breakfast'!#REF!*0.9</f>
        <v>#REF!</v>
      </c>
      <c r="P17" s="8" t="e">
        <f>'C завтраками| Bed and breakfast'!#REF!*0.9</f>
        <v>#REF!</v>
      </c>
      <c r="Q17" s="8" t="e">
        <f>'C завтраками| Bed and breakfast'!#REF!*0.9</f>
        <v>#REF!</v>
      </c>
      <c r="R17" s="8" t="e">
        <f>'C завтраками| Bed and breakfast'!#REF!*0.9</f>
        <v>#REF!</v>
      </c>
      <c r="S17" s="8" t="e">
        <f>'C завтраками| Bed and breakfast'!#REF!*0.9</f>
        <v>#REF!</v>
      </c>
      <c r="T17" s="8">
        <f>'C завтраками| Bed and breakfast'!B19*0.9</f>
        <v>38250</v>
      </c>
      <c r="U17" s="8">
        <f>'C завтраками| Bed and breakfast'!C19*0.9</f>
        <v>51300</v>
      </c>
      <c r="V17" s="8">
        <f>'C завтраками| Bed and breakfast'!D19*0.9</f>
        <v>51300</v>
      </c>
      <c r="W17" s="8">
        <f>'C завтраками| Bed and breakfast'!E19*0.9</f>
        <v>51300</v>
      </c>
      <c r="X17" s="8">
        <f>'C завтраками| Bed and breakfast'!F19*0.9</f>
        <v>45000</v>
      </c>
      <c r="Y17" s="8">
        <f>'C завтраками| Bed and breakfast'!G19*0.9</f>
        <v>45000</v>
      </c>
      <c r="Z17" s="8">
        <f>'C завтраками| Bed and breakfast'!H19*0.9</f>
        <v>45000</v>
      </c>
      <c r="AA17" s="8">
        <f>'C завтраками| Bed and breakfast'!I19*0.9</f>
        <v>45000</v>
      </c>
      <c r="AB17" s="8">
        <f>'C завтраками| Bed and breakfast'!J19*0.9</f>
        <v>45000</v>
      </c>
      <c r="AC17" s="8">
        <f>'C завтраками| Bed and breakfast'!K19*0.9</f>
        <v>45000</v>
      </c>
      <c r="AD17" s="8">
        <f>'C завтраками| Bed and breakfast'!L19*0.9</f>
        <v>37260</v>
      </c>
      <c r="AE17" s="8">
        <f>'C завтраками| Bed and breakfast'!M19*0.9</f>
        <v>22410</v>
      </c>
      <c r="AF17" s="8">
        <f>'C завтраками| Bed and breakfast'!N19*0.9</f>
        <v>22410</v>
      </c>
      <c r="AG17" s="8">
        <f>'C завтраками| Bed and breakfast'!O19*0.9</f>
        <v>22410</v>
      </c>
      <c r="AH17" s="8">
        <f>'C завтраками| Bed and breakfast'!P19*0.9</f>
        <v>22410</v>
      </c>
      <c r="AI17" s="8">
        <f>'C завтраками| Bed and breakfast'!Q19*0.9</f>
        <v>22410</v>
      </c>
      <c r="AJ17" s="8">
        <f>'C завтраками| Bed and breakfast'!R19*0.9</f>
        <v>24210</v>
      </c>
      <c r="AK17" s="8">
        <f>'C завтраками| Bed and breakfast'!S19*0.9</f>
        <v>24210</v>
      </c>
      <c r="AL17" s="8">
        <f>'C завтраками| Bed and breakfast'!T19*0.9</f>
        <v>24210</v>
      </c>
      <c r="AM17" s="8">
        <f>'C завтраками| Bed and breakfast'!U19*0.9</f>
        <v>24210</v>
      </c>
      <c r="AN17" s="8">
        <f>'C завтраками| Bed and breakfast'!V19*0.9</f>
        <v>24210</v>
      </c>
      <c r="AO17" s="8">
        <f>'C завтраками| Bed and breakfast'!W19*0.9</f>
        <v>22410</v>
      </c>
      <c r="AP17" s="8">
        <f>'C завтраками| Bed and breakfast'!X19*0.9</f>
        <v>22410</v>
      </c>
      <c r="AQ17" s="8">
        <f>'C завтраками| Bed and breakfast'!Y19*0.9</f>
        <v>22410</v>
      </c>
      <c r="AR17" s="8">
        <f>'C завтраками| Bed and breakfast'!Z19*0.9</f>
        <v>22410</v>
      </c>
      <c r="AS17" s="8">
        <f>'C завтраками| Bed and breakfast'!AA19*0.9</f>
        <v>22410</v>
      </c>
      <c r="AT17" s="8">
        <f>'C завтраками| Bed and breakfast'!AB19*0.9</f>
        <v>26010</v>
      </c>
      <c r="AU17" s="8">
        <f>'C завтраками| Bed and breakfast'!AC19*0.9</f>
        <v>26010</v>
      </c>
      <c r="AV17" s="8">
        <f>'C завтраками| Bed and breakfast'!AD19*0.9</f>
        <v>26010</v>
      </c>
      <c r="AW17" s="8">
        <f>'C завтраками| Bed and breakfast'!AE19*0.9</f>
        <v>26010</v>
      </c>
      <c r="AX17" s="8">
        <f>'C завтраками| Bed and breakfast'!AF19*0.9</f>
        <v>26010</v>
      </c>
      <c r="AY17" s="8">
        <f>'C завтраками| Bed and breakfast'!AG19*0.9</f>
        <v>27810</v>
      </c>
      <c r="AZ17" s="8">
        <f>'C завтраками| Bed and breakfast'!AH19*0.9</f>
        <v>30060</v>
      </c>
      <c r="BA17" s="8">
        <f>'C завтраками| Bed and breakfast'!AI19*0.9</f>
        <v>30510</v>
      </c>
      <c r="BB17" s="8">
        <f>'C завтраками| Bed and breakfast'!AJ19*0.9</f>
        <v>30510</v>
      </c>
      <c r="BC17" s="8">
        <f>'C завтраками| Bed and breakfast'!AK19*0.9</f>
        <v>30510</v>
      </c>
      <c r="BD17" s="8">
        <f>'C завтраками| Bed and breakfast'!AL19*0.9</f>
        <v>30510</v>
      </c>
      <c r="BE17" s="8">
        <f>'C завтраками| Bed and breakfast'!AM19*0.9</f>
        <v>30510</v>
      </c>
      <c r="BF17" s="8">
        <f>'C завтраками| Bed and breakfast'!AN19*0.9</f>
        <v>30510</v>
      </c>
      <c r="BG17" s="8">
        <f>'C завтраками| Bed and breakfast'!AO19*0.9</f>
        <v>30510</v>
      </c>
      <c r="BH17" s="8">
        <f>'C завтраками| Bed and breakfast'!AP19*0.9</f>
        <v>30510</v>
      </c>
      <c r="BI17" s="8">
        <f>'C завтраками| Bed and breakfast'!AQ19*0.9</f>
        <v>30510</v>
      </c>
      <c r="BJ17" s="8">
        <f>'C завтраками| Bed and breakfast'!AR19*0.9</f>
        <v>30510</v>
      </c>
      <c r="BK17" s="8">
        <f>'C завтраками| Bed and breakfast'!AS19*0.9</f>
        <v>28710</v>
      </c>
      <c r="BL17" s="8">
        <f>'C завтраками| Bed and breakfast'!AT19*0.9</f>
        <v>28710</v>
      </c>
      <c r="BM17" s="8">
        <f>'C завтраками| Bed and breakfast'!AU19*0.9</f>
        <v>30510</v>
      </c>
      <c r="BN17" s="8">
        <f>'C завтраками| Bed and breakfast'!AV19*0.9</f>
        <v>30510</v>
      </c>
      <c r="BO17" s="8">
        <f>'C завтраками| Bed and breakfast'!AW19*0.9</f>
        <v>32310</v>
      </c>
      <c r="BP17" s="8">
        <f>'C завтраками| Bed and breakfast'!AX19*0.9</f>
        <v>34560</v>
      </c>
      <c r="BQ17" s="8">
        <f>'C завтраками| Bed and breakfast'!AY19*0.9</f>
        <v>34560</v>
      </c>
      <c r="BR17" s="8">
        <f>'C завтраками| Bed and breakfast'!AZ19*0.9</f>
        <v>34560</v>
      </c>
      <c r="BS17" s="8">
        <f>'C завтраками| Bed and breakfast'!BA19*0.9</f>
        <v>34560</v>
      </c>
      <c r="BT17" s="8">
        <f>'C завтраками| Bed and breakfast'!BB19*0.9</f>
        <v>36810</v>
      </c>
      <c r="BU17" s="8">
        <f>'C завтраками| Bed and breakfast'!BC19*0.9</f>
        <v>39510</v>
      </c>
      <c r="BV17" s="8">
        <f>'C завтраками| Bed and breakfast'!BD19*0.9</f>
        <v>39510</v>
      </c>
      <c r="BW17" s="8">
        <f>'C завтраками| Bed and breakfast'!BE19*0.9</f>
        <v>36810</v>
      </c>
      <c r="BX17" s="8">
        <f>'C завтраками| Bed and breakfast'!BF19*0.9</f>
        <v>32310</v>
      </c>
      <c r="BY17" s="8">
        <f>'C завтраками| Bed and breakfast'!BG19*0.9</f>
        <v>32310</v>
      </c>
      <c r="BZ17" s="8">
        <f>'C завтраками| Bed and breakfast'!BH19*0.9</f>
        <v>34560</v>
      </c>
      <c r="CA17" s="8">
        <f>'C завтраками| Bed and breakfast'!BI19*0.9</f>
        <v>34560</v>
      </c>
      <c r="CB17" s="8">
        <f>'C завтраками| Bed and breakfast'!BJ19*0.9</f>
        <v>26910</v>
      </c>
      <c r="CC17" s="8">
        <f>'C завтраками| Bed and breakfast'!BK19*0.9</f>
        <v>27315</v>
      </c>
      <c r="CD17" s="8">
        <f>'C завтраками| Bed and breakfast'!BL19*0.9</f>
        <v>27315</v>
      </c>
      <c r="CE17" s="8">
        <f>'C завтраками| Bed and breakfast'!BM19*0.9</f>
        <v>27315</v>
      </c>
      <c r="CF17" s="8">
        <f>'C завтраками| Bed and breakfast'!BN19*0.9</f>
        <v>25965</v>
      </c>
      <c r="CG17" s="8">
        <f>'C завтраками| Bed and breakfast'!BO19*0.9</f>
        <v>25965</v>
      </c>
      <c r="CH17" s="8">
        <f>'C завтраками| Bed and breakfast'!BP19*0.9</f>
        <v>27315</v>
      </c>
      <c r="CI17" s="8">
        <f>'C завтраками| Bed and breakfast'!BQ19*0.9</f>
        <v>27315</v>
      </c>
      <c r="CJ17" s="8">
        <f>'C завтраками| Bed and breakfast'!BR19*0.9</f>
        <v>27315</v>
      </c>
      <c r="CK17" s="8">
        <f>'C завтраками| Bed and breakfast'!BS19*0.9</f>
        <v>25965</v>
      </c>
      <c r="CL17" s="8">
        <f>'C завтраками| Bed and breakfast'!BT19*0.9</f>
        <v>25965</v>
      </c>
      <c r="CM17" s="8">
        <f>'C завтраками| Bed and breakfast'!BU19*0.9</f>
        <v>25965</v>
      </c>
      <c r="CN17" s="8">
        <f>'C завтраками| Bed and breakfast'!BV19*0.9</f>
        <v>25965</v>
      </c>
      <c r="CO17" s="8">
        <f>'C завтраками| Bed and breakfast'!BW19*0.9</f>
        <v>25965</v>
      </c>
      <c r="CP17" s="8">
        <f>'C завтраками| Bed and breakfast'!BX19*0.9</f>
        <v>25965</v>
      </c>
      <c r="CQ17" s="8">
        <f>'C завтраками| Bed and breakfast'!BY19*0.9</f>
        <v>25965</v>
      </c>
      <c r="CR17" s="8">
        <f>'C завтраками| Bed and breakfast'!BZ19*0.9</f>
        <v>25965</v>
      </c>
      <c r="CS17" s="8">
        <f>'C завтраками| Bed and breakfast'!CA19*0.9</f>
        <v>25965</v>
      </c>
      <c r="CT17" s="8">
        <f>'C завтраками| Bed and breakfast'!CB19*0.9</f>
        <v>25965</v>
      </c>
      <c r="CU17" s="8">
        <f>'C завтраками| Bed and breakfast'!CC19*0.9</f>
        <v>25965</v>
      </c>
      <c r="CV17" s="8">
        <f>'C завтраками| Bed and breakfast'!CD19*0.9</f>
        <v>25965</v>
      </c>
      <c r="CW17" s="8">
        <f>'C завтраками| Bed and breakfast'!CE19*0.9</f>
        <v>25965</v>
      </c>
      <c r="CX17" s="8">
        <f>'C завтраками| Bed and breakfast'!CF19*0.9</f>
        <v>25965</v>
      </c>
      <c r="CY17" s="8">
        <f>'C завтраками| Bed and breakfast'!CG19*0.9</f>
        <v>25965</v>
      </c>
      <c r="CZ17" s="8">
        <f>'C завтраками| Bed and breakfast'!CH19*0.9</f>
        <v>25965</v>
      </c>
      <c r="DA17" s="8">
        <f>'C завтраками| Bed and breakfast'!CI19*0.9</f>
        <v>25965</v>
      </c>
      <c r="DB17" s="8">
        <f>'C завтраками| Bed and breakfast'!CJ19*0.9</f>
        <v>25965</v>
      </c>
      <c r="DC17" s="8">
        <f>'C завтраками| Bed and breakfast'!CK19*0.9</f>
        <v>25965</v>
      </c>
      <c r="DD17" s="8">
        <f>'C завтраками| Bed and breakfast'!CL19*0.9</f>
        <v>25965</v>
      </c>
      <c r="DE17" s="8">
        <f>'C завтраками| Bed and breakfast'!CM19*0.9</f>
        <v>25965</v>
      </c>
      <c r="DF17" s="8">
        <f>'C завтраками| Bed and breakfast'!CN19*0.9</f>
        <v>25965</v>
      </c>
      <c r="DG17" s="8">
        <f>'C завтраками| Bed and breakfast'!CO19*0.9</f>
        <v>25965</v>
      </c>
      <c r="DH17" s="8">
        <f>'C завтраками| Bed and breakfast'!CP19*0.9</f>
        <v>17550</v>
      </c>
      <c r="DI17" s="8">
        <f>'C завтраками| Bed and breakfast'!CQ19*0.9</f>
        <v>17550</v>
      </c>
      <c r="DJ17" s="8">
        <f>'C завтраками| Bed and breakfast'!CR19*0.9</f>
        <v>18000</v>
      </c>
      <c r="DK17" s="8">
        <f>'C завтраками| Bed and breakfast'!CS19*0.9</f>
        <v>18000</v>
      </c>
      <c r="DL17" s="8">
        <f>'C завтраками| Bed and breakfast'!CT19*0.9</f>
        <v>17550</v>
      </c>
      <c r="DM17" s="8">
        <f>'C завтраками| Bed and breakfast'!CU19*0.9</f>
        <v>17550</v>
      </c>
      <c r="DN17" s="8">
        <f>'C завтраками| Bed and breakfast'!CV19*0.9</f>
        <v>17550</v>
      </c>
      <c r="DO17" s="8">
        <f>'C завтраками| Bed and breakfast'!CW19*0.9</f>
        <v>17550</v>
      </c>
      <c r="DP17" s="8">
        <f>'C завтраками| Bed and breakfast'!CX19*0.9</f>
        <v>17550</v>
      </c>
      <c r="DQ17" s="8">
        <f>'C завтраками| Bed and breakfast'!CY19*0.9</f>
        <v>18000</v>
      </c>
      <c r="DR17" s="8">
        <f>'C завтраками| Bed and breakfast'!CZ19*0.9</f>
        <v>18000</v>
      </c>
    </row>
    <row r="18" spans="1:129" s="53" customFormat="1" x14ac:dyDescent="0.2">
      <c r="A18" s="42" t="s">
        <v>85</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row>
    <row r="19" spans="1:129" s="53" customFormat="1" x14ac:dyDescent="0.2">
      <c r="A19" s="88">
        <f>A7</f>
        <v>1</v>
      </c>
      <c r="B19" s="8" t="e">
        <f>'C завтраками| Bed and breakfast'!#REF!*0.9</f>
        <v>#REF!</v>
      </c>
      <c r="C19" s="8" t="e">
        <f>'C завтраками| Bed and breakfast'!#REF!*0.9</f>
        <v>#REF!</v>
      </c>
      <c r="D19" s="8" t="e">
        <f>'C завтраками| Bed and breakfast'!#REF!*0.9</f>
        <v>#REF!</v>
      </c>
      <c r="E19" s="8" t="e">
        <f>'C завтраками| Bed and breakfast'!#REF!*0.9</f>
        <v>#REF!</v>
      </c>
      <c r="F19" s="8" t="e">
        <f>'C завтраками| Bed and breakfast'!#REF!*0.9</f>
        <v>#REF!</v>
      </c>
      <c r="G19" s="8" t="e">
        <f>'C завтраками| Bed and breakfast'!#REF!*0.9</f>
        <v>#REF!</v>
      </c>
      <c r="H19" s="8" t="e">
        <f>'C завтраками| Bed and breakfast'!#REF!*0.9</f>
        <v>#REF!</v>
      </c>
      <c r="I19" s="8" t="e">
        <f>'C завтраками| Bed and breakfast'!#REF!*0.9</f>
        <v>#REF!</v>
      </c>
      <c r="J19" s="8" t="e">
        <f>'C завтраками| Bed and breakfast'!#REF!*0.9</f>
        <v>#REF!</v>
      </c>
      <c r="K19" s="8" t="e">
        <f>'C завтраками| Bed and breakfast'!#REF!*0.9</f>
        <v>#REF!</v>
      </c>
      <c r="L19" s="8" t="e">
        <f>'C завтраками| Bed and breakfast'!#REF!*0.9</f>
        <v>#REF!</v>
      </c>
      <c r="M19" s="8" t="e">
        <f>'C завтраками| Bed and breakfast'!#REF!*0.9</f>
        <v>#REF!</v>
      </c>
      <c r="N19" s="8" t="e">
        <f>'C завтраками| Bed and breakfast'!#REF!*0.9</f>
        <v>#REF!</v>
      </c>
      <c r="O19" s="8" t="e">
        <f>'C завтраками| Bed and breakfast'!#REF!*0.9</f>
        <v>#REF!</v>
      </c>
      <c r="P19" s="8" t="e">
        <f>'C завтраками| Bed and breakfast'!#REF!*0.9</f>
        <v>#REF!</v>
      </c>
      <c r="Q19" s="8" t="e">
        <f>'C завтраками| Bed and breakfast'!#REF!*0.9</f>
        <v>#REF!</v>
      </c>
      <c r="R19" s="8" t="e">
        <f>'C завтраками| Bed and breakfast'!#REF!*0.9</f>
        <v>#REF!</v>
      </c>
      <c r="S19" s="8" t="e">
        <f>'C завтраками| Bed and breakfast'!#REF!*0.9</f>
        <v>#REF!</v>
      </c>
      <c r="T19" s="8">
        <f>'C завтраками| Bed and breakfast'!B21*0.9</f>
        <v>38025</v>
      </c>
      <c r="U19" s="8">
        <f>'C завтраками| Bed and breakfast'!C21*0.9</f>
        <v>51075</v>
      </c>
      <c r="V19" s="8">
        <f>'C завтраками| Bed and breakfast'!D21*0.9</f>
        <v>51075</v>
      </c>
      <c r="W19" s="8">
        <f>'C завтраками| Bed and breakfast'!E21*0.9</f>
        <v>51075</v>
      </c>
      <c r="X19" s="8">
        <f>'C завтраками| Bed and breakfast'!F21*0.9</f>
        <v>44775</v>
      </c>
      <c r="Y19" s="8">
        <f>'C завтраками| Bed and breakfast'!G21*0.9</f>
        <v>44775</v>
      </c>
      <c r="Z19" s="8">
        <f>'C завтраками| Bed and breakfast'!H21*0.9</f>
        <v>44775</v>
      </c>
      <c r="AA19" s="8">
        <f>'C завтраками| Bed and breakfast'!I21*0.9</f>
        <v>44775</v>
      </c>
      <c r="AB19" s="8">
        <f>'C завтраками| Bed and breakfast'!J21*0.9</f>
        <v>44775</v>
      </c>
      <c r="AC19" s="8">
        <f>'C завтраками| Bed and breakfast'!K21*0.9</f>
        <v>44775</v>
      </c>
      <c r="AD19" s="8">
        <f>'C завтраками| Bed and breakfast'!L21*0.9</f>
        <v>36855</v>
      </c>
      <c r="AE19" s="8">
        <f>'C завтраками| Bed and breakfast'!M21*0.9</f>
        <v>22005</v>
      </c>
      <c r="AF19" s="8">
        <f>'C завтраками| Bed and breakfast'!N21*0.9</f>
        <v>22005</v>
      </c>
      <c r="AG19" s="8">
        <f>'C завтраками| Bed and breakfast'!O21*0.9</f>
        <v>22005</v>
      </c>
      <c r="AH19" s="8">
        <f>'C завтраками| Bed and breakfast'!P21*0.9</f>
        <v>22005</v>
      </c>
      <c r="AI19" s="8">
        <f>'C завтраками| Bed and breakfast'!Q21*0.9</f>
        <v>22005</v>
      </c>
      <c r="AJ19" s="8">
        <f>'C завтраками| Bed and breakfast'!R21*0.9</f>
        <v>23805</v>
      </c>
      <c r="AK19" s="8">
        <f>'C завтраками| Bed and breakfast'!S21*0.9</f>
        <v>23805</v>
      </c>
      <c r="AL19" s="8">
        <f>'C завтраками| Bed and breakfast'!T21*0.9</f>
        <v>23805</v>
      </c>
      <c r="AM19" s="8">
        <f>'C завтраками| Bed and breakfast'!U21*0.9</f>
        <v>23805</v>
      </c>
      <c r="AN19" s="8">
        <f>'C завтраками| Bed and breakfast'!V21*0.9</f>
        <v>23805</v>
      </c>
      <c r="AO19" s="8">
        <f>'C завтраками| Bed and breakfast'!W21*0.9</f>
        <v>22005</v>
      </c>
      <c r="AP19" s="8">
        <f>'C завтраками| Bed and breakfast'!X21*0.9</f>
        <v>22005</v>
      </c>
      <c r="AQ19" s="8">
        <f>'C завтраками| Bed and breakfast'!Y21*0.9</f>
        <v>22005</v>
      </c>
      <c r="AR19" s="8">
        <f>'C завтраками| Bed and breakfast'!Z21*0.9</f>
        <v>22005</v>
      </c>
      <c r="AS19" s="8">
        <f>'C завтраками| Bed and breakfast'!AA21*0.9</f>
        <v>22005</v>
      </c>
      <c r="AT19" s="8">
        <f>'C завтраками| Bed and breakfast'!AB21*0.9</f>
        <v>25605</v>
      </c>
      <c r="AU19" s="8">
        <f>'C завтраками| Bed and breakfast'!AC21*0.9</f>
        <v>25605</v>
      </c>
      <c r="AV19" s="8">
        <f>'C завтраками| Bed and breakfast'!AD21*0.9</f>
        <v>25605</v>
      </c>
      <c r="AW19" s="8">
        <f>'C завтраками| Bed and breakfast'!AE21*0.9</f>
        <v>25605</v>
      </c>
      <c r="AX19" s="8">
        <f>'C завтраками| Bed and breakfast'!AF21*0.9</f>
        <v>25605</v>
      </c>
      <c r="AY19" s="8">
        <f>'C завтраками| Bed and breakfast'!AG21*0.9</f>
        <v>27405</v>
      </c>
      <c r="AZ19" s="8">
        <f>'C завтраками| Bed and breakfast'!AH21*0.9</f>
        <v>29655</v>
      </c>
      <c r="BA19" s="8">
        <f>'C завтраками| Bed and breakfast'!AI21*0.9</f>
        <v>30285</v>
      </c>
      <c r="BB19" s="8">
        <f>'C завтраками| Bed and breakfast'!AJ21*0.9</f>
        <v>30285</v>
      </c>
      <c r="BC19" s="8">
        <f>'C завтраками| Bed and breakfast'!AK21*0.9</f>
        <v>30285</v>
      </c>
      <c r="BD19" s="8">
        <f>'C завтраками| Bed and breakfast'!AL21*0.9</f>
        <v>30285</v>
      </c>
      <c r="BE19" s="8">
        <f>'C завтраками| Bed and breakfast'!AM21*0.9</f>
        <v>30285</v>
      </c>
      <c r="BF19" s="8">
        <f>'C завтраками| Bed and breakfast'!AN21*0.9</f>
        <v>30285</v>
      </c>
      <c r="BG19" s="8">
        <f>'C завтраками| Bed and breakfast'!AO21*0.9</f>
        <v>30285</v>
      </c>
      <c r="BH19" s="8">
        <f>'C завтраками| Bed and breakfast'!AP21*0.9</f>
        <v>30285</v>
      </c>
      <c r="BI19" s="8">
        <f>'C завтраками| Bed and breakfast'!AQ21*0.9</f>
        <v>30285</v>
      </c>
      <c r="BJ19" s="8">
        <f>'C завтраками| Bed and breakfast'!AR21*0.9</f>
        <v>30285</v>
      </c>
      <c r="BK19" s="8">
        <f>'C завтраками| Bed and breakfast'!AS21*0.9</f>
        <v>28485</v>
      </c>
      <c r="BL19" s="8">
        <f>'C завтраками| Bed and breakfast'!AT21*0.9</f>
        <v>28485</v>
      </c>
      <c r="BM19" s="8">
        <f>'C завтраками| Bed and breakfast'!AU21*0.9</f>
        <v>30285</v>
      </c>
      <c r="BN19" s="8">
        <f>'C завтраками| Bed and breakfast'!AV21*0.9</f>
        <v>30285</v>
      </c>
      <c r="BO19" s="8">
        <f>'C завтраками| Bed and breakfast'!AW21*0.9</f>
        <v>32085</v>
      </c>
      <c r="BP19" s="8">
        <f>'C завтраками| Bed and breakfast'!AX21*0.9</f>
        <v>34335</v>
      </c>
      <c r="BQ19" s="8">
        <f>'C завтраками| Bed and breakfast'!AY21*0.9</f>
        <v>34335</v>
      </c>
      <c r="BR19" s="8">
        <f>'C завтраками| Bed and breakfast'!AZ21*0.9</f>
        <v>34335</v>
      </c>
      <c r="BS19" s="8">
        <f>'C завтраками| Bed and breakfast'!BA21*0.9</f>
        <v>34335</v>
      </c>
      <c r="BT19" s="8">
        <f>'C завтраками| Bed and breakfast'!BB21*0.9</f>
        <v>36585</v>
      </c>
      <c r="BU19" s="8">
        <f>'C завтраками| Bed and breakfast'!BC21*0.9</f>
        <v>39285</v>
      </c>
      <c r="BV19" s="8">
        <f>'C завтраками| Bed and breakfast'!BD21*0.9</f>
        <v>39285</v>
      </c>
      <c r="BW19" s="8">
        <f>'C завтраками| Bed and breakfast'!BE21*0.9</f>
        <v>36585</v>
      </c>
      <c r="BX19" s="8">
        <f>'C завтраками| Bed and breakfast'!BF21*0.9</f>
        <v>32085</v>
      </c>
      <c r="BY19" s="8">
        <f>'C завтраками| Bed and breakfast'!BG21*0.9</f>
        <v>32085</v>
      </c>
      <c r="BZ19" s="8">
        <f>'C завтраками| Bed and breakfast'!BH21*0.9</f>
        <v>34335</v>
      </c>
      <c r="CA19" s="8">
        <f>'C завтраками| Bed and breakfast'!BI21*0.9</f>
        <v>34335</v>
      </c>
      <c r="CB19" s="8">
        <f>'C завтраками| Bed and breakfast'!BJ21*0.9</f>
        <v>26685</v>
      </c>
      <c r="CC19" s="8">
        <f>'C завтраками| Bed and breakfast'!BK21*0.9</f>
        <v>27090</v>
      </c>
      <c r="CD19" s="8">
        <f>'C завтраками| Bed and breakfast'!BL21*0.9</f>
        <v>27090</v>
      </c>
      <c r="CE19" s="8">
        <f>'C завтраками| Bed and breakfast'!BM21*0.9</f>
        <v>27090</v>
      </c>
      <c r="CF19" s="8">
        <f>'C завтраками| Bed and breakfast'!BN21*0.9</f>
        <v>25740</v>
      </c>
      <c r="CG19" s="8">
        <f>'C завтраками| Bed and breakfast'!BO21*0.9</f>
        <v>25740</v>
      </c>
      <c r="CH19" s="8">
        <f>'C завтраками| Bed and breakfast'!BP21*0.9</f>
        <v>27090</v>
      </c>
      <c r="CI19" s="8">
        <f>'C завтраками| Bed and breakfast'!BQ21*0.9</f>
        <v>27090</v>
      </c>
      <c r="CJ19" s="8">
        <f>'C завтраками| Bed and breakfast'!BR21*0.9</f>
        <v>27090</v>
      </c>
      <c r="CK19" s="8">
        <f>'C завтраками| Bed and breakfast'!BS21*0.9</f>
        <v>25560</v>
      </c>
      <c r="CL19" s="8">
        <f>'C завтраками| Bed and breakfast'!BT21*0.9</f>
        <v>25560</v>
      </c>
      <c r="CM19" s="8">
        <f>'C завтраками| Bed and breakfast'!BU21*0.9</f>
        <v>25560</v>
      </c>
      <c r="CN19" s="8">
        <f>'C завтраками| Bed and breakfast'!BV21*0.9</f>
        <v>25560</v>
      </c>
      <c r="CO19" s="8">
        <f>'C завтраками| Bed and breakfast'!BW21*0.9</f>
        <v>25560</v>
      </c>
      <c r="CP19" s="8">
        <f>'C завтраками| Bed and breakfast'!BX21*0.9</f>
        <v>25560</v>
      </c>
      <c r="CQ19" s="8">
        <f>'C завтраками| Bed and breakfast'!BY21*0.9</f>
        <v>25560</v>
      </c>
      <c r="CR19" s="8">
        <f>'C завтраками| Bed and breakfast'!BZ21*0.9</f>
        <v>25560</v>
      </c>
      <c r="CS19" s="8">
        <f>'C завтраками| Bed and breakfast'!CA21*0.9</f>
        <v>25560</v>
      </c>
      <c r="CT19" s="8">
        <f>'C завтраками| Bed and breakfast'!CB21*0.9</f>
        <v>25560</v>
      </c>
      <c r="CU19" s="8">
        <f>'C завтраками| Bed and breakfast'!CC21*0.9</f>
        <v>25560</v>
      </c>
      <c r="CV19" s="8">
        <f>'C завтраками| Bed and breakfast'!CD21*0.9</f>
        <v>25560</v>
      </c>
      <c r="CW19" s="8">
        <f>'C завтраками| Bed and breakfast'!CE21*0.9</f>
        <v>25560</v>
      </c>
      <c r="CX19" s="8">
        <f>'C завтраками| Bed and breakfast'!CF21*0.9</f>
        <v>25560</v>
      </c>
      <c r="CY19" s="8">
        <f>'C завтраками| Bed and breakfast'!CG21*0.9</f>
        <v>25560</v>
      </c>
      <c r="CZ19" s="8">
        <f>'C завтраками| Bed and breakfast'!CH21*0.9</f>
        <v>25560</v>
      </c>
      <c r="DA19" s="8">
        <f>'C завтраками| Bed and breakfast'!CI21*0.9</f>
        <v>25560</v>
      </c>
      <c r="DB19" s="8">
        <f>'C завтраками| Bed and breakfast'!CJ21*0.9</f>
        <v>25560</v>
      </c>
      <c r="DC19" s="8">
        <f>'C завтраками| Bed and breakfast'!CK21*0.9</f>
        <v>25560</v>
      </c>
      <c r="DD19" s="8">
        <f>'C завтраками| Bed and breakfast'!CL21*0.9</f>
        <v>25560</v>
      </c>
      <c r="DE19" s="8">
        <f>'C завтраками| Bed and breakfast'!CM21*0.9</f>
        <v>25560</v>
      </c>
      <c r="DF19" s="8">
        <f>'C завтраками| Bed and breakfast'!CN21*0.9</f>
        <v>25560</v>
      </c>
      <c r="DG19" s="8">
        <f>'C завтраками| Bed and breakfast'!CO21*0.9</f>
        <v>25560</v>
      </c>
      <c r="DH19" s="8">
        <f>'C завтраками| Bed and breakfast'!CP21*0.9</f>
        <v>17235</v>
      </c>
      <c r="DI19" s="8">
        <f>'C завтраками| Bed and breakfast'!CQ21*0.9</f>
        <v>17235</v>
      </c>
      <c r="DJ19" s="8">
        <f>'C завтраками| Bed and breakfast'!CR21*0.9</f>
        <v>17685</v>
      </c>
      <c r="DK19" s="8">
        <f>'C завтраками| Bed and breakfast'!CS21*0.9</f>
        <v>17685</v>
      </c>
      <c r="DL19" s="8">
        <f>'C завтраками| Bed and breakfast'!CT21*0.9</f>
        <v>17235</v>
      </c>
      <c r="DM19" s="8">
        <f>'C завтраками| Bed and breakfast'!CU21*0.9</f>
        <v>17235</v>
      </c>
      <c r="DN19" s="8">
        <f>'C завтраками| Bed and breakfast'!CV21*0.9</f>
        <v>17235</v>
      </c>
      <c r="DO19" s="8">
        <f>'C завтраками| Bed and breakfast'!CW21*0.9</f>
        <v>17235</v>
      </c>
      <c r="DP19" s="8">
        <f>'C завтраками| Bed and breakfast'!CX21*0.9</f>
        <v>17235</v>
      </c>
      <c r="DQ19" s="8">
        <f>'C завтраками| Bed and breakfast'!CY21*0.9</f>
        <v>17685</v>
      </c>
      <c r="DR19" s="8">
        <f>'C завтраками| Bed and breakfast'!CZ21*0.9</f>
        <v>17685</v>
      </c>
    </row>
    <row r="20" spans="1:129" s="53" customFormat="1" x14ac:dyDescent="0.2">
      <c r="A20" s="88">
        <f>A8</f>
        <v>2</v>
      </c>
      <c r="B20" s="8" t="e">
        <f>'C завтраками| Bed and breakfast'!#REF!*0.9</f>
        <v>#REF!</v>
      </c>
      <c r="C20" s="8" t="e">
        <f>'C завтраками| Bed and breakfast'!#REF!*0.9</f>
        <v>#REF!</v>
      </c>
      <c r="D20" s="8" t="e">
        <f>'C завтраками| Bed and breakfast'!#REF!*0.9</f>
        <v>#REF!</v>
      </c>
      <c r="E20" s="8" t="e">
        <f>'C завтраками| Bed and breakfast'!#REF!*0.9</f>
        <v>#REF!</v>
      </c>
      <c r="F20" s="8" t="e">
        <f>'C завтраками| Bed and breakfast'!#REF!*0.9</f>
        <v>#REF!</v>
      </c>
      <c r="G20" s="8" t="e">
        <f>'C завтраками| Bed and breakfast'!#REF!*0.9</f>
        <v>#REF!</v>
      </c>
      <c r="H20" s="8" t="e">
        <f>'C завтраками| Bed and breakfast'!#REF!*0.9</f>
        <v>#REF!</v>
      </c>
      <c r="I20" s="8" t="e">
        <f>'C завтраками| Bed and breakfast'!#REF!*0.9</f>
        <v>#REF!</v>
      </c>
      <c r="J20" s="8" t="e">
        <f>'C завтраками| Bed and breakfast'!#REF!*0.9</f>
        <v>#REF!</v>
      </c>
      <c r="K20" s="8" t="e">
        <f>'C завтраками| Bed and breakfast'!#REF!*0.9</f>
        <v>#REF!</v>
      </c>
      <c r="L20" s="8" t="e">
        <f>'C завтраками| Bed and breakfast'!#REF!*0.9</f>
        <v>#REF!</v>
      </c>
      <c r="M20" s="8" t="e">
        <f>'C завтраками| Bed and breakfast'!#REF!*0.9</f>
        <v>#REF!</v>
      </c>
      <c r="N20" s="8" t="e">
        <f>'C завтраками| Bed and breakfast'!#REF!*0.9</f>
        <v>#REF!</v>
      </c>
      <c r="O20" s="8" t="e">
        <f>'C завтраками| Bed and breakfast'!#REF!*0.9</f>
        <v>#REF!</v>
      </c>
      <c r="P20" s="8" t="e">
        <f>'C завтраками| Bed and breakfast'!#REF!*0.9</f>
        <v>#REF!</v>
      </c>
      <c r="Q20" s="8" t="e">
        <f>'C завтраками| Bed and breakfast'!#REF!*0.9</f>
        <v>#REF!</v>
      </c>
      <c r="R20" s="8" t="e">
        <f>'C завтраками| Bed and breakfast'!#REF!*0.9</f>
        <v>#REF!</v>
      </c>
      <c r="S20" s="8" t="e">
        <f>'C завтраками| Bed and breakfast'!#REF!*0.9</f>
        <v>#REF!</v>
      </c>
      <c r="T20" s="8">
        <f>'C завтраками| Bed and breakfast'!B22*0.9</f>
        <v>40050</v>
      </c>
      <c r="U20" s="8">
        <f>'C завтраками| Bed and breakfast'!C22*0.9</f>
        <v>53100</v>
      </c>
      <c r="V20" s="8">
        <f>'C завтраками| Bed and breakfast'!D22*0.9</f>
        <v>53100</v>
      </c>
      <c r="W20" s="8">
        <f>'C завтраками| Bed and breakfast'!E22*0.9</f>
        <v>53100</v>
      </c>
      <c r="X20" s="8">
        <f>'C завтраками| Bed and breakfast'!F22*0.9</f>
        <v>46800</v>
      </c>
      <c r="Y20" s="8">
        <f>'C завтраками| Bed and breakfast'!G22*0.9</f>
        <v>46800</v>
      </c>
      <c r="Z20" s="8">
        <f>'C завтраками| Bed and breakfast'!H22*0.9</f>
        <v>46800</v>
      </c>
      <c r="AA20" s="8">
        <f>'C завтраками| Bed and breakfast'!I22*0.9</f>
        <v>46800</v>
      </c>
      <c r="AB20" s="8">
        <f>'C завтраками| Bed and breakfast'!J22*0.9</f>
        <v>46800</v>
      </c>
      <c r="AC20" s="8">
        <f>'C завтраками| Bed and breakfast'!K22*0.9</f>
        <v>46800</v>
      </c>
      <c r="AD20" s="8">
        <f>'C завтраками| Bed and breakfast'!L22*0.9</f>
        <v>38610</v>
      </c>
      <c r="AE20" s="8">
        <f>'C завтраками| Bed and breakfast'!M22*0.9</f>
        <v>23760</v>
      </c>
      <c r="AF20" s="8">
        <f>'C завтраками| Bed and breakfast'!N22*0.9</f>
        <v>23760</v>
      </c>
      <c r="AG20" s="8">
        <f>'C завтраками| Bed and breakfast'!O22*0.9</f>
        <v>23760</v>
      </c>
      <c r="AH20" s="8">
        <f>'C завтраками| Bed and breakfast'!P22*0.9</f>
        <v>23760</v>
      </c>
      <c r="AI20" s="8">
        <f>'C завтраками| Bed and breakfast'!Q22*0.9</f>
        <v>23760</v>
      </c>
      <c r="AJ20" s="8">
        <f>'C завтраками| Bed and breakfast'!R22*0.9</f>
        <v>25560</v>
      </c>
      <c r="AK20" s="8">
        <f>'C завтраками| Bed and breakfast'!S22*0.9</f>
        <v>25560</v>
      </c>
      <c r="AL20" s="8">
        <f>'C завтраками| Bed and breakfast'!T22*0.9</f>
        <v>25560</v>
      </c>
      <c r="AM20" s="8">
        <f>'C завтраками| Bed and breakfast'!U22*0.9</f>
        <v>25560</v>
      </c>
      <c r="AN20" s="8">
        <f>'C завтраками| Bed and breakfast'!V22*0.9</f>
        <v>25560</v>
      </c>
      <c r="AO20" s="8">
        <f>'C завтраками| Bed and breakfast'!W22*0.9</f>
        <v>23760</v>
      </c>
      <c r="AP20" s="8">
        <f>'C завтраками| Bed and breakfast'!X22*0.9</f>
        <v>23760</v>
      </c>
      <c r="AQ20" s="8">
        <f>'C завтраками| Bed and breakfast'!Y22*0.9</f>
        <v>23760</v>
      </c>
      <c r="AR20" s="8">
        <f>'C завтраками| Bed and breakfast'!Z22*0.9</f>
        <v>23760</v>
      </c>
      <c r="AS20" s="8">
        <f>'C завтраками| Bed and breakfast'!AA22*0.9</f>
        <v>23760</v>
      </c>
      <c r="AT20" s="8">
        <f>'C завтраками| Bed and breakfast'!AB22*0.9</f>
        <v>27360</v>
      </c>
      <c r="AU20" s="8">
        <f>'C завтраками| Bed and breakfast'!AC22*0.9</f>
        <v>27360</v>
      </c>
      <c r="AV20" s="8">
        <f>'C завтраками| Bed and breakfast'!AD22*0.9</f>
        <v>27360</v>
      </c>
      <c r="AW20" s="8">
        <f>'C завтраками| Bed and breakfast'!AE22*0.9</f>
        <v>27360</v>
      </c>
      <c r="AX20" s="8">
        <f>'C завтраками| Bed and breakfast'!AF22*0.9</f>
        <v>27360</v>
      </c>
      <c r="AY20" s="8">
        <f>'C завтраками| Bed and breakfast'!AG22*0.9</f>
        <v>29160</v>
      </c>
      <c r="AZ20" s="8">
        <f>'C завтраками| Bed and breakfast'!AH22*0.9</f>
        <v>31410</v>
      </c>
      <c r="BA20" s="8">
        <f>'C завтраками| Bed and breakfast'!AI22*0.9</f>
        <v>32040</v>
      </c>
      <c r="BB20" s="8">
        <f>'C завтраками| Bed and breakfast'!AJ22*0.9</f>
        <v>32040</v>
      </c>
      <c r="BC20" s="8">
        <f>'C завтраками| Bed and breakfast'!AK22*0.9</f>
        <v>32040</v>
      </c>
      <c r="BD20" s="8">
        <f>'C завтраками| Bed and breakfast'!AL22*0.9</f>
        <v>32040</v>
      </c>
      <c r="BE20" s="8">
        <f>'C завтраками| Bed and breakfast'!AM22*0.9</f>
        <v>32040</v>
      </c>
      <c r="BF20" s="8">
        <f>'C завтраками| Bed and breakfast'!AN22*0.9</f>
        <v>32040</v>
      </c>
      <c r="BG20" s="8">
        <f>'C завтраками| Bed and breakfast'!AO22*0.9</f>
        <v>32040</v>
      </c>
      <c r="BH20" s="8">
        <f>'C завтраками| Bed and breakfast'!AP22*0.9</f>
        <v>32040</v>
      </c>
      <c r="BI20" s="8">
        <f>'C завтраками| Bed and breakfast'!AQ22*0.9</f>
        <v>32040</v>
      </c>
      <c r="BJ20" s="8">
        <f>'C завтраками| Bed and breakfast'!AR22*0.9</f>
        <v>32040</v>
      </c>
      <c r="BK20" s="8">
        <f>'C завтраками| Bed and breakfast'!AS22*0.9</f>
        <v>30240</v>
      </c>
      <c r="BL20" s="8">
        <f>'C завтраками| Bed and breakfast'!AT22*0.9</f>
        <v>30240</v>
      </c>
      <c r="BM20" s="8">
        <f>'C завтраками| Bed and breakfast'!AU22*0.9</f>
        <v>32040</v>
      </c>
      <c r="BN20" s="8">
        <f>'C завтраками| Bed and breakfast'!AV22*0.9</f>
        <v>32040</v>
      </c>
      <c r="BO20" s="8">
        <f>'C завтраками| Bed and breakfast'!AW22*0.9</f>
        <v>33840</v>
      </c>
      <c r="BP20" s="8">
        <f>'C завтраками| Bed and breakfast'!AX22*0.9</f>
        <v>36090</v>
      </c>
      <c r="BQ20" s="8">
        <f>'C завтраками| Bed and breakfast'!AY22*0.9</f>
        <v>36090</v>
      </c>
      <c r="BR20" s="8">
        <f>'C завтраками| Bed and breakfast'!AZ22*0.9</f>
        <v>36090</v>
      </c>
      <c r="BS20" s="8">
        <f>'C завтраками| Bed and breakfast'!BA22*0.9</f>
        <v>36090</v>
      </c>
      <c r="BT20" s="8">
        <f>'C завтраками| Bed and breakfast'!BB22*0.9</f>
        <v>38340</v>
      </c>
      <c r="BU20" s="8">
        <f>'C завтраками| Bed and breakfast'!BC22*0.9</f>
        <v>41040</v>
      </c>
      <c r="BV20" s="8">
        <f>'C завтраками| Bed and breakfast'!BD22*0.9</f>
        <v>41040</v>
      </c>
      <c r="BW20" s="8">
        <f>'C завтраками| Bed and breakfast'!BE22*0.9</f>
        <v>38340</v>
      </c>
      <c r="BX20" s="8">
        <f>'C завтраками| Bed and breakfast'!BF22*0.9</f>
        <v>33840</v>
      </c>
      <c r="BY20" s="8">
        <f>'C завтраками| Bed and breakfast'!BG22*0.9</f>
        <v>33840</v>
      </c>
      <c r="BZ20" s="8">
        <f>'C завтраками| Bed and breakfast'!BH22*0.9</f>
        <v>36090</v>
      </c>
      <c r="CA20" s="8">
        <f>'C завтраками| Bed and breakfast'!BI22*0.9</f>
        <v>36090</v>
      </c>
      <c r="CB20" s="8">
        <f>'C завтраками| Bed and breakfast'!BJ22*0.9</f>
        <v>28440</v>
      </c>
      <c r="CC20" s="8">
        <f>'C завтраками| Bed and breakfast'!BK22*0.9</f>
        <v>28845</v>
      </c>
      <c r="CD20" s="8">
        <f>'C завтраками| Bed and breakfast'!BL22*0.9</f>
        <v>28845</v>
      </c>
      <c r="CE20" s="8">
        <f>'C завтраками| Bed and breakfast'!BM22*0.9</f>
        <v>28845</v>
      </c>
      <c r="CF20" s="8">
        <f>'C завтраками| Bed and breakfast'!BN22*0.9</f>
        <v>27495</v>
      </c>
      <c r="CG20" s="8">
        <f>'C завтраками| Bed and breakfast'!BO22*0.9</f>
        <v>27495</v>
      </c>
      <c r="CH20" s="8">
        <f>'C завтраками| Bed and breakfast'!BP22*0.9</f>
        <v>28845</v>
      </c>
      <c r="CI20" s="8">
        <f>'C завтраками| Bed and breakfast'!BQ22*0.9</f>
        <v>28845</v>
      </c>
      <c r="CJ20" s="8">
        <f>'C завтраками| Bed and breakfast'!BR22*0.9</f>
        <v>28845</v>
      </c>
      <c r="CK20" s="8">
        <f>'C завтраками| Bed and breakfast'!BS22*0.9</f>
        <v>27315</v>
      </c>
      <c r="CL20" s="8">
        <f>'C завтраками| Bed and breakfast'!BT22*0.9</f>
        <v>27315</v>
      </c>
      <c r="CM20" s="8">
        <f>'C завтраками| Bed and breakfast'!BU22*0.9</f>
        <v>27315</v>
      </c>
      <c r="CN20" s="8">
        <f>'C завтраками| Bed and breakfast'!BV22*0.9</f>
        <v>27315</v>
      </c>
      <c r="CO20" s="8">
        <f>'C завтраками| Bed and breakfast'!BW22*0.9</f>
        <v>27315</v>
      </c>
      <c r="CP20" s="8">
        <f>'C завтраками| Bed and breakfast'!BX22*0.9</f>
        <v>27315</v>
      </c>
      <c r="CQ20" s="8">
        <f>'C завтраками| Bed and breakfast'!BY22*0.9</f>
        <v>27315</v>
      </c>
      <c r="CR20" s="8">
        <f>'C завтраками| Bed and breakfast'!BZ22*0.9</f>
        <v>27315</v>
      </c>
      <c r="CS20" s="8">
        <f>'C завтраками| Bed and breakfast'!CA22*0.9</f>
        <v>27315</v>
      </c>
      <c r="CT20" s="8">
        <f>'C завтраками| Bed and breakfast'!CB22*0.9</f>
        <v>27315</v>
      </c>
      <c r="CU20" s="8">
        <f>'C завтраками| Bed and breakfast'!CC22*0.9</f>
        <v>27315</v>
      </c>
      <c r="CV20" s="8">
        <f>'C завтраками| Bed and breakfast'!CD22*0.9</f>
        <v>27315</v>
      </c>
      <c r="CW20" s="8">
        <f>'C завтраками| Bed and breakfast'!CE22*0.9</f>
        <v>27315</v>
      </c>
      <c r="CX20" s="8">
        <f>'C завтраками| Bed and breakfast'!CF22*0.9</f>
        <v>27315</v>
      </c>
      <c r="CY20" s="8">
        <f>'C завтраками| Bed and breakfast'!CG22*0.9</f>
        <v>27315</v>
      </c>
      <c r="CZ20" s="8">
        <f>'C завтраками| Bed and breakfast'!CH22*0.9</f>
        <v>27315</v>
      </c>
      <c r="DA20" s="8">
        <f>'C завтраками| Bed and breakfast'!CI22*0.9</f>
        <v>27315</v>
      </c>
      <c r="DB20" s="8">
        <f>'C завтраками| Bed and breakfast'!CJ22*0.9</f>
        <v>27315</v>
      </c>
      <c r="DC20" s="8">
        <f>'C завтраками| Bed and breakfast'!CK22*0.9</f>
        <v>27315</v>
      </c>
      <c r="DD20" s="8">
        <f>'C завтраками| Bed and breakfast'!CL22*0.9</f>
        <v>27315</v>
      </c>
      <c r="DE20" s="8">
        <f>'C завтраками| Bed and breakfast'!CM22*0.9</f>
        <v>27315</v>
      </c>
      <c r="DF20" s="8">
        <f>'C завтраками| Bed and breakfast'!CN22*0.9</f>
        <v>27315</v>
      </c>
      <c r="DG20" s="8">
        <f>'C завтраками| Bed and breakfast'!CO22*0.9</f>
        <v>27315</v>
      </c>
      <c r="DH20" s="8">
        <f>'C завтраками| Bed and breakfast'!CP22*0.9</f>
        <v>18900</v>
      </c>
      <c r="DI20" s="8">
        <f>'C завтраками| Bed and breakfast'!CQ22*0.9</f>
        <v>18900</v>
      </c>
      <c r="DJ20" s="8">
        <f>'C завтраками| Bed and breakfast'!CR22*0.9</f>
        <v>19350</v>
      </c>
      <c r="DK20" s="8">
        <f>'C завтраками| Bed and breakfast'!CS22*0.9</f>
        <v>19350</v>
      </c>
      <c r="DL20" s="8">
        <f>'C завтраками| Bed and breakfast'!CT22*0.9</f>
        <v>18900</v>
      </c>
      <c r="DM20" s="8">
        <f>'C завтраками| Bed and breakfast'!CU22*0.9</f>
        <v>18900</v>
      </c>
      <c r="DN20" s="8">
        <f>'C завтраками| Bed and breakfast'!CV22*0.9</f>
        <v>18900</v>
      </c>
      <c r="DO20" s="8">
        <f>'C завтраками| Bed and breakfast'!CW22*0.9</f>
        <v>18900</v>
      </c>
      <c r="DP20" s="8">
        <f>'C завтраками| Bed and breakfast'!CX22*0.9</f>
        <v>18900</v>
      </c>
      <c r="DQ20" s="8">
        <f>'C завтраками| Bed and breakfast'!CY22*0.9</f>
        <v>19350</v>
      </c>
      <c r="DR20" s="8">
        <f>'C завтраками| Bed and breakfast'!CZ22*0.9</f>
        <v>19350</v>
      </c>
    </row>
    <row r="21" spans="1:129" s="53" customFormat="1" x14ac:dyDescent="0.2">
      <c r="A21" s="42" t="s">
        <v>86</v>
      </c>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row>
    <row r="22" spans="1:129" s="53" customFormat="1" x14ac:dyDescent="0.2">
      <c r="A22" s="88">
        <f>A7</f>
        <v>1</v>
      </c>
      <c r="B22" s="8" t="e">
        <f>'C завтраками| Bed and breakfast'!#REF!*0.9</f>
        <v>#REF!</v>
      </c>
      <c r="C22" s="8" t="e">
        <f>'C завтраками| Bed and breakfast'!#REF!*0.9</f>
        <v>#REF!</v>
      </c>
      <c r="D22" s="8" t="e">
        <f>'C завтраками| Bed and breakfast'!#REF!*0.9</f>
        <v>#REF!</v>
      </c>
      <c r="E22" s="8" t="e">
        <f>'C завтраками| Bed and breakfast'!#REF!*0.9</f>
        <v>#REF!</v>
      </c>
      <c r="F22" s="8" t="e">
        <f>'C завтраками| Bed and breakfast'!#REF!*0.9</f>
        <v>#REF!</v>
      </c>
      <c r="G22" s="8" t="e">
        <f>'C завтраками| Bed and breakfast'!#REF!*0.9</f>
        <v>#REF!</v>
      </c>
      <c r="H22" s="8" t="e">
        <f>'C завтраками| Bed and breakfast'!#REF!*0.9</f>
        <v>#REF!</v>
      </c>
      <c r="I22" s="8" t="e">
        <f>'C завтраками| Bed and breakfast'!#REF!*0.9</f>
        <v>#REF!</v>
      </c>
      <c r="J22" s="8" t="e">
        <f>'C завтраками| Bed and breakfast'!#REF!*0.9</f>
        <v>#REF!</v>
      </c>
      <c r="K22" s="8" t="e">
        <f>'C завтраками| Bed and breakfast'!#REF!*0.9</f>
        <v>#REF!</v>
      </c>
      <c r="L22" s="8" t="e">
        <f>'C завтраками| Bed and breakfast'!#REF!*0.9</f>
        <v>#REF!</v>
      </c>
      <c r="M22" s="8" t="e">
        <f>'C завтраками| Bed and breakfast'!#REF!*0.9</f>
        <v>#REF!</v>
      </c>
      <c r="N22" s="8" t="e">
        <f>'C завтраками| Bed and breakfast'!#REF!*0.9</f>
        <v>#REF!</v>
      </c>
      <c r="O22" s="8" t="e">
        <f>'C завтраками| Bed and breakfast'!#REF!*0.9</f>
        <v>#REF!</v>
      </c>
      <c r="P22" s="8" t="e">
        <f>'C завтраками| Bed and breakfast'!#REF!*0.9</f>
        <v>#REF!</v>
      </c>
      <c r="Q22" s="8" t="e">
        <f>'C завтраками| Bed and breakfast'!#REF!*0.9</f>
        <v>#REF!</v>
      </c>
      <c r="R22" s="8" t="e">
        <f>'C завтраками| Bed and breakfast'!#REF!*0.9</f>
        <v>#REF!</v>
      </c>
      <c r="S22" s="8" t="e">
        <f>'C завтраками| Bed and breakfast'!#REF!*0.9</f>
        <v>#REF!</v>
      </c>
      <c r="T22" s="8">
        <f>'C завтраками| Bed and breakfast'!B24*0.9</f>
        <v>56025</v>
      </c>
      <c r="U22" s="8">
        <f>'C завтраками| Bed and breakfast'!C24*0.9</f>
        <v>69075</v>
      </c>
      <c r="V22" s="8">
        <f>'C завтраками| Bed and breakfast'!D24*0.9</f>
        <v>69075</v>
      </c>
      <c r="W22" s="8">
        <f>'C завтраками| Bed and breakfast'!E24*0.9</f>
        <v>69075</v>
      </c>
      <c r="X22" s="8">
        <f>'C завтраками| Bed and breakfast'!F24*0.9</f>
        <v>62775</v>
      </c>
      <c r="Y22" s="8">
        <f>'C завтраками| Bed and breakfast'!G24*0.9</f>
        <v>62775</v>
      </c>
      <c r="Z22" s="8">
        <f>'C завтраками| Bed and breakfast'!H24*0.9</f>
        <v>62775</v>
      </c>
      <c r="AA22" s="8">
        <f>'C завтраками| Bed and breakfast'!I24*0.9</f>
        <v>62775</v>
      </c>
      <c r="AB22" s="8">
        <f>'C завтраками| Bed and breakfast'!J24*0.9</f>
        <v>62775</v>
      </c>
      <c r="AC22" s="8">
        <f>'C завтраками| Bed and breakfast'!K24*0.9</f>
        <v>62775</v>
      </c>
      <c r="AD22" s="8">
        <f>'C завтраками| Bed and breakfast'!L24*0.9</f>
        <v>50805</v>
      </c>
      <c r="AE22" s="8">
        <f>'C завтраками| Bed and breakfast'!M24*0.9</f>
        <v>35955</v>
      </c>
      <c r="AF22" s="8">
        <f>'C завтраками| Bed and breakfast'!N24*0.9</f>
        <v>35955</v>
      </c>
      <c r="AG22" s="8">
        <f>'C завтраками| Bed and breakfast'!O24*0.9</f>
        <v>35955</v>
      </c>
      <c r="AH22" s="8">
        <f>'C завтраками| Bed and breakfast'!P24*0.9</f>
        <v>35955</v>
      </c>
      <c r="AI22" s="8">
        <f>'C завтраками| Bed and breakfast'!Q24*0.9</f>
        <v>35955</v>
      </c>
      <c r="AJ22" s="8">
        <f>'C завтраками| Bed and breakfast'!R24*0.9</f>
        <v>37755</v>
      </c>
      <c r="AK22" s="8">
        <f>'C завтраками| Bed and breakfast'!S24*0.9</f>
        <v>37755</v>
      </c>
      <c r="AL22" s="8">
        <f>'C завтраками| Bed and breakfast'!T24*0.9</f>
        <v>37755</v>
      </c>
      <c r="AM22" s="8">
        <f>'C завтраками| Bed and breakfast'!U24*0.9</f>
        <v>37755</v>
      </c>
      <c r="AN22" s="8">
        <f>'C завтраками| Bed and breakfast'!V24*0.9</f>
        <v>37755</v>
      </c>
      <c r="AO22" s="8">
        <f>'C завтраками| Bed and breakfast'!W24*0.9</f>
        <v>35955</v>
      </c>
      <c r="AP22" s="8">
        <f>'C завтраками| Bed and breakfast'!X24*0.9</f>
        <v>35955</v>
      </c>
      <c r="AQ22" s="8">
        <f>'C завтраками| Bed and breakfast'!Y24*0.9</f>
        <v>35955</v>
      </c>
      <c r="AR22" s="8">
        <f>'C завтраками| Bed and breakfast'!Z24*0.9</f>
        <v>35955</v>
      </c>
      <c r="AS22" s="8">
        <f>'C завтраками| Bed and breakfast'!AA24*0.9</f>
        <v>35955</v>
      </c>
      <c r="AT22" s="8">
        <f>'C завтраками| Bed and breakfast'!AB24*0.9</f>
        <v>39555</v>
      </c>
      <c r="AU22" s="8">
        <f>'C завтраками| Bed and breakfast'!AC24*0.9</f>
        <v>39555</v>
      </c>
      <c r="AV22" s="8">
        <f>'C завтраками| Bed and breakfast'!AD24*0.9</f>
        <v>39555</v>
      </c>
      <c r="AW22" s="8">
        <f>'C завтраками| Bed and breakfast'!AE24*0.9</f>
        <v>39555</v>
      </c>
      <c r="AX22" s="8">
        <f>'C завтраками| Bed and breakfast'!AF24*0.9</f>
        <v>39555</v>
      </c>
      <c r="AY22" s="8">
        <f>'C завтраками| Bed and breakfast'!AG24*0.9</f>
        <v>41355</v>
      </c>
      <c r="AZ22" s="8">
        <f>'C завтраками| Bed and breakfast'!AH24*0.9</f>
        <v>43605</v>
      </c>
      <c r="BA22" s="8">
        <f>'C завтраками| Bed and breakfast'!AI24*0.9</f>
        <v>48555</v>
      </c>
      <c r="BB22" s="8">
        <f>'C завтраками| Bed and breakfast'!AJ24*0.9</f>
        <v>48555</v>
      </c>
      <c r="BC22" s="8">
        <f>'C завтраками| Bed and breakfast'!AK24*0.9</f>
        <v>48555</v>
      </c>
      <c r="BD22" s="8">
        <f>'C завтраками| Bed and breakfast'!AL24*0.9</f>
        <v>48555</v>
      </c>
      <c r="BE22" s="8">
        <f>'C завтраками| Bed and breakfast'!AM24*0.9</f>
        <v>48555</v>
      </c>
      <c r="BF22" s="8">
        <f>'C завтраками| Bed and breakfast'!AN24*0.9</f>
        <v>48555</v>
      </c>
      <c r="BG22" s="8">
        <f>'C завтраками| Bed and breakfast'!AO24*0.9</f>
        <v>48555</v>
      </c>
      <c r="BH22" s="8">
        <f>'C завтраками| Bed and breakfast'!AP24*0.9</f>
        <v>48555</v>
      </c>
      <c r="BI22" s="8">
        <f>'C завтраками| Bed and breakfast'!AQ24*0.9</f>
        <v>48555</v>
      </c>
      <c r="BJ22" s="8">
        <f>'C завтраками| Bed and breakfast'!AR24*0.9</f>
        <v>48555</v>
      </c>
      <c r="BK22" s="8">
        <f>'C завтраками| Bed and breakfast'!AS24*0.9</f>
        <v>46755</v>
      </c>
      <c r="BL22" s="8">
        <f>'C завтраками| Bed and breakfast'!AT24*0.9</f>
        <v>46755</v>
      </c>
      <c r="BM22" s="8">
        <f>'C завтраками| Bed and breakfast'!AU24*0.9</f>
        <v>48555</v>
      </c>
      <c r="BN22" s="8">
        <f>'C завтраками| Bed and breakfast'!AV24*0.9</f>
        <v>48555</v>
      </c>
      <c r="BO22" s="8">
        <f>'C завтраками| Bed and breakfast'!AW24*0.9</f>
        <v>50355</v>
      </c>
      <c r="BP22" s="8">
        <f>'C завтраками| Bed and breakfast'!AX24*0.9</f>
        <v>52605</v>
      </c>
      <c r="BQ22" s="8">
        <f>'C завтраками| Bed and breakfast'!AY24*0.9</f>
        <v>52605</v>
      </c>
      <c r="BR22" s="8">
        <f>'C завтраками| Bed and breakfast'!AZ24*0.9</f>
        <v>52605</v>
      </c>
      <c r="BS22" s="8">
        <f>'C завтраками| Bed and breakfast'!BA24*0.9</f>
        <v>52605</v>
      </c>
      <c r="BT22" s="8">
        <f>'C завтраками| Bed and breakfast'!BB24*0.9</f>
        <v>54855</v>
      </c>
      <c r="BU22" s="8">
        <f>'C завтраками| Bed and breakfast'!BC24*0.9</f>
        <v>57555</v>
      </c>
      <c r="BV22" s="8">
        <f>'C завтраками| Bed and breakfast'!BD24*0.9</f>
        <v>57555</v>
      </c>
      <c r="BW22" s="8">
        <f>'C завтраками| Bed and breakfast'!BE24*0.9</f>
        <v>54855</v>
      </c>
      <c r="BX22" s="8">
        <f>'C завтраками| Bed and breakfast'!BF24*0.9</f>
        <v>50355</v>
      </c>
      <c r="BY22" s="8">
        <f>'C завтраками| Bed and breakfast'!BG24*0.9</f>
        <v>50355</v>
      </c>
      <c r="BZ22" s="8">
        <f>'C завтраками| Bed and breakfast'!BH24*0.9</f>
        <v>52605</v>
      </c>
      <c r="CA22" s="8">
        <f>'C завтраками| Bed and breakfast'!BI24*0.9</f>
        <v>52605</v>
      </c>
      <c r="CB22" s="8">
        <f>'C завтраками| Bed and breakfast'!BJ24*0.9</f>
        <v>44955</v>
      </c>
      <c r="CC22" s="8">
        <f>'C завтраками| Bed and breakfast'!BK24*0.9</f>
        <v>45360</v>
      </c>
      <c r="CD22" s="8">
        <f>'C завтраками| Bed and breakfast'!BL24*0.9</f>
        <v>45360</v>
      </c>
      <c r="CE22" s="8">
        <f>'C завтраками| Bed and breakfast'!BM24*0.9</f>
        <v>45360</v>
      </c>
      <c r="CF22" s="8">
        <f>'C завтраками| Bed and breakfast'!BN24*0.9</f>
        <v>44010</v>
      </c>
      <c r="CG22" s="8">
        <f>'C завтраками| Bed and breakfast'!BO24*0.9</f>
        <v>44010</v>
      </c>
      <c r="CH22" s="8">
        <f>'C завтраками| Bed and breakfast'!BP24*0.9</f>
        <v>45360</v>
      </c>
      <c r="CI22" s="8">
        <f>'C завтраками| Bed and breakfast'!BQ24*0.9</f>
        <v>45360</v>
      </c>
      <c r="CJ22" s="8">
        <f>'C завтраками| Bed and breakfast'!BR24*0.9</f>
        <v>45360</v>
      </c>
      <c r="CK22" s="8">
        <f>'C завтраками| Bed and breakfast'!BS24*0.9</f>
        <v>39510</v>
      </c>
      <c r="CL22" s="8">
        <f>'C завтраками| Bed and breakfast'!BT24*0.9</f>
        <v>39510</v>
      </c>
      <c r="CM22" s="8">
        <f>'C завтраками| Bed and breakfast'!BU24*0.9</f>
        <v>39510</v>
      </c>
      <c r="CN22" s="8">
        <f>'C завтраками| Bed and breakfast'!BV24*0.9</f>
        <v>39510</v>
      </c>
      <c r="CO22" s="8">
        <f>'C завтраками| Bed and breakfast'!BW24*0.9</f>
        <v>39510</v>
      </c>
      <c r="CP22" s="8">
        <f>'C завтраками| Bed and breakfast'!BX24*0.9</f>
        <v>39510</v>
      </c>
      <c r="CQ22" s="8">
        <f>'C завтраками| Bed and breakfast'!BY24*0.9</f>
        <v>39510</v>
      </c>
      <c r="CR22" s="8">
        <f>'C завтраками| Bed and breakfast'!BZ24*0.9</f>
        <v>39510</v>
      </c>
      <c r="CS22" s="8">
        <f>'C завтраками| Bed and breakfast'!CA24*0.9</f>
        <v>39510</v>
      </c>
      <c r="CT22" s="8">
        <f>'C завтраками| Bed and breakfast'!CB24*0.9</f>
        <v>39510</v>
      </c>
      <c r="CU22" s="8">
        <f>'C завтраками| Bed and breakfast'!CC24*0.9</f>
        <v>39510</v>
      </c>
      <c r="CV22" s="8">
        <f>'C завтраками| Bed and breakfast'!CD24*0.9</f>
        <v>39510</v>
      </c>
      <c r="CW22" s="8">
        <f>'C завтраками| Bed and breakfast'!CE24*0.9</f>
        <v>39510</v>
      </c>
      <c r="CX22" s="8">
        <f>'C завтраками| Bed and breakfast'!CF24*0.9</f>
        <v>39510</v>
      </c>
      <c r="CY22" s="8">
        <f>'C завтраками| Bed and breakfast'!CG24*0.9</f>
        <v>39510</v>
      </c>
      <c r="CZ22" s="8">
        <f>'C завтраками| Bed and breakfast'!CH24*0.9</f>
        <v>39510</v>
      </c>
      <c r="DA22" s="8">
        <f>'C завтраками| Bed and breakfast'!CI24*0.9</f>
        <v>39510</v>
      </c>
      <c r="DB22" s="8">
        <f>'C завтраками| Bed and breakfast'!CJ24*0.9</f>
        <v>39510</v>
      </c>
      <c r="DC22" s="8">
        <f>'C завтраками| Bed and breakfast'!CK24*0.9</f>
        <v>39510</v>
      </c>
      <c r="DD22" s="8">
        <f>'C завтраками| Bed and breakfast'!CL24*0.9</f>
        <v>39510</v>
      </c>
      <c r="DE22" s="8">
        <f>'C завтраками| Bed and breakfast'!CM24*0.9</f>
        <v>39510</v>
      </c>
      <c r="DF22" s="8">
        <f>'C завтраками| Bed and breakfast'!CN24*0.9</f>
        <v>39510</v>
      </c>
      <c r="DG22" s="8">
        <f>'C завтраками| Bed and breakfast'!CO24*0.9</f>
        <v>39510</v>
      </c>
      <c r="DH22" s="8">
        <f>'C завтраками| Bed and breakfast'!CP24*0.9</f>
        <v>31185</v>
      </c>
      <c r="DI22" s="8">
        <f>'C завтраками| Bed and breakfast'!CQ24*0.9</f>
        <v>31185</v>
      </c>
      <c r="DJ22" s="8">
        <f>'C завтраками| Bed and breakfast'!CR24*0.9</f>
        <v>31635</v>
      </c>
      <c r="DK22" s="8">
        <f>'C завтраками| Bed and breakfast'!CS24*0.9</f>
        <v>31635</v>
      </c>
      <c r="DL22" s="8">
        <f>'C завтраками| Bed and breakfast'!CT24*0.9</f>
        <v>31185</v>
      </c>
      <c r="DM22" s="8">
        <f>'C завтраками| Bed and breakfast'!CU24*0.9</f>
        <v>31185</v>
      </c>
      <c r="DN22" s="8">
        <f>'C завтраками| Bed and breakfast'!CV24*0.9</f>
        <v>31185</v>
      </c>
      <c r="DO22" s="8">
        <f>'C завтраками| Bed and breakfast'!CW24*0.9</f>
        <v>31185</v>
      </c>
      <c r="DP22" s="8">
        <f>'C завтраками| Bed and breakfast'!CX24*0.9</f>
        <v>31185</v>
      </c>
      <c r="DQ22" s="8">
        <f>'C завтраками| Bed and breakfast'!CY24*0.9</f>
        <v>31635</v>
      </c>
      <c r="DR22" s="8">
        <f>'C завтраками| Bed and breakfast'!CZ24*0.9</f>
        <v>31635</v>
      </c>
    </row>
    <row r="23" spans="1:129" s="53" customFormat="1" x14ac:dyDescent="0.2">
      <c r="A23" s="88">
        <f>A8</f>
        <v>2</v>
      </c>
      <c r="B23" s="8" t="e">
        <f>'C завтраками| Bed and breakfast'!#REF!*0.9</f>
        <v>#REF!</v>
      </c>
      <c r="C23" s="8" t="e">
        <f>'C завтраками| Bed and breakfast'!#REF!*0.9</f>
        <v>#REF!</v>
      </c>
      <c r="D23" s="8" t="e">
        <f>'C завтраками| Bed and breakfast'!#REF!*0.9</f>
        <v>#REF!</v>
      </c>
      <c r="E23" s="8" t="e">
        <f>'C завтраками| Bed and breakfast'!#REF!*0.9</f>
        <v>#REF!</v>
      </c>
      <c r="F23" s="8" t="e">
        <f>'C завтраками| Bed and breakfast'!#REF!*0.9</f>
        <v>#REF!</v>
      </c>
      <c r="G23" s="8" t="e">
        <f>'C завтраками| Bed and breakfast'!#REF!*0.9</f>
        <v>#REF!</v>
      </c>
      <c r="H23" s="8" t="e">
        <f>'C завтраками| Bed and breakfast'!#REF!*0.9</f>
        <v>#REF!</v>
      </c>
      <c r="I23" s="8" t="e">
        <f>'C завтраками| Bed and breakfast'!#REF!*0.9</f>
        <v>#REF!</v>
      </c>
      <c r="J23" s="8" t="e">
        <f>'C завтраками| Bed and breakfast'!#REF!*0.9</f>
        <v>#REF!</v>
      </c>
      <c r="K23" s="8" t="e">
        <f>'C завтраками| Bed and breakfast'!#REF!*0.9</f>
        <v>#REF!</v>
      </c>
      <c r="L23" s="8" t="e">
        <f>'C завтраками| Bed and breakfast'!#REF!*0.9</f>
        <v>#REF!</v>
      </c>
      <c r="M23" s="8" t="e">
        <f>'C завтраками| Bed and breakfast'!#REF!*0.9</f>
        <v>#REF!</v>
      </c>
      <c r="N23" s="8" t="e">
        <f>'C завтраками| Bed and breakfast'!#REF!*0.9</f>
        <v>#REF!</v>
      </c>
      <c r="O23" s="8" t="e">
        <f>'C завтраками| Bed and breakfast'!#REF!*0.9</f>
        <v>#REF!</v>
      </c>
      <c r="P23" s="8" t="e">
        <f>'C завтраками| Bed and breakfast'!#REF!*0.9</f>
        <v>#REF!</v>
      </c>
      <c r="Q23" s="8" t="e">
        <f>'C завтраками| Bed and breakfast'!#REF!*0.9</f>
        <v>#REF!</v>
      </c>
      <c r="R23" s="8" t="e">
        <f>'C завтраками| Bed and breakfast'!#REF!*0.9</f>
        <v>#REF!</v>
      </c>
      <c r="S23" s="8" t="e">
        <f>'C завтраками| Bed and breakfast'!#REF!*0.9</f>
        <v>#REF!</v>
      </c>
      <c r="T23" s="8">
        <f>'C завтраками| Bed and breakfast'!B25*0.9</f>
        <v>58050</v>
      </c>
      <c r="U23" s="8">
        <f>'C завтраками| Bed and breakfast'!C25*0.9</f>
        <v>71100</v>
      </c>
      <c r="V23" s="8">
        <f>'C завтраками| Bed and breakfast'!D25*0.9</f>
        <v>71100</v>
      </c>
      <c r="W23" s="8">
        <f>'C завтраками| Bed and breakfast'!E25*0.9</f>
        <v>71100</v>
      </c>
      <c r="X23" s="8">
        <f>'C завтраками| Bed and breakfast'!F25*0.9</f>
        <v>64800</v>
      </c>
      <c r="Y23" s="8">
        <f>'C завтраками| Bed and breakfast'!G25*0.9</f>
        <v>64800</v>
      </c>
      <c r="Z23" s="8">
        <f>'C завтраками| Bed and breakfast'!H25*0.9</f>
        <v>64800</v>
      </c>
      <c r="AA23" s="8">
        <f>'C завтраками| Bed and breakfast'!I25*0.9</f>
        <v>64800</v>
      </c>
      <c r="AB23" s="8">
        <f>'C завтраками| Bed and breakfast'!J25*0.9</f>
        <v>64800</v>
      </c>
      <c r="AC23" s="8">
        <f>'C завтраками| Bed and breakfast'!K25*0.9</f>
        <v>64800</v>
      </c>
      <c r="AD23" s="8">
        <f>'C завтраками| Bed and breakfast'!L25*0.9</f>
        <v>52560</v>
      </c>
      <c r="AE23" s="8">
        <f>'C завтраками| Bed and breakfast'!M25*0.9</f>
        <v>37710</v>
      </c>
      <c r="AF23" s="8">
        <f>'C завтраками| Bed and breakfast'!N25*0.9</f>
        <v>37710</v>
      </c>
      <c r="AG23" s="8">
        <f>'C завтраками| Bed and breakfast'!O25*0.9</f>
        <v>37710</v>
      </c>
      <c r="AH23" s="8">
        <f>'C завтраками| Bed and breakfast'!P25*0.9</f>
        <v>37710</v>
      </c>
      <c r="AI23" s="8">
        <f>'C завтраками| Bed and breakfast'!Q25*0.9</f>
        <v>37710</v>
      </c>
      <c r="AJ23" s="8">
        <f>'C завтраками| Bed and breakfast'!R25*0.9</f>
        <v>39510</v>
      </c>
      <c r="AK23" s="8">
        <f>'C завтраками| Bed and breakfast'!S25*0.9</f>
        <v>39510</v>
      </c>
      <c r="AL23" s="8">
        <f>'C завтраками| Bed and breakfast'!T25*0.9</f>
        <v>39510</v>
      </c>
      <c r="AM23" s="8">
        <f>'C завтраками| Bed and breakfast'!U25*0.9</f>
        <v>39510</v>
      </c>
      <c r="AN23" s="8">
        <f>'C завтраками| Bed and breakfast'!V25*0.9</f>
        <v>39510</v>
      </c>
      <c r="AO23" s="8">
        <f>'C завтраками| Bed and breakfast'!W25*0.9</f>
        <v>37710</v>
      </c>
      <c r="AP23" s="8">
        <f>'C завтраками| Bed and breakfast'!X25*0.9</f>
        <v>37710</v>
      </c>
      <c r="AQ23" s="8">
        <f>'C завтраками| Bed and breakfast'!Y25*0.9</f>
        <v>37710</v>
      </c>
      <c r="AR23" s="8">
        <f>'C завтраками| Bed and breakfast'!Z25*0.9</f>
        <v>37710</v>
      </c>
      <c r="AS23" s="8">
        <f>'C завтраками| Bed and breakfast'!AA25*0.9</f>
        <v>37710</v>
      </c>
      <c r="AT23" s="8">
        <f>'C завтраками| Bed and breakfast'!AB25*0.9</f>
        <v>41310</v>
      </c>
      <c r="AU23" s="8">
        <f>'C завтраками| Bed and breakfast'!AC25*0.9</f>
        <v>41310</v>
      </c>
      <c r="AV23" s="8">
        <f>'C завтраками| Bed and breakfast'!AD25*0.9</f>
        <v>41310</v>
      </c>
      <c r="AW23" s="8">
        <f>'C завтраками| Bed and breakfast'!AE25*0.9</f>
        <v>41310</v>
      </c>
      <c r="AX23" s="8">
        <f>'C завтраками| Bed and breakfast'!AF25*0.9</f>
        <v>41310</v>
      </c>
      <c r="AY23" s="8">
        <f>'C завтраками| Bed and breakfast'!AG25*0.9</f>
        <v>43110</v>
      </c>
      <c r="AZ23" s="8">
        <f>'C завтраками| Bed and breakfast'!AH25*0.9</f>
        <v>45360</v>
      </c>
      <c r="BA23" s="8">
        <f>'C завтраками| Bed and breakfast'!AI25*0.9</f>
        <v>50310</v>
      </c>
      <c r="BB23" s="8">
        <f>'C завтраками| Bed and breakfast'!AJ25*0.9</f>
        <v>50310</v>
      </c>
      <c r="BC23" s="8">
        <f>'C завтраками| Bed and breakfast'!AK25*0.9</f>
        <v>50310</v>
      </c>
      <c r="BD23" s="8">
        <f>'C завтраками| Bed and breakfast'!AL25*0.9</f>
        <v>50310</v>
      </c>
      <c r="BE23" s="8">
        <f>'C завтраками| Bed and breakfast'!AM25*0.9</f>
        <v>50310</v>
      </c>
      <c r="BF23" s="8">
        <f>'C завтраками| Bed and breakfast'!AN25*0.9</f>
        <v>50310</v>
      </c>
      <c r="BG23" s="8">
        <f>'C завтраками| Bed and breakfast'!AO25*0.9</f>
        <v>50310</v>
      </c>
      <c r="BH23" s="8">
        <f>'C завтраками| Bed and breakfast'!AP25*0.9</f>
        <v>50310</v>
      </c>
      <c r="BI23" s="8">
        <f>'C завтраками| Bed and breakfast'!AQ25*0.9</f>
        <v>50310</v>
      </c>
      <c r="BJ23" s="8">
        <f>'C завтраками| Bed and breakfast'!AR25*0.9</f>
        <v>50310</v>
      </c>
      <c r="BK23" s="8">
        <f>'C завтраками| Bed and breakfast'!AS25*0.9</f>
        <v>48510</v>
      </c>
      <c r="BL23" s="8">
        <f>'C завтраками| Bed and breakfast'!AT25*0.9</f>
        <v>48510</v>
      </c>
      <c r="BM23" s="8">
        <f>'C завтраками| Bed and breakfast'!AU25*0.9</f>
        <v>50310</v>
      </c>
      <c r="BN23" s="8">
        <f>'C завтраками| Bed and breakfast'!AV25*0.9</f>
        <v>50310</v>
      </c>
      <c r="BO23" s="8">
        <f>'C завтраками| Bed and breakfast'!AW25*0.9</f>
        <v>52110</v>
      </c>
      <c r="BP23" s="8">
        <f>'C завтраками| Bed and breakfast'!AX25*0.9</f>
        <v>54360</v>
      </c>
      <c r="BQ23" s="8">
        <f>'C завтраками| Bed and breakfast'!AY25*0.9</f>
        <v>54360</v>
      </c>
      <c r="BR23" s="8">
        <f>'C завтраками| Bed and breakfast'!AZ25*0.9</f>
        <v>54360</v>
      </c>
      <c r="BS23" s="8">
        <f>'C завтраками| Bed and breakfast'!BA25*0.9</f>
        <v>54360</v>
      </c>
      <c r="BT23" s="8">
        <f>'C завтраками| Bed and breakfast'!BB25*0.9</f>
        <v>56610</v>
      </c>
      <c r="BU23" s="8">
        <f>'C завтраками| Bed and breakfast'!BC25*0.9</f>
        <v>59310</v>
      </c>
      <c r="BV23" s="8">
        <f>'C завтраками| Bed and breakfast'!BD25*0.9</f>
        <v>59310</v>
      </c>
      <c r="BW23" s="8">
        <f>'C завтраками| Bed and breakfast'!BE25*0.9</f>
        <v>56610</v>
      </c>
      <c r="BX23" s="8">
        <f>'C завтраками| Bed and breakfast'!BF25*0.9</f>
        <v>52110</v>
      </c>
      <c r="BY23" s="8">
        <f>'C завтраками| Bed and breakfast'!BG25*0.9</f>
        <v>52110</v>
      </c>
      <c r="BZ23" s="8">
        <f>'C завтраками| Bed and breakfast'!BH25*0.9</f>
        <v>54360</v>
      </c>
      <c r="CA23" s="8">
        <f>'C завтраками| Bed and breakfast'!BI25*0.9</f>
        <v>54360</v>
      </c>
      <c r="CB23" s="8">
        <f>'C завтраками| Bed and breakfast'!BJ25*0.9</f>
        <v>46710</v>
      </c>
      <c r="CC23" s="8">
        <f>'C завтраками| Bed and breakfast'!BK25*0.9</f>
        <v>47115</v>
      </c>
      <c r="CD23" s="8">
        <f>'C завтраками| Bed and breakfast'!BL25*0.9</f>
        <v>47115</v>
      </c>
      <c r="CE23" s="8">
        <f>'C завтраками| Bed and breakfast'!BM25*0.9</f>
        <v>47115</v>
      </c>
      <c r="CF23" s="8">
        <f>'C завтраками| Bed and breakfast'!BN25*0.9</f>
        <v>45765</v>
      </c>
      <c r="CG23" s="8">
        <f>'C завтраками| Bed and breakfast'!BO25*0.9</f>
        <v>45765</v>
      </c>
      <c r="CH23" s="8">
        <f>'C завтраками| Bed and breakfast'!BP25*0.9</f>
        <v>47115</v>
      </c>
      <c r="CI23" s="8">
        <f>'C завтраками| Bed and breakfast'!BQ25*0.9</f>
        <v>47115</v>
      </c>
      <c r="CJ23" s="8">
        <f>'C завтраками| Bed and breakfast'!BR25*0.9</f>
        <v>47115</v>
      </c>
      <c r="CK23" s="8">
        <f>'C завтраками| Bed and breakfast'!BS25*0.9</f>
        <v>41265</v>
      </c>
      <c r="CL23" s="8">
        <f>'C завтраками| Bed and breakfast'!BT25*0.9</f>
        <v>41265</v>
      </c>
      <c r="CM23" s="8">
        <f>'C завтраками| Bed and breakfast'!BU25*0.9</f>
        <v>41265</v>
      </c>
      <c r="CN23" s="8">
        <f>'C завтраками| Bed and breakfast'!BV25*0.9</f>
        <v>41265</v>
      </c>
      <c r="CO23" s="8">
        <f>'C завтраками| Bed and breakfast'!BW25*0.9</f>
        <v>41265</v>
      </c>
      <c r="CP23" s="8">
        <f>'C завтраками| Bed and breakfast'!BX25*0.9</f>
        <v>41265</v>
      </c>
      <c r="CQ23" s="8">
        <f>'C завтраками| Bed and breakfast'!BY25*0.9</f>
        <v>41265</v>
      </c>
      <c r="CR23" s="8">
        <f>'C завтраками| Bed and breakfast'!BZ25*0.9</f>
        <v>41265</v>
      </c>
      <c r="CS23" s="8">
        <f>'C завтраками| Bed and breakfast'!CA25*0.9</f>
        <v>41265</v>
      </c>
      <c r="CT23" s="8">
        <f>'C завтраками| Bed and breakfast'!CB25*0.9</f>
        <v>41265</v>
      </c>
      <c r="CU23" s="8">
        <f>'C завтраками| Bed and breakfast'!CC25*0.9</f>
        <v>41265</v>
      </c>
      <c r="CV23" s="8">
        <f>'C завтраками| Bed and breakfast'!CD25*0.9</f>
        <v>41265</v>
      </c>
      <c r="CW23" s="8">
        <f>'C завтраками| Bed and breakfast'!CE25*0.9</f>
        <v>41265</v>
      </c>
      <c r="CX23" s="8">
        <f>'C завтраками| Bed and breakfast'!CF25*0.9</f>
        <v>41265</v>
      </c>
      <c r="CY23" s="8">
        <f>'C завтраками| Bed and breakfast'!CG25*0.9</f>
        <v>41265</v>
      </c>
      <c r="CZ23" s="8">
        <f>'C завтраками| Bed and breakfast'!CH25*0.9</f>
        <v>41265</v>
      </c>
      <c r="DA23" s="8">
        <f>'C завтраками| Bed and breakfast'!CI25*0.9</f>
        <v>41265</v>
      </c>
      <c r="DB23" s="8">
        <f>'C завтраками| Bed and breakfast'!CJ25*0.9</f>
        <v>41265</v>
      </c>
      <c r="DC23" s="8">
        <f>'C завтраками| Bed and breakfast'!CK25*0.9</f>
        <v>41265</v>
      </c>
      <c r="DD23" s="8">
        <f>'C завтраками| Bed and breakfast'!CL25*0.9</f>
        <v>41265</v>
      </c>
      <c r="DE23" s="8">
        <f>'C завтраками| Bed and breakfast'!CM25*0.9</f>
        <v>41265</v>
      </c>
      <c r="DF23" s="8">
        <f>'C завтраками| Bed and breakfast'!CN25*0.9</f>
        <v>41265</v>
      </c>
      <c r="DG23" s="8">
        <f>'C завтраками| Bed and breakfast'!CO25*0.9</f>
        <v>41265</v>
      </c>
      <c r="DH23" s="8">
        <f>'C завтраками| Bed and breakfast'!CP25*0.9</f>
        <v>32850</v>
      </c>
      <c r="DI23" s="8">
        <f>'C завтраками| Bed and breakfast'!CQ25*0.9</f>
        <v>32850</v>
      </c>
      <c r="DJ23" s="8">
        <f>'C завтраками| Bed and breakfast'!CR25*0.9</f>
        <v>33300</v>
      </c>
      <c r="DK23" s="8">
        <f>'C завтраками| Bed and breakfast'!CS25*0.9</f>
        <v>33300</v>
      </c>
      <c r="DL23" s="8">
        <f>'C завтраками| Bed and breakfast'!CT25*0.9</f>
        <v>32850</v>
      </c>
      <c r="DM23" s="8">
        <f>'C завтраками| Bed and breakfast'!CU25*0.9</f>
        <v>32850</v>
      </c>
      <c r="DN23" s="8">
        <f>'C завтраками| Bed and breakfast'!CV25*0.9</f>
        <v>32850</v>
      </c>
      <c r="DO23" s="8">
        <f>'C завтраками| Bed and breakfast'!CW25*0.9</f>
        <v>32850</v>
      </c>
      <c r="DP23" s="8">
        <f>'C завтраками| Bed and breakfast'!CX25*0.9</f>
        <v>32850</v>
      </c>
      <c r="DQ23" s="8">
        <f>'C завтраками| Bed and breakfast'!CY25*0.9</f>
        <v>33300</v>
      </c>
      <c r="DR23" s="8">
        <f>'C завтраками| Bed and breakfast'!CZ25*0.9</f>
        <v>33300</v>
      </c>
    </row>
    <row r="24" spans="1:129" s="53" customFormat="1" x14ac:dyDescent="0.2">
      <c r="A24" s="42" t="s">
        <v>87</v>
      </c>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row>
    <row r="25" spans="1:129" s="53" customFormat="1" x14ac:dyDescent="0.2">
      <c r="A25" s="88" t="s">
        <v>88</v>
      </c>
      <c r="B25" s="8" t="e">
        <f>'C завтраками| Bed and breakfast'!#REF!*0.9</f>
        <v>#REF!</v>
      </c>
      <c r="C25" s="8" t="e">
        <f>'C завтраками| Bed and breakfast'!#REF!*0.9</f>
        <v>#REF!</v>
      </c>
      <c r="D25" s="8" t="e">
        <f>'C завтраками| Bed and breakfast'!#REF!*0.9</f>
        <v>#REF!</v>
      </c>
      <c r="E25" s="8" t="e">
        <f>'C завтраками| Bed and breakfast'!#REF!*0.9</f>
        <v>#REF!</v>
      </c>
      <c r="F25" s="8" t="e">
        <f>'C завтраками| Bed and breakfast'!#REF!*0.9</f>
        <v>#REF!</v>
      </c>
      <c r="G25" s="8" t="e">
        <f>'C завтраками| Bed and breakfast'!#REF!*0.9</f>
        <v>#REF!</v>
      </c>
      <c r="H25" s="8" t="e">
        <f>'C завтраками| Bed and breakfast'!#REF!*0.9</f>
        <v>#REF!</v>
      </c>
      <c r="I25" s="8" t="e">
        <f>'C завтраками| Bed and breakfast'!#REF!*0.9</f>
        <v>#REF!</v>
      </c>
      <c r="J25" s="8" t="e">
        <f>'C завтраками| Bed and breakfast'!#REF!*0.9</f>
        <v>#REF!</v>
      </c>
      <c r="K25" s="8" t="e">
        <f>'C завтраками| Bed and breakfast'!#REF!*0.9</f>
        <v>#REF!</v>
      </c>
      <c r="L25" s="8" t="e">
        <f>'C завтраками| Bed and breakfast'!#REF!*0.9</f>
        <v>#REF!</v>
      </c>
      <c r="M25" s="8" t="e">
        <f>'C завтраками| Bed and breakfast'!#REF!*0.9</f>
        <v>#REF!</v>
      </c>
      <c r="N25" s="8" t="e">
        <f>'C завтраками| Bed and breakfast'!#REF!*0.9</f>
        <v>#REF!</v>
      </c>
      <c r="O25" s="8" t="e">
        <f>'C завтраками| Bed and breakfast'!#REF!*0.9</f>
        <v>#REF!</v>
      </c>
      <c r="P25" s="8" t="e">
        <f>'C завтраками| Bed and breakfast'!#REF!*0.9</f>
        <v>#REF!</v>
      </c>
      <c r="Q25" s="8" t="e">
        <f>'C завтраками| Bed and breakfast'!#REF!*0.9</f>
        <v>#REF!</v>
      </c>
      <c r="R25" s="8" t="e">
        <f>'C завтраками| Bed and breakfast'!#REF!*0.9</f>
        <v>#REF!</v>
      </c>
      <c r="S25" s="8" t="e">
        <f>'C завтраками| Bed and breakfast'!#REF!*0.9</f>
        <v>#REF!</v>
      </c>
      <c r="T25" s="8">
        <f>'C завтраками| Bed and breakfast'!B27*0.9</f>
        <v>107550</v>
      </c>
      <c r="U25" s="8">
        <f>'C завтраками| Bed and breakfast'!C27*0.9</f>
        <v>120600</v>
      </c>
      <c r="V25" s="8">
        <f>'C завтраками| Bed and breakfast'!D27*0.9</f>
        <v>120600</v>
      </c>
      <c r="W25" s="8">
        <f>'C завтраками| Bed and breakfast'!E27*0.9</f>
        <v>120600</v>
      </c>
      <c r="X25" s="8">
        <f>'C завтраками| Bed and breakfast'!F27*0.9</f>
        <v>114300</v>
      </c>
      <c r="Y25" s="8">
        <f>'C завтраками| Bed and breakfast'!G27*0.9</f>
        <v>114300</v>
      </c>
      <c r="Z25" s="8">
        <f>'C завтраками| Bed and breakfast'!H27*0.9</f>
        <v>114300</v>
      </c>
      <c r="AA25" s="8">
        <f>'C завтраками| Bed and breakfast'!I27*0.9</f>
        <v>114300</v>
      </c>
      <c r="AB25" s="8">
        <f>'C завтраками| Bed and breakfast'!J27*0.9</f>
        <v>114300</v>
      </c>
      <c r="AC25" s="8">
        <f>'C завтраками| Bed and breakfast'!K27*0.9</f>
        <v>114300</v>
      </c>
      <c r="AD25" s="8">
        <f>'C завтраками| Bed and breakfast'!L27*0.9</f>
        <v>84060</v>
      </c>
      <c r="AE25" s="8">
        <f>'C завтраками| Bed and breakfast'!M27*0.9</f>
        <v>69210</v>
      </c>
      <c r="AF25" s="8">
        <f>'C завтраками| Bed and breakfast'!N27*0.9</f>
        <v>69210</v>
      </c>
      <c r="AG25" s="8">
        <f>'C завтраками| Bed and breakfast'!O27*0.9</f>
        <v>69210</v>
      </c>
      <c r="AH25" s="8">
        <f>'C завтраками| Bed and breakfast'!P27*0.9</f>
        <v>69210</v>
      </c>
      <c r="AI25" s="8">
        <f>'C завтраками| Bed and breakfast'!Q27*0.9</f>
        <v>69210</v>
      </c>
      <c r="AJ25" s="8">
        <f>'C завтраками| Bed and breakfast'!R27*0.9</f>
        <v>71010</v>
      </c>
      <c r="AK25" s="8">
        <f>'C завтраками| Bed and breakfast'!S27*0.9</f>
        <v>71010</v>
      </c>
      <c r="AL25" s="8">
        <f>'C завтраками| Bed and breakfast'!T27*0.9</f>
        <v>71010</v>
      </c>
      <c r="AM25" s="8">
        <f>'C завтраками| Bed and breakfast'!U27*0.9</f>
        <v>71010</v>
      </c>
      <c r="AN25" s="8">
        <f>'C завтраками| Bed and breakfast'!V27*0.9</f>
        <v>71010</v>
      </c>
      <c r="AO25" s="8">
        <f>'C завтраками| Bed and breakfast'!W27*0.9</f>
        <v>69210</v>
      </c>
      <c r="AP25" s="8">
        <f>'C завтраками| Bed and breakfast'!X27*0.9</f>
        <v>69210</v>
      </c>
      <c r="AQ25" s="8">
        <f>'C завтраками| Bed and breakfast'!Y27*0.9</f>
        <v>69210</v>
      </c>
      <c r="AR25" s="8">
        <f>'C завтраками| Bed and breakfast'!Z27*0.9</f>
        <v>69210</v>
      </c>
      <c r="AS25" s="8">
        <f>'C завтраками| Bed and breakfast'!AA27*0.9</f>
        <v>69210</v>
      </c>
      <c r="AT25" s="8">
        <f>'C завтраками| Bed and breakfast'!AB27*0.9</f>
        <v>72810</v>
      </c>
      <c r="AU25" s="8">
        <f>'C завтраками| Bed and breakfast'!AC27*0.9</f>
        <v>72810</v>
      </c>
      <c r="AV25" s="8">
        <f>'C завтраками| Bed and breakfast'!AD27*0.9</f>
        <v>72810</v>
      </c>
      <c r="AW25" s="8">
        <f>'C завтраками| Bed and breakfast'!AE27*0.9</f>
        <v>72810</v>
      </c>
      <c r="AX25" s="8">
        <f>'C завтраками| Bed and breakfast'!AF27*0.9</f>
        <v>72810</v>
      </c>
      <c r="AY25" s="8">
        <f>'C завтраками| Bed and breakfast'!AG27*0.9</f>
        <v>74610</v>
      </c>
      <c r="AZ25" s="8">
        <f>'C завтраками| Bed and breakfast'!AH27*0.9</f>
        <v>76860</v>
      </c>
      <c r="BA25" s="8">
        <f>'C завтраками| Bed and breakfast'!AI27*0.9</f>
        <v>86310</v>
      </c>
      <c r="BB25" s="8">
        <f>'C завтраками| Bed and breakfast'!AJ27*0.9</f>
        <v>86310</v>
      </c>
      <c r="BC25" s="8">
        <f>'C завтраками| Bed and breakfast'!AK27*0.9</f>
        <v>86310</v>
      </c>
      <c r="BD25" s="8">
        <f>'C завтраками| Bed and breakfast'!AL27*0.9</f>
        <v>86310</v>
      </c>
      <c r="BE25" s="8">
        <f>'C завтраками| Bed and breakfast'!AM27*0.9</f>
        <v>86310</v>
      </c>
      <c r="BF25" s="8">
        <f>'C завтраками| Bed and breakfast'!AN27*0.9</f>
        <v>86310</v>
      </c>
      <c r="BG25" s="8">
        <f>'C завтраками| Bed and breakfast'!AO27*0.9</f>
        <v>86310</v>
      </c>
      <c r="BH25" s="8">
        <f>'C завтраками| Bed and breakfast'!AP27*0.9</f>
        <v>86310</v>
      </c>
      <c r="BI25" s="8">
        <f>'C завтраками| Bed and breakfast'!AQ27*0.9</f>
        <v>86310</v>
      </c>
      <c r="BJ25" s="8">
        <f>'C завтраками| Bed and breakfast'!AR27*0.9</f>
        <v>86310</v>
      </c>
      <c r="BK25" s="8">
        <f>'C завтраками| Bed and breakfast'!AS27*0.9</f>
        <v>84510</v>
      </c>
      <c r="BL25" s="8">
        <f>'C завтраками| Bed and breakfast'!AT27*0.9</f>
        <v>84510</v>
      </c>
      <c r="BM25" s="8">
        <f>'C завтраками| Bed and breakfast'!AU27*0.9</f>
        <v>86310</v>
      </c>
      <c r="BN25" s="8">
        <f>'C завтраками| Bed and breakfast'!AV27*0.9</f>
        <v>86310</v>
      </c>
      <c r="BO25" s="8">
        <f>'C завтраками| Bed and breakfast'!AW27*0.9</f>
        <v>88110</v>
      </c>
      <c r="BP25" s="8">
        <f>'C завтраками| Bed and breakfast'!AX27*0.9</f>
        <v>90360</v>
      </c>
      <c r="BQ25" s="8">
        <f>'C завтраками| Bed and breakfast'!AY27*0.9</f>
        <v>90360</v>
      </c>
      <c r="BR25" s="8">
        <f>'C завтраками| Bed and breakfast'!AZ27*0.9</f>
        <v>90360</v>
      </c>
      <c r="BS25" s="8">
        <f>'C завтраками| Bed and breakfast'!BA27*0.9</f>
        <v>90360</v>
      </c>
      <c r="BT25" s="8">
        <f>'C завтраками| Bed and breakfast'!BB27*0.9</f>
        <v>92610</v>
      </c>
      <c r="BU25" s="8">
        <f>'C завтраками| Bed and breakfast'!BC27*0.9</f>
        <v>95310</v>
      </c>
      <c r="BV25" s="8">
        <f>'C завтраками| Bed and breakfast'!BD27*0.9</f>
        <v>95310</v>
      </c>
      <c r="BW25" s="8">
        <f>'C завтраками| Bed and breakfast'!BE27*0.9</f>
        <v>92610</v>
      </c>
      <c r="BX25" s="8">
        <f>'C завтраками| Bed and breakfast'!BF27*0.9</f>
        <v>88110</v>
      </c>
      <c r="BY25" s="8">
        <f>'C завтраками| Bed and breakfast'!BG27*0.9</f>
        <v>88110</v>
      </c>
      <c r="BZ25" s="8">
        <f>'C завтраками| Bed and breakfast'!BH27*0.9</f>
        <v>90360</v>
      </c>
      <c r="CA25" s="8">
        <f>'C завтраками| Bed and breakfast'!BI27*0.9</f>
        <v>90360</v>
      </c>
      <c r="CB25" s="8">
        <f>'C завтраками| Bed and breakfast'!BJ27*0.9</f>
        <v>82710</v>
      </c>
      <c r="CC25" s="8">
        <f>'C завтраками| Bed and breakfast'!BK27*0.9</f>
        <v>83115</v>
      </c>
      <c r="CD25" s="8">
        <f>'C завтраками| Bed and breakfast'!BL27*0.9</f>
        <v>83115</v>
      </c>
      <c r="CE25" s="8">
        <f>'C завтраками| Bed and breakfast'!BM27*0.9</f>
        <v>83115</v>
      </c>
      <c r="CF25" s="8">
        <f>'C завтраками| Bed and breakfast'!BN27*0.9</f>
        <v>81765</v>
      </c>
      <c r="CG25" s="8">
        <f>'C завтраками| Bed and breakfast'!BO27*0.9</f>
        <v>81765</v>
      </c>
      <c r="CH25" s="8">
        <f>'C завтраками| Bed and breakfast'!BP27*0.9</f>
        <v>83115</v>
      </c>
      <c r="CI25" s="8">
        <f>'C завтраками| Bed and breakfast'!BQ27*0.9</f>
        <v>83115</v>
      </c>
      <c r="CJ25" s="8">
        <f>'C завтраками| Bed and breakfast'!BR27*0.9</f>
        <v>83115</v>
      </c>
      <c r="CK25" s="8">
        <f>'C завтраками| Bed and breakfast'!BS27*0.9</f>
        <v>72765</v>
      </c>
      <c r="CL25" s="8">
        <f>'C завтраками| Bed and breakfast'!BT27*0.9</f>
        <v>72765</v>
      </c>
      <c r="CM25" s="8">
        <f>'C завтраками| Bed and breakfast'!BU27*0.9</f>
        <v>72765</v>
      </c>
      <c r="CN25" s="8">
        <f>'C завтраками| Bed and breakfast'!BV27*0.9</f>
        <v>72765</v>
      </c>
      <c r="CO25" s="8">
        <f>'C завтраками| Bed and breakfast'!BW27*0.9</f>
        <v>72765</v>
      </c>
      <c r="CP25" s="8">
        <f>'C завтраками| Bed and breakfast'!BX27*0.9</f>
        <v>72765</v>
      </c>
      <c r="CQ25" s="8">
        <f>'C завтраками| Bed and breakfast'!BY27*0.9</f>
        <v>72765</v>
      </c>
      <c r="CR25" s="8">
        <f>'C завтраками| Bed and breakfast'!BZ27*0.9</f>
        <v>72765</v>
      </c>
      <c r="CS25" s="8">
        <f>'C завтраками| Bed and breakfast'!CA27*0.9</f>
        <v>72765</v>
      </c>
      <c r="CT25" s="8">
        <f>'C завтраками| Bed and breakfast'!CB27*0.9</f>
        <v>72765</v>
      </c>
      <c r="CU25" s="8">
        <f>'C завтраками| Bed and breakfast'!CC27*0.9</f>
        <v>72765</v>
      </c>
      <c r="CV25" s="8">
        <f>'C завтраками| Bed and breakfast'!CD27*0.9</f>
        <v>72765</v>
      </c>
      <c r="CW25" s="8">
        <f>'C завтраками| Bed and breakfast'!CE27*0.9</f>
        <v>72765</v>
      </c>
      <c r="CX25" s="8">
        <f>'C завтраками| Bed and breakfast'!CF27*0.9</f>
        <v>72765</v>
      </c>
      <c r="CY25" s="8">
        <f>'C завтраками| Bed and breakfast'!CG27*0.9</f>
        <v>72765</v>
      </c>
      <c r="CZ25" s="8">
        <f>'C завтраками| Bed and breakfast'!CH27*0.9</f>
        <v>72765</v>
      </c>
      <c r="DA25" s="8">
        <f>'C завтраками| Bed and breakfast'!CI27*0.9</f>
        <v>72765</v>
      </c>
      <c r="DB25" s="8">
        <f>'C завтраками| Bed and breakfast'!CJ27*0.9</f>
        <v>72765</v>
      </c>
      <c r="DC25" s="8">
        <f>'C завтраками| Bed and breakfast'!CK27*0.9</f>
        <v>72765</v>
      </c>
      <c r="DD25" s="8">
        <f>'C завтраками| Bed and breakfast'!CL27*0.9</f>
        <v>72765</v>
      </c>
      <c r="DE25" s="8">
        <f>'C завтраками| Bed and breakfast'!CM27*0.9</f>
        <v>72765</v>
      </c>
      <c r="DF25" s="8">
        <f>'C завтраками| Bed and breakfast'!CN27*0.9</f>
        <v>72765</v>
      </c>
      <c r="DG25" s="8">
        <f>'C завтраками| Bed and breakfast'!CO27*0.9</f>
        <v>72765</v>
      </c>
      <c r="DH25" s="8">
        <f>'C завтраками| Bed and breakfast'!CP27*0.9</f>
        <v>64350</v>
      </c>
      <c r="DI25" s="8">
        <f>'C завтраками| Bed and breakfast'!CQ27*0.9</f>
        <v>64350</v>
      </c>
      <c r="DJ25" s="8">
        <f>'C завтраками| Bed and breakfast'!CR27*0.9</f>
        <v>64800</v>
      </c>
      <c r="DK25" s="8">
        <f>'C завтраками| Bed and breakfast'!CS27*0.9</f>
        <v>64800</v>
      </c>
      <c r="DL25" s="8">
        <f>'C завтраками| Bed and breakfast'!CT27*0.9</f>
        <v>64350</v>
      </c>
      <c r="DM25" s="8">
        <f>'C завтраками| Bed and breakfast'!CU27*0.9</f>
        <v>64350</v>
      </c>
      <c r="DN25" s="8">
        <f>'C завтраками| Bed and breakfast'!CV27*0.9</f>
        <v>64350</v>
      </c>
      <c r="DO25" s="8">
        <f>'C завтраками| Bed and breakfast'!CW27*0.9</f>
        <v>64350</v>
      </c>
      <c r="DP25" s="8">
        <f>'C завтраками| Bed and breakfast'!CX27*0.9</f>
        <v>64350</v>
      </c>
      <c r="DQ25" s="8">
        <f>'C завтраками| Bed and breakfast'!CY27*0.9</f>
        <v>64800</v>
      </c>
      <c r="DR25" s="8">
        <f>'C завтраками| Bed and breakfast'!CZ27*0.9</f>
        <v>64800</v>
      </c>
    </row>
    <row r="26" spans="1:129" s="53" customFormat="1" x14ac:dyDescent="0.2">
      <c r="A26" s="89"/>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row>
    <row r="27" spans="1:129" ht="18" customHeight="1" x14ac:dyDescent="0.2">
      <c r="A27" s="111" t="s">
        <v>100</v>
      </c>
      <c r="B27" s="187" t="e">
        <f t="shared" ref="B27:AG27" si="2">B4</f>
        <v>#REF!</v>
      </c>
      <c r="C27" s="187" t="e">
        <f t="shared" si="2"/>
        <v>#REF!</v>
      </c>
      <c r="D27" s="187" t="e">
        <f t="shared" si="2"/>
        <v>#REF!</v>
      </c>
      <c r="E27" s="187" t="e">
        <f t="shared" si="2"/>
        <v>#REF!</v>
      </c>
      <c r="F27" s="187" t="e">
        <f t="shared" si="2"/>
        <v>#REF!</v>
      </c>
      <c r="G27" s="187" t="e">
        <f t="shared" si="2"/>
        <v>#REF!</v>
      </c>
      <c r="H27" s="187" t="e">
        <f t="shared" si="2"/>
        <v>#REF!</v>
      </c>
      <c r="I27" s="187" t="e">
        <f t="shared" si="2"/>
        <v>#REF!</v>
      </c>
      <c r="J27" s="187" t="e">
        <f t="shared" si="2"/>
        <v>#REF!</v>
      </c>
      <c r="K27" s="187" t="e">
        <f t="shared" si="2"/>
        <v>#REF!</v>
      </c>
      <c r="L27" s="187" t="e">
        <f t="shared" si="2"/>
        <v>#REF!</v>
      </c>
      <c r="M27" s="187" t="e">
        <f t="shared" si="2"/>
        <v>#REF!</v>
      </c>
      <c r="N27" s="187" t="e">
        <f t="shared" si="2"/>
        <v>#REF!</v>
      </c>
      <c r="O27" s="187" t="e">
        <f t="shared" si="2"/>
        <v>#REF!</v>
      </c>
      <c r="P27" s="187" t="e">
        <f t="shared" si="2"/>
        <v>#REF!</v>
      </c>
      <c r="Q27" s="187" t="e">
        <f t="shared" si="2"/>
        <v>#REF!</v>
      </c>
      <c r="R27" s="187" t="e">
        <f t="shared" si="2"/>
        <v>#REF!</v>
      </c>
      <c r="S27" s="187" t="e">
        <f t="shared" si="2"/>
        <v>#REF!</v>
      </c>
      <c r="T27" s="187">
        <f t="shared" si="2"/>
        <v>46021</v>
      </c>
      <c r="U27" s="187">
        <f t="shared" si="2"/>
        <v>46022</v>
      </c>
      <c r="V27" s="187">
        <f t="shared" si="2"/>
        <v>46023</v>
      </c>
      <c r="W27" s="187">
        <f t="shared" si="2"/>
        <v>46024</v>
      </c>
      <c r="X27" s="187">
        <f t="shared" si="2"/>
        <v>46025</v>
      </c>
      <c r="Y27" s="187">
        <f t="shared" si="2"/>
        <v>46026</v>
      </c>
      <c r="Z27" s="187">
        <f t="shared" si="2"/>
        <v>46027</v>
      </c>
      <c r="AA27" s="187">
        <f t="shared" si="2"/>
        <v>46028</v>
      </c>
      <c r="AB27" s="187">
        <f t="shared" si="2"/>
        <v>46029</v>
      </c>
      <c r="AC27" s="187">
        <f t="shared" si="2"/>
        <v>46030</v>
      </c>
      <c r="AD27" s="187">
        <f t="shared" si="2"/>
        <v>46031</v>
      </c>
      <c r="AE27" s="187">
        <f t="shared" si="2"/>
        <v>46032</v>
      </c>
      <c r="AF27" s="187">
        <f t="shared" si="2"/>
        <v>46033</v>
      </c>
      <c r="AG27" s="187">
        <f t="shared" si="2"/>
        <v>46034</v>
      </c>
      <c r="AH27" s="187">
        <f t="shared" ref="AH27:BM27" si="3">AH4</f>
        <v>46035</v>
      </c>
      <c r="AI27" s="187">
        <f t="shared" si="3"/>
        <v>46036</v>
      </c>
      <c r="AJ27" s="187">
        <f t="shared" si="3"/>
        <v>46037</v>
      </c>
      <c r="AK27" s="187">
        <f t="shared" si="3"/>
        <v>46038</v>
      </c>
      <c r="AL27" s="187">
        <f t="shared" si="3"/>
        <v>46039</v>
      </c>
      <c r="AM27" s="187">
        <f t="shared" si="3"/>
        <v>46040</v>
      </c>
      <c r="AN27" s="187">
        <f t="shared" si="3"/>
        <v>46041</v>
      </c>
      <c r="AO27" s="187">
        <f t="shared" si="3"/>
        <v>46042</v>
      </c>
      <c r="AP27" s="187">
        <f t="shared" si="3"/>
        <v>46043</v>
      </c>
      <c r="AQ27" s="187">
        <f t="shared" si="3"/>
        <v>46044</v>
      </c>
      <c r="AR27" s="187">
        <f t="shared" si="3"/>
        <v>46045</v>
      </c>
      <c r="AS27" s="187">
        <f t="shared" si="3"/>
        <v>46046</v>
      </c>
      <c r="AT27" s="187">
        <f t="shared" si="3"/>
        <v>46047</v>
      </c>
      <c r="AU27" s="187">
        <f t="shared" si="3"/>
        <v>46048</v>
      </c>
      <c r="AV27" s="187">
        <f t="shared" si="3"/>
        <v>46049</v>
      </c>
      <c r="AW27" s="187">
        <f t="shared" si="3"/>
        <v>46050</v>
      </c>
      <c r="AX27" s="187">
        <f t="shared" si="3"/>
        <v>46051</v>
      </c>
      <c r="AY27" s="187">
        <f t="shared" si="3"/>
        <v>46052</v>
      </c>
      <c r="AZ27" s="187">
        <f t="shared" si="3"/>
        <v>46053</v>
      </c>
      <c r="BA27" s="187">
        <f t="shared" si="3"/>
        <v>46054</v>
      </c>
      <c r="BB27" s="187">
        <f t="shared" si="3"/>
        <v>46055</v>
      </c>
      <c r="BC27" s="187">
        <f t="shared" si="3"/>
        <v>46056</v>
      </c>
      <c r="BD27" s="187">
        <f t="shared" si="3"/>
        <v>46057</v>
      </c>
      <c r="BE27" s="187">
        <f t="shared" si="3"/>
        <v>46058</v>
      </c>
      <c r="BF27" s="187">
        <f t="shared" si="3"/>
        <v>46059</v>
      </c>
      <c r="BG27" s="187">
        <f t="shared" si="3"/>
        <v>46060</v>
      </c>
      <c r="BH27" s="187">
        <f t="shared" si="3"/>
        <v>46061</v>
      </c>
      <c r="BI27" s="187">
        <f t="shared" si="3"/>
        <v>46062</v>
      </c>
      <c r="BJ27" s="187">
        <f t="shared" si="3"/>
        <v>46063</v>
      </c>
      <c r="BK27" s="187">
        <f t="shared" si="3"/>
        <v>46064</v>
      </c>
      <c r="BL27" s="187">
        <f t="shared" si="3"/>
        <v>46065</v>
      </c>
      <c r="BM27" s="187">
        <f t="shared" si="3"/>
        <v>46066</v>
      </c>
      <c r="BN27" s="187">
        <f t="shared" ref="BN27:CS27" si="4">BN4</f>
        <v>46067</v>
      </c>
      <c r="BO27" s="187">
        <f t="shared" si="4"/>
        <v>46068</v>
      </c>
      <c r="BP27" s="187">
        <f t="shared" si="4"/>
        <v>46069</v>
      </c>
      <c r="BQ27" s="187">
        <f t="shared" si="4"/>
        <v>46070</v>
      </c>
      <c r="BR27" s="187">
        <f t="shared" si="4"/>
        <v>46071</v>
      </c>
      <c r="BS27" s="187">
        <f t="shared" si="4"/>
        <v>46072</v>
      </c>
      <c r="BT27" s="187">
        <f t="shared" si="4"/>
        <v>46073</v>
      </c>
      <c r="BU27" s="187">
        <f t="shared" si="4"/>
        <v>46074</v>
      </c>
      <c r="BV27" s="187">
        <f t="shared" si="4"/>
        <v>46075</v>
      </c>
      <c r="BW27" s="187">
        <f t="shared" si="4"/>
        <v>46076</v>
      </c>
      <c r="BX27" s="187">
        <f t="shared" si="4"/>
        <v>46077</v>
      </c>
      <c r="BY27" s="187">
        <f t="shared" si="4"/>
        <v>46078</v>
      </c>
      <c r="BZ27" s="187">
        <f t="shared" si="4"/>
        <v>46079</v>
      </c>
      <c r="CA27" s="187">
        <f t="shared" si="4"/>
        <v>46080</v>
      </c>
      <c r="CB27" s="187">
        <f t="shared" si="4"/>
        <v>46081</v>
      </c>
      <c r="CC27" s="187">
        <f t="shared" si="4"/>
        <v>46082</v>
      </c>
      <c r="CD27" s="187">
        <f t="shared" si="4"/>
        <v>46083</v>
      </c>
      <c r="CE27" s="187">
        <f t="shared" si="4"/>
        <v>46084</v>
      </c>
      <c r="CF27" s="187">
        <f t="shared" si="4"/>
        <v>46085</v>
      </c>
      <c r="CG27" s="187">
        <f t="shared" si="4"/>
        <v>46086</v>
      </c>
      <c r="CH27" s="187">
        <f t="shared" si="4"/>
        <v>46087</v>
      </c>
      <c r="CI27" s="187">
        <f t="shared" si="4"/>
        <v>46088</v>
      </c>
      <c r="CJ27" s="187">
        <f t="shared" si="4"/>
        <v>46089</v>
      </c>
      <c r="CK27" s="187">
        <f t="shared" si="4"/>
        <v>46090</v>
      </c>
      <c r="CL27" s="187">
        <f t="shared" si="4"/>
        <v>46091</v>
      </c>
      <c r="CM27" s="187">
        <f t="shared" si="4"/>
        <v>46092</v>
      </c>
      <c r="CN27" s="187">
        <f t="shared" si="4"/>
        <v>46093</v>
      </c>
      <c r="CO27" s="187">
        <f t="shared" si="4"/>
        <v>46094</v>
      </c>
      <c r="CP27" s="187">
        <f t="shared" si="4"/>
        <v>46095</v>
      </c>
      <c r="CQ27" s="187">
        <f t="shared" si="4"/>
        <v>46096</v>
      </c>
      <c r="CR27" s="187">
        <f t="shared" si="4"/>
        <v>46097</v>
      </c>
      <c r="CS27" s="187">
        <f t="shared" si="4"/>
        <v>46098</v>
      </c>
      <c r="CT27" s="187">
        <f t="shared" ref="CT27:DG27" si="5">CT4</f>
        <v>46099</v>
      </c>
      <c r="CU27" s="187">
        <f t="shared" si="5"/>
        <v>46100</v>
      </c>
      <c r="CV27" s="187">
        <f t="shared" si="5"/>
        <v>46101</v>
      </c>
      <c r="CW27" s="187">
        <f t="shared" si="5"/>
        <v>46102</v>
      </c>
      <c r="CX27" s="187">
        <f t="shared" si="5"/>
        <v>46103</v>
      </c>
      <c r="CY27" s="187">
        <f t="shared" si="5"/>
        <v>46104</v>
      </c>
      <c r="CZ27" s="187">
        <f t="shared" si="5"/>
        <v>46105</v>
      </c>
      <c r="DA27" s="187">
        <f t="shared" si="5"/>
        <v>46106</v>
      </c>
      <c r="DB27" s="187">
        <f t="shared" si="5"/>
        <v>46107</v>
      </c>
      <c r="DC27" s="187">
        <f t="shared" si="5"/>
        <v>46108</v>
      </c>
      <c r="DD27" s="187">
        <f t="shared" si="5"/>
        <v>46109</v>
      </c>
      <c r="DE27" s="187">
        <f t="shared" si="5"/>
        <v>46110</v>
      </c>
      <c r="DF27" s="187">
        <f t="shared" si="5"/>
        <v>46111</v>
      </c>
      <c r="DG27" s="187">
        <f t="shared" si="5"/>
        <v>46112</v>
      </c>
      <c r="DH27" s="187">
        <f t="shared" ref="DH27:DR27" si="6">DH4</f>
        <v>46113</v>
      </c>
      <c r="DI27" s="187">
        <f t="shared" si="6"/>
        <v>46114</v>
      </c>
      <c r="DJ27" s="187">
        <f t="shared" si="6"/>
        <v>46115</v>
      </c>
      <c r="DK27" s="187">
        <f t="shared" si="6"/>
        <v>46116</v>
      </c>
      <c r="DL27" s="187">
        <f t="shared" si="6"/>
        <v>46117</v>
      </c>
      <c r="DM27" s="187">
        <f t="shared" si="6"/>
        <v>46118</v>
      </c>
      <c r="DN27" s="187">
        <f t="shared" si="6"/>
        <v>46119</v>
      </c>
      <c r="DO27" s="187">
        <f t="shared" si="6"/>
        <v>46120</v>
      </c>
      <c r="DP27" s="187">
        <f t="shared" si="6"/>
        <v>46121</v>
      </c>
      <c r="DQ27" s="187">
        <f t="shared" si="6"/>
        <v>46122</v>
      </c>
      <c r="DR27" s="187">
        <f t="shared" si="6"/>
        <v>46123</v>
      </c>
    </row>
    <row r="28" spans="1:129" ht="20.25" customHeight="1" x14ac:dyDescent="0.2">
      <c r="A28" s="90" t="s">
        <v>64</v>
      </c>
      <c r="B28" s="187" t="e">
        <f t="shared" ref="B28:AG28" si="7">B5</f>
        <v>#REF!</v>
      </c>
      <c r="C28" s="187" t="e">
        <f t="shared" si="7"/>
        <v>#REF!</v>
      </c>
      <c r="D28" s="187" t="e">
        <f t="shared" si="7"/>
        <v>#REF!</v>
      </c>
      <c r="E28" s="187" t="e">
        <f t="shared" si="7"/>
        <v>#REF!</v>
      </c>
      <c r="F28" s="187" t="e">
        <f t="shared" si="7"/>
        <v>#REF!</v>
      </c>
      <c r="G28" s="187" t="e">
        <f t="shared" si="7"/>
        <v>#REF!</v>
      </c>
      <c r="H28" s="187" t="e">
        <f t="shared" si="7"/>
        <v>#REF!</v>
      </c>
      <c r="I28" s="187" t="e">
        <f t="shared" si="7"/>
        <v>#REF!</v>
      </c>
      <c r="J28" s="187" t="e">
        <f t="shared" si="7"/>
        <v>#REF!</v>
      </c>
      <c r="K28" s="187" t="e">
        <f t="shared" si="7"/>
        <v>#REF!</v>
      </c>
      <c r="L28" s="187" t="e">
        <f t="shared" si="7"/>
        <v>#REF!</v>
      </c>
      <c r="M28" s="187" t="e">
        <f t="shared" si="7"/>
        <v>#REF!</v>
      </c>
      <c r="N28" s="187" t="e">
        <f t="shared" si="7"/>
        <v>#REF!</v>
      </c>
      <c r="O28" s="187" t="e">
        <f t="shared" si="7"/>
        <v>#REF!</v>
      </c>
      <c r="P28" s="187" t="e">
        <f t="shared" si="7"/>
        <v>#REF!</v>
      </c>
      <c r="Q28" s="187" t="e">
        <f t="shared" si="7"/>
        <v>#REF!</v>
      </c>
      <c r="R28" s="187" t="e">
        <f t="shared" si="7"/>
        <v>#REF!</v>
      </c>
      <c r="S28" s="187" t="e">
        <f t="shared" si="7"/>
        <v>#REF!</v>
      </c>
      <c r="T28" s="187">
        <f t="shared" si="7"/>
        <v>46021</v>
      </c>
      <c r="U28" s="187">
        <f t="shared" si="7"/>
        <v>46022</v>
      </c>
      <c r="V28" s="187">
        <f t="shared" si="7"/>
        <v>46023</v>
      </c>
      <c r="W28" s="187">
        <f t="shared" si="7"/>
        <v>46024</v>
      </c>
      <c r="X28" s="187">
        <f t="shared" si="7"/>
        <v>46025</v>
      </c>
      <c r="Y28" s="187">
        <f t="shared" si="7"/>
        <v>46026</v>
      </c>
      <c r="Z28" s="187">
        <f t="shared" si="7"/>
        <v>46027</v>
      </c>
      <c r="AA28" s="187">
        <f t="shared" si="7"/>
        <v>46028</v>
      </c>
      <c r="AB28" s="187">
        <f t="shared" si="7"/>
        <v>46029</v>
      </c>
      <c r="AC28" s="187">
        <f t="shared" si="7"/>
        <v>46030</v>
      </c>
      <c r="AD28" s="187">
        <f t="shared" si="7"/>
        <v>46031</v>
      </c>
      <c r="AE28" s="187">
        <f t="shared" si="7"/>
        <v>46032</v>
      </c>
      <c r="AF28" s="187">
        <f t="shared" si="7"/>
        <v>46033</v>
      </c>
      <c r="AG28" s="187">
        <f t="shared" si="7"/>
        <v>46034</v>
      </c>
      <c r="AH28" s="187">
        <f t="shared" ref="AH28:BM28" si="8">AH5</f>
        <v>46035</v>
      </c>
      <c r="AI28" s="187">
        <f t="shared" si="8"/>
        <v>46036</v>
      </c>
      <c r="AJ28" s="187">
        <f t="shared" si="8"/>
        <v>46037</v>
      </c>
      <c r="AK28" s="187">
        <f t="shared" si="8"/>
        <v>46038</v>
      </c>
      <c r="AL28" s="187">
        <f t="shared" si="8"/>
        <v>46039</v>
      </c>
      <c r="AM28" s="187">
        <f t="shared" si="8"/>
        <v>46040</v>
      </c>
      <c r="AN28" s="187">
        <f t="shared" si="8"/>
        <v>46041</v>
      </c>
      <c r="AO28" s="187">
        <f t="shared" si="8"/>
        <v>46042</v>
      </c>
      <c r="AP28" s="187">
        <f t="shared" si="8"/>
        <v>46043</v>
      </c>
      <c r="AQ28" s="187">
        <f t="shared" si="8"/>
        <v>46044</v>
      </c>
      <c r="AR28" s="187">
        <f t="shared" si="8"/>
        <v>46045</v>
      </c>
      <c r="AS28" s="187">
        <f t="shared" si="8"/>
        <v>46046</v>
      </c>
      <c r="AT28" s="187">
        <f t="shared" si="8"/>
        <v>46047</v>
      </c>
      <c r="AU28" s="187">
        <f t="shared" si="8"/>
        <v>46048</v>
      </c>
      <c r="AV28" s="187">
        <f t="shared" si="8"/>
        <v>46049</v>
      </c>
      <c r="AW28" s="187">
        <f t="shared" si="8"/>
        <v>46050</v>
      </c>
      <c r="AX28" s="187">
        <f t="shared" si="8"/>
        <v>46051</v>
      </c>
      <c r="AY28" s="187">
        <f t="shared" si="8"/>
        <v>46052</v>
      </c>
      <c r="AZ28" s="187">
        <f t="shared" si="8"/>
        <v>46053</v>
      </c>
      <c r="BA28" s="187">
        <f t="shared" si="8"/>
        <v>46054</v>
      </c>
      <c r="BB28" s="187">
        <f t="shared" si="8"/>
        <v>46055</v>
      </c>
      <c r="BC28" s="187">
        <f t="shared" si="8"/>
        <v>46056</v>
      </c>
      <c r="BD28" s="187">
        <f t="shared" si="8"/>
        <v>46057</v>
      </c>
      <c r="BE28" s="187">
        <f t="shared" si="8"/>
        <v>46058</v>
      </c>
      <c r="BF28" s="187">
        <f t="shared" si="8"/>
        <v>46059</v>
      </c>
      <c r="BG28" s="187">
        <f t="shared" si="8"/>
        <v>46060</v>
      </c>
      <c r="BH28" s="187">
        <f t="shared" si="8"/>
        <v>46061</v>
      </c>
      <c r="BI28" s="187">
        <f t="shared" si="8"/>
        <v>46062</v>
      </c>
      <c r="BJ28" s="187">
        <f t="shared" si="8"/>
        <v>46063</v>
      </c>
      <c r="BK28" s="187">
        <f t="shared" si="8"/>
        <v>46064</v>
      </c>
      <c r="BL28" s="187">
        <f t="shared" si="8"/>
        <v>46065</v>
      </c>
      <c r="BM28" s="187">
        <f t="shared" si="8"/>
        <v>46066</v>
      </c>
      <c r="BN28" s="187">
        <f t="shared" ref="BN28:CS28" si="9">BN5</f>
        <v>46067</v>
      </c>
      <c r="BO28" s="187">
        <f t="shared" si="9"/>
        <v>46068</v>
      </c>
      <c r="BP28" s="187">
        <f t="shared" si="9"/>
        <v>46069</v>
      </c>
      <c r="BQ28" s="187">
        <f t="shared" si="9"/>
        <v>46070</v>
      </c>
      <c r="BR28" s="187">
        <f t="shared" si="9"/>
        <v>46071</v>
      </c>
      <c r="BS28" s="187">
        <f t="shared" si="9"/>
        <v>46072</v>
      </c>
      <c r="BT28" s="187">
        <f t="shared" si="9"/>
        <v>46073</v>
      </c>
      <c r="BU28" s="187">
        <f t="shared" si="9"/>
        <v>46074</v>
      </c>
      <c r="BV28" s="187">
        <f t="shared" si="9"/>
        <v>46075</v>
      </c>
      <c r="BW28" s="187">
        <f t="shared" si="9"/>
        <v>46076</v>
      </c>
      <c r="BX28" s="187">
        <f t="shared" si="9"/>
        <v>46077</v>
      </c>
      <c r="BY28" s="187">
        <f t="shared" si="9"/>
        <v>46078</v>
      </c>
      <c r="BZ28" s="187">
        <f t="shared" si="9"/>
        <v>46079</v>
      </c>
      <c r="CA28" s="187">
        <f t="shared" si="9"/>
        <v>46080</v>
      </c>
      <c r="CB28" s="187">
        <f t="shared" si="9"/>
        <v>46081</v>
      </c>
      <c r="CC28" s="187">
        <f t="shared" si="9"/>
        <v>46082</v>
      </c>
      <c r="CD28" s="187">
        <f t="shared" si="9"/>
        <v>46083</v>
      </c>
      <c r="CE28" s="187">
        <f t="shared" si="9"/>
        <v>46084</v>
      </c>
      <c r="CF28" s="187">
        <f t="shared" si="9"/>
        <v>46085</v>
      </c>
      <c r="CG28" s="187">
        <f t="shared" si="9"/>
        <v>46086</v>
      </c>
      <c r="CH28" s="187">
        <f t="shared" si="9"/>
        <v>46087</v>
      </c>
      <c r="CI28" s="187">
        <f t="shared" si="9"/>
        <v>46088</v>
      </c>
      <c r="CJ28" s="187">
        <f t="shared" si="9"/>
        <v>46089</v>
      </c>
      <c r="CK28" s="187">
        <f t="shared" si="9"/>
        <v>46090</v>
      </c>
      <c r="CL28" s="187">
        <f t="shared" si="9"/>
        <v>46091</v>
      </c>
      <c r="CM28" s="187">
        <f t="shared" si="9"/>
        <v>46092</v>
      </c>
      <c r="CN28" s="187">
        <f t="shared" si="9"/>
        <v>46093</v>
      </c>
      <c r="CO28" s="187">
        <f t="shared" si="9"/>
        <v>46094</v>
      </c>
      <c r="CP28" s="187">
        <f t="shared" si="9"/>
        <v>46095</v>
      </c>
      <c r="CQ28" s="187">
        <f t="shared" si="9"/>
        <v>46096</v>
      </c>
      <c r="CR28" s="187">
        <f t="shared" si="9"/>
        <v>46097</v>
      </c>
      <c r="CS28" s="187">
        <f t="shared" si="9"/>
        <v>46098</v>
      </c>
      <c r="CT28" s="187">
        <f t="shared" ref="CT28:DG28" si="10">CT5</f>
        <v>46099</v>
      </c>
      <c r="CU28" s="187">
        <f t="shared" si="10"/>
        <v>46100</v>
      </c>
      <c r="CV28" s="187">
        <f t="shared" si="10"/>
        <v>46101</v>
      </c>
      <c r="CW28" s="187">
        <f t="shared" si="10"/>
        <v>46102</v>
      </c>
      <c r="CX28" s="187">
        <f t="shared" si="10"/>
        <v>46103</v>
      </c>
      <c r="CY28" s="187">
        <f t="shared" si="10"/>
        <v>46104</v>
      </c>
      <c r="CZ28" s="187">
        <f t="shared" si="10"/>
        <v>46105</v>
      </c>
      <c r="DA28" s="187">
        <f t="shared" si="10"/>
        <v>46106</v>
      </c>
      <c r="DB28" s="187">
        <f t="shared" si="10"/>
        <v>46107</v>
      </c>
      <c r="DC28" s="187">
        <f t="shared" si="10"/>
        <v>46108</v>
      </c>
      <c r="DD28" s="187">
        <f t="shared" si="10"/>
        <v>46109</v>
      </c>
      <c r="DE28" s="187">
        <f t="shared" si="10"/>
        <v>46110</v>
      </c>
      <c r="DF28" s="187">
        <f t="shared" si="10"/>
        <v>46111</v>
      </c>
      <c r="DG28" s="187">
        <f t="shared" si="10"/>
        <v>46112</v>
      </c>
      <c r="DH28" s="187">
        <f t="shared" ref="DH28:DR28" si="11">DH5</f>
        <v>46113</v>
      </c>
      <c r="DI28" s="187">
        <f t="shared" si="11"/>
        <v>46114</v>
      </c>
      <c r="DJ28" s="187">
        <f t="shared" si="11"/>
        <v>46115</v>
      </c>
      <c r="DK28" s="187">
        <f t="shared" si="11"/>
        <v>46116</v>
      </c>
      <c r="DL28" s="187">
        <f t="shared" si="11"/>
        <v>46117</v>
      </c>
      <c r="DM28" s="187">
        <f t="shared" si="11"/>
        <v>46118</v>
      </c>
      <c r="DN28" s="187">
        <f t="shared" si="11"/>
        <v>46119</v>
      </c>
      <c r="DO28" s="187">
        <f t="shared" si="11"/>
        <v>46120</v>
      </c>
      <c r="DP28" s="187">
        <f t="shared" si="11"/>
        <v>46121</v>
      </c>
      <c r="DQ28" s="187">
        <f t="shared" si="11"/>
        <v>46122</v>
      </c>
      <c r="DR28" s="187">
        <f t="shared" si="11"/>
        <v>46123</v>
      </c>
    </row>
    <row r="29" spans="1:129" s="44" customFormat="1" x14ac:dyDescent="0.2">
      <c r="A29" s="42" t="s">
        <v>83</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row>
    <row r="30" spans="1:129" s="50" customFormat="1" x14ac:dyDescent="0.2">
      <c r="A30" s="88">
        <v>1</v>
      </c>
      <c r="B30" s="192" t="e">
        <f t="shared" ref="B30:AG30" si="12">ROUNDUP(B7*0.85,)</f>
        <v>#REF!</v>
      </c>
      <c r="C30" s="192" t="e">
        <f t="shared" si="12"/>
        <v>#REF!</v>
      </c>
      <c r="D30" s="192" t="e">
        <f t="shared" si="12"/>
        <v>#REF!</v>
      </c>
      <c r="E30" s="192" t="e">
        <f t="shared" si="12"/>
        <v>#REF!</v>
      </c>
      <c r="F30" s="192" t="e">
        <f t="shared" si="12"/>
        <v>#REF!</v>
      </c>
      <c r="G30" s="192" t="e">
        <f t="shared" si="12"/>
        <v>#REF!</v>
      </c>
      <c r="H30" s="192" t="e">
        <f t="shared" si="12"/>
        <v>#REF!</v>
      </c>
      <c r="I30" s="192" t="e">
        <f t="shared" si="12"/>
        <v>#REF!</v>
      </c>
      <c r="J30" s="192" t="e">
        <f t="shared" si="12"/>
        <v>#REF!</v>
      </c>
      <c r="K30" s="192" t="e">
        <f t="shared" si="12"/>
        <v>#REF!</v>
      </c>
      <c r="L30" s="192" t="e">
        <f t="shared" si="12"/>
        <v>#REF!</v>
      </c>
      <c r="M30" s="192" t="e">
        <f t="shared" si="12"/>
        <v>#REF!</v>
      </c>
      <c r="N30" s="192" t="e">
        <f t="shared" si="12"/>
        <v>#REF!</v>
      </c>
      <c r="O30" s="192" t="e">
        <f t="shared" si="12"/>
        <v>#REF!</v>
      </c>
      <c r="P30" s="192" t="e">
        <f t="shared" si="12"/>
        <v>#REF!</v>
      </c>
      <c r="Q30" s="192" t="e">
        <f t="shared" si="12"/>
        <v>#REF!</v>
      </c>
      <c r="R30" s="192" t="e">
        <f t="shared" si="12"/>
        <v>#REF!</v>
      </c>
      <c r="S30" s="192" t="e">
        <f t="shared" si="12"/>
        <v>#REF!</v>
      </c>
      <c r="T30" s="192">
        <f t="shared" si="12"/>
        <v>28497</v>
      </c>
      <c r="U30" s="192">
        <f t="shared" si="12"/>
        <v>39589</v>
      </c>
      <c r="V30" s="192">
        <f t="shared" si="12"/>
        <v>39589</v>
      </c>
      <c r="W30" s="192">
        <f t="shared" si="12"/>
        <v>39589</v>
      </c>
      <c r="X30" s="192">
        <f t="shared" si="12"/>
        <v>34234</v>
      </c>
      <c r="Y30" s="192">
        <f t="shared" si="12"/>
        <v>34234</v>
      </c>
      <c r="Z30" s="192">
        <f t="shared" si="12"/>
        <v>34234</v>
      </c>
      <c r="AA30" s="192">
        <f t="shared" si="12"/>
        <v>34234</v>
      </c>
      <c r="AB30" s="192">
        <f t="shared" si="12"/>
        <v>34234</v>
      </c>
      <c r="AC30" s="192">
        <f t="shared" si="12"/>
        <v>34234</v>
      </c>
      <c r="AD30" s="192">
        <f t="shared" si="12"/>
        <v>27885</v>
      </c>
      <c r="AE30" s="192">
        <f t="shared" si="12"/>
        <v>15262</v>
      </c>
      <c r="AF30" s="192">
        <f t="shared" si="12"/>
        <v>15262</v>
      </c>
      <c r="AG30" s="192">
        <f t="shared" si="12"/>
        <v>15262</v>
      </c>
      <c r="AH30" s="192">
        <f t="shared" ref="AH30:BM30" si="13">ROUNDUP(AH7*0.85,)</f>
        <v>15262</v>
      </c>
      <c r="AI30" s="192">
        <f t="shared" si="13"/>
        <v>15262</v>
      </c>
      <c r="AJ30" s="192">
        <f t="shared" si="13"/>
        <v>16792</v>
      </c>
      <c r="AK30" s="192">
        <f t="shared" si="13"/>
        <v>16792</v>
      </c>
      <c r="AL30" s="192">
        <f t="shared" si="13"/>
        <v>16792</v>
      </c>
      <c r="AM30" s="192">
        <f t="shared" si="13"/>
        <v>16792</v>
      </c>
      <c r="AN30" s="192">
        <f t="shared" si="13"/>
        <v>16792</v>
      </c>
      <c r="AO30" s="192">
        <f t="shared" si="13"/>
        <v>15262</v>
      </c>
      <c r="AP30" s="192">
        <f t="shared" si="13"/>
        <v>15262</v>
      </c>
      <c r="AQ30" s="192">
        <f t="shared" si="13"/>
        <v>15262</v>
      </c>
      <c r="AR30" s="192">
        <f t="shared" si="13"/>
        <v>15262</v>
      </c>
      <c r="AS30" s="192">
        <f t="shared" si="13"/>
        <v>15262</v>
      </c>
      <c r="AT30" s="192">
        <f t="shared" si="13"/>
        <v>18322</v>
      </c>
      <c r="AU30" s="192">
        <f t="shared" si="13"/>
        <v>18322</v>
      </c>
      <c r="AV30" s="192">
        <f t="shared" si="13"/>
        <v>18322</v>
      </c>
      <c r="AW30" s="192">
        <f t="shared" si="13"/>
        <v>18322</v>
      </c>
      <c r="AX30" s="192">
        <f t="shared" si="13"/>
        <v>18322</v>
      </c>
      <c r="AY30" s="192">
        <f t="shared" si="13"/>
        <v>19852</v>
      </c>
      <c r="AZ30" s="192">
        <f t="shared" si="13"/>
        <v>21765</v>
      </c>
      <c r="BA30" s="192">
        <f t="shared" si="13"/>
        <v>22147</v>
      </c>
      <c r="BB30" s="192">
        <f t="shared" si="13"/>
        <v>22147</v>
      </c>
      <c r="BC30" s="192">
        <f t="shared" si="13"/>
        <v>22147</v>
      </c>
      <c r="BD30" s="192">
        <f t="shared" si="13"/>
        <v>22147</v>
      </c>
      <c r="BE30" s="192">
        <f t="shared" si="13"/>
        <v>22147</v>
      </c>
      <c r="BF30" s="192">
        <f t="shared" si="13"/>
        <v>22147</v>
      </c>
      <c r="BG30" s="192">
        <f t="shared" si="13"/>
        <v>22147</v>
      </c>
      <c r="BH30" s="192">
        <f t="shared" si="13"/>
        <v>22147</v>
      </c>
      <c r="BI30" s="192">
        <f t="shared" si="13"/>
        <v>22147</v>
      </c>
      <c r="BJ30" s="192">
        <f t="shared" si="13"/>
        <v>22147</v>
      </c>
      <c r="BK30" s="192">
        <f t="shared" si="13"/>
        <v>20617</v>
      </c>
      <c r="BL30" s="192">
        <f t="shared" si="13"/>
        <v>20617</v>
      </c>
      <c r="BM30" s="192">
        <f t="shared" si="13"/>
        <v>22147</v>
      </c>
      <c r="BN30" s="192">
        <f t="shared" ref="BN30:CS30" si="14">ROUNDUP(BN7*0.85,)</f>
        <v>22147</v>
      </c>
      <c r="BO30" s="192">
        <f t="shared" si="14"/>
        <v>23677</v>
      </c>
      <c r="BP30" s="192">
        <f t="shared" si="14"/>
        <v>25590</v>
      </c>
      <c r="BQ30" s="192">
        <f t="shared" si="14"/>
        <v>25590</v>
      </c>
      <c r="BR30" s="192">
        <f t="shared" si="14"/>
        <v>25590</v>
      </c>
      <c r="BS30" s="192">
        <f t="shared" si="14"/>
        <v>25590</v>
      </c>
      <c r="BT30" s="192">
        <f t="shared" si="14"/>
        <v>27502</v>
      </c>
      <c r="BU30" s="192">
        <f t="shared" si="14"/>
        <v>29797</v>
      </c>
      <c r="BV30" s="192">
        <f t="shared" si="14"/>
        <v>29797</v>
      </c>
      <c r="BW30" s="192">
        <f t="shared" si="14"/>
        <v>27502</v>
      </c>
      <c r="BX30" s="192">
        <f t="shared" si="14"/>
        <v>23677</v>
      </c>
      <c r="BY30" s="192">
        <f t="shared" si="14"/>
        <v>23677</v>
      </c>
      <c r="BZ30" s="192">
        <f t="shared" si="14"/>
        <v>25590</v>
      </c>
      <c r="CA30" s="192">
        <f t="shared" si="14"/>
        <v>25590</v>
      </c>
      <c r="CB30" s="192">
        <f t="shared" si="14"/>
        <v>19087</v>
      </c>
      <c r="CC30" s="192">
        <f t="shared" si="14"/>
        <v>19431</v>
      </c>
      <c r="CD30" s="192">
        <f t="shared" si="14"/>
        <v>19431</v>
      </c>
      <c r="CE30" s="192">
        <f t="shared" si="14"/>
        <v>19431</v>
      </c>
      <c r="CF30" s="192">
        <f t="shared" si="14"/>
        <v>18284</v>
      </c>
      <c r="CG30" s="192">
        <f t="shared" si="14"/>
        <v>18284</v>
      </c>
      <c r="CH30" s="192">
        <f t="shared" si="14"/>
        <v>19431</v>
      </c>
      <c r="CI30" s="192">
        <f t="shared" si="14"/>
        <v>19431</v>
      </c>
      <c r="CJ30" s="192">
        <f t="shared" si="14"/>
        <v>19431</v>
      </c>
      <c r="CK30" s="192">
        <f t="shared" si="14"/>
        <v>18284</v>
      </c>
      <c r="CL30" s="192">
        <f t="shared" si="14"/>
        <v>18284</v>
      </c>
      <c r="CM30" s="192">
        <f t="shared" si="14"/>
        <v>18284</v>
      </c>
      <c r="CN30" s="192">
        <f t="shared" si="14"/>
        <v>18284</v>
      </c>
      <c r="CO30" s="192">
        <f t="shared" si="14"/>
        <v>18284</v>
      </c>
      <c r="CP30" s="192">
        <f t="shared" si="14"/>
        <v>18284</v>
      </c>
      <c r="CQ30" s="192">
        <f t="shared" si="14"/>
        <v>18284</v>
      </c>
      <c r="CR30" s="192">
        <f t="shared" si="14"/>
        <v>18284</v>
      </c>
      <c r="CS30" s="192">
        <f t="shared" si="14"/>
        <v>18284</v>
      </c>
      <c r="CT30" s="192">
        <f t="shared" ref="CT30:DG30" si="15">ROUNDUP(CT7*0.85,)</f>
        <v>18284</v>
      </c>
      <c r="CU30" s="192">
        <f t="shared" si="15"/>
        <v>18284</v>
      </c>
      <c r="CV30" s="192">
        <f t="shared" si="15"/>
        <v>18284</v>
      </c>
      <c r="CW30" s="192">
        <f t="shared" si="15"/>
        <v>18284</v>
      </c>
      <c r="CX30" s="192">
        <f t="shared" si="15"/>
        <v>18284</v>
      </c>
      <c r="CY30" s="192">
        <f t="shared" si="15"/>
        <v>18284</v>
      </c>
      <c r="CZ30" s="192">
        <f t="shared" si="15"/>
        <v>18284</v>
      </c>
      <c r="DA30" s="192">
        <f t="shared" si="15"/>
        <v>18284</v>
      </c>
      <c r="DB30" s="192">
        <f t="shared" si="15"/>
        <v>18284</v>
      </c>
      <c r="DC30" s="192">
        <f t="shared" si="15"/>
        <v>18284</v>
      </c>
      <c r="DD30" s="192">
        <f t="shared" si="15"/>
        <v>18284</v>
      </c>
      <c r="DE30" s="192">
        <f t="shared" si="15"/>
        <v>18284</v>
      </c>
      <c r="DF30" s="192">
        <f t="shared" si="15"/>
        <v>18284</v>
      </c>
      <c r="DG30" s="192">
        <f t="shared" si="15"/>
        <v>18284</v>
      </c>
      <c r="DH30" s="192">
        <f t="shared" ref="DH30:DR30" si="16">ROUNDUP(DH7*0.85,)</f>
        <v>11208</v>
      </c>
      <c r="DI30" s="192">
        <f t="shared" si="16"/>
        <v>11208</v>
      </c>
      <c r="DJ30" s="192">
        <f t="shared" si="16"/>
        <v>11590</v>
      </c>
      <c r="DK30" s="192">
        <f t="shared" si="16"/>
        <v>11590</v>
      </c>
      <c r="DL30" s="192">
        <f t="shared" si="16"/>
        <v>11208</v>
      </c>
      <c r="DM30" s="192">
        <f t="shared" si="16"/>
        <v>11208</v>
      </c>
      <c r="DN30" s="192">
        <f t="shared" si="16"/>
        <v>11208</v>
      </c>
      <c r="DO30" s="192">
        <f t="shared" si="16"/>
        <v>11208</v>
      </c>
      <c r="DP30" s="192">
        <f t="shared" si="16"/>
        <v>11208</v>
      </c>
      <c r="DQ30" s="192">
        <f t="shared" si="16"/>
        <v>11590</v>
      </c>
      <c r="DR30" s="192">
        <f t="shared" si="16"/>
        <v>11590</v>
      </c>
    </row>
    <row r="31" spans="1:129" s="50" customFormat="1" x14ac:dyDescent="0.2">
      <c r="A31" s="88">
        <v>2</v>
      </c>
      <c r="B31" s="192" t="e">
        <f t="shared" ref="B31:AG31" si="17">ROUNDUP(B8*0.85,)</f>
        <v>#REF!</v>
      </c>
      <c r="C31" s="192" t="e">
        <f t="shared" si="17"/>
        <v>#REF!</v>
      </c>
      <c r="D31" s="192" t="e">
        <f t="shared" si="17"/>
        <v>#REF!</v>
      </c>
      <c r="E31" s="192" t="e">
        <f t="shared" si="17"/>
        <v>#REF!</v>
      </c>
      <c r="F31" s="192" t="e">
        <f t="shared" si="17"/>
        <v>#REF!</v>
      </c>
      <c r="G31" s="192" t="e">
        <f t="shared" si="17"/>
        <v>#REF!</v>
      </c>
      <c r="H31" s="192" t="e">
        <f t="shared" si="17"/>
        <v>#REF!</v>
      </c>
      <c r="I31" s="192" t="e">
        <f t="shared" si="17"/>
        <v>#REF!</v>
      </c>
      <c r="J31" s="192" t="e">
        <f t="shared" si="17"/>
        <v>#REF!</v>
      </c>
      <c r="K31" s="192" t="e">
        <f t="shared" si="17"/>
        <v>#REF!</v>
      </c>
      <c r="L31" s="192" t="e">
        <f t="shared" si="17"/>
        <v>#REF!</v>
      </c>
      <c r="M31" s="192" t="e">
        <f t="shared" si="17"/>
        <v>#REF!</v>
      </c>
      <c r="N31" s="192" t="e">
        <f t="shared" si="17"/>
        <v>#REF!</v>
      </c>
      <c r="O31" s="192" t="e">
        <f t="shared" si="17"/>
        <v>#REF!</v>
      </c>
      <c r="P31" s="192" t="e">
        <f t="shared" si="17"/>
        <v>#REF!</v>
      </c>
      <c r="Q31" s="192" t="e">
        <f t="shared" si="17"/>
        <v>#REF!</v>
      </c>
      <c r="R31" s="192" t="e">
        <f t="shared" si="17"/>
        <v>#REF!</v>
      </c>
      <c r="S31" s="192" t="e">
        <f t="shared" si="17"/>
        <v>#REF!</v>
      </c>
      <c r="T31" s="192">
        <f t="shared" si="17"/>
        <v>30218</v>
      </c>
      <c r="U31" s="192">
        <f t="shared" si="17"/>
        <v>41310</v>
      </c>
      <c r="V31" s="192">
        <f t="shared" si="17"/>
        <v>41310</v>
      </c>
      <c r="W31" s="192">
        <f t="shared" si="17"/>
        <v>41310</v>
      </c>
      <c r="X31" s="192">
        <f t="shared" si="17"/>
        <v>35955</v>
      </c>
      <c r="Y31" s="192">
        <f t="shared" si="17"/>
        <v>35955</v>
      </c>
      <c r="Z31" s="192">
        <f t="shared" si="17"/>
        <v>35955</v>
      </c>
      <c r="AA31" s="192">
        <f t="shared" si="17"/>
        <v>35955</v>
      </c>
      <c r="AB31" s="192">
        <f t="shared" si="17"/>
        <v>35955</v>
      </c>
      <c r="AC31" s="192">
        <f t="shared" si="17"/>
        <v>35955</v>
      </c>
      <c r="AD31" s="192">
        <f t="shared" si="17"/>
        <v>29376</v>
      </c>
      <c r="AE31" s="192">
        <f t="shared" si="17"/>
        <v>16754</v>
      </c>
      <c r="AF31" s="192">
        <f t="shared" si="17"/>
        <v>16754</v>
      </c>
      <c r="AG31" s="192">
        <f t="shared" si="17"/>
        <v>16754</v>
      </c>
      <c r="AH31" s="192">
        <f t="shared" ref="AH31:BM31" si="18">ROUNDUP(AH8*0.85,)</f>
        <v>16754</v>
      </c>
      <c r="AI31" s="192">
        <f t="shared" si="18"/>
        <v>16754</v>
      </c>
      <c r="AJ31" s="192">
        <f t="shared" si="18"/>
        <v>18284</v>
      </c>
      <c r="AK31" s="192">
        <f t="shared" si="18"/>
        <v>18284</v>
      </c>
      <c r="AL31" s="192">
        <f t="shared" si="18"/>
        <v>18284</v>
      </c>
      <c r="AM31" s="192">
        <f t="shared" si="18"/>
        <v>18284</v>
      </c>
      <c r="AN31" s="192">
        <f t="shared" si="18"/>
        <v>18284</v>
      </c>
      <c r="AO31" s="192">
        <f t="shared" si="18"/>
        <v>16754</v>
      </c>
      <c r="AP31" s="192">
        <f t="shared" si="18"/>
        <v>16754</v>
      </c>
      <c r="AQ31" s="192">
        <f t="shared" si="18"/>
        <v>16754</v>
      </c>
      <c r="AR31" s="192">
        <f t="shared" si="18"/>
        <v>16754</v>
      </c>
      <c r="AS31" s="192">
        <f t="shared" si="18"/>
        <v>16754</v>
      </c>
      <c r="AT31" s="192">
        <f t="shared" si="18"/>
        <v>19814</v>
      </c>
      <c r="AU31" s="192">
        <f t="shared" si="18"/>
        <v>19814</v>
      </c>
      <c r="AV31" s="192">
        <f t="shared" si="18"/>
        <v>19814</v>
      </c>
      <c r="AW31" s="192">
        <f t="shared" si="18"/>
        <v>19814</v>
      </c>
      <c r="AX31" s="192">
        <f t="shared" si="18"/>
        <v>19814</v>
      </c>
      <c r="AY31" s="192">
        <f t="shared" si="18"/>
        <v>21344</v>
      </c>
      <c r="AZ31" s="192">
        <f t="shared" si="18"/>
        <v>23256</v>
      </c>
      <c r="BA31" s="192">
        <f t="shared" si="18"/>
        <v>23639</v>
      </c>
      <c r="BB31" s="192">
        <f t="shared" si="18"/>
        <v>23639</v>
      </c>
      <c r="BC31" s="192">
        <f t="shared" si="18"/>
        <v>23639</v>
      </c>
      <c r="BD31" s="192">
        <f t="shared" si="18"/>
        <v>23639</v>
      </c>
      <c r="BE31" s="192">
        <f t="shared" si="18"/>
        <v>23639</v>
      </c>
      <c r="BF31" s="192">
        <f t="shared" si="18"/>
        <v>23639</v>
      </c>
      <c r="BG31" s="192">
        <f t="shared" si="18"/>
        <v>23639</v>
      </c>
      <c r="BH31" s="192">
        <f t="shared" si="18"/>
        <v>23639</v>
      </c>
      <c r="BI31" s="192">
        <f t="shared" si="18"/>
        <v>23639</v>
      </c>
      <c r="BJ31" s="192">
        <f t="shared" si="18"/>
        <v>23639</v>
      </c>
      <c r="BK31" s="192">
        <f t="shared" si="18"/>
        <v>22109</v>
      </c>
      <c r="BL31" s="192">
        <f t="shared" si="18"/>
        <v>22109</v>
      </c>
      <c r="BM31" s="192">
        <f t="shared" si="18"/>
        <v>23639</v>
      </c>
      <c r="BN31" s="192">
        <f t="shared" ref="BN31:CS31" si="19">ROUNDUP(BN8*0.85,)</f>
        <v>23639</v>
      </c>
      <c r="BO31" s="192">
        <f t="shared" si="19"/>
        <v>25169</v>
      </c>
      <c r="BP31" s="192">
        <f t="shared" si="19"/>
        <v>27081</v>
      </c>
      <c r="BQ31" s="192">
        <f t="shared" si="19"/>
        <v>27081</v>
      </c>
      <c r="BR31" s="192">
        <f t="shared" si="19"/>
        <v>27081</v>
      </c>
      <c r="BS31" s="192">
        <f t="shared" si="19"/>
        <v>27081</v>
      </c>
      <c r="BT31" s="192">
        <f t="shared" si="19"/>
        <v>28994</v>
      </c>
      <c r="BU31" s="192">
        <f t="shared" si="19"/>
        <v>31289</v>
      </c>
      <c r="BV31" s="192">
        <f t="shared" si="19"/>
        <v>31289</v>
      </c>
      <c r="BW31" s="192">
        <f t="shared" si="19"/>
        <v>28994</v>
      </c>
      <c r="BX31" s="192">
        <f t="shared" si="19"/>
        <v>25169</v>
      </c>
      <c r="BY31" s="192">
        <f t="shared" si="19"/>
        <v>25169</v>
      </c>
      <c r="BZ31" s="192">
        <f t="shared" si="19"/>
        <v>27081</v>
      </c>
      <c r="CA31" s="192">
        <f t="shared" si="19"/>
        <v>27081</v>
      </c>
      <c r="CB31" s="192">
        <f t="shared" si="19"/>
        <v>20579</v>
      </c>
      <c r="CC31" s="192">
        <f t="shared" si="19"/>
        <v>20923</v>
      </c>
      <c r="CD31" s="192">
        <f t="shared" si="19"/>
        <v>20923</v>
      </c>
      <c r="CE31" s="192">
        <f t="shared" si="19"/>
        <v>20923</v>
      </c>
      <c r="CF31" s="192">
        <f t="shared" si="19"/>
        <v>19776</v>
      </c>
      <c r="CG31" s="192">
        <f t="shared" si="19"/>
        <v>19776</v>
      </c>
      <c r="CH31" s="192">
        <f t="shared" si="19"/>
        <v>20923</v>
      </c>
      <c r="CI31" s="192">
        <f t="shared" si="19"/>
        <v>20923</v>
      </c>
      <c r="CJ31" s="192">
        <f t="shared" si="19"/>
        <v>20923</v>
      </c>
      <c r="CK31" s="192">
        <f t="shared" si="19"/>
        <v>19776</v>
      </c>
      <c r="CL31" s="192">
        <f t="shared" si="19"/>
        <v>19776</v>
      </c>
      <c r="CM31" s="192">
        <f t="shared" si="19"/>
        <v>19776</v>
      </c>
      <c r="CN31" s="192">
        <f t="shared" si="19"/>
        <v>19776</v>
      </c>
      <c r="CO31" s="192">
        <f t="shared" si="19"/>
        <v>19776</v>
      </c>
      <c r="CP31" s="192">
        <f t="shared" si="19"/>
        <v>19776</v>
      </c>
      <c r="CQ31" s="192">
        <f t="shared" si="19"/>
        <v>19776</v>
      </c>
      <c r="CR31" s="192">
        <f t="shared" si="19"/>
        <v>19776</v>
      </c>
      <c r="CS31" s="192">
        <f t="shared" si="19"/>
        <v>19776</v>
      </c>
      <c r="CT31" s="192">
        <f t="shared" ref="CT31:DG31" si="20">ROUNDUP(CT8*0.85,)</f>
        <v>19776</v>
      </c>
      <c r="CU31" s="192">
        <f t="shared" si="20"/>
        <v>19776</v>
      </c>
      <c r="CV31" s="192">
        <f t="shared" si="20"/>
        <v>19776</v>
      </c>
      <c r="CW31" s="192">
        <f t="shared" si="20"/>
        <v>19776</v>
      </c>
      <c r="CX31" s="192">
        <f t="shared" si="20"/>
        <v>19776</v>
      </c>
      <c r="CY31" s="192">
        <f t="shared" si="20"/>
        <v>19776</v>
      </c>
      <c r="CZ31" s="192">
        <f t="shared" si="20"/>
        <v>19776</v>
      </c>
      <c r="DA31" s="192">
        <f t="shared" si="20"/>
        <v>19776</v>
      </c>
      <c r="DB31" s="192">
        <f t="shared" si="20"/>
        <v>19776</v>
      </c>
      <c r="DC31" s="192">
        <f t="shared" si="20"/>
        <v>19776</v>
      </c>
      <c r="DD31" s="192">
        <f t="shared" si="20"/>
        <v>19776</v>
      </c>
      <c r="DE31" s="192">
        <f t="shared" si="20"/>
        <v>19776</v>
      </c>
      <c r="DF31" s="192">
        <f t="shared" si="20"/>
        <v>19776</v>
      </c>
      <c r="DG31" s="192">
        <f t="shared" si="20"/>
        <v>19776</v>
      </c>
      <c r="DH31" s="192">
        <f t="shared" ref="DH31:DR31" si="21">ROUNDUP(DH8*0.85,)</f>
        <v>12623</v>
      </c>
      <c r="DI31" s="192">
        <f t="shared" si="21"/>
        <v>12623</v>
      </c>
      <c r="DJ31" s="192">
        <f t="shared" si="21"/>
        <v>13005</v>
      </c>
      <c r="DK31" s="192">
        <f t="shared" si="21"/>
        <v>13005</v>
      </c>
      <c r="DL31" s="192">
        <f t="shared" si="21"/>
        <v>12623</v>
      </c>
      <c r="DM31" s="192">
        <f t="shared" si="21"/>
        <v>12623</v>
      </c>
      <c r="DN31" s="192">
        <f t="shared" si="21"/>
        <v>12623</v>
      </c>
      <c r="DO31" s="192">
        <f t="shared" si="21"/>
        <v>12623</v>
      </c>
      <c r="DP31" s="192">
        <f t="shared" si="21"/>
        <v>12623</v>
      </c>
      <c r="DQ31" s="192">
        <f t="shared" si="21"/>
        <v>13005</v>
      </c>
      <c r="DR31" s="192">
        <f t="shared" si="21"/>
        <v>13005</v>
      </c>
    </row>
    <row r="32" spans="1:129" s="53" customFormat="1" x14ac:dyDescent="0.2">
      <c r="A32" s="229" t="s">
        <v>300</v>
      </c>
      <c r="B32" s="206"/>
      <c r="C32" s="94"/>
      <c r="D32" s="94"/>
      <c r="E32" s="94"/>
      <c r="F32" s="94"/>
      <c r="G32" s="94"/>
      <c r="H32" s="94"/>
      <c r="I32" s="94"/>
      <c r="J32" s="94"/>
      <c r="K32" s="94"/>
      <c r="L32" s="94"/>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row>
    <row r="33" spans="1:129" s="53" customFormat="1" x14ac:dyDescent="0.2">
      <c r="A33" s="88">
        <v>1</v>
      </c>
      <c r="B33" s="7" t="e">
        <f>B30</f>
        <v>#REF!</v>
      </c>
      <c r="C33" s="7" t="e">
        <f t="shared" ref="C33:BN34" si="22">C30</f>
        <v>#REF!</v>
      </c>
      <c r="D33" s="7" t="e">
        <f t="shared" si="22"/>
        <v>#REF!</v>
      </c>
      <c r="E33" s="7" t="e">
        <f t="shared" si="22"/>
        <v>#REF!</v>
      </c>
      <c r="F33" s="7" t="e">
        <f t="shared" si="22"/>
        <v>#REF!</v>
      </c>
      <c r="G33" s="7" t="e">
        <f t="shared" si="22"/>
        <v>#REF!</v>
      </c>
      <c r="H33" s="7" t="e">
        <f t="shared" si="22"/>
        <v>#REF!</v>
      </c>
      <c r="I33" s="7" t="e">
        <f t="shared" si="22"/>
        <v>#REF!</v>
      </c>
      <c r="J33" s="7" t="e">
        <f t="shared" si="22"/>
        <v>#REF!</v>
      </c>
      <c r="K33" s="7" t="e">
        <f t="shared" si="22"/>
        <v>#REF!</v>
      </c>
      <c r="L33" s="7" t="e">
        <f t="shared" si="22"/>
        <v>#REF!</v>
      </c>
      <c r="M33" s="7" t="e">
        <f t="shared" si="22"/>
        <v>#REF!</v>
      </c>
      <c r="N33" s="7" t="e">
        <f t="shared" si="22"/>
        <v>#REF!</v>
      </c>
      <c r="O33" s="7" t="e">
        <f t="shared" si="22"/>
        <v>#REF!</v>
      </c>
      <c r="P33" s="7" t="e">
        <f t="shared" si="22"/>
        <v>#REF!</v>
      </c>
      <c r="Q33" s="7" t="e">
        <f t="shared" si="22"/>
        <v>#REF!</v>
      </c>
      <c r="R33" s="7" t="e">
        <f t="shared" si="22"/>
        <v>#REF!</v>
      </c>
      <c r="S33" s="7" t="e">
        <f t="shared" si="22"/>
        <v>#REF!</v>
      </c>
      <c r="T33" s="7">
        <f t="shared" si="22"/>
        <v>28497</v>
      </c>
      <c r="U33" s="7">
        <f t="shared" si="22"/>
        <v>39589</v>
      </c>
      <c r="V33" s="7">
        <f t="shared" si="22"/>
        <v>39589</v>
      </c>
      <c r="W33" s="7">
        <f t="shared" si="22"/>
        <v>39589</v>
      </c>
      <c r="X33" s="7">
        <f t="shared" si="22"/>
        <v>34234</v>
      </c>
      <c r="Y33" s="7">
        <f t="shared" si="22"/>
        <v>34234</v>
      </c>
      <c r="Z33" s="7">
        <f t="shared" si="22"/>
        <v>34234</v>
      </c>
      <c r="AA33" s="7">
        <f t="shared" si="22"/>
        <v>34234</v>
      </c>
      <c r="AB33" s="7">
        <f t="shared" si="22"/>
        <v>34234</v>
      </c>
      <c r="AC33" s="7">
        <f t="shared" si="22"/>
        <v>34234</v>
      </c>
      <c r="AD33" s="7">
        <f t="shared" si="22"/>
        <v>27885</v>
      </c>
      <c r="AE33" s="7">
        <f t="shared" si="22"/>
        <v>15262</v>
      </c>
      <c r="AF33" s="7">
        <f t="shared" si="22"/>
        <v>15262</v>
      </c>
      <c r="AG33" s="7">
        <f t="shared" si="22"/>
        <v>15262</v>
      </c>
      <c r="AH33" s="7">
        <f t="shared" si="22"/>
        <v>15262</v>
      </c>
      <c r="AI33" s="7">
        <f t="shared" si="22"/>
        <v>15262</v>
      </c>
      <c r="AJ33" s="7">
        <f t="shared" si="22"/>
        <v>16792</v>
      </c>
      <c r="AK33" s="7">
        <f t="shared" si="22"/>
        <v>16792</v>
      </c>
      <c r="AL33" s="7">
        <f t="shared" si="22"/>
        <v>16792</v>
      </c>
      <c r="AM33" s="7">
        <f t="shared" si="22"/>
        <v>16792</v>
      </c>
      <c r="AN33" s="7">
        <f t="shared" si="22"/>
        <v>16792</v>
      </c>
      <c r="AO33" s="7">
        <f t="shared" si="22"/>
        <v>15262</v>
      </c>
      <c r="AP33" s="7">
        <f t="shared" si="22"/>
        <v>15262</v>
      </c>
      <c r="AQ33" s="7">
        <f t="shared" si="22"/>
        <v>15262</v>
      </c>
      <c r="AR33" s="7">
        <f t="shared" si="22"/>
        <v>15262</v>
      </c>
      <c r="AS33" s="7">
        <f t="shared" si="22"/>
        <v>15262</v>
      </c>
      <c r="AT33" s="7">
        <f t="shared" si="22"/>
        <v>18322</v>
      </c>
      <c r="AU33" s="7">
        <f t="shared" si="22"/>
        <v>18322</v>
      </c>
      <c r="AV33" s="7">
        <f t="shared" si="22"/>
        <v>18322</v>
      </c>
      <c r="AW33" s="7">
        <f t="shared" si="22"/>
        <v>18322</v>
      </c>
      <c r="AX33" s="7">
        <f t="shared" si="22"/>
        <v>18322</v>
      </c>
      <c r="AY33" s="7">
        <f t="shared" si="22"/>
        <v>19852</v>
      </c>
      <c r="AZ33" s="7">
        <f t="shared" si="22"/>
        <v>21765</v>
      </c>
      <c r="BA33" s="7">
        <f t="shared" si="22"/>
        <v>22147</v>
      </c>
      <c r="BB33" s="7">
        <f t="shared" si="22"/>
        <v>22147</v>
      </c>
      <c r="BC33" s="7">
        <f t="shared" si="22"/>
        <v>22147</v>
      </c>
      <c r="BD33" s="7">
        <f t="shared" si="22"/>
        <v>22147</v>
      </c>
      <c r="BE33" s="7">
        <f t="shared" si="22"/>
        <v>22147</v>
      </c>
      <c r="BF33" s="7">
        <f t="shared" si="22"/>
        <v>22147</v>
      </c>
      <c r="BG33" s="7">
        <f t="shared" si="22"/>
        <v>22147</v>
      </c>
      <c r="BH33" s="7">
        <f t="shared" si="22"/>
        <v>22147</v>
      </c>
      <c r="BI33" s="7">
        <f t="shared" si="22"/>
        <v>22147</v>
      </c>
      <c r="BJ33" s="7">
        <f t="shared" si="22"/>
        <v>22147</v>
      </c>
      <c r="BK33" s="7">
        <f t="shared" si="22"/>
        <v>20617</v>
      </c>
      <c r="BL33" s="7">
        <f t="shared" si="22"/>
        <v>20617</v>
      </c>
      <c r="BM33" s="7">
        <f t="shared" si="22"/>
        <v>22147</v>
      </c>
      <c r="BN33" s="7">
        <f t="shared" si="22"/>
        <v>22147</v>
      </c>
      <c r="BO33" s="7">
        <f t="shared" ref="BO33:DY34" si="23">BO30</f>
        <v>23677</v>
      </c>
      <c r="BP33" s="7">
        <f t="shared" si="23"/>
        <v>25590</v>
      </c>
      <c r="BQ33" s="7">
        <f t="shared" si="23"/>
        <v>25590</v>
      </c>
      <c r="BR33" s="7">
        <f t="shared" si="23"/>
        <v>25590</v>
      </c>
      <c r="BS33" s="7">
        <f t="shared" si="23"/>
        <v>25590</v>
      </c>
      <c r="BT33" s="7">
        <f t="shared" si="23"/>
        <v>27502</v>
      </c>
      <c r="BU33" s="7">
        <f t="shared" si="23"/>
        <v>29797</v>
      </c>
      <c r="BV33" s="7">
        <f t="shared" si="23"/>
        <v>29797</v>
      </c>
      <c r="BW33" s="7">
        <f t="shared" si="23"/>
        <v>27502</v>
      </c>
      <c r="BX33" s="7">
        <f t="shared" si="23"/>
        <v>23677</v>
      </c>
      <c r="BY33" s="7">
        <f t="shared" si="23"/>
        <v>23677</v>
      </c>
      <c r="BZ33" s="7">
        <f t="shared" si="23"/>
        <v>25590</v>
      </c>
      <c r="CA33" s="7">
        <f t="shared" si="23"/>
        <v>25590</v>
      </c>
      <c r="CB33" s="7">
        <f t="shared" si="23"/>
        <v>19087</v>
      </c>
      <c r="CC33" s="7">
        <f t="shared" si="23"/>
        <v>19431</v>
      </c>
      <c r="CD33" s="7">
        <f t="shared" si="23"/>
        <v>19431</v>
      </c>
      <c r="CE33" s="7">
        <f t="shared" si="23"/>
        <v>19431</v>
      </c>
      <c r="CF33" s="7">
        <f t="shared" si="23"/>
        <v>18284</v>
      </c>
      <c r="CG33" s="7">
        <f t="shared" si="23"/>
        <v>18284</v>
      </c>
      <c r="CH33" s="7">
        <f t="shared" si="23"/>
        <v>19431</v>
      </c>
      <c r="CI33" s="7">
        <f t="shared" si="23"/>
        <v>19431</v>
      </c>
      <c r="CJ33" s="7">
        <f t="shared" si="23"/>
        <v>19431</v>
      </c>
      <c r="CK33" s="7">
        <f t="shared" si="23"/>
        <v>18284</v>
      </c>
      <c r="CL33" s="7">
        <f t="shared" si="23"/>
        <v>18284</v>
      </c>
      <c r="CM33" s="7">
        <f t="shared" si="23"/>
        <v>18284</v>
      </c>
      <c r="CN33" s="7">
        <f t="shared" si="23"/>
        <v>18284</v>
      </c>
      <c r="CO33" s="7">
        <f t="shared" si="23"/>
        <v>18284</v>
      </c>
      <c r="CP33" s="7">
        <f t="shared" si="23"/>
        <v>18284</v>
      </c>
      <c r="CQ33" s="7">
        <f t="shared" si="23"/>
        <v>18284</v>
      </c>
      <c r="CR33" s="7">
        <f t="shared" si="23"/>
        <v>18284</v>
      </c>
      <c r="CS33" s="7">
        <f t="shared" si="23"/>
        <v>18284</v>
      </c>
      <c r="CT33" s="7">
        <f t="shared" si="23"/>
        <v>18284</v>
      </c>
      <c r="CU33" s="7">
        <f t="shared" si="23"/>
        <v>18284</v>
      </c>
      <c r="CV33" s="7">
        <f t="shared" si="23"/>
        <v>18284</v>
      </c>
      <c r="CW33" s="7">
        <f t="shared" si="23"/>
        <v>18284</v>
      </c>
      <c r="CX33" s="7">
        <f t="shared" si="23"/>
        <v>18284</v>
      </c>
      <c r="CY33" s="7">
        <f t="shared" si="23"/>
        <v>18284</v>
      </c>
      <c r="CZ33" s="7">
        <f t="shared" si="23"/>
        <v>18284</v>
      </c>
      <c r="DA33" s="7">
        <f t="shared" si="23"/>
        <v>18284</v>
      </c>
      <c r="DB33" s="7">
        <f t="shared" si="23"/>
        <v>18284</v>
      </c>
      <c r="DC33" s="7">
        <f t="shared" si="23"/>
        <v>18284</v>
      </c>
      <c r="DD33" s="7">
        <f t="shared" si="23"/>
        <v>18284</v>
      </c>
      <c r="DE33" s="7">
        <f t="shared" si="23"/>
        <v>18284</v>
      </c>
      <c r="DF33" s="7">
        <f t="shared" si="23"/>
        <v>18284</v>
      </c>
      <c r="DG33" s="7">
        <f t="shared" si="23"/>
        <v>18284</v>
      </c>
      <c r="DH33" s="7">
        <f t="shared" si="23"/>
        <v>11208</v>
      </c>
      <c r="DI33" s="7">
        <f t="shared" si="23"/>
        <v>11208</v>
      </c>
      <c r="DJ33" s="7">
        <f t="shared" si="23"/>
        <v>11590</v>
      </c>
      <c r="DK33" s="7">
        <f t="shared" si="23"/>
        <v>11590</v>
      </c>
      <c r="DL33" s="7">
        <f t="shared" si="23"/>
        <v>11208</v>
      </c>
      <c r="DM33" s="7">
        <f t="shared" si="23"/>
        <v>11208</v>
      </c>
      <c r="DN33" s="7">
        <f t="shared" si="23"/>
        <v>11208</v>
      </c>
      <c r="DO33" s="7">
        <f t="shared" si="23"/>
        <v>11208</v>
      </c>
      <c r="DP33" s="7">
        <f t="shared" si="23"/>
        <v>11208</v>
      </c>
      <c r="DQ33" s="7">
        <f t="shared" si="23"/>
        <v>11590</v>
      </c>
      <c r="DR33" s="7">
        <f t="shared" si="23"/>
        <v>11590</v>
      </c>
      <c r="DS33" s="7">
        <f t="shared" si="23"/>
        <v>0</v>
      </c>
      <c r="DT33" s="7">
        <f t="shared" si="23"/>
        <v>0</v>
      </c>
      <c r="DU33" s="7">
        <f t="shared" si="23"/>
        <v>0</v>
      </c>
      <c r="DV33" s="7">
        <f t="shared" si="23"/>
        <v>0</v>
      </c>
      <c r="DW33" s="7">
        <f t="shared" si="23"/>
        <v>0</v>
      </c>
      <c r="DX33" s="7">
        <f t="shared" si="23"/>
        <v>0</v>
      </c>
      <c r="DY33" s="7">
        <f t="shared" si="23"/>
        <v>0</v>
      </c>
    </row>
    <row r="34" spans="1:129" s="53" customFormat="1" x14ac:dyDescent="0.2">
      <c r="A34" s="88">
        <v>2</v>
      </c>
      <c r="B34" s="7" t="e">
        <f>B31</f>
        <v>#REF!</v>
      </c>
      <c r="C34" s="7" t="e">
        <f t="shared" si="22"/>
        <v>#REF!</v>
      </c>
      <c r="D34" s="7" t="e">
        <f t="shared" si="22"/>
        <v>#REF!</v>
      </c>
      <c r="E34" s="7" t="e">
        <f t="shared" si="22"/>
        <v>#REF!</v>
      </c>
      <c r="F34" s="7" t="e">
        <f t="shared" si="22"/>
        <v>#REF!</v>
      </c>
      <c r="G34" s="7" t="e">
        <f t="shared" si="22"/>
        <v>#REF!</v>
      </c>
      <c r="H34" s="7" t="e">
        <f t="shared" si="22"/>
        <v>#REF!</v>
      </c>
      <c r="I34" s="7" t="e">
        <f t="shared" si="22"/>
        <v>#REF!</v>
      </c>
      <c r="J34" s="7" t="e">
        <f t="shared" si="22"/>
        <v>#REF!</v>
      </c>
      <c r="K34" s="7" t="e">
        <f t="shared" si="22"/>
        <v>#REF!</v>
      </c>
      <c r="L34" s="7" t="e">
        <f t="shared" si="22"/>
        <v>#REF!</v>
      </c>
      <c r="M34" s="7" t="e">
        <f t="shared" si="22"/>
        <v>#REF!</v>
      </c>
      <c r="N34" s="7" t="e">
        <f t="shared" si="22"/>
        <v>#REF!</v>
      </c>
      <c r="O34" s="7" t="e">
        <f t="shared" si="22"/>
        <v>#REF!</v>
      </c>
      <c r="P34" s="7" t="e">
        <f t="shared" si="22"/>
        <v>#REF!</v>
      </c>
      <c r="Q34" s="7" t="e">
        <f t="shared" si="22"/>
        <v>#REF!</v>
      </c>
      <c r="R34" s="7" t="e">
        <f t="shared" si="22"/>
        <v>#REF!</v>
      </c>
      <c r="S34" s="7" t="e">
        <f t="shared" si="22"/>
        <v>#REF!</v>
      </c>
      <c r="T34" s="7">
        <f t="shared" si="22"/>
        <v>30218</v>
      </c>
      <c r="U34" s="7">
        <f t="shared" si="22"/>
        <v>41310</v>
      </c>
      <c r="V34" s="7">
        <f t="shared" si="22"/>
        <v>41310</v>
      </c>
      <c r="W34" s="7">
        <f t="shared" si="22"/>
        <v>41310</v>
      </c>
      <c r="X34" s="7">
        <f t="shared" si="22"/>
        <v>35955</v>
      </c>
      <c r="Y34" s="7">
        <f t="shared" si="22"/>
        <v>35955</v>
      </c>
      <c r="Z34" s="7">
        <f t="shared" si="22"/>
        <v>35955</v>
      </c>
      <c r="AA34" s="7">
        <f t="shared" si="22"/>
        <v>35955</v>
      </c>
      <c r="AB34" s="7">
        <f t="shared" si="22"/>
        <v>35955</v>
      </c>
      <c r="AC34" s="7">
        <f t="shared" si="22"/>
        <v>35955</v>
      </c>
      <c r="AD34" s="7">
        <f t="shared" si="22"/>
        <v>29376</v>
      </c>
      <c r="AE34" s="7">
        <f t="shared" si="22"/>
        <v>16754</v>
      </c>
      <c r="AF34" s="7">
        <f t="shared" si="22"/>
        <v>16754</v>
      </c>
      <c r="AG34" s="7">
        <f t="shared" si="22"/>
        <v>16754</v>
      </c>
      <c r="AH34" s="7">
        <f t="shared" si="22"/>
        <v>16754</v>
      </c>
      <c r="AI34" s="7">
        <f t="shared" si="22"/>
        <v>16754</v>
      </c>
      <c r="AJ34" s="7">
        <f t="shared" si="22"/>
        <v>18284</v>
      </c>
      <c r="AK34" s="7">
        <f t="shared" si="22"/>
        <v>18284</v>
      </c>
      <c r="AL34" s="7">
        <f t="shared" si="22"/>
        <v>18284</v>
      </c>
      <c r="AM34" s="7">
        <f t="shared" si="22"/>
        <v>18284</v>
      </c>
      <c r="AN34" s="7">
        <f t="shared" si="22"/>
        <v>18284</v>
      </c>
      <c r="AO34" s="7">
        <f t="shared" si="22"/>
        <v>16754</v>
      </c>
      <c r="AP34" s="7">
        <f t="shared" si="22"/>
        <v>16754</v>
      </c>
      <c r="AQ34" s="7">
        <f t="shared" si="22"/>
        <v>16754</v>
      </c>
      <c r="AR34" s="7">
        <f t="shared" si="22"/>
        <v>16754</v>
      </c>
      <c r="AS34" s="7">
        <f t="shared" si="22"/>
        <v>16754</v>
      </c>
      <c r="AT34" s="7">
        <f t="shared" si="22"/>
        <v>19814</v>
      </c>
      <c r="AU34" s="7">
        <f t="shared" si="22"/>
        <v>19814</v>
      </c>
      <c r="AV34" s="7">
        <f t="shared" si="22"/>
        <v>19814</v>
      </c>
      <c r="AW34" s="7">
        <f t="shared" si="22"/>
        <v>19814</v>
      </c>
      <c r="AX34" s="7">
        <f t="shared" si="22"/>
        <v>19814</v>
      </c>
      <c r="AY34" s="7">
        <f t="shared" si="22"/>
        <v>21344</v>
      </c>
      <c r="AZ34" s="7">
        <f t="shared" si="22"/>
        <v>23256</v>
      </c>
      <c r="BA34" s="7">
        <f t="shared" si="22"/>
        <v>23639</v>
      </c>
      <c r="BB34" s="7">
        <f t="shared" si="22"/>
        <v>23639</v>
      </c>
      <c r="BC34" s="7">
        <f t="shared" si="22"/>
        <v>23639</v>
      </c>
      <c r="BD34" s="7">
        <f t="shared" si="22"/>
        <v>23639</v>
      </c>
      <c r="BE34" s="7">
        <f t="shared" si="22"/>
        <v>23639</v>
      </c>
      <c r="BF34" s="7">
        <f t="shared" si="22"/>
        <v>23639</v>
      </c>
      <c r="BG34" s="7">
        <f t="shared" si="22"/>
        <v>23639</v>
      </c>
      <c r="BH34" s="7">
        <f t="shared" si="22"/>
        <v>23639</v>
      </c>
      <c r="BI34" s="7">
        <f t="shared" si="22"/>
        <v>23639</v>
      </c>
      <c r="BJ34" s="7">
        <f t="shared" si="22"/>
        <v>23639</v>
      </c>
      <c r="BK34" s="7">
        <f t="shared" si="22"/>
        <v>22109</v>
      </c>
      <c r="BL34" s="7">
        <f t="shared" si="22"/>
        <v>22109</v>
      </c>
      <c r="BM34" s="7">
        <f t="shared" si="22"/>
        <v>23639</v>
      </c>
      <c r="BN34" s="7">
        <f t="shared" si="22"/>
        <v>23639</v>
      </c>
      <c r="BO34" s="7">
        <f t="shared" si="23"/>
        <v>25169</v>
      </c>
      <c r="BP34" s="7">
        <f t="shared" si="23"/>
        <v>27081</v>
      </c>
      <c r="BQ34" s="7">
        <f t="shared" si="23"/>
        <v>27081</v>
      </c>
      <c r="BR34" s="7">
        <f t="shared" si="23"/>
        <v>27081</v>
      </c>
      <c r="BS34" s="7">
        <f t="shared" si="23"/>
        <v>27081</v>
      </c>
      <c r="BT34" s="7">
        <f t="shared" si="23"/>
        <v>28994</v>
      </c>
      <c r="BU34" s="7">
        <f t="shared" si="23"/>
        <v>31289</v>
      </c>
      <c r="BV34" s="7">
        <f t="shared" si="23"/>
        <v>31289</v>
      </c>
      <c r="BW34" s="7">
        <f t="shared" si="23"/>
        <v>28994</v>
      </c>
      <c r="BX34" s="7">
        <f t="shared" si="23"/>
        <v>25169</v>
      </c>
      <c r="BY34" s="7">
        <f t="shared" si="23"/>
        <v>25169</v>
      </c>
      <c r="BZ34" s="7">
        <f t="shared" si="23"/>
        <v>27081</v>
      </c>
      <c r="CA34" s="7">
        <f t="shared" si="23"/>
        <v>27081</v>
      </c>
      <c r="CB34" s="7">
        <f t="shared" si="23"/>
        <v>20579</v>
      </c>
      <c r="CC34" s="7">
        <f t="shared" si="23"/>
        <v>20923</v>
      </c>
      <c r="CD34" s="7">
        <f t="shared" si="23"/>
        <v>20923</v>
      </c>
      <c r="CE34" s="7">
        <f t="shared" si="23"/>
        <v>20923</v>
      </c>
      <c r="CF34" s="7">
        <f t="shared" si="23"/>
        <v>19776</v>
      </c>
      <c r="CG34" s="7">
        <f t="shared" si="23"/>
        <v>19776</v>
      </c>
      <c r="CH34" s="7">
        <f t="shared" si="23"/>
        <v>20923</v>
      </c>
      <c r="CI34" s="7">
        <f t="shared" si="23"/>
        <v>20923</v>
      </c>
      <c r="CJ34" s="7">
        <f t="shared" si="23"/>
        <v>20923</v>
      </c>
      <c r="CK34" s="7">
        <f t="shared" si="23"/>
        <v>19776</v>
      </c>
      <c r="CL34" s="7">
        <f t="shared" si="23"/>
        <v>19776</v>
      </c>
      <c r="CM34" s="7">
        <f t="shared" si="23"/>
        <v>19776</v>
      </c>
      <c r="CN34" s="7">
        <f t="shared" si="23"/>
        <v>19776</v>
      </c>
      <c r="CO34" s="7">
        <f t="shared" si="23"/>
        <v>19776</v>
      </c>
      <c r="CP34" s="7">
        <f t="shared" si="23"/>
        <v>19776</v>
      </c>
      <c r="CQ34" s="7">
        <f t="shared" si="23"/>
        <v>19776</v>
      </c>
      <c r="CR34" s="7">
        <f t="shared" si="23"/>
        <v>19776</v>
      </c>
      <c r="CS34" s="7">
        <f t="shared" si="23"/>
        <v>19776</v>
      </c>
      <c r="CT34" s="7">
        <f t="shared" si="23"/>
        <v>19776</v>
      </c>
      <c r="CU34" s="7">
        <f t="shared" si="23"/>
        <v>19776</v>
      </c>
      <c r="CV34" s="7">
        <f t="shared" si="23"/>
        <v>19776</v>
      </c>
      <c r="CW34" s="7">
        <f t="shared" si="23"/>
        <v>19776</v>
      </c>
      <c r="CX34" s="7">
        <f t="shared" si="23"/>
        <v>19776</v>
      </c>
      <c r="CY34" s="7">
        <f t="shared" si="23"/>
        <v>19776</v>
      </c>
      <c r="CZ34" s="7">
        <f t="shared" si="23"/>
        <v>19776</v>
      </c>
      <c r="DA34" s="7">
        <f t="shared" si="23"/>
        <v>19776</v>
      </c>
      <c r="DB34" s="7">
        <f t="shared" si="23"/>
        <v>19776</v>
      </c>
      <c r="DC34" s="7">
        <f t="shared" si="23"/>
        <v>19776</v>
      </c>
      <c r="DD34" s="7">
        <f t="shared" si="23"/>
        <v>19776</v>
      </c>
      <c r="DE34" s="7">
        <f t="shared" si="23"/>
        <v>19776</v>
      </c>
      <c r="DF34" s="7">
        <f t="shared" si="23"/>
        <v>19776</v>
      </c>
      <c r="DG34" s="7">
        <f t="shared" si="23"/>
        <v>19776</v>
      </c>
      <c r="DH34" s="7">
        <f t="shared" si="23"/>
        <v>12623</v>
      </c>
      <c r="DI34" s="7">
        <f t="shared" si="23"/>
        <v>12623</v>
      </c>
      <c r="DJ34" s="7">
        <f t="shared" si="23"/>
        <v>13005</v>
      </c>
      <c r="DK34" s="7">
        <f t="shared" si="23"/>
        <v>13005</v>
      </c>
      <c r="DL34" s="7">
        <f t="shared" si="23"/>
        <v>12623</v>
      </c>
      <c r="DM34" s="7">
        <f t="shared" si="23"/>
        <v>12623</v>
      </c>
      <c r="DN34" s="7">
        <f t="shared" si="23"/>
        <v>12623</v>
      </c>
      <c r="DO34" s="7">
        <f t="shared" si="23"/>
        <v>12623</v>
      </c>
      <c r="DP34" s="7">
        <f t="shared" si="23"/>
        <v>12623</v>
      </c>
      <c r="DQ34" s="7">
        <f t="shared" si="23"/>
        <v>13005</v>
      </c>
      <c r="DR34" s="7">
        <f t="shared" si="23"/>
        <v>13005</v>
      </c>
      <c r="DS34" s="7">
        <f t="shared" si="23"/>
        <v>0</v>
      </c>
      <c r="DT34" s="7">
        <f t="shared" si="23"/>
        <v>0</v>
      </c>
      <c r="DU34" s="7">
        <f t="shared" si="23"/>
        <v>0</v>
      </c>
      <c r="DV34" s="7">
        <f t="shared" si="23"/>
        <v>0</v>
      </c>
      <c r="DW34" s="7">
        <f t="shared" si="23"/>
        <v>0</v>
      </c>
      <c r="DX34" s="7">
        <f t="shared" si="23"/>
        <v>0</v>
      </c>
      <c r="DY34" s="7">
        <f t="shared" si="23"/>
        <v>0</v>
      </c>
    </row>
    <row r="35" spans="1:129" s="50" customFormat="1" x14ac:dyDescent="0.2">
      <c r="A35" s="42" t="s">
        <v>234</v>
      </c>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row>
    <row r="36" spans="1:129" s="50" customFormat="1" x14ac:dyDescent="0.2">
      <c r="A36" s="180">
        <v>1</v>
      </c>
      <c r="B36" s="192" t="e">
        <f t="shared" ref="B36:AD37" si="24">ROUNDUP(B13*0.85,)</f>
        <v>#REF!</v>
      </c>
      <c r="C36" s="192" t="e">
        <f t="shared" si="24"/>
        <v>#REF!</v>
      </c>
      <c r="D36" s="192" t="e">
        <f t="shared" si="24"/>
        <v>#REF!</v>
      </c>
      <c r="E36" s="192" t="e">
        <f t="shared" si="24"/>
        <v>#REF!</v>
      </c>
      <c r="F36" s="192" t="e">
        <f t="shared" si="24"/>
        <v>#REF!</v>
      </c>
      <c r="G36" s="192" t="e">
        <f t="shared" si="24"/>
        <v>#REF!</v>
      </c>
      <c r="H36" s="192" t="e">
        <f t="shared" si="24"/>
        <v>#REF!</v>
      </c>
      <c r="I36" s="192" t="e">
        <f t="shared" si="24"/>
        <v>#REF!</v>
      </c>
      <c r="J36" s="192" t="e">
        <f t="shared" si="24"/>
        <v>#REF!</v>
      </c>
      <c r="K36" s="192" t="e">
        <f t="shared" si="24"/>
        <v>#REF!</v>
      </c>
      <c r="L36" s="192" t="e">
        <f t="shared" si="24"/>
        <v>#REF!</v>
      </c>
      <c r="M36" s="192" t="e">
        <f t="shared" si="24"/>
        <v>#REF!</v>
      </c>
      <c r="N36" s="192" t="e">
        <f t="shared" si="24"/>
        <v>#REF!</v>
      </c>
      <c r="O36" s="192" t="e">
        <f t="shared" si="24"/>
        <v>#REF!</v>
      </c>
      <c r="P36" s="192" t="e">
        <f t="shared" si="24"/>
        <v>#REF!</v>
      </c>
      <c r="Q36" s="192" t="e">
        <f t="shared" si="24"/>
        <v>#REF!</v>
      </c>
      <c r="R36" s="192" t="e">
        <f t="shared" si="24"/>
        <v>#REF!</v>
      </c>
      <c r="S36" s="192" t="e">
        <f t="shared" si="24"/>
        <v>#REF!</v>
      </c>
      <c r="T36" s="192">
        <f t="shared" si="24"/>
        <v>30027</v>
      </c>
      <c r="U36" s="192">
        <f t="shared" si="24"/>
        <v>41119</v>
      </c>
      <c r="V36" s="192">
        <f t="shared" si="24"/>
        <v>41119</v>
      </c>
      <c r="W36" s="192">
        <f t="shared" si="24"/>
        <v>41119</v>
      </c>
      <c r="X36" s="192">
        <f t="shared" si="24"/>
        <v>35764</v>
      </c>
      <c r="Y36" s="192">
        <f t="shared" si="24"/>
        <v>35764</v>
      </c>
      <c r="Z36" s="192">
        <f t="shared" si="24"/>
        <v>35764</v>
      </c>
      <c r="AA36" s="192">
        <f t="shared" si="24"/>
        <v>35764</v>
      </c>
      <c r="AB36" s="192">
        <f t="shared" si="24"/>
        <v>35764</v>
      </c>
      <c r="AC36" s="192">
        <f t="shared" si="24"/>
        <v>35764</v>
      </c>
      <c r="AD36" s="192">
        <f t="shared" si="24"/>
        <v>29415</v>
      </c>
      <c r="AE36" s="192">
        <f t="shared" ref="AE36:CP37" si="25">ROUNDUP(AE13*0.85,)</f>
        <v>16792</v>
      </c>
      <c r="AF36" s="192">
        <f t="shared" si="25"/>
        <v>16792</v>
      </c>
      <c r="AG36" s="192">
        <f t="shared" si="25"/>
        <v>16792</v>
      </c>
      <c r="AH36" s="192">
        <f t="shared" si="25"/>
        <v>16792</v>
      </c>
      <c r="AI36" s="192">
        <f t="shared" si="25"/>
        <v>16792</v>
      </c>
      <c r="AJ36" s="192">
        <f t="shared" si="25"/>
        <v>18322</v>
      </c>
      <c r="AK36" s="192">
        <f t="shared" si="25"/>
        <v>18322</v>
      </c>
      <c r="AL36" s="192">
        <f t="shared" si="25"/>
        <v>18322</v>
      </c>
      <c r="AM36" s="192">
        <f t="shared" si="25"/>
        <v>18322</v>
      </c>
      <c r="AN36" s="192">
        <f t="shared" si="25"/>
        <v>18322</v>
      </c>
      <c r="AO36" s="192">
        <f t="shared" si="25"/>
        <v>16792</v>
      </c>
      <c r="AP36" s="192">
        <f t="shared" si="25"/>
        <v>16792</v>
      </c>
      <c r="AQ36" s="192">
        <f t="shared" si="25"/>
        <v>16792</v>
      </c>
      <c r="AR36" s="192">
        <f t="shared" si="25"/>
        <v>16792</v>
      </c>
      <c r="AS36" s="192">
        <f t="shared" si="25"/>
        <v>16792</v>
      </c>
      <c r="AT36" s="192">
        <f t="shared" si="25"/>
        <v>19852</v>
      </c>
      <c r="AU36" s="192">
        <f t="shared" si="25"/>
        <v>19852</v>
      </c>
      <c r="AV36" s="192">
        <f t="shared" si="25"/>
        <v>19852</v>
      </c>
      <c r="AW36" s="192">
        <f t="shared" si="25"/>
        <v>19852</v>
      </c>
      <c r="AX36" s="192">
        <f t="shared" si="25"/>
        <v>19852</v>
      </c>
      <c r="AY36" s="192">
        <f t="shared" si="25"/>
        <v>21382</v>
      </c>
      <c r="AZ36" s="192">
        <f t="shared" si="25"/>
        <v>23295</v>
      </c>
      <c r="BA36" s="192">
        <f t="shared" si="25"/>
        <v>23677</v>
      </c>
      <c r="BB36" s="192">
        <f t="shared" si="25"/>
        <v>23677</v>
      </c>
      <c r="BC36" s="192">
        <f t="shared" si="25"/>
        <v>23677</v>
      </c>
      <c r="BD36" s="192">
        <f t="shared" si="25"/>
        <v>23677</v>
      </c>
      <c r="BE36" s="192">
        <f t="shared" si="25"/>
        <v>23677</v>
      </c>
      <c r="BF36" s="192">
        <f t="shared" si="25"/>
        <v>23677</v>
      </c>
      <c r="BG36" s="192">
        <f t="shared" si="25"/>
        <v>23677</v>
      </c>
      <c r="BH36" s="192">
        <f t="shared" si="25"/>
        <v>23677</v>
      </c>
      <c r="BI36" s="192">
        <f t="shared" si="25"/>
        <v>23677</v>
      </c>
      <c r="BJ36" s="192">
        <f t="shared" si="25"/>
        <v>23677</v>
      </c>
      <c r="BK36" s="192">
        <f t="shared" si="25"/>
        <v>22147</v>
      </c>
      <c r="BL36" s="192">
        <f t="shared" si="25"/>
        <v>22147</v>
      </c>
      <c r="BM36" s="192">
        <f t="shared" si="25"/>
        <v>23677</v>
      </c>
      <c r="BN36" s="192">
        <f t="shared" si="25"/>
        <v>23677</v>
      </c>
      <c r="BO36" s="192">
        <f t="shared" si="25"/>
        <v>25207</v>
      </c>
      <c r="BP36" s="192">
        <f t="shared" si="25"/>
        <v>27120</v>
      </c>
      <c r="BQ36" s="192">
        <f t="shared" si="25"/>
        <v>27120</v>
      </c>
      <c r="BR36" s="192">
        <f t="shared" si="25"/>
        <v>27120</v>
      </c>
      <c r="BS36" s="192">
        <f t="shared" si="25"/>
        <v>27120</v>
      </c>
      <c r="BT36" s="192">
        <f t="shared" si="25"/>
        <v>29032</v>
      </c>
      <c r="BU36" s="192">
        <f t="shared" si="25"/>
        <v>31327</v>
      </c>
      <c r="BV36" s="192">
        <f t="shared" si="25"/>
        <v>31327</v>
      </c>
      <c r="BW36" s="192">
        <f t="shared" si="25"/>
        <v>29032</v>
      </c>
      <c r="BX36" s="192">
        <f t="shared" si="25"/>
        <v>25207</v>
      </c>
      <c r="BY36" s="192">
        <f t="shared" si="25"/>
        <v>25207</v>
      </c>
      <c r="BZ36" s="192">
        <f t="shared" si="25"/>
        <v>27120</v>
      </c>
      <c r="CA36" s="192">
        <f t="shared" si="25"/>
        <v>27120</v>
      </c>
      <c r="CB36" s="192">
        <f t="shared" si="25"/>
        <v>20617</v>
      </c>
      <c r="CC36" s="192">
        <f t="shared" si="25"/>
        <v>20961</v>
      </c>
      <c r="CD36" s="192">
        <f t="shared" si="25"/>
        <v>20961</v>
      </c>
      <c r="CE36" s="192">
        <f t="shared" si="25"/>
        <v>20961</v>
      </c>
      <c r="CF36" s="192">
        <f t="shared" si="25"/>
        <v>19814</v>
      </c>
      <c r="CG36" s="192">
        <f t="shared" si="25"/>
        <v>19814</v>
      </c>
      <c r="CH36" s="192">
        <f t="shared" si="25"/>
        <v>20961</v>
      </c>
      <c r="CI36" s="192">
        <f t="shared" si="25"/>
        <v>20961</v>
      </c>
      <c r="CJ36" s="192">
        <f t="shared" si="25"/>
        <v>20961</v>
      </c>
      <c r="CK36" s="192">
        <f t="shared" si="25"/>
        <v>19814</v>
      </c>
      <c r="CL36" s="192">
        <f t="shared" si="25"/>
        <v>19814</v>
      </c>
      <c r="CM36" s="192">
        <f t="shared" si="25"/>
        <v>19814</v>
      </c>
      <c r="CN36" s="192">
        <f t="shared" si="25"/>
        <v>19814</v>
      </c>
      <c r="CO36" s="192">
        <f t="shared" si="25"/>
        <v>19814</v>
      </c>
      <c r="CP36" s="192">
        <f t="shared" si="25"/>
        <v>19814</v>
      </c>
      <c r="CQ36" s="192">
        <f t="shared" ref="CQ36:DG37" si="26">ROUNDUP(CQ13*0.85,)</f>
        <v>19814</v>
      </c>
      <c r="CR36" s="192">
        <f t="shared" si="26"/>
        <v>19814</v>
      </c>
      <c r="CS36" s="192">
        <f t="shared" si="26"/>
        <v>19814</v>
      </c>
      <c r="CT36" s="192">
        <f t="shared" si="26"/>
        <v>19814</v>
      </c>
      <c r="CU36" s="192">
        <f t="shared" si="26"/>
        <v>19814</v>
      </c>
      <c r="CV36" s="192">
        <f t="shared" si="26"/>
        <v>19814</v>
      </c>
      <c r="CW36" s="192">
        <f t="shared" si="26"/>
        <v>19814</v>
      </c>
      <c r="CX36" s="192">
        <f t="shared" si="26"/>
        <v>19814</v>
      </c>
      <c r="CY36" s="192">
        <f t="shared" si="26"/>
        <v>19814</v>
      </c>
      <c r="CZ36" s="192">
        <f t="shared" si="26"/>
        <v>19814</v>
      </c>
      <c r="DA36" s="192">
        <f t="shared" si="26"/>
        <v>19814</v>
      </c>
      <c r="DB36" s="192">
        <f t="shared" si="26"/>
        <v>19814</v>
      </c>
      <c r="DC36" s="192">
        <f t="shared" si="26"/>
        <v>19814</v>
      </c>
      <c r="DD36" s="192">
        <f t="shared" si="26"/>
        <v>19814</v>
      </c>
      <c r="DE36" s="192">
        <f t="shared" si="26"/>
        <v>19814</v>
      </c>
      <c r="DF36" s="192">
        <f t="shared" si="26"/>
        <v>19814</v>
      </c>
      <c r="DG36" s="192">
        <f t="shared" si="26"/>
        <v>19814</v>
      </c>
      <c r="DH36" s="192">
        <f t="shared" ref="DH36:DR36" si="27">ROUNDUP(DH13*0.85,)</f>
        <v>12738</v>
      </c>
      <c r="DI36" s="192">
        <f t="shared" si="27"/>
        <v>12738</v>
      </c>
      <c r="DJ36" s="192">
        <f t="shared" si="27"/>
        <v>13120</v>
      </c>
      <c r="DK36" s="192">
        <f t="shared" si="27"/>
        <v>13120</v>
      </c>
      <c r="DL36" s="192">
        <f t="shared" si="27"/>
        <v>12738</v>
      </c>
      <c r="DM36" s="192">
        <f t="shared" si="27"/>
        <v>12738</v>
      </c>
      <c r="DN36" s="192">
        <f t="shared" si="27"/>
        <v>12738</v>
      </c>
      <c r="DO36" s="192">
        <f t="shared" si="27"/>
        <v>12738</v>
      </c>
      <c r="DP36" s="192">
        <f t="shared" si="27"/>
        <v>12738</v>
      </c>
      <c r="DQ36" s="192">
        <f t="shared" si="27"/>
        <v>13120</v>
      </c>
      <c r="DR36" s="192">
        <f t="shared" si="27"/>
        <v>13120</v>
      </c>
    </row>
    <row r="37" spans="1:129" s="50" customFormat="1" x14ac:dyDescent="0.2">
      <c r="A37" s="180">
        <v>2</v>
      </c>
      <c r="B37" s="192" t="e">
        <f t="shared" si="24"/>
        <v>#REF!</v>
      </c>
      <c r="C37" s="192" t="e">
        <f t="shared" si="24"/>
        <v>#REF!</v>
      </c>
      <c r="D37" s="192" t="e">
        <f t="shared" si="24"/>
        <v>#REF!</v>
      </c>
      <c r="E37" s="192" t="e">
        <f t="shared" si="24"/>
        <v>#REF!</v>
      </c>
      <c r="F37" s="192" t="e">
        <f t="shared" si="24"/>
        <v>#REF!</v>
      </c>
      <c r="G37" s="192" t="e">
        <f t="shared" si="24"/>
        <v>#REF!</v>
      </c>
      <c r="H37" s="192" t="e">
        <f t="shared" si="24"/>
        <v>#REF!</v>
      </c>
      <c r="I37" s="192" t="e">
        <f t="shared" si="24"/>
        <v>#REF!</v>
      </c>
      <c r="J37" s="192" t="e">
        <f t="shared" si="24"/>
        <v>#REF!</v>
      </c>
      <c r="K37" s="192" t="e">
        <f t="shared" si="24"/>
        <v>#REF!</v>
      </c>
      <c r="L37" s="192" t="e">
        <f t="shared" si="24"/>
        <v>#REF!</v>
      </c>
      <c r="M37" s="192" t="e">
        <f t="shared" si="24"/>
        <v>#REF!</v>
      </c>
      <c r="N37" s="192" t="e">
        <f t="shared" si="24"/>
        <v>#REF!</v>
      </c>
      <c r="O37" s="192" t="e">
        <f t="shared" si="24"/>
        <v>#REF!</v>
      </c>
      <c r="P37" s="192" t="e">
        <f t="shared" si="24"/>
        <v>#REF!</v>
      </c>
      <c r="Q37" s="192" t="e">
        <f t="shared" si="24"/>
        <v>#REF!</v>
      </c>
      <c r="R37" s="192" t="e">
        <f t="shared" si="24"/>
        <v>#REF!</v>
      </c>
      <c r="S37" s="192" t="e">
        <f t="shared" si="24"/>
        <v>#REF!</v>
      </c>
      <c r="T37" s="192">
        <f t="shared" si="24"/>
        <v>31748</v>
      </c>
      <c r="U37" s="192">
        <f t="shared" si="24"/>
        <v>42840</v>
      </c>
      <c r="V37" s="192">
        <f t="shared" si="24"/>
        <v>42840</v>
      </c>
      <c r="W37" s="192">
        <f t="shared" si="24"/>
        <v>42840</v>
      </c>
      <c r="X37" s="192">
        <f t="shared" si="24"/>
        <v>37485</v>
      </c>
      <c r="Y37" s="192">
        <f t="shared" si="24"/>
        <v>37485</v>
      </c>
      <c r="Z37" s="192">
        <f t="shared" si="24"/>
        <v>37485</v>
      </c>
      <c r="AA37" s="192">
        <f t="shared" si="24"/>
        <v>37485</v>
      </c>
      <c r="AB37" s="192">
        <f t="shared" si="24"/>
        <v>37485</v>
      </c>
      <c r="AC37" s="192">
        <f t="shared" si="24"/>
        <v>37485</v>
      </c>
      <c r="AD37" s="192">
        <f t="shared" si="24"/>
        <v>30906</v>
      </c>
      <c r="AE37" s="192">
        <f t="shared" si="25"/>
        <v>18284</v>
      </c>
      <c r="AF37" s="192">
        <f t="shared" si="25"/>
        <v>18284</v>
      </c>
      <c r="AG37" s="192">
        <f t="shared" si="25"/>
        <v>18284</v>
      </c>
      <c r="AH37" s="192">
        <f t="shared" si="25"/>
        <v>18284</v>
      </c>
      <c r="AI37" s="192">
        <f t="shared" si="25"/>
        <v>18284</v>
      </c>
      <c r="AJ37" s="192">
        <f t="shared" si="25"/>
        <v>19814</v>
      </c>
      <c r="AK37" s="192">
        <f t="shared" si="25"/>
        <v>19814</v>
      </c>
      <c r="AL37" s="192">
        <f t="shared" si="25"/>
        <v>19814</v>
      </c>
      <c r="AM37" s="192">
        <f t="shared" si="25"/>
        <v>19814</v>
      </c>
      <c r="AN37" s="192">
        <f t="shared" si="25"/>
        <v>19814</v>
      </c>
      <c r="AO37" s="192">
        <f t="shared" si="25"/>
        <v>18284</v>
      </c>
      <c r="AP37" s="192">
        <f t="shared" si="25"/>
        <v>18284</v>
      </c>
      <c r="AQ37" s="192">
        <f t="shared" si="25"/>
        <v>18284</v>
      </c>
      <c r="AR37" s="192">
        <f t="shared" si="25"/>
        <v>18284</v>
      </c>
      <c r="AS37" s="192">
        <f t="shared" si="25"/>
        <v>18284</v>
      </c>
      <c r="AT37" s="192">
        <f t="shared" si="25"/>
        <v>21344</v>
      </c>
      <c r="AU37" s="192">
        <f t="shared" si="25"/>
        <v>21344</v>
      </c>
      <c r="AV37" s="192">
        <f t="shared" si="25"/>
        <v>21344</v>
      </c>
      <c r="AW37" s="192">
        <f t="shared" si="25"/>
        <v>21344</v>
      </c>
      <c r="AX37" s="192">
        <f t="shared" si="25"/>
        <v>21344</v>
      </c>
      <c r="AY37" s="192">
        <f t="shared" si="25"/>
        <v>22874</v>
      </c>
      <c r="AZ37" s="192">
        <f t="shared" si="25"/>
        <v>24786</v>
      </c>
      <c r="BA37" s="192">
        <f t="shared" si="25"/>
        <v>25169</v>
      </c>
      <c r="BB37" s="192">
        <f t="shared" si="25"/>
        <v>25169</v>
      </c>
      <c r="BC37" s="192">
        <f t="shared" si="25"/>
        <v>25169</v>
      </c>
      <c r="BD37" s="192">
        <f t="shared" si="25"/>
        <v>25169</v>
      </c>
      <c r="BE37" s="192">
        <f t="shared" si="25"/>
        <v>25169</v>
      </c>
      <c r="BF37" s="192">
        <f t="shared" si="25"/>
        <v>25169</v>
      </c>
      <c r="BG37" s="192">
        <f t="shared" si="25"/>
        <v>25169</v>
      </c>
      <c r="BH37" s="192">
        <f t="shared" si="25"/>
        <v>25169</v>
      </c>
      <c r="BI37" s="192">
        <f t="shared" si="25"/>
        <v>25169</v>
      </c>
      <c r="BJ37" s="192">
        <f t="shared" si="25"/>
        <v>25169</v>
      </c>
      <c r="BK37" s="192">
        <f t="shared" si="25"/>
        <v>23639</v>
      </c>
      <c r="BL37" s="192">
        <f t="shared" si="25"/>
        <v>23639</v>
      </c>
      <c r="BM37" s="192">
        <f t="shared" si="25"/>
        <v>25169</v>
      </c>
      <c r="BN37" s="192">
        <f t="shared" si="25"/>
        <v>25169</v>
      </c>
      <c r="BO37" s="192">
        <f t="shared" si="25"/>
        <v>26699</v>
      </c>
      <c r="BP37" s="192">
        <f t="shared" si="25"/>
        <v>28611</v>
      </c>
      <c r="BQ37" s="192">
        <f t="shared" si="25"/>
        <v>28611</v>
      </c>
      <c r="BR37" s="192">
        <f t="shared" si="25"/>
        <v>28611</v>
      </c>
      <c r="BS37" s="192">
        <f t="shared" si="25"/>
        <v>28611</v>
      </c>
      <c r="BT37" s="192">
        <f t="shared" si="25"/>
        <v>30524</v>
      </c>
      <c r="BU37" s="192">
        <f t="shared" si="25"/>
        <v>32819</v>
      </c>
      <c r="BV37" s="192">
        <f t="shared" si="25"/>
        <v>32819</v>
      </c>
      <c r="BW37" s="192">
        <f t="shared" si="25"/>
        <v>30524</v>
      </c>
      <c r="BX37" s="192">
        <f t="shared" si="25"/>
        <v>26699</v>
      </c>
      <c r="BY37" s="192">
        <f t="shared" si="25"/>
        <v>26699</v>
      </c>
      <c r="BZ37" s="192">
        <f t="shared" si="25"/>
        <v>28611</v>
      </c>
      <c r="CA37" s="192">
        <f t="shared" si="25"/>
        <v>28611</v>
      </c>
      <c r="CB37" s="192">
        <f t="shared" si="25"/>
        <v>22109</v>
      </c>
      <c r="CC37" s="192">
        <f t="shared" si="25"/>
        <v>22453</v>
      </c>
      <c r="CD37" s="192">
        <f t="shared" si="25"/>
        <v>22453</v>
      </c>
      <c r="CE37" s="192">
        <f t="shared" si="25"/>
        <v>22453</v>
      </c>
      <c r="CF37" s="192">
        <f t="shared" si="25"/>
        <v>21306</v>
      </c>
      <c r="CG37" s="192">
        <f t="shared" si="25"/>
        <v>21306</v>
      </c>
      <c r="CH37" s="192">
        <f t="shared" si="25"/>
        <v>22453</v>
      </c>
      <c r="CI37" s="192">
        <f t="shared" si="25"/>
        <v>22453</v>
      </c>
      <c r="CJ37" s="192">
        <f t="shared" si="25"/>
        <v>22453</v>
      </c>
      <c r="CK37" s="192">
        <f t="shared" si="25"/>
        <v>21306</v>
      </c>
      <c r="CL37" s="192">
        <f t="shared" si="25"/>
        <v>21306</v>
      </c>
      <c r="CM37" s="192">
        <f t="shared" si="25"/>
        <v>21306</v>
      </c>
      <c r="CN37" s="192">
        <f t="shared" si="25"/>
        <v>21306</v>
      </c>
      <c r="CO37" s="192">
        <f t="shared" si="25"/>
        <v>21306</v>
      </c>
      <c r="CP37" s="192">
        <f t="shared" si="25"/>
        <v>21306</v>
      </c>
      <c r="CQ37" s="192">
        <f t="shared" si="26"/>
        <v>21306</v>
      </c>
      <c r="CR37" s="192">
        <f t="shared" si="26"/>
        <v>21306</v>
      </c>
      <c r="CS37" s="192">
        <f t="shared" si="26"/>
        <v>21306</v>
      </c>
      <c r="CT37" s="192">
        <f t="shared" si="26"/>
        <v>21306</v>
      </c>
      <c r="CU37" s="192">
        <f t="shared" si="26"/>
        <v>21306</v>
      </c>
      <c r="CV37" s="192">
        <f t="shared" si="26"/>
        <v>21306</v>
      </c>
      <c r="CW37" s="192">
        <f t="shared" si="26"/>
        <v>21306</v>
      </c>
      <c r="CX37" s="192">
        <f t="shared" si="26"/>
        <v>21306</v>
      </c>
      <c r="CY37" s="192">
        <f t="shared" si="26"/>
        <v>21306</v>
      </c>
      <c r="CZ37" s="192">
        <f t="shared" si="26"/>
        <v>21306</v>
      </c>
      <c r="DA37" s="192">
        <f t="shared" si="26"/>
        <v>21306</v>
      </c>
      <c r="DB37" s="192">
        <f t="shared" si="26"/>
        <v>21306</v>
      </c>
      <c r="DC37" s="192">
        <f t="shared" si="26"/>
        <v>21306</v>
      </c>
      <c r="DD37" s="192">
        <f t="shared" si="26"/>
        <v>21306</v>
      </c>
      <c r="DE37" s="192">
        <f t="shared" si="26"/>
        <v>21306</v>
      </c>
      <c r="DF37" s="192">
        <f t="shared" si="26"/>
        <v>21306</v>
      </c>
      <c r="DG37" s="192">
        <f t="shared" si="26"/>
        <v>21229</v>
      </c>
      <c r="DH37" s="192">
        <f t="shared" ref="DH37:DR37" si="28">ROUNDUP(DH14*0.85,)</f>
        <v>14153</v>
      </c>
      <c r="DI37" s="192">
        <f t="shared" si="28"/>
        <v>14153</v>
      </c>
      <c r="DJ37" s="192">
        <f t="shared" si="28"/>
        <v>14535</v>
      </c>
      <c r="DK37" s="192">
        <f t="shared" si="28"/>
        <v>14535</v>
      </c>
      <c r="DL37" s="192">
        <f t="shared" si="28"/>
        <v>14153</v>
      </c>
      <c r="DM37" s="192">
        <f t="shared" si="28"/>
        <v>14153</v>
      </c>
      <c r="DN37" s="192">
        <f t="shared" si="28"/>
        <v>14153</v>
      </c>
      <c r="DO37" s="192">
        <f t="shared" si="28"/>
        <v>14153</v>
      </c>
      <c r="DP37" s="192">
        <f t="shared" si="28"/>
        <v>14153</v>
      </c>
      <c r="DQ37" s="192">
        <f t="shared" si="28"/>
        <v>14535</v>
      </c>
      <c r="DR37" s="192">
        <f t="shared" si="28"/>
        <v>14535</v>
      </c>
    </row>
    <row r="38" spans="1:129" s="50" customFormat="1" x14ac:dyDescent="0.2">
      <c r="A38" s="42" t="s">
        <v>84</v>
      </c>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row>
    <row r="39" spans="1:129" s="50" customFormat="1" x14ac:dyDescent="0.2">
      <c r="A39" s="88">
        <f>A30</f>
        <v>1</v>
      </c>
      <c r="B39" s="192" t="e">
        <f t="shared" ref="B39:AD40" si="29">ROUNDUP(B16*0.85,)</f>
        <v>#REF!</v>
      </c>
      <c r="C39" s="192" t="e">
        <f t="shared" si="29"/>
        <v>#REF!</v>
      </c>
      <c r="D39" s="192" t="e">
        <f t="shared" si="29"/>
        <v>#REF!</v>
      </c>
      <c r="E39" s="192" t="e">
        <f t="shared" si="29"/>
        <v>#REF!</v>
      </c>
      <c r="F39" s="192" t="e">
        <f t="shared" si="29"/>
        <v>#REF!</v>
      </c>
      <c r="G39" s="192" t="e">
        <f t="shared" si="29"/>
        <v>#REF!</v>
      </c>
      <c r="H39" s="192" t="e">
        <f t="shared" si="29"/>
        <v>#REF!</v>
      </c>
      <c r="I39" s="192" t="e">
        <f t="shared" si="29"/>
        <v>#REF!</v>
      </c>
      <c r="J39" s="192" t="e">
        <f t="shared" si="29"/>
        <v>#REF!</v>
      </c>
      <c r="K39" s="192" t="e">
        <f t="shared" si="29"/>
        <v>#REF!</v>
      </c>
      <c r="L39" s="192" t="e">
        <f t="shared" si="29"/>
        <v>#REF!</v>
      </c>
      <c r="M39" s="192" t="e">
        <f t="shared" si="29"/>
        <v>#REF!</v>
      </c>
      <c r="N39" s="192" t="e">
        <f t="shared" si="29"/>
        <v>#REF!</v>
      </c>
      <c r="O39" s="192" t="e">
        <f t="shared" si="29"/>
        <v>#REF!</v>
      </c>
      <c r="P39" s="192" t="e">
        <f t="shared" si="29"/>
        <v>#REF!</v>
      </c>
      <c r="Q39" s="192" t="e">
        <f t="shared" si="29"/>
        <v>#REF!</v>
      </c>
      <c r="R39" s="192" t="e">
        <f t="shared" si="29"/>
        <v>#REF!</v>
      </c>
      <c r="S39" s="192" t="e">
        <f t="shared" si="29"/>
        <v>#REF!</v>
      </c>
      <c r="T39" s="192">
        <f t="shared" si="29"/>
        <v>30792</v>
      </c>
      <c r="U39" s="192">
        <f t="shared" si="29"/>
        <v>41884</v>
      </c>
      <c r="V39" s="192">
        <f t="shared" si="29"/>
        <v>41884</v>
      </c>
      <c r="W39" s="192">
        <f t="shared" si="29"/>
        <v>41884</v>
      </c>
      <c r="X39" s="192">
        <f t="shared" si="29"/>
        <v>36529</v>
      </c>
      <c r="Y39" s="192">
        <f t="shared" si="29"/>
        <v>36529</v>
      </c>
      <c r="Z39" s="192">
        <f t="shared" si="29"/>
        <v>36529</v>
      </c>
      <c r="AA39" s="192">
        <f t="shared" si="29"/>
        <v>36529</v>
      </c>
      <c r="AB39" s="192">
        <f t="shared" si="29"/>
        <v>36529</v>
      </c>
      <c r="AC39" s="192">
        <f t="shared" si="29"/>
        <v>36529</v>
      </c>
      <c r="AD39" s="192">
        <f t="shared" si="29"/>
        <v>30180</v>
      </c>
      <c r="AE39" s="192">
        <f t="shared" ref="AE39:CP40" si="30">ROUNDUP(AE16*0.85,)</f>
        <v>17557</v>
      </c>
      <c r="AF39" s="192">
        <f t="shared" si="30"/>
        <v>17557</v>
      </c>
      <c r="AG39" s="192">
        <f t="shared" si="30"/>
        <v>17557</v>
      </c>
      <c r="AH39" s="192">
        <f t="shared" si="30"/>
        <v>17557</v>
      </c>
      <c r="AI39" s="192">
        <f t="shared" si="30"/>
        <v>17557</v>
      </c>
      <c r="AJ39" s="192">
        <f t="shared" si="30"/>
        <v>19087</v>
      </c>
      <c r="AK39" s="192">
        <f t="shared" si="30"/>
        <v>19087</v>
      </c>
      <c r="AL39" s="192">
        <f t="shared" si="30"/>
        <v>19087</v>
      </c>
      <c r="AM39" s="192">
        <f t="shared" si="30"/>
        <v>19087</v>
      </c>
      <c r="AN39" s="192">
        <f t="shared" si="30"/>
        <v>19087</v>
      </c>
      <c r="AO39" s="192">
        <f t="shared" si="30"/>
        <v>17557</v>
      </c>
      <c r="AP39" s="192">
        <f t="shared" si="30"/>
        <v>17557</v>
      </c>
      <c r="AQ39" s="192">
        <f t="shared" si="30"/>
        <v>17557</v>
      </c>
      <c r="AR39" s="192">
        <f t="shared" si="30"/>
        <v>17557</v>
      </c>
      <c r="AS39" s="192">
        <f t="shared" si="30"/>
        <v>17557</v>
      </c>
      <c r="AT39" s="192">
        <f t="shared" si="30"/>
        <v>20617</v>
      </c>
      <c r="AU39" s="192">
        <f t="shared" si="30"/>
        <v>20617</v>
      </c>
      <c r="AV39" s="192">
        <f t="shared" si="30"/>
        <v>20617</v>
      </c>
      <c r="AW39" s="192">
        <f t="shared" si="30"/>
        <v>20617</v>
      </c>
      <c r="AX39" s="192">
        <f t="shared" si="30"/>
        <v>20617</v>
      </c>
      <c r="AY39" s="192">
        <f t="shared" si="30"/>
        <v>22147</v>
      </c>
      <c r="AZ39" s="192">
        <f t="shared" si="30"/>
        <v>24060</v>
      </c>
      <c r="BA39" s="192">
        <f t="shared" si="30"/>
        <v>24442</v>
      </c>
      <c r="BB39" s="192">
        <f t="shared" si="30"/>
        <v>24442</v>
      </c>
      <c r="BC39" s="192">
        <f t="shared" si="30"/>
        <v>24442</v>
      </c>
      <c r="BD39" s="192">
        <f t="shared" si="30"/>
        <v>24442</v>
      </c>
      <c r="BE39" s="192">
        <f t="shared" si="30"/>
        <v>24442</v>
      </c>
      <c r="BF39" s="192">
        <f t="shared" si="30"/>
        <v>24442</v>
      </c>
      <c r="BG39" s="192">
        <f t="shared" si="30"/>
        <v>24442</v>
      </c>
      <c r="BH39" s="192">
        <f t="shared" si="30"/>
        <v>24442</v>
      </c>
      <c r="BI39" s="192">
        <f t="shared" si="30"/>
        <v>24442</v>
      </c>
      <c r="BJ39" s="192">
        <f t="shared" si="30"/>
        <v>24442</v>
      </c>
      <c r="BK39" s="192">
        <f t="shared" si="30"/>
        <v>22912</v>
      </c>
      <c r="BL39" s="192">
        <f t="shared" si="30"/>
        <v>22912</v>
      </c>
      <c r="BM39" s="192">
        <f t="shared" si="30"/>
        <v>24442</v>
      </c>
      <c r="BN39" s="192">
        <f t="shared" si="30"/>
        <v>24442</v>
      </c>
      <c r="BO39" s="192">
        <f t="shared" si="30"/>
        <v>25972</v>
      </c>
      <c r="BP39" s="192">
        <f t="shared" si="30"/>
        <v>27885</v>
      </c>
      <c r="BQ39" s="192">
        <f t="shared" si="30"/>
        <v>27885</v>
      </c>
      <c r="BR39" s="192">
        <f t="shared" si="30"/>
        <v>27885</v>
      </c>
      <c r="BS39" s="192">
        <f t="shared" si="30"/>
        <v>27885</v>
      </c>
      <c r="BT39" s="192">
        <f t="shared" si="30"/>
        <v>29797</v>
      </c>
      <c r="BU39" s="192">
        <f t="shared" si="30"/>
        <v>32092</v>
      </c>
      <c r="BV39" s="192">
        <f t="shared" si="30"/>
        <v>32092</v>
      </c>
      <c r="BW39" s="192">
        <f t="shared" si="30"/>
        <v>29797</v>
      </c>
      <c r="BX39" s="192">
        <f t="shared" si="30"/>
        <v>25972</v>
      </c>
      <c r="BY39" s="192">
        <f t="shared" si="30"/>
        <v>25972</v>
      </c>
      <c r="BZ39" s="192">
        <f t="shared" si="30"/>
        <v>27885</v>
      </c>
      <c r="CA39" s="192">
        <f t="shared" si="30"/>
        <v>27885</v>
      </c>
      <c r="CB39" s="192">
        <f t="shared" si="30"/>
        <v>21382</v>
      </c>
      <c r="CC39" s="192">
        <f t="shared" si="30"/>
        <v>21726</v>
      </c>
      <c r="CD39" s="192">
        <f t="shared" si="30"/>
        <v>21726</v>
      </c>
      <c r="CE39" s="192">
        <f t="shared" si="30"/>
        <v>21726</v>
      </c>
      <c r="CF39" s="192">
        <f t="shared" si="30"/>
        <v>20579</v>
      </c>
      <c r="CG39" s="192">
        <f t="shared" si="30"/>
        <v>20579</v>
      </c>
      <c r="CH39" s="192">
        <f t="shared" si="30"/>
        <v>21726</v>
      </c>
      <c r="CI39" s="192">
        <f t="shared" si="30"/>
        <v>21726</v>
      </c>
      <c r="CJ39" s="192">
        <f t="shared" si="30"/>
        <v>21726</v>
      </c>
      <c r="CK39" s="192">
        <f t="shared" si="30"/>
        <v>20579</v>
      </c>
      <c r="CL39" s="192">
        <f t="shared" si="30"/>
        <v>20579</v>
      </c>
      <c r="CM39" s="192">
        <f t="shared" si="30"/>
        <v>20579</v>
      </c>
      <c r="CN39" s="192">
        <f t="shared" si="30"/>
        <v>20579</v>
      </c>
      <c r="CO39" s="192">
        <f t="shared" si="30"/>
        <v>20579</v>
      </c>
      <c r="CP39" s="192">
        <f t="shared" si="30"/>
        <v>20579</v>
      </c>
      <c r="CQ39" s="192">
        <f t="shared" ref="CQ39:DG40" si="31">ROUNDUP(CQ16*0.85,)</f>
        <v>20579</v>
      </c>
      <c r="CR39" s="192">
        <f t="shared" si="31"/>
        <v>20579</v>
      </c>
      <c r="CS39" s="192">
        <f t="shared" si="31"/>
        <v>20579</v>
      </c>
      <c r="CT39" s="192">
        <f t="shared" si="31"/>
        <v>20579</v>
      </c>
      <c r="CU39" s="192">
        <f t="shared" si="31"/>
        <v>20579</v>
      </c>
      <c r="CV39" s="192">
        <f t="shared" si="31"/>
        <v>20579</v>
      </c>
      <c r="CW39" s="192">
        <f t="shared" si="31"/>
        <v>20579</v>
      </c>
      <c r="CX39" s="192">
        <f t="shared" si="31"/>
        <v>20579</v>
      </c>
      <c r="CY39" s="192">
        <f t="shared" si="31"/>
        <v>20579</v>
      </c>
      <c r="CZ39" s="192">
        <f t="shared" si="31"/>
        <v>20579</v>
      </c>
      <c r="DA39" s="192">
        <f t="shared" si="31"/>
        <v>20579</v>
      </c>
      <c r="DB39" s="192">
        <f t="shared" si="31"/>
        <v>20579</v>
      </c>
      <c r="DC39" s="192">
        <f t="shared" si="31"/>
        <v>20579</v>
      </c>
      <c r="DD39" s="192">
        <f t="shared" si="31"/>
        <v>20579</v>
      </c>
      <c r="DE39" s="192">
        <f t="shared" si="31"/>
        <v>20579</v>
      </c>
      <c r="DF39" s="192">
        <f t="shared" si="31"/>
        <v>20579</v>
      </c>
      <c r="DG39" s="192">
        <f t="shared" si="31"/>
        <v>20579</v>
      </c>
      <c r="DH39" s="192">
        <f t="shared" ref="DH39:DR39" si="32">ROUNDUP(DH16*0.85,)</f>
        <v>13503</v>
      </c>
      <c r="DI39" s="192">
        <f t="shared" si="32"/>
        <v>13503</v>
      </c>
      <c r="DJ39" s="192">
        <f t="shared" si="32"/>
        <v>13885</v>
      </c>
      <c r="DK39" s="192">
        <f t="shared" si="32"/>
        <v>13885</v>
      </c>
      <c r="DL39" s="192">
        <f t="shared" si="32"/>
        <v>13503</v>
      </c>
      <c r="DM39" s="192">
        <f t="shared" si="32"/>
        <v>13503</v>
      </c>
      <c r="DN39" s="192">
        <f t="shared" si="32"/>
        <v>13503</v>
      </c>
      <c r="DO39" s="192">
        <f t="shared" si="32"/>
        <v>13503</v>
      </c>
      <c r="DP39" s="192">
        <f t="shared" si="32"/>
        <v>13503</v>
      </c>
      <c r="DQ39" s="192">
        <f t="shared" si="32"/>
        <v>13885</v>
      </c>
      <c r="DR39" s="192">
        <f t="shared" si="32"/>
        <v>13885</v>
      </c>
    </row>
    <row r="40" spans="1:129" s="50" customFormat="1" x14ac:dyDescent="0.2">
      <c r="A40" s="88">
        <f>A31</f>
        <v>2</v>
      </c>
      <c r="B40" s="192" t="e">
        <f t="shared" si="29"/>
        <v>#REF!</v>
      </c>
      <c r="C40" s="192" t="e">
        <f t="shared" si="29"/>
        <v>#REF!</v>
      </c>
      <c r="D40" s="192" t="e">
        <f t="shared" si="29"/>
        <v>#REF!</v>
      </c>
      <c r="E40" s="192" t="e">
        <f t="shared" si="29"/>
        <v>#REF!</v>
      </c>
      <c r="F40" s="192" t="e">
        <f t="shared" si="29"/>
        <v>#REF!</v>
      </c>
      <c r="G40" s="192" t="e">
        <f t="shared" si="29"/>
        <v>#REF!</v>
      </c>
      <c r="H40" s="192" t="e">
        <f t="shared" si="29"/>
        <v>#REF!</v>
      </c>
      <c r="I40" s="192" t="e">
        <f t="shared" si="29"/>
        <v>#REF!</v>
      </c>
      <c r="J40" s="192" t="e">
        <f t="shared" si="29"/>
        <v>#REF!</v>
      </c>
      <c r="K40" s="192" t="e">
        <f t="shared" si="29"/>
        <v>#REF!</v>
      </c>
      <c r="L40" s="192" t="e">
        <f t="shared" si="29"/>
        <v>#REF!</v>
      </c>
      <c r="M40" s="192" t="e">
        <f t="shared" si="29"/>
        <v>#REF!</v>
      </c>
      <c r="N40" s="192" t="e">
        <f t="shared" si="29"/>
        <v>#REF!</v>
      </c>
      <c r="O40" s="192" t="e">
        <f t="shared" si="29"/>
        <v>#REF!</v>
      </c>
      <c r="P40" s="192" t="e">
        <f t="shared" si="29"/>
        <v>#REF!</v>
      </c>
      <c r="Q40" s="192" t="e">
        <f t="shared" si="29"/>
        <v>#REF!</v>
      </c>
      <c r="R40" s="192" t="e">
        <f t="shared" si="29"/>
        <v>#REF!</v>
      </c>
      <c r="S40" s="192" t="e">
        <f t="shared" si="29"/>
        <v>#REF!</v>
      </c>
      <c r="T40" s="192">
        <f t="shared" si="29"/>
        <v>32513</v>
      </c>
      <c r="U40" s="192">
        <f t="shared" si="29"/>
        <v>43605</v>
      </c>
      <c r="V40" s="192">
        <f t="shared" si="29"/>
        <v>43605</v>
      </c>
      <c r="W40" s="192">
        <f t="shared" si="29"/>
        <v>43605</v>
      </c>
      <c r="X40" s="192">
        <f t="shared" si="29"/>
        <v>38250</v>
      </c>
      <c r="Y40" s="192">
        <f t="shared" si="29"/>
        <v>38250</v>
      </c>
      <c r="Z40" s="192">
        <f t="shared" si="29"/>
        <v>38250</v>
      </c>
      <c r="AA40" s="192">
        <f t="shared" si="29"/>
        <v>38250</v>
      </c>
      <c r="AB40" s="192">
        <f t="shared" si="29"/>
        <v>38250</v>
      </c>
      <c r="AC40" s="192">
        <f t="shared" si="29"/>
        <v>38250</v>
      </c>
      <c r="AD40" s="192">
        <f t="shared" si="29"/>
        <v>31671</v>
      </c>
      <c r="AE40" s="192">
        <f t="shared" si="30"/>
        <v>19049</v>
      </c>
      <c r="AF40" s="192">
        <f t="shared" si="30"/>
        <v>19049</v>
      </c>
      <c r="AG40" s="192">
        <f t="shared" si="30"/>
        <v>19049</v>
      </c>
      <c r="AH40" s="192">
        <f t="shared" si="30"/>
        <v>19049</v>
      </c>
      <c r="AI40" s="192">
        <f t="shared" si="30"/>
        <v>19049</v>
      </c>
      <c r="AJ40" s="192">
        <f t="shared" si="30"/>
        <v>20579</v>
      </c>
      <c r="AK40" s="192">
        <f t="shared" si="30"/>
        <v>20579</v>
      </c>
      <c r="AL40" s="192">
        <f t="shared" si="30"/>
        <v>20579</v>
      </c>
      <c r="AM40" s="192">
        <f t="shared" si="30"/>
        <v>20579</v>
      </c>
      <c r="AN40" s="192">
        <f t="shared" si="30"/>
        <v>20579</v>
      </c>
      <c r="AO40" s="192">
        <f t="shared" si="30"/>
        <v>19049</v>
      </c>
      <c r="AP40" s="192">
        <f t="shared" si="30"/>
        <v>19049</v>
      </c>
      <c r="AQ40" s="192">
        <f t="shared" si="30"/>
        <v>19049</v>
      </c>
      <c r="AR40" s="192">
        <f t="shared" si="30"/>
        <v>19049</v>
      </c>
      <c r="AS40" s="192">
        <f t="shared" si="30"/>
        <v>19049</v>
      </c>
      <c r="AT40" s="192">
        <f t="shared" si="30"/>
        <v>22109</v>
      </c>
      <c r="AU40" s="192">
        <f t="shared" si="30"/>
        <v>22109</v>
      </c>
      <c r="AV40" s="192">
        <f t="shared" si="30"/>
        <v>22109</v>
      </c>
      <c r="AW40" s="192">
        <f t="shared" si="30"/>
        <v>22109</v>
      </c>
      <c r="AX40" s="192">
        <f t="shared" si="30"/>
        <v>22109</v>
      </c>
      <c r="AY40" s="192">
        <f t="shared" si="30"/>
        <v>23639</v>
      </c>
      <c r="AZ40" s="192">
        <f t="shared" si="30"/>
        <v>25551</v>
      </c>
      <c r="BA40" s="192">
        <f t="shared" si="30"/>
        <v>25934</v>
      </c>
      <c r="BB40" s="192">
        <f t="shared" si="30"/>
        <v>25934</v>
      </c>
      <c r="BC40" s="192">
        <f t="shared" si="30"/>
        <v>25934</v>
      </c>
      <c r="BD40" s="192">
        <f t="shared" si="30"/>
        <v>25934</v>
      </c>
      <c r="BE40" s="192">
        <f t="shared" si="30"/>
        <v>25934</v>
      </c>
      <c r="BF40" s="192">
        <f t="shared" si="30"/>
        <v>25934</v>
      </c>
      <c r="BG40" s="192">
        <f t="shared" si="30"/>
        <v>25934</v>
      </c>
      <c r="BH40" s="192">
        <f t="shared" si="30"/>
        <v>25934</v>
      </c>
      <c r="BI40" s="192">
        <f t="shared" si="30"/>
        <v>25934</v>
      </c>
      <c r="BJ40" s="192">
        <f t="shared" si="30"/>
        <v>25934</v>
      </c>
      <c r="BK40" s="192">
        <f t="shared" si="30"/>
        <v>24404</v>
      </c>
      <c r="BL40" s="192">
        <f t="shared" si="30"/>
        <v>24404</v>
      </c>
      <c r="BM40" s="192">
        <f t="shared" si="30"/>
        <v>25934</v>
      </c>
      <c r="BN40" s="192">
        <f t="shared" si="30"/>
        <v>25934</v>
      </c>
      <c r="BO40" s="192">
        <f t="shared" si="30"/>
        <v>27464</v>
      </c>
      <c r="BP40" s="192">
        <f t="shared" si="30"/>
        <v>29376</v>
      </c>
      <c r="BQ40" s="192">
        <f t="shared" si="30"/>
        <v>29376</v>
      </c>
      <c r="BR40" s="192">
        <f t="shared" si="30"/>
        <v>29376</v>
      </c>
      <c r="BS40" s="192">
        <f t="shared" si="30"/>
        <v>29376</v>
      </c>
      <c r="BT40" s="192">
        <f t="shared" si="30"/>
        <v>31289</v>
      </c>
      <c r="BU40" s="192">
        <f t="shared" si="30"/>
        <v>33584</v>
      </c>
      <c r="BV40" s="192">
        <f t="shared" si="30"/>
        <v>33584</v>
      </c>
      <c r="BW40" s="192">
        <f t="shared" si="30"/>
        <v>31289</v>
      </c>
      <c r="BX40" s="192">
        <f t="shared" si="30"/>
        <v>27464</v>
      </c>
      <c r="BY40" s="192">
        <f t="shared" si="30"/>
        <v>27464</v>
      </c>
      <c r="BZ40" s="192">
        <f t="shared" si="30"/>
        <v>29376</v>
      </c>
      <c r="CA40" s="192">
        <f t="shared" si="30"/>
        <v>29376</v>
      </c>
      <c r="CB40" s="192">
        <f t="shared" si="30"/>
        <v>22874</v>
      </c>
      <c r="CC40" s="192">
        <f t="shared" si="30"/>
        <v>23218</v>
      </c>
      <c r="CD40" s="192">
        <f t="shared" si="30"/>
        <v>23218</v>
      </c>
      <c r="CE40" s="192">
        <f t="shared" si="30"/>
        <v>23218</v>
      </c>
      <c r="CF40" s="192">
        <f t="shared" si="30"/>
        <v>22071</v>
      </c>
      <c r="CG40" s="192">
        <f t="shared" si="30"/>
        <v>22071</v>
      </c>
      <c r="CH40" s="192">
        <f t="shared" si="30"/>
        <v>23218</v>
      </c>
      <c r="CI40" s="192">
        <f t="shared" si="30"/>
        <v>23218</v>
      </c>
      <c r="CJ40" s="192">
        <f t="shared" si="30"/>
        <v>23218</v>
      </c>
      <c r="CK40" s="192">
        <f t="shared" si="30"/>
        <v>22071</v>
      </c>
      <c r="CL40" s="192">
        <f t="shared" si="30"/>
        <v>22071</v>
      </c>
      <c r="CM40" s="192">
        <f t="shared" si="30"/>
        <v>22071</v>
      </c>
      <c r="CN40" s="192">
        <f t="shared" si="30"/>
        <v>22071</v>
      </c>
      <c r="CO40" s="192">
        <f t="shared" si="30"/>
        <v>22071</v>
      </c>
      <c r="CP40" s="192">
        <f t="shared" si="30"/>
        <v>22071</v>
      </c>
      <c r="CQ40" s="192">
        <f t="shared" si="31"/>
        <v>22071</v>
      </c>
      <c r="CR40" s="192">
        <f t="shared" si="31"/>
        <v>22071</v>
      </c>
      <c r="CS40" s="192">
        <f t="shared" si="31"/>
        <v>22071</v>
      </c>
      <c r="CT40" s="192">
        <f t="shared" si="31"/>
        <v>22071</v>
      </c>
      <c r="CU40" s="192">
        <f t="shared" si="31"/>
        <v>22071</v>
      </c>
      <c r="CV40" s="192">
        <f t="shared" si="31"/>
        <v>22071</v>
      </c>
      <c r="CW40" s="192">
        <f t="shared" si="31"/>
        <v>22071</v>
      </c>
      <c r="CX40" s="192">
        <f t="shared" si="31"/>
        <v>22071</v>
      </c>
      <c r="CY40" s="192">
        <f t="shared" si="31"/>
        <v>22071</v>
      </c>
      <c r="CZ40" s="192">
        <f t="shared" si="31"/>
        <v>22071</v>
      </c>
      <c r="DA40" s="192">
        <f t="shared" si="31"/>
        <v>22071</v>
      </c>
      <c r="DB40" s="192">
        <f t="shared" si="31"/>
        <v>22071</v>
      </c>
      <c r="DC40" s="192">
        <f t="shared" si="31"/>
        <v>22071</v>
      </c>
      <c r="DD40" s="192">
        <f t="shared" si="31"/>
        <v>22071</v>
      </c>
      <c r="DE40" s="192">
        <f t="shared" si="31"/>
        <v>22071</v>
      </c>
      <c r="DF40" s="192">
        <f t="shared" si="31"/>
        <v>22071</v>
      </c>
      <c r="DG40" s="192">
        <f t="shared" si="31"/>
        <v>22071</v>
      </c>
      <c r="DH40" s="192">
        <f t="shared" ref="DH40:DR40" si="33">ROUNDUP(DH17*0.85,)</f>
        <v>14918</v>
      </c>
      <c r="DI40" s="192">
        <f t="shared" si="33"/>
        <v>14918</v>
      </c>
      <c r="DJ40" s="192">
        <f t="shared" si="33"/>
        <v>15300</v>
      </c>
      <c r="DK40" s="192">
        <f t="shared" si="33"/>
        <v>15300</v>
      </c>
      <c r="DL40" s="192">
        <f t="shared" si="33"/>
        <v>14918</v>
      </c>
      <c r="DM40" s="192">
        <f t="shared" si="33"/>
        <v>14918</v>
      </c>
      <c r="DN40" s="192">
        <f t="shared" si="33"/>
        <v>14918</v>
      </c>
      <c r="DO40" s="192">
        <f t="shared" si="33"/>
        <v>14918</v>
      </c>
      <c r="DP40" s="192">
        <f t="shared" si="33"/>
        <v>14918</v>
      </c>
      <c r="DQ40" s="192">
        <f t="shared" si="33"/>
        <v>15300</v>
      </c>
      <c r="DR40" s="192">
        <f t="shared" si="33"/>
        <v>15300</v>
      </c>
    </row>
    <row r="41" spans="1:129" s="50" customFormat="1" x14ac:dyDescent="0.2">
      <c r="A41" s="42" t="s">
        <v>85</v>
      </c>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row>
    <row r="42" spans="1:129" s="50" customFormat="1" x14ac:dyDescent="0.2">
      <c r="A42" s="88">
        <f>A30</f>
        <v>1</v>
      </c>
      <c r="B42" s="192" t="e">
        <f t="shared" ref="B42:AD43" si="34">ROUNDUP(B19*0.85,)</f>
        <v>#REF!</v>
      </c>
      <c r="C42" s="192" t="e">
        <f t="shared" si="34"/>
        <v>#REF!</v>
      </c>
      <c r="D42" s="192" t="e">
        <f t="shared" si="34"/>
        <v>#REF!</v>
      </c>
      <c r="E42" s="192" t="e">
        <f t="shared" si="34"/>
        <v>#REF!</v>
      </c>
      <c r="F42" s="192" t="e">
        <f t="shared" si="34"/>
        <v>#REF!</v>
      </c>
      <c r="G42" s="192" t="e">
        <f t="shared" si="34"/>
        <v>#REF!</v>
      </c>
      <c r="H42" s="192" t="e">
        <f t="shared" si="34"/>
        <v>#REF!</v>
      </c>
      <c r="I42" s="192" t="e">
        <f t="shared" si="34"/>
        <v>#REF!</v>
      </c>
      <c r="J42" s="192" t="e">
        <f t="shared" si="34"/>
        <v>#REF!</v>
      </c>
      <c r="K42" s="192" t="e">
        <f t="shared" si="34"/>
        <v>#REF!</v>
      </c>
      <c r="L42" s="192" t="e">
        <f t="shared" si="34"/>
        <v>#REF!</v>
      </c>
      <c r="M42" s="192" t="e">
        <f t="shared" si="34"/>
        <v>#REF!</v>
      </c>
      <c r="N42" s="192" t="e">
        <f t="shared" si="34"/>
        <v>#REF!</v>
      </c>
      <c r="O42" s="192" t="e">
        <f t="shared" si="34"/>
        <v>#REF!</v>
      </c>
      <c r="P42" s="192" t="e">
        <f t="shared" si="34"/>
        <v>#REF!</v>
      </c>
      <c r="Q42" s="192" t="e">
        <f t="shared" si="34"/>
        <v>#REF!</v>
      </c>
      <c r="R42" s="192" t="e">
        <f t="shared" si="34"/>
        <v>#REF!</v>
      </c>
      <c r="S42" s="192" t="e">
        <f t="shared" si="34"/>
        <v>#REF!</v>
      </c>
      <c r="T42" s="192">
        <f t="shared" si="34"/>
        <v>32322</v>
      </c>
      <c r="U42" s="192">
        <f t="shared" si="34"/>
        <v>43414</v>
      </c>
      <c r="V42" s="192">
        <f t="shared" si="34"/>
        <v>43414</v>
      </c>
      <c r="W42" s="192">
        <f t="shared" si="34"/>
        <v>43414</v>
      </c>
      <c r="X42" s="192">
        <f t="shared" si="34"/>
        <v>38059</v>
      </c>
      <c r="Y42" s="192">
        <f t="shared" si="34"/>
        <v>38059</v>
      </c>
      <c r="Z42" s="192">
        <f t="shared" si="34"/>
        <v>38059</v>
      </c>
      <c r="AA42" s="192">
        <f t="shared" si="34"/>
        <v>38059</v>
      </c>
      <c r="AB42" s="192">
        <f t="shared" si="34"/>
        <v>38059</v>
      </c>
      <c r="AC42" s="192">
        <f t="shared" si="34"/>
        <v>38059</v>
      </c>
      <c r="AD42" s="192">
        <f t="shared" si="34"/>
        <v>31327</v>
      </c>
      <c r="AE42" s="192">
        <f t="shared" ref="AE42:CP43" si="35">ROUNDUP(AE19*0.85,)</f>
        <v>18705</v>
      </c>
      <c r="AF42" s="192">
        <f t="shared" si="35"/>
        <v>18705</v>
      </c>
      <c r="AG42" s="192">
        <f t="shared" si="35"/>
        <v>18705</v>
      </c>
      <c r="AH42" s="192">
        <f t="shared" si="35"/>
        <v>18705</v>
      </c>
      <c r="AI42" s="192">
        <f t="shared" si="35"/>
        <v>18705</v>
      </c>
      <c r="AJ42" s="192">
        <f t="shared" si="35"/>
        <v>20235</v>
      </c>
      <c r="AK42" s="192">
        <f t="shared" si="35"/>
        <v>20235</v>
      </c>
      <c r="AL42" s="192">
        <f t="shared" si="35"/>
        <v>20235</v>
      </c>
      <c r="AM42" s="192">
        <f t="shared" si="35"/>
        <v>20235</v>
      </c>
      <c r="AN42" s="192">
        <f t="shared" si="35"/>
        <v>20235</v>
      </c>
      <c r="AO42" s="192">
        <f t="shared" si="35"/>
        <v>18705</v>
      </c>
      <c r="AP42" s="192">
        <f t="shared" si="35"/>
        <v>18705</v>
      </c>
      <c r="AQ42" s="192">
        <f t="shared" si="35"/>
        <v>18705</v>
      </c>
      <c r="AR42" s="192">
        <f t="shared" si="35"/>
        <v>18705</v>
      </c>
      <c r="AS42" s="192">
        <f t="shared" si="35"/>
        <v>18705</v>
      </c>
      <c r="AT42" s="192">
        <f t="shared" si="35"/>
        <v>21765</v>
      </c>
      <c r="AU42" s="192">
        <f t="shared" si="35"/>
        <v>21765</v>
      </c>
      <c r="AV42" s="192">
        <f t="shared" si="35"/>
        <v>21765</v>
      </c>
      <c r="AW42" s="192">
        <f t="shared" si="35"/>
        <v>21765</v>
      </c>
      <c r="AX42" s="192">
        <f t="shared" si="35"/>
        <v>21765</v>
      </c>
      <c r="AY42" s="192">
        <f t="shared" si="35"/>
        <v>23295</v>
      </c>
      <c r="AZ42" s="192">
        <f t="shared" si="35"/>
        <v>25207</v>
      </c>
      <c r="BA42" s="192">
        <f t="shared" si="35"/>
        <v>25743</v>
      </c>
      <c r="BB42" s="192">
        <f t="shared" si="35"/>
        <v>25743</v>
      </c>
      <c r="BC42" s="192">
        <f t="shared" si="35"/>
        <v>25743</v>
      </c>
      <c r="BD42" s="192">
        <f t="shared" si="35"/>
        <v>25743</v>
      </c>
      <c r="BE42" s="192">
        <f t="shared" si="35"/>
        <v>25743</v>
      </c>
      <c r="BF42" s="192">
        <f t="shared" si="35"/>
        <v>25743</v>
      </c>
      <c r="BG42" s="192">
        <f t="shared" si="35"/>
        <v>25743</v>
      </c>
      <c r="BH42" s="192">
        <f t="shared" si="35"/>
        <v>25743</v>
      </c>
      <c r="BI42" s="192">
        <f t="shared" si="35"/>
        <v>25743</v>
      </c>
      <c r="BJ42" s="192">
        <f t="shared" si="35"/>
        <v>25743</v>
      </c>
      <c r="BK42" s="192">
        <f t="shared" si="35"/>
        <v>24213</v>
      </c>
      <c r="BL42" s="192">
        <f t="shared" si="35"/>
        <v>24213</v>
      </c>
      <c r="BM42" s="192">
        <f t="shared" si="35"/>
        <v>25743</v>
      </c>
      <c r="BN42" s="192">
        <f t="shared" si="35"/>
        <v>25743</v>
      </c>
      <c r="BO42" s="192">
        <f t="shared" si="35"/>
        <v>27273</v>
      </c>
      <c r="BP42" s="192">
        <f t="shared" si="35"/>
        <v>29185</v>
      </c>
      <c r="BQ42" s="192">
        <f t="shared" si="35"/>
        <v>29185</v>
      </c>
      <c r="BR42" s="192">
        <f t="shared" si="35"/>
        <v>29185</v>
      </c>
      <c r="BS42" s="192">
        <f t="shared" si="35"/>
        <v>29185</v>
      </c>
      <c r="BT42" s="192">
        <f t="shared" si="35"/>
        <v>31098</v>
      </c>
      <c r="BU42" s="192">
        <f t="shared" si="35"/>
        <v>33393</v>
      </c>
      <c r="BV42" s="192">
        <f t="shared" si="35"/>
        <v>33393</v>
      </c>
      <c r="BW42" s="192">
        <f t="shared" si="35"/>
        <v>31098</v>
      </c>
      <c r="BX42" s="192">
        <f t="shared" si="35"/>
        <v>27273</v>
      </c>
      <c r="BY42" s="192">
        <f t="shared" si="35"/>
        <v>27273</v>
      </c>
      <c r="BZ42" s="192">
        <f t="shared" si="35"/>
        <v>29185</v>
      </c>
      <c r="CA42" s="192">
        <f t="shared" si="35"/>
        <v>29185</v>
      </c>
      <c r="CB42" s="192">
        <f t="shared" si="35"/>
        <v>22683</v>
      </c>
      <c r="CC42" s="192">
        <f t="shared" si="35"/>
        <v>23027</v>
      </c>
      <c r="CD42" s="192">
        <f t="shared" si="35"/>
        <v>23027</v>
      </c>
      <c r="CE42" s="192">
        <f t="shared" si="35"/>
        <v>23027</v>
      </c>
      <c r="CF42" s="192">
        <f t="shared" si="35"/>
        <v>21879</v>
      </c>
      <c r="CG42" s="192">
        <f t="shared" si="35"/>
        <v>21879</v>
      </c>
      <c r="CH42" s="192">
        <f t="shared" si="35"/>
        <v>23027</v>
      </c>
      <c r="CI42" s="192">
        <f t="shared" si="35"/>
        <v>23027</v>
      </c>
      <c r="CJ42" s="192">
        <f t="shared" si="35"/>
        <v>23027</v>
      </c>
      <c r="CK42" s="192">
        <f t="shared" si="35"/>
        <v>21726</v>
      </c>
      <c r="CL42" s="192">
        <f t="shared" si="35"/>
        <v>21726</v>
      </c>
      <c r="CM42" s="192">
        <f t="shared" si="35"/>
        <v>21726</v>
      </c>
      <c r="CN42" s="192">
        <f t="shared" si="35"/>
        <v>21726</v>
      </c>
      <c r="CO42" s="192">
        <f t="shared" si="35"/>
        <v>21726</v>
      </c>
      <c r="CP42" s="192">
        <f t="shared" si="35"/>
        <v>21726</v>
      </c>
      <c r="CQ42" s="192">
        <f t="shared" ref="CQ42:DG43" si="36">ROUNDUP(CQ19*0.85,)</f>
        <v>21726</v>
      </c>
      <c r="CR42" s="192">
        <f t="shared" si="36"/>
        <v>21726</v>
      </c>
      <c r="CS42" s="192">
        <f t="shared" si="36"/>
        <v>21726</v>
      </c>
      <c r="CT42" s="192">
        <f t="shared" si="36"/>
        <v>21726</v>
      </c>
      <c r="CU42" s="192">
        <f t="shared" si="36"/>
        <v>21726</v>
      </c>
      <c r="CV42" s="192">
        <f t="shared" si="36"/>
        <v>21726</v>
      </c>
      <c r="CW42" s="192">
        <f t="shared" si="36"/>
        <v>21726</v>
      </c>
      <c r="CX42" s="192">
        <f t="shared" si="36"/>
        <v>21726</v>
      </c>
      <c r="CY42" s="192">
        <f t="shared" si="36"/>
        <v>21726</v>
      </c>
      <c r="CZ42" s="192">
        <f t="shared" si="36"/>
        <v>21726</v>
      </c>
      <c r="DA42" s="192">
        <f t="shared" si="36"/>
        <v>21726</v>
      </c>
      <c r="DB42" s="192">
        <f t="shared" si="36"/>
        <v>21726</v>
      </c>
      <c r="DC42" s="192">
        <f t="shared" si="36"/>
        <v>21726</v>
      </c>
      <c r="DD42" s="192">
        <f t="shared" si="36"/>
        <v>21726</v>
      </c>
      <c r="DE42" s="192">
        <f t="shared" si="36"/>
        <v>21726</v>
      </c>
      <c r="DF42" s="192">
        <f t="shared" si="36"/>
        <v>21726</v>
      </c>
      <c r="DG42" s="192">
        <f t="shared" si="36"/>
        <v>21726</v>
      </c>
      <c r="DH42" s="192">
        <f t="shared" ref="DH42:DR42" si="37">ROUNDUP(DH19*0.85,)</f>
        <v>14650</v>
      </c>
      <c r="DI42" s="192">
        <f t="shared" si="37"/>
        <v>14650</v>
      </c>
      <c r="DJ42" s="192">
        <f t="shared" si="37"/>
        <v>15033</v>
      </c>
      <c r="DK42" s="192">
        <f t="shared" si="37"/>
        <v>15033</v>
      </c>
      <c r="DL42" s="192">
        <f t="shared" si="37"/>
        <v>14650</v>
      </c>
      <c r="DM42" s="192">
        <f t="shared" si="37"/>
        <v>14650</v>
      </c>
      <c r="DN42" s="192">
        <f t="shared" si="37"/>
        <v>14650</v>
      </c>
      <c r="DO42" s="192">
        <f t="shared" si="37"/>
        <v>14650</v>
      </c>
      <c r="DP42" s="192">
        <f t="shared" si="37"/>
        <v>14650</v>
      </c>
      <c r="DQ42" s="192">
        <f t="shared" si="37"/>
        <v>15033</v>
      </c>
      <c r="DR42" s="192">
        <f t="shared" si="37"/>
        <v>15033</v>
      </c>
    </row>
    <row r="43" spans="1:129" s="50" customFormat="1" x14ac:dyDescent="0.2">
      <c r="A43" s="88">
        <f>A31</f>
        <v>2</v>
      </c>
      <c r="B43" s="192" t="e">
        <f t="shared" si="34"/>
        <v>#REF!</v>
      </c>
      <c r="C43" s="192" t="e">
        <f t="shared" si="34"/>
        <v>#REF!</v>
      </c>
      <c r="D43" s="192" t="e">
        <f t="shared" si="34"/>
        <v>#REF!</v>
      </c>
      <c r="E43" s="192" t="e">
        <f t="shared" si="34"/>
        <v>#REF!</v>
      </c>
      <c r="F43" s="192" t="e">
        <f t="shared" si="34"/>
        <v>#REF!</v>
      </c>
      <c r="G43" s="192" t="e">
        <f t="shared" si="34"/>
        <v>#REF!</v>
      </c>
      <c r="H43" s="192" t="e">
        <f t="shared" si="34"/>
        <v>#REF!</v>
      </c>
      <c r="I43" s="192" t="e">
        <f t="shared" si="34"/>
        <v>#REF!</v>
      </c>
      <c r="J43" s="192" t="e">
        <f t="shared" si="34"/>
        <v>#REF!</v>
      </c>
      <c r="K43" s="192" t="e">
        <f t="shared" si="34"/>
        <v>#REF!</v>
      </c>
      <c r="L43" s="192" t="e">
        <f t="shared" si="34"/>
        <v>#REF!</v>
      </c>
      <c r="M43" s="192" t="e">
        <f t="shared" si="34"/>
        <v>#REF!</v>
      </c>
      <c r="N43" s="192" t="e">
        <f t="shared" si="34"/>
        <v>#REF!</v>
      </c>
      <c r="O43" s="192" t="e">
        <f t="shared" si="34"/>
        <v>#REF!</v>
      </c>
      <c r="P43" s="192" t="e">
        <f t="shared" si="34"/>
        <v>#REF!</v>
      </c>
      <c r="Q43" s="192" t="e">
        <f t="shared" si="34"/>
        <v>#REF!</v>
      </c>
      <c r="R43" s="192" t="e">
        <f t="shared" si="34"/>
        <v>#REF!</v>
      </c>
      <c r="S43" s="192" t="e">
        <f t="shared" si="34"/>
        <v>#REF!</v>
      </c>
      <c r="T43" s="192">
        <f t="shared" si="34"/>
        <v>34043</v>
      </c>
      <c r="U43" s="192">
        <f t="shared" si="34"/>
        <v>45135</v>
      </c>
      <c r="V43" s="192">
        <f t="shared" si="34"/>
        <v>45135</v>
      </c>
      <c r="W43" s="192">
        <f t="shared" si="34"/>
        <v>45135</v>
      </c>
      <c r="X43" s="192">
        <f t="shared" si="34"/>
        <v>39780</v>
      </c>
      <c r="Y43" s="192">
        <f t="shared" si="34"/>
        <v>39780</v>
      </c>
      <c r="Z43" s="192">
        <f t="shared" si="34"/>
        <v>39780</v>
      </c>
      <c r="AA43" s="192">
        <f t="shared" si="34"/>
        <v>39780</v>
      </c>
      <c r="AB43" s="192">
        <f t="shared" si="34"/>
        <v>39780</v>
      </c>
      <c r="AC43" s="192">
        <f t="shared" si="34"/>
        <v>39780</v>
      </c>
      <c r="AD43" s="192">
        <f t="shared" si="34"/>
        <v>32819</v>
      </c>
      <c r="AE43" s="192">
        <f t="shared" si="35"/>
        <v>20196</v>
      </c>
      <c r="AF43" s="192">
        <f t="shared" si="35"/>
        <v>20196</v>
      </c>
      <c r="AG43" s="192">
        <f t="shared" si="35"/>
        <v>20196</v>
      </c>
      <c r="AH43" s="192">
        <f t="shared" si="35"/>
        <v>20196</v>
      </c>
      <c r="AI43" s="192">
        <f t="shared" si="35"/>
        <v>20196</v>
      </c>
      <c r="AJ43" s="192">
        <f t="shared" si="35"/>
        <v>21726</v>
      </c>
      <c r="AK43" s="192">
        <f t="shared" si="35"/>
        <v>21726</v>
      </c>
      <c r="AL43" s="192">
        <f t="shared" si="35"/>
        <v>21726</v>
      </c>
      <c r="AM43" s="192">
        <f t="shared" si="35"/>
        <v>21726</v>
      </c>
      <c r="AN43" s="192">
        <f t="shared" si="35"/>
        <v>21726</v>
      </c>
      <c r="AO43" s="192">
        <f t="shared" si="35"/>
        <v>20196</v>
      </c>
      <c r="AP43" s="192">
        <f t="shared" si="35"/>
        <v>20196</v>
      </c>
      <c r="AQ43" s="192">
        <f t="shared" si="35"/>
        <v>20196</v>
      </c>
      <c r="AR43" s="192">
        <f t="shared" si="35"/>
        <v>20196</v>
      </c>
      <c r="AS43" s="192">
        <f t="shared" si="35"/>
        <v>20196</v>
      </c>
      <c r="AT43" s="192">
        <f t="shared" si="35"/>
        <v>23256</v>
      </c>
      <c r="AU43" s="192">
        <f t="shared" si="35"/>
        <v>23256</v>
      </c>
      <c r="AV43" s="192">
        <f t="shared" si="35"/>
        <v>23256</v>
      </c>
      <c r="AW43" s="192">
        <f t="shared" si="35"/>
        <v>23256</v>
      </c>
      <c r="AX43" s="192">
        <f t="shared" si="35"/>
        <v>23256</v>
      </c>
      <c r="AY43" s="192">
        <f t="shared" si="35"/>
        <v>24786</v>
      </c>
      <c r="AZ43" s="192">
        <f t="shared" si="35"/>
        <v>26699</v>
      </c>
      <c r="BA43" s="192">
        <f t="shared" si="35"/>
        <v>27234</v>
      </c>
      <c r="BB43" s="192">
        <f t="shared" si="35"/>
        <v>27234</v>
      </c>
      <c r="BC43" s="192">
        <f t="shared" si="35"/>
        <v>27234</v>
      </c>
      <c r="BD43" s="192">
        <f t="shared" si="35"/>
        <v>27234</v>
      </c>
      <c r="BE43" s="192">
        <f t="shared" si="35"/>
        <v>27234</v>
      </c>
      <c r="BF43" s="192">
        <f t="shared" si="35"/>
        <v>27234</v>
      </c>
      <c r="BG43" s="192">
        <f t="shared" si="35"/>
        <v>27234</v>
      </c>
      <c r="BH43" s="192">
        <f t="shared" si="35"/>
        <v>27234</v>
      </c>
      <c r="BI43" s="192">
        <f t="shared" si="35"/>
        <v>27234</v>
      </c>
      <c r="BJ43" s="192">
        <f t="shared" si="35"/>
        <v>27234</v>
      </c>
      <c r="BK43" s="192">
        <f t="shared" si="35"/>
        <v>25704</v>
      </c>
      <c r="BL43" s="192">
        <f t="shared" si="35"/>
        <v>25704</v>
      </c>
      <c r="BM43" s="192">
        <f t="shared" si="35"/>
        <v>27234</v>
      </c>
      <c r="BN43" s="192">
        <f t="shared" si="35"/>
        <v>27234</v>
      </c>
      <c r="BO43" s="192">
        <f t="shared" si="35"/>
        <v>28764</v>
      </c>
      <c r="BP43" s="192">
        <f t="shared" si="35"/>
        <v>30677</v>
      </c>
      <c r="BQ43" s="192">
        <f t="shared" si="35"/>
        <v>30677</v>
      </c>
      <c r="BR43" s="192">
        <f t="shared" si="35"/>
        <v>30677</v>
      </c>
      <c r="BS43" s="192">
        <f t="shared" si="35"/>
        <v>30677</v>
      </c>
      <c r="BT43" s="192">
        <f t="shared" si="35"/>
        <v>32589</v>
      </c>
      <c r="BU43" s="192">
        <f t="shared" si="35"/>
        <v>34884</v>
      </c>
      <c r="BV43" s="192">
        <f t="shared" si="35"/>
        <v>34884</v>
      </c>
      <c r="BW43" s="192">
        <f t="shared" si="35"/>
        <v>32589</v>
      </c>
      <c r="BX43" s="192">
        <f t="shared" si="35"/>
        <v>28764</v>
      </c>
      <c r="BY43" s="192">
        <f t="shared" si="35"/>
        <v>28764</v>
      </c>
      <c r="BZ43" s="192">
        <f t="shared" si="35"/>
        <v>30677</v>
      </c>
      <c r="CA43" s="192">
        <f t="shared" si="35"/>
        <v>30677</v>
      </c>
      <c r="CB43" s="192">
        <f t="shared" si="35"/>
        <v>24174</v>
      </c>
      <c r="CC43" s="192">
        <f t="shared" si="35"/>
        <v>24519</v>
      </c>
      <c r="CD43" s="192">
        <f t="shared" si="35"/>
        <v>24519</v>
      </c>
      <c r="CE43" s="192">
        <f t="shared" si="35"/>
        <v>24519</v>
      </c>
      <c r="CF43" s="192">
        <f t="shared" si="35"/>
        <v>23371</v>
      </c>
      <c r="CG43" s="192">
        <f t="shared" si="35"/>
        <v>23371</v>
      </c>
      <c r="CH43" s="192">
        <f t="shared" si="35"/>
        <v>24519</v>
      </c>
      <c r="CI43" s="192">
        <f t="shared" si="35"/>
        <v>24519</v>
      </c>
      <c r="CJ43" s="192">
        <f t="shared" si="35"/>
        <v>24519</v>
      </c>
      <c r="CK43" s="192">
        <f t="shared" si="35"/>
        <v>23218</v>
      </c>
      <c r="CL43" s="192">
        <f t="shared" si="35"/>
        <v>23218</v>
      </c>
      <c r="CM43" s="192">
        <f t="shared" si="35"/>
        <v>23218</v>
      </c>
      <c r="CN43" s="192">
        <f t="shared" si="35"/>
        <v>23218</v>
      </c>
      <c r="CO43" s="192">
        <f t="shared" si="35"/>
        <v>23218</v>
      </c>
      <c r="CP43" s="192">
        <f t="shared" si="35"/>
        <v>23218</v>
      </c>
      <c r="CQ43" s="192">
        <f t="shared" si="36"/>
        <v>23218</v>
      </c>
      <c r="CR43" s="192">
        <f t="shared" si="36"/>
        <v>23218</v>
      </c>
      <c r="CS43" s="192">
        <f t="shared" si="36"/>
        <v>23218</v>
      </c>
      <c r="CT43" s="192">
        <f t="shared" si="36"/>
        <v>23218</v>
      </c>
      <c r="CU43" s="192">
        <f t="shared" si="36"/>
        <v>23218</v>
      </c>
      <c r="CV43" s="192">
        <f t="shared" si="36"/>
        <v>23218</v>
      </c>
      <c r="CW43" s="192">
        <f t="shared" si="36"/>
        <v>23218</v>
      </c>
      <c r="CX43" s="192">
        <f t="shared" si="36"/>
        <v>23218</v>
      </c>
      <c r="CY43" s="192">
        <f t="shared" si="36"/>
        <v>23218</v>
      </c>
      <c r="CZ43" s="192">
        <f t="shared" si="36"/>
        <v>23218</v>
      </c>
      <c r="DA43" s="192">
        <f t="shared" si="36"/>
        <v>23218</v>
      </c>
      <c r="DB43" s="192">
        <f t="shared" si="36"/>
        <v>23218</v>
      </c>
      <c r="DC43" s="192">
        <f t="shared" si="36"/>
        <v>23218</v>
      </c>
      <c r="DD43" s="192">
        <f t="shared" si="36"/>
        <v>23218</v>
      </c>
      <c r="DE43" s="192">
        <f t="shared" si="36"/>
        <v>23218</v>
      </c>
      <c r="DF43" s="192">
        <f t="shared" si="36"/>
        <v>23218</v>
      </c>
      <c r="DG43" s="192">
        <f t="shared" si="36"/>
        <v>23218</v>
      </c>
      <c r="DH43" s="192">
        <f t="shared" ref="DH43:DR43" si="38">ROUNDUP(DH20*0.85,)</f>
        <v>16065</v>
      </c>
      <c r="DI43" s="192">
        <f t="shared" si="38"/>
        <v>16065</v>
      </c>
      <c r="DJ43" s="192">
        <f t="shared" si="38"/>
        <v>16448</v>
      </c>
      <c r="DK43" s="192">
        <f t="shared" si="38"/>
        <v>16448</v>
      </c>
      <c r="DL43" s="192">
        <f t="shared" si="38"/>
        <v>16065</v>
      </c>
      <c r="DM43" s="192">
        <f t="shared" si="38"/>
        <v>16065</v>
      </c>
      <c r="DN43" s="192">
        <f t="shared" si="38"/>
        <v>16065</v>
      </c>
      <c r="DO43" s="192">
        <f t="shared" si="38"/>
        <v>16065</v>
      </c>
      <c r="DP43" s="192">
        <f t="shared" si="38"/>
        <v>16065</v>
      </c>
      <c r="DQ43" s="192">
        <f t="shared" si="38"/>
        <v>16448</v>
      </c>
      <c r="DR43" s="192">
        <f t="shared" si="38"/>
        <v>16448</v>
      </c>
    </row>
    <row r="44" spans="1:129" s="50" customFormat="1" x14ac:dyDescent="0.2">
      <c r="A44" s="42" t="s">
        <v>86</v>
      </c>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row>
    <row r="45" spans="1:129" s="50" customFormat="1" x14ac:dyDescent="0.2">
      <c r="A45" s="88">
        <f>A30</f>
        <v>1</v>
      </c>
      <c r="B45" s="192" t="e">
        <f t="shared" ref="B45:AD46" si="39">ROUNDUP(B22*0.85,)</f>
        <v>#REF!</v>
      </c>
      <c r="C45" s="192" t="e">
        <f t="shared" si="39"/>
        <v>#REF!</v>
      </c>
      <c r="D45" s="192" t="e">
        <f t="shared" si="39"/>
        <v>#REF!</v>
      </c>
      <c r="E45" s="192" t="e">
        <f t="shared" si="39"/>
        <v>#REF!</v>
      </c>
      <c r="F45" s="192" t="e">
        <f t="shared" si="39"/>
        <v>#REF!</v>
      </c>
      <c r="G45" s="192" t="e">
        <f t="shared" si="39"/>
        <v>#REF!</v>
      </c>
      <c r="H45" s="192" t="e">
        <f t="shared" si="39"/>
        <v>#REF!</v>
      </c>
      <c r="I45" s="192" t="e">
        <f t="shared" si="39"/>
        <v>#REF!</v>
      </c>
      <c r="J45" s="192" t="e">
        <f t="shared" si="39"/>
        <v>#REF!</v>
      </c>
      <c r="K45" s="192" t="e">
        <f t="shared" si="39"/>
        <v>#REF!</v>
      </c>
      <c r="L45" s="192" t="e">
        <f t="shared" si="39"/>
        <v>#REF!</v>
      </c>
      <c r="M45" s="192" t="e">
        <f t="shared" si="39"/>
        <v>#REF!</v>
      </c>
      <c r="N45" s="192" t="e">
        <f t="shared" si="39"/>
        <v>#REF!</v>
      </c>
      <c r="O45" s="192" t="e">
        <f t="shared" si="39"/>
        <v>#REF!</v>
      </c>
      <c r="P45" s="192" t="e">
        <f t="shared" si="39"/>
        <v>#REF!</v>
      </c>
      <c r="Q45" s="192" t="e">
        <f t="shared" si="39"/>
        <v>#REF!</v>
      </c>
      <c r="R45" s="192" t="e">
        <f t="shared" si="39"/>
        <v>#REF!</v>
      </c>
      <c r="S45" s="192" t="e">
        <f t="shared" si="39"/>
        <v>#REF!</v>
      </c>
      <c r="T45" s="192">
        <f t="shared" si="39"/>
        <v>47622</v>
      </c>
      <c r="U45" s="192">
        <f t="shared" si="39"/>
        <v>58714</v>
      </c>
      <c r="V45" s="192">
        <f t="shared" si="39"/>
        <v>58714</v>
      </c>
      <c r="W45" s="192">
        <f t="shared" si="39"/>
        <v>58714</v>
      </c>
      <c r="X45" s="192">
        <f t="shared" si="39"/>
        <v>53359</v>
      </c>
      <c r="Y45" s="192">
        <f t="shared" si="39"/>
        <v>53359</v>
      </c>
      <c r="Z45" s="192">
        <f t="shared" si="39"/>
        <v>53359</v>
      </c>
      <c r="AA45" s="192">
        <f t="shared" si="39"/>
        <v>53359</v>
      </c>
      <c r="AB45" s="192">
        <f t="shared" si="39"/>
        <v>53359</v>
      </c>
      <c r="AC45" s="192">
        <f t="shared" si="39"/>
        <v>53359</v>
      </c>
      <c r="AD45" s="192">
        <f t="shared" si="39"/>
        <v>43185</v>
      </c>
      <c r="AE45" s="192">
        <f t="shared" ref="AE45:CP46" si="40">ROUNDUP(AE22*0.85,)</f>
        <v>30562</v>
      </c>
      <c r="AF45" s="192">
        <f t="shared" si="40"/>
        <v>30562</v>
      </c>
      <c r="AG45" s="192">
        <f t="shared" si="40"/>
        <v>30562</v>
      </c>
      <c r="AH45" s="192">
        <f t="shared" si="40"/>
        <v>30562</v>
      </c>
      <c r="AI45" s="192">
        <f t="shared" si="40"/>
        <v>30562</v>
      </c>
      <c r="AJ45" s="192">
        <f t="shared" si="40"/>
        <v>32092</v>
      </c>
      <c r="AK45" s="192">
        <f t="shared" si="40"/>
        <v>32092</v>
      </c>
      <c r="AL45" s="192">
        <f t="shared" si="40"/>
        <v>32092</v>
      </c>
      <c r="AM45" s="192">
        <f t="shared" si="40"/>
        <v>32092</v>
      </c>
      <c r="AN45" s="192">
        <f t="shared" si="40"/>
        <v>32092</v>
      </c>
      <c r="AO45" s="192">
        <f t="shared" si="40"/>
        <v>30562</v>
      </c>
      <c r="AP45" s="192">
        <f t="shared" si="40"/>
        <v>30562</v>
      </c>
      <c r="AQ45" s="192">
        <f t="shared" si="40"/>
        <v>30562</v>
      </c>
      <c r="AR45" s="192">
        <f t="shared" si="40"/>
        <v>30562</v>
      </c>
      <c r="AS45" s="192">
        <f t="shared" si="40"/>
        <v>30562</v>
      </c>
      <c r="AT45" s="192">
        <f t="shared" si="40"/>
        <v>33622</v>
      </c>
      <c r="AU45" s="192">
        <f t="shared" si="40"/>
        <v>33622</v>
      </c>
      <c r="AV45" s="192">
        <f t="shared" si="40"/>
        <v>33622</v>
      </c>
      <c r="AW45" s="192">
        <f t="shared" si="40"/>
        <v>33622</v>
      </c>
      <c r="AX45" s="192">
        <f t="shared" si="40"/>
        <v>33622</v>
      </c>
      <c r="AY45" s="192">
        <f t="shared" si="40"/>
        <v>35152</v>
      </c>
      <c r="AZ45" s="192">
        <f t="shared" si="40"/>
        <v>37065</v>
      </c>
      <c r="BA45" s="192">
        <f t="shared" si="40"/>
        <v>41272</v>
      </c>
      <c r="BB45" s="192">
        <f t="shared" si="40"/>
        <v>41272</v>
      </c>
      <c r="BC45" s="192">
        <f t="shared" si="40"/>
        <v>41272</v>
      </c>
      <c r="BD45" s="192">
        <f t="shared" si="40"/>
        <v>41272</v>
      </c>
      <c r="BE45" s="192">
        <f t="shared" si="40"/>
        <v>41272</v>
      </c>
      <c r="BF45" s="192">
        <f t="shared" si="40"/>
        <v>41272</v>
      </c>
      <c r="BG45" s="192">
        <f t="shared" si="40"/>
        <v>41272</v>
      </c>
      <c r="BH45" s="192">
        <f t="shared" si="40"/>
        <v>41272</v>
      </c>
      <c r="BI45" s="192">
        <f t="shared" si="40"/>
        <v>41272</v>
      </c>
      <c r="BJ45" s="192">
        <f t="shared" si="40"/>
        <v>41272</v>
      </c>
      <c r="BK45" s="192">
        <f t="shared" si="40"/>
        <v>39742</v>
      </c>
      <c r="BL45" s="192">
        <f t="shared" si="40"/>
        <v>39742</v>
      </c>
      <c r="BM45" s="192">
        <f t="shared" si="40"/>
        <v>41272</v>
      </c>
      <c r="BN45" s="192">
        <f t="shared" si="40"/>
        <v>41272</v>
      </c>
      <c r="BO45" s="192">
        <f t="shared" si="40"/>
        <v>42802</v>
      </c>
      <c r="BP45" s="192">
        <f t="shared" si="40"/>
        <v>44715</v>
      </c>
      <c r="BQ45" s="192">
        <f t="shared" si="40"/>
        <v>44715</v>
      </c>
      <c r="BR45" s="192">
        <f t="shared" si="40"/>
        <v>44715</v>
      </c>
      <c r="BS45" s="192">
        <f t="shared" si="40"/>
        <v>44715</v>
      </c>
      <c r="BT45" s="192">
        <f t="shared" si="40"/>
        <v>46627</v>
      </c>
      <c r="BU45" s="192">
        <f t="shared" si="40"/>
        <v>48922</v>
      </c>
      <c r="BV45" s="192">
        <f t="shared" si="40"/>
        <v>48922</v>
      </c>
      <c r="BW45" s="192">
        <f t="shared" si="40"/>
        <v>46627</v>
      </c>
      <c r="BX45" s="192">
        <f t="shared" si="40"/>
        <v>42802</v>
      </c>
      <c r="BY45" s="192">
        <f t="shared" si="40"/>
        <v>42802</v>
      </c>
      <c r="BZ45" s="192">
        <f t="shared" si="40"/>
        <v>44715</v>
      </c>
      <c r="CA45" s="192">
        <f t="shared" si="40"/>
        <v>44715</v>
      </c>
      <c r="CB45" s="192">
        <f t="shared" si="40"/>
        <v>38212</v>
      </c>
      <c r="CC45" s="192">
        <f t="shared" si="40"/>
        <v>38556</v>
      </c>
      <c r="CD45" s="192">
        <f t="shared" si="40"/>
        <v>38556</v>
      </c>
      <c r="CE45" s="192">
        <f t="shared" si="40"/>
        <v>38556</v>
      </c>
      <c r="CF45" s="192">
        <f t="shared" si="40"/>
        <v>37409</v>
      </c>
      <c r="CG45" s="192">
        <f t="shared" si="40"/>
        <v>37409</v>
      </c>
      <c r="CH45" s="192">
        <f t="shared" si="40"/>
        <v>38556</v>
      </c>
      <c r="CI45" s="192">
        <f t="shared" si="40"/>
        <v>38556</v>
      </c>
      <c r="CJ45" s="192">
        <f t="shared" si="40"/>
        <v>38556</v>
      </c>
      <c r="CK45" s="192">
        <f t="shared" si="40"/>
        <v>33584</v>
      </c>
      <c r="CL45" s="192">
        <f t="shared" si="40"/>
        <v>33584</v>
      </c>
      <c r="CM45" s="192">
        <f t="shared" si="40"/>
        <v>33584</v>
      </c>
      <c r="CN45" s="192">
        <f t="shared" si="40"/>
        <v>33584</v>
      </c>
      <c r="CO45" s="192">
        <f t="shared" si="40"/>
        <v>33584</v>
      </c>
      <c r="CP45" s="192">
        <f t="shared" si="40"/>
        <v>33584</v>
      </c>
      <c r="CQ45" s="192">
        <f t="shared" ref="CQ45:DG46" si="41">ROUNDUP(CQ22*0.85,)</f>
        <v>33584</v>
      </c>
      <c r="CR45" s="192">
        <f t="shared" si="41"/>
        <v>33584</v>
      </c>
      <c r="CS45" s="192">
        <f t="shared" si="41"/>
        <v>33584</v>
      </c>
      <c r="CT45" s="192">
        <f t="shared" si="41"/>
        <v>33584</v>
      </c>
      <c r="CU45" s="192">
        <f t="shared" si="41"/>
        <v>33584</v>
      </c>
      <c r="CV45" s="192">
        <f t="shared" si="41"/>
        <v>33584</v>
      </c>
      <c r="CW45" s="192">
        <f t="shared" si="41"/>
        <v>33584</v>
      </c>
      <c r="CX45" s="192">
        <f t="shared" si="41"/>
        <v>33584</v>
      </c>
      <c r="CY45" s="192">
        <f t="shared" si="41"/>
        <v>33584</v>
      </c>
      <c r="CZ45" s="192">
        <f t="shared" si="41"/>
        <v>33584</v>
      </c>
      <c r="DA45" s="192">
        <f t="shared" si="41"/>
        <v>33584</v>
      </c>
      <c r="DB45" s="192">
        <f t="shared" si="41"/>
        <v>33584</v>
      </c>
      <c r="DC45" s="192">
        <f t="shared" si="41"/>
        <v>33584</v>
      </c>
      <c r="DD45" s="192">
        <f t="shared" si="41"/>
        <v>33584</v>
      </c>
      <c r="DE45" s="192">
        <f t="shared" si="41"/>
        <v>33584</v>
      </c>
      <c r="DF45" s="192">
        <f t="shared" si="41"/>
        <v>33584</v>
      </c>
      <c r="DG45" s="192">
        <f t="shared" si="41"/>
        <v>33584</v>
      </c>
      <c r="DH45" s="192">
        <f t="shared" ref="DH45:DR45" si="42">ROUNDUP(DH22*0.85,)</f>
        <v>26508</v>
      </c>
      <c r="DI45" s="192">
        <f t="shared" si="42"/>
        <v>26508</v>
      </c>
      <c r="DJ45" s="192">
        <f t="shared" si="42"/>
        <v>26890</v>
      </c>
      <c r="DK45" s="192">
        <f t="shared" si="42"/>
        <v>26890</v>
      </c>
      <c r="DL45" s="192">
        <f t="shared" si="42"/>
        <v>26508</v>
      </c>
      <c r="DM45" s="192">
        <f t="shared" si="42"/>
        <v>26508</v>
      </c>
      <c r="DN45" s="192">
        <f t="shared" si="42"/>
        <v>26508</v>
      </c>
      <c r="DO45" s="192">
        <f t="shared" si="42"/>
        <v>26508</v>
      </c>
      <c r="DP45" s="192">
        <f t="shared" si="42"/>
        <v>26508</v>
      </c>
      <c r="DQ45" s="192">
        <f t="shared" si="42"/>
        <v>26890</v>
      </c>
      <c r="DR45" s="192">
        <f t="shared" si="42"/>
        <v>26890</v>
      </c>
    </row>
    <row r="46" spans="1:129" s="50" customFormat="1" x14ac:dyDescent="0.2">
      <c r="A46" s="88">
        <f>A31</f>
        <v>2</v>
      </c>
      <c r="B46" s="192" t="e">
        <f t="shared" si="39"/>
        <v>#REF!</v>
      </c>
      <c r="C46" s="192" t="e">
        <f t="shared" si="39"/>
        <v>#REF!</v>
      </c>
      <c r="D46" s="192" t="e">
        <f t="shared" si="39"/>
        <v>#REF!</v>
      </c>
      <c r="E46" s="192" t="e">
        <f t="shared" si="39"/>
        <v>#REF!</v>
      </c>
      <c r="F46" s="192" t="e">
        <f t="shared" si="39"/>
        <v>#REF!</v>
      </c>
      <c r="G46" s="192" t="e">
        <f t="shared" si="39"/>
        <v>#REF!</v>
      </c>
      <c r="H46" s="192" t="e">
        <f t="shared" si="39"/>
        <v>#REF!</v>
      </c>
      <c r="I46" s="192" t="e">
        <f t="shared" si="39"/>
        <v>#REF!</v>
      </c>
      <c r="J46" s="192" t="e">
        <f t="shared" si="39"/>
        <v>#REF!</v>
      </c>
      <c r="K46" s="192" t="e">
        <f t="shared" si="39"/>
        <v>#REF!</v>
      </c>
      <c r="L46" s="192" t="e">
        <f t="shared" si="39"/>
        <v>#REF!</v>
      </c>
      <c r="M46" s="192" t="e">
        <f t="shared" si="39"/>
        <v>#REF!</v>
      </c>
      <c r="N46" s="192" t="e">
        <f t="shared" si="39"/>
        <v>#REF!</v>
      </c>
      <c r="O46" s="192" t="e">
        <f t="shared" si="39"/>
        <v>#REF!</v>
      </c>
      <c r="P46" s="192" t="e">
        <f t="shared" si="39"/>
        <v>#REF!</v>
      </c>
      <c r="Q46" s="192" t="e">
        <f t="shared" si="39"/>
        <v>#REF!</v>
      </c>
      <c r="R46" s="192" t="e">
        <f t="shared" si="39"/>
        <v>#REF!</v>
      </c>
      <c r="S46" s="192" t="e">
        <f t="shared" si="39"/>
        <v>#REF!</v>
      </c>
      <c r="T46" s="192">
        <f t="shared" si="39"/>
        <v>49343</v>
      </c>
      <c r="U46" s="192">
        <f t="shared" si="39"/>
        <v>60435</v>
      </c>
      <c r="V46" s="192">
        <f t="shared" si="39"/>
        <v>60435</v>
      </c>
      <c r="W46" s="192">
        <f t="shared" si="39"/>
        <v>60435</v>
      </c>
      <c r="X46" s="192">
        <f t="shared" si="39"/>
        <v>55080</v>
      </c>
      <c r="Y46" s="192">
        <f t="shared" si="39"/>
        <v>55080</v>
      </c>
      <c r="Z46" s="192">
        <f t="shared" si="39"/>
        <v>55080</v>
      </c>
      <c r="AA46" s="192">
        <f t="shared" si="39"/>
        <v>55080</v>
      </c>
      <c r="AB46" s="192">
        <f t="shared" si="39"/>
        <v>55080</v>
      </c>
      <c r="AC46" s="192">
        <f t="shared" si="39"/>
        <v>55080</v>
      </c>
      <c r="AD46" s="192">
        <f t="shared" si="39"/>
        <v>44676</v>
      </c>
      <c r="AE46" s="192">
        <f t="shared" si="40"/>
        <v>32054</v>
      </c>
      <c r="AF46" s="192">
        <f t="shared" si="40"/>
        <v>32054</v>
      </c>
      <c r="AG46" s="192">
        <f t="shared" si="40"/>
        <v>32054</v>
      </c>
      <c r="AH46" s="192">
        <f t="shared" si="40"/>
        <v>32054</v>
      </c>
      <c r="AI46" s="192">
        <f t="shared" si="40"/>
        <v>32054</v>
      </c>
      <c r="AJ46" s="192">
        <f t="shared" si="40"/>
        <v>33584</v>
      </c>
      <c r="AK46" s="192">
        <f t="shared" si="40"/>
        <v>33584</v>
      </c>
      <c r="AL46" s="192">
        <f t="shared" si="40"/>
        <v>33584</v>
      </c>
      <c r="AM46" s="192">
        <f t="shared" si="40"/>
        <v>33584</v>
      </c>
      <c r="AN46" s="192">
        <f t="shared" si="40"/>
        <v>33584</v>
      </c>
      <c r="AO46" s="192">
        <f t="shared" si="40"/>
        <v>32054</v>
      </c>
      <c r="AP46" s="192">
        <f t="shared" si="40"/>
        <v>32054</v>
      </c>
      <c r="AQ46" s="192">
        <f t="shared" si="40"/>
        <v>32054</v>
      </c>
      <c r="AR46" s="192">
        <f t="shared" si="40"/>
        <v>32054</v>
      </c>
      <c r="AS46" s="192">
        <f t="shared" si="40"/>
        <v>32054</v>
      </c>
      <c r="AT46" s="192">
        <f t="shared" si="40"/>
        <v>35114</v>
      </c>
      <c r="AU46" s="192">
        <f t="shared" si="40"/>
        <v>35114</v>
      </c>
      <c r="AV46" s="192">
        <f t="shared" si="40"/>
        <v>35114</v>
      </c>
      <c r="AW46" s="192">
        <f t="shared" si="40"/>
        <v>35114</v>
      </c>
      <c r="AX46" s="192">
        <f t="shared" si="40"/>
        <v>35114</v>
      </c>
      <c r="AY46" s="192">
        <f t="shared" si="40"/>
        <v>36644</v>
      </c>
      <c r="AZ46" s="192">
        <f t="shared" si="40"/>
        <v>38556</v>
      </c>
      <c r="BA46" s="192">
        <f t="shared" si="40"/>
        <v>42764</v>
      </c>
      <c r="BB46" s="192">
        <f t="shared" si="40"/>
        <v>42764</v>
      </c>
      <c r="BC46" s="192">
        <f t="shared" si="40"/>
        <v>42764</v>
      </c>
      <c r="BD46" s="192">
        <f t="shared" si="40"/>
        <v>42764</v>
      </c>
      <c r="BE46" s="192">
        <f t="shared" si="40"/>
        <v>42764</v>
      </c>
      <c r="BF46" s="192">
        <f t="shared" si="40"/>
        <v>42764</v>
      </c>
      <c r="BG46" s="192">
        <f t="shared" si="40"/>
        <v>42764</v>
      </c>
      <c r="BH46" s="192">
        <f t="shared" si="40"/>
        <v>42764</v>
      </c>
      <c r="BI46" s="192">
        <f t="shared" si="40"/>
        <v>42764</v>
      </c>
      <c r="BJ46" s="192">
        <f t="shared" si="40"/>
        <v>42764</v>
      </c>
      <c r="BK46" s="192">
        <f t="shared" si="40"/>
        <v>41234</v>
      </c>
      <c r="BL46" s="192">
        <f t="shared" si="40"/>
        <v>41234</v>
      </c>
      <c r="BM46" s="192">
        <f t="shared" si="40"/>
        <v>42764</v>
      </c>
      <c r="BN46" s="192">
        <f t="shared" si="40"/>
        <v>42764</v>
      </c>
      <c r="BO46" s="192">
        <f t="shared" si="40"/>
        <v>44294</v>
      </c>
      <c r="BP46" s="192">
        <f t="shared" si="40"/>
        <v>46206</v>
      </c>
      <c r="BQ46" s="192">
        <f t="shared" si="40"/>
        <v>46206</v>
      </c>
      <c r="BR46" s="192">
        <f t="shared" si="40"/>
        <v>46206</v>
      </c>
      <c r="BS46" s="192">
        <f t="shared" si="40"/>
        <v>46206</v>
      </c>
      <c r="BT46" s="192">
        <f t="shared" si="40"/>
        <v>48119</v>
      </c>
      <c r="BU46" s="192">
        <f t="shared" si="40"/>
        <v>50414</v>
      </c>
      <c r="BV46" s="192">
        <f t="shared" si="40"/>
        <v>50414</v>
      </c>
      <c r="BW46" s="192">
        <f t="shared" si="40"/>
        <v>48119</v>
      </c>
      <c r="BX46" s="192">
        <f t="shared" si="40"/>
        <v>44294</v>
      </c>
      <c r="BY46" s="192">
        <f t="shared" si="40"/>
        <v>44294</v>
      </c>
      <c r="BZ46" s="192">
        <f t="shared" si="40"/>
        <v>46206</v>
      </c>
      <c r="CA46" s="192">
        <f t="shared" si="40"/>
        <v>46206</v>
      </c>
      <c r="CB46" s="192">
        <f t="shared" si="40"/>
        <v>39704</v>
      </c>
      <c r="CC46" s="192">
        <f t="shared" si="40"/>
        <v>40048</v>
      </c>
      <c r="CD46" s="192">
        <f t="shared" si="40"/>
        <v>40048</v>
      </c>
      <c r="CE46" s="192">
        <f t="shared" si="40"/>
        <v>40048</v>
      </c>
      <c r="CF46" s="192">
        <f t="shared" si="40"/>
        <v>38901</v>
      </c>
      <c r="CG46" s="192">
        <f t="shared" si="40"/>
        <v>38901</v>
      </c>
      <c r="CH46" s="192">
        <f t="shared" si="40"/>
        <v>40048</v>
      </c>
      <c r="CI46" s="192">
        <f t="shared" si="40"/>
        <v>40048</v>
      </c>
      <c r="CJ46" s="192">
        <f t="shared" si="40"/>
        <v>40048</v>
      </c>
      <c r="CK46" s="192">
        <f t="shared" si="40"/>
        <v>35076</v>
      </c>
      <c r="CL46" s="192">
        <f t="shared" si="40"/>
        <v>35076</v>
      </c>
      <c r="CM46" s="192">
        <f t="shared" si="40"/>
        <v>35076</v>
      </c>
      <c r="CN46" s="192">
        <f t="shared" si="40"/>
        <v>35076</v>
      </c>
      <c r="CO46" s="192">
        <f t="shared" si="40"/>
        <v>35076</v>
      </c>
      <c r="CP46" s="192">
        <f t="shared" si="40"/>
        <v>35076</v>
      </c>
      <c r="CQ46" s="192">
        <f t="shared" si="41"/>
        <v>35076</v>
      </c>
      <c r="CR46" s="192">
        <f t="shared" si="41"/>
        <v>35076</v>
      </c>
      <c r="CS46" s="192">
        <f t="shared" si="41"/>
        <v>35076</v>
      </c>
      <c r="CT46" s="192">
        <f t="shared" si="41"/>
        <v>35076</v>
      </c>
      <c r="CU46" s="192">
        <f t="shared" si="41"/>
        <v>35076</v>
      </c>
      <c r="CV46" s="192">
        <f t="shared" si="41"/>
        <v>35076</v>
      </c>
      <c r="CW46" s="192">
        <f t="shared" si="41"/>
        <v>35076</v>
      </c>
      <c r="CX46" s="192">
        <f t="shared" si="41"/>
        <v>35076</v>
      </c>
      <c r="CY46" s="192">
        <f t="shared" si="41"/>
        <v>35076</v>
      </c>
      <c r="CZ46" s="192">
        <f t="shared" si="41"/>
        <v>35076</v>
      </c>
      <c r="DA46" s="192">
        <f t="shared" si="41"/>
        <v>35076</v>
      </c>
      <c r="DB46" s="192">
        <f t="shared" si="41"/>
        <v>35076</v>
      </c>
      <c r="DC46" s="192">
        <f t="shared" si="41"/>
        <v>35076</v>
      </c>
      <c r="DD46" s="192">
        <f t="shared" si="41"/>
        <v>35076</v>
      </c>
      <c r="DE46" s="192">
        <f t="shared" si="41"/>
        <v>35076</v>
      </c>
      <c r="DF46" s="192">
        <f t="shared" si="41"/>
        <v>35076</v>
      </c>
      <c r="DG46" s="192">
        <f t="shared" si="41"/>
        <v>35076</v>
      </c>
      <c r="DH46" s="192">
        <f t="shared" ref="DH46:DR46" si="43">ROUNDUP(DH23*0.85,)</f>
        <v>27923</v>
      </c>
      <c r="DI46" s="192">
        <f t="shared" si="43"/>
        <v>27923</v>
      </c>
      <c r="DJ46" s="192">
        <f t="shared" si="43"/>
        <v>28305</v>
      </c>
      <c r="DK46" s="192">
        <f t="shared" si="43"/>
        <v>28305</v>
      </c>
      <c r="DL46" s="192">
        <f t="shared" si="43"/>
        <v>27923</v>
      </c>
      <c r="DM46" s="192">
        <f t="shared" si="43"/>
        <v>27923</v>
      </c>
      <c r="DN46" s="192">
        <f t="shared" si="43"/>
        <v>27923</v>
      </c>
      <c r="DO46" s="192">
        <f t="shared" si="43"/>
        <v>27923</v>
      </c>
      <c r="DP46" s="192">
        <f t="shared" si="43"/>
        <v>27923</v>
      </c>
      <c r="DQ46" s="192">
        <f t="shared" si="43"/>
        <v>28305</v>
      </c>
      <c r="DR46" s="192">
        <f t="shared" si="43"/>
        <v>28305</v>
      </c>
    </row>
    <row r="47" spans="1:129" s="50" customFormat="1" x14ac:dyDescent="0.2">
      <c r="A47" s="42" t="s">
        <v>87</v>
      </c>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row>
    <row r="48" spans="1:129" s="50" customFormat="1" x14ac:dyDescent="0.2">
      <c r="A48" s="88" t="s">
        <v>88</v>
      </c>
      <c r="B48" s="192" t="e">
        <f t="shared" ref="B48:AD48" si="44">ROUNDUP(B25*0.85,)</f>
        <v>#REF!</v>
      </c>
      <c r="C48" s="192" t="e">
        <f t="shared" si="44"/>
        <v>#REF!</v>
      </c>
      <c r="D48" s="192" t="e">
        <f t="shared" si="44"/>
        <v>#REF!</v>
      </c>
      <c r="E48" s="192" t="e">
        <f t="shared" si="44"/>
        <v>#REF!</v>
      </c>
      <c r="F48" s="192" t="e">
        <f t="shared" si="44"/>
        <v>#REF!</v>
      </c>
      <c r="G48" s="192" t="e">
        <f t="shared" si="44"/>
        <v>#REF!</v>
      </c>
      <c r="H48" s="192" t="e">
        <f t="shared" si="44"/>
        <v>#REF!</v>
      </c>
      <c r="I48" s="192" t="e">
        <f t="shared" si="44"/>
        <v>#REF!</v>
      </c>
      <c r="J48" s="192" t="e">
        <f t="shared" si="44"/>
        <v>#REF!</v>
      </c>
      <c r="K48" s="192" t="e">
        <f t="shared" si="44"/>
        <v>#REF!</v>
      </c>
      <c r="L48" s="192" t="e">
        <f t="shared" si="44"/>
        <v>#REF!</v>
      </c>
      <c r="M48" s="192" t="e">
        <f t="shared" si="44"/>
        <v>#REF!</v>
      </c>
      <c r="N48" s="192" t="e">
        <f t="shared" si="44"/>
        <v>#REF!</v>
      </c>
      <c r="O48" s="192" t="e">
        <f t="shared" si="44"/>
        <v>#REF!</v>
      </c>
      <c r="P48" s="192" t="e">
        <f t="shared" si="44"/>
        <v>#REF!</v>
      </c>
      <c r="Q48" s="192" t="e">
        <f t="shared" si="44"/>
        <v>#REF!</v>
      </c>
      <c r="R48" s="192" t="e">
        <f t="shared" si="44"/>
        <v>#REF!</v>
      </c>
      <c r="S48" s="192" t="e">
        <f t="shared" si="44"/>
        <v>#REF!</v>
      </c>
      <c r="T48" s="192">
        <f t="shared" si="44"/>
        <v>91418</v>
      </c>
      <c r="U48" s="192">
        <f t="shared" si="44"/>
        <v>102510</v>
      </c>
      <c r="V48" s="192">
        <f t="shared" si="44"/>
        <v>102510</v>
      </c>
      <c r="W48" s="192">
        <f t="shared" si="44"/>
        <v>102510</v>
      </c>
      <c r="X48" s="192">
        <f t="shared" si="44"/>
        <v>97155</v>
      </c>
      <c r="Y48" s="192">
        <f t="shared" si="44"/>
        <v>97155</v>
      </c>
      <c r="Z48" s="192">
        <f t="shared" si="44"/>
        <v>97155</v>
      </c>
      <c r="AA48" s="192">
        <f t="shared" si="44"/>
        <v>97155</v>
      </c>
      <c r="AB48" s="192">
        <f t="shared" si="44"/>
        <v>97155</v>
      </c>
      <c r="AC48" s="192">
        <f t="shared" si="44"/>
        <v>97155</v>
      </c>
      <c r="AD48" s="192">
        <f t="shared" si="44"/>
        <v>71451</v>
      </c>
      <c r="AE48" s="192">
        <f t="shared" ref="AE48:CP48" si="45">ROUNDUP(AE25*0.85,)</f>
        <v>58829</v>
      </c>
      <c r="AF48" s="192">
        <f t="shared" si="45"/>
        <v>58829</v>
      </c>
      <c r="AG48" s="192">
        <f t="shared" si="45"/>
        <v>58829</v>
      </c>
      <c r="AH48" s="192">
        <f t="shared" si="45"/>
        <v>58829</v>
      </c>
      <c r="AI48" s="192">
        <f t="shared" si="45"/>
        <v>58829</v>
      </c>
      <c r="AJ48" s="192">
        <f t="shared" si="45"/>
        <v>60359</v>
      </c>
      <c r="AK48" s="192">
        <f t="shared" si="45"/>
        <v>60359</v>
      </c>
      <c r="AL48" s="192">
        <f t="shared" si="45"/>
        <v>60359</v>
      </c>
      <c r="AM48" s="192">
        <f t="shared" si="45"/>
        <v>60359</v>
      </c>
      <c r="AN48" s="192">
        <f t="shared" si="45"/>
        <v>60359</v>
      </c>
      <c r="AO48" s="192">
        <f t="shared" si="45"/>
        <v>58829</v>
      </c>
      <c r="AP48" s="192">
        <f t="shared" si="45"/>
        <v>58829</v>
      </c>
      <c r="AQ48" s="192">
        <f t="shared" si="45"/>
        <v>58829</v>
      </c>
      <c r="AR48" s="192">
        <f t="shared" si="45"/>
        <v>58829</v>
      </c>
      <c r="AS48" s="192">
        <f t="shared" si="45"/>
        <v>58829</v>
      </c>
      <c r="AT48" s="192">
        <f t="shared" si="45"/>
        <v>61889</v>
      </c>
      <c r="AU48" s="192">
        <f t="shared" si="45"/>
        <v>61889</v>
      </c>
      <c r="AV48" s="192">
        <f t="shared" si="45"/>
        <v>61889</v>
      </c>
      <c r="AW48" s="192">
        <f t="shared" si="45"/>
        <v>61889</v>
      </c>
      <c r="AX48" s="192">
        <f t="shared" si="45"/>
        <v>61889</v>
      </c>
      <c r="AY48" s="192">
        <f t="shared" si="45"/>
        <v>63419</v>
      </c>
      <c r="AZ48" s="192">
        <f t="shared" si="45"/>
        <v>65331</v>
      </c>
      <c r="BA48" s="192">
        <f t="shared" si="45"/>
        <v>73364</v>
      </c>
      <c r="BB48" s="192">
        <f t="shared" si="45"/>
        <v>73364</v>
      </c>
      <c r="BC48" s="192">
        <f t="shared" si="45"/>
        <v>73364</v>
      </c>
      <c r="BD48" s="192">
        <f t="shared" si="45"/>
        <v>73364</v>
      </c>
      <c r="BE48" s="192">
        <f t="shared" si="45"/>
        <v>73364</v>
      </c>
      <c r="BF48" s="192">
        <f t="shared" si="45"/>
        <v>73364</v>
      </c>
      <c r="BG48" s="192">
        <f t="shared" si="45"/>
        <v>73364</v>
      </c>
      <c r="BH48" s="192">
        <f t="shared" si="45"/>
        <v>73364</v>
      </c>
      <c r="BI48" s="192">
        <f t="shared" si="45"/>
        <v>73364</v>
      </c>
      <c r="BJ48" s="192">
        <f t="shared" si="45"/>
        <v>73364</v>
      </c>
      <c r="BK48" s="192">
        <f t="shared" si="45"/>
        <v>71834</v>
      </c>
      <c r="BL48" s="192">
        <f t="shared" si="45"/>
        <v>71834</v>
      </c>
      <c r="BM48" s="192">
        <f t="shared" si="45"/>
        <v>73364</v>
      </c>
      <c r="BN48" s="192">
        <f t="shared" si="45"/>
        <v>73364</v>
      </c>
      <c r="BO48" s="192">
        <f t="shared" si="45"/>
        <v>74894</v>
      </c>
      <c r="BP48" s="192">
        <f t="shared" si="45"/>
        <v>76806</v>
      </c>
      <c r="BQ48" s="192">
        <f t="shared" si="45"/>
        <v>76806</v>
      </c>
      <c r="BR48" s="192">
        <f t="shared" si="45"/>
        <v>76806</v>
      </c>
      <c r="BS48" s="192">
        <f t="shared" si="45"/>
        <v>76806</v>
      </c>
      <c r="BT48" s="192">
        <f t="shared" si="45"/>
        <v>78719</v>
      </c>
      <c r="BU48" s="192">
        <f t="shared" si="45"/>
        <v>81014</v>
      </c>
      <c r="BV48" s="192">
        <f t="shared" si="45"/>
        <v>81014</v>
      </c>
      <c r="BW48" s="192">
        <f t="shared" si="45"/>
        <v>78719</v>
      </c>
      <c r="BX48" s="192">
        <f t="shared" si="45"/>
        <v>74894</v>
      </c>
      <c r="BY48" s="192">
        <f t="shared" si="45"/>
        <v>74894</v>
      </c>
      <c r="BZ48" s="192">
        <f t="shared" si="45"/>
        <v>76806</v>
      </c>
      <c r="CA48" s="192">
        <f t="shared" si="45"/>
        <v>76806</v>
      </c>
      <c r="CB48" s="192">
        <f t="shared" si="45"/>
        <v>70304</v>
      </c>
      <c r="CC48" s="192">
        <f t="shared" si="45"/>
        <v>70648</v>
      </c>
      <c r="CD48" s="192">
        <f t="shared" si="45"/>
        <v>70648</v>
      </c>
      <c r="CE48" s="192">
        <f t="shared" si="45"/>
        <v>70648</v>
      </c>
      <c r="CF48" s="192">
        <f t="shared" si="45"/>
        <v>69501</v>
      </c>
      <c r="CG48" s="192">
        <f t="shared" si="45"/>
        <v>69501</v>
      </c>
      <c r="CH48" s="192">
        <f t="shared" si="45"/>
        <v>70648</v>
      </c>
      <c r="CI48" s="192">
        <f t="shared" si="45"/>
        <v>70648</v>
      </c>
      <c r="CJ48" s="192">
        <f t="shared" si="45"/>
        <v>70648</v>
      </c>
      <c r="CK48" s="192">
        <f t="shared" si="45"/>
        <v>61851</v>
      </c>
      <c r="CL48" s="192">
        <f t="shared" si="45"/>
        <v>61851</v>
      </c>
      <c r="CM48" s="192">
        <f t="shared" si="45"/>
        <v>61851</v>
      </c>
      <c r="CN48" s="192">
        <f t="shared" si="45"/>
        <v>61851</v>
      </c>
      <c r="CO48" s="192">
        <f t="shared" si="45"/>
        <v>61851</v>
      </c>
      <c r="CP48" s="192">
        <f t="shared" si="45"/>
        <v>61851</v>
      </c>
      <c r="CQ48" s="192">
        <f t="shared" ref="CQ48:DG48" si="46">ROUNDUP(CQ25*0.85,)</f>
        <v>61851</v>
      </c>
      <c r="CR48" s="192">
        <f t="shared" si="46"/>
        <v>61851</v>
      </c>
      <c r="CS48" s="192">
        <f t="shared" si="46"/>
        <v>61851</v>
      </c>
      <c r="CT48" s="192">
        <f t="shared" si="46"/>
        <v>61851</v>
      </c>
      <c r="CU48" s="192">
        <f t="shared" si="46"/>
        <v>61851</v>
      </c>
      <c r="CV48" s="192">
        <f t="shared" si="46"/>
        <v>61851</v>
      </c>
      <c r="CW48" s="192">
        <f t="shared" si="46"/>
        <v>61851</v>
      </c>
      <c r="CX48" s="192">
        <f t="shared" si="46"/>
        <v>61851</v>
      </c>
      <c r="CY48" s="192">
        <f t="shared" si="46"/>
        <v>61851</v>
      </c>
      <c r="CZ48" s="192">
        <f t="shared" si="46"/>
        <v>61851</v>
      </c>
      <c r="DA48" s="192">
        <f t="shared" si="46"/>
        <v>61851</v>
      </c>
      <c r="DB48" s="192">
        <f t="shared" si="46"/>
        <v>61851</v>
      </c>
      <c r="DC48" s="192">
        <f t="shared" si="46"/>
        <v>61851</v>
      </c>
      <c r="DD48" s="192">
        <f t="shared" si="46"/>
        <v>61851</v>
      </c>
      <c r="DE48" s="192">
        <f t="shared" si="46"/>
        <v>61851</v>
      </c>
      <c r="DF48" s="192">
        <f t="shared" si="46"/>
        <v>61851</v>
      </c>
      <c r="DG48" s="192">
        <f t="shared" si="46"/>
        <v>61851</v>
      </c>
      <c r="DH48" s="192">
        <f t="shared" ref="DH48:DR48" si="47">ROUNDUP(DH25*0.85,)</f>
        <v>54698</v>
      </c>
      <c r="DI48" s="192">
        <f t="shared" si="47"/>
        <v>54698</v>
      </c>
      <c r="DJ48" s="192">
        <f t="shared" si="47"/>
        <v>55080</v>
      </c>
      <c r="DK48" s="192">
        <f t="shared" si="47"/>
        <v>55080</v>
      </c>
      <c r="DL48" s="192">
        <f t="shared" si="47"/>
        <v>54698</v>
      </c>
      <c r="DM48" s="192">
        <f t="shared" si="47"/>
        <v>54698</v>
      </c>
      <c r="DN48" s="192">
        <f t="shared" si="47"/>
        <v>54698</v>
      </c>
      <c r="DO48" s="192">
        <f t="shared" si="47"/>
        <v>54698</v>
      </c>
      <c r="DP48" s="192">
        <f t="shared" si="47"/>
        <v>54698</v>
      </c>
      <c r="DQ48" s="192">
        <f t="shared" si="47"/>
        <v>55080</v>
      </c>
      <c r="DR48" s="192">
        <f t="shared" si="47"/>
        <v>55080</v>
      </c>
    </row>
    <row r="49" spans="1:1" s="50" customFormat="1" x14ac:dyDescent="0.2">
      <c r="A49" s="100"/>
    </row>
    <row r="50" spans="1:1" s="50" customFormat="1" ht="96.75" thickBot="1" x14ac:dyDescent="0.25">
      <c r="A50" s="224" t="str">
        <f>'ОиК ВВ (2025)| FIT18+25руб '!A26</f>
        <v>Дополнительно на каждый день проживания в стоимость заявки добавляются  ски-пассы  для каждого взрослого, стоимость -  09.01.2025 - 12.04.2026 включительно - 3500 рублей. При размещении дополнительных гостей, также на каждый день проживания добавляются в стоимость заявки ски-пассы на каждого взрослого гостя  -   09.01.2025 - 12.04.2026 включительно - 3500 рублей. Стоимость ски-пассов на всех взрослых сразу добавлять в заявку. / Extra pay  for each day of stay, ski passes for each adult are added to the price of the application, the cost    09.01.2025 - 12.04.2026 inclusively - 3500 rubles. When placing additional guests, also for each day of stay, ski passes for each guest are added to the application price  09.01.2025 - 12.04.2026 inclusively - 3500 rubles.</v>
      </c>
    </row>
    <row r="51" spans="1:1" s="50" customFormat="1" ht="12.75" thickBot="1" x14ac:dyDescent="0.25">
      <c r="A51" s="104"/>
    </row>
    <row r="52" spans="1:1" x14ac:dyDescent="0.2">
      <c r="A52" s="63" t="s">
        <v>66</v>
      </c>
    </row>
    <row r="53" spans="1:1" ht="9" hidden="1" customHeight="1" x14ac:dyDescent="0.2">
      <c r="A53" s="43" t="s">
        <v>78</v>
      </c>
    </row>
    <row r="54" spans="1:1" ht="10.7" customHeight="1" x14ac:dyDescent="0.2">
      <c r="A54" s="43" t="s">
        <v>67</v>
      </c>
    </row>
    <row r="55" spans="1:1" x14ac:dyDescent="0.2">
      <c r="A55" s="43" t="s">
        <v>68</v>
      </c>
    </row>
    <row r="56" spans="1:1" ht="13.35" customHeight="1" x14ac:dyDescent="0.2">
      <c r="A56" s="43" t="s">
        <v>69</v>
      </c>
    </row>
    <row r="57" spans="1:1" ht="13.35" customHeight="1" x14ac:dyDescent="0.2">
      <c r="A57" s="159" t="s">
        <v>162</v>
      </c>
    </row>
    <row r="58" spans="1:1" ht="12.6" customHeight="1" thickBot="1" x14ac:dyDescent="0.25">
      <c r="A58" s="3" t="s">
        <v>291</v>
      </c>
    </row>
    <row r="59" spans="1:1" ht="24.75" thickBot="1" x14ac:dyDescent="0.25">
      <c r="A59" s="223" t="s">
        <v>292</v>
      </c>
    </row>
    <row r="60" spans="1:1" ht="11.45" customHeight="1" x14ac:dyDescent="0.2">
      <c r="A60" s="127"/>
    </row>
    <row r="61" spans="1:1" ht="12.75" thickBot="1" x14ac:dyDescent="0.25">
      <c r="A61" s="3" t="s">
        <v>71</v>
      </c>
    </row>
    <row r="62" spans="1:1" ht="12.75" thickBot="1" x14ac:dyDescent="0.25">
      <c r="A62" s="107" t="s">
        <v>293</v>
      </c>
    </row>
    <row r="63" spans="1:1" ht="24" x14ac:dyDescent="0.2">
      <c r="A63" s="70" t="str">
        <f>'ОиК ВВ (2025)| FIT18+25руб '!A39</f>
        <v xml:space="preserve">Период проживания:  09.01.2025 - 12.04.2026                                                                                                                        / Period of stay:  09.01.2025 - 12.04.2026 </v>
      </c>
    </row>
    <row r="64" spans="1:1" ht="13.5" thickBot="1" x14ac:dyDescent="0.25">
      <c r="A64" t="s">
        <v>294</v>
      </c>
    </row>
    <row r="65" spans="1:1" ht="12.75" thickBot="1" x14ac:dyDescent="0.25">
      <c r="A65" s="107"/>
    </row>
    <row r="66" spans="1:1" x14ac:dyDescent="0.2">
      <c r="A66" s="48" t="s">
        <v>70</v>
      </c>
    </row>
    <row r="67" spans="1:1" ht="60" x14ac:dyDescent="0.2">
      <c r="A67" s="222" t="s">
        <v>295</v>
      </c>
    </row>
    <row r="68" spans="1:1" x14ac:dyDescent="0.2">
      <c r="A68" s="48" t="s">
        <v>70</v>
      </c>
    </row>
    <row r="69" spans="1:1" ht="60" x14ac:dyDescent="0.2">
      <c r="A69" s="222" t="s">
        <v>295</v>
      </c>
    </row>
  </sheetData>
  <mergeCells count="1">
    <mergeCell ref="A1:A2"/>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JV66"/>
  <sheetViews>
    <sheetView zoomScale="90" zoomScaleNormal="90" workbookViewId="0">
      <pane xSplit="1" topLeftCell="JD1" activePane="topRight" state="frozen"/>
      <selection activeCell="A9" sqref="A9:XFD11"/>
      <selection pane="topRight" activeCell="A9" sqref="A9:XFD11"/>
    </sheetView>
  </sheetViews>
  <sheetFormatPr defaultColWidth="9" defaultRowHeight="12" x14ac:dyDescent="0.2"/>
  <cols>
    <col min="1" max="1" width="84.5703125" style="48" customWidth="1"/>
    <col min="2" max="6" width="9" style="48"/>
    <col min="7" max="17" width="0" style="48" hidden="1" customWidth="1"/>
    <col min="18" max="16384" width="9" style="48"/>
  </cols>
  <sheetData>
    <row r="1" spans="1:282" s="51" customFormat="1" ht="12" customHeight="1" x14ac:dyDescent="0.2">
      <c r="A1" s="230" t="s">
        <v>82</v>
      </c>
    </row>
    <row r="2" spans="1:282" s="51" customFormat="1" ht="12" customHeight="1" x14ac:dyDescent="0.2">
      <c r="A2" s="230"/>
    </row>
    <row r="3" spans="1:282" s="51" customFormat="1" ht="11.1" customHeight="1" x14ac:dyDescent="0.2">
      <c r="A3" s="97" t="s">
        <v>115</v>
      </c>
    </row>
    <row r="4" spans="1:282" s="52" customFormat="1" ht="32.1" customHeight="1" x14ac:dyDescent="0.2">
      <c r="A4" s="98" t="s">
        <v>64</v>
      </c>
      <c r="B4" s="187" t="e">
        <f>'C завтраками| Bed and breakfast'!#REF!</f>
        <v>#REF!</v>
      </c>
      <c r="C4" s="187" t="e">
        <f>'C завтраками| Bed and breakfast'!#REF!</f>
        <v>#REF!</v>
      </c>
      <c r="D4" s="187" t="e">
        <f>'C завтраками| Bed and breakfast'!#REF!</f>
        <v>#REF!</v>
      </c>
      <c r="E4" s="187" t="e">
        <f>'C завтраками| Bed and breakfast'!#REF!</f>
        <v>#REF!</v>
      </c>
      <c r="F4" s="187" t="e">
        <f>'C завтраками| Bed and breakfast'!#REF!</f>
        <v>#REF!</v>
      </c>
      <c r="G4" s="187" t="e">
        <f>'C завтраками| Bed and breakfast'!#REF!</f>
        <v>#REF!</v>
      </c>
      <c r="H4" s="187">
        <f>'C завтраками| Bed and breakfast'!B4</f>
        <v>46021</v>
      </c>
      <c r="I4" s="187">
        <f>'C завтраками| Bed and breakfast'!C4</f>
        <v>46022</v>
      </c>
      <c r="J4" s="187">
        <f>'C завтраками| Bed and breakfast'!D4</f>
        <v>46023</v>
      </c>
      <c r="K4" s="187">
        <f>'C завтраками| Bed and breakfast'!E4</f>
        <v>46024</v>
      </c>
      <c r="L4" s="187">
        <f>'C завтраками| Bed and breakfast'!F4</f>
        <v>46025</v>
      </c>
      <c r="M4" s="187">
        <f>'C завтраками| Bed and breakfast'!G4</f>
        <v>46026</v>
      </c>
      <c r="N4" s="187">
        <f>'C завтраками| Bed and breakfast'!H4</f>
        <v>46027</v>
      </c>
      <c r="O4" s="187">
        <f>'C завтраками| Bed and breakfast'!I4</f>
        <v>46028</v>
      </c>
      <c r="P4" s="187">
        <f>'C завтраками| Bed and breakfast'!J4</f>
        <v>46029</v>
      </c>
      <c r="Q4" s="187">
        <f>'C завтраками| Bed and breakfast'!K4</f>
        <v>46030</v>
      </c>
      <c r="R4" s="187">
        <f>'C завтраками| Bed and breakfast'!L4</f>
        <v>46031</v>
      </c>
      <c r="S4" s="187">
        <f>'C завтраками| Bed and breakfast'!M4</f>
        <v>46032</v>
      </c>
      <c r="T4" s="187">
        <f>'C завтраками| Bed and breakfast'!N4</f>
        <v>46033</v>
      </c>
      <c r="U4" s="187">
        <f>'C завтраками| Bed and breakfast'!O4</f>
        <v>46034</v>
      </c>
      <c r="V4" s="187">
        <f>'C завтраками| Bed and breakfast'!P4</f>
        <v>46035</v>
      </c>
      <c r="W4" s="187">
        <f>'C завтраками| Bed and breakfast'!Q4</f>
        <v>46036</v>
      </c>
      <c r="X4" s="187">
        <f>'C завтраками| Bed and breakfast'!R4</f>
        <v>46037</v>
      </c>
      <c r="Y4" s="187">
        <f>'C завтраками| Bed and breakfast'!S4</f>
        <v>46038</v>
      </c>
      <c r="Z4" s="187">
        <f>'C завтраками| Bed and breakfast'!T4</f>
        <v>46039</v>
      </c>
      <c r="AA4" s="187">
        <f>'C завтраками| Bed and breakfast'!U4</f>
        <v>46040</v>
      </c>
      <c r="AB4" s="187">
        <f>'C завтраками| Bed and breakfast'!V4</f>
        <v>46041</v>
      </c>
      <c r="AC4" s="187">
        <f>'C завтраками| Bed and breakfast'!W4</f>
        <v>46042</v>
      </c>
      <c r="AD4" s="187">
        <f>'C завтраками| Bed and breakfast'!X4</f>
        <v>46043</v>
      </c>
      <c r="AE4" s="187">
        <f>'C завтраками| Bed and breakfast'!Y4</f>
        <v>46044</v>
      </c>
      <c r="AF4" s="187">
        <f>'C завтраками| Bed and breakfast'!Z4</f>
        <v>46045</v>
      </c>
      <c r="AG4" s="187">
        <f>'C завтраками| Bed and breakfast'!AA4</f>
        <v>46046</v>
      </c>
      <c r="AH4" s="187">
        <f>'C завтраками| Bed and breakfast'!AB4</f>
        <v>46047</v>
      </c>
      <c r="AI4" s="187">
        <f>'C завтраками| Bed and breakfast'!AC4</f>
        <v>46048</v>
      </c>
      <c r="AJ4" s="187">
        <f>'C завтраками| Bed and breakfast'!AD4</f>
        <v>46049</v>
      </c>
      <c r="AK4" s="187">
        <f>'C завтраками| Bed and breakfast'!AE4</f>
        <v>46050</v>
      </c>
      <c r="AL4" s="187">
        <f>'C завтраками| Bed and breakfast'!AF4</f>
        <v>46051</v>
      </c>
      <c r="AM4" s="187">
        <f>'C завтраками| Bed and breakfast'!AG4</f>
        <v>46052</v>
      </c>
      <c r="AN4" s="187">
        <f>'C завтраками| Bed and breakfast'!AH4</f>
        <v>46053</v>
      </c>
      <c r="AO4" s="187">
        <f>'C завтраками| Bed and breakfast'!AI4</f>
        <v>46054</v>
      </c>
      <c r="AP4" s="187">
        <f>'C завтраками| Bed and breakfast'!AJ4</f>
        <v>46055</v>
      </c>
      <c r="AQ4" s="187">
        <f>'C завтраками| Bed and breakfast'!AK4</f>
        <v>46056</v>
      </c>
      <c r="AR4" s="187">
        <f>'C завтраками| Bed and breakfast'!AL4</f>
        <v>46057</v>
      </c>
      <c r="AS4" s="187">
        <f>'C завтраками| Bed and breakfast'!AM4</f>
        <v>46058</v>
      </c>
      <c r="AT4" s="187">
        <f>'C завтраками| Bed and breakfast'!AN4</f>
        <v>46059</v>
      </c>
      <c r="AU4" s="187">
        <f>'C завтраками| Bed and breakfast'!AO4</f>
        <v>46060</v>
      </c>
      <c r="AV4" s="187">
        <f>'C завтраками| Bed and breakfast'!AP4</f>
        <v>46061</v>
      </c>
      <c r="AW4" s="187">
        <f>'C завтраками| Bed and breakfast'!AQ4</f>
        <v>46062</v>
      </c>
      <c r="AX4" s="187">
        <f>'C завтраками| Bed and breakfast'!AR4</f>
        <v>46063</v>
      </c>
      <c r="AY4" s="187">
        <f>'C завтраками| Bed and breakfast'!AS4</f>
        <v>46064</v>
      </c>
      <c r="AZ4" s="187">
        <f>'C завтраками| Bed and breakfast'!AT4</f>
        <v>46065</v>
      </c>
      <c r="BA4" s="187">
        <f>'C завтраками| Bed and breakfast'!AU4</f>
        <v>46066</v>
      </c>
      <c r="BB4" s="187">
        <f>'C завтраками| Bed and breakfast'!AV4</f>
        <v>46067</v>
      </c>
      <c r="BC4" s="187">
        <f>'C завтраками| Bed and breakfast'!AW4</f>
        <v>46068</v>
      </c>
      <c r="BD4" s="187">
        <f>'C завтраками| Bed and breakfast'!AX4</f>
        <v>46069</v>
      </c>
      <c r="BE4" s="187">
        <f>'C завтраками| Bed and breakfast'!AY4</f>
        <v>46070</v>
      </c>
      <c r="BF4" s="187">
        <f>'C завтраками| Bed and breakfast'!AZ4</f>
        <v>46071</v>
      </c>
      <c r="BG4" s="187">
        <f>'C завтраками| Bed and breakfast'!BA4</f>
        <v>46072</v>
      </c>
      <c r="BH4" s="187">
        <f>'C завтраками| Bed and breakfast'!BB4</f>
        <v>46073</v>
      </c>
      <c r="BI4" s="187">
        <f>'C завтраками| Bed and breakfast'!BC4</f>
        <v>46074</v>
      </c>
      <c r="BJ4" s="187">
        <f>'C завтраками| Bed and breakfast'!BD4</f>
        <v>46075</v>
      </c>
      <c r="BK4" s="187">
        <f>'C завтраками| Bed and breakfast'!BE4</f>
        <v>46076</v>
      </c>
      <c r="BL4" s="187">
        <f>'C завтраками| Bed and breakfast'!BF4</f>
        <v>46077</v>
      </c>
      <c r="BM4" s="187">
        <f>'C завтраками| Bed and breakfast'!BG4</f>
        <v>46078</v>
      </c>
      <c r="BN4" s="187">
        <f>'C завтраками| Bed and breakfast'!BH4</f>
        <v>46079</v>
      </c>
      <c r="BO4" s="187">
        <f>'C завтраками| Bed and breakfast'!BI4</f>
        <v>46080</v>
      </c>
      <c r="BP4" s="187">
        <f>'C завтраками| Bed and breakfast'!BJ4</f>
        <v>46081</v>
      </c>
      <c r="BQ4" s="187">
        <f>'C завтраками| Bed and breakfast'!BK4</f>
        <v>46082</v>
      </c>
      <c r="BR4" s="187">
        <f>'C завтраками| Bed and breakfast'!BL4</f>
        <v>46083</v>
      </c>
      <c r="BS4" s="187">
        <f>'C завтраками| Bed and breakfast'!BM4</f>
        <v>46084</v>
      </c>
      <c r="BT4" s="187">
        <f>'C завтраками| Bed and breakfast'!BN4</f>
        <v>46085</v>
      </c>
      <c r="BU4" s="187">
        <f>'C завтраками| Bed and breakfast'!BO4</f>
        <v>46086</v>
      </c>
      <c r="BV4" s="187">
        <f>'C завтраками| Bed and breakfast'!BP4</f>
        <v>46087</v>
      </c>
      <c r="BW4" s="187">
        <f>'C завтраками| Bed and breakfast'!BQ4</f>
        <v>46088</v>
      </c>
      <c r="BX4" s="187">
        <f>'C завтраками| Bed and breakfast'!BR4</f>
        <v>46089</v>
      </c>
      <c r="BY4" s="187">
        <f>'C завтраками| Bed and breakfast'!BS4</f>
        <v>46090</v>
      </c>
      <c r="BZ4" s="187">
        <f>'C завтраками| Bed and breakfast'!BT4</f>
        <v>46091</v>
      </c>
      <c r="CA4" s="187">
        <f>'C завтраками| Bed and breakfast'!BU4</f>
        <v>46092</v>
      </c>
      <c r="CB4" s="187">
        <f>'C завтраками| Bed and breakfast'!BV4</f>
        <v>46093</v>
      </c>
      <c r="CC4" s="187">
        <f>'C завтраками| Bed and breakfast'!BW4</f>
        <v>46094</v>
      </c>
      <c r="CD4" s="187">
        <f>'C завтраками| Bed and breakfast'!BX4</f>
        <v>46095</v>
      </c>
      <c r="CE4" s="187">
        <f>'C завтраками| Bed and breakfast'!BY4</f>
        <v>46096</v>
      </c>
      <c r="CF4" s="187">
        <f>'C завтраками| Bed and breakfast'!BZ4</f>
        <v>46097</v>
      </c>
      <c r="CG4" s="187">
        <f>'C завтраками| Bed and breakfast'!CA4</f>
        <v>46098</v>
      </c>
      <c r="CH4" s="187">
        <f>'C завтраками| Bed and breakfast'!CB4</f>
        <v>46099</v>
      </c>
      <c r="CI4" s="187">
        <f>'C завтраками| Bed and breakfast'!CC4</f>
        <v>46100</v>
      </c>
      <c r="CJ4" s="187">
        <f>'C завтраками| Bed and breakfast'!CD4</f>
        <v>46101</v>
      </c>
      <c r="CK4" s="187">
        <f>'C завтраками| Bed and breakfast'!CE4</f>
        <v>46102</v>
      </c>
      <c r="CL4" s="187">
        <f>'C завтраками| Bed and breakfast'!CF4</f>
        <v>46103</v>
      </c>
      <c r="CM4" s="187">
        <f>'C завтраками| Bed and breakfast'!CG4</f>
        <v>46104</v>
      </c>
      <c r="CN4" s="187">
        <f>'C завтраками| Bed and breakfast'!CH4</f>
        <v>46105</v>
      </c>
      <c r="CO4" s="187">
        <f>'C завтраками| Bed and breakfast'!CI4</f>
        <v>46106</v>
      </c>
      <c r="CP4" s="187">
        <f>'C завтраками| Bed and breakfast'!CJ4</f>
        <v>46107</v>
      </c>
      <c r="CQ4" s="187">
        <f>'C завтраками| Bed and breakfast'!CK4</f>
        <v>46108</v>
      </c>
      <c r="CR4" s="187">
        <f>'C завтраками| Bed and breakfast'!CL4</f>
        <v>46109</v>
      </c>
      <c r="CS4" s="187">
        <f>'C завтраками| Bed and breakfast'!CM4</f>
        <v>46110</v>
      </c>
      <c r="CT4" s="187">
        <f>'C завтраками| Bed and breakfast'!CN4</f>
        <v>46111</v>
      </c>
      <c r="CU4" s="187">
        <f>'C завтраками| Bed and breakfast'!CO4</f>
        <v>46112</v>
      </c>
      <c r="CV4" s="187">
        <f>'C завтраками| Bed and breakfast'!CP4</f>
        <v>46113</v>
      </c>
      <c r="CW4" s="187">
        <f>'C завтраками| Bed and breakfast'!CQ4</f>
        <v>46114</v>
      </c>
      <c r="CX4" s="187">
        <f>'C завтраками| Bed and breakfast'!CR4</f>
        <v>46115</v>
      </c>
      <c r="CY4" s="187">
        <f>'C завтраками| Bed and breakfast'!CS4</f>
        <v>46116</v>
      </c>
      <c r="CZ4" s="187">
        <f>'C завтраками| Bed and breakfast'!CT4</f>
        <v>46117</v>
      </c>
      <c r="DA4" s="187">
        <f>'C завтраками| Bed and breakfast'!CU4</f>
        <v>46118</v>
      </c>
      <c r="DB4" s="187">
        <f>'C завтраками| Bed and breakfast'!CV4</f>
        <v>46119</v>
      </c>
      <c r="DC4" s="187">
        <f>'C завтраками| Bed and breakfast'!CW4</f>
        <v>46120</v>
      </c>
      <c r="DD4" s="187">
        <f>'C завтраками| Bed and breakfast'!CX4</f>
        <v>46121</v>
      </c>
      <c r="DE4" s="187">
        <f>'C завтраками| Bed and breakfast'!CY4</f>
        <v>46122</v>
      </c>
      <c r="DF4" s="187">
        <f>'C завтраками| Bed and breakfast'!CZ4</f>
        <v>46123</v>
      </c>
      <c r="DG4" s="187">
        <f>'C завтраками| Bed and breakfast'!DA4</f>
        <v>46124</v>
      </c>
      <c r="DH4" s="187">
        <f>'C завтраками| Bed and breakfast'!DB4</f>
        <v>46125</v>
      </c>
      <c r="DI4" s="187">
        <f>'C завтраками| Bed and breakfast'!DC4</f>
        <v>46126</v>
      </c>
      <c r="DJ4" s="187">
        <f>'C завтраками| Bed and breakfast'!DD4</f>
        <v>46127</v>
      </c>
      <c r="DK4" s="187">
        <f>'C завтраками| Bed and breakfast'!DE4</f>
        <v>46128</v>
      </c>
      <c r="DL4" s="187">
        <f>'C завтраками| Bed and breakfast'!DF4</f>
        <v>46129</v>
      </c>
      <c r="DM4" s="187">
        <f>'C завтраками| Bed and breakfast'!DG4</f>
        <v>46130</v>
      </c>
      <c r="DN4" s="187">
        <f>'C завтраками| Bed and breakfast'!DH4</f>
        <v>46131</v>
      </c>
      <c r="DO4" s="187">
        <f>'C завтраками| Bed and breakfast'!DI4</f>
        <v>46132</v>
      </c>
      <c r="DP4" s="187">
        <f>'C завтраками| Bed and breakfast'!DJ4</f>
        <v>46133</v>
      </c>
      <c r="DQ4" s="187">
        <f>'C завтраками| Bed and breakfast'!DK4</f>
        <v>46134</v>
      </c>
      <c r="DR4" s="187">
        <f>'C завтраками| Bed and breakfast'!DL4</f>
        <v>46135</v>
      </c>
      <c r="DS4" s="187">
        <f>'C завтраками| Bed and breakfast'!DM4</f>
        <v>46136</v>
      </c>
      <c r="DT4" s="187">
        <f>'C завтраками| Bed and breakfast'!DN4</f>
        <v>46137</v>
      </c>
      <c r="DU4" s="187">
        <f>'C завтраками| Bed and breakfast'!DO4</f>
        <v>46138</v>
      </c>
      <c r="DV4" s="187">
        <f>'C завтраками| Bed and breakfast'!DP4</f>
        <v>46139</v>
      </c>
      <c r="DW4" s="187">
        <f>'C завтраками| Bed and breakfast'!DQ4</f>
        <v>46140</v>
      </c>
      <c r="DX4" s="187">
        <f>'C завтраками| Bed and breakfast'!DR4</f>
        <v>46141</v>
      </c>
      <c r="DY4" s="187">
        <f>'C завтраками| Bed and breakfast'!DS4</f>
        <v>46142</v>
      </c>
      <c r="DZ4" s="187">
        <f>'C завтраками| Bed and breakfast'!DT4</f>
        <v>46143</v>
      </c>
      <c r="EA4" s="187">
        <f>'C завтраками| Bed and breakfast'!DU4</f>
        <v>46144</v>
      </c>
      <c r="EB4" s="187">
        <f>'C завтраками| Bed and breakfast'!DV4</f>
        <v>46145</v>
      </c>
      <c r="EC4" s="187">
        <f>'C завтраками| Bed and breakfast'!DW4</f>
        <v>46146</v>
      </c>
      <c r="ED4" s="187">
        <f>'C завтраками| Bed and breakfast'!DX4</f>
        <v>46147</v>
      </c>
      <c r="EE4" s="187">
        <f>'C завтраками| Bed and breakfast'!DY4</f>
        <v>46148</v>
      </c>
      <c r="EF4" s="187">
        <f>'C завтраками| Bed and breakfast'!DZ4</f>
        <v>46149</v>
      </c>
      <c r="EG4" s="187">
        <f>'C завтраками| Bed and breakfast'!EA4</f>
        <v>46150</v>
      </c>
      <c r="EH4" s="187">
        <f>'C завтраками| Bed and breakfast'!EB4</f>
        <v>46151</v>
      </c>
      <c r="EI4" s="187">
        <f>'C завтраками| Bed and breakfast'!EC4</f>
        <v>46152</v>
      </c>
      <c r="EJ4" s="187">
        <f>'C завтраками| Bed and breakfast'!ED4</f>
        <v>46153</v>
      </c>
      <c r="EK4" s="187">
        <f>'C завтраками| Bed and breakfast'!EE4</f>
        <v>46154</v>
      </c>
      <c r="EL4" s="187">
        <f>'C завтраками| Bed and breakfast'!EF4</f>
        <v>46155</v>
      </c>
      <c r="EM4" s="187">
        <f>'C завтраками| Bed and breakfast'!EG4</f>
        <v>46156</v>
      </c>
      <c r="EN4" s="187">
        <f>'C завтраками| Bed and breakfast'!EH4</f>
        <v>46157</v>
      </c>
      <c r="EO4" s="187">
        <f>'C завтраками| Bed and breakfast'!EI4</f>
        <v>46158</v>
      </c>
      <c r="EP4" s="187">
        <f>'C завтраками| Bed and breakfast'!EJ4</f>
        <v>46159</v>
      </c>
      <c r="EQ4" s="187">
        <f>'C завтраками| Bed and breakfast'!EK4</f>
        <v>46160</v>
      </c>
      <c r="ER4" s="187">
        <f>'C завтраками| Bed and breakfast'!EL4</f>
        <v>46161</v>
      </c>
      <c r="ES4" s="187">
        <f>'C завтраками| Bed and breakfast'!EM4</f>
        <v>46162</v>
      </c>
      <c r="ET4" s="187">
        <f>'C завтраками| Bed and breakfast'!EN4</f>
        <v>46163</v>
      </c>
      <c r="EU4" s="187">
        <f>'C завтраками| Bed and breakfast'!EO4</f>
        <v>46164</v>
      </c>
      <c r="EV4" s="187">
        <f>'C завтраками| Bed and breakfast'!EP4</f>
        <v>46165</v>
      </c>
      <c r="EW4" s="187">
        <f>'C завтраками| Bed and breakfast'!EQ4</f>
        <v>46166</v>
      </c>
      <c r="EX4" s="187">
        <f>'C завтраками| Bed and breakfast'!ER4</f>
        <v>46167</v>
      </c>
      <c r="EY4" s="187">
        <f>'C завтраками| Bed and breakfast'!ES4</f>
        <v>46168</v>
      </c>
      <c r="EZ4" s="187">
        <f>'C завтраками| Bed and breakfast'!ET4</f>
        <v>46169</v>
      </c>
      <c r="FA4" s="187">
        <f>'C завтраками| Bed and breakfast'!EU4</f>
        <v>46170</v>
      </c>
      <c r="FB4" s="187">
        <f>'C завтраками| Bed and breakfast'!EV4</f>
        <v>46171</v>
      </c>
      <c r="FC4" s="187">
        <f>'C завтраками| Bed and breakfast'!EW4</f>
        <v>46172</v>
      </c>
      <c r="FD4" s="187">
        <f>'C завтраками| Bed and breakfast'!EX4</f>
        <v>46173</v>
      </c>
      <c r="FE4" s="187">
        <f>'C завтраками| Bed and breakfast'!EY4</f>
        <v>46174</v>
      </c>
      <c r="FF4" s="187">
        <f>'C завтраками| Bed and breakfast'!EZ4</f>
        <v>46175</v>
      </c>
      <c r="FG4" s="187">
        <f>'C завтраками| Bed and breakfast'!FA4</f>
        <v>46176</v>
      </c>
      <c r="FH4" s="187">
        <f>'C завтраками| Bed and breakfast'!FB4</f>
        <v>46177</v>
      </c>
      <c r="FI4" s="187">
        <f>'C завтраками| Bed and breakfast'!FC4</f>
        <v>46178</v>
      </c>
      <c r="FJ4" s="187">
        <f>'C завтраками| Bed and breakfast'!FD4</f>
        <v>46179</v>
      </c>
      <c r="FK4" s="187">
        <f>'C завтраками| Bed and breakfast'!FE4</f>
        <v>46180</v>
      </c>
      <c r="FL4" s="187">
        <f>'C завтраками| Bed and breakfast'!FF4</f>
        <v>46181</v>
      </c>
      <c r="FM4" s="187">
        <f>'C завтраками| Bed and breakfast'!FG4</f>
        <v>46182</v>
      </c>
      <c r="FN4" s="187">
        <f>'C завтраками| Bed and breakfast'!FH4</f>
        <v>46183</v>
      </c>
      <c r="FO4" s="187">
        <f>'C завтраками| Bed and breakfast'!FI4</f>
        <v>46184</v>
      </c>
      <c r="FP4" s="187">
        <f>'C завтраками| Bed and breakfast'!FJ4</f>
        <v>46185</v>
      </c>
      <c r="FQ4" s="187">
        <f>'C завтраками| Bed and breakfast'!FK4</f>
        <v>46186</v>
      </c>
      <c r="FR4" s="187">
        <f>'C завтраками| Bed and breakfast'!FL4</f>
        <v>46187</v>
      </c>
      <c r="FS4" s="187">
        <f>'C завтраками| Bed and breakfast'!FM4</f>
        <v>46188</v>
      </c>
      <c r="FT4" s="187">
        <f>'C завтраками| Bed and breakfast'!FN4</f>
        <v>46189</v>
      </c>
      <c r="FU4" s="187">
        <f>'C завтраками| Bed and breakfast'!FO4</f>
        <v>46190</v>
      </c>
      <c r="FV4" s="187">
        <f>'C завтраками| Bed and breakfast'!FP4</f>
        <v>46191</v>
      </c>
      <c r="FW4" s="187">
        <f>'C завтраками| Bed and breakfast'!FQ4</f>
        <v>46192</v>
      </c>
      <c r="FX4" s="187">
        <f>'C завтраками| Bed and breakfast'!FR4</f>
        <v>46193</v>
      </c>
      <c r="FY4" s="187">
        <f>'C завтраками| Bed and breakfast'!FS4</f>
        <v>46194</v>
      </c>
      <c r="FZ4" s="187">
        <f>'C завтраками| Bed and breakfast'!FT4</f>
        <v>46195</v>
      </c>
      <c r="GA4" s="187">
        <f>'C завтраками| Bed and breakfast'!FU4</f>
        <v>46196</v>
      </c>
      <c r="GB4" s="187">
        <f>'C завтраками| Bed and breakfast'!FV4</f>
        <v>46197</v>
      </c>
      <c r="GC4" s="187">
        <f>'C завтраками| Bed and breakfast'!FW4</f>
        <v>46198</v>
      </c>
      <c r="GD4" s="187">
        <f>'C завтраками| Bed and breakfast'!FX4</f>
        <v>46199</v>
      </c>
      <c r="GE4" s="187">
        <f>'C завтраками| Bed and breakfast'!FY4</f>
        <v>46200</v>
      </c>
      <c r="GF4" s="187">
        <f>'C завтраками| Bed and breakfast'!FZ4</f>
        <v>46201</v>
      </c>
      <c r="GG4" s="187">
        <f>'C завтраками| Bed and breakfast'!GA4</f>
        <v>46202</v>
      </c>
      <c r="GH4" s="187">
        <f>'C завтраками| Bed and breakfast'!GB4</f>
        <v>46203</v>
      </c>
      <c r="GI4" s="187">
        <f>'C завтраками| Bed and breakfast'!GC4</f>
        <v>46204</v>
      </c>
      <c r="GJ4" s="187">
        <f>'C завтраками| Bed and breakfast'!GD4</f>
        <v>46205</v>
      </c>
      <c r="GK4" s="187">
        <f>'C завтраками| Bed and breakfast'!GE4</f>
        <v>46206</v>
      </c>
      <c r="GL4" s="187">
        <f>'C завтраками| Bed and breakfast'!GF4</f>
        <v>46207</v>
      </c>
      <c r="GM4" s="187">
        <f>'C завтраками| Bed and breakfast'!GG4</f>
        <v>46208</v>
      </c>
      <c r="GN4" s="187">
        <f>'C завтраками| Bed and breakfast'!GH4</f>
        <v>46209</v>
      </c>
      <c r="GO4" s="187">
        <f>'C завтраками| Bed and breakfast'!GI4</f>
        <v>46210</v>
      </c>
      <c r="GP4" s="187">
        <f>'C завтраками| Bed and breakfast'!GJ4</f>
        <v>46211</v>
      </c>
      <c r="GQ4" s="187">
        <f>'C завтраками| Bed and breakfast'!GK4</f>
        <v>46212</v>
      </c>
      <c r="GR4" s="187">
        <f>'C завтраками| Bed and breakfast'!GL4</f>
        <v>46213</v>
      </c>
      <c r="GS4" s="187">
        <f>'C завтраками| Bed and breakfast'!GM4</f>
        <v>46214</v>
      </c>
      <c r="GT4" s="187">
        <f>'C завтраками| Bed and breakfast'!GN4</f>
        <v>46215</v>
      </c>
      <c r="GU4" s="187">
        <f>'C завтраками| Bed and breakfast'!GO4</f>
        <v>46216</v>
      </c>
      <c r="GV4" s="187">
        <f>'C завтраками| Bed and breakfast'!GP4</f>
        <v>46217</v>
      </c>
      <c r="GW4" s="187">
        <f>'C завтраками| Bed and breakfast'!GQ4</f>
        <v>46218</v>
      </c>
      <c r="GX4" s="187">
        <f>'C завтраками| Bed and breakfast'!GR4</f>
        <v>46219</v>
      </c>
      <c r="GY4" s="187">
        <f>'C завтраками| Bed and breakfast'!GS4</f>
        <v>46220</v>
      </c>
      <c r="GZ4" s="187">
        <f>'C завтраками| Bed and breakfast'!GT4</f>
        <v>46221</v>
      </c>
      <c r="HA4" s="187">
        <f>'C завтраками| Bed and breakfast'!GU4</f>
        <v>46222</v>
      </c>
      <c r="HB4" s="187">
        <f>'C завтраками| Bed and breakfast'!GV4</f>
        <v>46223</v>
      </c>
      <c r="HC4" s="187">
        <f>'C завтраками| Bed and breakfast'!GW4</f>
        <v>46224</v>
      </c>
      <c r="HD4" s="187">
        <f>'C завтраками| Bed and breakfast'!GX4</f>
        <v>46225</v>
      </c>
      <c r="HE4" s="187">
        <f>'C завтраками| Bed and breakfast'!GY4</f>
        <v>46226</v>
      </c>
      <c r="HF4" s="187">
        <f>'C завтраками| Bed and breakfast'!GZ4</f>
        <v>46227</v>
      </c>
      <c r="HG4" s="187">
        <f>'C завтраками| Bed and breakfast'!HA4</f>
        <v>46228</v>
      </c>
      <c r="HH4" s="187">
        <f>'C завтраками| Bed and breakfast'!HB4</f>
        <v>46229</v>
      </c>
      <c r="HI4" s="187">
        <f>'C завтраками| Bed and breakfast'!HC4</f>
        <v>46230</v>
      </c>
      <c r="HJ4" s="187">
        <f>'C завтраками| Bed and breakfast'!HD4</f>
        <v>46231</v>
      </c>
      <c r="HK4" s="187">
        <f>'C завтраками| Bed and breakfast'!HE4</f>
        <v>46232</v>
      </c>
      <c r="HL4" s="187">
        <f>'C завтраками| Bed and breakfast'!HF4</f>
        <v>46233</v>
      </c>
      <c r="HM4" s="187">
        <f>'C завтраками| Bed and breakfast'!HG4</f>
        <v>46234</v>
      </c>
      <c r="HN4" s="187">
        <f>'C завтраками| Bed and breakfast'!HH4</f>
        <v>46235</v>
      </c>
      <c r="HO4" s="187">
        <f>'C завтраками| Bed and breakfast'!HI4</f>
        <v>46236</v>
      </c>
      <c r="HP4" s="187">
        <f>'C завтраками| Bed and breakfast'!HJ4</f>
        <v>46237</v>
      </c>
      <c r="HQ4" s="187">
        <f>'C завтраками| Bed and breakfast'!HK4</f>
        <v>46238</v>
      </c>
      <c r="HR4" s="187">
        <f>'C завтраками| Bed and breakfast'!HL4</f>
        <v>46239</v>
      </c>
      <c r="HS4" s="187">
        <f>'C завтраками| Bed and breakfast'!HM4</f>
        <v>46240</v>
      </c>
      <c r="HT4" s="187">
        <f>'C завтраками| Bed and breakfast'!HN4</f>
        <v>46241</v>
      </c>
      <c r="HU4" s="187">
        <f>'C завтраками| Bed and breakfast'!HO4</f>
        <v>46242</v>
      </c>
      <c r="HV4" s="187">
        <f>'C завтраками| Bed and breakfast'!HP4</f>
        <v>46243</v>
      </c>
      <c r="HW4" s="187">
        <f>'C завтраками| Bed and breakfast'!HQ4</f>
        <v>46244</v>
      </c>
      <c r="HX4" s="187">
        <f>'C завтраками| Bed and breakfast'!HR4</f>
        <v>46245</v>
      </c>
      <c r="HY4" s="187">
        <f>'C завтраками| Bed and breakfast'!HS4</f>
        <v>46246</v>
      </c>
      <c r="HZ4" s="187">
        <f>'C завтраками| Bed and breakfast'!HT4</f>
        <v>46247</v>
      </c>
      <c r="IA4" s="187">
        <f>'C завтраками| Bed and breakfast'!HU4</f>
        <v>46248</v>
      </c>
      <c r="IB4" s="187">
        <f>'C завтраками| Bed and breakfast'!HV4</f>
        <v>46249</v>
      </c>
      <c r="IC4" s="187">
        <f>'C завтраками| Bed and breakfast'!HW4</f>
        <v>46250</v>
      </c>
      <c r="ID4" s="187">
        <f>'C завтраками| Bed and breakfast'!HX4</f>
        <v>46251</v>
      </c>
      <c r="IE4" s="187">
        <f>'C завтраками| Bed and breakfast'!HY4</f>
        <v>46252</v>
      </c>
      <c r="IF4" s="187">
        <f>'C завтраками| Bed and breakfast'!HZ4</f>
        <v>46253</v>
      </c>
      <c r="IG4" s="187">
        <f>'C завтраками| Bed and breakfast'!IA4</f>
        <v>46254</v>
      </c>
      <c r="IH4" s="187">
        <f>'C завтраками| Bed and breakfast'!IB4</f>
        <v>46255</v>
      </c>
      <c r="II4" s="187">
        <f>'C завтраками| Bed and breakfast'!IC4</f>
        <v>46256</v>
      </c>
      <c r="IJ4" s="187">
        <f>'C завтраками| Bed and breakfast'!ID4</f>
        <v>46257</v>
      </c>
      <c r="IK4" s="187">
        <f>'C завтраками| Bed and breakfast'!IE4</f>
        <v>46258</v>
      </c>
      <c r="IL4" s="187">
        <f>'C завтраками| Bed and breakfast'!IF4</f>
        <v>46259</v>
      </c>
      <c r="IM4" s="187">
        <f>'C завтраками| Bed and breakfast'!IG4</f>
        <v>46260</v>
      </c>
      <c r="IN4" s="187">
        <f>'C завтраками| Bed and breakfast'!IH4</f>
        <v>46261</v>
      </c>
      <c r="IO4" s="187">
        <f>'C завтраками| Bed and breakfast'!II4</f>
        <v>46262</v>
      </c>
      <c r="IP4" s="187">
        <f>'C завтраками| Bed and breakfast'!IJ4</f>
        <v>46263</v>
      </c>
      <c r="IQ4" s="187">
        <f>'C завтраками| Bed and breakfast'!IK4</f>
        <v>46264</v>
      </c>
      <c r="IR4" s="187">
        <f>'C завтраками| Bed and breakfast'!IL4</f>
        <v>46265</v>
      </c>
      <c r="IS4" s="187">
        <f>'C завтраками| Bed and breakfast'!IM4</f>
        <v>46266</v>
      </c>
      <c r="IT4" s="187">
        <f>'C завтраками| Bed and breakfast'!IN4</f>
        <v>46267</v>
      </c>
      <c r="IU4" s="187">
        <f>'C завтраками| Bed and breakfast'!IO4</f>
        <v>46268</v>
      </c>
      <c r="IV4" s="187">
        <f>'C завтраками| Bed and breakfast'!IP4</f>
        <v>46269</v>
      </c>
      <c r="IW4" s="187">
        <f>'C завтраками| Bed and breakfast'!IQ4</f>
        <v>46270</v>
      </c>
      <c r="IX4" s="187">
        <f>'C завтраками| Bed and breakfast'!IR4</f>
        <v>46271</v>
      </c>
      <c r="IY4" s="187">
        <f>'C завтраками| Bed and breakfast'!IS4</f>
        <v>46272</v>
      </c>
      <c r="IZ4" s="187">
        <f>'C завтраками| Bed and breakfast'!IT4</f>
        <v>46273</v>
      </c>
      <c r="JA4" s="187">
        <f>'C завтраками| Bed and breakfast'!IU4</f>
        <v>46274</v>
      </c>
      <c r="JB4" s="187">
        <f>'C завтраками| Bed and breakfast'!IV4</f>
        <v>46275</v>
      </c>
      <c r="JC4" s="187">
        <f>'C завтраками| Bed and breakfast'!IW4</f>
        <v>46276</v>
      </c>
      <c r="JD4" s="187">
        <f>'C завтраками| Bed and breakfast'!IX4</f>
        <v>46277</v>
      </c>
      <c r="JE4" s="187">
        <f>'C завтраками| Bed and breakfast'!IY4</f>
        <v>46278</v>
      </c>
      <c r="JF4" s="187">
        <f>'C завтраками| Bed and breakfast'!IZ4</f>
        <v>46279</v>
      </c>
      <c r="JG4" s="187">
        <f>'C завтраками| Bed and breakfast'!JA4</f>
        <v>46280</v>
      </c>
      <c r="JH4" s="187">
        <f>'C завтраками| Bed and breakfast'!JB4</f>
        <v>46281</v>
      </c>
      <c r="JI4" s="187">
        <f>'C завтраками| Bed and breakfast'!JC4</f>
        <v>46282</v>
      </c>
      <c r="JJ4" s="187">
        <f>'C завтраками| Bed and breakfast'!JD4</f>
        <v>46283</v>
      </c>
      <c r="JK4" s="187">
        <f>'C завтраками| Bed and breakfast'!JE4</f>
        <v>46284</v>
      </c>
      <c r="JL4" s="187">
        <f>'C завтраками| Bed and breakfast'!JF4</f>
        <v>46285</v>
      </c>
      <c r="JM4" s="187">
        <f>'C завтраками| Bed and breakfast'!JG4</f>
        <v>46286</v>
      </c>
      <c r="JN4" s="187">
        <f>'C завтраками| Bed and breakfast'!JH4</f>
        <v>46287</v>
      </c>
      <c r="JO4" s="187">
        <f>'C завтраками| Bed and breakfast'!JI4</f>
        <v>46288</v>
      </c>
      <c r="JP4" s="187">
        <f>'C завтраками| Bed and breakfast'!JJ4</f>
        <v>46289</v>
      </c>
      <c r="JQ4" s="187">
        <f>'C завтраками| Bed and breakfast'!JK4</f>
        <v>46290</v>
      </c>
      <c r="JR4" s="187">
        <f>'C завтраками| Bed and breakfast'!JL4</f>
        <v>46291</v>
      </c>
      <c r="JS4" s="187">
        <f>'C завтраками| Bed and breakfast'!JM4</f>
        <v>46292</v>
      </c>
      <c r="JT4" s="187">
        <f>'C завтраками| Bed and breakfast'!JN4</f>
        <v>46293</v>
      </c>
      <c r="JU4" s="187">
        <f>'C завтраками| Bed and breakfast'!JO4</f>
        <v>46294</v>
      </c>
      <c r="JV4" s="187">
        <f>'C завтраками| Bed and breakfast'!JP4</f>
        <v>46295</v>
      </c>
    </row>
    <row r="5" spans="1:282" s="53" customFormat="1" ht="21.95" customHeight="1" x14ac:dyDescent="0.2">
      <c r="A5" s="98"/>
      <c r="B5" s="187" t="e">
        <f>'C завтраками| Bed and breakfast'!#REF!</f>
        <v>#REF!</v>
      </c>
      <c r="C5" s="187" t="e">
        <f>'C завтраками| Bed and breakfast'!#REF!</f>
        <v>#REF!</v>
      </c>
      <c r="D5" s="187" t="e">
        <f>'C завтраками| Bed and breakfast'!#REF!</f>
        <v>#REF!</v>
      </c>
      <c r="E5" s="187" t="e">
        <f>'C завтраками| Bed and breakfast'!#REF!</f>
        <v>#REF!</v>
      </c>
      <c r="F5" s="187" t="e">
        <f>'C завтраками| Bed and breakfast'!#REF!</f>
        <v>#REF!</v>
      </c>
      <c r="G5" s="187" t="e">
        <f>'C завтраками| Bed and breakfast'!#REF!</f>
        <v>#REF!</v>
      </c>
      <c r="H5" s="187">
        <f>'C завтраками| Bed and breakfast'!B5</f>
        <v>46021</v>
      </c>
      <c r="I5" s="187">
        <f>'C завтраками| Bed and breakfast'!C5</f>
        <v>46022</v>
      </c>
      <c r="J5" s="187">
        <f>'C завтраками| Bed and breakfast'!D5</f>
        <v>46023</v>
      </c>
      <c r="K5" s="187">
        <f>'C завтраками| Bed and breakfast'!E5</f>
        <v>46024</v>
      </c>
      <c r="L5" s="187">
        <f>'C завтраками| Bed and breakfast'!F5</f>
        <v>46025</v>
      </c>
      <c r="M5" s="187">
        <f>'C завтраками| Bed and breakfast'!G5</f>
        <v>46026</v>
      </c>
      <c r="N5" s="187">
        <f>'C завтраками| Bed and breakfast'!H5</f>
        <v>46027</v>
      </c>
      <c r="O5" s="187">
        <f>'C завтраками| Bed and breakfast'!I5</f>
        <v>46028</v>
      </c>
      <c r="P5" s="187">
        <f>'C завтраками| Bed and breakfast'!J5</f>
        <v>46029</v>
      </c>
      <c r="Q5" s="187">
        <f>'C завтраками| Bed and breakfast'!K5</f>
        <v>46030</v>
      </c>
      <c r="R5" s="187">
        <f>'C завтраками| Bed and breakfast'!L5</f>
        <v>46031</v>
      </c>
      <c r="S5" s="187">
        <f>'C завтраками| Bed and breakfast'!M5</f>
        <v>46032</v>
      </c>
      <c r="T5" s="187">
        <f>'C завтраками| Bed and breakfast'!N5</f>
        <v>46033</v>
      </c>
      <c r="U5" s="187">
        <f>'C завтраками| Bed and breakfast'!O5</f>
        <v>46034</v>
      </c>
      <c r="V5" s="187">
        <f>'C завтраками| Bed and breakfast'!P5</f>
        <v>46035</v>
      </c>
      <c r="W5" s="187">
        <f>'C завтраками| Bed and breakfast'!Q5</f>
        <v>46036</v>
      </c>
      <c r="X5" s="187">
        <f>'C завтраками| Bed and breakfast'!R5</f>
        <v>46037</v>
      </c>
      <c r="Y5" s="187">
        <f>'C завтраками| Bed and breakfast'!S5</f>
        <v>46038</v>
      </c>
      <c r="Z5" s="187">
        <f>'C завтраками| Bed and breakfast'!T5</f>
        <v>46039</v>
      </c>
      <c r="AA5" s="187">
        <f>'C завтраками| Bed and breakfast'!U5</f>
        <v>46040</v>
      </c>
      <c r="AB5" s="187">
        <f>'C завтраками| Bed and breakfast'!V5</f>
        <v>46041</v>
      </c>
      <c r="AC5" s="187">
        <f>'C завтраками| Bed and breakfast'!W5</f>
        <v>46042</v>
      </c>
      <c r="AD5" s="187">
        <f>'C завтраками| Bed and breakfast'!X5</f>
        <v>46043</v>
      </c>
      <c r="AE5" s="187">
        <f>'C завтраками| Bed and breakfast'!Y5</f>
        <v>46044</v>
      </c>
      <c r="AF5" s="187">
        <f>'C завтраками| Bed and breakfast'!Z5</f>
        <v>46045</v>
      </c>
      <c r="AG5" s="187">
        <f>'C завтраками| Bed and breakfast'!AA5</f>
        <v>46046</v>
      </c>
      <c r="AH5" s="187">
        <f>'C завтраками| Bed and breakfast'!AB5</f>
        <v>46047</v>
      </c>
      <c r="AI5" s="187">
        <f>'C завтраками| Bed and breakfast'!AC5</f>
        <v>46048</v>
      </c>
      <c r="AJ5" s="187">
        <f>'C завтраками| Bed and breakfast'!AD5</f>
        <v>46049</v>
      </c>
      <c r="AK5" s="187">
        <f>'C завтраками| Bed and breakfast'!AE5</f>
        <v>46050</v>
      </c>
      <c r="AL5" s="187">
        <f>'C завтраками| Bed and breakfast'!AF5</f>
        <v>46051</v>
      </c>
      <c r="AM5" s="187">
        <f>'C завтраками| Bed and breakfast'!AG5</f>
        <v>46052</v>
      </c>
      <c r="AN5" s="187">
        <f>'C завтраками| Bed and breakfast'!AH5</f>
        <v>46053</v>
      </c>
      <c r="AO5" s="187">
        <f>'C завтраками| Bed and breakfast'!AI5</f>
        <v>46054</v>
      </c>
      <c r="AP5" s="187">
        <f>'C завтраками| Bed and breakfast'!AJ5</f>
        <v>46055</v>
      </c>
      <c r="AQ5" s="187">
        <f>'C завтраками| Bed and breakfast'!AK5</f>
        <v>46056</v>
      </c>
      <c r="AR5" s="187">
        <f>'C завтраками| Bed and breakfast'!AL5</f>
        <v>46057</v>
      </c>
      <c r="AS5" s="187">
        <f>'C завтраками| Bed and breakfast'!AM5</f>
        <v>46058</v>
      </c>
      <c r="AT5" s="187">
        <f>'C завтраками| Bed and breakfast'!AN5</f>
        <v>46059</v>
      </c>
      <c r="AU5" s="187">
        <f>'C завтраками| Bed and breakfast'!AO5</f>
        <v>46060</v>
      </c>
      <c r="AV5" s="187">
        <f>'C завтраками| Bed and breakfast'!AP5</f>
        <v>46061</v>
      </c>
      <c r="AW5" s="187">
        <f>'C завтраками| Bed and breakfast'!AQ5</f>
        <v>46062</v>
      </c>
      <c r="AX5" s="187">
        <f>'C завтраками| Bed and breakfast'!AR5</f>
        <v>46063</v>
      </c>
      <c r="AY5" s="187">
        <f>'C завтраками| Bed and breakfast'!AS5</f>
        <v>46064</v>
      </c>
      <c r="AZ5" s="187">
        <f>'C завтраками| Bed and breakfast'!AT5</f>
        <v>46065</v>
      </c>
      <c r="BA5" s="187">
        <f>'C завтраками| Bed and breakfast'!AU5</f>
        <v>46066</v>
      </c>
      <c r="BB5" s="187">
        <f>'C завтраками| Bed and breakfast'!AV5</f>
        <v>46067</v>
      </c>
      <c r="BC5" s="187">
        <f>'C завтраками| Bed and breakfast'!AW5</f>
        <v>46068</v>
      </c>
      <c r="BD5" s="187">
        <f>'C завтраками| Bed and breakfast'!AX5</f>
        <v>46069</v>
      </c>
      <c r="BE5" s="187">
        <f>'C завтраками| Bed and breakfast'!AY5</f>
        <v>46070</v>
      </c>
      <c r="BF5" s="187">
        <f>'C завтраками| Bed and breakfast'!AZ5</f>
        <v>46071</v>
      </c>
      <c r="BG5" s="187">
        <f>'C завтраками| Bed and breakfast'!BA5</f>
        <v>46072</v>
      </c>
      <c r="BH5" s="187">
        <f>'C завтраками| Bed and breakfast'!BB5</f>
        <v>46073</v>
      </c>
      <c r="BI5" s="187">
        <f>'C завтраками| Bed and breakfast'!BC5</f>
        <v>46074</v>
      </c>
      <c r="BJ5" s="187">
        <f>'C завтраками| Bed and breakfast'!BD5</f>
        <v>46075</v>
      </c>
      <c r="BK5" s="187">
        <f>'C завтраками| Bed and breakfast'!BE5</f>
        <v>46076</v>
      </c>
      <c r="BL5" s="187">
        <f>'C завтраками| Bed and breakfast'!BF5</f>
        <v>46077</v>
      </c>
      <c r="BM5" s="187">
        <f>'C завтраками| Bed and breakfast'!BG5</f>
        <v>46078</v>
      </c>
      <c r="BN5" s="187">
        <f>'C завтраками| Bed and breakfast'!BH5</f>
        <v>46079</v>
      </c>
      <c r="BO5" s="187">
        <f>'C завтраками| Bed and breakfast'!BI5</f>
        <v>46080</v>
      </c>
      <c r="BP5" s="187">
        <f>'C завтраками| Bed and breakfast'!BJ5</f>
        <v>46081</v>
      </c>
      <c r="BQ5" s="187">
        <f>'C завтраками| Bed and breakfast'!BK5</f>
        <v>46082</v>
      </c>
      <c r="BR5" s="187">
        <f>'C завтраками| Bed and breakfast'!BL5</f>
        <v>46083</v>
      </c>
      <c r="BS5" s="187">
        <f>'C завтраками| Bed and breakfast'!BM5</f>
        <v>46084</v>
      </c>
      <c r="BT5" s="187">
        <f>'C завтраками| Bed and breakfast'!BN5</f>
        <v>46085</v>
      </c>
      <c r="BU5" s="187">
        <f>'C завтраками| Bed and breakfast'!BO5</f>
        <v>46086</v>
      </c>
      <c r="BV5" s="187">
        <f>'C завтраками| Bed and breakfast'!BP5</f>
        <v>46087</v>
      </c>
      <c r="BW5" s="187">
        <f>'C завтраками| Bed and breakfast'!BQ5</f>
        <v>46088</v>
      </c>
      <c r="BX5" s="187">
        <f>'C завтраками| Bed and breakfast'!BR5</f>
        <v>46089</v>
      </c>
      <c r="BY5" s="187">
        <f>'C завтраками| Bed and breakfast'!BS5</f>
        <v>46090</v>
      </c>
      <c r="BZ5" s="187">
        <f>'C завтраками| Bed and breakfast'!BT5</f>
        <v>46091</v>
      </c>
      <c r="CA5" s="187">
        <f>'C завтраками| Bed and breakfast'!BU5</f>
        <v>46092</v>
      </c>
      <c r="CB5" s="187">
        <f>'C завтраками| Bed and breakfast'!BV5</f>
        <v>46093</v>
      </c>
      <c r="CC5" s="187">
        <f>'C завтраками| Bed and breakfast'!BW5</f>
        <v>46094</v>
      </c>
      <c r="CD5" s="187">
        <f>'C завтраками| Bed and breakfast'!BX5</f>
        <v>46095</v>
      </c>
      <c r="CE5" s="187">
        <f>'C завтраками| Bed and breakfast'!BY5</f>
        <v>46096</v>
      </c>
      <c r="CF5" s="187">
        <f>'C завтраками| Bed and breakfast'!BZ5</f>
        <v>46097</v>
      </c>
      <c r="CG5" s="187">
        <f>'C завтраками| Bed and breakfast'!CA5</f>
        <v>46098</v>
      </c>
      <c r="CH5" s="187">
        <f>'C завтраками| Bed and breakfast'!CB5</f>
        <v>46099</v>
      </c>
      <c r="CI5" s="187">
        <f>'C завтраками| Bed and breakfast'!CC5</f>
        <v>46100</v>
      </c>
      <c r="CJ5" s="187">
        <f>'C завтраками| Bed and breakfast'!CD5</f>
        <v>46101</v>
      </c>
      <c r="CK5" s="187">
        <f>'C завтраками| Bed and breakfast'!CE5</f>
        <v>46102</v>
      </c>
      <c r="CL5" s="187">
        <f>'C завтраками| Bed and breakfast'!CF5</f>
        <v>46103</v>
      </c>
      <c r="CM5" s="187">
        <f>'C завтраками| Bed and breakfast'!CG5</f>
        <v>46104</v>
      </c>
      <c r="CN5" s="187">
        <f>'C завтраками| Bed and breakfast'!CH5</f>
        <v>46105</v>
      </c>
      <c r="CO5" s="187">
        <f>'C завтраками| Bed and breakfast'!CI5</f>
        <v>46106</v>
      </c>
      <c r="CP5" s="187">
        <f>'C завтраками| Bed and breakfast'!CJ5</f>
        <v>46107</v>
      </c>
      <c r="CQ5" s="187">
        <f>'C завтраками| Bed and breakfast'!CK5</f>
        <v>46108</v>
      </c>
      <c r="CR5" s="187">
        <f>'C завтраками| Bed and breakfast'!CL5</f>
        <v>46109</v>
      </c>
      <c r="CS5" s="187">
        <f>'C завтраками| Bed and breakfast'!CM5</f>
        <v>46110</v>
      </c>
      <c r="CT5" s="187">
        <f>'C завтраками| Bed and breakfast'!CN5</f>
        <v>46111</v>
      </c>
      <c r="CU5" s="187">
        <f>'C завтраками| Bed and breakfast'!CO5</f>
        <v>46112</v>
      </c>
      <c r="CV5" s="187">
        <f>'C завтраками| Bed and breakfast'!CP5</f>
        <v>46113</v>
      </c>
      <c r="CW5" s="187">
        <f>'C завтраками| Bed and breakfast'!CQ5</f>
        <v>46114</v>
      </c>
      <c r="CX5" s="187">
        <f>'C завтраками| Bed and breakfast'!CR5</f>
        <v>46115</v>
      </c>
      <c r="CY5" s="187">
        <f>'C завтраками| Bed and breakfast'!CS5</f>
        <v>46116</v>
      </c>
      <c r="CZ5" s="187">
        <f>'C завтраками| Bed and breakfast'!CT5</f>
        <v>46117</v>
      </c>
      <c r="DA5" s="187">
        <f>'C завтраками| Bed and breakfast'!CU5</f>
        <v>46118</v>
      </c>
      <c r="DB5" s="187">
        <f>'C завтраками| Bed and breakfast'!CV5</f>
        <v>46119</v>
      </c>
      <c r="DC5" s="187">
        <f>'C завтраками| Bed and breakfast'!CW5</f>
        <v>46120</v>
      </c>
      <c r="DD5" s="187">
        <f>'C завтраками| Bed and breakfast'!CX5</f>
        <v>46121</v>
      </c>
      <c r="DE5" s="187">
        <f>'C завтраками| Bed and breakfast'!CY5</f>
        <v>46122</v>
      </c>
      <c r="DF5" s="187">
        <f>'C завтраками| Bed and breakfast'!CZ5</f>
        <v>46123</v>
      </c>
      <c r="DG5" s="187">
        <f>'C завтраками| Bed and breakfast'!DA5</f>
        <v>46124</v>
      </c>
      <c r="DH5" s="187">
        <f>'C завтраками| Bed and breakfast'!DB5</f>
        <v>46125</v>
      </c>
      <c r="DI5" s="187">
        <f>'C завтраками| Bed and breakfast'!DC5</f>
        <v>46126</v>
      </c>
      <c r="DJ5" s="187">
        <f>'C завтраками| Bed and breakfast'!DD5</f>
        <v>46127</v>
      </c>
      <c r="DK5" s="187">
        <f>'C завтраками| Bed and breakfast'!DE5</f>
        <v>46128</v>
      </c>
      <c r="DL5" s="187">
        <f>'C завтраками| Bed and breakfast'!DF5</f>
        <v>46129</v>
      </c>
      <c r="DM5" s="187">
        <f>'C завтраками| Bed and breakfast'!DG5</f>
        <v>46130</v>
      </c>
      <c r="DN5" s="187">
        <f>'C завтраками| Bed and breakfast'!DH5</f>
        <v>46131</v>
      </c>
      <c r="DO5" s="187">
        <f>'C завтраками| Bed and breakfast'!DI5</f>
        <v>46132</v>
      </c>
      <c r="DP5" s="187">
        <f>'C завтраками| Bed and breakfast'!DJ5</f>
        <v>46133</v>
      </c>
      <c r="DQ5" s="187">
        <f>'C завтраками| Bed and breakfast'!DK5</f>
        <v>46134</v>
      </c>
      <c r="DR5" s="187">
        <f>'C завтраками| Bed and breakfast'!DL5</f>
        <v>46135</v>
      </c>
      <c r="DS5" s="187">
        <f>'C завтраками| Bed and breakfast'!DM5</f>
        <v>46136</v>
      </c>
      <c r="DT5" s="187">
        <f>'C завтраками| Bed and breakfast'!DN5</f>
        <v>46137</v>
      </c>
      <c r="DU5" s="187">
        <f>'C завтраками| Bed and breakfast'!DO5</f>
        <v>46138</v>
      </c>
      <c r="DV5" s="187">
        <f>'C завтраками| Bed and breakfast'!DP5</f>
        <v>46139</v>
      </c>
      <c r="DW5" s="187">
        <f>'C завтраками| Bed and breakfast'!DQ5</f>
        <v>46140</v>
      </c>
      <c r="DX5" s="187">
        <f>'C завтраками| Bed and breakfast'!DR5</f>
        <v>46141</v>
      </c>
      <c r="DY5" s="187">
        <f>'C завтраками| Bed and breakfast'!DS5</f>
        <v>46142</v>
      </c>
      <c r="DZ5" s="187">
        <f>'C завтраками| Bed and breakfast'!DT5</f>
        <v>46143</v>
      </c>
      <c r="EA5" s="187">
        <f>'C завтраками| Bed and breakfast'!DU5</f>
        <v>46144</v>
      </c>
      <c r="EB5" s="187">
        <f>'C завтраками| Bed and breakfast'!DV5</f>
        <v>46145</v>
      </c>
      <c r="EC5" s="187">
        <f>'C завтраками| Bed and breakfast'!DW5</f>
        <v>46146</v>
      </c>
      <c r="ED5" s="187">
        <f>'C завтраками| Bed and breakfast'!DX5</f>
        <v>46147</v>
      </c>
      <c r="EE5" s="187">
        <f>'C завтраками| Bed and breakfast'!DY5</f>
        <v>46148</v>
      </c>
      <c r="EF5" s="187">
        <f>'C завтраками| Bed and breakfast'!DZ5</f>
        <v>46149</v>
      </c>
      <c r="EG5" s="187">
        <f>'C завтраками| Bed and breakfast'!EA5</f>
        <v>46150</v>
      </c>
      <c r="EH5" s="187">
        <f>'C завтраками| Bed and breakfast'!EB5</f>
        <v>46151</v>
      </c>
      <c r="EI5" s="187">
        <f>'C завтраками| Bed and breakfast'!EC5</f>
        <v>46152</v>
      </c>
      <c r="EJ5" s="187">
        <f>'C завтраками| Bed and breakfast'!ED5</f>
        <v>46153</v>
      </c>
      <c r="EK5" s="187">
        <f>'C завтраками| Bed and breakfast'!EE5</f>
        <v>46154</v>
      </c>
      <c r="EL5" s="187">
        <f>'C завтраками| Bed and breakfast'!EF5</f>
        <v>46155</v>
      </c>
      <c r="EM5" s="187">
        <f>'C завтраками| Bed and breakfast'!EG5</f>
        <v>46156</v>
      </c>
      <c r="EN5" s="187">
        <f>'C завтраками| Bed and breakfast'!EH5</f>
        <v>46157</v>
      </c>
      <c r="EO5" s="187">
        <f>'C завтраками| Bed and breakfast'!EI5</f>
        <v>46158</v>
      </c>
      <c r="EP5" s="187">
        <f>'C завтраками| Bed and breakfast'!EJ5</f>
        <v>46159</v>
      </c>
      <c r="EQ5" s="187">
        <f>'C завтраками| Bed and breakfast'!EK5</f>
        <v>46160</v>
      </c>
      <c r="ER5" s="187">
        <f>'C завтраками| Bed and breakfast'!EL5</f>
        <v>46161</v>
      </c>
      <c r="ES5" s="187">
        <f>'C завтраками| Bed and breakfast'!EM5</f>
        <v>46162</v>
      </c>
      <c r="ET5" s="187">
        <f>'C завтраками| Bed and breakfast'!EN5</f>
        <v>46163</v>
      </c>
      <c r="EU5" s="187">
        <f>'C завтраками| Bed and breakfast'!EO5</f>
        <v>46164</v>
      </c>
      <c r="EV5" s="187">
        <f>'C завтраками| Bed and breakfast'!EP5</f>
        <v>46165</v>
      </c>
      <c r="EW5" s="187">
        <f>'C завтраками| Bed and breakfast'!EQ5</f>
        <v>46166</v>
      </c>
      <c r="EX5" s="187">
        <f>'C завтраками| Bed and breakfast'!ER5</f>
        <v>46167</v>
      </c>
      <c r="EY5" s="187">
        <f>'C завтраками| Bed and breakfast'!ES5</f>
        <v>46168</v>
      </c>
      <c r="EZ5" s="187">
        <f>'C завтраками| Bed and breakfast'!ET5</f>
        <v>46169</v>
      </c>
      <c r="FA5" s="187">
        <f>'C завтраками| Bed and breakfast'!EU5</f>
        <v>46170</v>
      </c>
      <c r="FB5" s="187">
        <f>'C завтраками| Bed and breakfast'!EV5</f>
        <v>46171</v>
      </c>
      <c r="FC5" s="187">
        <f>'C завтраками| Bed and breakfast'!EW5</f>
        <v>46172</v>
      </c>
      <c r="FD5" s="187">
        <f>'C завтраками| Bed and breakfast'!EX5</f>
        <v>46173</v>
      </c>
      <c r="FE5" s="187">
        <f>'C завтраками| Bed and breakfast'!EY5</f>
        <v>46174</v>
      </c>
      <c r="FF5" s="187">
        <f>'C завтраками| Bed and breakfast'!EZ5</f>
        <v>46175</v>
      </c>
      <c r="FG5" s="187">
        <f>'C завтраками| Bed and breakfast'!FA5</f>
        <v>46176</v>
      </c>
      <c r="FH5" s="187">
        <f>'C завтраками| Bed and breakfast'!FB5</f>
        <v>46177</v>
      </c>
      <c r="FI5" s="187">
        <f>'C завтраками| Bed and breakfast'!FC5</f>
        <v>46178</v>
      </c>
      <c r="FJ5" s="187">
        <f>'C завтраками| Bed and breakfast'!FD5</f>
        <v>46179</v>
      </c>
      <c r="FK5" s="187">
        <f>'C завтраками| Bed and breakfast'!FE5</f>
        <v>46180</v>
      </c>
      <c r="FL5" s="187">
        <f>'C завтраками| Bed and breakfast'!FF5</f>
        <v>46181</v>
      </c>
      <c r="FM5" s="187">
        <f>'C завтраками| Bed and breakfast'!FG5</f>
        <v>46182</v>
      </c>
      <c r="FN5" s="187">
        <f>'C завтраками| Bed and breakfast'!FH5</f>
        <v>46183</v>
      </c>
      <c r="FO5" s="187">
        <f>'C завтраками| Bed and breakfast'!FI5</f>
        <v>46184</v>
      </c>
      <c r="FP5" s="187">
        <f>'C завтраками| Bed and breakfast'!FJ5</f>
        <v>46185</v>
      </c>
      <c r="FQ5" s="187">
        <f>'C завтраками| Bed and breakfast'!FK5</f>
        <v>46186</v>
      </c>
      <c r="FR5" s="187">
        <f>'C завтраками| Bed and breakfast'!FL5</f>
        <v>46187</v>
      </c>
      <c r="FS5" s="187">
        <f>'C завтраками| Bed and breakfast'!FM5</f>
        <v>46188</v>
      </c>
      <c r="FT5" s="187">
        <f>'C завтраками| Bed and breakfast'!FN5</f>
        <v>46189</v>
      </c>
      <c r="FU5" s="187">
        <f>'C завтраками| Bed and breakfast'!FO5</f>
        <v>46190</v>
      </c>
      <c r="FV5" s="187">
        <f>'C завтраками| Bed and breakfast'!FP5</f>
        <v>46191</v>
      </c>
      <c r="FW5" s="187">
        <f>'C завтраками| Bed and breakfast'!FQ5</f>
        <v>46192</v>
      </c>
      <c r="FX5" s="187">
        <f>'C завтраками| Bed and breakfast'!FR5</f>
        <v>46193</v>
      </c>
      <c r="FY5" s="187">
        <f>'C завтраками| Bed and breakfast'!FS5</f>
        <v>46194</v>
      </c>
      <c r="FZ5" s="187">
        <f>'C завтраками| Bed and breakfast'!FT5</f>
        <v>46195</v>
      </c>
      <c r="GA5" s="187">
        <f>'C завтраками| Bed and breakfast'!FU5</f>
        <v>46196</v>
      </c>
      <c r="GB5" s="187">
        <f>'C завтраками| Bed and breakfast'!FV5</f>
        <v>46197</v>
      </c>
      <c r="GC5" s="187">
        <f>'C завтраками| Bed and breakfast'!FW5</f>
        <v>46198</v>
      </c>
      <c r="GD5" s="187">
        <f>'C завтраками| Bed and breakfast'!FX5</f>
        <v>46199</v>
      </c>
      <c r="GE5" s="187">
        <f>'C завтраками| Bed and breakfast'!FY5</f>
        <v>46200</v>
      </c>
      <c r="GF5" s="187">
        <f>'C завтраками| Bed and breakfast'!FZ5</f>
        <v>46201</v>
      </c>
      <c r="GG5" s="187">
        <f>'C завтраками| Bed and breakfast'!GA5</f>
        <v>46202</v>
      </c>
      <c r="GH5" s="187">
        <f>'C завтраками| Bed and breakfast'!GB5</f>
        <v>46203</v>
      </c>
      <c r="GI5" s="187">
        <f>'C завтраками| Bed and breakfast'!GC5</f>
        <v>46204</v>
      </c>
      <c r="GJ5" s="187">
        <f>'C завтраками| Bed and breakfast'!GD5</f>
        <v>46205</v>
      </c>
      <c r="GK5" s="187">
        <f>'C завтраками| Bed and breakfast'!GE5</f>
        <v>46206</v>
      </c>
      <c r="GL5" s="187">
        <f>'C завтраками| Bed and breakfast'!GF5</f>
        <v>46207</v>
      </c>
      <c r="GM5" s="187">
        <f>'C завтраками| Bed and breakfast'!GG5</f>
        <v>46208</v>
      </c>
      <c r="GN5" s="187">
        <f>'C завтраками| Bed and breakfast'!GH5</f>
        <v>46209</v>
      </c>
      <c r="GO5" s="187">
        <f>'C завтраками| Bed and breakfast'!GI5</f>
        <v>46210</v>
      </c>
      <c r="GP5" s="187">
        <f>'C завтраками| Bed and breakfast'!GJ5</f>
        <v>46211</v>
      </c>
      <c r="GQ5" s="187">
        <f>'C завтраками| Bed and breakfast'!GK5</f>
        <v>46212</v>
      </c>
      <c r="GR5" s="187">
        <f>'C завтраками| Bed and breakfast'!GL5</f>
        <v>46213</v>
      </c>
      <c r="GS5" s="187">
        <f>'C завтраками| Bed and breakfast'!GM5</f>
        <v>46214</v>
      </c>
      <c r="GT5" s="187">
        <f>'C завтраками| Bed and breakfast'!GN5</f>
        <v>46215</v>
      </c>
      <c r="GU5" s="187">
        <f>'C завтраками| Bed and breakfast'!GO5</f>
        <v>46216</v>
      </c>
      <c r="GV5" s="187">
        <f>'C завтраками| Bed and breakfast'!GP5</f>
        <v>46217</v>
      </c>
      <c r="GW5" s="187">
        <f>'C завтраками| Bed and breakfast'!GQ5</f>
        <v>46218</v>
      </c>
      <c r="GX5" s="187">
        <f>'C завтраками| Bed and breakfast'!GR5</f>
        <v>46219</v>
      </c>
      <c r="GY5" s="187">
        <f>'C завтраками| Bed and breakfast'!GS5</f>
        <v>46220</v>
      </c>
      <c r="GZ5" s="187">
        <f>'C завтраками| Bed and breakfast'!GT5</f>
        <v>46221</v>
      </c>
      <c r="HA5" s="187">
        <f>'C завтраками| Bed and breakfast'!GU5</f>
        <v>46222</v>
      </c>
      <c r="HB5" s="187">
        <f>'C завтраками| Bed and breakfast'!GV5</f>
        <v>46223</v>
      </c>
      <c r="HC5" s="187">
        <f>'C завтраками| Bed and breakfast'!GW5</f>
        <v>46224</v>
      </c>
      <c r="HD5" s="187">
        <f>'C завтраками| Bed and breakfast'!GX5</f>
        <v>46225</v>
      </c>
      <c r="HE5" s="187">
        <f>'C завтраками| Bed and breakfast'!GY5</f>
        <v>46226</v>
      </c>
      <c r="HF5" s="187">
        <f>'C завтраками| Bed and breakfast'!GZ5</f>
        <v>46227</v>
      </c>
      <c r="HG5" s="187">
        <f>'C завтраками| Bed and breakfast'!HA5</f>
        <v>46228</v>
      </c>
      <c r="HH5" s="187">
        <f>'C завтраками| Bed and breakfast'!HB5</f>
        <v>46229</v>
      </c>
      <c r="HI5" s="187">
        <f>'C завтраками| Bed and breakfast'!HC5</f>
        <v>46230</v>
      </c>
      <c r="HJ5" s="187">
        <f>'C завтраками| Bed and breakfast'!HD5</f>
        <v>46231</v>
      </c>
      <c r="HK5" s="187">
        <f>'C завтраками| Bed and breakfast'!HE5</f>
        <v>46232</v>
      </c>
      <c r="HL5" s="187">
        <f>'C завтраками| Bed and breakfast'!HF5</f>
        <v>46233</v>
      </c>
      <c r="HM5" s="187">
        <f>'C завтраками| Bed and breakfast'!HG5</f>
        <v>46234</v>
      </c>
      <c r="HN5" s="187">
        <f>'C завтраками| Bed and breakfast'!HH5</f>
        <v>46235</v>
      </c>
      <c r="HO5" s="187">
        <f>'C завтраками| Bed and breakfast'!HI5</f>
        <v>46236</v>
      </c>
      <c r="HP5" s="187">
        <f>'C завтраками| Bed and breakfast'!HJ5</f>
        <v>46237</v>
      </c>
      <c r="HQ5" s="187">
        <f>'C завтраками| Bed and breakfast'!HK5</f>
        <v>46238</v>
      </c>
      <c r="HR5" s="187">
        <f>'C завтраками| Bed and breakfast'!HL5</f>
        <v>46239</v>
      </c>
      <c r="HS5" s="187">
        <f>'C завтраками| Bed and breakfast'!HM5</f>
        <v>46240</v>
      </c>
      <c r="HT5" s="187">
        <f>'C завтраками| Bed and breakfast'!HN5</f>
        <v>46241</v>
      </c>
      <c r="HU5" s="187">
        <f>'C завтраками| Bed and breakfast'!HO5</f>
        <v>46242</v>
      </c>
      <c r="HV5" s="187">
        <f>'C завтраками| Bed and breakfast'!HP5</f>
        <v>46243</v>
      </c>
      <c r="HW5" s="187">
        <f>'C завтраками| Bed and breakfast'!HQ5</f>
        <v>46244</v>
      </c>
      <c r="HX5" s="187">
        <f>'C завтраками| Bed and breakfast'!HR5</f>
        <v>46245</v>
      </c>
      <c r="HY5" s="187">
        <f>'C завтраками| Bed and breakfast'!HS5</f>
        <v>46246</v>
      </c>
      <c r="HZ5" s="187">
        <f>'C завтраками| Bed and breakfast'!HT5</f>
        <v>46247</v>
      </c>
      <c r="IA5" s="187">
        <f>'C завтраками| Bed and breakfast'!HU5</f>
        <v>46248</v>
      </c>
      <c r="IB5" s="187">
        <f>'C завтраками| Bed and breakfast'!HV5</f>
        <v>46249</v>
      </c>
      <c r="IC5" s="187">
        <f>'C завтраками| Bed and breakfast'!HW5</f>
        <v>46250</v>
      </c>
      <c r="ID5" s="187">
        <f>'C завтраками| Bed and breakfast'!HX5</f>
        <v>46251</v>
      </c>
      <c r="IE5" s="187">
        <f>'C завтраками| Bed and breakfast'!HY5</f>
        <v>46252</v>
      </c>
      <c r="IF5" s="187">
        <f>'C завтраками| Bed and breakfast'!HZ5</f>
        <v>46253</v>
      </c>
      <c r="IG5" s="187">
        <f>'C завтраками| Bed and breakfast'!IA5</f>
        <v>46254</v>
      </c>
      <c r="IH5" s="187">
        <f>'C завтраками| Bed and breakfast'!IB5</f>
        <v>46255</v>
      </c>
      <c r="II5" s="187">
        <f>'C завтраками| Bed and breakfast'!IC5</f>
        <v>46256</v>
      </c>
      <c r="IJ5" s="187">
        <f>'C завтраками| Bed and breakfast'!ID5</f>
        <v>46257</v>
      </c>
      <c r="IK5" s="187">
        <f>'C завтраками| Bed and breakfast'!IE5</f>
        <v>46258</v>
      </c>
      <c r="IL5" s="187">
        <f>'C завтраками| Bed and breakfast'!IF5</f>
        <v>46259</v>
      </c>
      <c r="IM5" s="187">
        <f>'C завтраками| Bed and breakfast'!IG5</f>
        <v>46260</v>
      </c>
      <c r="IN5" s="187">
        <f>'C завтраками| Bed and breakfast'!IH5</f>
        <v>46261</v>
      </c>
      <c r="IO5" s="187">
        <f>'C завтраками| Bed and breakfast'!II5</f>
        <v>46262</v>
      </c>
      <c r="IP5" s="187">
        <f>'C завтраками| Bed and breakfast'!IJ5</f>
        <v>46263</v>
      </c>
      <c r="IQ5" s="187">
        <f>'C завтраками| Bed and breakfast'!IK5</f>
        <v>46264</v>
      </c>
      <c r="IR5" s="187">
        <f>'C завтраками| Bed and breakfast'!IL5</f>
        <v>46265</v>
      </c>
      <c r="IS5" s="187">
        <f>'C завтраками| Bed and breakfast'!IM5</f>
        <v>46266</v>
      </c>
      <c r="IT5" s="187">
        <f>'C завтраками| Bed and breakfast'!IN5</f>
        <v>46267</v>
      </c>
      <c r="IU5" s="187">
        <f>'C завтраками| Bed and breakfast'!IO5</f>
        <v>46268</v>
      </c>
      <c r="IV5" s="187">
        <f>'C завтраками| Bed and breakfast'!IP5</f>
        <v>46269</v>
      </c>
      <c r="IW5" s="187">
        <f>'C завтраками| Bed and breakfast'!IQ5</f>
        <v>46270</v>
      </c>
      <c r="IX5" s="187">
        <f>'C завтраками| Bed and breakfast'!IR5</f>
        <v>46271</v>
      </c>
      <c r="IY5" s="187">
        <f>'C завтраками| Bed and breakfast'!IS5</f>
        <v>46272</v>
      </c>
      <c r="IZ5" s="187">
        <f>'C завтраками| Bed and breakfast'!IT5</f>
        <v>46273</v>
      </c>
      <c r="JA5" s="187">
        <f>'C завтраками| Bed and breakfast'!IU5</f>
        <v>46274</v>
      </c>
      <c r="JB5" s="187">
        <f>'C завтраками| Bed and breakfast'!IV5</f>
        <v>46275</v>
      </c>
      <c r="JC5" s="187">
        <f>'C завтраками| Bed and breakfast'!IW5</f>
        <v>46276</v>
      </c>
      <c r="JD5" s="187">
        <f>'C завтраками| Bed and breakfast'!IX5</f>
        <v>46277</v>
      </c>
      <c r="JE5" s="187">
        <f>'C завтраками| Bed and breakfast'!IY5</f>
        <v>46278</v>
      </c>
      <c r="JF5" s="187">
        <f>'C завтраками| Bed and breakfast'!IZ5</f>
        <v>46279</v>
      </c>
      <c r="JG5" s="187">
        <f>'C завтраками| Bed and breakfast'!JA5</f>
        <v>46280</v>
      </c>
      <c r="JH5" s="187">
        <f>'C завтраками| Bed and breakfast'!JB5</f>
        <v>46281</v>
      </c>
      <c r="JI5" s="187">
        <f>'C завтраками| Bed and breakfast'!JC5</f>
        <v>46282</v>
      </c>
      <c r="JJ5" s="187">
        <f>'C завтраками| Bed and breakfast'!JD5</f>
        <v>46283</v>
      </c>
      <c r="JK5" s="187">
        <f>'C завтраками| Bed and breakfast'!JE5</f>
        <v>46284</v>
      </c>
      <c r="JL5" s="187">
        <f>'C завтраками| Bed and breakfast'!JF5</f>
        <v>46285</v>
      </c>
      <c r="JM5" s="187">
        <f>'C завтраками| Bed and breakfast'!JG5</f>
        <v>46286</v>
      </c>
      <c r="JN5" s="187">
        <f>'C завтраками| Bed and breakfast'!JH5</f>
        <v>46287</v>
      </c>
      <c r="JO5" s="187">
        <f>'C завтраками| Bed and breakfast'!JI5</f>
        <v>46288</v>
      </c>
      <c r="JP5" s="187">
        <f>'C завтраками| Bed and breakfast'!JJ5</f>
        <v>46289</v>
      </c>
      <c r="JQ5" s="187">
        <f>'C завтраками| Bed and breakfast'!JK5</f>
        <v>46290</v>
      </c>
      <c r="JR5" s="187">
        <f>'C завтраками| Bed and breakfast'!JL5</f>
        <v>46291</v>
      </c>
      <c r="JS5" s="187">
        <f>'C завтраками| Bed and breakfast'!JM5</f>
        <v>46292</v>
      </c>
      <c r="JT5" s="187">
        <f>'C завтраками| Bed and breakfast'!JN5</f>
        <v>46293</v>
      </c>
      <c r="JU5" s="187">
        <f>'C завтраками| Bed and breakfast'!JO5</f>
        <v>46294</v>
      </c>
      <c r="JV5" s="187">
        <f>'C завтраками| Bed and breakfast'!JP5</f>
        <v>46295</v>
      </c>
    </row>
    <row r="6" spans="1:282" s="53" customFormat="1" x14ac:dyDescent="0.2">
      <c r="A6" s="42" t="s">
        <v>83</v>
      </c>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c r="DS6" s="189"/>
      <c r="DT6" s="189"/>
      <c r="DU6" s="189"/>
      <c r="DV6" s="189"/>
      <c r="DW6" s="189"/>
      <c r="DX6" s="189"/>
      <c r="DY6" s="189"/>
      <c r="DZ6" s="189"/>
      <c r="EA6" s="189"/>
      <c r="EB6" s="189"/>
      <c r="EC6" s="189"/>
      <c r="ED6" s="189"/>
      <c r="EE6" s="189"/>
      <c r="EF6" s="189"/>
      <c r="EG6" s="189"/>
      <c r="EH6" s="189"/>
      <c r="EI6" s="189"/>
      <c r="EJ6" s="189"/>
      <c r="EK6" s="189"/>
      <c r="EL6" s="189"/>
      <c r="EM6" s="189"/>
      <c r="EN6" s="189"/>
      <c r="EO6" s="189"/>
      <c r="EP6" s="189"/>
      <c r="EQ6" s="189"/>
      <c r="ER6" s="189"/>
      <c r="ES6" s="189"/>
      <c r="ET6" s="189"/>
      <c r="EU6" s="189"/>
      <c r="EV6" s="189"/>
      <c r="EW6" s="189"/>
      <c r="EX6" s="189"/>
      <c r="EY6" s="189"/>
      <c r="EZ6" s="189"/>
      <c r="FA6" s="189"/>
      <c r="FB6" s="189"/>
      <c r="FC6" s="189"/>
      <c r="FD6" s="189"/>
      <c r="FE6" s="189"/>
      <c r="FF6" s="189"/>
      <c r="FG6" s="189"/>
      <c r="FH6" s="189"/>
      <c r="FI6" s="189"/>
      <c r="FJ6" s="189"/>
      <c r="FK6" s="189"/>
      <c r="FL6" s="189"/>
      <c r="FM6" s="189"/>
      <c r="FN6" s="189"/>
      <c r="FO6" s="189"/>
      <c r="FP6" s="189"/>
      <c r="FQ6" s="189"/>
      <c r="FR6" s="189"/>
      <c r="FS6" s="189"/>
      <c r="FT6" s="189"/>
      <c r="FU6" s="189"/>
      <c r="FV6" s="189"/>
      <c r="FW6" s="189"/>
      <c r="FX6" s="189"/>
      <c r="FY6" s="189"/>
      <c r="FZ6" s="189"/>
      <c r="GA6" s="189"/>
      <c r="GB6" s="189"/>
      <c r="GC6" s="189"/>
      <c r="GD6" s="189"/>
      <c r="GE6" s="189"/>
      <c r="GF6" s="189"/>
      <c r="GG6" s="189"/>
      <c r="GH6" s="189"/>
      <c r="GI6" s="189"/>
      <c r="GJ6" s="189"/>
      <c r="GK6" s="189"/>
      <c r="GL6" s="189"/>
      <c r="GM6" s="189"/>
      <c r="GN6" s="189"/>
      <c r="GO6" s="189"/>
      <c r="GP6" s="189"/>
      <c r="GQ6" s="189"/>
      <c r="GR6" s="189"/>
      <c r="GS6" s="189"/>
      <c r="GT6" s="189"/>
      <c r="GU6" s="189"/>
      <c r="GV6" s="189"/>
      <c r="GW6" s="189"/>
      <c r="GX6" s="189"/>
      <c r="GY6" s="189"/>
      <c r="GZ6" s="189"/>
      <c r="HA6" s="189"/>
      <c r="HB6" s="189"/>
      <c r="HC6" s="189"/>
      <c r="HD6" s="189"/>
      <c r="HE6" s="189"/>
      <c r="HF6" s="189"/>
      <c r="HG6" s="189"/>
      <c r="HH6" s="189"/>
      <c r="HI6" s="189"/>
      <c r="HJ6" s="189"/>
      <c r="HK6" s="189"/>
      <c r="HL6" s="189"/>
      <c r="HM6" s="189"/>
      <c r="HN6" s="189"/>
      <c r="HO6" s="189"/>
      <c r="HP6" s="189"/>
      <c r="HQ6" s="189"/>
      <c r="HR6" s="189"/>
      <c r="HS6" s="189"/>
      <c r="HT6" s="189"/>
      <c r="HU6" s="189"/>
      <c r="HV6" s="189"/>
      <c r="HW6" s="189"/>
      <c r="HX6" s="189"/>
      <c r="HY6" s="189"/>
      <c r="HZ6" s="189"/>
      <c r="IA6" s="189"/>
      <c r="IB6" s="189"/>
      <c r="IC6" s="189"/>
      <c r="ID6" s="189"/>
      <c r="IE6" s="189"/>
      <c r="IF6" s="189"/>
      <c r="IG6" s="189"/>
      <c r="IH6" s="189"/>
      <c r="II6" s="189"/>
      <c r="IJ6" s="189"/>
      <c r="IK6" s="189"/>
      <c r="IL6" s="189"/>
      <c r="IM6" s="189"/>
      <c r="IN6" s="189"/>
      <c r="IO6" s="189"/>
      <c r="IP6" s="189"/>
      <c r="IQ6" s="189"/>
      <c r="IR6" s="189"/>
      <c r="IS6" s="189"/>
      <c r="IT6" s="189"/>
      <c r="IU6" s="189"/>
      <c r="IV6" s="189"/>
      <c r="IW6" s="189"/>
      <c r="IX6" s="189"/>
      <c r="IY6" s="189"/>
      <c r="IZ6" s="189"/>
      <c r="JA6" s="189"/>
      <c r="JB6" s="189"/>
      <c r="JC6" s="189"/>
      <c r="JD6" s="189"/>
      <c r="JE6" s="189"/>
      <c r="JF6" s="189"/>
      <c r="JG6" s="189"/>
      <c r="JH6" s="189"/>
      <c r="JI6" s="189"/>
      <c r="JJ6" s="189"/>
      <c r="JK6" s="189"/>
      <c r="JL6" s="189"/>
      <c r="JM6" s="189"/>
      <c r="JN6" s="189"/>
      <c r="JO6" s="189"/>
      <c r="JP6" s="189"/>
      <c r="JQ6" s="189"/>
      <c r="JR6" s="189"/>
      <c r="JS6" s="189"/>
      <c r="JT6" s="189"/>
      <c r="JU6" s="189"/>
      <c r="JV6" s="189"/>
    </row>
    <row r="7" spans="1:282" s="53" customFormat="1" x14ac:dyDescent="0.2">
      <c r="A7" s="88">
        <v>1</v>
      </c>
      <c r="B7" s="8" t="e">
        <f>'C завтраками| Bed and breakfast'!#REF!*0.9</f>
        <v>#REF!</v>
      </c>
      <c r="C7" s="8" t="e">
        <f>'C завтраками| Bed and breakfast'!#REF!*0.9</f>
        <v>#REF!</v>
      </c>
      <c r="D7" s="8" t="e">
        <f>'C завтраками| Bed and breakfast'!#REF!*0.9</f>
        <v>#REF!</v>
      </c>
      <c r="E7" s="8" t="e">
        <f>'C завтраками| Bed and breakfast'!#REF!*0.9</f>
        <v>#REF!</v>
      </c>
      <c r="F7" s="8" t="e">
        <f>'C завтраками| Bed and breakfast'!#REF!*0.9</f>
        <v>#REF!</v>
      </c>
      <c r="G7" s="8" t="e">
        <f>'C завтраками| Bed and breakfast'!#REF!*0.9</f>
        <v>#REF!</v>
      </c>
      <c r="H7" s="8">
        <f>'C завтраками| Bed and breakfast'!B7*0.9</f>
        <v>33525</v>
      </c>
      <c r="I7" s="8">
        <f>'C завтраками| Bed and breakfast'!C7*0.9</f>
        <v>46575</v>
      </c>
      <c r="J7" s="8">
        <f>'C завтраками| Bed and breakfast'!D7*0.9</f>
        <v>46575</v>
      </c>
      <c r="K7" s="8">
        <f>'C завтраками| Bed and breakfast'!E7*0.9</f>
        <v>46575</v>
      </c>
      <c r="L7" s="8">
        <f>'C завтраками| Bed and breakfast'!F7*0.9</f>
        <v>40275</v>
      </c>
      <c r="M7" s="8">
        <f>'C завтраками| Bed and breakfast'!G7*0.9</f>
        <v>40275</v>
      </c>
      <c r="N7" s="8">
        <f>'C завтраками| Bed and breakfast'!H7*0.9</f>
        <v>40275</v>
      </c>
      <c r="O7" s="8">
        <f>'C завтраками| Bed and breakfast'!I7*0.9</f>
        <v>40275</v>
      </c>
      <c r="P7" s="8">
        <f>'C завтраками| Bed and breakfast'!J7*0.9</f>
        <v>40275</v>
      </c>
      <c r="Q7" s="8">
        <f>'C завтраками| Bed and breakfast'!K7*0.9</f>
        <v>40275</v>
      </c>
      <c r="R7" s="8">
        <f>'C завтраками| Bed and breakfast'!L7*0.9</f>
        <v>32805</v>
      </c>
      <c r="S7" s="8">
        <f>'C завтраками| Bed and breakfast'!M7*0.9</f>
        <v>17955</v>
      </c>
      <c r="T7" s="8">
        <f>'C завтраками| Bed and breakfast'!N7*0.9</f>
        <v>17955</v>
      </c>
      <c r="U7" s="8">
        <f>'C завтраками| Bed and breakfast'!O7*0.9</f>
        <v>17955</v>
      </c>
      <c r="V7" s="8">
        <f>'C завтраками| Bed and breakfast'!P7*0.9</f>
        <v>17955</v>
      </c>
      <c r="W7" s="8">
        <f>'C завтраками| Bed and breakfast'!Q7*0.9</f>
        <v>17955</v>
      </c>
      <c r="X7" s="8">
        <f>'C завтраками| Bed and breakfast'!R7*0.9</f>
        <v>19755</v>
      </c>
      <c r="Y7" s="8">
        <f>'C завтраками| Bed and breakfast'!S7*0.9</f>
        <v>19755</v>
      </c>
      <c r="Z7" s="8">
        <f>'C завтраками| Bed and breakfast'!T7*0.9</f>
        <v>19755</v>
      </c>
      <c r="AA7" s="8">
        <f>'C завтраками| Bed and breakfast'!U7*0.9</f>
        <v>19755</v>
      </c>
      <c r="AB7" s="8">
        <f>'C завтраками| Bed and breakfast'!V7*0.9</f>
        <v>19755</v>
      </c>
      <c r="AC7" s="8">
        <f>'C завтраками| Bed and breakfast'!W7*0.9</f>
        <v>17955</v>
      </c>
      <c r="AD7" s="8">
        <f>'C завтраками| Bed and breakfast'!X7*0.9</f>
        <v>17955</v>
      </c>
      <c r="AE7" s="8">
        <f>'C завтраками| Bed and breakfast'!Y7*0.9</f>
        <v>17955</v>
      </c>
      <c r="AF7" s="8">
        <f>'C завтраками| Bed and breakfast'!Z7*0.9</f>
        <v>17955</v>
      </c>
      <c r="AG7" s="8">
        <f>'C завтраками| Bed and breakfast'!AA7*0.9</f>
        <v>17955</v>
      </c>
      <c r="AH7" s="8">
        <f>'C завтраками| Bed and breakfast'!AB7*0.9</f>
        <v>21555</v>
      </c>
      <c r="AI7" s="8">
        <f>'C завтраками| Bed and breakfast'!AC7*0.9</f>
        <v>21555</v>
      </c>
      <c r="AJ7" s="8">
        <f>'C завтраками| Bed and breakfast'!AD7*0.9</f>
        <v>21555</v>
      </c>
      <c r="AK7" s="8">
        <f>'C завтраками| Bed and breakfast'!AE7*0.9</f>
        <v>21555</v>
      </c>
      <c r="AL7" s="8">
        <f>'C завтраками| Bed and breakfast'!AF7*0.9</f>
        <v>21555</v>
      </c>
      <c r="AM7" s="8">
        <f>'C завтраками| Bed and breakfast'!AG7*0.9</f>
        <v>23355</v>
      </c>
      <c r="AN7" s="8">
        <f>'C завтраками| Bed and breakfast'!AH7*0.9</f>
        <v>25605</v>
      </c>
      <c r="AO7" s="8">
        <f>'C завтраками| Bed and breakfast'!AI7*0.9</f>
        <v>26055</v>
      </c>
      <c r="AP7" s="8">
        <f>'C завтраками| Bed and breakfast'!AJ7*0.9</f>
        <v>26055</v>
      </c>
      <c r="AQ7" s="8">
        <f>'C завтраками| Bed and breakfast'!AK7*0.9</f>
        <v>26055</v>
      </c>
      <c r="AR7" s="8">
        <f>'C завтраками| Bed and breakfast'!AL7*0.9</f>
        <v>26055</v>
      </c>
      <c r="AS7" s="8">
        <f>'C завтраками| Bed and breakfast'!AM7*0.9</f>
        <v>26055</v>
      </c>
      <c r="AT7" s="8">
        <f>'C завтраками| Bed and breakfast'!AN7*0.9</f>
        <v>26055</v>
      </c>
      <c r="AU7" s="8">
        <f>'C завтраками| Bed and breakfast'!AO7*0.9</f>
        <v>26055</v>
      </c>
      <c r="AV7" s="8">
        <f>'C завтраками| Bed and breakfast'!AP7*0.9</f>
        <v>26055</v>
      </c>
      <c r="AW7" s="8">
        <f>'C завтраками| Bed and breakfast'!AQ7*0.9</f>
        <v>26055</v>
      </c>
      <c r="AX7" s="8">
        <f>'C завтраками| Bed and breakfast'!AR7*0.9</f>
        <v>26055</v>
      </c>
      <c r="AY7" s="8">
        <f>'C завтраками| Bed and breakfast'!AS7*0.9</f>
        <v>24255</v>
      </c>
      <c r="AZ7" s="8">
        <f>'C завтраками| Bed and breakfast'!AT7*0.9</f>
        <v>24255</v>
      </c>
      <c r="BA7" s="8">
        <f>'C завтраками| Bed and breakfast'!AU7*0.9</f>
        <v>26055</v>
      </c>
      <c r="BB7" s="8">
        <f>'C завтраками| Bed and breakfast'!AV7*0.9</f>
        <v>26055</v>
      </c>
      <c r="BC7" s="8">
        <f>'C завтраками| Bed and breakfast'!AW7*0.9</f>
        <v>27855</v>
      </c>
      <c r="BD7" s="8">
        <f>'C завтраками| Bed and breakfast'!AX7*0.9</f>
        <v>30105</v>
      </c>
      <c r="BE7" s="8">
        <f>'C завтраками| Bed and breakfast'!AY7*0.9</f>
        <v>30105</v>
      </c>
      <c r="BF7" s="8">
        <f>'C завтраками| Bed and breakfast'!AZ7*0.9</f>
        <v>30105</v>
      </c>
      <c r="BG7" s="8">
        <f>'C завтраками| Bed and breakfast'!BA7*0.9</f>
        <v>30105</v>
      </c>
      <c r="BH7" s="8">
        <f>'C завтраками| Bed and breakfast'!BB7*0.9</f>
        <v>32355</v>
      </c>
      <c r="BI7" s="8">
        <f>'C завтраками| Bed and breakfast'!BC7*0.9</f>
        <v>35055</v>
      </c>
      <c r="BJ7" s="8">
        <f>'C завтраками| Bed and breakfast'!BD7*0.9</f>
        <v>35055</v>
      </c>
      <c r="BK7" s="8">
        <f>'C завтраками| Bed and breakfast'!BE7*0.9</f>
        <v>32355</v>
      </c>
      <c r="BL7" s="8">
        <f>'C завтраками| Bed and breakfast'!BF7*0.9</f>
        <v>27855</v>
      </c>
      <c r="BM7" s="8">
        <f>'C завтраками| Bed and breakfast'!BG7*0.9</f>
        <v>27855</v>
      </c>
      <c r="BN7" s="8">
        <f>'C завтраками| Bed and breakfast'!BH7*0.9</f>
        <v>30105</v>
      </c>
      <c r="BO7" s="8">
        <f>'C завтраками| Bed and breakfast'!BI7*0.9</f>
        <v>30105</v>
      </c>
      <c r="BP7" s="8">
        <f>'C завтраками| Bed and breakfast'!BJ7*0.9</f>
        <v>22455</v>
      </c>
      <c r="BQ7" s="8">
        <f>'C завтраками| Bed and breakfast'!BK7*0.9</f>
        <v>22860</v>
      </c>
      <c r="BR7" s="8">
        <f>'C завтраками| Bed and breakfast'!BL7*0.9</f>
        <v>22860</v>
      </c>
      <c r="BS7" s="8">
        <f>'C завтраками| Bed and breakfast'!BM7*0.9</f>
        <v>22860</v>
      </c>
      <c r="BT7" s="8">
        <f>'C завтраками| Bed and breakfast'!BN7*0.9</f>
        <v>21510</v>
      </c>
      <c r="BU7" s="8">
        <f>'C завтраками| Bed and breakfast'!BO7*0.9</f>
        <v>21510</v>
      </c>
      <c r="BV7" s="8">
        <f>'C завтраками| Bed and breakfast'!BP7*0.9</f>
        <v>22860</v>
      </c>
      <c r="BW7" s="8">
        <f>'C завтраками| Bed and breakfast'!BQ7*0.9</f>
        <v>22860</v>
      </c>
      <c r="BX7" s="8">
        <f>'C завтраками| Bed and breakfast'!BR7*0.9</f>
        <v>22860</v>
      </c>
      <c r="BY7" s="8">
        <f>'C завтраками| Bed and breakfast'!BS7*0.9</f>
        <v>21510</v>
      </c>
      <c r="BZ7" s="8">
        <f>'C завтраками| Bed and breakfast'!BT7*0.9</f>
        <v>21510</v>
      </c>
      <c r="CA7" s="8">
        <f>'C завтраками| Bed and breakfast'!BU7*0.9</f>
        <v>21510</v>
      </c>
      <c r="CB7" s="8">
        <f>'C завтраками| Bed and breakfast'!BV7*0.9</f>
        <v>21510</v>
      </c>
      <c r="CC7" s="8">
        <f>'C завтраками| Bed and breakfast'!BW7*0.9</f>
        <v>21510</v>
      </c>
      <c r="CD7" s="8">
        <f>'C завтраками| Bed and breakfast'!BX7*0.9</f>
        <v>21510</v>
      </c>
      <c r="CE7" s="8">
        <f>'C завтраками| Bed and breakfast'!BY7*0.9</f>
        <v>21510</v>
      </c>
      <c r="CF7" s="8">
        <f>'C завтраками| Bed and breakfast'!BZ7*0.9</f>
        <v>21510</v>
      </c>
      <c r="CG7" s="8">
        <f>'C завтраками| Bed and breakfast'!CA7*0.9</f>
        <v>21510</v>
      </c>
      <c r="CH7" s="8">
        <f>'C завтраками| Bed and breakfast'!CB7*0.9</f>
        <v>21510</v>
      </c>
      <c r="CI7" s="8">
        <f>'C завтраками| Bed and breakfast'!CC7*0.9</f>
        <v>21510</v>
      </c>
      <c r="CJ7" s="8">
        <f>'C завтраками| Bed and breakfast'!CD7*0.9</f>
        <v>21510</v>
      </c>
      <c r="CK7" s="8">
        <f>'C завтраками| Bed and breakfast'!CE7*0.9</f>
        <v>21510</v>
      </c>
      <c r="CL7" s="8">
        <f>'C завтраками| Bed and breakfast'!CF7*0.9</f>
        <v>21510</v>
      </c>
      <c r="CM7" s="8">
        <f>'C завтраками| Bed and breakfast'!CG7*0.9</f>
        <v>21510</v>
      </c>
      <c r="CN7" s="8">
        <f>'C завтраками| Bed and breakfast'!CH7*0.9</f>
        <v>21510</v>
      </c>
      <c r="CO7" s="8">
        <f>'C завтраками| Bed and breakfast'!CI7*0.9</f>
        <v>21510</v>
      </c>
      <c r="CP7" s="8">
        <f>'C завтраками| Bed and breakfast'!CJ7*0.9</f>
        <v>21510</v>
      </c>
      <c r="CQ7" s="8">
        <f>'C завтраками| Bed and breakfast'!CK7*0.9</f>
        <v>21510</v>
      </c>
      <c r="CR7" s="8">
        <f>'C завтраками| Bed and breakfast'!CL7*0.9</f>
        <v>21510</v>
      </c>
      <c r="CS7" s="8">
        <f>'C завтраками| Bed and breakfast'!CM7*0.9</f>
        <v>21510</v>
      </c>
      <c r="CT7" s="8">
        <f>'C завтраками| Bed and breakfast'!CN7*0.9</f>
        <v>21510</v>
      </c>
      <c r="CU7" s="8">
        <f>'C завтраками| Bed and breakfast'!CO7*0.9</f>
        <v>21510</v>
      </c>
      <c r="CV7" s="8">
        <f>'C завтраками| Bed and breakfast'!CP7*0.9</f>
        <v>13185</v>
      </c>
      <c r="CW7" s="8">
        <f>'C завтраками| Bed and breakfast'!CQ7*0.9</f>
        <v>13185</v>
      </c>
      <c r="CX7" s="8">
        <f>'C завтраками| Bed and breakfast'!CR7*0.9</f>
        <v>13635</v>
      </c>
      <c r="CY7" s="8">
        <f>'C завтраками| Bed and breakfast'!CS7*0.9</f>
        <v>13635</v>
      </c>
      <c r="CZ7" s="8">
        <f>'C завтраками| Bed and breakfast'!CT7*0.9</f>
        <v>13185</v>
      </c>
      <c r="DA7" s="8">
        <f>'C завтраками| Bed and breakfast'!CU7*0.9</f>
        <v>13185</v>
      </c>
      <c r="DB7" s="8">
        <f>'C завтраками| Bed and breakfast'!CV7*0.9</f>
        <v>13185</v>
      </c>
      <c r="DC7" s="8">
        <f>'C завтраками| Bed and breakfast'!CW7*0.9</f>
        <v>13185</v>
      </c>
      <c r="DD7" s="8">
        <f>'C завтраками| Bed and breakfast'!CX7*0.9</f>
        <v>13185</v>
      </c>
      <c r="DE7" s="8">
        <f>'C завтраками| Bed and breakfast'!CY7*0.9</f>
        <v>13635</v>
      </c>
      <c r="DF7" s="8">
        <f>'C завтраками| Bed and breakfast'!CZ7*0.9</f>
        <v>13635</v>
      </c>
      <c r="DG7" s="8">
        <f>'C завтраками| Bed and breakfast'!DA7*0.9</f>
        <v>13185</v>
      </c>
      <c r="DH7" s="8">
        <f>'C завтраками| Bed and breakfast'!DB7*0.9</f>
        <v>13185</v>
      </c>
      <c r="DI7" s="8">
        <f>'C завтраками| Bed and breakfast'!DC7*0.9</f>
        <v>13185</v>
      </c>
      <c r="DJ7" s="8">
        <f>'C завтраками| Bed and breakfast'!DD7*0.9</f>
        <v>12285</v>
      </c>
      <c r="DK7" s="8">
        <f>'C завтраками| Bed and breakfast'!DE7*0.9</f>
        <v>12285</v>
      </c>
      <c r="DL7" s="8">
        <f>'C завтраками| Bed and breakfast'!DF7*0.9</f>
        <v>12915</v>
      </c>
      <c r="DM7" s="8">
        <f>'C завтраками| Bed and breakfast'!DG7*0.9</f>
        <v>12915</v>
      </c>
      <c r="DN7" s="8">
        <f>'C завтраками| Bed and breakfast'!DH7*0.9</f>
        <v>12285</v>
      </c>
      <c r="DO7" s="8">
        <f>'C завтраками| Bed and breakfast'!DI7*0.9</f>
        <v>12285</v>
      </c>
      <c r="DP7" s="8">
        <f>'C завтраками| Bed and breakfast'!DJ7*0.9</f>
        <v>12285</v>
      </c>
      <c r="DQ7" s="8">
        <f>'C завтраками| Bed and breakfast'!DK7*0.9</f>
        <v>12285</v>
      </c>
      <c r="DR7" s="8">
        <f>'C завтраками| Bed and breakfast'!DL7*0.9</f>
        <v>12285</v>
      </c>
      <c r="DS7" s="8">
        <f>'C завтраками| Bed and breakfast'!DM7*0.9</f>
        <v>12915</v>
      </c>
      <c r="DT7" s="8">
        <f>'C завтраками| Bed and breakfast'!DN7*0.9</f>
        <v>12915</v>
      </c>
      <c r="DU7" s="8">
        <f>'C завтраками| Bed and breakfast'!DO7*0.9</f>
        <v>12285</v>
      </c>
      <c r="DV7" s="8">
        <f>'C завтраками| Bed and breakfast'!DP7*0.9</f>
        <v>12285</v>
      </c>
      <c r="DW7" s="8">
        <f>'C завтраками| Bed and breakfast'!DQ7*0.9</f>
        <v>12285</v>
      </c>
      <c r="DX7" s="8">
        <f>'C завтраками| Bed and breakfast'!DR7*0.9</f>
        <v>12285</v>
      </c>
      <c r="DY7" s="8">
        <f>'C завтраками| Bed and breakfast'!DS7*0.9</f>
        <v>13185</v>
      </c>
      <c r="DZ7" s="8">
        <f>'C завтраками| Bed and breakfast'!DT7*0.9</f>
        <v>12915</v>
      </c>
      <c r="EA7" s="8">
        <f>'C завтраками| Bed and breakfast'!DU7*0.9</f>
        <v>12915</v>
      </c>
      <c r="EB7" s="8">
        <f>'C завтраками| Bed and breakfast'!DV7*0.9</f>
        <v>12915</v>
      </c>
      <c r="EC7" s="8">
        <f>'C завтраками| Bed and breakfast'!DW7*0.9</f>
        <v>11835</v>
      </c>
      <c r="ED7" s="8">
        <f>'C завтраками| Bed and breakfast'!DX7*0.9</f>
        <v>11835</v>
      </c>
      <c r="EE7" s="8">
        <f>'C завтраками| Bed and breakfast'!DY7*0.9</f>
        <v>11835</v>
      </c>
      <c r="EF7" s="8">
        <f>'C завтраками| Bed and breakfast'!DZ7*0.9</f>
        <v>11835</v>
      </c>
      <c r="EG7" s="8">
        <f>'C завтраками| Bed and breakfast'!EA7*0.9</f>
        <v>11835</v>
      </c>
      <c r="EH7" s="8">
        <f>'C завтраками| Bed and breakfast'!EB7*0.9</f>
        <v>12915</v>
      </c>
      <c r="EI7" s="8">
        <f>'C завтраками| Bed and breakfast'!EC7*0.9</f>
        <v>12915</v>
      </c>
      <c r="EJ7" s="8">
        <f>'C завтраками| Bed and breakfast'!ED7*0.9</f>
        <v>12915</v>
      </c>
      <c r="EK7" s="8">
        <f>'C завтраками| Bed and breakfast'!EE7*0.9</f>
        <v>11565</v>
      </c>
      <c r="EL7" s="8">
        <f>'C завтраками| Bed and breakfast'!EF7*0.9</f>
        <v>11565</v>
      </c>
      <c r="EM7" s="8">
        <f>'C завтраками| Bed and breakfast'!EG7*0.9</f>
        <v>11565</v>
      </c>
      <c r="EN7" s="8">
        <f>'C завтраками| Bed and breakfast'!EH7*0.9</f>
        <v>11835</v>
      </c>
      <c r="EO7" s="8">
        <f>'C завтраками| Bed and breakfast'!EI7*0.9</f>
        <v>11835</v>
      </c>
      <c r="EP7" s="8">
        <f>'C завтраками| Bed and breakfast'!EJ7*0.9</f>
        <v>11565</v>
      </c>
      <c r="EQ7" s="8">
        <f>'C завтраками| Bed and breakfast'!EK7*0.9</f>
        <v>11565</v>
      </c>
      <c r="ER7" s="8">
        <f>'C завтраками| Bed and breakfast'!EL7*0.9</f>
        <v>11565</v>
      </c>
      <c r="ES7" s="8">
        <f>'C завтраками| Bed and breakfast'!EM7*0.9</f>
        <v>11565</v>
      </c>
      <c r="ET7" s="8">
        <f>'C завтраками| Bed and breakfast'!EN7*0.9</f>
        <v>11565</v>
      </c>
      <c r="EU7" s="8">
        <f>'C завтраками| Bed and breakfast'!EO7*0.9</f>
        <v>11835</v>
      </c>
      <c r="EV7" s="8">
        <f>'C завтраками| Bed and breakfast'!EP7*0.9</f>
        <v>11835</v>
      </c>
      <c r="EW7" s="8">
        <f>'C завтраками| Bed and breakfast'!EQ7*0.9</f>
        <v>11565</v>
      </c>
      <c r="EX7" s="8">
        <f>'C завтраками| Bed and breakfast'!ER7*0.9</f>
        <v>11565</v>
      </c>
      <c r="EY7" s="8">
        <f>'C завтраками| Bed and breakfast'!ES7*0.9</f>
        <v>11565</v>
      </c>
      <c r="EZ7" s="8">
        <f>'C завтраками| Bed and breakfast'!ET7*0.9</f>
        <v>11565</v>
      </c>
      <c r="FA7" s="8">
        <f>'C завтраками| Bed and breakfast'!EU7*0.9</f>
        <v>11565</v>
      </c>
      <c r="FB7" s="8">
        <f>'C завтраками| Bed and breakfast'!EV7*0.9</f>
        <v>11835</v>
      </c>
      <c r="FC7" s="8">
        <f>'C завтраками| Bed and breakfast'!EW7*0.9</f>
        <v>11835</v>
      </c>
      <c r="FD7" s="8">
        <f>'C завтраками| Bed and breakfast'!EX7*0.9</f>
        <v>13185</v>
      </c>
      <c r="FE7" s="8">
        <f>'C завтраками| Bed and breakfast'!EY7*0.9</f>
        <v>11835</v>
      </c>
      <c r="FF7" s="8">
        <f>'C завтраками| Bed and breakfast'!EZ7*0.9</f>
        <v>11835</v>
      </c>
      <c r="FG7" s="8">
        <f>'C завтраками| Bed and breakfast'!FA7*0.9</f>
        <v>11835</v>
      </c>
      <c r="FH7" s="8">
        <f>'C завтраками| Bed and breakfast'!FB7*0.9</f>
        <v>11835</v>
      </c>
      <c r="FI7" s="8">
        <f>'C завтраками| Bed and breakfast'!FC7*0.9</f>
        <v>18585</v>
      </c>
      <c r="FJ7" s="8">
        <f>'C завтраками| Bed and breakfast'!FD7*0.9</f>
        <v>18585</v>
      </c>
      <c r="FK7" s="8">
        <f>'C завтраками| Bed and breakfast'!FE7*0.9</f>
        <v>18585</v>
      </c>
      <c r="FL7" s="8">
        <f>'C завтраками| Bed and breakfast'!FF7*0.9</f>
        <v>18585</v>
      </c>
      <c r="FM7" s="8">
        <f>'C завтраками| Bed and breakfast'!FG7*0.9</f>
        <v>18585</v>
      </c>
      <c r="FN7" s="8">
        <f>'C завтраками| Bed and breakfast'!FH7*0.9</f>
        <v>18585</v>
      </c>
      <c r="FO7" s="8">
        <f>'C завтраками| Bed and breakfast'!FI7*0.9</f>
        <v>18585</v>
      </c>
      <c r="FP7" s="8">
        <f>'C завтраками| Bed and breakfast'!FJ7*0.9</f>
        <v>18585</v>
      </c>
      <c r="FQ7" s="8">
        <f>'C завтраками| Bed and breakfast'!FK7*0.9</f>
        <v>18585</v>
      </c>
      <c r="FR7" s="8">
        <f>'C завтраками| Bed and breakfast'!FL7*0.9</f>
        <v>18585</v>
      </c>
      <c r="FS7" s="8">
        <f>'C завтраками| Bed and breakfast'!FM7*0.9</f>
        <v>18585</v>
      </c>
      <c r="FT7" s="8">
        <f>'C завтраками| Bed and breakfast'!FN7*0.9</f>
        <v>18585</v>
      </c>
      <c r="FU7" s="8">
        <f>'C завтраками| Bed and breakfast'!FO7*0.9</f>
        <v>18585</v>
      </c>
      <c r="FV7" s="8">
        <f>'C завтраками| Bed and breakfast'!FP7*0.9</f>
        <v>18585</v>
      </c>
      <c r="FW7" s="8">
        <f>'C завтраками| Bed and breakfast'!FQ7*0.9</f>
        <v>18585</v>
      </c>
      <c r="FX7" s="8">
        <f>'C завтраками| Bed and breakfast'!FR7*0.9</f>
        <v>18585</v>
      </c>
      <c r="FY7" s="8">
        <f>'C завтраками| Bed and breakfast'!FS7*0.9</f>
        <v>18585</v>
      </c>
      <c r="FZ7" s="8">
        <f>'C завтраками| Bed and breakfast'!FT7*0.9</f>
        <v>18585</v>
      </c>
      <c r="GA7" s="8">
        <f>'C завтраками| Bed and breakfast'!FU7*0.9</f>
        <v>18585</v>
      </c>
      <c r="GB7" s="8">
        <f>'C завтраками| Bed and breakfast'!FV7*0.9</f>
        <v>18585</v>
      </c>
      <c r="GC7" s="8">
        <f>'C завтраками| Bed and breakfast'!FW7*0.9</f>
        <v>18585</v>
      </c>
      <c r="GD7" s="8">
        <f>'C завтраками| Bed and breakfast'!FX7*0.9</f>
        <v>18585</v>
      </c>
      <c r="GE7" s="8">
        <f>'C завтраками| Bed and breakfast'!FY7*0.9</f>
        <v>18585</v>
      </c>
      <c r="GF7" s="8">
        <f>'C завтраками| Bed and breakfast'!FZ7*0.9</f>
        <v>18585</v>
      </c>
      <c r="GG7" s="8">
        <f>'C завтраками| Bed and breakfast'!GA7*0.9</f>
        <v>11835</v>
      </c>
      <c r="GH7" s="8">
        <f>'C завтраками| Bed and breakfast'!GB7*0.9</f>
        <v>11835</v>
      </c>
      <c r="GI7" s="8">
        <f>'C завтраками| Bed and breakfast'!GC7*0.9</f>
        <v>20295</v>
      </c>
      <c r="GJ7" s="8">
        <f>'C завтраками| Bed and breakfast'!GD7*0.9</f>
        <v>20295</v>
      </c>
      <c r="GK7" s="8">
        <f>'C завтраками| Bed and breakfast'!GE7*0.9</f>
        <v>20295</v>
      </c>
      <c r="GL7" s="8">
        <f>'C завтраками| Bed and breakfast'!GF7*0.9</f>
        <v>20295</v>
      </c>
      <c r="GM7" s="8">
        <f>'C завтраками| Bed and breakfast'!GG7*0.9</f>
        <v>20295</v>
      </c>
      <c r="GN7" s="8">
        <f>'C завтраками| Bed and breakfast'!GH7*0.9</f>
        <v>20295</v>
      </c>
      <c r="GO7" s="8">
        <f>'C завтраками| Bed and breakfast'!GI7*0.9</f>
        <v>20295</v>
      </c>
      <c r="GP7" s="8">
        <f>'C завтраками| Bed and breakfast'!GJ7*0.9</f>
        <v>20295</v>
      </c>
      <c r="GQ7" s="8">
        <f>'C завтраками| Bed and breakfast'!GK7*0.9</f>
        <v>20295</v>
      </c>
      <c r="GR7" s="8">
        <f>'C завтраками| Bed and breakfast'!GL7*0.9</f>
        <v>20295</v>
      </c>
      <c r="GS7" s="8">
        <f>'C завтраками| Bed and breakfast'!GM7*0.9</f>
        <v>14895</v>
      </c>
      <c r="GT7" s="8">
        <f>'C завтраками| Bed and breakfast'!GN7*0.9</f>
        <v>14895</v>
      </c>
      <c r="GU7" s="8">
        <f>'C завтраками| Bed and breakfast'!GO7*0.9</f>
        <v>14895</v>
      </c>
      <c r="GV7" s="8">
        <f>'C завтраками| Bed and breakfast'!GP7*0.9</f>
        <v>14895</v>
      </c>
      <c r="GW7" s="8">
        <f>'C завтраками| Bed and breakfast'!GQ7*0.9</f>
        <v>15345</v>
      </c>
      <c r="GX7" s="8">
        <f>'C завтраками| Bed and breakfast'!GR7*0.9</f>
        <v>15345</v>
      </c>
      <c r="GY7" s="8">
        <f>'C завтраками| Bed and breakfast'!GS7*0.9</f>
        <v>16425</v>
      </c>
      <c r="GZ7" s="8">
        <f>'C завтраками| Bed and breakfast'!GT7*0.9</f>
        <v>16425</v>
      </c>
      <c r="HA7" s="8">
        <f>'C завтраками| Bed and breakfast'!GU7*0.9</f>
        <v>15345</v>
      </c>
      <c r="HB7" s="8">
        <f>'C завтраками| Bed and breakfast'!GV7*0.9</f>
        <v>15345</v>
      </c>
      <c r="HC7" s="8">
        <f>'C завтраками| Bed and breakfast'!GW7*0.9</f>
        <v>15345</v>
      </c>
      <c r="HD7" s="8">
        <f>'C завтраками| Bed and breakfast'!GX7*0.9</f>
        <v>15345</v>
      </c>
      <c r="HE7" s="8">
        <f>'C завтраками| Bed and breakfast'!GY7*0.9</f>
        <v>15345</v>
      </c>
      <c r="HF7" s="8">
        <f>'C завтраками| Bed and breakfast'!GZ7*0.9</f>
        <v>16425</v>
      </c>
      <c r="HG7" s="8">
        <f>'C завтраками| Bed and breakfast'!HA7*0.9</f>
        <v>16425</v>
      </c>
      <c r="HH7" s="8">
        <f>'C завтраками| Bed and breakfast'!HB7*0.9</f>
        <v>15345</v>
      </c>
      <c r="HI7" s="8">
        <f>'C завтраками| Bed and breakfast'!HC7*0.9</f>
        <v>15345</v>
      </c>
      <c r="HJ7" s="8">
        <f>'C завтраками| Bed and breakfast'!HD7*0.9</f>
        <v>15345</v>
      </c>
      <c r="HK7" s="8">
        <f>'C завтраками| Bed and breakfast'!HE7*0.9</f>
        <v>15345</v>
      </c>
      <c r="HL7" s="8">
        <f>'C завтраками| Bed and breakfast'!HF7*0.9</f>
        <v>15345</v>
      </c>
      <c r="HM7" s="8">
        <f>'C завтраками| Bed and breakfast'!HG7*0.9</f>
        <v>13185</v>
      </c>
      <c r="HN7" s="8">
        <f>'C завтраками| Bed and breakfast'!HH7*0.9</f>
        <v>16425</v>
      </c>
      <c r="HO7" s="8">
        <f>'C завтраками| Bed and breakfast'!HI7*0.9</f>
        <v>15345</v>
      </c>
      <c r="HP7" s="8">
        <f>'C завтраками| Bed and breakfast'!HJ7*0.9</f>
        <v>15345</v>
      </c>
      <c r="HQ7" s="8">
        <f>'C завтраками| Bed and breakfast'!HK7*0.9</f>
        <v>15345</v>
      </c>
      <c r="HR7" s="8">
        <f>'C завтраками| Bed and breakfast'!HL7*0.9</f>
        <v>15345</v>
      </c>
      <c r="HS7" s="8">
        <f>'C завтраками| Bed and breakfast'!HM7*0.9</f>
        <v>15345</v>
      </c>
      <c r="HT7" s="8">
        <f>'C завтраками| Bed and breakfast'!HN7*0.9</f>
        <v>16425</v>
      </c>
      <c r="HU7" s="8">
        <f>'C завтраками| Bed and breakfast'!HO7*0.9</f>
        <v>16425</v>
      </c>
      <c r="HV7" s="8">
        <f>'C завтраками| Bed and breakfast'!HP7*0.9</f>
        <v>15345</v>
      </c>
      <c r="HW7" s="8">
        <f>'C завтраками| Bed and breakfast'!HQ7*0.9</f>
        <v>15345</v>
      </c>
      <c r="HX7" s="8">
        <f>'C завтраками| Bed and breakfast'!HR7*0.9</f>
        <v>15345</v>
      </c>
      <c r="HY7" s="8">
        <f>'C завтраками| Bed and breakfast'!HS7*0.9</f>
        <v>15345</v>
      </c>
      <c r="HZ7" s="8">
        <f>'C завтраками| Bed and breakfast'!HT7*0.9</f>
        <v>15345</v>
      </c>
      <c r="IA7" s="8">
        <f>'C завтраками| Bed and breakfast'!HU7*0.9</f>
        <v>16425</v>
      </c>
      <c r="IB7" s="8">
        <f>'C завтраками| Bed and breakfast'!HV7*0.9</f>
        <v>16425</v>
      </c>
      <c r="IC7" s="8">
        <f>'C завтраками| Bed and breakfast'!HW7*0.9</f>
        <v>15345</v>
      </c>
      <c r="ID7" s="8">
        <f>'C завтраками| Bed and breakfast'!HX7*0.9</f>
        <v>15345</v>
      </c>
      <c r="IE7" s="8">
        <f>'C завтраками| Bed and breakfast'!HY7*0.9</f>
        <v>15345</v>
      </c>
      <c r="IF7" s="8">
        <f>'C завтраками| Bed and breakfast'!HZ7*0.9</f>
        <v>15345</v>
      </c>
      <c r="IG7" s="8">
        <f>'C завтраками| Bed and breakfast'!IA7*0.9</f>
        <v>15345</v>
      </c>
      <c r="IH7" s="8">
        <f>'C завтраками| Bed and breakfast'!IB7*0.9</f>
        <v>16425</v>
      </c>
      <c r="II7" s="8">
        <f>'C завтраками| Bed and breakfast'!IC7*0.9</f>
        <v>16425</v>
      </c>
      <c r="IJ7" s="8">
        <f>'C завтраками| Bed and breakfast'!ID7*0.9</f>
        <v>13635</v>
      </c>
      <c r="IK7" s="8">
        <f>'C завтраками| Bed and breakfast'!IE7*0.9</f>
        <v>13635</v>
      </c>
      <c r="IL7" s="8">
        <f>'C завтраками| Bed and breakfast'!IF7*0.9</f>
        <v>13635</v>
      </c>
      <c r="IM7" s="8">
        <f>'C завтраками| Bed and breakfast'!IG7*0.9</f>
        <v>13635</v>
      </c>
      <c r="IN7" s="8">
        <f>'C завтраками| Bed and breakfast'!IH7*0.9</f>
        <v>13635</v>
      </c>
      <c r="IO7" s="8">
        <f>'C завтраками| Bed and breakfast'!II7*0.9</f>
        <v>15345</v>
      </c>
      <c r="IP7" s="8">
        <f>'C завтраками| Bed and breakfast'!IJ7*0.9</f>
        <v>15345</v>
      </c>
      <c r="IQ7" s="8">
        <f>'C завтраками| Bed and breakfast'!IK7*0.9</f>
        <v>13185</v>
      </c>
      <c r="IR7" s="8">
        <f>'C завтраками| Bed and breakfast'!IL7*0.9</f>
        <v>13185</v>
      </c>
      <c r="IS7" s="8">
        <f>'C завтраками| Bed and breakfast'!IM7*0.9</f>
        <v>13185</v>
      </c>
      <c r="IT7" s="8">
        <f>'C завтраками| Bed and breakfast'!IN7*0.9</f>
        <v>13185</v>
      </c>
      <c r="IU7" s="8">
        <f>'C завтраками| Bed and breakfast'!IO7*0.9</f>
        <v>13185</v>
      </c>
      <c r="IV7" s="8">
        <f>'C завтраками| Bed and breakfast'!IP7*0.9</f>
        <v>15345</v>
      </c>
      <c r="IW7" s="8">
        <f>'C завтраками| Bed and breakfast'!IQ7*0.9</f>
        <v>15345</v>
      </c>
      <c r="IX7" s="8">
        <f>'C завтраками| Bed and breakfast'!IR7*0.9</f>
        <v>13185</v>
      </c>
      <c r="IY7" s="8">
        <f>'C завтраками| Bed and breakfast'!IS7*0.9</f>
        <v>13185</v>
      </c>
      <c r="IZ7" s="8">
        <f>'C завтраками| Bed and breakfast'!IT7*0.9</f>
        <v>13185</v>
      </c>
      <c r="JA7" s="8">
        <f>'C завтраками| Bed and breakfast'!IU7*0.9</f>
        <v>13185</v>
      </c>
      <c r="JB7" s="8">
        <f>'C завтраками| Bed and breakfast'!IV7*0.9</f>
        <v>13185</v>
      </c>
      <c r="JC7" s="8">
        <f>'C завтраками| Bed and breakfast'!IW7*0.9</f>
        <v>15345</v>
      </c>
      <c r="JD7" s="8">
        <f>'C завтраками| Bed and breakfast'!IX7*0.9</f>
        <v>15345</v>
      </c>
      <c r="JE7" s="8">
        <f>'C завтраками| Bed and breakfast'!IY7*0.9</f>
        <v>13185</v>
      </c>
      <c r="JF7" s="8">
        <f>'C завтраками| Bed and breakfast'!IZ7*0.9</f>
        <v>13185</v>
      </c>
      <c r="JG7" s="8">
        <f>'C завтраками| Bed and breakfast'!JA7*0.9</f>
        <v>13185</v>
      </c>
      <c r="JH7" s="8">
        <f>'C завтраками| Bed and breakfast'!JB7*0.9</f>
        <v>13185</v>
      </c>
      <c r="JI7" s="8">
        <f>'C завтраками| Bed and breakfast'!JC7*0.9</f>
        <v>13185</v>
      </c>
      <c r="JJ7" s="8">
        <f>'C завтраками| Bed and breakfast'!JD7*0.9</f>
        <v>15345</v>
      </c>
      <c r="JK7" s="8">
        <f>'C завтраками| Bed and breakfast'!JE7*0.9</f>
        <v>15345</v>
      </c>
      <c r="JL7" s="8">
        <f>'C завтраками| Bed and breakfast'!JF7*0.9</f>
        <v>13185</v>
      </c>
      <c r="JM7" s="8">
        <f>'C завтраками| Bed and breakfast'!JG7*0.9</f>
        <v>13185</v>
      </c>
      <c r="JN7" s="8">
        <f>'C завтраками| Bed and breakfast'!JH7*0.9</f>
        <v>13185</v>
      </c>
      <c r="JO7" s="8">
        <f>'C завтраками| Bed and breakfast'!JI7*0.9</f>
        <v>13185</v>
      </c>
      <c r="JP7" s="8">
        <f>'C завтраками| Bed and breakfast'!JJ7*0.9</f>
        <v>13185</v>
      </c>
      <c r="JQ7" s="8">
        <f>'C завтраками| Bed and breakfast'!JK7*0.9</f>
        <v>15345</v>
      </c>
      <c r="JR7" s="8">
        <f>'C завтраками| Bed and breakfast'!JL7*0.9</f>
        <v>15345</v>
      </c>
      <c r="JS7" s="8">
        <f>'C завтраками| Bed and breakfast'!JM7*0.9</f>
        <v>14265</v>
      </c>
      <c r="JT7" s="8">
        <f>'C завтраками| Bed and breakfast'!JN7*0.9</f>
        <v>14265</v>
      </c>
      <c r="JU7" s="8">
        <f>'C завтраками| Bed and breakfast'!JO7*0.9</f>
        <v>14265</v>
      </c>
      <c r="JV7" s="8">
        <f>'C завтраками| Bed and breakfast'!JP7*0.9</f>
        <v>14265</v>
      </c>
    </row>
    <row r="8" spans="1:282" s="53" customFormat="1" x14ac:dyDescent="0.2">
      <c r="A8" s="88">
        <v>2</v>
      </c>
      <c r="B8" s="8" t="e">
        <f>'C завтраками| Bed and breakfast'!#REF!*0.9</f>
        <v>#REF!</v>
      </c>
      <c r="C8" s="8" t="e">
        <f>'C завтраками| Bed and breakfast'!#REF!*0.9</f>
        <v>#REF!</v>
      </c>
      <c r="D8" s="8" t="e">
        <f>'C завтраками| Bed and breakfast'!#REF!*0.9</f>
        <v>#REF!</v>
      </c>
      <c r="E8" s="8" t="e">
        <f>'C завтраками| Bed and breakfast'!#REF!*0.9</f>
        <v>#REF!</v>
      </c>
      <c r="F8" s="8" t="e">
        <f>'C завтраками| Bed and breakfast'!#REF!*0.9</f>
        <v>#REF!</v>
      </c>
      <c r="G8" s="8" t="e">
        <f>'C завтраками| Bed and breakfast'!#REF!*0.9</f>
        <v>#REF!</v>
      </c>
      <c r="H8" s="8">
        <f>'C завтраками| Bed and breakfast'!B8*0.9</f>
        <v>35550</v>
      </c>
      <c r="I8" s="8">
        <f>'C завтраками| Bed and breakfast'!C8*0.9</f>
        <v>48600</v>
      </c>
      <c r="J8" s="8">
        <f>'C завтраками| Bed and breakfast'!D8*0.9</f>
        <v>48600</v>
      </c>
      <c r="K8" s="8">
        <f>'C завтраками| Bed and breakfast'!E8*0.9</f>
        <v>48600</v>
      </c>
      <c r="L8" s="8">
        <f>'C завтраками| Bed and breakfast'!F8*0.9</f>
        <v>42300</v>
      </c>
      <c r="M8" s="8">
        <f>'C завтраками| Bed and breakfast'!G8*0.9</f>
        <v>42300</v>
      </c>
      <c r="N8" s="8">
        <f>'C завтраками| Bed and breakfast'!H8*0.9</f>
        <v>42300</v>
      </c>
      <c r="O8" s="8">
        <f>'C завтраками| Bed and breakfast'!I8*0.9</f>
        <v>42300</v>
      </c>
      <c r="P8" s="8">
        <f>'C завтраками| Bed and breakfast'!J8*0.9</f>
        <v>42300</v>
      </c>
      <c r="Q8" s="8">
        <f>'C завтраками| Bed and breakfast'!K8*0.9</f>
        <v>42300</v>
      </c>
      <c r="R8" s="8">
        <f>'C завтраками| Bed and breakfast'!L8*0.9</f>
        <v>34560</v>
      </c>
      <c r="S8" s="8">
        <f>'C завтраками| Bed and breakfast'!M8*0.9</f>
        <v>19710</v>
      </c>
      <c r="T8" s="8">
        <f>'C завтраками| Bed and breakfast'!N8*0.9</f>
        <v>19710</v>
      </c>
      <c r="U8" s="8">
        <f>'C завтраками| Bed and breakfast'!O8*0.9</f>
        <v>19710</v>
      </c>
      <c r="V8" s="8">
        <f>'C завтраками| Bed and breakfast'!P8*0.9</f>
        <v>19710</v>
      </c>
      <c r="W8" s="8">
        <f>'C завтраками| Bed and breakfast'!Q8*0.9</f>
        <v>19710</v>
      </c>
      <c r="X8" s="8">
        <f>'C завтраками| Bed and breakfast'!R8*0.9</f>
        <v>21510</v>
      </c>
      <c r="Y8" s="8">
        <f>'C завтраками| Bed and breakfast'!S8*0.9</f>
        <v>21510</v>
      </c>
      <c r="Z8" s="8">
        <f>'C завтраками| Bed and breakfast'!T8*0.9</f>
        <v>21510</v>
      </c>
      <c r="AA8" s="8">
        <f>'C завтраками| Bed and breakfast'!U8*0.9</f>
        <v>21510</v>
      </c>
      <c r="AB8" s="8">
        <f>'C завтраками| Bed and breakfast'!V8*0.9</f>
        <v>21510</v>
      </c>
      <c r="AC8" s="8">
        <f>'C завтраками| Bed and breakfast'!W8*0.9</f>
        <v>19710</v>
      </c>
      <c r="AD8" s="8">
        <f>'C завтраками| Bed and breakfast'!X8*0.9</f>
        <v>19710</v>
      </c>
      <c r="AE8" s="8">
        <f>'C завтраками| Bed and breakfast'!Y8*0.9</f>
        <v>19710</v>
      </c>
      <c r="AF8" s="8">
        <f>'C завтраками| Bed and breakfast'!Z8*0.9</f>
        <v>19710</v>
      </c>
      <c r="AG8" s="8">
        <f>'C завтраками| Bed and breakfast'!AA8*0.9</f>
        <v>19710</v>
      </c>
      <c r="AH8" s="8">
        <f>'C завтраками| Bed and breakfast'!AB8*0.9</f>
        <v>23310</v>
      </c>
      <c r="AI8" s="8">
        <f>'C завтраками| Bed and breakfast'!AC8*0.9</f>
        <v>23310</v>
      </c>
      <c r="AJ8" s="8">
        <f>'C завтраками| Bed and breakfast'!AD8*0.9</f>
        <v>23310</v>
      </c>
      <c r="AK8" s="8">
        <f>'C завтраками| Bed and breakfast'!AE8*0.9</f>
        <v>23310</v>
      </c>
      <c r="AL8" s="8">
        <f>'C завтраками| Bed and breakfast'!AF8*0.9</f>
        <v>23310</v>
      </c>
      <c r="AM8" s="8">
        <f>'C завтраками| Bed and breakfast'!AG8*0.9</f>
        <v>25110</v>
      </c>
      <c r="AN8" s="8">
        <f>'C завтраками| Bed and breakfast'!AH8*0.9</f>
        <v>27360</v>
      </c>
      <c r="AO8" s="8">
        <f>'C завтраками| Bed and breakfast'!AI8*0.9</f>
        <v>27810</v>
      </c>
      <c r="AP8" s="8">
        <f>'C завтраками| Bed and breakfast'!AJ8*0.9</f>
        <v>27810</v>
      </c>
      <c r="AQ8" s="8">
        <f>'C завтраками| Bed and breakfast'!AK8*0.9</f>
        <v>27810</v>
      </c>
      <c r="AR8" s="8">
        <f>'C завтраками| Bed and breakfast'!AL8*0.9</f>
        <v>27810</v>
      </c>
      <c r="AS8" s="8">
        <f>'C завтраками| Bed and breakfast'!AM8*0.9</f>
        <v>27810</v>
      </c>
      <c r="AT8" s="8">
        <f>'C завтраками| Bed and breakfast'!AN8*0.9</f>
        <v>27810</v>
      </c>
      <c r="AU8" s="8">
        <f>'C завтраками| Bed and breakfast'!AO8*0.9</f>
        <v>27810</v>
      </c>
      <c r="AV8" s="8">
        <f>'C завтраками| Bed and breakfast'!AP8*0.9</f>
        <v>27810</v>
      </c>
      <c r="AW8" s="8">
        <f>'C завтраками| Bed and breakfast'!AQ8*0.9</f>
        <v>27810</v>
      </c>
      <c r="AX8" s="8">
        <f>'C завтраками| Bed and breakfast'!AR8*0.9</f>
        <v>27810</v>
      </c>
      <c r="AY8" s="8">
        <f>'C завтраками| Bed and breakfast'!AS8*0.9</f>
        <v>26010</v>
      </c>
      <c r="AZ8" s="8">
        <f>'C завтраками| Bed and breakfast'!AT8*0.9</f>
        <v>26010</v>
      </c>
      <c r="BA8" s="8">
        <f>'C завтраками| Bed and breakfast'!AU8*0.9</f>
        <v>27810</v>
      </c>
      <c r="BB8" s="8">
        <f>'C завтраками| Bed and breakfast'!AV8*0.9</f>
        <v>27810</v>
      </c>
      <c r="BC8" s="8">
        <f>'C завтраками| Bed and breakfast'!AW8*0.9</f>
        <v>29610</v>
      </c>
      <c r="BD8" s="8">
        <f>'C завтраками| Bed and breakfast'!AX8*0.9</f>
        <v>31860</v>
      </c>
      <c r="BE8" s="8">
        <f>'C завтраками| Bed and breakfast'!AY8*0.9</f>
        <v>31860</v>
      </c>
      <c r="BF8" s="8">
        <f>'C завтраками| Bed and breakfast'!AZ8*0.9</f>
        <v>31860</v>
      </c>
      <c r="BG8" s="8">
        <f>'C завтраками| Bed and breakfast'!BA8*0.9</f>
        <v>31860</v>
      </c>
      <c r="BH8" s="8">
        <f>'C завтраками| Bed and breakfast'!BB8*0.9</f>
        <v>34110</v>
      </c>
      <c r="BI8" s="8">
        <f>'C завтраками| Bed and breakfast'!BC8*0.9</f>
        <v>36810</v>
      </c>
      <c r="BJ8" s="8">
        <f>'C завтраками| Bed and breakfast'!BD8*0.9</f>
        <v>36810</v>
      </c>
      <c r="BK8" s="8">
        <f>'C завтраками| Bed and breakfast'!BE8*0.9</f>
        <v>34110</v>
      </c>
      <c r="BL8" s="8">
        <f>'C завтраками| Bed and breakfast'!BF8*0.9</f>
        <v>29610</v>
      </c>
      <c r="BM8" s="8">
        <f>'C завтраками| Bed and breakfast'!BG8*0.9</f>
        <v>29610</v>
      </c>
      <c r="BN8" s="8">
        <f>'C завтраками| Bed and breakfast'!BH8*0.9</f>
        <v>31860</v>
      </c>
      <c r="BO8" s="8">
        <f>'C завтраками| Bed and breakfast'!BI8*0.9</f>
        <v>31860</v>
      </c>
      <c r="BP8" s="8">
        <f>'C завтраками| Bed and breakfast'!BJ8*0.9</f>
        <v>24210</v>
      </c>
      <c r="BQ8" s="8">
        <f>'C завтраками| Bed and breakfast'!BK8*0.9</f>
        <v>24615</v>
      </c>
      <c r="BR8" s="8">
        <f>'C завтраками| Bed and breakfast'!BL8*0.9</f>
        <v>24615</v>
      </c>
      <c r="BS8" s="8">
        <f>'C завтраками| Bed and breakfast'!BM8*0.9</f>
        <v>24615</v>
      </c>
      <c r="BT8" s="8">
        <f>'C завтраками| Bed and breakfast'!BN8*0.9</f>
        <v>23265</v>
      </c>
      <c r="BU8" s="8">
        <f>'C завтраками| Bed and breakfast'!BO8*0.9</f>
        <v>23265</v>
      </c>
      <c r="BV8" s="8">
        <f>'C завтраками| Bed and breakfast'!BP8*0.9</f>
        <v>24615</v>
      </c>
      <c r="BW8" s="8">
        <f>'C завтраками| Bed and breakfast'!BQ8*0.9</f>
        <v>24615</v>
      </c>
      <c r="BX8" s="8">
        <f>'C завтраками| Bed and breakfast'!BR8*0.9</f>
        <v>24615</v>
      </c>
      <c r="BY8" s="8">
        <f>'C завтраками| Bed and breakfast'!BS8*0.9</f>
        <v>23265</v>
      </c>
      <c r="BZ8" s="8">
        <f>'C завтраками| Bed and breakfast'!BT8*0.9</f>
        <v>23265</v>
      </c>
      <c r="CA8" s="8">
        <f>'C завтраками| Bed and breakfast'!BU8*0.9</f>
        <v>23265</v>
      </c>
      <c r="CB8" s="8">
        <f>'C завтраками| Bed and breakfast'!BV8*0.9</f>
        <v>23265</v>
      </c>
      <c r="CC8" s="8">
        <f>'C завтраками| Bed and breakfast'!BW8*0.9</f>
        <v>23265</v>
      </c>
      <c r="CD8" s="8">
        <f>'C завтраками| Bed and breakfast'!BX8*0.9</f>
        <v>23265</v>
      </c>
      <c r="CE8" s="8">
        <f>'C завтраками| Bed and breakfast'!BY8*0.9</f>
        <v>23265</v>
      </c>
      <c r="CF8" s="8">
        <f>'C завтраками| Bed and breakfast'!BZ8*0.9</f>
        <v>23265</v>
      </c>
      <c r="CG8" s="8">
        <f>'C завтраками| Bed and breakfast'!CA8*0.9</f>
        <v>23265</v>
      </c>
      <c r="CH8" s="8">
        <f>'C завтраками| Bed and breakfast'!CB8*0.9</f>
        <v>23265</v>
      </c>
      <c r="CI8" s="8">
        <f>'C завтраками| Bed and breakfast'!CC8*0.9</f>
        <v>23265</v>
      </c>
      <c r="CJ8" s="8">
        <f>'C завтраками| Bed and breakfast'!CD8*0.9</f>
        <v>23265</v>
      </c>
      <c r="CK8" s="8">
        <f>'C завтраками| Bed and breakfast'!CE8*0.9</f>
        <v>23265</v>
      </c>
      <c r="CL8" s="8">
        <f>'C завтраками| Bed and breakfast'!CF8*0.9</f>
        <v>23265</v>
      </c>
      <c r="CM8" s="8">
        <f>'C завтраками| Bed and breakfast'!CG8*0.9</f>
        <v>23265</v>
      </c>
      <c r="CN8" s="8">
        <f>'C завтраками| Bed and breakfast'!CH8*0.9</f>
        <v>23265</v>
      </c>
      <c r="CO8" s="8">
        <f>'C завтраками| Bed and breakfast'!CI8*0.9</f>
        <v>23265</v>
      </c>
      <c r="CP8" s="8">
        <f>'C завтраками| Bed and breakfast'!CJ8*0.9</f>
        <v>23265</v>
      </c>
      <c r="CQ8" s="8">
        <f>'C завтраками| Bed and breakfast'!CK8*0.9</f>
        <v>23265</v>
      </c>
      <c r="CR8" s="8">
        <f>'C завтраками| Bed and breakfast'!CL8*0.9</f>
        <v>23265</v>
      </c>
      <c r="CS8" s="8">
        <f>'C завтраками| Bed and breakfast'!CM8*0.9</f>
        <v>23265</v>
      </c>
      <c r="CT8" s="8">
        <f>'C завтраками| Bed and breakfast'!CN8*0.9</f>
        <v>23265</v>
      </c>
      <c r="CU8" s="8">
        <f>'C завтраками| Bed and breakfast'!CO8*0.9</f>
        <v>23265</v>
      </c>
      <c r="CV8" s="8">
        <f>'C завтраками| Bed and breakfast'!CP8*0.9</f>
        <v>14850</v>
      </c>
      <c r="CW8" s="8">
        <f>'C завтраками| Bed and breakfast'!CQ8*0.9</f>
        <v>14850</v>
      </c>
      <c r="CX8" s="8">
        <f>'C завтраками| Bed and breakfast'!CR8*0.9</f>
        <v>15300</v>
      </c>
      <c r="CY8" s="8">
        <f>'C завтраками| Bed and breakfast'!CS8*0.9</f>
        <v>15300</v>
      </c>
      <c r="CZ8" s="8">
        <f>'C завтраками| Bed and breakfast'!CT8*0.9</f>
        <v>14850</v>
      </c>
      <c r="DA8" s="8">
        <f>'C завтраками| Bed and breakfast'!CU8*0.9</f>
        <v>14850</v>
      </c>
      <c r="DB8" s="8">
        <f>'C завтраками| Bed and breakfast'!CV8*0.9</f>
        <v>14850</v>
      </c>
      <c r="DC8" s="8">
        <f>'C завтраками| Bed and breakfast'!CW8*0.9</f>
        <v>14850</v>
      </c>
      <c r="DD8" s="8">
        <f>'C завтраками| Bed and breakfast'!CX8*0.9</f>
        <v>14850</v>
      </c>
      <c r="DE8" s="8">
        <f>'C завтраками| Bed and breakfast'!CY8*0.9</f>
        <v>15300</v>
      </c>
      <c r="DF8" s="8">
        <f>'C завтраками| Bed and breakfast'!CZ8*0.9</f>
        <v>15300</v>
      </c>
      <c r="DG8" s="8">
        <f>'C завтраками| Bed and breakfast'!DA8*0.9</f>
        <v>14850</v>
      </c>
      <c r="DH8" s="8">
        <f>'C завтраками| Bed and breakfast'!DB8*0.9</f>
        <v>14850</v>
      </c>
      <c r="DI8" s="8">
        <f>'C завтраками| Bed and breakfast'!DC8*0.9</f>
        <v>14850</v>
      </c>
      <c r="DJ8" s="8">
        <f>'C завтраками| Bed and breakfast'!DD8*0.9</f>
        <v>13950</v>
      </c>
      <c r="DK8" s="8">
        <f>'C завтраками| Bed and breakfast'!DE8*0.9</f>
        <v>13950</v>
      </c>
      <c r="DL8" s="8">
        <f>'C завтраками| Bed and breakfast'!DF8*0.9</f>
        <v>14580</v>
      </c>
      <c r="DM8" s="8">
        <f>'C завтраками| Bed and breakfast'!DG8*0.9</f>
        <v>14580</v>
      </c>
      <c r="DN8" s="8">
        <f>'C завтраками| Bed and breakfast'!DH8*0.9</f>
        <v>13950</v>
      </c>
      <c r="DO8" s="8">
        <f>'C завтраками| Bed and breakfast'!DI8*0.9</f>
        <v>13950</v>
      </c>
      <c r="DP8" s="8">
        <f>'C завтраками| Bed and breakfast'!DJ8*0.9</f>
        <v>13950</v>
      </c>
      <c r="DQ8" s="8">
        <f>'C завтраками| Bed and breakfast'!DK8*0.9</f>
        <v>13950</v>
      </c>
      <c r="DR8" s="8">
        <f>'C завтраками| Bed and breakfast'!DL8*0.9</f>
        <v>13950</v>
      </c>
      <c r="DS8" s="8">
        <f>'C завтраками| Bed and breakfast'!DM8*0.9</f>
        <v>14580</v>
      </c>
      <c r="DT8" s="8">
        <f>'C завтраками| Bed and breakfast'!DN8*0.9</f>
        <v>14580</v>
      </c>
      <c r="DU8" s="8">
        <f>'C завтраками| Bed and breakfast'!DO8*0.9</f>
        <v>13950</v>
      </c>
      <c r="DV8" s="8">
        <f>'C завтраками| Bed and breakfast'!DP8*0.9</f>
        <v>13950</v>
      </c>
      <c r="DW8" s="8">
        <f>'C завтраками| Bed and breakfast'!DQ8*0.9</f>
        <v>13950</v>
      </c>
      <c r="DX8" s="8">
        <f>'C завтраками| Bed and breakfast'!DR8*0.9</f>
        <v>13950</v>
      </c>
      <c r="DY8" s="8">
        <f>'C завтраками| Bed and breakfast'!DS8*0.9</f>
        <v>14850</v>
      </c>
      <c r="DZ8" s="8">
        <f>'C завтраками| Bed and breakfast'!DT8*0.9</f>
        <v>14580</v>
      </c>
      <c r="EA8" s="8">
        <f>'C завтраками| Bed and breakfast'!DU8*0.9</f>
        <v>14580</v>
      </c>
      <c r="EB8" s="8">
        <f>'C завтраками| Bed and breakfast'!DV8*0.9</f>
        <v>14580</v>
      </c>
      <c r="EC8" s="8">
        <f>'C завтраками| Bed and breakfast'!DW8*0.9</f>
        <v>13500</v>
      </c>
      <c r="ED8" s="8">
        <f>'C завтраками| Bed and breakfast'!DX8*0.9</f>
        <v>13500</v>
      </c>
      <c r="EE8" s="8">
        <f>'C завтраками| Bed and breakfast'!DY8*0.9</f>
        <v>13500</v>
      </c>
      <c r="EF8" s="8">
        <f>'C завтраками| Bed and breakfast'!DZ8*0.9</f>
        <v>13500</v>
      </c>
      <c r="EG8" s="8">
        <f>'C завтраками| Bed and breakfast'!EA8*0.9</f>
        <v>13500</v>
      </c>
      <c r="EH8" s="8">
        <f>'C завтраками| Bed and breakfast'!EB8*0.9</f>
        <v>14580</v>
      </c>
      <c r="EI8" s="8">
        <f>'C завтраками| Bed and breakfast'!EC8*0.9</f>
        <v>14580</v>
      </c>
      <c r="EJ8" s="8">
        <f>'C завтраками| Bed and breakfast'!ED8*0.9</f>
        <v>14580</v>
      </c>
      <c r="EK8" s="8">
        <f>'C завтраками| Bed and breakfast'!EE8*0.9</f>
        <v>13230</v>
      </c>
      <c r="EL8" s="8">
        <f>'C завтраками| Bed and breakfast'!EF8*0.9</f>
        <v>13230</v>
      </c>
      <c r="EM8" s="8">
        <f>'C завтраками| Bed and breakfast'!EG8*0.9</f>
        <v>13230</v>
      </c>
      <c r="EN8" s="8">
        <f>'C завтраками| Bed and breakfast'!EH8*0.9</f>
        <v>13500</v>
      </c>
      <c r="EO8" s="8">
        <f>'C завтраками| Bed and breakfast'!EI8*0.9</f>
        <v>13500</v>
      </c>
      <c r="EP8" s="8">
        <f>'C завтраками| Bed and breakfast'!EJ8*0.9</f>
        <v>13230</v>
      </c>
      <c r="EQ8" s="8">
        <f>'C завтраками| Bed and breakfast'!EK8*0.9</f>
        <v>13230</v>
      </c>
      <c r="ER8" s="8">
        <f>'C завтраками| Bed and breakfast'!EL8*0.9</f>
        <v>13230</v>
      </c>
      <c r="ES8" s="8">
        <f>'C завтраками| Bed and breakfast'!EM8*0.9</f>
        <v>13230</v>
      </c>
      <c r="ET8" s="8">
        <f>'C завтраками| Bed and breakfast'!EN8*0.9</f>
        <v>13230</v>
      </c>
      <c r="EU8" s="8">
        <f>'C завтраками| Bed and breakfast'!EO8*0.9</f>
        <v>13500</v>
      </c>
      <c r="EV8" s="8">
        <f>'C завтраками| Bed and breakfast'!EP8*0.9</f>
        <v>13500</v>
      </c>
      <c r="EW8" s="8">
        <f>'C завтраками| Bed and breakfast'!EQ8*0.9</f>
        <v>13230</v>
      </c>
      <c r="EX8" s="8">
        <f>'C завтраками| Bed and breakfast'!ER8*0.9</f>
        <v>13230</v>
      </c>
      <c r="EY8" s="8">
        <f>'C завтраками| Bed and breakfast'!ES8*0.9</f>
        <v>13230</v>
      </c>
      <c r="EZ8" s="8">
        <f>'C завтраками| Bed and breakfast'!ET8*0.9</f>
        <v>13230</v>
      </c>
      <c r="FA8" s="8">
        <f>'C завтраками| Bed and breakfast'!EU8*0.9</f>
        <v>13230</v>
      </c>
      <c r="FB8" s="8">
        <f>'C завтраками| Bed and breakfast'!EV8*0.9</f>
        <v>13500</v>
      </c>
      <c r="FC8" s="8">
        <f>'C завтраками| Bed and breakfast'!EW8*0.9</f>
        <v>13500</v>
      </c>
      <c r="FD8" s="8">
        <f>'C завтраками| Bed and breakfast'!EX8*0.9</f>
        <v>14850</v>
      </c>
      <c r="FE8" s="8">
        <f>'C завтраками| Bed and breakfast'!EY8*0.9</f>
        <v>13500</v>
      </c>
      <c r="FF8" s="8">
        <f>'C завтраками| Bed and breakfast'!EZ8*0.9</f>
        <v>13500</v>
      </c>
      <c r="FG8" s="8">
        <f>'C завтраками| Bed and breakfast'!FA8*0.9</f>
        <v>13500</v>
      </c>
      <c r="FH8" s="8">
        <f>'C завтраками| Bed and breakfast'!FB8*0.9</f>
        <v>13500</v>
      </c>
      <c r="FI8" s="8">
        <f>'C завтраками| Bed and breakfast'!FC8*0.9</f>
        <v>20250</v>
      </c>
      <c r="FJ8" s="8">
        <f>'C завтраками| Bed and breakfast'!FD8*0.9</f>
        <v>20250</v>
      </c>
      <c r="FK8" s="8">
        <f>'C завтраками| Bed and breakfast'!FE8*0.9</f>
        <v>20250</v>
      </c>
      <c r="FL8" s="8">
        <f>'C завтраками| Bed and breakfast'!FF8*0.9</f>
        <v>20250</v>
      </c>
      <c r="FM8" s="8">
        <f>'C завтраками| Bed and breakfast'!FG8*0.9</f>
        <v>20250</v>
      </c>
      <c r="FN8" s="8">
        <f>'C завтраками| Bed and breakfast'!FH8*0.9</f>
        <v>20250</v>
      </c>
      <c r="FO8" s="8">
        <f>'C завтраками| Bed and breakfast'!FI8*0.9</f>
        <v>20250</v>
      </c>
      <c r="FP8" s="8">
        <f>'C завтраками| Bed and breakfast'!FJ8*0.9</f>
        <v>20250</v>
      </c>
      <c r="FQ8" s="8">
        <f>'C завтраками| Bed and breakfast'!FK8*0.9</f>
        <v>20250</v>
      </c>
      <c r="FR8" s="8">
        <f>'C завтраками| Bed and breakfast'!FL8*0.9</f>
        <v>20250</v>
      </c>
      <c r="FS8" s="8">
        <f>'C завтраками| Bed and breakfast'!FM8*0.9</f>
        <v>20250</v>
      </c>
      <c r="FT8" s="8">
        <f>'C завтраками| Bed and breakfast'!FN8*0.9</f>
        <v>20250</v>
      </c>
      <c r="FU8" s="8">
        <f>'C завтраками| Bed and breakfast'!FO8*0.9</f>
        <v>20250</v>
      </c>
      <c r="FV8" s="8">
        <f>'C завтраками| Bed and breakfast'!FP8*0.9</f>
        <v>20250</v>
      </c>
      <c r="FW8" s="8">
        <f>'C завтраками| Bed and breakfast'!FQ8*0.9</f>
        <v>20250</v>
      </c>
      <c r="FX8" s="8">
        <f>'C завтраками| Bed and breakfast'!FR8*0.9</f>
        <v>20250</v>
      </c>
      <c r="FY8" s="8">
        <f>'C завтраками| Bed and breakfast'!FS8*0.9</f>
        <v>20250</v>
      </c>
      <c r="FZ8" s="8">
        <f>'C завтраками| Bed and breakfast'!FT8*0.9</f>
        <v>20250</v>
      </c>
      <c r="GA8" s="8">
        <f>'C завтраками| Bed and breakfast'!FU8*0.9</f>
        <v>20250</v>
      </c>
      <c r="GB8" s="8">
        <f>'C завтраками| Bed and breakfast'!FV8*0.9</f>
        <v>20250</v>
      </c>
      <c r="GC8" s="8">
        <f>'C завтраками| Bed and breakfast'!FW8*0.9</f>
        <v>20250</v>
      </c>
      <c r="GD8" s="8">
        <f>'C завтраками| Bed and breakfast'!FX8*0.9</f>
        <v>20250</v>
      </c>
      <c r="GE8" s="8">
        <f>'C завтраками| Bed and breakfast'!FY8*0.9</f>
        <v>20250</v>
      </c>
      <c r="GF8" s="8">
        <f>'C завтраками| Bed and breakfast'!FZ8*0.9</f>
        <v>20250</v>
      </c>
      <c r="GG8" s="8">
        <f>'C завтраками| Bed and breakfast'!GA8*0.9</f>
        <v>13500</v>
      </c>
      <c r="GH8" s="8">
        <f>'C завтраками| Bed and breakfast'!GB8*0.9</f>
        <v>13500</v>
      </c>
      <c r="GI8" s="8">
        <f>'C завтраками| Bed and breakfast'!GC8*0.9</f>
        <v>21960</v>
      </c>
      <c r="GJ8" s="8">
        <f>'C завтраками| Bed and breakfast'!GD8*0.9</f>
        <v>21960</v>
      </c>
      <c r="GK8" s="8">
        <f>'C завтраками| Bed and breakfast'!GE8*0.9</f>
        <v>21960</v>
      </c>
      <c r="GL8" s="8">
        <f>'C завтраками| Bed and breakfast'!GF8*0.9</f>
        <v>21960</v>
      </c>
      <c r="GM8" s="8">
        <f>'C завтраками| Bed and breakfast'!GG8*0.9</f>
        <v>21960</v>
      </c>
      <c r="GN8" s="8">
        <f>'C завтраками| Bed and breakfast'!GH8*0.9</f>
        <v>21960</v>
      </c>
      <c r="GO8" s="8">
        <f>'C завтраками| Bed and breakfast'!GI8*0.9</f>
        <v>21960</v>
      </c>
      <c r="GP8" s="8">
        <f>'C завтраками| Bed and breakfast'!GJ8*0.9</f>
        <v>21960</v>
      </c>
      <c r="GQ8" s="8">
        <f>'C завтраками| Bed and breakfast'!GK8*0.9</f>
        <v>21960</v>
      </c>
      <c r="GR8" s="8">
        <f>'C завтраками| Bed and breakfast'!GL8*0.9</f>
        <v>21960</v>
      </c>
      <c r="GS8" s="8">
        <f>'C завтраками| Bed and breakfast'!GM8*0.9</f>
        <v>16560</v>
      </c>
      <c r="GT8" s="8">
        <f>'C завтраками| Bed and breakfast'!GN8*0.9</f>
        <v>16560</v>
      </c>
      <c r="GU8" s="8">
        <f>'C завтраками| Bed and breakfast'!GO8*0.9</f>
        <v>16560</v>
      </c>
      <c r="GV8" s="8">
        <f>'C завтраками| Bed and breakfast'!GP8*0.9</f>
        <v>16560</v>
      </c>
      <c r="GW8" s="8">
        <f>'C завтраками| Bed and breakfast'!GQ8*0.9</f>
        <v>17010</v>
      </c>
      <c r="GX8" s="8">
        <f>'C завтраками| Bed and breakfast'!GR8*0.9</f>
        <v>17010</v>
      </c>
      <c r="GY8" s="8">
        <f>'C завтраками| Bed and breakfast'!GS8*0.9</f>
        <v>18090</v>
      </c>
      <c r="GZ8" s="8">
        <f>'C завтраками| Bed and breakfast'!GT8*0.9</f>
        <v>18090</v>
      </c>
      <c r="HA8" s="8">
        <f>'C завтраками| Bed and breakfast'!GU8*0.9</f>
        <v>17010</v>
      </c>
      <c r="HB8" s="8">
        <f>'C завтраками| Bed and breakfast'!GV8*0.9</f>
        <v>17010</v>
      </c>
      <c r="HC8" s="8">
        <f>'C завтраками| Bed and breakfast'!GW8*0.9</f>
        <v>17010</v>
      </c>
      <c r="HD8" s="8">
        <f>'C завтраками| Bed and breakfast'!GX8*0.9</f>
        <v>17010</v>
      </c>
      <c r="HE8" s="8">
        <f>'C завтраками| Bed and breakfast'!GY8*0.9</f>
        <v>17010</v>
      </c>
      <c r="HF8" s="8">
        <f>'C завтраками| Bed and breakfast'!GZ8*0.9</f>
        <v>18090</v>
      </c>
      <c r="HG8" s="8">
        <f>'C завтраками| Bed and breakfast'!HA8*0.9</f>
        <v>18090</v>
      </c>
      <c r="HH8" s="8">
        <f>'C завтраками| Bed and breakfast'!HB8*0.9</f>
        <v>17010</v>
      </c>
      <c r="HI8" s="8">
        <f>'C завтраками| Bed and breakfast'!HC8*0.9</f>
        <v>17010</v>
      </c>
      <c r="HJ8" s="8">
        <f>'C завтраками| Bed and breakfast'!HD8*0.9</f>
        <v>17010</v>
      </c>
      <c r="HK8" s="8">
        <f>'C завтраками| Bed and breakfast'!HE8*0.9</f>
        <v>17010</v>
      </c>
      <c r="HL8" s="8">
        <f>'C завтраками| Bed and breakfast'!HF8*0.9</f>
        <v>17010</v>
      </c>
      <c r="HM8" s="8">
        <f>'C завтраками| Bed and breakfast'!HG8*0.9</f>
        <v>14850</v>
      </c>
      <c r="HN8" s="8">
        <f>'C завтраками| Bed and breakfast'!HH8*0.9</f>
        <v>18090</v>
      </c>
      <c r="HO8" s="8">
        <f>'C завтраками| Bed and breakfast'!HI8*0.9</f>
        <v>17010</v>
      </c>
      <c r="HP8" s="8">
        <f>'C завтраками| Bed and breakfast'!HJ8*0.9</f>
        <v>17010</v>
      </c>
      <c r="HQ8" s="8">
        <f>'C завтраками| Bed and breakfast'!HK8*0.9</f>
        <v>17010</v>
      </c>
      <c r="HR8" s="8">
        <f>'C завтраками| Bed and breakfast'!HL8*0.9</f>
        <v>17010</v>
      </c>
      <c r="HS8" s="8">
        <f>'C завтраками| Bed and breakfast'!HM8*0.9</f>
        <v>17010</v>
      </c>
      <c r="HT8" s="8">
        <f>'C завтраками| Bed and breakfast'!HN8*0.9</f>
        <v>18090</v>
      </c>
      <c r="HU8" s="8">
        <f>'C завтраками| Bed and breakfast'!HO8*0.9</f>
        <v>18090</v>
      </c>
      <c r="HV8" s="8">
        <f>'C завтраками| Bed and breakfast'!HP8*0.9</f>
        <v>17010</v>
      </c>
      <c r="HW8" s="8">
        <f>'C завтраками| Bed and breakfast'!HQ8*0.9</f>
        <v>17010</v>
      </c>
      <c r="HX8" s="8">
        <f>'C завтраками| Bed and breakfast'!HR8*0.9</f>
        <v>17010</v>
      </c>
      <c r="HY8" s="8">
        <f>'C завтраками| Bed and breakfast'!HS8*0.9</f>
        <v>17010</v>
      </c>
      <c r="HZ8" s="8">
        <f>'C завтраками| Bed and breakfast'!HT8*0.9</f>
        <v>17010</v>
      </c>
      <c r="IA8" s="8">
        <f>'C завтраками| Bed and breakfast'!HU8*0.9</f>
        <v>18090</v>
      </c>
      <c r="IB8" s="8">
        <f>'C завтраками| Bed and breakfast'!HV8*0.9</f>
        <v>18090</v>
      </c>
      <c r="IC8" s="8">
        <f>'C завтраками| Bed and breakfast'!HW8*0.9</f>
        <v>17010</v>
      </c>
      <c r="ID8" s="8">
        <f>'C завтраками| Bed and breakfast'!HX8*0.9</f>
        <v>17010</v>
      </c>
      <c r="IE8" s="8">
        <f>'C завтраками| Bed and breakfast'!HY8*0.9</f>
        <v>17010</v>
      </c>
      <c r="IF8" s="8">
        <f>'C завтраками| Bed and breakfast'!HZ8*0.9</f>
        <v>17010</v>
      </c>
      <c r="IG8" s="8">
        <f>'C завтраками| Bed and breakfast'!IA8*0.9</f>
        <v>17010</v>
      </c>
      <c r="IH8" s="8">
        <f>'C завтраками| Bed and breakfast'!IB8*0.9</f>
        <v>18090</v>
      </c>
      <c r="II8" s="8">
        <f>'C завтраками| Bed and breakfast'!IC8*0.9</f>
        <v>18090</v>
      </c>
      <c r="IJ8" s="8">
        <f>'C завтраками| Bed and breakfast'!ID8*0.9</f>
        <v>15300</v>
      </c>
      <c r="IK8" s="8">
        <f>'C завтраками| Bed and breakfast'!IE8*0.9</f>
        <v>15300</v>
      </c>
      <c r="IL8" s="8">
        <f>'C завтраками| Bed and breakfast'!IF8*0.9</f>
        <v>15300</v>
      </c>
      <c r="IM8" s="8">
        <f>'C завтраками| Bed and breakfast'!IG8*0.9</f>
        <v>15300</v>
      </c>
      <c r="IN8" s="8">
        <f>'C завтраками| Bed and breakfast'!IH8*0.9</f>
        <v>15300</v>
      </c>
      <c r="IO8" s="8">
        <f>'C завтраками| Bed and breakfast'!II8*0.9</f>
        <v>17010</v>
      </c>
      <c r="IP8" s="8">
        <f>'C завтраками| Bed and breakfast'!IJ8*0.9</f>
        <v>17010</v>
      </c>
      <c r="IQ8" s="8">
        <f>'C завтраками| Bed and breakfast'!IK8*0.9</f>
        <v>14850</v>
      </c>
      <c r="IR8" s="8">
        <f>'C завтраками| Bed and breakfast'!IL8*0.9</f>
        <v>14850</v>
      </c>
      <c r="IS8" s="8">
        <f>'C завтраками| Bed and breakfast'!IM8*0.9</f>
        <v>14850</v>
      </c>
      <c r="IT8" s="8">
        <f>'C завтраками| Bed and breakfast'!IN8*0.9</f>
        <v>14850</v>
      </c>
      <c r="IU8" s="8">
        <f>'C завтраками| Bed and breakfast'!IO8*0.9</f>
        <v>14850</v>
      </c>
      <c r="IV8" s="8">
        <f>'C завтраками| Bed and breakfast'!IP8*0.9</f>
        <v>17010</v>
      </c>
      <c r="IW8" s="8">
        <f>'C завтраками| Bed and breakfast'!IQ8*0.9</f>
        <v>17010</v>
      </c>
      <c r="IX8" s="8">
        <f>'C завтраками| Bed and breakfast'!IR8*0.9</f>
        <v>14850</v>
      </c>
      <c r="IY8" s="8">
        <f>'C завтраками| Bed and breakfast'!IS8*0.9</f>
        <v>14850</v>
      </c>
      <c r="IZ8" s="8">
        <f>'C завтраками| Bed and breakfast'!IT8*0.9</f>
        <v>14850</v>
      </c>
      <c r="JA8" s="8">
        <f>'C завтраками| Bed and breakfast'!IU8*0.9</f>
        <v>14850</v>
      </c>
      <c r="JB8" s="8">
        <f>'C завтраками| Bed and breakfast'!IV8*0.9</f>
        <v>14850</v>
      </c>
      <c r="JC8" s="8">
        <f>'C завтраками| Bed and breakfast'!IW8*0.9</f>
        <v>17010</v>
      </c>
      <c r="JD8" s="8">
        <f>'C завтраками| Bed and breakfast'!IX8*0.9</f>
        <v>17010</v>
      </c>
      <c r="JE8" s="8">
        <f>'C завтраками| Bed and breakfast'!IY8*0.9</f>
        <v>14850</v>
      </c>
      <c r="JF8" s="8">
        <f>'C завтраками| Bed and breakfast'!IZ8*0.9</f>
        <v>14850</v>
      </c>
      <c r="JG8" s="8">
        <f>'C завтраками| Bed and breakfast'!JA8*0.9</f>
        <v>14850</v>
      </c>
      <c r="JH8" s="8">
        <f>'C завтраками| Bed and breakfast'!JB8*0.9</f>
        <v>14850</v>
      </c>
      <c r="JI8" s="8">
        <f>'C завтраками| Bed and breakfast'!JC8*0.9</f>
        <v>14850</v>
      </c>
      <c r="JJ8" s="8">
        <f>'C завтраками| Bed and breakfast'!JD8*0.9</f>
        <v>17010</v>
      </c>
      <c r="JK8" s="8">
        <f>'C завтраками| Bed and breakfast'!JE8*0.9</f>
        <v>17010</v>
      </c>
      <c r="JL8" s="8">
        <f>'C завтраками| Bed and breakfast'!JF8*0.9</f>
        <v>14850</v>
      </c>
      <c r="JM8" s="8">
        <f>'C завтраками| Bed and breakfast'!JG8*0.9</f>
        <v>14850</v>
      </c>
      <c r="JN8" s="8">
        <f>'C завтраками| Bed and breakfast'!JH8*0.9</f>
        <v>14850</v>
      </c>
      <c r="JO8" s="8">
        <f>'C завтраками| Bed and breakfast'!JI8*0.9</f>
        <v>14850</v>
      </c>
      <c r="JP8" s="8">
        <f>'C завтраками| Bed and breakfast'!JJ8*0.9</f>
        <v>14850</v>
      </c>
      <c r="JQ8" s="8">
        <f>'C завтраками| Bed and breakfast'!JK8*0.9</f>
        <v>17010</v>
      </c>
      <c r="JR8" s="8">
        <f>'C завтраками| Bed and breakfast'!JL8*0.9</f>
        <v>17010</v>
      </c>
      <c r="JS8" s="8">
        <f>'C завтраками| Bed and breakfast'!JM8*0.9</f>
        <v>15930</v>
      </c>
      <c r="JT8" s="8">
        <f>'C завтраками| Bed and breakfast'!JN8*0.9</f>
        <v>15930</v>
      </c>
      <c r="JU8" s="8">
        <f>'C завтраками| Bed and breakfast'!JO8*0.9</f>
        <v>15930</v>
      </c>
      <c r="JV8" s="8">
        <f>'C завтраками| Bed and breakfast'!JP8*0.9</f>
        <v>15930</v>
      </c>
    </row>
    <row r="9" spans="1:282" s="53" customFormat="1" x14ac:dyDescent="0.2">
      <c r="A9" s="229" t="s">
        <v>300</v>
      </c>
      <c r="B9" s="206"/>
      <c r="C9" s="94"/>
      <c r="D9" s="94"/>
      <c r="E9" s="94"/>
      <c r="F9" s="94"/>
      <c r="G9" s="94"/>
      <c r="H9" s="94"/>
      <c r="I9" s="94"/>
      <c r="J9" s="94"/>
      <c r="K9" s="94"/>
      <c r="L9" s="94"/>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row>
    <row r="10" spans="1:282" s="53" customFormat="1" x14ac:dyDescent="0.2">
      <c r="A10" s="88">
        <v>1</v>
      </c>
      <c r="B10" s="7" t="e">
        <f>B7</f>
        <v>#REF!</v>
      </c>
      <c r="C10" s="7" t="e">
        <f t="shared" ref="C10:BN11" si="0">C7</f>
        <v>#REF!</v>
      </c>
      <c r="D10" s="7" t="e">
        <f t="shared" si="0"/>
        <v>#REF!</v>
      </c>
      <c r="E10" s="7" t="e">
        <f t="shared" si="0"/>
        <v>#REF!</v>
      </c>
      <c r="F10" s="7" t="e">
        <f t="shared" si="0"/>
        <v>#REF!</v>
      </c>
      <c r="G10" s="7" t="e">
        <f t="shared" si="0"/>
        <v>#REF!</v>
      </c>
      <c r="H10" s="7">
        <f t="shared" si="0"/>
        <v>33525</v>
      </c>
      <c r="I10" s="7">
        <f t="shared" si="0"/>
        <v>46575</v>
      </c>
      <c r="J10" s="7">
        <f t="shared" si="0"/>
        <v>46575</v>
      </c>
      <c r="K10" s="7">
        <f t="shared" si="0"/>
        <v>46575</v>
      </c>
      <c r="L10" s="7">
        <f t="shared" si="0"/>
        <v>40275</v>
      </c>
      <c r="M10" s="7">
        <f t="shared" si="0"/>
        <v>40275</v>
      </c>
      <c r="N10" s="7">
        <f t="shared" si="0"/>
        <v>40275</v>
      </c>
      <c r="O10" s="7">
        <f t="shared" si="0"/>
        <v>40275</v>
      </c>
      <c r="P10" s="7">
        <f t="shared" si="0"/>
        <v>40275</v>
      </c>
      <c r="Q10" s="7">
        <f t="shared" si="0"/>
        <v>40275</v>
      </c>
      <c r="R10" s="7">
        <f t="shared" si="0"/>
        <v>32805</v>
      </c>
      <c r="S10" s="7">
        <f t="shared" si="0"/>
        <v>17955</v>
      </c>
      <c r="T10" s="7">
        <f t="shared" si="0"/>
        <v>17955</v>
      </c>
      <c r="U10" s="7">
        <f t="shared" si="0"/>
        <v>17955</v>
      </c>
      <c r="V10" s="7">
        <f t="shared" si="0"/>
        <v>17955</v>
      </c>
      <c r="W10" s="7">
        <f t="shared" si="0"/>
        <v>17955</v>
      </c>
      <c r="X10" s="7">
        <f t="shared" si="0"/>
        <v>19755</v>
      </c>
      <c r="Y10" s="7">
        <f t="shared" si="0"/>
        <v>19755</v>
      </c>
      <c r="Z10" s="7">
        <f t="shared" si="0"/>
        <v>19755</v>
      </c>
      <c r="AA10" s="7">
        <f t="shared" si="0"/>
        <v>19755</v>
      </c>
      <c r="AB10" s="7">
        <f t="shared" si="0"/>
        <v>19755</v>
      </c>
      <c r="AC10" s="7">
        <f t="shared" si="0"/>
        <v>17955</v>
      </c>
      <c r="AD10" s="7">
        <f t="shared" si="0"/>
        <v>17955</v>
      </c>
      <c r="AE10" s="7">
        <f t="shared" si="0"/>
        <v>17955</v>
      </c>
      <c r="AF10" s="7">
        <f t="shared" si="0"/>
        <v>17955</v>
      </c>
      <c r="AG10" s="7">
        <f t="shared" si="0"/>
        <v>17955</v>
      </c>
      <c r="AH10" s="7">
        <f t="shared" si="0"/>
        <v>21555</v>
      </c>
      <c r="AI10" s="7">
        <f t="shared" si="0"/>
        <v>21555</v>
      </c>
      <c r="AJ10" s="7">
        <f t="shared" si="0"/>
        <v>21555</v>
      </c>
      <c r="AK10" s="7">
        <f t="shared" si="0"/>
        <v>21555</v>
      </c>
      <c r="AL10" s="7">
        <f t="shared" si="0"/>
        <v>21555</v>
      </c>
      <c r="AM10" s="7">
        <f t="shared" si="0"/>
        <v>23355</v>
      </c>
      <c r="AN10" s="7">
        <f t="shared" si="0"/>
        <v>25605</v>
      </c>
      <c r="AO10" s="7">
        <f t="shared" si="0"/>
        <v>26055</v>
      </c>
      <c r="AP10" s="7">
        <f t="shared" si="0"/>
        <v>26055</v>
      </c>
      <c r="AQ10" s="7">
        <f t="shared" si="0"/>
        <v>26055</v>
      </c>
      <c r="AR10" s="7">
        <f t="shared" si="0"/>
        <v>26055</v>
      </c>
      <c r="AS10" s="7">
        <f t="shared" si="0"/>
        <v>26055</v>
      </c>
      <c r="AT10" s="7">
        <f t="shared" si="0"/>
        <v>26055</v>
      </c>
      <c r="AU10" s="7">
        <f t="shared" si="0"/>
        <v>26055</v>
      </c>
      <c r="AV10" s="7">
        <f t="shared" si="0"/>
        <v>26055</v>
      </c>
      <c r="AW10" s="7">
        <f t="shared" si="0"/>
        <v>26055</v>
      </c>
      <c r="AX10" s="7">
        <f t="shared" si="0"/>
        <v>26055</v>
      </c>
      <c r="AY10" s="7">
        <f t="shared" si="0"/>
        <v>24255</v>
      </c>
      <c r="AZ10" s="7">
        <f t="shared" si="0"/>
        <v>24255</v>
      </c>
      <c r="BA10" s="7">
        <f t="shared" si="0"/>
        <v>26055</v>
      </c>
      <c r="BB10" s="7">
        <f t="shared" si="0"/>
        <v>26055</v>
      </c>
      <c r="BC10" s="7">
        <f t="shared" si="0"/>
        <v>27855</v>
      </c>
      <c r="BD10" s="7">
        <f t="shared" si="0"/>
        <v>30105</v>
      </c>
      <c r="BE10" s="7">
        <f t="shared" si="0"/>
        <v>30105</v>
      </c>
      <c r="BF10" s="7">
        <f t="shared" si="0"/>
        <v>30105</v>
      </c>
      <c r="BG10" s="7">
        <f t="shared" si="0"/>
        <v>30105</v>
      </c>
      <c r="BH10" s="7">
        <f t="shared" si="0"/>
        <v>32355</v>
      </c>
      <c r="BI10" s="7">
        <f t="shared" si="0"/>
        <v>35055</v>
      </c>
      <c r="BJ10" s="7">
        <f t="shared" si="0"/>
        <v>35055</v>
      </c>
      <c r="BK10" s="7">
        <f t="shared" si="0"/>
        <v>32355</v>
      </c>
      <c r="BL10" s="7">
        <f t="shared" si="0"/>
        <v>27855</v>
      </c>
      <c r="BM10" s="7">
        <f t="shared" si="0"/>
        <v>27855</v>
      </c>
      <c r="BN10" s="7">
        <f t="shared" si="0"/>
        <v>30105</v>
      </c>
      <c r="BO10" s="7">
        <f t="shared" ref="BO10:DY11" si="1">BO7</f>
        <v>30105</v>
      </c>
      <c r="BP10" s="7">
        <f t="shared" si="1"/>
        <v>22455</v>
      </c>
      <c r="BQ10" s="7">
        <f t="shared" si="1"/>
        <v>22860</v>
      </c>
      <c r="BR10" s="7">
        <f t="shared" si="1"/>
        <v>22860</v>
      </c>
      <c r="BS10" s="7">
        <f t="shared" si="1"/>
        <v>22860</v>
      </c>
      <c r="BT10" s="7">
        <f t="shared" si="1"/>
        <v>21510</v>
      </c>
      <c r="BU10" s="7">
        <f t="shared" si="1"/>
        <v>21510</v>
      </c>
      <c r="BV10" s="7">
        <f t="shared" si="1"/>
        <v>22860</v>
      </c>
      <c r="BW10" s="7">
        <f t="shared" si="1"/>
        <v>22860</v>
      </c>
      <c r="BX10" s="7">
        <f t="shared" si="1"/>
        <v>22860</v>
      </c>
      <c r="BY10" s="7">
        <f t="shared" si="1"/>
        <v>21510</v>
      </c>
      <c r="BZ10" s="7">
        <f t="shared" si="1"/>
        <v>21510</v>
      </c>
      <c r="CA10" s="7">
        <f t="shared" si="1"/>
        <v>21510</v>
      </c>
      <c r="CB10" s="7">
        <f t="shared" si="1"/>
        <v>21510</v>
      </c>
      <c r="CC10" s="7">
        <f t="shared" si="1"/>
        <v>21510</v>
      </c>
      <c r="CD10" s="7">
        <f t="shared" si="1"/>
        <v>21510</v>
      </c>
      <c r="CE10" s="7">
        <f t="shared" si="1"/>
        <v>21510</v>
      </c>
      <c r="CF10" s="7">
        <f t="shared" si="1"/>
        <v>21510</v>
      </c>
      <c r="CG10" s="7">
        <f t="shared" si="1"/>
        <v>21510</v>
      </c>
      <c r="CH10" s="7">
        <f t="shared" si="1"/>
        <v>21510</v>
      </c>
      <c r="CI10" s="7">
        <f t="shared" si="1"/>
        <v>21510</v>
      </c>
      <c r="CJ10" s="7">
        <f t="shared" si="1"/>
        <v>21510</v>
      </c>
      <c r="CK10" s="7">
        <f t="shared" si="1"/>
        <v>21510</v>
      </c>
      <c r="CL10" s="7">
        <f t="shared" si="1"/>
        <v>21510</v>
      </c>
      <c r="CM10" s="7">
        <f t="shared" si="1"/>
        <v>21510</v>
      </c>
      <c r="CN10" s="7">
        <f t="shared" si="1"/>
        <v>21510</v>
      </c>
      <c r="CO10" s="7">
        <f t="shared" si="1"/>
        <v>21510</v>
      </c>
      <c r="CP10" s="7">
        <f t="shared" si="1"/>
        <v>21510</v>
      </c>
      <c r="CQ10" s="7">
        <f t="shared" si="1"/>
        <v>21510</v>
      </c>
      <c r="CR10" s="7">
        <f t="shared" si="1"/>
        <v>21510</v>
      </c>
      <c r="CS10" s="7">
        <f t="shared" si="1"/>
        <v>21510</v>
      </c>
      <c r="CT10" s="7">
        <f t="shared" si="1"/>
        <v>21510</v>
      </c>
      <c r="CU10" s="7">
        <f t="shared" si="1"/>
        <v>21510</v>
      </c>
      <c r="CV10" s="7">
        <f t="shared" si="1"/>
        <v>13185</v>
      </c>
      <c r="CW10" s="7">
        <f t="shared" si="1"/>
        <v>13185</v>
      </c>
      <c r="CX10" s="7">
        <f t="shared" si="1"/>
        <v>13635</v>
      </c>
      <c r="CY10" s="7">
        <f t="shared" si="1"/>
        <v>13635</v>
      </c>
      <c r="CZ10" s="7">
        <f t="shared" si="1"/>
        <v>13185</v>
      </c>
      <c r="DA10" s="7">
        <f t="shared" si="1"/>
        <v>13185</v>
      </c>
      <c r="DB10" s="7">
        <f t="shared" si="1"/>
        <v>13185</v>
      </c>
      <c r="DC10" s="7">
        <f t="shared" si="1"/>
        <v>13185</v>
      </c>
      <c r="DD10" s="7">
        <f t="shared" si="1"/>
        <v>13185</v>
      </c>
      <c r="DE10" s="7">
        <f t="shared" si="1"/>
        <v>13635</v>
      </c>
      <c r="DF10" s="7">
        <f t="shared" si="1"/>
        <v>13635</v>
      </c>
      <c r="DG10" s="7">
        <f t="shared" si="1"/>
        <v>13185</v>
      </c>
      <c r="DH10" s="7">
        <f t="shared" si="1"/>
        <v>13185</v>
      </c>
      <c r="DI10" s="7">
        <f t="shared" si="1"/>
        <v>13185</v>
      </c>
      <c r="DJ10" s="7">
        <f t="shared" si="1"/>
        <v>12285</v>
      </c>
      <c r="DK10" s="7">
        <f t="shared" si="1"/>
        <v>12285</v>
      </c>
      <c r="DL10" s="7">
        <f t="shared" si="1"/>
        <v>12915</v>
      </c>
      <c r="DM10" s="7">
        <f t="shared" si="1"/>
        <v>12915</v>
      </c>
      <c r="DN10" s="7">
        <f t="shared" si="1"/>
        <v>12285</v>
      </c>
      <c r="DO10" s="7">
        <f t="shared" si="1"/>
        <v>12285</v>
      </c>
      <c r="DP10" s="7">
        <f t="shared" si="1"/>
        <v>12285</v>
      </c>
      <c r="DQ10" s="7">
        <f t="shared" si="1"/>
        <v>12285</v>
      </c>
      <c r="DR10" s="7">
        <f t="shared" si="1"/>
        <v>12285</v>
      </c>
      <c r="DS10" s="7">
        <f t="shared" si="1"/>
        <v>12915</v>
      </c>
      <c r="DT10" s="7">
        <f t="shared" si="1"/>
        <v>12915</v>
      </c>
      <c r="DU10" s="7">
        <f t="shared" si="1"/>
        <v>12285</v>
      </c>
      <c r="DV10" s="7">
        <f t="shared" si="1"/>
        <v>12285</v>
      </c>
      <c r="DW10" s="7">
        <f t="shared" si="1"/>
        <v>12285</v>
      </c>
      <c r="DX10" s="7">
        <f t="shared" si="1"/>
        <v>12285</v>
      </c>
      <c r="DY10" s="7">
        <f t="shared" si="1"/>
        <v>13185</v>
      </c>
      <c r="DZ10" s="7">
        <f t="shared" ref="DZ10:FH10" si="2">DZ7</f>
        <v>12915</v>
      </c>
      <c r="EA10" s="7">
        <f t="shared" si="2"/>
        <v>12915</v>
      </c>
      <c r="EB10" s="7">
        <f t="shared" si="2"/>
        <v>12915</v>
      </c>
      <c r="EC10" s="7">
        <f t="shared" si="2"/>
        <v>11835</v>
      </c>
      <c r="ED10" s="7">
        <f t="shared" si="2"/>
        <v>11835</v>
      </c>
      <c r="EE10" s="7">
        <f t="shared" si="2"/>
        <v>11835</v>
      </c>
      <c r="EF10" s="7">
        <f t="shared" si="2"/>
        <v>11835</v>
      </c>
      <c r="EG10" s="7">
        <f t="shared" si="2"/>
        <v>11835</v>
      </c>
      <c r="EH10" s="7">
        <f t="shared" si="2"/>
        <v>12915</v>
      </c>
      <c r="EI10" s="7">
        <f t="shared" si="2"/>
        <v>12915</v>
      </c>
      <c r="EJ10" s="7">
        <f t="shared" si="2"/>
        <v>12915</v>
      </c>
      <c r="EK10" s="7">
        <f t="shared" si="2"/>
        <v>11565</v>
      </c>
      <c r="EL10" s="7">
        <f t="shared" si="2"/>
        <v>11565</v>
      </c>
      <c r="EM10" s="7">
        <f t="shared" si="2"/>
        <v>11565</v>
      </c>
      <c r="EN10" s="7">
        <f t="shared" si="2"/>
        <v>11835</v>
      </c>
      <c r="EO10" s="7">
        <f t="shared" si="2"/>
        <v>11835</v>
      </c>
      <c r="EP10" s="7">
        <f t="shared" si="2"/>
        <v>11565</v>
      </c>
      <c r="EQ10" s="7">
        <f t="shared" si="2"/>
        <v>11565</v>
      </c>
      <c r="ER10" s="7">
        <f t="shared" si="2"/>
        <v>11565</v>
      </c>
      <c r="ES10" s="7">
        <f t="shared" si="2"/>
        <v>11565</v>
      </c>
      <c r="ET10" s="7">
        <f t="shared" si="2"/>
        <v>11565</v>
      </c>
      <c r="EU10" s="7">
        <f t="shared" si="2"/>
        <v>11835</v>
      </c>
      <c r="EV10" s="7">
        <f t="shared" si="2"/>
        <v>11835</v>
      </c>
      <c r="EW10" s="7">
        <f t="shared" si="2"/>
        <v>11565</v>
      </c>
      <c r="EX10" s="7">
        <f t="shared" si="2"/>
        <v>11565</v>
      </c>
      <c r="EY10" s="7">
        <f t="shared" si="2"/>
        <v>11565</v>
      </c>
      <c r="EZ10" s="7">
        <f t="shared" si="2"/>
        <v>11565</v>
      </c>
      <c r="FA10" s="7">
        <f t="shared" si="2"/>
        <v>11565</v>
      </c>
      <c r="FB10" s="7">
        <f t="shared" si="2"/>
        <v>11835</v>
      </c>
      <c r="FC10" s="7">
        <f t="shared" si="2"/>
        <v>11835</v>
      </c>
      <c r="FD10" s="7">
        <f t="shared" si="2"/>
        <v>13185</v>
      </c>
      <c r="FE10" s="7">
        <f t="shared" si="2"/>
        <v>11835</v>
      </c>
      <c r="FF10" s="7">
        <f t="shared" si="2"/>
        <v>11835</v>
      </c>
      <c r="FG10" s="7">
        <f t="shared" si="2"/>
        <v>11835</v>
      </c>
      <c r="FH10" s="7">
        <f t="shared" si="2"/>
        <v>11835</v>
      </c>
      <c r="FI10" s="7">
        <f t="shared" ref="FI10:HT10" si="3">FI7</f>
        <v>18585</v>
      </c>
      <c r="FJ10" s="7">
        <f t="shared" si="3"/>
        <v>18585</v>
      </c>
      <c r="FK10" s="7">
        <f t="shared" si="3"/>
        <v>18585</v>
      </c>
      <c r="FL10" s="7">
        <f t="shared" si="3"/>
        <v>18585</v>
      </c>
      <c r="FM10" s="7">
        <f t="shared" si="3"/>
        <v>18585</v>
      </c>
      <c r="FN10" s="7">
        <f t="shared" si="3"/>
        <v>18585</v>
      </c>
      <c r="FO10" s="7">
        <f t="shared" si="3"/>
        <v>18585</v>
      </c>
      <c r="FP10" s="7">
        <f t="shared" si="3"/>
        <v>18585</v>
      </c>
      <c r="FQ10" s="7">
        <f t="shared" si="3"/>
        <v>18585</v>
      </c>
      <c r="FR10" s="7">
        <f t="shared" si="3"/>
        <v>18585</v>
      </c>
      <c r="FS10" s="7">
        <f t="shared" si="3"/>
        <v>18585</v>
      </c>
      <c r="FT10" s="7">
        <f t="shared" si="3"/>
        <v>18585</v>
      </c>
      <c r="FU10" s="7">
        <f t="shared" si="3"/>
        <v>18585</v>
      </c>
      <c r="FV10" s="7">
        <f t="shared" si="3"/>
        <v>18585</v>
      </c>
      <c r="FW10" s="7">
        <f t="shared" si="3"/>
        <v>18585</v>
      </c>
      <c r="FX10" s="7">
        <f t="shared" si="3"/>
        <v>18585</v>
      </c>
      <c r="FY10" s="7">
        <f t="shared" si="3"/>
        <v>18585</v>
      </c>
      <c r="FZ10" s="7">
        <f t="shared" si="3"/>
        <v>18585</v>
      </c>
      <c r="GA10" s="7">
        <f t="shared" si="3"/>
        <v>18585</v>
      </c>
      <c r="GB10" s="7">
        <f t="shared" si="3"/>
        <v>18585</v>
      </c>
      <c r="GC10" s="7">
        <f t="shared" si="3"/>
        <v>18585</v>
      </c>
      <c r="GD10" s="7">
        <f t="shared" si="3"/>
        <v>18585</v>
      </c>
      <c r="GE10" s="7">
        <f t="shared" si="3"/>
        <v>18585</v>
      </c>
      <c r="GF10" s="7">
        <f t="shared" si="3"/>
        <v>18585</v>
      </c>
      <c r="GG10" s="7">
        <f t="shared" si="3"/>
        <v>11835</v>
      </c>
      <c r="GH10" s="7">
        <f t="shared" si="3"/>
        <v>11835</v>
      </c>
      <c r="GI10" s="7">
        <f t="shared" si="3"/>
        <v>20295</v>
      </c>
      <c r="GJ10" s="7">
        <f t="shared" si="3"/>
        <v>20295</v>
      </c>
      <c r="GK10" s="7">
        <f t="shared" si="3"/>
        <v>20295</v>
      </c>
      <c r="GL10" s="7">
        <f t="shared" si="3"/>
        <v>20295</v>
      </c>
      <c r="GM10" s="7">
        <f t="shared" si="3"/>
        <v>20295</v>
      </c>
      <c r="GN10" s="7">
        <f t="shared" si="3"/>
        <v>20295</v>
      </c>
      <c r="GO10" s="7">
        <f t="shared" si="3"/>
        <v>20295</v>
      </c>
      <c r="GP10" s="7">
        <f t="shared" si="3"/>
        <v>20295</v>
      </c>
      <c r="GQ10" s="7">
        <f t="shared" si="3"/>
        <v>20295</v>
      </c>
      <c r="GR10" s="7">
        <f t="shared" si="3"/>
        <v>20295</v>
      </c>
      <c r="GS10" s="7">
        <f t="shared" si="3"/>
        <v>14895</v>
      </c>
      <c r="GT10" s="7">
        <f t="shared" si="3"/>
        <v>14895</v>
      </c>
      <c r="GU10" s="7">
        <f t="shared" si="3"/>
        <v>14895</v>
      </c>
      <c r="GV10" s="7">
        <f t="shared" si="3"/>
        <v>14895</v>
      </c>
      <c r="GW10" s="7">
        <f t="shared" si="3"/>
        <v>15345</v>
      </c>
      <c r="GX10" s="7">
        <f t="shared" si="3"/>
        <v>15345</v>
      </c>
      <c r="GY10" s="7">
        <f t="shared" si="3"/>
        <v>16425</v>
      </c>
      <c r="GZ10" s="7">
        <f t="shared" si="3"/>
        <v>16425</v>
      </c>
      <c r="HA10" s="7">
        <f t="shared" si="3"/>
        <v>15345</v>
      </c>
      <c r="HB10" s="7">
        <f t="shared" si="3"/>
        <v>15345</v>
      </c>
      <c r="HC10" s="7">
        <f t="shared" si="3"/>
        <v>15345</v>
      </c>
      <c r="HD10" s="7">
        <f t="shared" si="3"/>
        <v>15345</v>
      </c>
      <c r="HE10" s="7">
        <f t="shared" si="3"/>
        <v>15345</v>
      </c>
      <c r="HF10" s="7">
        <f t="shared" si="3"/>
        <v>16425</v>
      </c>
      <c r="HG10" s="7">
        <f t="shared" si="3"/>
        <v>16425</v>
      </c>
      <c r="HH10" s="7">
        <f t="shared" si="3"/>
        <v>15345</v>
      </c>
      <c r="HI10" s="7">
        <f t="shared" si="3"/>
        <v>15345</v>
      </c>
      <c r="HJ10" s="7">
        <f t="shared" si="3"/>
        <v>15345</v>
      </c>
      <c r="HK10" s="7">
        <f t="shared" si="3"/>
        <v>15345</v>
      </c>
      <c r="HL10" s="7">
        <f t="shared" si="3"/>
        <v>15345</v>
      </c>
      <c r="HM10" s="7">
        <f t="shared" si="3"/>
        <v>13185</v>
      </c>
      <c r="HN10" s="7">
        <f t="shared" si="3"/>
        <v>16425</v>
      </c>
      <c r="HO10" s="7">
        <f t="shared" si="3"/>
        <v>15345</v>
      </c>
      <c r="HP10" s="7">
        <f t="shared" si="3"/>
        <v>15345</v>
      </c>
      <c r="HQ10" s="7">
        <f t="shared" si="3"/>
        <v>15345</v>
      </c>
      <c r="HR10" s="7">
        <f t="shared" si="3"/>
        <v>15345</v>
      </c>
      <c r="HS10" s="7">
        <f t="shared" si="3"/>
        <v>15345</v>
      </c>
      <c r="HT10" s="7">
        <f t="shared" si="3"/>
        <v>16425</v>
      </c>
      <c r="HU10" s="7">
        <f t="shared" ref="HU10:JV10" si="4">HU7</f>
        <v>16425</v>
      </c>
      <c r="HV10" s="7">
        <f t="shared" si="4"/>
        <v>15345</v>
      </c>
      <c r="HW10" s="7">
        <f t="shared" si="4"/>
        <v>15345</v>
      </c>
      <c r="HX10" s="7">
        <f t="shared" si="4"/>
        <v>15345</v>
      </c>
      <c r="HY10" s="7">
        <f t="shared" si="4"/>
        <v>15345</v>
      </c>
      <c r="HZ10" s="7">
        <f t="shared" si="4"/>
        <v>15345</v>
      </c>
      <c r="IA10" s="7">
        <f t="shared" si="4"/>
        <v>16425</v>
      </c>
      <c r="IB10" s="7">
        <f t="shared" si="4"/>
        <v>16425</v>
      </c>
      <c r="IC10" s="7">
        <f t="shared" si="4"/>
        <v>15345</v>
      </c>
      <c r="ID10" s="7">
        <f t="shared" si="4"/>
        <v>15345</v>
      </c>
      <c r="IE10" s="7">
        <f t="shared" si="4"/>
        <v>15345</v>
      </c>
      <c r="IF10" s="7">
        <f t="shared" si="4"/>
        <v>15345</v>
      </c>
      <c r="IG10" s="7">
        <f t="shared" si="4"/>
        <v>15345</v>
      </c>
      <c r="IH10" s="7">
        <f t="shared" si="4"/>
        <v>16425</v>
      </c>
      <c r="II10" s="7">
        <f t="shared" si="4"/>
        <v>16425</v>
      </c>
      <c r="IJ10" s="7">
        <f t="shared" si="4"/>
        <v>13635</v>
      </c>
      <c r="IK10" s="7">
        <f t="shared" si="4"/>
        <v>13635</v>
      </c>
      <c r="IL10" s="7">
        <f t="shared" si="4"/>
        <v>13635</v>
      </c>
      <c r="IM10" s="7">
        <f t="shared" si="4"/>
        <v>13635</v>
      </c>
      <c r="IN10" s="7">
        <f t="shared" si="4"/>
        <v>13635</v>
      </c>
      <c r="IO10" s="7">
        <f t="shared" si="4"/>
        <v>15345</v>
      </c>
      <c r="IP10" s="7">
        <f t="shared" si="4"/>
        <v>15345</v>
      </c>
      <c r="IQ10" s="7">
        <f t="shared" si="4"/>
        <v>13185</v>
      </c>
      <c r="IR10" s="7">
        <f t="shared" si="4"/>
        <v>13185</v>
      </c>
      <c r="IS10" s="7">
        <f t="shared" si="4"/>
        <v>13185</v>
      </c>
      <c r="IT10" s="7">
        <f t="shared" si="4"/>
        <v>13185</v>
      </c>
      <c r="IU10" s="7">
        <f t="shared" si="4"/>
        <v>13185</v>
      </c>
      <c r="IV10" s="7">
        <f t="shared" si="4"/>
        <v>15345</v>
      </c>
      <c r="IW10" s="7">
        <f t="shared" si="4"/>
        <v>15345</v>
      </c>
      <c r="IX10" s="7">
        <f t="shared" si="4"/>
        <v>13185</v>
      </c>
      <c r="IY10" s="7">
        <f t="shared" si="4"/>
        <v>13185</v>
      </c>
      <c r="IZ10" s="7">
        <f t="shared" si="4"/>
        <v>13185</v>
      </c>
      <c r="JA10" s="7">
        <f t="shared" si="4"/>
        <v>13185</v>
      </c>
      <c r="JB10" s="7">
        <f t="shared" si="4"/>
        <v>13185</v>
      </c>
      <c r="JC10" s="7">
        <f t="shared" si="4"/>
        <v>15345</v>
      </c>
      <c r="JD10" s="7">
        <f t="shared" si="4"/>
        <v>15345</v>
      </c>
      <c r="JE10" s="7">
        <f t="shared" si="4"/>
        <v>13185</v>
      </c>
      <c r="JF10" s="7">
        <f t="shared" si="4"/>
        <v>13185</v>
      </c>
      <c r="JG10" s="7">
        <f t="shared" si="4"/>
        <v>13185</v>
      </c>
      <c r="JH10" s="7">
        <f t="shared" si="4"/>
        <v>13185</v>
      </c>
      <c r="JI10" s="7">
        <f t="shared" si="4"/>
        <v>13185</v>
      </c>
      <c r="JJ10" s="7">
        <f t="shared" si="4"/>
        <v>15345</v>
      </c>
      <c r="JK10" s="7">
        <f t="shared" si="4"/>
        <v>15345</v>
      </c>
      <c r="JL10" s="7">
        <f t="shared" si="4"/>
        <v>13185</v>
      </c>
      <c r="JM10" s="7">
        <f t="shared" si="4"/>
        <v>13185</v>
      </c>
      <c r="JN10" s="7">
        <f t="shared" si="4"/>
        <v>13185</v>
      </c>
      <c r="JO10" s="7">
        <f t="shared" si="4"/>
        <v>13185</v>
      </c>
      <c r="JP10" s="7">
        <f t="shared" si="4"/>
        <v>13185</v>
      </c>
      <c r="JQ10" s="7">
        <f t="shared" si="4"/>
        <v>15345</v>
      </c>
      <c r="JR10" s="7">
        <f t="shared" si="4"/>
        <v>15345</v>
      </c>
      <c r="JS10" s="7">
        <f t="shared" si="4"/>
        <v>14265</v>
      </c>
      <c r="JT10" s="7">
        <f t="shared" si="4"/>
        <v>14265</v>
      </c>
      <c r="JU10" s="7">
        <f t="shared" si="4"/>
        <v>14265</v>
      </c>
      <c r="JV10" s="7">
        <f t="shared" si="4"/>
        <v>14265</v>
      </c>
    </row>
    <row r="11" spans="1:282" s="53" customFormat="1" x14ac:dyDescent="0.2">
      <c r="A11" s="88">
        <v>2</v>
      </c>
      <c r="B11" s="7" t="e">
        <f>B8</f>
        <v>#REF!</v>
      </c>
      <c r="C11" s="7" t="e">
        <f t="shared" si="0"/>
        <v>#REF!</v>
      </c>
      <c r="D11" s="7" t="e">
        <f t="shared" si="0"/>
        <v>#REF!</v>
      </c>
      <c r="E11" s="7" t="e">
        <f t="shared" si="0"/>
        <v>#REF!</v>
      </c>
      <c r="F11" s="7" t="e">
        <f t="shared" si="0"/>
        <v>#REF!</v>
      </c>
      <c r="G11" s="7" t="e">
        <f t="shared" si="0"/>
        <v>#REF!</v>
      </c>
      <c r="H11" s="7">
        <f t="shared" si="0"/>
        <v>35550</v>
      </c>
      <c r="I11" s="7">
        <f t="shared" si="0"/>
        <v>48600</v>
      </c>
      <c r="J11" s="7">
        <f t="shared" si="0"/>
        <v>48600</v>
      </c>
      <c r="K11" s="7">
        <f t="shared" si="0"/>
        <v>48600</v>
      </c>
      <c r="L11" s="7">
        <f t="shared" si="0"/>
        <v>42300</v>
      </c>
      <c r="M11" s="7">
        <f t="shared" si="0"/>
        <v>42300</v>
      </c>
      <c r="N11" s="7">
        <f t="shared" si="0"/>
        <v>42300</v>
      </c>
      <c r="O11" s="7">
        <f t="shared" si="0"/>
        <v>42300</v>
      </c>
      <c r="P11" s="7">
        <f t="shared" si="0"/>
        <v>42300</v>
      </c>
      <c r="Q11" s="7">
        <f t="shared" si="0"/>
        <v>42300</v>
      </c>
      <c r="R11" s="7">
        <f t="shared" si="0"/>
        <v>34560</v>
      </c>
      <c r="S11" s="7">
        <f t="shared" si="0"/>
        <v>19710</v>
      </c>
      <c r="T11" s="7">
        <f t="shared" si="0"/>
        <v>19710</v>
      </c>
      <c r="U11" s="7">
        <f t="shared" si="0"/>
        <v>19710</v>
      </c>
      <c r="V11" s="7">
        <f t="shared" si="0"/>
        <v>19710</v>
      </c>
      <c r="W11" s="7">
        <f t="shared" si="0"/>
        <v>19710</v>
      </c>
      <c r="X11" s="7">
        <f t="shared" si="0"/>
        <v>21510</v>
      </c>
      <c r="Y11" s="7">
        <f t="shared" si="0"/>
        <v>21510</v>
      </c>
      <c r="Z11" s="7">
        <f t="shared" si="0"/>
        <v>21510</v>
      </c>
      <c r="AA11" s="7">
        <f t="shared" si="0"/>
        <v>21510</v>
      </c>
      <c r="AB11" s="7">
        <f t="shared" si="0"/>
        <v>21510</v>
      </c>
      <c r="AC11" s="7">
        <f t="shared" si="0"/>
        <v>19710</v>
      </c>
      <c r="AD11" s="7">
        <f t="shared" si="0"/>
        <v>19710</v>
      </c>
      <c r="AE11" s="7">
        <f t="shared" si="0"/>
        <v>19710</v>
      </c>
      <c r="AF11" s="7">
        <f t="shared" si="0"/>
        <v>19710</v>
      </c>
      <c r="AG11" s="7">
        <f t="shared" si="0"/>
        <v>19710</v>
      </c>
      <c r="AH11" s="7">
        <f t="shared" si="0"/>
        <v>23310</v>
      </c>
      <c r="AI11" s="7">
        <f t="shared" si="0"/>
        <v>23310</v>
      </c>
      <c r="AJ11" s="7">
        <f t="shared" si="0"/>
        <v>23310</v>
      </c>
      <c r="AK11" s="7">
        <f t="shared" si="0"/>
        <v>23310</v>
      </c>
      <c r="AL11" s="7">
        <f t="shared" si="0"/>
        <v>23310</v>
      </c>
      <c r="AM11" s="7">
        <f t="shared" si="0"/>
        <v>25110</v>
      </c>
      <c r="AN11" s="7">
        <f t="shared" si="0"/>
        <v>27360</v>
      </c>
      <c r="AO11" s="7">
        <f t="shared" si="0"/>
        <v>27810</v>
      </c>
      <c r="AP11" s="7">
        <f t="shared" si="0"/>
        <v>27810</v>
      </c>
      <c r="AQ11" s="7">
        <f t="shared" si="0"/>
        <v>27810</v>
      </c>
      <c r="AR11" s="7">
        <f t="shared" si="0"/>
        <v>27810</v>
      </c>
      <c r="AS11" s="7">
        <f t="shared" si="0"/>
        <v>27810</v>
      </c>
      <c r="AT11" s="7">
        <f t="shared" si="0"/>
        <v>27810</v>
      </c>
      <c r="AU11" s="7">
        <f t="shared" si="0"/>
        <v>27810</v>
      </c>
      <c r="AV11" s="7">
        <f t="shared" si="0"/>
        <v>27810</v>
      </c>
      <c r="AW11" s="7">
        <f t="shared" si="0"/>
        <v>27810</v>
      </c>
      <c r="AX11" s="7">
        <f t="shared" si="0"/>
        <v>27810</v>
      </c>
      <c r="AY11" s="7">
        <f t="shared" si="0"/>
        <v>26010</v>
      </c>
      <c r="AZ11" s="7">
        <f t="shared" si="0"/>
        <v>26010</v>
      </c>
      <c r="BA11" s="7">
        <f t="shared" si="0"/>
        <v>27810</v>
      </c>
      <c r="BB11" s="7">
        <f t="shared" si="0"/>
        <v>27810</v>
      </c>
      <c r="BC11" s="7">
        <f t="shared" si="0"/>
        <v>29610</v>
      </c>
      <c r="BD11" s="7">
        <f t="shared" si="0"/>
        <v>31860</v>
      </c>
      <c r="BE11" s="7">
        <f t="shared" si="0"/>
        <v>31860</v>
      </c>
      <c r="BF11" s="7">
        <f t="shared" si="0"/>
        <v>31860</v>
      </c>
      <c r="BG11" s="7">
        <f t="shared" si="0"/>
        <v>31860</v>
      </c>
      <c r="BH11" s="7">
        <f t="shared" si="0"/>
        <v>34110</v>
      </c>
      <c r="BI11" s="7">
        <f t="shared" si="0"/>
        <v>36810</v>
      </c>
      <c r="BJ11" s="7">
        <f t="shared" si="0"/>
        <v>36810</v>
      </c>
      <c r="BK11" s="7">
        <f t="shared" si="0"/>
        <v>34110</v>
      </c>
      <c r="BL11" s="7">
        <f t="shared" si="0"/>
        <v>29610</v>
      </c>
      <c r="BM11" s="7">
        <f t="shared" si="0"/>
        <v>29610</v>
      </c>
      <c r="BN11" s="7">
        <f t="shared" si="0"/>
        <v>31860</v>
      </c>
      <c r="BO11" s="7">
        <f t="shared" si="1"/>
        <v>31860</v>
      </c>
      <c r="BP11" s="7">
        <f t="shared" si="1"/>
        <v>24210</v>
      </c>
      <c r="BQ11" s="7">
        <f t="shared" si="1"/>
        <v>24615</v>
      </c>
      <c r="BR11" s="7">
        <f t="shared" si="1"/>
        <v>24615</v>
      </c>
      <c r="BS11" s="7">
        <f t="shared" si="1"/>
        <v>24615</v>
      </c>
      <c r="BT11" s="7">
        <f t="shared" si="1"/>
        <v>23265</v>
      </c>
      <c r="BU11" s="7">
        <f t="shared" si="1"/>
        <v>23265</v>
      </c>
      <c r="BV11" s="7">
        <f t="shared" si="1"/>
        <v>24615</v>
      </c>
      <c r="BW11" s="7">
        <f t="shared" si="1"/>
        <v>24615</v>
      </c>
      <c r="BX11" s="7">
        <f t="shared" si="1"/>
        <v>24615</v>
      </c>
      <c r="BY11" s="7">
        <f t="shared" si="1"/>
        <v>23265</v>
      </c>
      <c r="BZ11" s="7">
        <f t="shared" si="1"/>
        <v>23265</v>
      </c>
      <c r="CA11" s="7">
        <f t="shared" si="1"/>
        <v>23265</v>
      </c>
      <c r="CB11" s="7">
        <f t="shared" si="1"/>
        <v>23265</v>
      </c>
      <c r="CC11" s="7">
        <f t="shared" si="1"/>
        <v>23265</v>
      </c>
      <c r="CD11" s="7">
        <f t="shared" si="1"/>
        <v>23265</v>
      </c>
      <c r="CE11" s="7">
        <f t="shared" si="1"/>
        <v>23265</v>
      </c>
      <c r="CF11" s="7">
        <f t="shared" si="1"/>
        <v>23265</v>
      </c>
      <c r="CG11" s="7">
        <f t="shared" si="1"/>
        <v>23265</v>
      </c>
      <c r="CH11" s="7">
        <f t="shared" si="1"/>
        <v>23265</v>
      </c>
      <c r="CI11" s="7">
        <f t="shared" si="1"/>
        <v>23265</v>
      </c>
      <c r="CJ11" s="7">
        <f t="shared" si="1"/>
        <v>23265</v>
      </c>
      <c r="CK11" s="7">
        <f t="shared" si="1"/>
        <v>23265</v>
      </c>
      <c r="CL11" s="7">
        <f t="shared" si="1"/>
        <v>23265</v>
      </c>
      <c r="CM11" s="7">
        <f t="shared" si="1"/>
        <v>23265</v>
      </c>
      <c r="CN11" s="7">
        <f t="shared" si="1"/>
        <v>23265</v>
      </c>
      <c r="CO11" s="7">
        <f t="shared" si="1"/>
        <v>23265</v>
      </c>
      <c r="CP11" s="7">
        <f t="shared" si="1"/>
        <v>23265</v>
      </c>
      <c r="CQ11" s="7">
        <f t="shared" si="1"/>
        <v>23265</v>
      </c>
      <c r="CR11" s="7">
        <f t="shared" si="1"/>
        <v>23265</v>
      </c>
      <c r="CS11" s="7">
        <f t="shared" si="1"/>
        <v>23265</v>
      </c>
      <c r="CT11" s="7">
        <f t="shared" si="1"/>
        <v>23265</v>
      </c>
      <c r="CU11" s="7">
        <f t="shared" si="1"/>
        <v>23265</v>
      </c>
      <c r="CV11" s="7">
        <f t="shared" si="1"/>
        <v>14850</v>
      </c>
      <c r="CW11" s="7">
        <f t="shared" si="1"/>
        <v>14850</v>
      </c>
      <c r="CX11" s="7">
        <f t="shared" si="1"/>
        <v>15300</v>
      </c>
      <c r="CY11" s="7">
        <f t="shared" si="1"/>
        <v>15300</v>
      </c>
      <c r="CZ11" s="7">
        <f t="shared" si="1"/>
        <v>14850</v>
      </c>
      <c r="DA11" s="7">
        <f t="shared" si="1"/>
        <v>14850</v>
      </c>
      <c r="DB11" s="7">
        <f t="shared" si="1"/>
        <v>14850</v>
      </c>
      <c r="DC11" s="7">
        <f t="shared" si="1"/>
        <v>14850</v>
      </c>
      <c r="DD11" s="7">
        <f t="shared" si="1"/>
        <v>14850</v>
      </c>
      <c r="DE11" s="7">
        <f t="shared" si="1"/>
        <v>15300</v>
      </c>
      <c r="DF11" s="7">
        <f t="shared" si="1"/>
        <v>15300</v>
      </c>
      <c r="DG11" s="7">
        <f t="shared" si="1"/>
        <v>14850</v>
      </c>
      <c r="DH11" s="7">
        <f t="shared" si="1"/>
        <v>14850</v>
      </c>
      <c r="DI11" s="7">
        <f t="shared" si="1"/>
        <v>14850</v>
      </c>
      <c r="DJ11" s="7">
        <f t="shared" si="1"/>
        <v>13950</v>
      </c>
      <c r="DK11" s="7">
        <f t="shared" si="1"/>
        <v>13950</v>
      </c>
      <c r="DL11" s="7">
        <f t="shared" si="1"/>
        <v>14580</v>
      </c>
      <c r="DM11" s="7">
        <f t="shared" si="1"/>
        <v>14580</v>
      </c>
      <c r="DN11" s="7">
        <f t="shared" si="1"/>
        <v>13950</v>
      </c>
      <c r="DO11" s="7">
        <f t="shared" si="1"/>
        <v>13950</v>
      </c>
      <c r="DP11" s="7">
        <f t="shared" si="1"/>
        <v>13950</v>
      </c>
      <c r="DQ11" s="7">
        <f t="shared" si="1"/>
        <v>13950</v>
      </c>
      <c r="DR11" s="7">
        <f t="shared" si="1"/>
        <v>13950</v>
      </c>
      <c r="DS11" s="7">
        <f t="shared" si="1"/>
        <v>14580</v>
      </c>
      <c r="DT11" s="7">
        <f t="shared" si="1"/>
        <v>14580</v>
      </c>
      <c r="DU11" s="7">
        <f t="shared" si="1"/>
        <v>13950</v>
      </c>
      <c r="DV11" s="7">
        <f t="shared" si="1"/>
        <v>13950</v>
      </c>
      <c r="DW11" s="7">
        <f t="shared" si="1"/>
        <v>13950</v>
      </c>
      <c r="DX11" s="7">
        <f t="shared" si="1"/>
        <v>13950</v>
      </c>
      <c r="DY11" s="7">
        <f t="shared" si="1"/>
        <v>14850</v>
      </c>
      <c r="DZ11" s="7">
        <f t="shared" ref="DZ11:FH11" si="5">DZ8</f>
        <v>14580</v>
      </c>
      <c r="EA11" s="7">
        <f t="shared" si="5"/>
        <v>14580</v>
      </c>
      <c r="EB11" s="7">
        <f t="shared" si="5"/>
        <v>14580</v>
      </c>
      <c r="EC11" s="7">
        <f t="shared" si="5"/>
        <v>13500</v>
      </c>
      <c r="ED11" s="7">
        <f t="shared" si="5"/>
        <v>13500</v>
      </c>
      <c r="EE11" s="7">
        <f t="shared" si="5"/>
        <v>13500</v>
      </c>
      <c r="EF11" s="7">
        <f t="shared" si="5"/>
        <v>13500</v>
      </c>
      <c r="EG11" s="7">
        <f t="shared" si="5"/>
        <v>13500</v>
      </c>
      <c r="EH11" s="7">
        <f t="shared" si="5"/>
        <v>14580</v>
      </c>
      <c r="EI11" s="7">
        <f t="shared" si="5"/>
        <v>14580</v>
      </c>
      <c r="EJ11" s="7">
        <f t="shared" si="5"/>
        <v>14580</v>
      </c>
      <c r="EK11" s="7">
        <f t="shared" si="5"/>
        <v>13230</v>
      </c>
      <c r="EL11" s="7">
        <f t="shared" si="5"/>
        <v>13230</v>
      </c>
      <c r="EM11" s="7">
        <f t="shared" si="5"/>
        <v>13230</v>
      </c>
      <c r="EN11" s="7">
        <f t="shared" si="5"/>
        <v>13500</v>
      </c>
      <c r="EO11" s="7">
        <f t="shared" si="5"/>
        <v>13500</v>
      </c>
      <c r="EP11" s="7">
        <f t="shared" si="5"/>
        <v>13230</v>
      </c>
      <c r="EQ11" s="7">
        <f t="shared" si="5"/>
        <v>13230</v>
      </c>
      <c r="ER11" s="7">
        <f t="shared" si="5"/>
        <v>13230</v>
      </c>
      <c r="ES11" s="7">
        <f t="shared" si="5"/>
        <v>13230</v>
      </c>
      <c r="ET11" s="7">
        <f t="shared" si="5"/>
        <v>13230</v>
      </c>
      <c r="EU11" s="7">
        <f t="shared" si="5"/>
        <v>13500</v>
      </c>
      <c r="EV11" s="7">
        <f t="shared" si="5"/>
        <v>13500</v>
      </c>
      <c r="EW11" s="7">
        <f t="shared" si="5"/>
        <v>13230</v>
      </c>
      <c r="EX11" s="7">
        <f t="shared" si="5"/>
        <v>13230</v>
      </c>
      <c r="EY11" s="7">
        <f t="shared" si="5"/>
        <v>13230</v>
      </c>
      <c r="EZ11" s="7">
        <f t="shared" si="5"/>
        <v>13230</v>
      </c>
      <c r="FA11" s="7">
        <f t="shared" si="5"/>
        <v>13230</v>
      </c>
      <c r="FB11" s="7">
        <f t="shared" si="5"/>
        <v>13500</v>
      </c>
      <c r="FC11" s="7">
        <f t="shared" si="5"/>
        <v>13500</v>
      </c>
      <c r="FD11" s="7">
        <f t="shared" si="5"/>
        <v>14850</v>
      </c>
      <c r="FE11" s="7">
        <f t="shared" si="5"/>
        <v>13500</v>
      </c>
      <c r="FF11" s="7">
        <f t="shared" si="5"/>
        <v>13500</v>
      </c>
      <c r="FG11" s="7">
        <f t="shared" si="5"/>
        <v>13500</v>
      </c>
      <c r="FH11" s="7">
        <f t="shared" si="5"/>
        <v>13500</v>
      </c>
      <c r="FI11" s="7">
        <f t="shared" ref="FI11:HT11" si="6">FI8</f>
        <v>20250</v>
      </c>
      <c r="FJ11" s="7">
        <f t="shared" si="6"/>
        <v>20250</v>
      </c>
      <c r="FK11" s="7">
        <f t="shared" si="6"/>
        <v>20250</v>
      </c>
      <c r="FL11" s="7">
        <f t="shared" si="6"/>
        <v>20250</v>
      </c>
      <c r="FM11" s="7">
        <f t="shared" si="6"/>
        <v>20250</v>
      </c>
      <c r="FN11" s="7">
        <f t="shared" si="6"/>
        <v>20250</v>
      </c>
      <c r="FO11" s="7">
        <f t="shared" si="6"/>
        <v>20250</v>
      </c>
      <c r="FP11" s="7">
        <f t="shared" si="6"/>
        <v>20250</v>
      </c>
      <c r="FQ11" s="7">
        <f t="shared" si="6"/>
        <v>20250</v>
      </c>
      <c r="FR11" s="7">
        <f t="shared" si="6"/>
        <v>20250</v>
      </c>
      <c r="FS11" s="7">
        <f t="shared" si="6"/>
        <v>20250</v>
      </c>
      <c r="FT11" s="7">
        <f t="shared" si="6"/>
        <v>20250</v>
      </c>
      <c r="FU11" s="7">
        <f t="shared" si="6"/>
        <v>20250</v>
      </c>
      <c r="FV11" s="7">
        <f t="shared" si="6"/>
        <v>20250</v>
      </c>
      <c r="FW11" s="7">
        <f t="shared" si="6"/>
        <v>20250</v>
      </c>
      <c r="FX11" s="7">
        <f t="shared" si="6"/>
        <v>20250</v>
      </c>
      <c r="FY11" s="7">
        <f t="shared" si="6"/>
        <v>20250</v>
      </c>
      <c r="FZ11" s="7">
        <f t="shared" si="6"/>
        <v>20250</v>
      </c>
      <c r="GA11" s="7">
        <f t="shared" si="6"/>
        <v>20250</v>
      </c>
      <c r="GB11" s="7">
        <f t="shared" si="6"/>
        <v>20250</v>
      </c>
      <c r="GC11" s="7">
        <f t="shared" si="6"/>
        <v>20250</v>
      </c>
      <c r="GD11" s="7">
        <f t="shared" si="6"/>
        <v>20250</v>
      </c>
      <c r="GE11" s="7">
        <f t="shared" si="6"/>
        <v>20250</v>
      </c>
      <c r="GF11" s="7">
        <f t="shared" si="6"/>
        <v>20250</v>
      </c>
      <c r="GG11" s="7">
        <f t="shared" si="6"/>
        <v>13500</v>
      </c>
      <c r="GH11" s="7">
        <f t="shared" si="6"/>
        <v>13500</v>
      </c>
      <c r="GI11" s="7">
        <f t="shared" si="6"/>
        <v>21960</v>
      </c>
      <c r="GJ11" s="7">
        <f t="shared" si="6"/>
        <v>21960</v>
      </c>
      <c r="GK11" s="7">
        <f t="shared" si="6"/>
        <v>21960</v>
      </c>
      <c r="GL11" s="7">
        <f t="shared" si="6"/>
        <v>21960</v>
      </c>
      <c r="GM11" s="7">
        <f t="shared" si="6"/>
        <v>21960</v>
      </c>
      <c r="GN11" s="7">
        <f t="shared" si="6"/>
        <v>21960</v>
      </c>
      <c r="GO11" s="7">
        <f t="shared" si="6"/>
        <v>21960</v>
      </c>
      <c r="GP11" s="7">
        <f t="shared" si="6"/>
        <v>21960</v>
      </c>
      <c r="GQ11" s="7">
        <f t="shared" si="6"/>
        <v>21960</v>
      </c>
      <c r="GR11" s="7">
        <f t="shared" si="6"/>
        <v>21960</v>
      </c>
      <c r="GS11" s="7">
        <f t="shared" si="6"/>
        <v>16560</v>
      </c>
      <c r="GT11" s="7">
        <f t="shared" si="6"/>
        <v>16560</v>
      </c>
      <c r="GU11" s="7">
        <f t="shared" si="6"/>
        <v>16560</v>
      </c>
      <c r="GV11" s="7">
        <f t="shared" si="6"/>
        <v>16560</v>
      </c>
      <c r="GW11" s="7">
        <f t="shared" si="6"/>
        <v>17010</v>
      </c>
      <c r="GX11" s="7">
        <f t="shared" si="6"/>
        <v>17010</v>
      </c>
      <c r="GY11" s="7">
        <f t="shared" si="6"/>
        <v>18090</v>
      </c>
      <c r="GZ11" s="7">
        <f t="shared" si="6"/>
        <v>18090</v>
      </c>
      <c r="HA11" s="7">
        <f t="shared" si="6"/>
        <v>17010</v>
      </c>
      <c r="HB11" s="7">
        <f t="shared" si="6"/>
        <v>17010</v>
      </c>
      <c r="HC11" s="7">
        <f t="shared" si="6"/>
        <v>17010</v>
      </c>
      <c r="HD11" s="7">
        <f t="shared" si="6"/>
        <v>17010</v>
      </c>
      <c r="HE11" s="7">
        <f t="shared" si="6"/>
        <v>17010</v>
      </c>
      <c r="HF11" s="7">
        <f t="shared" si="6"/>
        <v>18090</v>
      </c>
      <c r="HG11" s="7">
        <f t="shared" si="6"/>
        <v>18090</v>
      </c>
      <c r="HH11" s="7">
        <f t="shared" si="6"/>
        <v>17010</v>
      </c>
      <c r="HI11" s="7">
        <f t="shared" si="6"/>
        <v>17010</v>
      </c>
      <c r="HJ11" s="7">
        <f t="shared" si="6"/>
        <v>17010</v>
      </c>
      <c r="HK11" s="7">
        <f t="shared" si="6"/>
        <v>17010</v>
      </c>
      <c r="HL11" s="7">
        <f t="shared" si="6"/>
        <v>17010</v>
      </c>
      <c r="HM11" s="7">
        <f t="shared" si="6"/>
        <v>14850</v>
      </c>
      <c r="HN11" s="7">
        <f t="shared" si="6"/>
        <v>18090</v>
      </c>
      <c r="HO11" s="7">
        <f t="shared" si="6"/>
        <v>17010</v>
      </c>
      <c r="HP11" s="7">
        <f t="shared" si="6"/>
        <v>17010</v>
      </c>
      <c r="HQ11" s="7">
        <f t="shared" si="6"/>
        <v>17010</v>
      </c>
      <c r="HR11" s="7">
        <f t="shared" si="6"/>
        <v>17010</v>
      </c>
      <c r="HS11" s="7">
        <f t="shared" si="6"/>
        <v>17010</v>
      </c>
      <c r="HT11" s="7">
        <f t="shared" si="6"/>
        <v>18090</v>
      </c>
      <c r="HU11" s="7">
        <f t="shared" ref="HU11:JV11" si="7">HU8</f>
        <v>18090</v>
      </c>
      <c r="HV11" s="7">
        <f t="shared" si="7"/>
        <v>17010</v>
      </c>
      <c r="HW11" s="7">
        <f t="shared" si="7"/>
        <v>17010</v>
      </c>
      <c r="HX11" s="7">
        <f t="shared" si="7"/>
        <v>17010</v>
      </c>
      <c r="HY11" s="7">
        <f t="shared" si="7"/>
        <v>17010</v>
      </c>
      <c r="HZ11" s="7">
        <f t="shared" si="7"/>
        <v>17010</v>
      </c>
      <c r="IA11" s="7">
        <f t="shared" si="7"/>
        <v>18090</v>
      </c>
      <c r="IB11" s="7">
        <f t="shared" si="7"/>
        <v>18090</v>
      </c>
      <c r="IC11" s="7">
        <f t="shared" si="7"/>
        <v>17010</v>
      </c>
      <c r="ID11" s="7">
        <f t="shared" si="7"/>
        <v>17010</v>
      </c>
      <c r="IE11" s="7">
        <f t="shared" si="7"/>
        <v>17010</v>
      </c>
      <c r="IF11" s="7">
        <f t="shared" si="7"/>
        <v>17010</v>
      </c>
      <c r="IG11" s="7">
        <f t="shared" si="7"/>
        <v>17010</v>
      </c>
      <c r="IH11" s="7">
        <f t="shared" si="7"/>
        <v>18090</v>
      </c>
      <c r="II11" s="7">
        <f t="shared" si="7"/>
        <v>18090</v>
      </c>
      <c r="IJ11" s="7">
        <f t="shared" si="7"/>
        <v>15300</v>
      </c>
      <c r="IK11" s="7">
        <f t="shared" si="7"/>
        <v>15300</v>
      </c>
      <c r="IL11" s="7">
        <f t="shared" si="7"/>
        <v>15300</v>
      </c>
      <c r="IM11" s="7">
        <f t="shared" si="7"/>
        <v>15300</v>
      </c>
      <c r="IN11" s="7">
        <f t="shared" si="7"/>
        <v>15300</v>
      </c>
      <c r="IO11" s="7">
        <f t="shared" si="7"/>
        <v>17010</v>
      </c>
      <c r="IP11" s="7">
        <f t="shared" si="7"/>
        <v>17010</v>
      </c>
      <c r="IQ11" s="7">
        <f t="shared" si="7"/>
        <v>14850</v>
      </c>
      <c r="IR11" s="7">
        <f t="shared" si="7"/>
        <v>14850</v>
      </c>
      <c r="IS11" s="7">
        <f t="shared" si="7"/>
        <v>14850</v>
      </c>
      <c r="IT11" s="7">
        <f t="shared" si="7"/>
        <v>14850</v>
      </c>
      <c r="IU11" s="7">
        <f t="shared" si="7"/>
        <v>14850</v>
      </c>
      <c r="IV11" s="7">
        <f t="shared" si="7"/>
        <v>17010</v>
      </c>
      <c r="IW11" s="7">
        <f t="shared" si="7"/>
        <v>17010</v>
      </c>
      <c r="IX11" s="7">
        <f t="shared" si="7"/>
        <v>14850</v>
      </c>
      <c r="IY11" s="7">
        <f t="shared" si="7"/>
        <v>14850</v>
      </c>
      <c r="IZ11" s="7">
        <f t="shared" si="7"/>
        <v>14850</v>
      </c>
      <c r="JA11" s="7">
        <f t="shared" si="7"/>
        <v>14850</v>
      </c>
      <c r="JB11" s="7">
        <f t="shared" si="7"/>
        <v>14850</v>
      </c>
      <c r="JC11" s="7">
        <f t="shared" si="7"/>
        <v>17010</v>
      </c>
      <c r="JD11" s="7">
        <f t="shared" si="7"/>
        <v>17010</v>
      </c>
      <c r="JE11" s="7">
        <f t="shared" si="7"/>
        <v>14850</v>
      </c>
      <c r="JF11" s="7">
        <f t="shared" si="7"/>
        <v>14850</v>
      </c>
      <c r="JG11" s="7">
        <f t="shared" si="7"/>
        <v>14850</v>
      </c>
      <c r="JH11" s="7">
        <f t="shared" si="7"/>
        <v>14850</v>
      </c>
      <c r="JI11" s="7">
        <f t="shared" si="7"/>
        <v>14850</v>
      </c>
      <c r="JJ11" s="7">
        <f t="shared" si="7"/>
        <v>17010</v>
      </c>
      <c r="JK11" s="7">
        <f t="shared" si="7"/>
        <v>17010</v>
      </c>
      <c r="JL11" s="7">
        <f t="shared" si="7"/>
        <v>14850</v>
      </c>
      <c r="JM11" s="7">
        <f t="shared" si="7"/>
        <v>14850</v>
      </c>
      <c r="JN11" s="7">
        <f t="shared" si="7"/>
        <v>14850</v>
      </c>
      <c r="JO11" s="7">
        <f t="shared" si="7"/>
        <v>14850</v>
      </c>
      <c r="JP11" s="7">
        <f t="shared" si="7"/>
        <v>14850</v>
      </c>
      <c r="JQ11" s="7">
        <f t="shared" si="7"/>
        <v>17010</v>
      </c>
      <c r="JR11" s="7">
        <f t="shared" si="7"/>
        <v>17010</v>
      </c>
      <c r="JS11" s="7">
        <f t="shared" si="7"/>
        <v>15930</v>
      </c>
      <c r="JT11" s="7">
        <f t="shared" si="7"/>
        <v>15930</v>
      </c>
      <c r="JU11" s="7">
        <f t="shared" si="7"/>
        <v>15930</v>
      </c>
      <c r="JV11" s="7">
        <f t="shared" si="7"/>
        <v>15930</v>
      </c>
    </row>
    <row r="12" spans="1:282" s="53" customFormat="1" x14ac:dyDescent="0.2">
      <c r="A12" s="42" t="s">
        <v>234</v>
      </c>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row>
    <row r="13" spans="1:282" s="53" customFormat="1" x14ac:dyDescent="0.2">
      <c r="A13" s="180">
        <v>1</v>
      </c>
      <c r="B13" s="8" t="e">
        <f>'C завтраками| Bed and breakfast'!#REF!*0.9</f>
        <v>#REF!</v>
      </c>
      <c r="C13" s="8" t="e">
        <f>'C завтраками| Bed and breakfast'!#REF!*0.9</f>
        <v>#REF!</v>
      </c>
      <c r="D13" s="8" t="e">
        <f>'C завтраками| Bed and breakfast'!#REF!*0.9</f>
        <v>#REF!</v>
      </c>
      <c r="E13" s="8" t="e">
        <f>'C завтраками| Bed and breakfast'!#REF!*0.9</f>
        <v>#REF!</v>
      </c>
      <c r="F13" s="8" t="e">
        <f>'C завтраками| Bed and breakfast'!#REF!*0.9</f>
        <v>#REF!</v>
      </c>
      <c r="G13" s="8" t="e">
        <f>'C завтраками| Bed and breakfast'!#REF!*0.9</f>
        <v>#REF!</v>
      </c>
      <c r="H13" s="8">
        <f>'C завтраками| Bed and breakfast'!B15*0.9</f>
        <v>35325</v>
      </c>
      <c r="I13" s="8">
        <f>'C завтраками| Bed and breakfast'!C15*0.9</f>
        <v>48375</v>
      </c>
      <c r="J13" s="8">
        <f>'C завтраками| Bed and breakfast'!D15*0.9</f>
        <v>48375</v>
      </c>
      <c r="K13" s="8">
        <f>'C завтраками| Bed and breakfast'!E15*0.9</f>
        <v>48375</v>
      </c>
      <c r="L13" s="8">
        <f>'C завтраками| Bed and breakfast'!F15*0.9</f>
        <v>42075</v>
      </c>
      <c r="M13" s="8">
        <f>'C завтраками| Bed and breakfast'!G15*0.9</f>
        <v>42075</v>
      </c>
      <c r="N13" s="8">
        <f>'C завтраками| Bed and breakfast'!H15*0.9</f>
        <v>42075</v>
      </c>
      <c r="O13" s="8">
        <f>'C завтраками| Bed and breakfast'!I15*0.9</f>
        <v>42075</v>
      </c>
      <c r="P13" s="8">
        <f>'C завтраками| Bed and breakfast'!J15*0.9</f>
        <v>42075</v>
      </c>
      <c r="Q13" s="8">
        <f>'C завтраками| Bed and breakfast'!K15*0.9</f>
        <v>42075</v>
      </c>
      <c r="R13" s="8">
        <f>'C завтраками| Bed and breakfast'!L15*0.9</f>
        <v>34605</v>
      </c>
      <c r="S13" s="8">
        <f>'C завтраками| Bed and breakfast'!M15*0.9</f>
        <v>19755</v>
      </c>
      <c r="T13" s="8">
        <f>'C завтраками| Bed and breakfast'!N15*0.9</f>
        <v>19755</v>
      </c>
      <c r="U13" s="8">
        <f>'C завтраками| Bed and breakfast'!O15*0.9</f>
        <v>19755</v>
      </c>
      <c r="V13" s="8">
        <f>'C завтраками| Bed and breakfast'!P15*0.9</f>
        <v>19755</v>
      </c>
      <c r="W13" s="8">
        <f>'C завтраками| Bed and breakfast'!Q15*0.9</f>
        <v>19755</v>
      </c>
      <c r="X13" s="8">
        <f>'C завтраками| Bed and breakfast'!R15*0.9</f>
        <v>21555</v>
      </c>
      <c r="Y13" s="8">
        <f>'C завтраками| Bed and breakfast'!S15*0.9</f>
        <v>21555</v>
      </c>
      <c r="Z13" s="8">
        <f>'C завтраками| Bed and breakfast'!T15*0.9</f>
        <v>21555</v>
      </c>
      <c r="AA13" s="8">
        <f>'C завтраками| Bed and breakfast'!U15*0.9</f>
        <v>21555</v>
      </c>
      <c r="AB13" s="8">
        <f>'C завтраками| Bed and breakfast'!V15*0.9</f>
        <v>21555</v>
      </c>
      <c r="AC13" s="8">
        <f>'C завтраками| Bed and breakfast'!W15*0.9</f>
        <v>19755</v>
      </c>
      <c r="AD13" s="8">
        <f>'C завтраками| Bed and breakfast'!X15*0.9</f>
        <v>19755</v>
      </c>
      <c r="AE13" s="8">
        <f>'C завтраками| Bed and breakfast'!Y15*0.9</f>
        <v>19755</v>
      </c>
      <c r="AF13" s="8">
        <f>'C завтраками| Bed and breakfast'!Z15*0.9</f>
        <v>19755</v>
      </c>
      <c r="AG13" s="8">
        <f>'C завтраками| Bed and breakfast'!AA15*0.9</f>
        <v>19755</v>
      </c>
      <c r="AH13" s="8">
        <f>'C завтраками| Bed and breakfast'!AB15*0.9</f>
        <v>23355</v>
      </c>
      <c r="AI13" s="8">
        <f>'C завтраками| Bed and breakfast'!AC15*0.9</f>
        <v>23355</v>
      </c>
      <c r="AJ13" s="8">
        <f>'C завтраками| Bed and breakfast'!AD15*0.9</f>
        <v>23355</v>
      </c>
      <c r="AK13" s="8">
        <f>'C завтраками| Bed and breakfast'!AE15*0.9</f>
        <v>23355</v>
      </c>
      <c r="AL13" s="8">
        <f>'C завтраками| Bed and breakfast'!AF15*0.9</f>
        <v>23355</v>
      </c>
      <c r="AM13" s="8">
        <f>'C завтраками| Bed and breakfast'!AG15*0.9</f>
        <v>25155</v>
      </c>
      <c r="AN13" s="8">
        <f>'C завтраками| Bed and breakfast'!AH15*0.9</f>
        <v>27405</v>
      </c>
      <c r="AO13" s="8">
        <f>'C завтраками| Bed and breakfast'!AI15*0.9</f>
        <v>27855</v>
      </c>
      <c r="AP13" s="8">
        <f>'C завтраками| Bed and breakfast'!AJ15*0.9</f>
        <v>27855</v>
      </c>
      <c r="AQ13" s="8">
        <f>'C завтраками| Bed and breakfast'!AK15*0.9</f>
        <v>27855</v>
      </c>
      <c r="AR13" s="8">
        <f>'C завтраками| Bed and breakfast'!AL15*0.9</f>
        <v>27855</v>
      </c>
      <c r="AS13" s="8">
        <f>'C завтраками| Bed and breakfast'!AM15*0.9</f>
        <v>27855</v>
      </c>
      <c r="AT13" s="8">
        <f>'C завтраками| Bed and breakfast'!AN15*0.9</f>
        <v>27855</v>
      </c>
      <c r="AU13" s="8">
        <f>'C завтраками| Bed and breakfast'!AO15*0.9</f>
        <v>27855</v>
      </c>
      <c r="AV13" s="8">
        <f>'C завтраками| Bed and breakfast'!AP15*0.9</f>
        <v>27855</v>
      </c>
      <c r="AW13" s="8">
        <f>'C завтраками| Bed and breakfast'!AQ15*0.9</f>
        <v>27855</v>
      </c>
      <c r="AX13" s="8">
        <f>'C завтраками| Bed and breakfast'!AR15*0.9</f>
        <v>27855</v>
      </c>
      <c r="AY13" s="8">
        <f>'C завтраками| Bed and breakfast'!AS15*0.9</f>
        <v>26055</v>
      </c>
      <c r="AZ13" s="8">
        <f>'C завтраками| Bed and breakfast'!AT15*0.9</f>
        <v>26055</v>
      </c>
      <c r="BA13" s="8">
        <f>'C завтраками| Bed and breakfast'!AU15*0.9</f>
        <v>27855</v>
      </c>
      <c r="BB13" s="8">
        <f>'C завтраками| Bed and breakfast'!AV15*0.9</f>
        <v>27855</v>
      </c>
      <c r="BC13" s="8">
        <f>'C завтраками| Bed and breakfast'!AW15*0.9</f>
        <v>29655</v>
      </c>
      <c r="BD13" s="8">
        <f>'C завтраками| Bed and breakfast'!AX15*0.9</f>
        <v>31905</v>
      </c>
      <c r="BE13" s="8">
        <f>'C завтраками| Bed and breakfast'!AY15*0.9</f>
        <v>31905</v>
      </c>
      <c r="BF13" s="8">
        <f>'C завтраками| Bed and breakfast'!AZ15*0.9</f>
        <v>31905</v>
      </c>
      <c r="BG13" s="8">
        <f>'C завтраками| Bed and breakfast'!BA15*0.9</f>
        <v>31905</v>
      </c>
      <c r="BH13" s="8">
        <f>'C завтраками| Bed and breakfast'!BB15*0.9</f>
        <v>34155</v>
      </c>
      <c r="BI13" s="8">
        <f>'C завтраками| Bed and breakfast'!BC15*0.9</f>
        <v>36855</v>
      </c>
      <c r="BJ13" s="8">
        <f>'C завтраками| Bed and breakfast'!BD15*0.9</f>
        <v>36855</v>
      </c>
      <c r="BK13" s="8">
        <f>'C завтраками| Bed and breakfast'!BE15*0.9</f>
        <v>34155</v>
      </c>
      <c r="BL13" s="8">
        <f>'C завтраками| Bed and breakfast'!BF15*0.9</f>
        <v>29655</v>
      </c>
      <c r="BM13" s="8">
        <f>'C завтраками| Bed and breakfast'!BG15*0.9</f>
        <v>29655</v>
      </c>
      <c r="BN13" s="8">
        <f>'C завтраками| Bed and breakfast'!BH15*0.9</f>
        <v>31905</v>
      </c>
      <c r="BO13" s="8">
        <f>'C завтраками| Bed and breakfast'!BI15*0.9</f>
        <v>31905</v>
      </c>
      <c r="BP13" s="8">
        <f>'C завтраками| Bed and breakfast'!BJ15*0.9</f>
        <v>24255</v>
      </c>
      <c r="BQ13" s="8">
        <f>'C завтраками| Bed and breakfast'!BK15*0.9</f>
        <v>24660</v>
      </c>
      <c r="BR13" s="8">
        <f>'C завтраками| Bed and breakfast'!BL15*0.9</f>
        <v>24660</v>
      </c>
      <c r="BS13" s="8">
        <f>'C завтраками| Bed and breakfast'!BM15*0.9</f>
        <v>24660</v>
      </c>
      <c r="BT13" s="8">
        <f>'C завтраками| Bed and breakfast'!BN15*0.9</f>
        <v>23310</v>
      </c>
      <c r="BU13" s="8">
        <f>'C завтраками| Bed and breakfast'!BO15*0.9</f>
        <v>23310</v>
      </c>
      <c r="BV13" s="8">
        <f>'C завтраками| Bed and breakfast'!BP15*0.9</f>
        <v>24660</v>
      </c>
      <c r="BW13" s="8">
        <f>'C завтраками| Bed and breakfast'!BQ15*0.9</f>
        <v>24660</v>
      </c>
      <c r="BX13" s="8">
        <f>'C завтраками| Bed and breakfast'!BR15*0.9</f>
        <v>24660</v>
      </c>
      <c r="BY13" s="8">
        <f>'C завтраками| Bed and breakfast'!BS15*0.9</f>
        <v>23310</v>
      </c>
      <c r="BZ13" s="8">
        <f>'C завтраками| Bed and breakfast'!BT15*0.9</f>
        <v>23310</v>
      </c>
      <c r="CA13" s="8">
        <f>'C завтраками| Bed and breakfast'!BU15*0.9</f>
        <v>23310</v>
      </c>
      <c r="CB13" s="8">
        <f>'C завтраками| Bed and breakfast'!BV15*0.9</f>
        <v>23310</v>
      </c>
      <c r="CC13" s="8">
        <f>'C завтраками| Bed and breakfast'!BW15*0.9</f>
        <v>23310</v>
      </c>
      <c r="CD13" s="8">
        <f>'C завтраками| Bed and breakfast'!BX15*0.9</f>
        <v>23310</v>
      </c>
      <c r="CE13" s="8">
        <f>'C завтраками| Bed and breakfast'!BY15*0.9</f>
        <v>23310</v>
      </c>
      <c r="CF13" s="8">
        <f>'C завтраками| Bed and breakfast'!BZ15*0.9</f>
        <v>23310</v>
      </c>
      <c r="CG13" s="8">
        <f>'C завтраками| Bed and breakfast'!CA15*0.9</f>
        <v>23310</v>
      </c>
      <c r="CH13" s="8">
        <f>'C завтраками| Bed and breakfast'!CB15*0.9</f>
        <v>23310</v>
      </c>
      <c r="CI13" s="8">
        <f>'C завтраками| Bed and breakfast'!CC15*0.9</f>
        <v>23310</v>
      </c>
      <c r="CJ13" s="8">
        <f>'C завтраками| Bed and breakfast'!CD15*0.9</f>
        <v>23310</v>
      </c>
      <c r="CK13" s="8">
        <f>'C завтраками| Bed and breakfast'!CE15*0.9</f>
        <v>23310</v>
      </c>
      <c r="CL13" s="8">
        <f>'C завтраками| Bed and breakfast'!CF15*0.9</f>
        <v>23310</v>
      </c>
      <c r="CM13" s="8">
        <f>'C завтраками| Bed and breakfast'!CG15*0.9</f>
        <v>23310</v>
      </c>
      <c r="CN13" s="8">
        <f>'C завтраками| Bed and breakfast'!CH15*0.9</f>
        <v>23310</v>
      </c>
      <c r="CO13" s="8">
        <f>'C завтраками| Bed and breakfast'!CI15*0.9</f>
        <v>23310</v>
      </c>
      <c r="CP13" s="8">
        <f>'C завтраками| Bed and breakfast'!CJ15*0.9</f>
        <v>23310</v>
      </c>
      <c r="CQ13" s="8">
        <f>'C завтраками| Bed and breakfast'!CK15*0.9</f>
        <v>23310</v>
      </c>
      <c r="CR13" s="8">
        <f>'C завтраками| Bed and breakfast'!CL15*0.9</f>
        <v>23310</v>
      </c>
      <c r="CS13" s="8">
        <f>'C завтраками| Bed and breakfast'!CM15*0.9</f>
        <v>23310</v>
      </c>
      <c r="CT13" s="8">
        <f>'C завтраками| Bed and breakfast'!CN15*0.9</f>
        <v>23310</v>
      </c>
      <c r="CU13" s="8">
        <f>'C завтраками| Bed and breakfast'!CO15*0.9</f>
        <v>23310</v>
      </c>
      <c r="CV13" s="8">
        <f>'C завтраками| Bed and breakfast'!CP15*0.9</f>
        <v>14985</v>
      </c>
      <c r="CW13" s="8">
        <f>'C завтраками| Bed and breakfast'!CQ15*0.9</f>
        <v>14985</v>
      </c>
      <c r="CX13" s="8">
        <f>'C завтраками| Bed and breakfast'!CR15*0.9</f>
        <v>15435</v>
      </c>
      <c r="CY13" s="8">
        <f>'C завтраками| Bed and breakfast'!CS15*0.9</f>
        <v>15435</v>
      </c>
      <c r="CZ13" s="8">
        <f>'C завтраками| Bed and breakfast'!CT15*0.9</f>
        <v>14985</v>
      </c>
      <c r="DA13" s="8">
        <f>'C завтраками| Bed and breakfast'!CU15*0.9</f>
        <v>14985</v>
      </c>
      <c r="DB13" s="8">
        <f>'C завтраками| Bed and breakfast'!CV15*0.9</f>
        <v>14985</v>
      </c>
      <c r="DC13" s="8">
        <f>'C завтраками| Bed and breakfast'!CW15*0.9</f>
        <v>14985</v>
      </c>
      <c r="DD13" s="8">
        <f>'C завтраками| Bed and breakfast'!CX15*0.9</f>
        <v>14985</v>
      </c>
      <c r="DE13" s="8">
        <f>'C завтраками| Bed and breakfast'!CY15*0.9</f>
        <v>15435</v>
      </c>
      <c r="DF13" s="8">
        <f>'C завтраками| Bed and breakfast'!CZ15*0.9</f>
        <v>15435</v>
      </c>
      <c r="DG13" s="8">
        <f>'C завтраками| Bed and breakfast'!DA15*0.9</f>
        <v>14985</v>
      </c>
      <c r="DH13" s="8">
        <f>'C завтраками| Bed and breakfast'!DB15*0.9</f>
        <v>14985</v>
      </c>
      <c r="DI13" s="8">
        <f>'C завтраками| Bed and breakfast'!DC15*0.9</f>
        <v>14985</v>
      </c>
      <c r="DJ13" s="8">
        <f>'C завтраками| Bed and breakfast'!DD15*0.9</f>
        <v>14085</v>
      </c>
      <c r="DK13" s="8">
        <f>'C завтраками| Bed and breakfast'!DE15*0.9</f>
        <v>14085</v>
      </c>
      <c r="DL13" s="8">
        <f>'C завтраками| Bed and breakfast'!DF15*0.9</f>
        <v>14715</v>
      </c>
      <c r="DM13" s="8">
        <f>'C завтраками| Bed and breakfast'!DG15*0.9</f>
        <v>14715</v>
      </c>
      <c r="DN13" s="8">
        <f>'C завтраками| Bed and breakfast'!DH15*0.9</f>
        <v>14085</v>
      </c>
      <c r="DO13" s="8">
        <f>'C завтраками| Bed and breakfast'!DI15*0.9</f>
        <v>14085</v>
      </c>
      <c r="DP13" s="8">
        <f>'C завтраками| Bed and breakfast'!DJ15*0.9</f>
        <v>14085</v>
      </c>
      <c r="DQ13" s="8">
        <f>'C завтраками| Bed and breakfast'!DK15*0.9</f>
        <v>14085</v>
      </c>
      <c r="DR13" s="8">
        <f>'C завтраками| Bed and breakfast'!DL15*0.9</f>
        <v>14085</v>
      </c>
      <c r="DS13" s="8">
        <f>'C завтраками| Bed and breakfast'!DM15*0.9</f>
        <v>14715</v>
      </c>
      <c r="DT13" s="8">
        <f>'C завтраками| Bed and breakfast'!DN15*0.9</f>
        <v>14715</v>
      </c>
      <c r="DU13" s="8">
        <f>'C завтраками| Bed and breakfast'!DO15*0.9</f>
        <v>14085</v>
      </c>
      <c r="DV13" s="8">
        <f>'C завтраками| Bed and breakfast'!DP15*0.9</f>
        <v>14085</v>
      </c>
      <c r="DW13" s="8">
        <f>'C завтраками| Bed and breakfast'!DQ15*0.9</f>
        <v>14085</v>
      </c>
      <c r="DX13" s="8">
        <f>'C завтраками| Bed and breakfast'!DR15*0.9</f>
        <v>14085</v>
      </c>
      <c r="DY13" s="8">
        <f>'C завтраками| Bed and breakfast'!DS15*0.9</f>
        <v>14985</v>
      </c>
      <c r="DZ13" s="8">
        <f>'C завтраками| Bed and breakfast'!DT15*0.9</f>
        <v>14715</v>
      </c>
      <c r="EA13" s="8">
        <f>'C завтраками| Bed and breakfast'!DU15*0.9</f>
        <v>14715</v>
      </c>
      <c r="EB13" s="8">
        <f>'C завтраками| Bed and breakfast'!DV15*0.9</f>
        <v>14715</v>
      </c>
      <c r="EC13" s="8">
        <f>'C завтраками| Bed and breakfast'!DW15*0.9</f>
        <v>13635</v>
      </c>
      <c r="ED13" s="8">
        <f>'C завтраками| Bed and breakfast'!DX15*0.9</f>
        <v>13635</v>
      </c>
      <c r="EE13" s="8">
        <f>'C завтраками| Bed and breakfast'!DY15*0.9</f>
        <v>13635</v>
      </c>
      <c r="EF13" s="8">
        <f>'C завтраками| Bed and breakfast'!DZ15*0.9</f>
        <v>13635</v>
      </c>
      <c r="EG13" s="8">
        <f>'C завтраками| Bed and breakfast'!EA15*0.9</f>
        <v>13635</v>
      </c>
      <c r="EH13" s="8">
        <f>'C завтраками| Bed and breakfast'!EB15*0.9</f>
        <v>14715</v>
      </c>
      <c r="EI13" s="8">
        <f>'C завтраками| Bed and breakfast'!EC15*0.9</f>
        <v>14715</v>
      </c>
      <c r="EJ13" s="8">
        <f>'C завтраками| Bed and breakfast'!ED15*0.9</f>
        <v>14715</v>
      </c>
      <c r="EK13" s="8">
        <f>'C завтраками| Bed and breakfast'!EE15*0.9</f>
        <v>13365</v>
      </c>
      <c r="EL13" s="8">
        <f>'C завтраками| Bed and breakfast'!EF15*0.9</f>
        <v>13365</v>
      </c>
      <c r="EM13" s="8">
        <f>'C завтраками| Bed and breakfast'!EG15*0.9</f>
        <v>13365</v>
      </c>
      <c r="EN13" s="8">
        <f>'C завтраками| Bed and breakfast'!EH15*0.9</f>
        <v>13635</v>
      </c>
      <c r="EO13" s="8">
        <f>'C завтраками| Bed and breakfast'!EI15*0.9</f>
        <v>13635</v>
      </c>
      <c r="EP13" s="8">
        <f>'C завтраками| Bed and breakfast'!EJ15*0.9</f>
        <v>13365</v>
      </c>
      <c r="EQ13" s="8">
        <f>'C завтраками| Bed and breakfast'!EK15*0.9</f>
        <v>13365</v>
      </c>
      <c r="ER13" s="8">
        <f>'C завтраками| Bed and breakfast'!EL15*0.9</f>
        <v>13365</v>
      </c>
      <c r="ES13" s="8">
        <f>'C завтраками| Bed and breakfast'!EM15*0.9</f>
        <v>13365</v>
      </c>
      <c r="ET13" s="8">
        <f>'C завтраками| Bed and breakfast'!EN15*0.9</f>
        <v>13365</v>
      </c>
      <c r="EU13" s="8">
        <f>'C завтраками| Bed and breakfast'!EO15*0.9</f>
        <v>13635</v>
      </c>
      <c r="EV13" s="8">
        <f>'C завтраками| Bed and breakfast'!EP15*0.9</f>
        <v>13635</v>
      </c>
      <c r="EW13" s="8">
        <f>'C завтраками| Bed and breakfast'!EQ15*0.9</f>
        <v>13365</v>
      </c>
      <c r="EX13" s="8">
        <f>'C завтраками| Bed and breakfast'!ER15*0.9</f>
        <v>13365</v>
      </c>
      <c r="EY13" s="8">
        <f>'C завтраками| Bed and breakfast'!ES15*0.9</f>
        <v>13365</v>
      </c>
      <c r="EZ13" s="8">
        <f>'C завтраками| Bed and breakfast'!ET15*0.9</f>
        <v>13365</v>
      </c>
      <c r="FA13" s="8">
        <f>'C завтраками| Bed and breakfast'!EU15*0.9</f>
        <v>13365</v>
      </c>
      <c r="FB13" s="8">
        <f>'C завтраками| Bed and breakfast'!EV15*0.9</f>
        <v>13635</v>
      </c>
      <c r="FC13" s="8">
        <f>'C завтраками| Bed and breakfast'!EW15*0.9</f>
        <v>13635</v>
      </c>
      <c r="FD13" s="8">
        <f>'C завтраками| Bed and breakfast'!EX15*0.9</f>
        <v>14985</v>
      </c>
      <c r="FE13" s="8">
        <f>'C завтраками| Bed and breakfast'!EY15*0.9</f>
        <v>13635</v>
      </c>
      <c r="FF13" s="8">
        <f>'C завтраками| Bed and breakfast'!EZ15*0.9</f>
        <v>13635</v>
      </c>
      <c r="FG13" s="8">
        <f>'C завтраками| Bed and breakfast'!FA15*0.9</f>
        <v>13635</v>
      </c>
      <c r="FH13" s="8">
        <f>'C завтраками| Bed and breakfast'!FB15*0.9</f>
        <v>13635</v>
      </c>
      <c r="FI13" s="8">
        <f>'C завтраками| Bed and breakfast'!FC15*0.9</f>
        <v>20385</v>
      </c>
      <c r="FJ13" s="8">
        <f>'C завтраками| Bed and breakfast'!FD15*0.9</f>
        <v>20385</v>
      </c>
      <c r="FK13" s="8">
        <f>'C завтраками| Bed and breakfast'!FE15*0.9</f>
        <v>20385</v>
      </c>
      <c r="FL13" s="8">
        <f>'C завтраками| Bed and breakfast'!FF15*0.9</f>
        <v>20385</v>
      </c>
      <c r="FM13" s="8">
        <f>'C завтраками| Bed and breakfast'!FG15*0.9</f>
        <v>20385</v>
      </c>
      <c r="FN13" s="8">
        <f>'C завтраками| Bed and breakfast'!FH15*0.9</f>
        <v>20385</v>
      </c>
      <c r="FO13" s="8">
        <f>'C завтраками| Bed and breakfast'!FI15*0.9</f>
        <v>20385</v>
      </c>
      <c r="FP13" s="8">
        <f>'C завтраками| Bed and breakfast'!FJ15*0.9</f>
        <v>20385</v>
      </c>
      <c r="FQ13" s="8">
        <f>'C завтраками| Bed and breakfast'!FK15*0.9</f>
        <v>20385</v>
      </c>
      <c r="FR13" s="8">
        <f>'C завтраками| Bed and breakfast'!FL15*0.9</f>
        <v>20385</v>
      </c>
      <c r="FS13" s="8">
        <f>'C завтраками| Bed and breakfast'!FM15*0.9</f>
        <v>20385</v>
      </c>
      <c r="FT13" s="8">
        <f>'C завтраками| Bed and breakfast'!FN15*0.9</f>
        <v>20385</v>
      </c>
      <c r="FU13" s="8">
        <f>'C завтраками| Bed and breakfast'!FO15*0.9</f>
        <v>20385</v>
      </c>
      <c r="FV13" s="8">
        <f>'C завтраками| Bed and breakfast'!FP15*0.9</f>
        <v>20385</v>
      </c>
      <c r="FW13" s="8">
        <f>'C завтраками| Bed and breakfast'!FQ15*0.9</f>
        <v>20385</v>
      </c>
      <c r="FX13" s="8">
        <f>'C завтраками| Bed and breakfast'!FR15*0.9</f>
        <v>20385</v>
      </c>
      <c r="FY13" s="8">
        <f>'C завтраками| Bed and breakfast'!FS15*0.9</f>
        <v>20385</v>
      </c>
      <c r="FZ13" s="8">
        <f>'C завтраками| Bed and breakfast'!FT15*0.9</f>
        <v>20385</v>
      </c>
      <c r="GA13" s="8">
        <f>'C завтраками| Bed and breakfast'!FU15*0.9</f>
        <v>20385</v>
      </c>
      <c r="GB13" s="8">
        <f>'C завтраками| Bed and breakfast'!FV15*0.9</f>
        <v>20385</v>
      </c>
      <c r="GC13" s="8">
        <f>'C завтраками| Bed and breakfast'!FW15*0.9</f>
        <v>20385</v>
      </c>
      <c r="GD13" s="8">
        <f>'C завтраками| Bed and breakfast'!FX15*0.9</f>
        <v>20385</v>
      </c>
      <c r="GE13" s="8">
        <f>'C завтраками| Bed and breakfast'!FY15*0.9</f>
        <v>20385</v>
      </c>
      <c r="GF13" s="8">
        <f>'C завтраками| Bed and breakfast'!FZ15*0.9</f>
        <v>20385</v>
      </c>
      <c r="GG13" s="8">
        <f>'C завтраками| Bed and breakfast'!GA15*0.9</f>
        <v>13635</v>
      </c>
      <c r="GH13" s="8">
        <f>'C завтраками| Bed and breakfast'!GB15*0.9</f>
        <v>13635</v>
      </c>
      <c r="GI13" s="8">
        <f>'C завтраками| Bed and breakfast'!GC15*0.9</f>
        <v>22095</v>
      </c>
      <c r="GJ13" s="8">
        <f>'C завтраками| Bed and breakfast'!GD15*0.9</f>
        <v>22095</v>
      </c>
      <c r="GK13" s="8">
        <f>'C завтраками| Bed and breakfast'!GE15*0.9</f>
        <v>22095</v>
      </c>
      <c r="GL13" s="8">
        <f>'C завтраками| Bed and breakfast'!GF15*0.9</f>
        <v>22095</v>
      </c>
      <c r="GM13" s="8">
        <f>'C завтраками| Bed and breakfast'!GG15*0.9</f>
        <v>22095</v>
      </c>
      <c r="GN13" s="8">
        <f>'C завтраками| Bed and breakfast'!GH15*0.9</f>
        <v>22095</v>
      </c>
      <c r="GO13" s="8">
        <f>'C завтраками| Bed and breakfast'!GI15*0.9</f>
        <v>22095</v>
      </c>
      <c r="GP13" s="8">
        <f>'C завтраками| Bed and breakfast'!GJ15*0.9</f>
        <v>22095</v>
      </c>
      <c r="GQ13" s="8">
        <f>'C завтраками| Bed and breakfast'!GK15*0.9</f>
        <v>22095</v>
      </c>
      <c r="GR13" s="8">
        <f>'C завтраками| Bed and breakfast'!GL15*0.9</f>
        <v>22095</v>
      </c>
      <c r="GS13" s="8">
        <f>'C завтраками| Bed and breakfast'!GM15*0.9</f>
        <v>16695</v>
      </c>
      <c r="GT13" s="8">
        <f>'C завтраками| Bed and breakfast'!GN15*0.9</f>
        <v>16695</v>
      </c>
      <c r="GU13" s="8">
        <f>'C завтраками| Bed and breakfast'!GO15*0.9</f>
        <v>16695</v>
      </c>
      <c r="GV13" s="8">
        <f>'C завтраками| Bed and breakfast'!GP15*0.9</f>
        <v>16695</v>
      </c>
      <c r="GW13" s="8">
        <f>'C завтраками| Bed and breakfast'!GQ15*0.9</f>
        <v>17145</v>
      </c>
      <c r="GX13" s="8">
        <f>'C завтраками| Bed and breakfast'!GR15*0.9</f>
        <v>17145</v>
      </c>
      <c r="GY13" s="8">
        <f>'C завтраками| Bed and breakfast'!GS15*0.9</f>
        <v>18225</v>
      </c>
      <c r="GZ13" s="8">
        <f>'C завтраками| Bed and breakfast'!GT15*0.9</f>
        <v>18225</v>
      </c>
      <c r="HA13" s="8">
        <f>'C завтраками| Bed and breakfast'!GU15*0.9</f>
        <v>17145</v>
      </c>
      <c r="HB13" s="8">
        <f>'C завтраками| Bed and breakfast'!GV15*0.9</f>
        <v>17145</v>
      </c>
      <c r="HC13" s="8">
        <f>'C завтраками| Bed and breakfast'!GW15*0.9</f>
        <v>17145</v>
      </c>
      <c r="HD13" s="8">
        <f>'C завтраками| Bed and breakfast'!GX15*0.9</f>
        <v>17145</v>
      </c>
      <c r="HE13" s="8">
        <f>'C завтраками| Bed and breakfast'!GY15*0.9</f>
        <v>17145</v>
      </c>
      <c r="HF13" s="8">
        <f>'C завтраками| Bed and breakfast'!GZ15*0.9</f>
        <v>18225</v>
      </c>
      <c r="HG13" s="8">
        <f>'C завтраками| Bed and breakfast'!HA15*0.9</f>
        <v>18225</v>
      </c>
      <c r="HH13" s="8">
        <f>'C завтраками| Bed and breakfast'!HB15*0.9</f>
        <v>17145</v>
      </c>
      <c r="HI13" s="8">
        <f>'C завтраками| Bed and breakfast'!HC15*0.9</f>
        <v>17145</v>
      </c>
      <c r="HJ13" s="8">
        <f>'C завтраками| Bed and breakfast'!HD15*0.9</f>
        <v>17145</v>
      </c>
      <c r="HK13" s="8">
        <f>'C завтраками| Bed and breakfast'!HE15*0.9</f>
        <v>17145</v>
      </c>
      <c r="HL13" s="8">
        <f>'C завтраками| Bed and breakfast'!HF15*0.9</f>
        <v>17145</v>
      </c>
      <c r="HM13" s="8">
        <f>'C завтраками| Bed and breakfast'!HG15*0.9</f>
        <v>14985</v>
      </c>
      <c r="HN13" s="8">
        <f>'C завтраками| Bed and breakfast'!HH15*0.9</f>
        <v>18225</v>
      </c>
      <c r="HO13" s="8">
        <f>'C завтраками| Bed and breakfast'!HI15*0.9</f>
        <v>17145</v>
      </c>
      <c r="HP13" s="8">
        <f>'C завтраками| Bed and breakfast'!HJ15*0.9</f>
        <v>17145</v>
      </c>
      <c r="HQ13" s="8">
        <f>'C завтраками| Bed and breakfast'!HK15*0.9</f>
        <v>17145</v>
      </c>
      <c r="HR13" s="8">
        <f>'C завтраками| Bed and breakfast'!HL15*0.9</f>
        <v>17145</v>
      </c>
      <c r="HS13" s="8">
        <f>'C завтраками| Bed and breakfast'!HM15*0.9</f>
        <v>17145</v>
      </c>
      <c r="HT13" s="8">
        <f>'C завтраками| Bed and breakfast'!HN15*0.9</f>
        <v>18225</v>
      </c>
      <c r="HU13" s="8">
        <f>'C завтраками| Bed and breakfast'!HO15*0.9</f>
        <v>18225</v>
      </c>
      <c r="HV13" s="8">
        <f>'C завтраками| Bed and breakfast'!HP15*0.9</f>
        <v>17145</v>
      </c>
      <c r="HW13" s="8">
        <f>'C завтраками| Bed and breakfast'!HQ15*0.9</f>
        <v>17145</v>
      </c>
      <c r="HX13" s="8">
        <f>'C завтраками| Bed and breakfast'!HR15*0.9</f>
        <v>17145</v>
      </c>
      <c r="HY13" s="8">
        <f>'C завтраками| Bed and breakfast'!HS15*0.9</f>
        <v>17145</v>
      </c>
      <c r="HZ13" s="8">
        <f>'C завтраками| Bed and breakfast'!HT15*0.9</f>
        <v>17145</v>
      </c>
      <c r="IA13" s="8">
        <f>'C завтраками| Bed and breakfast'!HU15*0.9</f>
        <v>18225</v>
      </c>
      <c r="IB13" s="8">
        <f>'C завтраками| Bed and breakfast'!HV15*0.9</f>
        <v>18225</v>
      </c>
      <c r="IC13" s="8">
        <f>'C завтраками| Bed and breakfast'!HW15*0.9</f>
        <v>17145</v>
      </c>
      <c r="ID13" s="8">
        <f>'C завтраками| Bed and breakfast'!HX15*0.9</f>
        <v>17145</v>
      </c>
      <c r="IE13" s="8">
        <f>'C завтраками| Bed and breakfast'!HY15*0.9</f>
        <v>17145</v>
      </c>
      <c r="IF13" s="8">
        <f>'C завтраками| Bed and breakfast'!HZ15*0.9</f>
        <v>17145</v>
      </c>
      <c r="IG13" s="8">
        <f>'C завтраками| Bed and breakfast'!IA15*0.9</f>
        <v>17145</v>
      </c>
      <c r="IH13" s="8">
        <f>'C завтраками| Bed and breakfast'!IB15*0.9</f>
        <v>18225</v>
      </c>
      <c r="II13" s="8">
        <f>'C завтраками| Bed and breakfast'!IC15*0.9</f>
        <v>18225</v>
      </c>
      <c r="IJ13" s="8">
        <f>'C завтраками| Bed and breakfast'!ID15*0.9</f>
        <v>15435</v>
      </c>
      <c r="IK13" s="8">
        <f>'C завтраками| Bed and breakfast'!IE15*0.9</f>
        <v>15435</v>
      </c>
      <c r="IL13" s="8">
        <f>'C завтраками| Bed and breakfast'!IF15*0.9</f>
        <v>15435</v>
      </c>
      <c r="IM13" s="8">
        <f>'C завтраками| Bed and breakfast'!IG15*0.9</f>
        <v>15435</v>
      </c>
      <c r="IN13" s="8">
        <f>'C завтраками| Bed and breakfast'!IH15*0.9</f>
        <v>15435</v>
      </c>
      <c r="IO13" s="8">
        <f>'C завтраками| Bed and breakfast'!II15*0.9</f>
        <v>17145</v>
      </c>
      <c r="IP13" s="8">
        <f>'C завтраками| Bed and breakfast'!IJ15*0.9</f>
        <v>17145</v>
      </c>
      <c r="IQ13" s="8">
        <f>'C завтраками| Bed and breakfast'!IK15*0.9</f>
        <v>14985</v>
      </c>
      <c r="IR13" s="8">
        <f>'C завтраками| Bed and breakfast'!IL15*0.9</f>
        <v>14985</v>
      </c>
      <c r="IS13" s="8">
        <f>'C завтраками| Bed and breakfast'!IM15*0.9</f>
        <v>14985</v>
      </c>
      <c r="IT13" s="8">
        <f>'C завтраками| Bed and breakfast'!IN15*0.9</f>
        <v>14985</v>
      </c>
      <c r="IU13" s="8">
        <f>'C завтраками| Bed and breakfast'!IO15*0.9</f>
        <v>14985</v>
      </c>
      <c r="IV13" s="8">
        <f>'C завтраками| Bed and breakfast'!IP15*0.9</f>
        <v>17145</v>
      </c>
      <c r="IW13" s="8">
        <f>'C завтраками| Bed and breakfast'!IQ15*0.9</f>
        <v>17145</v>
      </c>
      <c r="IX13" s="8">
        <f>'C завтраками| Bed and breakfast'!IR15*0.9</f>
        <v>14985</v>
      </c>
      <c r="IY13" s="8">
        <f>'C завтраками| Bed and breakfast'!IS15*0.9</f>
        <v>14985</v>
      </c>
      <c r="IZ13" s="8">
        <f>'C завтраками| Bed and breakfast'!IT15*0.9</f>
        <v>14985</v>
      </c>
      <c r="JA13" s="8">
        <f>'C завтраками| Bed and breakfast'!IU15*0.9</f>
        <v>14985</v>
      </c>
      <c r="JB13" s="8">
        <f>'C завтраками| Bed and breakfast'!IV15*0.9</f>
        <v>14985</v>
      </c>
      <c r="JC13" s="8">
        <f>'C завтраками| Bed and breakfast'!IW15*0.9</f>
        <v>17145</v>
      </c>
      <c r="JD13" s="8">
        <f>'C завтраками| Bed and breakfast'!IX15*0.9</f>
        <v>17145</v>
      </c>
      <c r="JE13" s="8">
        <f>'C завтраками| Bed and breakfast'!IY15*0.9</f>
        <v>14985</v>
      </c>
      <c r="JF13" s="8">
        <f>'C завтраками| Bed and breakfast'!IZ15*0.9</f>
        <v>14985</v>
      </c>
      <c r="JG13" s="8">
        <f>'C завтраками| Bed and breakfast'!JA15*0.9</f>
        <v>14985</v>
      </c>
      <c r="JH13" s="8">
        <f>'C завтраками| Bed and breakfast'!JB15*0.9</f>
        <v>14985</v>
      </c>
      <c r="JI13" s="8">
        <f>'C завтраками| Bed and breakfast'!JC15*0.9</f>
        <v>14985</v>
      </c>
      <c r="JJ13" s="8">
        <f>'C завтраками| Bed and breakfast'!JD15*0.9</f>
        <v>17145</v>
      </c>
      <c r="JK13" s="8">
        <f>'C завтраками| Bed and breakfast'!JE15*0.9</f>
        <v>17145</v>
      </c>
      <c r="JL13" s="8">
        <f>'C завтраками| Bed and breakfast'!JF15*0.9</f>
        <v>14985</v>
      </c>
      <c r="JM13" s="8">
        <f>'C завтраками| Bed and breakfast'!JG15*0.9</f>
        <v>14985</v>
      </c>
      <c r="JN13" s="8">
        <f>'C завтраками| Bed and breakfast'!JH15*0.9</f>
        <v>14985</v>
      </c>
      <c r="JO13" s="8">
        <f>'C завтраками| Bed and breakfast'!JI15*0.9</f>
        <v>14985</v>
      </c>
      <c r="JP13" s="8">
        <f>'C завтраками| Bed and breakfast'!JJ15*0.9</f>
        <v>14985</v>
      </c>
      <c r="JQ13" s="8">
        <f>'C завтраками| Bed and breakfast'!JK15*0.9</f>
        <v>17145</v>
      </c>
      <c r="JR13" s="8">
        <f>'C завтраками| Bed and breakfast'!JL15*0.9</f>
        <v>17145</v>
      </c>
      <c r="JS13" s="8">
        <f>'C завтраками| Bed and breakfast'!JM15*0.9</f>
        <v>16065</v>
      </c>
      <c r="JT13" s="8">
        <f>'C завтраками| Bed and breakfast'!JN15*0.9</f>
        <v>16065</v>
      </c>
      <c r="JU13" s="8">
        <f>'C завтраками| Bed and breakfast'!JO15*0.9</f>
        <v>16065</v>
      </c>
      <c r="JV13" s="8">
        <f>'C завтраками| Bed and breakfast'!JP15*0.9</f>
        <v>16065</v>
      </c>
    </row>
    <row r="14" spans="1:282" s="53" customFormat="1" x14ac:dyDescent="0.2">
      <c r="A14" s="180">
        <v>2</v>
      </c>
      <c r="B14" s="8" t="e">
        <f>'C завтраками| Bed and breakfast'!#REF!*0.9</f>
        <v>#REF!</v>
      </c>
      <c r="C14" s="8" t="e">
        <f>'C завтраками| Bed and breakfast'!#REF!*0.9</f>
        <v>#REF!</v>
      </c>
      <c r="D14" s="8" t="e">
        <f>'C завтраками| Bed and breakfast'!#REF!*0.9</f>
        <v>#REF!</v>
      </c>
      <c r="E14" s="8" t="e">
        <f>'C завтраками| Bed and breakfast'!#REF!*0.9</f>
        <v>#REF!</v>
      </c>
      <c r="F14" s="8" t="e">
        <f>'C завтраками| Bed and breakfast'!#REF!*0.9</f>
        <v>#REF!</v>
      </c>
      <c r="G14" s="8" t="e">
        <f>'C завтраками| Bed and breakfast'!#REF!*0.9</f>
        <v>#REF!</v>
      </c>
      <c r="H14" s="8">
        <f>'C завтраками| Bed and breakfast'!B16*0.9</f>
        <v>37350</v>
      </c>
      <c r="I14" s="8">
        <f>'C завтраками| Bed and breakfast'!C16*0.9</f>
        <v>50400</v>
      </c>
      <c r="J14" s="8">
        <f>'C завтраками| Bed and breakfast'!D16*0.9</f>
        <v>50400</v>
      </c>
      <c r="K14" s="8">
        <f>'C завтраками| Bed and breakfast'!E16*0.9</f>
        <v>50400</v>
      </c>
      <c r="L14" s="8">
        <f>'C завтраками| Bed and breakfast'!F16*0.9</f>
        <v>44100</v>
      </c>
      <c r="M14" s="8">
        <f>'C завтраками| Bed and breakfast'!G16*0.9</f>
        <v>44100</v>
      </c>
      <c r="N14" s="8">
        <f>'C завтраками| Bed and breakfast'!H16*0.9</f>
        <v>44100</v>
      </c>
      <c r="O14" s="8">
        <f>'C завтраками| Bed and breakfast'!I16*0.9</f>
        <v>44100</v>
      </c>
      <c r="P14" s="8">
        <f>'C завтраками| Bed and breakfast'!J16*0.9</f>
        <v>44100</v>
      </c>
      <c r="Q14" s="8">
        <f>'C завтраками| Bed and breakfast'!K16*0.9</f>
        <v>44100</v>
      </c>
      <c r="R14" s="8">
        <f>'C завтраками| Bed and breakfast'!L16*0.9</f>
        <v>36360</v>
      </c>
      <c r="S14" s="8">
        <f>'C завтраками| Bed and breakfast'!M16*0.9</f>
        <v>21510</v>
      </c>
      <c r="T14" s="8">
        <f>'C завтраками| Bed and breakfast'!N16*0.9</f>
        <v>21510</v>
      </c>
      <c r="U14" s="8">
        <f>'C завтраками| Bed and breakfast'!O16*0.9</f>
        <v>21510</v>
      </c>
      <c r="V14" s="8">
        <f>'C завтраками| Bed and breakfast'!P16*0.9</f>
        <v>21510</v>
      </c>
      <c r="W14" s="8">
        <f>'C завтраками| Bed and breakfast'!Q16*0.9</f>
        <v>21510</v>
      </c>
      <c r="X14" s="8">
        <f>'C завтраками| Bed and breakfast'!R16*0.9</f>
        <v>23310</v>
      </c>
      <c r="Y14" s="8">
        <f>'C завтраками| Bed and breakfast'!S16*0.9</f>
        <v>23310</v>
      </c>
      <c r="Z14" s="8">
        <f>'C завтраками| Bed and breakfast'!T16*0.9</f>
        <v>23310</v>
      </c>
      <c r="AA14" s="8">
        <f>'C завтраками| Bed and breakfast'!U16*0.9</f>
        <v>23310</v>
      </c>
      <c r="AB14" s="8">
        <f>'C завтраками| Bed and breakfast'!V16*0.9</f>
        <v>23310</v>
      </c>
      <c r="AC14" s="8">
        <f>'C завтраками| Bed and breakfast'!W16*0.9</f>
        <v>21510</v>
      </c>
      <c r="AD14" s="8">
        <f>'C завтраками| Bed and breakfast'!X16*0.9</f>
        <v>21510</v>
      </c>
      <c r="AE14" s="8">
        <f>'C завтраками| Bed and breakfast'!Y16*0.9</f>
        <v>21510</v>
      </c>
      <c r="AF14" s="8">
        <f>'C завтраками| Bed and breakfast'!Z16*0.9</f>
        <v>21510</v>
      </c>
      <c r="AG14" s="8">
        <f>'C завтраками| Bed and breakfast'!AA16*0.9</f>
        <v>21510</v>
      </c>
      <c r="AH14" s="8">
        <f>'C завтраками| Bed and breakfast'!AB16*0.9</f>
        <v>25110</v>
      </c>
      <c r="AI14" s="8">
        <f>'C завтраками| Bed and breakfast'!AC16*0.9</f>
        <v>25110</v>
      </c>
      <c r="AJ14" s="8">
        <f>'C завтраками| Bed and breakfast'!AD16*0.9</f>
        <v>25110</v>
      </c>
      <c r="AK14" s="8">
        <f>'C завтраками| Bed and breakfast'!AE16*0.9</f>
        <v>25110</v>
      </c>
      <c r="AL14" s="8">
        <f>'C завтраками| Bed and breakfast'!AF16*0.9</f>
        <v>25110</v>
      </c>
      <c r="AM14" s="8">
        <f>'C завтраками| Bed and breakfast'!AG16*0.9</f>
        <v>26910</v>
      </c>
      <c r="AN14" s="8">
        <f>'C завтраками| Bed and breakfast'!AH16*0.9</f>
        <v>29160</v>
      </c>
      <c r="AO14" s="8">
        <f>'C завтраками| Bed and breakfast'!AI16*0.9</f>
        <v>29610</v>
      </c>
      <c r="AP14" s="8">
        <f>'C завтраками| Bed and breakfast'!AJ16*0.9</f>
        <v>29610</v>
      </c>
      <c r="AQ14" s="8">
        <f>'C завтраками| Bed and breakfast'!AK16*0.9</f>
        <v>29610</v>
      </c>
      <c r="AR14" s="8">
        <f>'C завтраками| Bed and breakfast'!AL16*0.9</f>
        <v>29610</v>
      </c>
      <c r="AS14" s="8">
        <f>'C завтраками| Bed and breakfast'!AM16*0.9</f>
        <v>29610</v>
      </c>
      <c r="AT14" s="8">
        <f>'C завтраками| Bed and breakfast'!AN16*0.9</f>
        <v>29610</v>
      </c>
      <c r="AU14" s="8">
        <f>'C завтраками| Bed and breakfast'!AO16*0.9</f>
        <v>29610</v>
      </c>
      <c r="AV14" s="8">
        <f>'C завтраками| Bed and breakfast'!AP16*0.9</f>
        <v>29610</v>
      </c>
      <c r="AW14" s="8">
        <f>'C завтраками| Bed and breakfast'!AQ16*0.9</f>
        <v>29610</v>
      </c>
      <c r="AX14" s="8">
        <f>'C завтраками| Bed and breakfast'!AR16*0.9</f>
        <v>29610</v>
      </c>
      <c r="AY14" s="8">
        <f>'C завтраками| Bed and breakfast'!AS16*0.9</f>
        <v>27810</v>
      </c>
      <c r="AZ14" s="8">
        <f>'C завтраками| Bed and breakfast'!AT16*0.9</f>
        <v>27810</v>
      </c>
      <c r="BA14" s="8">
        <f>'C завтраками| Bed and breakfast'!AU16*0.9</f>
        <v>29610</v>
      </c>
      <c r="BB14" s="8">
        <f>'C завтраками| Bed and breakfast'!AV16*0.9</f>
        <v>29610</v>
      </c>
      <c r="BC14" s="8">
        <f>'C завтраками| Bed and breakfast'!AW16*0.9</f>
        <v>31410</v>
      </c>
      <c r="BD14" s="8">
        <f>'C завтраками| Bed and breakfast'!AX16*0.9</f>
        <v>33660</v>
      </c>
      <c r="BE14" s="8">
        <f>'C завтраками| Bed and breakfast'!AY16*0.9</f>
        <v>33660</v>
      </c>
      <c r="BF14" s="8">
        <f>'C завтраками| Bed and breakfast'!AZ16*0.9</f>
        <v>33660</v>
      </c>
      <c r="BG14" s="8">
        <f>'C завтраками| Bed and breakfast'!BA16*0.9</f>
        <v>33660</v>
      </c>
      <c r="BH14" s="8">
        <f>'C завтраками| Bed and breakfast'!BB16*0.9</f>
        <v>35910</v>
      </c>
      <c r="BI14" s="8">
        <f>'C завтраками| Bed and breakfast'!BC16*0.9</f>
        <v>38610</v>
      </c>
      <c r="BJ14" s="8">
        <f>'C завтраками| Bed and breakfast'!BD16*0.9</f>
        <v>38610</v>
      </c>
      <c r="BK14" s="8">
        <f>'C завтраками| Bed and breakfast'!BE16*0.9</f>
        <v>35910</v>
      </c>
      <c r="BL14" s="8">
        <f>'C завтраками| Bed and breakfast'!BF16*0.9</f>
        <v>31410</v>
      </c>
      <c r="BM14" s="8">
        <f>'C завтраками| Bed and breakfast'!BG16*0.9</f>
        <v>31410</v>
      </c>
      <c r="BN14" s="8">
        <f>'C завтраками| Bed and breakfast'!BH16*0.9</f>
        <v>33660</v>
      </c>
      <c r="BO14" s="8">
        <f>'C завтраками| Bed and breakfast'!BI16*0.9</f>
        <v>33660</v>
      </c>
      <c r="BP14" s="8">
        <f>'C завтраками| Bed and breakfast'!BJ16*0.9</f>
        <v>26010</v>
      </c>
      <c r="BQ14" s="8">
        <f>'C завтраками| Bed and breakfast'!BK16*0.9</f>
        <v>26415</v>
      </c>
      <c r="BR14" s="8">
        <f>'C завтраками| Bed and breakfast'!BL16*0.9</f>
        <v>26415</v>
      </c>
      <c r="BS14" s="8">
        <f>'C завтраками| Bed and breakfast'!BM16*0.9</f>
        <v>26415</v>
      </c>
      <c r="BT14" s="8">
        <f>'C завтраками| Bed and breakfast'!BN16*0.9</f>
        <v>25065</v>
      </c>
      <c r="BU14" s="8">
        <f>'C завтраками| Bed and breakfast'!BO16*0.9</f>
        <v>25065</v>
      </c>
      <c r="BV14" s="8">
        <f>'C завтраками| Bed and breakfast'!BP16*0.9</f>
        <v>26415</v>
      </c>
      <c r="BW14" s="8">
        <f>'C завтраками| Bed and breakfast'!BQ16*0.9</f>
        <v>26415</v>
      </c>
      <c r="BX14" s="8">
        <f>'C завтраками| Bed and breakfast'!BR16*0.9</f>
        <v>26415</v>
      </c>
      <c r="BY14" s="8">
        <f>'C завтраками| Bed and breakfast'!BS16*0.9</f>
        <v>25065</v>
      </c>
      <c r="BZ14" s="8">
        <f>'C завтраками| Bed and breakfast'!BT16*0.9</f>
        <v>25065</v>
      </c>
      <c r="CA14" s="8">
        <f>'C завтраками| Bed and breakfast'!BU16*0.9</f>
        <v>25065</v>
      </c>
      <c r="CB14" s="8">
        <f>'C завтраками| Bed and breakfast'!BV16*0.9</f>
        <v>25065</v>
      </c>
      <c r="CC14" s="8">
        <f>'C завтраками| Bed and breakfast'!BW16*0.9</f>
        <v>25065</v>
      </c>
      <c r="CD14" s="8">
        <f>'C завтраками| Bed and breakfast'!BX16*0.9</f>
        <v>25065</v>
      </c>
      <c r="CE14" s="8">
        <f>'C завтраками| Bed and breakfast'!BY16*0.9</f>
        <v>25065</v>
      </c>
      <c r="CF14" s="8">
        <f>'C завтраками| Bed and breakfast'!BZ16*0.9</f>
        <v>25065</v>
      </c>
      <c r="CG14" s="8">
        <f>'C завтраками| Bed and breakfast'!CA16*0.9</f>
        <v>25065</v>
      </c>
      <c r="CH14" s="8">
        <f>'C завтраками| Bed and breakfast'!CB16*0.9</f>
        <v>25065</v>
      </c>
      <c r="CI14" s="8">
        <f>'C завтраками| Bed and breakfast'!CC16*0.9</f>
        <v>25065</v>
      </c>
      <c r="CJ14" s="8">
        <f>'C завтраками| Bed and breakfast'!CD16*0.9</f>
        <v>25065</v>
      </c>
      <c r="CK14" s="8">
        <f>'C завтраками| Bed and breakfast'!CE16*0.9</f>
        <v>25065</v>
      </c>
      <c r="CL14" s="8">
        <f>'C завтраками| Bed and breakfast'!CF16*0.9</f>
        <v>25065</v>
      </c>
      <c r="CM14" s="8">
        <f>'C завтраками| Bed and breakfast'!CG16*0.9</f>
        <v>25065</v>
      </c>
      <c r="CN14" s="8">
        <f>'C завтраками| Bed and breakfast'!CH16*0.9</f>
        <v>25065</v>
      </c>
      <c r="CO14" s="8">
        <f>'C завтраками| Bed and breakfast'!CI16*0.9</f>
        <v>25065</v>
      </c>
      <c r="CP14" s="8">
        <f>'C завтраками| Bed and breakfast'!CJ16*0.9</f>
        <v>25065</v>
      </c>
      <c r="CQ14" s="8">
        <f>'C завтраками| Bed and breakfast'!CK16*0.9</f>
        <v>25065</v>
      </c>
      <c r="CR14" s="8">
        <f>'C завтраками| Bed and breakfast'!CL16*0.9</f>
        <v>25065</v>
      </c>
      <c r="CS14" s="8">
        <f>'C завтраками| Bed and breakfast'!CM16*0.9</f>
        <v>25065</v>
      </c>
      <c r="CT14" s="8">
        <f>'C завтраками| Bed and breakfast'!CN16*0.9</f>
        <v>25065</v>
      </c>
      <c r="CU14" s="8">
        <f>'C завтраками| Bed and breakfast'!CO16*0.9</f>
        <v>24975</v>
      </c>
      <c r="CV14" s="8">
        <f>'C завтраками| Bed and breakfast'!CP16*0.9</f>
        <v>16650</v>
      </c>
      <c r="CW14" s="8">
        <f>'C завтраками| Bed and breakfast'!CQ16*0.9</f>
        <v>16650</v>
      </c>
      <c r="CX14" s="8">
        <f>'C завтраками| Bed and breakfast'!CR16*0.9</f>
        <v>17100</v>
      </c>
      <c r="CY14" s="8">
        <f>'C завтраками| Bed and breakfast'!CS16*0.9</f>
        <v>17100</v>
      </c>
      <c r="CZ14" s="8">
        <f>'C завтраками| Bed and breakfast'!CT16*0.9</f>
        <v>16650</v>
      </c>
      <c r="DA14" s="8">
        <f>'C завтраками| Bed and breakfast'!CU16*0.9</f>
        <v>16650</v>
      </c>
      <c r="DB14" s="8">
        <f>'C завтраками| Bed and breakfast'!CV16*0.9</f>
        <v>16650</v>
      </c>
      <c r="DC14" s="8">
        <f>'C завтраками| Bed and breakfast'!CW16*0.9</f>
        <v>16650</v>
      </c>
      <c r="DD14" s="8">
        <f>'C завтраками| Bed and breakfast'!CX16*0.9</f>
        <v>16650</v>
      </c>
      <c r="DE14" s="8">
        <f>'C завтраками| Bed and breakfast'!CY16*0.9</f>
        <v>17100</v>
      </c>
      <c r="DF14" s="8">
        <f>'C завтраками| Bed and breakfast'!CZ16*0.9</f>
        <v>17100</v>
      </c>
      <c r="DG14" s="8">
        <f>'C завтраками| Bed and breakfast'!DA16*0.9</f>
        <v>16650</v>
      </c>
      <c r="DH14" s="8">
        <f>'C завтраками| Bed and breakfast'!DB16*0.9</f>
        <v>16650</v>
      </c>
      <c r="DI14" s="8">
        <f>'C завтраками| Bed and breakfast'!DC16*0.9</f>
        <v>16650</v>
      </c>
      <c r="DJ14" s="8">
        <f>'C завтраками| Bed and breakfast'!DD16*0.9</f>
        <v>15750</v>
      </c>
      <c r="DK14" s="8">
        <f>'C завтраками| Bed and breakfast'!DE16*0.9</f>
        <v>15750</v>
      </c>
      <c r="DL14" s="8">
        <f>'C завтраками| Bed and breakfast'!DF16*0.9</f>
        <v>16380</v>
      </c>
      <c r="DM14" s="8">
        <f>'C завтраками| Bed and breakfast'!DG16*0.9</f>
        <v>16380</v>
      </c>
      <c r="DN14" s="8">
        <f>'C завтраками| Bed and breakfast'!DH16*0.9</f>
        <v>15750</v>
      </c>
      <c r="DO14" s="8">
        <f>'C завтраками| Bed and breakfast'!DI16*0.9</f>
        <v>15750</v>
      </c>
      <c r="DP14" s="8">
        <f>'C завтраками| Bed and breakfast'!DJ16*0.9</f>
        <v>15750</v>
      </c>
      <c r="DQ14" s="8">
        <f>'C завтраками| Bed and breakfast'!DK16*0.9</f>
        <v>15750</v>
      </c>
      <c r="DR14" s="8">
        <f>'C завтраками| Bed and breakfast'!DL16*0.9</f>
        <v>15750</v>
      </c>
      <c r="DS14" s="8">
        <f>'C завтраками| Bed and breakfast'!DM16*0.9</f>
        <v>16380</v>
      </c>
      <c r="DT14" s="8">
        <f>'C завтраками| Bed and breakfast'!DN16*0.9</f>
        <v>16380</v>
      </c>
      <c r="DU14" s="8">
        <f>'C завтраками| Bed and breakfast'!DO16*0.9</f>
        <v>15750</v>
      </c>
      <c r="DV14" s="8">
        <f>'C завтраками| Bed and breakfast'!DP16*0.9</f>
        <v>15750</v>
      </c>
      <c r="DW14" s="8">
        <f>'C завтраками| Bed and breakfast'!DQ16*0.9</f>
        <v>15750</v>
      </c>
      <c r="DX14" s="8">
        <f>'C завтраками| Bed and breakfast'!DR16*0.9</f>
        <v>15750</v>
      </c>
      <c r="DY14" s="8">
        <f>'C завтраками| Bed and breakfast'!DS16*0.9</f>
        <v>16650</v>
      </c>
      <c r="DZ14" s="8">
        <f>'C завтраками| Bed and breakfast'!DT16*0.9</f>
        <v>16380</v>
      </c>
      <c r="EA14" s="8">
        <f>'C завтраками| Bed and breakfast'!DU16*0.9</f>
        <v>16380</v>
      </c>
      <c r="EB14" s="8">
        <f>'C завтраками| Bed and breakfast'!DV16*0.9</f>
        <v>16380</v>
      </c>
      <c r="EC14" s="8">
        <f>'C завтраками| Bed and breakfast'!DW16*0.9</f>
        <v>15300</v>
      </c>
      <c r="ED14" s="8">
        <f>'C завтраками| Bed and breakfast'!DX16*0.9</f>
        <v>15300</v>
      </c>
      <c r="EE14" s="8">
        <f>'C завтраками| Bed and breakfast'!DY16*0.9</f>
        <v>15300</v>
      </c>
      <c r="EF14" s="8">
        <f>'C завтраками| Bed and breakfast'!DZ16*0.9</f>
        <v>15300</v>
      </c>
      <c r="EG14" s="8">
        <f>'C завтраками| Bed and breakfast'!EA16*0.9</f>
        <v>15300</v>
      </c>
      <c r="EH14" s="8">
        <f>'C завтраками| Bed and breakfast'!EB16*0.9</f>
        <v>16380</v>
      </c>
      <c r="EI14" s="8">
        <f>'C завтраками| Bed and breakfast'!EC16*0.9</f>
        <v>16380</v>
      </c>
      <c r="EJ14" s="8">
        <f>'C завтраками| Bed and breakfast'!ED16*0.9</f>
        <v>16380</v>
      </c>
      <c r="EK14" s="8">
        <f>'C завтраками| Bed and breakfast'!EE16*0.9</f>
        <v>15030</v>
      </c>
      <c r="EL14" s="8">
        <f>'C завтраками| Bed and breakfast'!EF16*0.9</f>
        <v>15030</v>
      </c>
      <c r="EM14" s="8">
        <f>'C завтраками| Bed and breakfast'!EG16*0.9</f>
        <v>15030</v>
      </c>
      <c r="EN14" s="8">
        <f>'C завтраками| Bed and breakfast'!EH16*0.9</f>
        <v>15300</v>
      </c>
      <c r="EO14" s="8">
        <f>'C завтраками| Bed and breakfast'!EI16*0.9</f>
        <v>15300</v>
      </c>
      <c r="EP14" s="8">
        <f>'C завтраками| Bed and breakfast'!EJ16*0.9</f>
        <v>15030</v>
      </c>
      <c r="EQ14" s="8">
        <f>'C завтраками| Bed and breakfast'!EK16*0.9</f>
        <v>15030</v>
      </c>
      <c r="ER14" s="8">
        <f>'C завтраками| Bed and breakfast'!EL16*0.9</f>
        <v>15030</v>
      </c>
      <c r="ES14" s="8">
        <f>'C завтраками| Bed and breakfast'!EM16*0.9</f>
        <v>15030</v>
      </c>
      <c r="ET14" s="8">
        <f>'C завтраками| Bed and breakfast'!EN16*0.9</f>
        <v>15030</v>
      </c>
      <c r="EU14" s="8">
        <f>'C завтраками| Bed and breakfast'!EO16*0.9</f>
        <v>15300</v>
      </c>
      <c r="EV14" s="8">
        <f>'C завтраками| Bed and breakfast'!EP16*0.9</f>
        <v>15300</v>
      </c>
      <c r="EW14" s="8">
        <f>'C завтраками| Bed and breakfast'!EQ16*0.9</f>
        <v>15030</v>
      </c>
      <c r="EX14" s="8">
        <f>'C завтраками| Bed and breakfast'!ER16*0.9</f>
        <v>15030</v>
      </c>
      <c r="EY14" s="8">
        <f>'C завтраками| Bed and breakfast'!ES16*0.9</f>
        <v>15030</v>
      </c>
      <c r="EZ14" s="8">
        <f>'C завтраками| Bed and breakfast'!ET16*0.9</f>
        <v>15030</v>
      </c>
      <c r="FA14" s="8">
        <f>'C завтраками| Bed and breakfast'!EU16*0.9</f>
        <v>15030</v>
      </c>
      <c r="FB14" s="8">
        <f>'C завтраками| Bed and breakfast'!EV16*0.9</f>
        <v>15300</v>
      </c>
      <c r="FC14" s="8">
        <f>'C завтраками| Bed and breakfast'!EW16*0.9</f>
        <v>15300</v>
      </c>
      <c r="FD14" s="8">
        <f>'C завтраками| Bed and breakfast'!EX16*0.9</f>
        <v>16650</v>
      </c>
      <c r="FE14" s="8">
        <f>'C завтраками| Bed and breakfast'!EY16*0.9</f>
        <v>15300</v>
      </c>
      <c r="FF14" s="8">
        <f>'C завтраками| Bed and breakfast'!EZ16*0.9</f>
        <v>15300</v>
      </c>
      <c r="FG14" s="8">
        <f>'C завтраками| Bed and breakfast'!FA16*0.9</f>
        <v>15300</v>
      </c>
      <c r="FH14" s="8">
        <f>'C завтраками| Bed and breakfast'!FB16*0.9</f>
        <v>15300</v>
      </c>
      <c r="FI14" s="8">
        <f>'C завтраками| Bed and breakfast'!FC16*0.9</f>
        <v>22050</v>
      </c>
      <c r="FJ14" s="8">
        <f>'C завтраками| Bed and breakfast'!FD16*0.9</f>
        <v>22050</v>
      </c>
      <c r="FK14" s="8">
        <f>'C завтраками| Bed and breakfast'!FE16*0.9</f>
        <v>22050</v>
      </c>
      <c r="FL14" s="8">
        <f>'C завтраками| Bed and breakfast'!FF16*0.9</f>
        <v>22050</v>
      </c>
      <c r="FM14" s="8">
        <f>'C завтраками| Bed and breakfast'!FG16*0.9</f>
        <v>22050</v>
      </c>
      <c r="FN14" s="8">
        <f>'C завтраками| Bed and breakfast'!FH16*0.9</f>
        <v>22050</v>
      </c>
      <c r="FO14" s="8">
        <f>'C завтраками| Bed and breakfast'!FI16*0.9</f>
        <v>22050</v>
      </c>
      <c r="FP14" s="8">
        <f>'C завтраками| Bed and breakfast'!FJ16*0.9</f>
        <v>22050</v>
      </c>
      <c r="FQ14" s="8">
        <f>'C завтраками| Bed and breakfast'!FK16*0.9</f>
        <v>22050</v>
      </c>
      <c r="FR14" s="8">
        <f>'C завтраками| Bed and breakfast'!FL16*0.9</f>
        <v>22050</v>
      </c>
      <c r="FS14" s="8">
        <f>'C завтраками| Bed and breakfast'!FM16*0.9</f>
        <v>22050</v>
      </c>
      <c r="FT14" s="8">
        <f>'C завтраками| Bed and breakfast'!FN16*0.9</f>
        <v>22050</v>
      </c>
      <c r="FU14" s="8">
        <f>'C завтраками| Bed and breakfast'!FO16*0.9</f>
        <v>22050</v>
      </c>
      <c r="FV14" s="8">
        <f>'C завтраками| Bed and breakfast'!FP16*0.9</f>
        <v>22050</v>
      </c>
      <c r="FW14" s="8">
        <f>'C завтраками| Bed and breakfast'!FQ16*0.9</f>
        <v>22050</v>
      </c>
      <c r="FX14" s="8">
        <f>'C завтраками| Bed and breakfast'!FR16*0.9</f>
        <v>22050</v>
      </c>
      <c r="FY14" s="8">
        <f>'C завтраками| Bed and breakfast'!FS16*0.9</f>
        <v>22050</v>
      </c>
      <c r="FZ14" s="8">
        <f>'C завтраками| Bed and breakfast'!FT16*0.9</f>
        <v>22050</v>
      </c>
      <c r="GA14" s="8">
        <f>'C завтраками| Bed and breakfast'!FU16*0.9</f>
        <v>22050</v>
      </c>
      <c r="GB14" s="8">
        <f>'C завтраками| Bed and breakfast'!FV16*0.9</f>
        <v>22050</v>
      </c>
      <c r="GC14" s="8">
        <f>'C завтраками| Bed and breakfast'!FW16*0.9</f>
        <v>22050</v>
      </c>
      <c r="GD14" s="8">
        <f>'C завтраками| Bed and breakfast'!FX16*0.9</f>
        <v>22050</v>
      </c>
      <c r="GE14" s="8">
        <f>'C завтраками| Bed and breakfast'!FY16*0.9</f>
        <v>22050</v>
      </c>
      <c r="GF14" s="8">
        <f>'C завтраками| Bed and breakfast'!FZ16*0.9</f>
        <v>22050</v>
      </c>
      <c r="GG14" s="8">
        <f>'C завтраками| Bed and breakfast'!GA16*0.9</f>
        <v>15300</v>
      </c>
      <c r="GH14" s="8">
        <f>'C завтраками| Bed and breakfast'!GB16*0.9</f>
        <v>15300</v>
      </c>
      <c r="GI14" s="8">
        <f>'C завтраками| Bed and breakfast'!GC16*0.9</f>
        <v>23760</v>
      </c>
      <c r="GJ14" s="8">
        <f>'C завтраками| Bed and breakfast'!GD16*0.9</f>
        <v>23760</v>
      </c>
      <c r="GK14" s="8">
        <f>'C завтраками| Bed and breakfast'!GE16*0.9</f>
        <v>23760</v>
      </c>
      <c r="GL14" s="8">
        <f>'C завтраками| Bed and breakfast'!GF16*0.9</f>
        <v>23760</v>
      </c>
      <c r="GM14" s="8">
        <f>'C завтраками| Bed and breakfast'!GG16*0.9</f>
        <v>23760</v>
      </c>
      <c r="GN14" s="8">
        <f>'C завтраками| Bed and breakfast'!GH16*0.9</f>
        <v>23760</v>
      </c>
      <c r="GO14" s="8">
        <f>'C завтраками| Bed and breakfast'!GI16*0.9</f>
        <v>23760</v>
      </c>
      <c r="GP14" s="8">
        <f>'C завтраками| Bed and breakfast'!GJ16*0.9</f>
        <v>23760</v>
      </c>
      <c r="GQ14" s="8">
        <f>'C завтраками| Bed and breakfast'!GK16*0.9</f>
        <v>23760</v>
      </c>
      <c r="GR14" s="8">
        <f>'C завтраками| Bed and breakfast'!GL16*0.9</f>
        <v>23760</v>
      </c>
      <c r="GS14" s="8">
        <f>'C завтраками| Bed and breakfast'!GM16*0.9</f>
        <v>18360</v>
      </c>
      <c r="GT14" s="8">
        <f>'C завтраками| Bed and breakfast'!GN16*0.9</f>
        <v>18360</v>
      </c>
      <c r="GU14" s="8">
        <f>'C завтраками| Bed and breakfast'!GO16*0.9</f>
        <v>18360</v>
      </c>
      <c r="GV14" s="8">
        <f>'C завтраками| Bed and breakfast'!GP16*0.9</f>
        <v>18360</v>
      </c>
      <c r="GW14" s="8">
        <f>'C завтраками| Bed and breakfast'!GQ16*0.9</f>
        <v>18810</v>
      </c>
      <c r="GX14" s="8">
        <f>'C завтраками| Bed and breakfast'!GR16*0.9</f>
        <v>18810</v>
      </c>
      <c r="GY14" s="8">
        <f>'C завтраками| Bed and breakfast'!GS16*0.9</f>
        <v>19890</v>
      </c>
      <c r="GZ14" s="8">
        <f>'C завтраками| Bed and breakfast'!GT16*0.9</f>
        <v>19890</v>
      </c>
      <c r="HA14" s="8">
        <f>'C завтраками| Bed and breakfast'!GU16*0.9</f>
        <v>18810</v>
      </c>
      <c r="HB14" s="8">
        <f>'C завтраками| Bed and breakfast'!GV16*0.9</f>
        <v>18810</v>
      </c>
      <c r="HC14" s="8">
        <f>'C завтраками| Bed and breakfast'!GW16*0.9</f>
        <v>18810</v>
      </c>
      <c r="HD14" s="8">
        <f>'C завтраками| Bed and breakfast'!GX16*0.9</f>
        <v>18810</v>
      </c>
      <c r="HE14" s="8">
        <f>'C завтраками| Bed and breakfast'!GY16*0.9</f>
        <v>18810</v>
      </c>
      <c r="HF14" s="8">
        <f>'C завтраками| Bed and breakfast'!GZ16*0.9</f>
        <v>19890</v>
      </c>
      <c r="HG14" s="8">
        <f>'C завтраками| Bed and breakfast'!HA16*0.9</f>
        <v>19890</v>
      </c>
      <c r="HH14" s="8">
        <f>'C завтраками| Bed and breakfast'!HB16*0.9</f>
        <v>18810</v>
      </c>
      <c r="HI14" s="8">
        <f>'C завтраками| Bed and breakfast'!HC16*0.9</f>
        <v>18810</v>
      </c>
      <c r="HJ14" s="8">
        <f>'C завтраками| Bed and breakfast'!HD16*0.9</f>
        <v>18810</v>
      </c>
      <c r="HK14" s="8">
        <f>'C завтраками| Bed and breakfast'!HE16*0.9</f>
        <v>18810</v>
      </c>
      <c r="HL14" s="8">
        <f>'C завтраками| Bed and breakfast'!HF16*0.9</f>
        <v>18810</v>
      </c>
      <c r="HM14" s="8">
        <f>'C завтраками| Bed and breakfast'!HG16*0.9</f>
        <v>16650</v>
      </c>
      <c r="HN14" s="8">
        <f>'C завтраками| Bed and breakfast'!HH16*0.9</f>
        <v>19890</v>
      </c>
      <c r="HO14" s="8">
        <f>'C завтраками| Bed and breakfast'!HI16*0.9</f>
        <v>18810</v>
      </c>
      <c r="HP14" s="8">
        <f>'C завтраками| Bed and breakfast'!HJ16*0.9</f>
        <v>18810</v>
      </c>
      <c r="HQ14" s="8">
        <f>'C завтраками| Bed and breakfast'!HK16*0.9</f>
        <v>18810</v>
      </c>
      <c r="HR14" s="8">
        <f>'C завтраками| Bed and breakfast'!HL16*0.9</f>
        <v>18810</v>
      </c>
      <c r="HS14" s="8">
        <f>'C завтраками| Bed and breakfast'!HM16*0.9</f>
        <v>18810</v>
      </c>
      <c r="HT14" s="8">
        <f>'C завтраками| Bed and breakfast'!HN16*0.9</f>
        <v>19890</v>
      </c>
      <c r="HU14" s="8">
        <f>'C завтраками| Bed and breakfast'!HO16*0.9</f>
        <v>19890</v>
      </c>
      <c r="HV14" s="8">
        <f>'C завтраками| Bed and breakfast'!HP16*0.9</f>
        <v>18810</v>
      </c>
      <c r="HW14" s="8">
        <f>'C завтраками| Bed and breakfast'!HQ16*0.9</f>
        <v>18810</v>
      </c>
      <c r="HX14" s="8">
        <f>'C завтраками| Bed and breakfast'!HR16*0.9</f>
        <v>18810</v>
      </c>
      <c r="HY14" s="8">
        <f>'C завтраками| Bed and breakfast'!HS16*0.9</f>
        <v>18810</v>
      </c>
      <c r="HZ14" s="8">
        <f>'C завтраками| Bed and breakfast'!HT16*0.9</f>
        <v>18810</v>
      </c>
      <c r="IA14" s="8">
        <f>'C завтраками| Bed and breakfast'!HU16*0.9</f>
        <v>19890</v>
      </c>
      <c r="IB14" s="8">
        <f>'C завтраками| Bed and breakfast'!HV16*0.9</f>
        <v>19890</v>
      </c>
      <c r="IC14" s="8">
        <f>'C завтраками| Bed and breakfast'!HW16*0.9</f>
        <v>18810</v>
      </c>
      <c r="ID14" s="8">
        <f>'C завтраками| Bed and breakfast'!HX16*0.9</f>
        <v>18810</v>
      </c>
      <c r="IE14" s="8">
        <f>'C завтраками| Bed and breakfast'!HY16*0.9</f>
        <v>18810</v>
      </c>
      <c r="IF14" s="8">
        <f>'C завтраками| Bed and breakfast'!HZ16*0.9</f>
        <v>18810</v>
      </c>
      <c r="IG14" s="8">
        <f>'C завтраками| Bed and breakfast'!IA16*0.9</f>
        <v>18810</v>
      </c>
      <c r="IH14" s="8">
        <f>'C завтраками| Bed and breakfast'!IB16*0.9</f>
        <v>19890</v>
      </c>
      <c r="II14" s="8">
        <f>'C завтраками| Bed and breakfast'!IC16*0.9</f>
        <v>19890</v>
      </c>
      <c r="IJ14" s="8">
        <f>'C завтраками| Bed and breakfast'!ID16*0.9</f>
        <v>17100</v>
      </c>
      <c r="IK14" s="8">
        <f>'C завтраками| Bed and breakfast'!IE16*0.9</f>
        <v>17100</v>
      </c>
      <c r="IL14" s="8">
        <f>'C завтраками| Bed and breakfast'!IF16*0.9</f>
        <v>17100</v>
      </c>
      <c r="IM14" s="8">
        <f>'C завтраками| Bed and breakfast'!IG16*0.9</f>
        <v>17100</v>
      </c>
      <c r="IN14" s="8">
        <f>'C завтраками| Bed and breakfast'!IH16*0.9</f>
        <v>17100</v>
      </c>
      <c r="IO14" s="8">
        <f>'C завтраками| Bed and breakfast'!II16*0.9</f>
        <v>18810</v>
      </c>
      <c r="IP14" s="8">
        <f>'C завтраками| Bed and breakfast'!IJ16*0.9</f>
        <v>18810</v>
      </c>
      <c r="IQ14" s="8">
        <f>'C завтраками| Bed and breakfast'!IK16*0.9</f>
        <v>16650</v>
      </c>
      <c r="IR14" s="8">
        <f>'C завтраками| Bed and breakfast'!IL16*0.9</f>
        <v>16650</v>
      </c>
      <c r="IS14" s="8">
        <f>'C завтраками| Bed and breakfast'!IM16*0.9</f>
        <v>16650</v>
      </c>
      <c r="IT14" s="8">
        <f>'C завтраками| Bed and breakfast'!IN16*0.9</f>
        <v>16650</v>
      </c>
      <c r="IU14" s="8">
        <f>'C завтраками| Bed and breakfast'!IO16*0.9</f>
        <v>16650</v>
      </c>
      <c r="IV14" s="8">
        <f>'C завтраками| Bed and breakfast'!IP16*0.9</f>
        <v>18810</v>
      </c>
      <c r="IW14" s="8">
        <f>'C завтраками| Bed and breakfast'!IQ16*0.9</f>
        <v>18810</v>
      </c>
      <c r="IX14" s="8">
        <f>'C завтраками| Bed and breakfast'!IR16*0.9</f>
        <v>16650</v>
      </c>
      <c r="IY14" s="8">
        <f>'C завтраками| Bed and breakfast'!IS16*0.9</f>
        <v>16650</v>
      </c>
      <c r="IZ14" s="8">
        <f>'C завтраками| Bed and breakfast'!IT16*0.9</f>
        <v>16650</v>
      </c>
      <c r="JA14" s="8">
        <f>'C завтраками| Bed and breakfast'!IU16*0.9</f>
        <v>16650</v>
      </c>
      <c r="JB14" s="8">
        <f>'C завтраками| Bed and breakfast'!IV16*0.9</f>
        <v>16650</v>
      </c>
      <c r="JC14" s="8">
        <f>'C завтраками| Bed and breakfast'!IW16*0.9</f>
        <v>18810</v>
      </c>
      <c r="JD14" s="8">
        <f>'C завтраками| Bed and breakfast'!IX16*0.9</f>
        <v>18810</v>
      </c>
      <c r="JE14" s="8">
        <f>'C завтраками| Bed and breakfast'!IY16*0.9</f>
        <v>16650</v>
      </c>
      <c r="JF14" s="8">
        <f>'C завтраками| Bed and breakfast'!IZ16*0.9</f>
        <v>16650</v>
      </c>
      <c r="JG14" s="8">
        <f>'C завтраками| Bed and breakfast'!JA16*0.9</f>
        <v>16650</v>
      </c>
      <c r="JH14" s="8">
        <f>'C завтраками| Bed and breakfast'!JB16*0.9</f>
        <v>16650</v>
      </c>
      <c r="JI14" s="8">
        <f>'C завтраками| Bed and breakfast'!JC16*0.9</f>
        <v>16650</v>
      </c>
      <c r="JJ14" s="8">
        <f>'C завтраками| Bed and breakfast'!JD16*0.9</f>
        <v>18810</v>
      </c>
      <c r="JK14" s="8">
        <f>'C завтраками| Bed and breakfast'!JE16*0.9</f>
        <v>18810</v>
      </c>
      <c r="JL14" s="8">
        <f>'C завтраками| Bed and breakfast'!JF16*0.9</f>
        <v>16650</v>
      </c>
      <c r="JM14" s="8">
        <f>'C завтраками| Bed and breakfast'!JG16*0.9</f>
        <v>16650</v>
      </c>
      <c r="JN14" s="8">
        <f>'C завтраками| Bed and breakfast'!JH16*0.9</f>
        <v>16650</v>
      </c>
      <c r="JO14" s="8">
        <f>'C завтраками| Bed and breakfast'!JI16*0.9</f>
        <v>16650</v>
      </c>
      <c r="JP14" s="8">
        <f>'C завтраками| Bed and breakfast'!JJ16*0.9</f>
        <v>16650</v>
      </c>
      <c r="JQ14" s="8">
        <f>'C завтраками| Bed and breakfast'!JK16*0.9</f>
        <v>18810</v>
      </c>
      <c r="JR14" s="8">
        <f>'C завтраками| Bed and breakfast'!JL16*0.9</f>
        <v>18810</v>
      </c>
      <c r="JS14" s="8">
        <f>'C завтраками| Bed and breakfast'!JM16*0.9</f>
        <v>17730</v>
      </c>
      <c r="JT14" s="8">
        <f>'C завтраками| Bed and breakfast'!JN16*0.9</f>
        <v>17730</v>
      </c>
      <c r="JU14" s="8">
        <f>'C завтраками| Bed and breakfast'!JO16*0.9</f>
        <v>17730</v>
      </c>
      <c r="JV14" s="8">
        <f>'C завтраками| Bed and breakfast'!JP16*0.9</f>
        <v>17730</v>
      </c>
    </row>
    <row r="15" spans="1:282" s="53" customFormat="1" x14ac:dyDescent="0.2">
      <c r="A15" s="42" t="s">
        <v>84</v>
      </c>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row>
    <row r="16" spans="1:282" s="53" customFormat="1" x14ac:dyDescent="0.2">
      <c r="A16" s="88">
        <f>A7</f>
        <v>1</v>
      </c>
      <c r="B16" s="8" t="e">
        <f>'C завтраками| Bed and breakfast'!#REF!*0.9</f>
        <v>#REF!</v>
      </c>
      <c r="C16" s="8" t="e">
        <f>'C завтраками| Bed and breakfast'!#REF!*0.9</f>
        <v>#REF!</v>
      </c>
      <c r="D16" s="8" t="e">
        <f>'C завтраками| Bed and breakfast'!#REF!*0.9</f>
        <v>#REF!</v>
      </c>
      <c r="E16" s="8" t="e">
        <f>'C завтраками| Bed and breakfast'!#REF!*0.9</f>
        <v>#REF!</v>
      </c>
      <c r="F16" s="8" t="e">
        <f>'C завтраками| Bed and breakfast'!#REF!*0.9</f>
        <v>#REF!</v>
      </c>
      <c r="G16" s="8" t="e">
        <f>'C завтраками| Bed and breakfast'!#REF!*0.9</f>
        <v>#REF!</v>
      </c>
      <c r="H16" s="8">
        <f>'C завтраками| Bed and breakfast'!B18*0.9</f>
        <v>36225</v>
      </c>
      <c r="I16" s="8">
        <f>'C завтраками| Bed and breakfast'!C18*0.9</f>
        <v>49275</v>
      </c>
      <c r="J16" s="8">
        <f>'C завтраками| Bed and breakfast'!D18*0.9</f>
        <v>49275</v>
      </c>
      <c r="K16" s="8">
        <f>'C завтраками| Bed and breakfast'!E18*0.9</f>
        <v>49275</v>
      </c>
      <c r="L16" s="8">
        <f>'C завтраками| Bed and breakfast'!F18*0.9</f>
        <v>42975</v>
      </c>
      <c r="M16" s="8">
        <f>'C завтраками| Bed and breakfast'!G18*0.9</f>
        <v>42975</v>
      </c>
      <c r="N16" s="8">
        <f>'C завтраками| Bed and breakfast'!H18*0.9</f>
        <v>42975</v>
      </c>
      <c r="O16" s="8">
        <f>'C завтраками| Bed and breakfast'!I18*0.9</f>
        <v>42975</v>
      </c>
      <c r="P16" s="8">
        <f>'C завтраками| Bed and breakfast'!J18*0.9</f>
        <v>42975</v>
      </c>
      <c r="Q16" s="8">
        <f>'C завтраками| Bed and breakfast'!K18*0.9</f>
        <v>42975</v>
      </c>
      <c r="R16" s="8">
        <f>'C завтраками| Bed and breakfast'!L18*0.9</f>
        <v>35505</v>
      </c>
      <c r="S16" s="8">
        <f>'C завтраками| Bed and breakfast'!M18*0.9</f>
        <v>20655</v>
      </c>
      <c r="T16" s="8">
        <f>'C завтраками| Bed and breakfast'!N18*0.9</f>
        <v>20655</v>
      </c>
      <c r="U16" s="8">
        <f>'C завтраками| Bed and breakfast'!O18*0.9</f>
        <v>20655</v>
      </c>
      <c r="V16" s="8">
        <f>'C завтраками| Bed and breakfast'!P18*0.9</f>
        <v>20655</v>
      </c>
      <c r="W16" s="8">
        <f>'C завтраками| Bed and breakfast'!Q18*0.9</f>
        <v>20655</v>
      </c>
      <c r="X16" s="8">
        <f>'C завтраками| Bed and breakfast'!R18*0.9</f>
        <v>22455</v>
      </c>
      <c r="Y16" s="8">
        <f>'C завтраками| Bed and breakfast'!S18*0.9</f>
        <v>22455</v>
      </c>
      <c r="Z16" s="8">
        <f>'C завтраками| Bed and breakfast'!T18*0.9</f>
        <v>22455</v>
      </c>
      <c r="AA16" s="8">
        <f>'C завтраками| Bed and breakfast'!U18*0.9</f>
        <v>22455</v>
      </c>
      <c r="AB16" s="8">
        <f>'C завтраками| Bed and breakfast'!V18*0.9</f>
        <v>22455</v>
      </c>
      <c r="AC16" s="8">
        <f>'C завтраками| Bed and breakfast'!W18*0.9</f>
        <v>20655</v>
      </c>
      <c r="AD16" s="8">
        <f>'C завтраками| Bed and breakfast'!X18*0.9</f>
        <v>20655</v>
      </c>
      <c r="AE16" s="8">
        <f>'C завтраками| Bed and breakfast'!Y18*0.9</f>
        <v>20655</v>
      </c>
      <c r="AF16" s="8">
        <f>'C завтраками| Bed and breakfast'!Z18*0.9</f>
        <v>20655</v>
      </c>
      <c r="AG16" s="8">
        <f>'C завтраками| Bed and breakfast'!AA18*0.9</f>
        <v>20655</v>
      </c>
      <c r="AH16" s="8">
        <f>'C завтраками| Bed and breakfast'!AB18*0.9</f>
        <v>24255</v>
      </c>
      <c r="AI16" s="8">
        <f>'C завтраками| Bed and breakfast'!AC18*0.9</f>
        <v>24255</v>
      </c>
      <c r="AJ16" s="8">
        <f>'C завтраками| Bed and breakfast'!AD18*0.9</f>
        <v>24255</v>
      </c>
      <c r="AK16" s="8">
        <f>'C завтраками| Bed and breakfast'!AE18*0.9</f>
        <v>24255</v>
      </c>
      <c r="AL16" s="8">
        <f>'C завтраками| Bed and breakfast'!AF18*0.9</f>
        <v>24255</v>
      </c>
      <c r="AM16" s="8">
        <f>'C завтраками| Bed and breakfast'!AG18*0.9</f>
        <v>26055</v>
      </c>
      <c r="AN16" s="8">
        <f>'C завтраками| Bed and breakfast'!AH18*0.9</f>
        <v>28305</v>
      </c>
      <c r="AO16" s="8">
        <f>'C завтраками| Bed and breakfast'!AI18*0.9</f>
        <v>28755</v>
      </c>
      <c r="AP16" s="8">
        <f>'C завтраками| Bed and breakfast'!AJ18*0.9</f>
        <v>28755</v>
      </c>
      <c r="AQ16" s="8">
        <f>'C завтраками| Bed and breakfast'!AK18*0.9</f>
        <v>28755</v>
      </c>
      <c r="AR16" s="8">
        <f>'C завтраками| Bed and breakfast'!AL18*0.9</f>
        <v>28755</v>
      </c>
      <c r="AS16" s="8">
        <f>'C завтраками| Bed and breakfast'!AM18*0.9</f>
        <v>28755</v>
      </c>
      <c r="AT16" s="8">
        <f>'C завтраками| Bed and breakfast'!AN18*0.9</f>
        <v>28755</v>
      </c>
      <c r="AU16" s="8">
        <f>'C завтраками| Bed and breakfast'!AO18*0.9</f>
        <v>28755</v>
      </c>
      <c r="AV16" s="8">
        <f>'C завтраками| Bed and breakfast'!AP18*0.9</f>
        <v>28755</v>
      </c>
      <c r="AW16" s="8">
        <f>'C завтраками| Bed and breakfast'!AQ18*0.9</f>
        <v>28755</v>
      </c>
      <c r="AX16" s="8">
        <f>'C завтраками| Bed and breakfast'!AR18*0.9</f>
        <v>28755</v>
      </c>
      <c r="AY16" s="8">
        <f>'C завтраками| Bed and breakfast'!AS18*0.9</f>
        <v>26955</v>
      </c>
      <c r="AZ16" s="8">
        <f>'C завтраками| Bed and breakfast'!AT18*0.9</f>
        <v>26955</v>
      </c>
      <c r="BA16" s="8">
        <f>'C завтраками| Bed and breakfast'!AU18*0.9</f>
        <v>28755</v>
      </c>
      <c r="BB16" s="8">
        <f>'C завтраками| Bed and breakfast'!AV18*0.9</f>
        <v>28755</v>
      </c>
      <c r="BC16" s="8">
        <f>'C завтраками| Bed and breakfast'!AW18*0.9</f>
        <v>30555</v>
      </c>
      <c r="BD16" s="8">
        <f>'C завтраками| Bed and breakfast'!AX18*0.9</f>
        <v>32805</v>
      </c>
      <c r="BE16" s="8">
        <f>'C завтраками| Bed and breakfast'!AY18*0.9</f>
        <v>32805</v>
      </c>
      <c r="BF16" s="8">
        <f>'C завтраками| Bed and breakfast'!AZ18*0.9</f>
        <v>32805</v>
      </c>
      <c r="BG16" s="8">
        <f>'C завтраками| Bed and breakfast'!BA18*0.9</f>
        <v>32805</v>
      </c>
      <c r="BH16" s="8">
        <f>'C завтраками| Bed and breakfast'!BB18*0.9</f>
        <v>35055</v>
      </c>
      <c r="BI16" s="8">
        <f>'C завтраками| Bed and breakfast'!BC18*0.9</f>
        <v>37755</v>
      </c>
      <c r="BJ16" s="8">
        <f>'C завтраками| Bed and breakfast'!BD18*0.9</f>
        <v>37755</v>
      </c>
      <c r="BK16" s="8">
        <f>'C завтраками| Bed and breakfast'!BE18*0.9</f>
        <v>35055</v>
      </c>
      <c r="BL16" s="8">
        <f>'C завтраками| Bed and breakfast'!BF18*0.9</f>
        <v>30555</v>
      </c>
      <c r="BM16" s="8">
        <f>'C завтраками| Bed and breakfast'!BG18*0.9</f>
        <v>30555</v>
      </c>
      <c r="BN16" s="8">
        <f>'C завтраками| Bed and breakfast'!BH18*0.9</f>
        <v>32805</v>
      </c>
      <c r="BO16" s="8">
        <f>'C завтраками| Bed and breakfast'!BI18*0.9</f>
        <v>32805</v>
      </c>
      <c r="BP16" s="8">
        <f>'C завтраками| Bed and breakfast'!BJ18*0.9</f>
        <v>25155</v>
      </c>
      <c r="BQ16" s="8">
        <f>'C завтраками| Bed and breakfast'!BK18*0.9</f>
        <v>25560</v>
      </c>
      <c r="BR16" s="8">
        <f>'C завтраками| Bed and breakfast'!BL18*0.9</f>
        <v>25560</v>
      </c>
      <c r="BS16" s="8">
        <f>'C завтраками| Bed and breakfast'!BM18*0.9</f>
        <v>25560</v>
      </c>
      <c r="BT16" s="8">
        <f>'C завтраками| Bed and breakfast'!BN18*0.9</f>
        <v>24210</v>
      </c>
      <c r="BU16" s="8">
        <f>'C завтраками| Bed and breakfast'!BO18*0.9</f>
        <v>24210</v>
      </c>
      <c r="BV16" s="8">
        <f>'C завтраками| Bed and breakfast'!BP18*0.9</f>
        <v>25560</v>
      </c>
      <c r="BW16" s="8">
        <f>'C завтраками| Bed and breakfast'!BQ18*0.9</f>
        <v>25560</v>
      </c>
      <c r="BX16" s="8">
        <f>'C завтраками| Bed and breakfast'!BR18*0.9</f>
        <v>25560</v>
      </c>
      <c r="BY16" s="8">
        <f>'C завтраками| Bed and breakfast'!BS18*0.9</f>
        <v>24210</v>
      </c>
      <c r="BZ16" s="8">
        <f>'C завтраками| Bed and breakfast'!BT18*0.9</f>
        <v>24210</v>
      </c>
      <c r="CA16" s="8">
        <f>'C завтраками| Bed and breakfast'!BU18*0.9</f>
        <v>24210</v>
      </c>
      <c r="CB16" s="8">
        <f>'C завтраками| Bed and breakfast'!BV18*0.9</f>
        <v>24210</v>
      </c>
      <c r="CC16" s="8">
        <f>'C завтраками| Bed and breakfast'!BW18*0.9</f>
        <v>24210</v>
      </c>
      <c r="CD16" s="8">
        <f>'C завтраками| Bed and breakfast'!BX18*0.9</f>
        <v>24210</v>
      </c>
      <c r="CE16" s="8">
        <f>'C завтраками| Bed and breakfast'!BY18*0.9</f>
        <v>24210</v>
      </c>
      <c r="CF16" s="8">
        <f>'C завтраками| Bed and breakfast'!BZ18*0.9</f>
        <v>24210</v>
      </c>
      <c r="CG16" s="8">
        <f>'C завтраками| Bed and breakfast'!CA18*0.9</f>
        <v>24210</v>
      </c>
      <c r="CH16" s="8">
        <f>'C завтраками| Bed and breakfast'!CB18*0.9</f>
        <v>24210</v>
      </c>
      <c r="CI16" s="8">
        <f>'C завтраками| Bed and breakfast'!CC18*0.9</f>
        <v>24210</v>
      </c>
      <c r="CJ16" s="8">
        <f>'C завтраками| Bed and breakfast'!CD18*0.9</f>
        <v>24210</v>
      </c>
      <c r="CK16" s="8">
        <f>'C завтраками| Bed and breakfast'!CE18*0.9</f>
        <v>24210</v>
      </c>
      <c r="CL16" s="8">
        <f>'C завтраками| Bed and breakfast'!CF18*0.9</f>
        <v>24210</v>
      </c>
      <c r="CM16" s="8">
        <f>'C завтраками| Bed and breakfast'!CG18*0.9</f>
        <v>24210</v>
      </c>
      <c r="CN16" s="8">
        <f>'C завтраками| Bed and breakfast'!CH18*0.9</f>
        <v>24210</v>
      </c>
      <c r="CO16" s="8">
        <f>'C завтраками| Bed and breakfast'!CI18*0.9</f>
        <v>24210</v>
      </c>
      <c r="CP16" s="8">
        <f>'C завтраками| Bed and breakfast'!CJ18*0.9</f>
        <v>24210</v>
      </c>
      <c r="CQ16" s="8">
        <f>'C завтраками| Bed and breakfast'!CK18*0.9</f>
        <v>24210</v>
      </c>
      <c r="CR16" s="8">
        <f>'C завтраками| Bed and breakfast'!CL18*0.9</f>
        <v>24210</v>
      </c>
      <c r="CS16" s="8">
        <f>'C завтраками| Bed and breakfast'!CM18*0.9</f>
        <v>24210</v>
      </c>
      <c r="CT16" s="8">
        <f>'C завтраками| Bed and breakfast'!CN18*0.9</f>
        <v>24210</v>
      </c>
      <c r="CU16" s="8">
        <f>'C завтраками| Bed and breakfast'!CO18*0.9</f>
        <v>24210</v>
      </c>
      <c r="CV16" s="8">
        <f>'C завтраками| Bed and breakfast'!CP18*0.9</f>
        <v>15885</v>
      </c>
      <c r="CW16" s="8">
        <f>'C завтраками| Bed and breakfast'!CQ18*0.9</f>
        <v>15885</v>
      </c>
      <c r="CX16" s="8">
        <f>'C завтраками| Bed and breakfast'!CR18*0.9</f>
        <v>16335</v>
      </c>
      <c r="CY16" s="8">
        <f>'C завтраками| Bed and breakfast'!CS18*0.9</f>
        <v>16335</v>
      </c>
      <c r="CZ16" s="8">
        <f>'C завтраками| Bed and breakfast'!CT18*0.9</f>
        <v>15885</v>
      </c>
      <c r="DA16" s="8">
        <f>'C завтраками| Bed and breakfast'!CU18*0.9</f>
        <v>15885</v>
      </c>
      <c r="DB16" s="8">
        <f>'C завтраками| Bed and breakfast'!CV18*0.9</f>
        <v>15885</v>
      </c>
      <c r="DC16" s="8">
        <f>'C завтраками| Bed and breakfast'!CW18*0.9</f>
        <v>15885</v>
      </c>
      <c r="DD16" s="8">
        <f>'C завтраками| Bed and breakfast'!CX18*0.9</f>
        <v>15885</v>
      </c>
      <c r="DE16" s="8">
        <f>'C завтраками| Bed and breakfast'!CY18*0.9</f>
        <v>16335</v>
      </c>
      <c r="DF16" s="8">
        <f>'C завтраками| Bed and breakfast'!CZ18*0.9</f>
        <v>16335</v>
      </c>
      <c r="DG16" s="8">
        <f>'C завтраками| Bed and breakfast'!DA18*0.9</f>
        <v>15885</v>
      </c>
      <c r="DH16" s="8">
        <f>'C завтраками| Bed and breakfast'!DB18*0.9</f>
        <v>15885</v>
      </c>
      <c r="DI16" s="8">
        <f>'C завтраками| Bed and breakfast'!DC18*0.9</f>
        <v>15885</v>
      </c>
      <c r="DJ16" s="8">
        <f>'C завтраками| Bed and breakfast'!DD18*0.9</f>
        <v>14985</v>
      </c>
      <c r="DK16" s="8">
        <f>'C завтраками| Bed and breakfast'!DE18*0.9</f>
        <v>14985</v>
      </c>
      <c r="DL16" s="8">
        <f>'C завтраками| Bed and breakfast'!DF18*0.9</f>
        <v>15615</v>
      </c>
      <c r="DM16" s="8">
        <f>'C завтраками| Bed and breakfast'!DG18*0.9</f>
        <v>15615</v>
      </c>
      <c r="DN16" s="8">
        <f>'C завтраками| Bed and breakfast'!DH18*0.9</f>
        <v>14985</v>
      </c>
      <c r="DO16" s="8">
        <f>'C завтраками| Bed and breakfast'!DI18*0.9</f>
        <v>14985</v>
      </c>
      <c r="DP16" s="8">
        <f>'C завтраками| Bed and breakfast'!DJ18*0.9</f>
        <v>14985</v>
      </c>
      <c r="DQ16" s="8">
        <f>'C завтраками| Bed and breakfast'!DK18*0.9</f>
        <v>14985</v>
      </c>
      <c r="DR16" s="8">
        <f>'C завтраками| Bed and breakfast'!DL18*0.9</f>
        <v>14985</v>
      </c>
      <c r="DS16" s="8">
        <f>'C завтраками| Bed and breakfast'!DM18*0.9</f>
        <v>15615</v>
      </c>
      <c r="DT16" s="8">
        <f>'C завтраками| Bed and breakfast'!DN18*0.9</f>
        <v>15615</v>
      </c>
      <c r="DU16" s="8">
        <f>'C завтраками| Bed and breakfast'!DO18*0.9</f>
        <v>14985</v>
      </c>
      <c r="DV16" s="8">
        <f>'C завтраками| Bed and breakfast'!DP18*0.9</f>
        <v>14985</v>
      </c>
      <c r="DW16" s="8">
        <f>'C завтраками| Bed and breakfast'!DQ18*0.9</f>
        <v>14985</v>
      </c>
      <c r="DX16" s="8">
        <f>'C завтраками| Bed and breakfast'!DR18*0.9</f>
        <v>14985</v>
      </c>
      <c r="DY16" s="8">
        <f>'C завтраками| Bed and breakfast'!DS18*0.9</f>
        <v>15885</v>
      </c>
      <c r="DZ16" s="8">
        <f>'C завтраками| Bed and breakfast'!DT18*0.9</f>
        <v>15615</v>
      </c>
      <c r="EA16" s="8">
        <f>'C завтраками| Bed and breakfast'!DU18*0.9</f>
        <v>15615</v>
      </c>
      <c r="EB16" s="8">
        <f>'C завтраками| Bed and breakfast'!DV18*0.9</f>
        <v>15615</v>
      </c>
      <c r="EC16" s="8">
        <f>'C завтраками| Bed and breakfast'!DW18*0.9</f>
        <v>14535</v>
      </c>
      <c r="ED16" s="8">
        <f>'C завтраками| Bed and breakfast'!DX18*0.9</f>
        <v>14535</v>
      </c>
      <c r="EE16" s="8">
        <f>'C завтраками| Bed and breakfast'!DY18*0.9</f>
        <v>14535</v>
      </c>
      <c r="EF16" s="8">
        <f>'C завтраками| Bed and breakfast'!DZ18*0.9</f>
        <v>14535</v>
      </c>
      <c r="EG16" s="8">
        <f>'C завтраками| Bed and breakfast'!EA18*0.9</f>
        <v>14535</v>
      </c>
      <c r="EH16" s="8">
        <f>'C завтраками| Bed and breakfast'!EB18*0.9</f>
        <v>15615</v>
      </c>
      <c r="EI16" s="8">
        <f>'C завтраками| Bed and breakfast'!EC18*0.9</f>
        <v>15615</v>
      </c>
      <c r="EJ16" s="8">
        <f>'C завтраками| Bed and breakfast'!ED18*0.9</f>
        <v>15615</v>
      </c>
      <c r="EK16" s="8">
        <f>'C завтраками| Bed and breakfast'!EE18*0.9</f>
        <v>14265</v>
      </c>
      <c r="EL16" s="8">
        <f>'C завтраками| Bed and breakfast'!EF18*0.9</f>
        <v>14265</v>
      </c>
      <c r="EM16" s="8">
        <f>'C завтраками| Bed and breakfast'!EG18*0.9</f>
        <v>14265</v>
      </c>
      <c r="EN16" s="8">
        <f>'C завтраками| Bed and breakfast'!EH18*0.9</f>
        <v>14535</v>
      </c>
      <c r="EO16" s="8">
        <f>'C завтраками| Bed and breakfast'!EI18*0.9</f>
        <v>14535</v>
      </c>
      <c r="EP16" s="8">
        <f>'C завтраками| Bed and breakfast'!EJ18*0.9</f>
        <v>14265</v>
      </c>
      <c r="EQ16" s="8">
        <f>'C завтраками| Bed and breakfast'!EK18*0.9</f>
        <v>14265</v>
      </c>
      <c r="ER16" s="8">
        <f>'C завтраками| Bed and breakfast'!EL18*0.9</f>
        <v>14265</v>
      </c>
      <c r="ES16" s="8">
        <f>'C завтраками| Bed and breakfast'!EM18*0.9</f>
        <v>14265</v>
      </c>
      <c r="ET16" s="8">
        <f>'C завтраками| Bed and breakfast'!EN18*0.9</f>
        <v>14265</v>
      </c>
      <c r="EU16" s="8">
        <f>'C завтраками| Bed and breakfast'!EO18*0.9</f>
        <v>14535</v>
      </c>
      <c r="EV16" s="8">
        <f>'C завтраками| Bed and breakfast'!EP18*0.9</f>
        <v>14535</v>
      </c>
      <c r="EW16" s="8">
        <f>'C завтраками| Bed and breakfast'!EQ18*0.9</f>
        <v>14265</v>
      </c>
      <c r="EX16" s="8">
        <f>'C завтраками| Bed and breakfast'!ER18*0.9</f>
        <v>14265</v>
      </c>
      <c r="EY16" s="8">
        <f>'C завтраками| Bed and breakfast'!ES18*0.9</f>
        <v>14265</v>
      </c>
      <c r="EZ16" s="8">
        <f>'C завтраками| Bed and breakfast'!ET18*0.9</f>
        <v>14265</v>
      </c>
      <c r="FA16" s="8">
        <f>'C завтраками| Bed and breakfast'!EU18*0.9</f>
        <v>14265</v>
      </c>
      <c r="FB16" s="8">
        <f>'C завтраками| Bed and breakfast'!EV18*0.9</f>
        <v>14535</v>
      </c>
      <c r="FC16" s="8">
        <f>'C завтраками| Bed and breakfast'!EW18*0.9</f>
        <v>14535</v>
      </c>
      <c r="FD16" s="8">
        <f>'C завтраками| Bed and breakfast'!EX18*0.9</f>
        <v>15885</v>
      </c>
      <c r="FE16" s="8">
        <f>'C завтраками| Bed and breakfast'!EY18*0.9</f>
        <v>14535</v>
      </c>
      <c r="FF16" s="8">
        <f>'C завтраками| Bed and breakfast'!EZ18*0.9</f>
        <v>14535</v>
      </c>
      <c r="FG16" s="8">
        <f>'C завтраками| Bed and breakfast'!FA18*0.9</f>
        <v>14535</v>
      </c>
      <c r="FH16" s="8">
        <f>'C завтраками| Bed and breakfast'!FB18*0.9</f>
        <v>14535</v>
      </c>
      <c r="FI16" s="8">
        <f>'C завтраками| Bed and breakfast'!FC18*0.9</f>
        <v>21285</v>
      </c>
      <c r="FJ16" s="8">
        <f>'C завтраками| Bed and breakfast'!FD18*0.9</f>
        <v>21285</v>
      </c>
      <c r="FK16" s="8">
        <f>'C завтраками| Bed and breakfast'!FE18*0.9</f>
        <v>21285</v>
      </c>
      <c r="FL16" s="8">
        <f>'C завтраками| Bed and breakfast'!FF18*0.9</f>
        <v>21285</v>
      </c>
      <c r="FM16" s="8">
        <f>'C завтраками| Bed and breakfast'!FG18*0.9</f>
        <v>21285</v>
      </c>
      <c r="FN16" s="8">
        <f>'C завтраками| Bed and breakfast'!FH18*0.9</f>
        <v>21285</v>
      </c>
      <c r="FO16" s="8">
        <f>'C завтраками| Bed and breakfast'!FI18*0.9</f>
        <v>21285</v>
      </c>
      <c r="FP16" s="8">
        <f>'C завтраками| Bed and breakfast'!FJ18*0.9</f>
        <v>21285</v>
      </c>
      <c r="FQ16" s="8">
        <f>'C завтраками| Bed and breakfast'!FK18*0.9</f>
        <v>21285</v>
      </c>
      <c r="FR16" s="8">
        <f>'C завтраками| Bed and breakfast'!FL18*0.9</f>
        <v>21285</v>
      </c>
      <c r="FS16" s="8">
        <f>'C завтраками| Bed and breakfast'!FM18*0.9</f>
        <v>21285</v>
      </c>
      <c r="FT16" s="8">
        <f>'C завтраками| Bed and breakfast'!FN18*0.9</f>
        <v>21285</v>
      </c>
      <c r="FU16" s="8">
        <f>'C завтраками| Bed and breakfast'!FO18*0.9</f>
        <v>21285</v>
      </c>
      <c r="FV16" s="8">
        <f>'C завтраками| Bed and breakfast'!FP18*0.9</f>
        <v>21285</v>
      </c>
      <c r="FW16" s="8">
        <f>'C завтраками| Bed and breakfast'!FQ18*0.9</f>
        <v>21285</v>
      </c>
      <c r="FX16" s="8">
        <f>'C завтраками| Bed and breakfast'!FR18*0.9</f>
        <v>21285</v>
      </c>
      <c r="FY16" s="8">
        <f>'C завтраками| Bed and breakfast'!FS18*0.9</f>
        <v>21285</v>
      </c>
      <c r="FZ16" s="8">
        <f>'C завтраками| Bed and breakfast'!FT18*0.9</f>
        <v>21285</v>
      </c>
      <c r="GA16" s="8">
        <f>'C завтраками| Bed and breakfast'!FU18*0.9</f>
        <v>21285</v>
      </c>
      <c r="GB16" s="8">
        <f>'C завтраками| Bed and breakfast'!FV18*0.9</f>
        <v>21285</v>
      </c>
      <c r="GC16" s="8">
        <f>'C завтраками| Bed and breakfast'!FW18*0.9</f>
        <v>21285</v>
      </c>
      <c r="GD16" s="8">
        <f>'C завтраками| Bed and breakfast'!FX18*0.9</f>
        <v>21285</v>
      </c>
      <c r="GE16" s="8">
        <f>'C завтраками| Bed and breakfast'!FY18*0.9</f>
        <v>21285</v>
      </c>
      <c r="GF16" s="8">
        <f>'C завтраками| Bed and breakfast'!FZ18*0.9</f>
        <v>21285</v>
      </c>
      <c r="GG16" s="8">
        <f>'C завтраками| Bed and breakfast'!GA18*0.9</f>
        <v>14535</v>
      </c>
      <c r="GH16" s="8">
        <f>'C завтраками| Bed and breakfast'!GB18*0.9</f>
        <v>14535</v>
      </c>
      <c r="GI16" s="8">
        <f>'C завтраками| Bed and breakfast'!GC18*0.9</f>
        <v>22995</v>
      </c>
      <c r="GJ16" s="8">
        <f>'C завтраками| Bed and breakfast'!GD18*0.9</f>
        <v>22995</v>
      </c>
      <c r="GK16" s="8">
        <f>'C завтраками| Bed and breakfast'!GE18*0.9</f>
        <v>22995</v>
      </c>
      <c r="GL16" s="8">
        <f>'C завтраками| Bed and breakfast'!GF18*0.9</f>
        <v>22995</v>
      </c>
      <c r="GM16" s="8">
        <f>'C завтраками| Bed and breakfast'!GG18*0.9</f>
        <v>22995</v>
      </c>
      <c r="GN16" s="8">
        <f>'C завтраками| Bed and breakfast'!GH18*0.9</f>
        <v>22995</v>
      </c>
      <c r="GO16" s="8">
        <f>'C завтраками| Bed and breakfast'!GI18*0.9</f>
        <v>22995</v>
      </c>
      <c r="GP16" s="8">
        <f>'C завтраками| Bed and breakfast'!GJ18*0.9</f>
        <v>22995</v>
      </c>
      <c r="GQ16" s="8">
        <f>'C завтраками| Bed and breakfast'!GK18*0.9</f>
        <v>22995</v>
      </c>
      <c r="GR16" s="8">
        <f>'C завтраками| Bed and breakfast'!GL18*0.9</f>
        <v>22995</v>
      </c>
      <c r="GS16" s="8">
        <f>'C завтраками| Bed and breakfast'!GM18*0.9</f>
        <v>17595</v>
      </c>
      <c r="GT16" s="8">
        <f>'C завтраками| Bed and breakfast'!GN18*0.9</f>
        <v>17595</v>
      </c>
      <c r="GU16" s="8">
        <f>'C завтраками| Bed and breakfast'!GO18*0.9</f>
        <v>17595</v>
      </c>
      <c r="GV16" s="8">
        <f>'C завтраками| Bed and breakfast'!GP18*0.9</f>
        <v>17595</v>
      </c>
      <c r="GW16" s="8">
        <f>'C завтраками| Bed and breakfast'!GQ18*0.9</f>
        <v>18045</v>
      </c>
      <c r="GX16" s="8">
        <f>'C завтраками| Bed and breakfast'!GR18*0.9</f>
        <v>18045</v>
      </c>
      <c r="GY16" s="8">
        <f>'C завтраками| Bed and breakfast'!GS18*0.9</f>
        <v>19125</v>
      </c>
      <c r="GZ16" s="8">
        <f>'C завтраками| Bed and breakfast'!GT18*0.9</f>
        <v>19125</v>
      </c>
      <c r="HA16" s="8">
        <f>'C завтраками| Bed and breakfast'!GU18*0.9</f>
        <v>18045</v>
      </c>
      <c r="HB16" s="8">
        <f>'C завтраками| Bed and breakfast'!GV18*0.9</f>
        <v>18045</v>
      </c>
      <c r="HC16" s="8">
        <f>'C завтраками| Bed and breakfast'!GW18*0.9</f>
        <v>18045</v>
      </c>
      <c r="HD16" s="8">
        <f>'C завтраками| Bed and breakfast'!GX18*0.9</f>
        <v>18045</v>
      </c>
      <c r="HE16" s="8">
        <f>'C завтраками| Bed and breakfast'!GY18*0.9</f>
        <v>18045</v>
      </c>
      <c r="HF16" s="8">
        <f>'C завтраками| Bed and breakfast'!GZ18*0.9</f>
        <v>19125</v>
      </c>
      <c r="HG16" s="8">
        <f>'C завтраками| Bed and breakfast'!HA18*0.9</f>
        <v>19125</v>
      </c>
      <c r="HH16" s="8">
        <f>'C завтраками| Bed and breakfast'!HB18*0.9</f>
        <v>18045</v>
      </c>
      <c r="HI16" s="8">
        <f>'C завтраками| Bed and breakfast'!HC18*0.9</f>
        <v>18045</v>
      </c>
      <c r="HJ16" s="8">
        <f>'C завтраками| Bed and breakfast'!HD18*0.9</f>
        <v>18045</v>
      </c>
      <c r="HK16" s="8">
        <f>'C завтраками| Bed and breakfast'!HE18*0.9</f>
        <v>18045</v>
      </c>
      <c r="HL16" s="8">
        <f>'C завтраками| Bed and breakfast'!HF18*0.9</f>
        <v>18045</v>
      </c>
      <c r="HM16" s="8">
        <f>'C завтраками| Bed and breakfast'!HG18*0.9</f>
        <v>15885</v>
      </c>
      <c r="HN16" s="8">
        <f>'C завтраками| Bed and breakfast'!HH18*0.9</f>
        <v>19125</v>
      </c>
      <c r="HO16" s="8">
        <f>'C завтраками| Bed and breakfast'!HI18*0.9</f>
        <v>18045</v>
      </c>
      <c r="HP16" s="8">
        <f>'C завтраками| Bed and breakfast'!HJ18*0.9</f>
        <v>18045</v>
      </c>
      <c r="HQ16" s="8">
        <f>'C завтраками| Bed and breakfast'!HK18*0.9</f>
        <v>18045</v>
      </c>
      <c r="HR16" s="8">
        <f>'C завтраками| Bed and breakfast'!HL18*0.9</f>
        <v>18045</v>
      </c>
      <c r="HS16" s="8">
        <f>'C завтраками| Bed and breakfast'!HM18*0.9</f>
        <v>18045</v>
      </c>
      <c r="HT16" s="8">
        <f>'C завтраками| Bed and breakfast'!HN18*0.9</f>
        <v>19125</v>
      </c>
      <c r="HU16" s="8">
        <f>'C завтраками| Bed and breakfast'!HO18*0.9</f>
        <v>19125</v>
      </c>
      <c r="HV16" s="8">
        <f>'C завтраками| Bed and breakfast'!HP18*0.9</f>
        <v>18045</v>
      </c>
      <c r="HW16" s="8">
        <f>'C завтраками| Bed and breakfast'!HQ18*0.9</f>
        <v>18045</v>
      </c>
      <c r="HX16" s="8">
        <f>'C завтраками| Bed and breakfast'!HR18*0.9</f>
        <v>18045</v>
      </c>
      <c r="HY16" s="8">
        <f>'C завтраками| Bed and breakfast'!HS18*0.9</f>
        <v>18045</v>
      </c>
      <c r="HZ16" s="8">
        <f>'C завтраками| Bed and breakfast'!HT18*0.9</f>
        <v>18045</v>
      </c>
      <c r="IA16" s="8">
        <f>'C завтраками| Bed and breakfast'!HU18*0.9</f>
        <v>19125</v>
      </c>
      <c r="IB16" s="8">
        <f>'C завтраками| Bed and breakfast'!HV18*0.9</f>
        <v>19125</v>
      </c>
      <c r="IC16" s="8">
        <f>'C завтраками| Bed and breakfast'!HW18*0.9</f>
        <v>18045</v>
      </c>
      <c r="ID16" s="8">
        <f>'C завтраками| Bed and breakfast'!HX18*0.9</f>
        <v>18045</v>
      </c>
      <c r="IE16" s="8">
        <f>'C завтраками| Bed and breakfast'!HY18*0.9</f>
        <v>18045</v>
      </c>
      <c r="IF16" s="8">
        <f>'C завтраками| Bed and breakfast'!HZ18*0.9</f>
        <v>18045</v>
      </c>
      <c r="IG16" s="8">
        <f>'C завтраками| Bed and breakfast'!IA18*0.9</f>
        <v>18045</v>
      </c>
      <c r="IH16" s="8">
        <f>'C завтраками| Bed and breakfast'!IB18*0.9</f>
        <v>19125</v>
      </c>
      <c r="II16" s="8">
        <f>'C завтраками| Bed and breakfast'!IC18*0.9</f>
        <v>19125</v>
      </c>
      <c r="IJ16" s="8">
        <f>'C завтраками| Bed and breakfast'!ID18*0.9</f>
        <v>16335</v>
      </c>
      <c r="IK16" s="8">
        <f>'C завтраками| Bed and breakfast'!IE18*0.9</f>
        <v>16335</v>
      </c>
      <c r="IL16" s="8">
        <f>'C завтраками| Bed and breakfast'!IF18*0.9</f>
        <v>16335</v>
      </c>
      <c r="IM16" s="8">
        <f>'C завтраками| Bed and breakfast'!IG18*0.9</f>
        <v>16335</v>
      </c>
      <c r="IN16" s="8">
        <f>'C завтраками| Bed and breakfast'!IH18*0.9</f>
        <v>16335</v>
      </c>
      <c r="IO16" s="8">
        <f>'C завтраками| Bed and breakfast'!II18*0.9</f>
        <v>18045</v>
      </c>
      <c r="IP16" s="8">
        <f>'C завтраками| Bed and breakfast'!IJ18*0.9</f>
        <v>18045</v>
      </c>
      <c r="IQ16" s="8">
        <f>'C завтраками| Bed and breakfast'!IK18*0.9</f>
        <v>15885</v>
      </c>
      <c r="IR16" s="8">
        <f>'C завтраками| Bed and breakfast'!IL18*0.9</f>
        <v>15885</v>
      </c>
      <c r="IS16" s="8">
        <f>'C завтраками| Bed and breakfast'!IM18*0.9</f>
        <v>15885</v>
      </c>
      <c r="IT16" s="8">
        <f>'C завтраками| Bed and breakfast'!IN18*0.9</f>
        <v>15885</v>
      </c>
      <c r="IU16" s="8">
        <f>'C завтраками| Bed and breakfast'!IO18*0.9</f>
        <v>15885</v>
      </c>
      <c r="IV16" s="8">
        <f>'C завтраками| Bed and breakfast'!IP18*0.9</f>
        <v>18045</v>
      </c>
      <c r="IW16" s="8">
        <f>'C завтраками| Bed and breakfast'!IQ18*0.9</f>
        <v>18045</v>
      </c>
      <c r="IX16" s="8">
        <f>'C завтраками| Bed and breakfast'!IR18*0.9</f>
        <v>15885</v>
      </c>
      <c r="IY16" s="8">
        <f>'C завтраками| Bed and breakfast'!IS18*0.9</f>
        <v>15885</v>
      </c>
      <c r="IZ16" s="8">
        <f>'C завтраками| Bed and breakfast'!IT18*0.9</f>
        <v>15885</v>
      </c>
      <c r="JA16" s="8">
        <f>'C завтраками| Bed and breakfast'!IU18*0.9</f>
        <v>15885</v>
      </c>
      <c r="JB16" s="8">
        <f>'C завтраками| Bed and breakfast'!IV18*0.9</f>
        <v>15885</v>
      </c>
      <c r="JC16" s="8">
        <f>'C завтраками| Bed and breakfast'!IW18*0.9</f>
        <v>18045</v>
      </c>
      <c r="JD16" s="8">
        <f>'C завтраками| Bed and breakfast'!IX18*0.9</f>
        <v>18045</v>
      </c>
      <c r="JE16" s="8">
        <f>'C завтраками| Bed and breakfast'!IY18*0.9</f>
        <v>15885</v>
      </c>
      <c r="JF16" s="8">
        <f>'C завтраками| Bed and breakfast'!IZ18*0.9</f>
        <v>15885</v>
      </c>
      <c r="JG16" s="8">
        <f>'C завтраками| Bed and breakfast'!JA18*0.9</f>
        <v>15885</v>
      </c>
      <c r="JH16" s="8">
        <f>'C завтраками| Bed and breakfast'!JB18*0.9</f>
        <v>15885</v>
      </c>
      <c r="JI16" s="8">
        <f>'C завтраками| Bed and breakfast'!JC18*0.9</f>
        <v>15885</v>
      </c>
      <c r="JJ16" s="8">
        <f>'C завтраками| Bed and breakfast'!JD18*0.9</f>
        <v>18045</v>
      </c>
      <c r="JK16" s="8">
        <f>'C завтраками| Bed and breakfast'!JE18*0.9</f>
        <v>18045</v>
      </c>
      <c r="JL16" s="8">
        <f>'C завтраками| Bed and breakfast'!JF18*0.9</f>
        <v>15885</v>
      </c>
      <c r="JM16" s="8">
        <f>'C завтраками| Bed and breakfast'!JG18*0.9</f>
        <v>15885</v>
      </c>
      <c r="JN16" s="8">
        <f>'C завтраками| Bed and breakfast'!JH18*0.9</f>
        <v>15885</v>
      </c>
      <c r="JO16" s="8">
        <f>'C завтраками| Bed and breakfast'!JI18*0.9</f>
        <v>15885</v>
      </c>
      <c r="JP16" s="8">
        <f>'C завтраками| Bed and breakfast'!JJ18*0.9</f>
        <v>15885</v>
      </c>
      <c r="JQ16" s="8">
        <f>'C завтраками| Bed and breakfast'!JK18*0.9</f>
        <v>18045</v>
      </c>
      <c r="JR16" s="8">
        <f>'C завтраками| Bed and breakfast'!JL18*0.9</f>
        <v>18045</v>
      </c>
      <c r="JS16" s="8">
        <f>'C завтраками| Bed and breakfast'!JM18*0.9</f>
        <v>16965</v>
      </c>
      <c r="JT16" s="8">
        <f>'C завтраками| Bed and breakfast'!JN18*0.9</f>
        <v>16965</v>
      </c>
      <c r="JU16" s="8">
        <f>'C завтраками| Bed and breakfast'!JO18*0.9</f>
        <v>16965</v>
      </c>
      <c r="JV16" s="8">
        <f>'C завтраками| Bed and breakfast'!JP18*0.9</f>
        <v>16965</v>
      </c>
    </row>
    <row r="17" spans="1:282" s="53" customFormat="1" x14ac:dyDescent="0.2">
      <c r="A17" s="88">
        <f>A8</f>
        <v>2</v>
      </c>
      <c r="B17" s="8" t="e">
        <f>'C завтраками| Bed and breakfast'!#REF!*0.9</f>
        <v>#REF!</v>
      </c>
      <c r="C17" s="8" t="e">
        <f>'C завтраками| Bed and breakfast'!#REF!*0.9</f>
        <v>#REF!</v>
      </c>
      <c r="D17" s="8" t="e">
        <f>'C завтраками| Bed and breakfast'!#REF!*0.9</f>
        <v>#REF!</v>
      </c>
      <c r="E17" s="8" t="e">
        <f>'C завтраками| Bed and breakfast'!#REF!*0.9</f>
        <v>#REF!</v>
      </c>
      <c r="F17" s="8" t="e">
        <f>'C завтраками| Bed and breakfast'!#REF!*0.9</f>
        <v>#REF!</v>
      </c>
      <c r="G17" s="8" t="e">
        <f>'C завтраками| Bed and breakfast'!#REF!*0.9</f>
        <v>#REF!</v>
      </c>
      <c r="H17" s="8">
        <f>'C завтраками| Bed and breakfast'!B19*0.9</f>
        <v>38250</v>
      </c>
      <c r="I17" s="8">
        <f>'C завтраками| Bed and breakfast'!C19*0.9</f>
        <v>51300</v>
      </c>
      <c r="J17" s="8">
        <f>'C завтраками| Bed and breakfast'!D19*0.9</f>
        <v>51300</v>
      </c>
      <c r="K17" s="8">
        <f>'C завтраками| Bed and breakfast'!E19*0.9</f>
        <v>51300</v>
      </c>
      <c r="L17" s="8">
        <f>'C завтраками| Bed and breakfast'!F19*0.9</f>
        <v>45000</v>
      </c>
      <c r="M17" s="8">
        <f>'C завтраками| Bed and breakfast'!G19*0.9</f>
        <v>45000</v>
      </c>
      <c r="N17" s="8">
        <f>'C завтраками| Bed and breakfast'!H19*0.9</f>
        <v>45000</v>
      </c>
      <c r="O17" s="8">
        <f>'C завтраками| Bed and breakfast'!I19*0.9</f>
        <v>45000</v>
      </c>
      <c r="P17" s="8">
        <f>'C завтраками| Bed and breakfast'!J19*0.9</f>
        <v>45000</v>
      </c>
      <c r="Q17" s="8">
        <f>'C завтраками| Bed and breakfast'!K19*0.9</f>
        <v>45000</v>
      </c>
      <c r="R17" s="8">
        <f>'C завтраками| Bed and breakfast'!L19*0.9</f>
        <v>37260</v>
      </c>
      <c r="S17" s="8">
        <f>'C завтраками| Bed and breakfast'!M19*0.9</f>
        <v>22410</v>
      </c>
      <c r="T17" s="8">
        <f>'C завтраками| Bed and breakfast'!N19*0.9</f>
        <v>22410</v>
      </c>
      <c r="U17" s="8">
        <f>'C завтраками| Bed and breakfast'!O19*0.9</f>
        <v>22410</v>
      </c>
      <c r="V17" s="8">
        <f>'C завтраками| Bed and breakfast'!P19*0.9</f>
        <v>22410</v>
      </c>
      <c r="W17" s="8">
        <f>'C завтраками| Bed and breakfast'!Q19*0.9</f>
        <v>22410</v>
      </c>
      <c r="X17" s="8">
        <f>'C завтраками| Bed and breakfast'!R19*0.9</f>
        <v>24210</v>
      </c>
      <c r="Y17" s="8">
        <f>'C завтраками| Bed and breakfast'!S19*0.9</f>
        <v>24210</v>
      </c>
      <c r="Z17" s="8">
        <f>'C завтраками| Bed and breakfast'!T19*0.9</f>
        <v>24210</v>
      </c>
      <c r="AA17" s="8">
        <f>'C завтраками| Bed and breakfast'!U19*0.9</f>
        <v>24210</v>
      </c>
      <c r="AB17" s="8">
        <f>'C завтраками| Bed and breakfast'!V19*0.9</f>
        <v>24210</v>
      </c>
      <c r="AC17" s="8">
        <f>'C завтраками| Bed and breakfast'!W19*0.9</f>
        <v>22410</v>
      </c>
      <c r="AD17" s="8">
        <f>'C завтраками| Bed and breakfast'!X19*0.9</f>
        <v>22410</v>
      </c>
      <c r="AE17" s="8">
        <f>'C завтраками| Bed and breakfast'!Y19*0.9</f>
        <v>22410</v>
      </c>
      <c r="AF17" s="8">
        <f>'C завтраками| Bed and breakfast'!Z19*0.9</f>
        <v>22410</v>
      </c>
      <c r="AG17" s="8">
        <f>'C завтраками| Bed and breakfast'!AA19*0.9</f>
        <v>22410</v>
      </c>
      <c r="AH17" s="8">
        <f>'C завтраками| Bed and breakfast'!AB19*0.9</f>
        <v>26010</v>
      </c>
      <c r="AI17" s="8">
        <f>'C завтраками| Bed and breakfast'!AC19*0.9</f>
        <v>26010</v>
      </c>
      <c r="AJ17" s="8">
        <f>'C завтраками| Bed and breakfast'!AD19*0.9</f>
        <v>26010</v>
      </c>
      <c r="AK17" s="8">
        <f>'C завтраками| Bed and breakfast'!AE19*0.9</f>
        <v>26010</v>
      </c>
      <c r="AL17" s="8">
        <f>'C завтраками| Bed and breakfast'!AF19*0.9</f>
        <v>26010</v>
      </c>
      <c r="AM17" s="8">
        <f>'C завтраками| Bed and breakfast'!AG19*0.9</f>
        <v>27810</v>
      </c>
      <c r="AN17" s="8">
        <f>'C завтраками| Bed and breakfast'!AH19*0.9</f>
        <v>30060</v>
      </c>
      <c r="AO17" s="8">
        <f>'C завтраками| Bed and breakfast'!AI19*0.9</f>
        <v>30510</v>
      </c>
      <c r="AP17" s="8">
        <f>'C завтраками| Bed and breakfast'!AJ19*0.9</f>
        <v>30510</v>
      </c>
      <c r="AQ17" s="8">
        <f>'C завтраками| Bed and breakfast'!AK19*0.9</f>
        <v>30510</v>
      </c>
      <c r="AR17" s="8">
        <f>'C завтраками| Bed and breakfast'!AL19*0.9</f>
        <v>30510</v>
      </c>
      <c r="AS17" s="8">
        <f>'C завтраками| Bed and breakfast'!AM19*0.9</f>
        <v>30510</v>
      </c>
      <c r="AT17" s="8">
        <f>'C завтраками| Bed and breakfast'!AN19*0.9</f>
        <v>30510</v>
      </c>
      <c r="AU17" s="8">
        <f>'C завтраками| Bed and breakfast'!AO19*0.9</f>
        <v>30510</v>
      </c>
      <c r="AV17" s="8">
        <f>'C завтраками| Bed and breakfast'!AP19*0.9</f>
        <v>30510</v>
      </c>
      <c r="AW17" s="8">
        <f>'C завтраками| Bed and breakfast'!AQ19*0.9</f>
        <v>30510</v>
      </c>
      <c r="AX17" s="8">
        <f>'C завтраками| Bed and breakfast'!AR19*0.9</f>
        <v>30510</v>
      </c>
      <c r="AY17" s="8">
        <f>'C завтраками| Bed and breakfast'!AS19*0.9</f>
        <v>28710</v>
      </c>
      <c r="AZ17" s="8">
        <f>'C завтраками| Bed and breakfast'!AT19*0.9</f>
        <v>28710</v>
      </c>
      <c r="BA17" s="8">
        <f>'C завтраками| Bed and breakfast'!AU19*0.9</f>
        <v>30510</v>
      </c>
      <c r="BB17" s="8">
        <f>'C завтраками| Bed and breakfast'!AV19*0.9</f>
        <v>30510</v>
      </c>
      <c r="BC17" s="8">
        <f>'C завтраками| Bed and breakfast'!AW19*0.9</f>
        <v>32310</v>
      </c>
      <c r="BD17" s="8">
        <f>'C завтраками| Bed and breakfast'!AX19*0.9</f>
        <v>34560</v>
      </c>
      <c r="BE17" s="8">
        <f>'C завтраками| Bed and breakfast'!AY19*0.9</f>
        <v>34560</v>
      </c>
      <c r="BF17" s="8">
        <f>'C завтраками| Bed and breakfast'!AZ19*0.9</f>
        <v>34560</v>
      </c>
      <c r="BG17" s="8">
        <f>'C завтраками| Bed and breakfast'!BA19*0.9</f>
        <v>34560</v>
      </c>
      <c r="BH17" s="8">
        <f>'C завтраками| Bed and breakfast'!BB19*0.9</f>
        <v>36810</v>
      </c>
      <c r="BI17" s="8">
        <f>'C завтраками| Bed and breakfast'!BC19*0.9</f>
        <v>39510</v>
      </c>
      <c r="BJ17" s="8">
        <f>'C завтраками| Bed and breakfast'!BD19*0.9</f>
        <v>39510</v>
      </c>
      <c r="BK17" s="8">
        <f>'C завтраками| Bed and breakfast'!BE19*0.9</f>
        <v>36810</v>
      </c>
      <c r="BL17" s="8">
        <f>'C завтраками| Bed and breakfast'!BF19*0.9</f>
        <v>32310</v>
      </c>
      <c r="BM17" s="8">
        <f>'C завтраками| Bed and breakfast'!BG19*0.9</f>
        <v>32310</v>
      </c>
      <c r="BN17" s="8">
        <f>'C завтраками| Bed and breakfast'!BH19*0.9</f>
        <v>34560</v>
      </c>
      <c r="BO17" s="8">
        <f>'C завтраками| Bed and breakfast'!BI19*0.9</f>
        <v>34560</v>
      </c>
      <c r="BP17" s="8">
        <f>'C завтраками| Bed and breakfast'!BJ19*0.9</f>
        <v>26910</v>
      </c>
      <c r="BQ17" s="8">
        <f>'C завтраками| Bed and breakfast'!BK19*0.9</f>
        <v>27315</v>
      </c>
      <c r="BR17" s="8">
        <f>'C завтраками| Bed and breakfast'!BL19*0.9</f>
        <v>27315</v>
      </c>
      <c r="BS17" s="8">
        <f>'C завтраками| Bed and breakfast'!BM19*0.9</f>
        <v>27315</v>
      </c>
      <c r="BT17" s="8">
        <f>'C завтраками| Bed and breakfast'!BN19*0.9</f>
        <v>25965</v>
      </c>
      <c r="BU17" s="8">
        <f>'C завтраками| Bed and breakfast'!BO19*0.9</f>
        <v>25965</v>
      </c>
      <c r="BV17" s="8">
        <f>'C завтраками| Bed and breakfast'!BP19*0.9</f>
        <v>27315</v>
      </c>
      <c r="BW17" s="8">
        <f>'C завтраками| Bed and breakfast'!BQ19*0.9</f>
        <v>27315</v>
      </c>
      <c r="BX17" s="8">
        <f>'C завтраками| Bed and breakfast'!BR19*0.9</f>
        <v>27315</v>
      </c>
      <c r="BY17" s="8">
        <f>'C завтраками| Bed and breakfast'!BS19*0.9</f>
        <v>25965</v>
      </c>
      <c r="BZ17" s="8">
        <f>'C завтраками| Bed and breakfast'!BT19*0.9</f>
        <v>25965</v>
      </c>
      <c r="CA17" s="8">
        <f>'C завтраками| Bed and breakfast'!BU19*0.9</f>
        <v>25965</v>
      </c>
      <c r="CB17" s="8">
        <f>'C завтраками| Bed and breakfast'!BV19*0.9</f>
        <v>25965</v>
      </c>
      <c r="CC17" s="8">
        <f>'C завтраками| Bed and breakfast'!BW19*0.9</f>
        <v>25965</v>
      </c>
      <c r="CD17" s="8">
        <f>'C завтраками| Bed and breakfast'!BX19*0.9</f>
        <v>25965</v>
      </c>
      <c r="CE17" s="8">
        <f>'C завтраками| Bed and breakfast'!BY19*0.9</f>
        <v>25965</v>
      </c>
      <c r="CF17" s="8">
        <f>'C завтраками| Bed and breakfast'!BZ19*0.9</f>
        <v>25965</v>
      </c>
      <c r="CG17" s="8">
        <f>'C завтраками| Bed and breakfast'!CA19*0.9</f>
        <v>25965</v>
      </c>
      <c r="CH17" s="8">
        <f>'C завтраками| Bed and breakfast'!CB19*0.9</f>
        <v>25965</v>
      </c>
      <c r="CI17" s="8">
        <f>'C завтраками| Bed and breakfast'!CC19*0.9</f>
        <v>25965</v>
      </c>
      <c r="CJ17" s="8">
        <f>'C завтраками| Bed and breakfast'!CD19*0.9</f>
        <v>25965</v>
      </c>
      <c r="CK17" s="8">
        <f>'C завтраками| Bed and breakfast'!CE19*0.9</f>
        <v>25965</v>
      </c>
      <c r="CL17" s="8">
        <f>'C завтраками| Bed and breakfast'!CF19*0.9</f>
        <v>25965</v>
      </c>
      <c r="CM17" s="8">
        <f>'C завтраками| Bed and breakfast'!CG19*0.9</f>
        <v>25965</v>
      </c>
      <c r="CN17" s="8">
        <f>'C завтраками| Bed and breakfast'!CH19*0.9</f>
        <v>25965</v>
      </c>
      <c r="CO17" s="8">
        <f>'C завтраками| Bed and breakfast'!CI19*0.9</f>
        <v>25965</v>
      </c>
      <c r="CP17" s="8">
        <f>'C завтраками| Bed and breakfast'!CJ19*0.9</f>
        <v>25965</v>
      </c>
      <c r="CQ17" s="8">
        <f>'C завтраками| Bed and breakfast'!CK19*0.9</f>
        <v>25965</v>
      </c>
      <c r="CR17" s="8">
        <f>'C завтраками| Bed and breakfast'!CL19*0.9</f>
        <v>25965</v>
      </c>
      <c r="CS17" s="8">
        <f>'C завтраками| Bed and breakfast'!CM19*0.9</f>
        <v>25965</v>
      </c>
      <c r="CT17" s="8">
        <f>'C завтраками| Bed and breakfast'!CN19*0.9</f>
        <v>25965</v>
      </c>
      <c r="CU17" s="8">
        <f>'C завтраками| Bed and breakfast'!CO19*0.9</f>
        <v>25965</v>
      </c>
      <c r="CV17" s="8">
        <f>'C завтраками| Bed and breakfast'!CP19*0.9</f>
        <v>17550</v>
      </c>
      <c r="CW17" s="8">
        <f>'C завтраками| Bed and breakfast'!CQ19*0.9</f>
        <v>17550</v>
      </c>
      <c r="CX17" s="8">
        <f>'C завтраками| Bed and breakfast'!CR19*0.9</f>
        <v>18000</v>
      </c>
      <c r="CY17" s="8">
        <f>'C завтраками| Bed and breakfast'!CS19*0.9</f>
        <v>18000</v>
      </c>
      <c r="CZ17" s="8">
        <f>'C завтраками| Bed and breakfast'!CT19*0.9</f>
        <v>17550</v>
      </c>
      <c r="DA17" s="8">
        <f>'C завтраками| Bed and breakfast'!CU19*0.9</f>
        <v>17550</v>
      </c>
      <c r="DB17" s="8">
        <f>'C завтраками| Bed and breakfast'!CV19*0.9</f>
        <v>17550</v>
      </c>
      <c r="DC17" s="8">
        <f>'C завтраками| Bed and breakfast'!CW19*0.9</f>
        <v>17550</v>
      </c>
      <c r="DD17" s="8">
        <f>'C завтраками| Bed and breakfast'!CX19*0.9</f>
        <v>17550</v>
      </c>
      <c r="DE17" s="8">
        <f>'C завтраками| Bed and breakfast'!CY19*0.9</f>
        <v>18000</v>
      </c>
      <c r="DF17" s="8">
        <f>'C завтраками| Bed and breakfast'!CZ19*0.9</f>
        <v>18000</v>
      </c>
      <c r="DG17" s="8">
        <f>'C завтраками| Bed and breakfast'!DA19*0.9</f>
        <v>17550</v>
      </c>
      <c r="DH17" s="8">
        <f>'C завтраками| Bed and breakfast'!DB19*0.9</f>
        <v>17550</v>
      </c>
      <c r="DI17" s="8">
        <f>'C завтраками| Bed and breakfast'!DC19*0.9</f>
        <v>17550</v>
      </c>
      <c r="DJ17" s="8">
        <f>'C завтраками| Bed and breakfast'!DD19*0.9</f>
        <v>16650</v>
      </c>
      <c r="DK17" s="8">
        <f>'C завтраками| Bed and breakfast'!DE19*0.9</f>
        <v>16650</v>
      </c>
      <c r="DL17" s="8">
        <f>'C завтраками| Bed and breakfast'!DF19*0.9</f>
        <v>17280</v>
      </c>
      <c r="DM17" s="8">
        <f>'C завтраками| Bed and breakfast'!DG19*0.9</f>
        <v>17280</v>
      </c>
      <c r="DN17" s="8">
        <f>'C завтраками| Bed and breakfast'!DH19*0.9</f>
        <v>16650</v>
      </c>
      <c r="DO17" s="8">
        <f>'C завтраками| Bed and breakfast'!DI19*0.9</f>
        <v>16650</v>
      </c>
      <c r="DP17" s="8">
        <f>'C завтраками| Bed and breakfast'!DJ19*0.9</f>
        <v>16650</v>
      </c>
      <c r="DQ17" s="8">
        <f>'C завтраками| Bed and breakfast'!DK19*0.9</f>
        <v>16650</v>
      </c>
      <c r="DR17" s="8">
        <f>'C завтраками| Bed and breakfast'!DL19*0.9</f>
        <v>16650</v>
      </c>
      <c r="DS17" s="8">
        <f>'C завтраками| Bed and breakfast'!DM19*0.9</f>
        <v>17280</v>
      </c>
      <c r="DT17" s="8">
        <f>'C завтраками| Bed and breakfast'!DN19*0.9</f>
        <v>17280</v>
      </c>
      <c r="DU17" s="8">
        <f>'C завтраками| Bed and breakfast'!DO19*0.9</f>
        <v>16650</v>
      </c>
      <c r="DV17" s="8">
        <f>'C завтраками| Bed and breakfast'!DP19*0.9</f>
        <v>16650</v>
      </c>
      <c r="DW17" s="8">
        <f>'C завтраками| Bed and breakfast'!DQ19*0.9</f>
        <v>16650</v>
      </c>
      <c r="DX17" s="8">
        <f>'C завтраками| Bed and breakfast'!DR19*0.9</f>
        <v>16650</v>
      </c>
      <c r="DY17" s="8">
        <f>'C завтраками| Bed and breakfast'!DS19*0.9</f>
        <v>17550</v>
      </c>
      <c r="DZ17" s="8">
        <f>'C завтраками| Bed and breakfast'!DT19*0.9</f>
        <v>17280</v>
      </c>
      <c r="EA17" s="8">
        <f>'C завтраками| Bed and breakfast'!DU19*0.9</f>
        <v>17280</v>
      </c>
      <c r="EB17" s="8">
        <f>'C завтраками| Bed and breakfast'!DV19*0.9</f>
        <v>17280</v>
      </c>
      <c r="EC17" s="8">
        <f>'C завтраками| Bed and breakfast'!DW19*0.9</f>
        <v>16200</v>
      </c>
      <c r="ED17" s="8">
        <f>'C завтраками| Bed and breakfast'!DX19*0.9</f>
        <v>16200</v>
      </c>
      <c r="EE17" s="8">
        <f>'C завтраками| Bed and breakfast'!DY19*0.9</f>
        <v>16200</v>
      </c>
      <c r="EF17" s="8">
        <f>'C завтраками| Bed and breakfast'!DZ19*0.9</f>
        <v>16200</v>
      </c>
      <c r="EG17" s="8">
        <f>'C завтраками| Bed and breakfast'!EA19*0.9</f>
        <v>16200</v>
      </c>
      <c r="EH17" s="8">
        <f>'C завтраками| Bed and breakfast'!EB19*0.9</f>
        <v>17280</v>
      </c>
      <c r="EI17" s="8">
        <f>'C завтраками| Bed and breakfast'!EC19*0.9</f>
        <v>17280</v>
      </c>
      <c r="EJ17" s="8">
        <f>'C завтраками| Bed and breakfast'!ED19*0.9</f>
        <v>17280</v>
      </c>
      <c r="EK17" s="8">
        <f>'C завтраками| Bed and breakfast'!EE19*0.9</f>
        <v>15930</v>
      </c>
      <c r="EL17" s="8">
        <f>'C завтраками| Bed and breakfast'!EF19*0.9</f>
        <v>15930</v>
      </c>
      <c r="EM17" s="8">
        <f>'C завтраками| Bed and breakfast'!EG19*0.9</f>
        <v>15930</v>
      </c>
      <c r="EN17" s="8">
        <f>'C завтраками| Bed and breakfast'!EH19*0.9</f>
        <v>16200</v>
      </c>
      <c r="EO17" s="8">
        <f>'C завтраками| Bed and breakfast'!EI19*0.9</f>
        <v>16200</v>
      </c>
      <c r="EP17" s="8">
        <f>'C завтраками| Bed and breakfast'!EJ19*0.9</f>
        <v>15930</v>
      </c>
      <c r="EQ17" s="8">
        <f>'C завтраками| Bed and breakfast'!EK19*0.9</f>
        <v>15930</v>
      </c>
      <c r="ER17" s="8">
        <f>'C завтраками| Bed and breakfast'!EL19*0.9</f>
        <v>15930</v>
      </c>
      <c r="ES17" s="8">
        <f>'C завтраками| Bed and breakfast'!EM19*0.9</f>
        <v>15930</v>
      </c>
      <c r="ET17" s="8">
        <f>'C завтраками| Bed and breakfast'!EN19*0.9</f>
        <v>15930</v>
      </c>
      <c r="EU17" s="8">
        <f>'C завтраками| Bed and breakfast'!EO19*0.9</f>
        <v>16200</v>
      </c>
      <c r="EV17" s="8">
        <f>'C завтраками| Bed and breakfast'!EP19*0.9</f>
        <v>16200</v>
      </c>
      <c r="EW17" s="8">
        <f>'C завтраками| Bed and breakfast'!EQ19*0.9</f>
        <v>15930</v>
      </c>
      <c r="EX17" s="8">
        <f>'C завтраками| Bed and breakfast'!ER19*0.9</f>
        <v>15930</v>
      </c>
      <c r="EY17" s="8">
        <f>'C завтраками| Bed and breakfast'!ES19*0.9</f>
        <v>15930</v>
      </c>
      <c r="EZ17" s="8">
        <f>'C завтраками| Bed and breakfast'!ET19*0.9</f>
        <v>15930</v>
      </c>
      <c r="FA17" s="8">
        <f>'C завтраками| Bed and breakfast'!EU19*0.9</f>
        <v>15930</v>
      </c>
      <c r="FB17" s="8">
        <f>'C завтраками| Bed and breakfast'!EV19*0.9</f>
        <v>16200</v>
      </c>
      <c r="FC17" s="8">
        <f>'C завтраками| Bed and breakfast'!EW19*0.9</f>
        <v>16200</v>
      </c>
      <c r="FD17" s="8">
        <f>'C завтраками| Bed and breakfast'!EX19*0.9</f>
        <v>17550</v>
      </c>
      <c r="FE17" s="8">
        <f>'C завтраками| Bed and breakfast'!EY19*0.9</f>
        <v>16200</v>
      </c>
      <c r="FF17" s="8">
        <f>'C завтраками| Bed and breakfast'!EZ19*0.9</f>
        <v>16200</v>
      </c>
      <c r="FG17" s="8">
        <f>'C завтраками| Bed and breakfast'!FA19*0.9</f>
        <v>16200</v>
      </c>
      <c r="FH17" s="8">
        <f>'C завтраками| Bed and breakfast'!FB19*0.9</f>
        <v>16200</v>
      </c>
      <c r="FI17" s="8">
        <f>'C завтраками| Bed and breakfast'!FC19*0.9</f>
        <v>22950</v>
      </c>
      <c r="FJ17" s="8">
        <f>'C завтраками| Bed and breakfast'!FD19*0.9</f>
        <v>22950</v>
      </c>
      <c r="FK17" s="8">
        <f>'C завтраками| Bed and breakfast'!FE19*0.9</f>
        <v>22950</v>
      </c>
      <c r="FL17" s="8">
        <f>'C завтраками| Bed and breakfast'!FF19*0.9</f>
        <v>22950</v>
      </c>
      <c r="FM17" s="8">
        <f>'C завтраками| Bed and breakfast'!FG19*0.9</f>
        <v>22950</v>
      </c>
      <c r="FN17" s="8">
        <f>'C завтраками| Bed and breakfast'!FH19*0.9</f>
        <v>22950</v>
      </c>
      <c r="FO17" s="8">
        <f>'C завтраками| Bed and breakfast'!FI19*0.9</f>
        <v>22950</v>
      </c>
      <c r="FP17" s="8">
        <f>'C завтраками| Bed and breakfast'!FJ19*0.9</f>
        <v>22950</v>
      </c>
      <c r="FQ17" s="8">
        <f>'C завтраками| Bed and breakfast'!FK19*0.9</f>
        <v>22950</v>
      </c>
      <c r="FR17" s="8">
        <f>'C завтраками| Bed and breakfast'!FL19*0.9</f>
        <v>22950</v>
      </c>
      <c r="FS17" s="8">
        <f>'C завтраками| Bed and breakfast'!FM19*0.9</f>
        <v>22950</v>
      </c>
      <c r="FT17" s="8">
        <f>'C завтраками| Bed and breakfast'!FN19*0.9</f>
        <v>22950</v>
      </c>
      <c r="FU17" s="8">
        <f>'C завтраками| Bed and breakfast'!FO19*0.9</f>
        <v>22950</v>
      </c>
      <c r="FV17" s="8">
        <f>'C завтраками| Bed and breakfast'!FP19*0.9</f>
        <v>22950</v>
      </c>
      <c r="FW17" s="8">
        <f>'C завтраками| Bed and breakfast'!FQ19*0.9</f>
        <v>22950</v>
      </c>
      <c r="FX17" s="8">
        <f>'C завтраками| Bed and breakfast'!FR19*0.9</f>
        <v>22950</v>
      </c>
      <c r="FY17" s="8">
        <f>'C завтраками| Bed and breakfast'!FS19*0.9</f>
        <v>22950</v>
      </c>
      <c r="FZ17" s="8">
        <f>'C завтраками| Bed and breakfast'!FT19*0.9</f>
        <v>22950</v>
      </c>
      <c r="GA17" s="8">
        <f>'C завтраками| Bed and breakfast'!FU19*0.9</f>
        <v>22950</v>
      </c>
      <c r="GB17" s="8">
        <f>'C завтраками| Bed and breakfast'!FV19*0.9</f>
        <v>22950</v>
      </c>
      <c r="GC17" s="8">
        <f>'C завтраками| Bed and breakfast'!FW19*0.9</f>
        <v>22950</v>
      </c>
      <c r="GD17" s="8">
        <f>'C завтраками| Bed and breakfast'!FX19*0.9</f>
        <v>22950</v>
      </c>
      <c r="GE17" s="8">
        <f>'C завтраками| Bed and breakfast'!FY19*0.9</f>
        <v>22950</v>
      </c>
      <c r="GF17" s="8">
        <f>'C завтраками| Bed and breakfast'!FZ19*0.9</f>
        <v>22950</v>
      </c>
      <c r="GG17" s="8">
        <f>'C завтраками| Bed and breakfast'!GA19*0.9</f>
        <v>16200</v>
      </c>
      <c r="GH17" s="8">
        <f>'C завтраками| Bed and breakfast'!GB19*0.9</f>
        <v>16200</v>
      </c>
      <c r="GI17" s="8">
        <f>'C завтраками| Bed and breakfast'!GC19*0.9</f>
        <v>24660</v>
      </c>
      <c r="GJ17" s="8">
        <f>'C завтраками| Bed and breakfast'!GD19*0.9</f>
        <v>24660</v>
      </c>
      <c r="GK17" s="8">
        <f>'C завтраками| Bed and breakfast'!GE19*0.9</f>
        <v>24660</v>
      </c>
      <c r="GL17" s="8">
        <f>'C завтраками| Bed and breakfast'!GF19*0.9</f>
        <v>24660</v>
      </c>
      <c r="GM17" s="8">
        <f>'C завтраками| Bed and breakfast'!GG19*0.9</f>
        <v>24660</v>
      </c>
      <c r="GN17" s="8">
        <f>'C завтраками| Bed and breakfast'!GH19*0.9</f>
        <v>24660</v>
      </c>
      <c r="GO17" s="8">
        <f>'C завтраками| Bed and breakfast'!GI19*0.9</f>
        <v>24660</v>
      </c>
      <c r="GP17" s="8">
        <f>'C завтраками| Bed and breakfast'!GJ19*0.9</f>
        <v>24660</v>
      </c>
      <c r="GQ17" s="8">
        <f>'C завтраками| Bed and breakfast'!GK19*0.9</f>
        <v>24660</v>
      </c>
      <c r="GR17" s="8">
        <f>'C завтраками| Bed and breakfast'!GL19*0.9</f>
        <v>24660</v>
      </c>
      <c r="GS17" s="8">
        <f>'C завтраками| Bed and breakfast'!GM19*0.9</f>
        <v>19260</v>
      </c>
      <c r="GT17" s="8">
        <f>'C завтраками| Bed and breakfast'!GN19*0.9</f>
        <v>19260</v>
      </c>
      <c r="GU17" s="8">
        <f>'C завтраками| Bed and breakfast'!GO19*0.9</f>
        <v>19260</v>
      </c>
      <c r="GV17" s="8">
        <f>'C завтраками| Bed and breakfast'!GP19*0.9</f>
        <v>19260</v>
      </c>
      <c r="GW17" s="8">
        <f>'C завтраками| Bed and breakfast'!GQ19*0.9</f>
        <v>19710</v>
      </c>
      <c r="GX17" s="8">
        <f>'C завтраками| Bed and breakfast'!GR19*0.9</f>
        <v>19710</v>
      </c>
      <c r="GY17" s="8">
        <f>'C завтраками| Bed and breakfast'!GS19*0.9</f>
        <v>20790</v>
      </c>
      <c r="GZ17" s="8">
        <f>'C завтраками| Bed and breakfast'!GT19*0.9</f>
        <v>20790</v>
      </c>
      <c r="HA17" s="8">
        <f>'C завтраками| Bed and breakfast'!GU19*0.9</f>
        <v>19710</v>
      </c>
      <c r="HB17" s="8">
        <f>'C завтраками| Bed and breakfast'!GV19*0.9</f>
        <v>19710</v>
      </c>
      <c r="HC17" s="8">
        <f>'C завтраками| Bed and breakfast'!GW19*0.9</f>
        <v>19710</v>
      </c>
      <c r="HD17" s="8">
        <f>'C завтраками| Bed and breakfast'!GX19*0.9</f>
        <v>19710</v>
      </c>
      <c r="HE17" s="8">
        <f>'C завтраками| Bed and breakfast'!GY19*0.9</f>
        <v>19710</v>
      </c>
      <c r="HF17" s="8">
        <f>'C завтраками| Bed and breakfast'!GZ19*0.9</f>
        <v>20790</v>
      </c>
      <c r="HG17" s="8">
        <f>'C завтраками| Bed and breakfast'!HA19*0.9</f>
        <v>20790</v>
      </c>
      <c r="HH17" s="8">
        <f>'C завтраками| Bed and breakfast'!HB19*0.9</f>
        <v>19710</v>
      </c>
      <c r="HI17" s="8">
        <f>'C завтраками| Bed and breakfast'!HC19*0.9</f>
        <v>19710</v>
      </c>
      <c r="HJ17" s="8">
        <f>'C завтраками| Bed and breakfast'!HD19*0.9</f>
        <v>19710</v>
      </c>
      <c r="HK17" s="8">
        <f>'C завтраками| Bed and breakfast'!HE19*0.9</f>
        <v>19710</v>
      </c>
      <c r="HL17" s="8">
        <f>'C завтраками| Bed and breakfast'!HF19*0.9</f>
        <v>19710</v>
      </c>
      <c r="HM17" s="8">
        <f>'C завтраками| Bed and breakfast'!HG19*0.9</f>
        <v>17550</v>
      </c>
      <c r="HN17" s="8">
        <f>'C завтраками| Bed and breakfast'!HH19*0.9</f>
        <v>20790</v>
      </c>
      <c r="HO17" s="8">
        <f>'C завтраками| Bed and breakfast'!HI19*0.9</f>
        <v>19710</v>
      </c>
      <c r="HP17" s="8">
        <f>'C завтраками| Bed and breakfast'!HJ19*0.9</f>
        <v>19710</v>
      </c>
      <c r="HQ17" s="8">
        <f>'C завтраками| Bed and breakfast'!HK19*0.9</f>
        <v>19710</v>
      </c>
      <c r="HR17" s="8">
        <f>'C завтраками| Bed and breakfast'!HL19*0.9</f>
        <v>19710</v>
      </c>
      <c r="HS17" s="8">
        <f>'C завтраками| Bed and breakfast'!HM19*0.9</f>
        <v>19710</v>
      </c>
      <c r="HT17" s="8">
        <f>'C завтраками| Bed and breakfast'!HN19*0.9</f>
        <v>20790</v>
      </c>
      <c r="HU17" s="8">
        <f>'C завтраками| Bed and breakfast'!HO19*0.9</f>
        <v>20790</v>
      </c>
      <c r="HV17" s="8">
        <f>'C завтраками| Bed and breakfast'!HP19*0.9</f>
        <v>19710</v>
      </c>
      <c r="HW17" s="8">
        <f>'C завтраками| Bed and breakfast'!HQ19*0.9</f>
        <v>19710</v>
      </c>
      <c r="HX17" s="8">
        <f>'C завтраками| Bed and breakfast'!HR19*0.9</f>
        <v>19710</v>
      </c>
      <c r="HY17" s="8">
        <f>'C завтраками| Bed and breakfast'!HS19*0.9</f>
        <v>19710</v>
      </c>
      <c r="HZ17" s="8">
        <f>'C завтраками| Bed and breakfast'!HT19*0.9</f>
        <v>19710</v>
      </c>
      <c r="IA17" s="8">
        <f>'C завтраками| Bed and breakfast'!HU19*0.9</f>
        <v>20790</v>
      </c>
      <c r="IB17" s="8">
        <f>'C завтраками| Bed and breakfast'!HV19*0.9</f>
        <v>20790</v>
      </c>
      <c r="IC17" s="8">
        <f>'C завтраками| Bed and breakfast'!HW19*0.9</f>
        <v>19710</v>
      </c>
      <c r="ID17" s="8">
        <f>'C завтраками| Bed and breakfast'!HX19*0.9</f>
        <v>19710</v>
      </c>
      <c r="IE17" s="8">
        <f>'C завтраками| Bed and breakfast'!HY19*0.9</f>
        <v>19710</v>
      </c>
      <c r="IF17" s="8">
        <f>'C завтраками| Bed and breakfast'!HZ19*0.9</f>
        <v>19710</v>
      </c>
      <c r="IG17" s="8">
        <f>'C завтраками| Bed and breakfast'!IA19*0.9</f>
        <v>19710</v>
      </c>
      <c r="IH17" s="8">
        <f>'C завтраками| Bed and breakfast'!IB19*0.9</f>
        <v>20790</v>
      </c>
      <c r="II17" s="8">
        <f>'C завтраками| Bed and breakfast'!IC19*0.9</f>
        <v>20790</v>
      </c>
      <c r="IJ17" s="8">
        <f>'C завтраками| Bed and breakfast'!ID19*0.9</f>
        <v>18000</v>
      </c>
      <c r="IK17" s="8">
        <f>'C завтраками| Bed and breakfast'!IE19*0.9</f>
        <v>18000</v>
      </c>
      <c r="IL17" s="8">
        <f>'C завтраками| Bed and breakfast'!IF19*0.9</f>
        <v>18000</v>
      </c>
      <c r="IM17" s="8">
        <f>'C завтраками| Bed and breakfast'!IG19*0.9</f>
        <v>18000</v>
      </c>
      <c r="IN17" s="8">
        <f>'C завтраками| Bed and breakfast'!IH19*0.9</f>
        <v>18000</v>
      </c>
      <c r="IO17" s="8">
        <f>'C завтраками| Bed and breakfast'!II19*0.9</f>
        <v>19710</v>
      </c>
      <c r="IP17" s="8">
        <f>'C завтраками| Bed and breakfast'!IJ19*0.9</f>
        <v>19710</v>
      </c>
      <c r="IQ17" s="8">
        <f>'C завтраками| Bed and breakfast'!IK19*0.9</f>
        <v>17550</v>
      </c>
      <c r="IR17" s="8">
        <f>'C завтраками| Bed and breakfast'!IL19*0.9</f>
        <v>17550</v>
      </c>
      <c r="IS17" s="8">
        <f>'C завтраками| Bed and breakfast'!IM19*0.9</f>
        <v>17550</v>
      </c>
      <c r="IT17" s="8">
        <f>'C завтраками| Bed and breakfast'!IN19*0.9</f>
        <v>17550</v>
      </c>
      <c r="IU17" s="8">
        <f>'C завтраками| Bed and breakfast'!IO19*0.9</f>
        <v>17550</v>
      </c>
      <c r="IV17" s="8">
        <f>'C завтраками| Bed and breakfast'!IP19*0.9</f>
        <v>19710</v>
      </c>
      <c r="IW17" s="8">
        <f>'C завтраками| Bed and breakfast'!IQ19*0.9</f>
        <v>19710</v>
      </c>
      <c r="IX17" s="8">
        <f>'C завтраками| Bed and breakfast'!IR19*0.9</f>
        <v>17550</v>
      </c>
      <c r="IY17" s="8">
        <f>'C завтраками| Bed and breakfast'!IS19*0.9</f>
        <v>17550</v>
      </c>
      <c r="IZ17" s="8">
        <f>'C завтраками| Bed and breakfast'!IT19*0.9</f>
        <v>17550</v>
      </c>
      <c r="JA17" s="8">
        <f>'C завтраками| Bed and breakfast'!IU19*0.9</f>
        <v>17550</v>
      </c>
      <c r="JB17" s="8">
        <f>'C завтраками| Bed and breakfast'!IV19*0.9</f>
        <v>17550</v>
      </c>
      <c r="JC17" s="8">
        <f>'C завтраками| Bed and breakfast'!IW19*0.9</f>
        <v>19710</v>
      </c>
      <c r="JD17" s="8">
        <f>'C завтраками| Bed and breakfast'!IX19*0.9</f>
        <v>19710</v>
      </c>
      <c r="JE17" s="8">
        <f>'C завтраками| Bed and breakfast'!IY19*0.9</f>
        <v>17550</v>
      </c>
      <c r="JF17" s="8">
        <f>'C завтраками| Bed and breakfast'!IZ19*0.9</f>
        <v>17550</v>
      </c>
      <c r="JG17" s="8">
        <f>'C завтраками| Bed and breakfast'!JA19*0.9</f>
        <v>17550</v>
      </c>
      <c r="JH17" s="8">
        <f>'C завтраками| Bed and breakfast'!JB19*0.9</f>
        <v>17550</v>
      </c>
      <c r="JI17" s="8">
        <f>'C завтраками| Bed and breakfast'!JC19*0.9</f>
        <v>17550</v>
      </c>
      <c r="JJ17" s="8">
        <f>'C завтраками| Bed and breakfast'!JD19*0.9</f>
        <v>19710</v>
      </c>
      <c r="JK17" s="8">
        <f>'C завтраками| Bed and breakfast'!JE19*0.9</f>
        <v>19710</v>
      </c>
      <c r="JL17" s="8">
        <f>'C завтраками| Bed and breakfast'!JF19*0.9</f>
        <v>17550</v>
      </c>
      <c r="JM17" s="8">
        <f>'C завтраками| Bed and breakfast'!JG19*0.9</f>
        <v>17550</v>
      </c>
      <c r="JN17" s="8">
        <f>'C завтраками| Bed and breakfast'!JH19*0.9</f>
        <v>17550</v>
      </c>
      <c r="JO17" s="8">
        <f>'C завтраками| Bed and breakfast'!JI19*0.9</f>
        <v>17550</v>
      </c>
      <c r="JP17" s="8">
        <f>'C завтраками| Bed and breakfast'!JJ19*0.9</f>
        <v>17550</v>
      </c>
      <c r="JQ17" s="8">
        <f>'C завтраками| Bed and breakfast'!JK19*0.9</f>
        <v>19710</v>
      </c>
      <c r="JR17" s="8">
        <f>'C завтраками| Bed and breakfast'!JL19*0.9</f>
        <v>19710</v>
      </c>
      <c r="JS17" s="8">
        <f>'C завтраками| Bed and breakfast'!JM19*0.9</f>
        <v>18630</v>
      </c>
      <c r="JT17" s="8">
        <f>'C завтраками| Bed and breakfast'!JN19*0.9</f>
        <v>18630</v>
      </c>
      <c r="JU17" s="8">
        <f>'C завтраками| Bed and breakfast'!JO19*0.9</f>
        <v>18630</v>
      </c>
      <c r="JV17" s="8">
        <f>'C завтраками| Bed and breakfast'!JP19*0.9</f>
        <v>18630</v>
      </c>
    </row>
    <row r="18" spans="1:282" s="53" customFormat="1" x14ac:dyDescent="0.2">
      <c r="A18" s="42" t="s">
        <v>85</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row>
    <row r="19" spans="1:282" s="53" customFormat="1" x14ac:dyDescent="0.2">
      <c r="A19" s="88">
        <f>A7</f>
        <v>1</v>
      </c>
      <c r="B19" s="8" t="e">
        <f>'C завтраками| Bed and breakfast'!#REF!*0.9</f>
        <v>#REF!</v>
      </c>
      <c r="C19" s="8" t="e">
        <f>'C завтраками| Bed and breakfast'!#REF!*0.9</f>
        <v>#REF!</v>
      </c>
      <c r="D19" s="8" t="e">
        <f>'C завтраками| Bed and breakfast'!#REF!*0.9</f>
        <v>#REF!</v>
      </c>
      <c r="E19" s="8" t="e">
        <f>'C завтраками| Bed and breakfast'!#REF!*0.9</f>
        <v>#REF!</v>
      </c>
      <c r="F19" s="8" t="e">
        <f>'C завтраками| Bed and breakfast'!#REF!*0.9</f>
        <v>#REF!</v>
      </c>
      <c r="G19" s="8" t="e">
        <f>'C завтраками| Bed and breakfast'!#REF!*0.9</f>
        <v>#REF!</v>
      </c>
      <c r="H19" s="8">
        <f>'C завтраками| Bed and breakfast'!B21*0.9</f>
        <v>38025</v>
      </c>
      <c r="I19" s="8">
        <f>'C завтраками| Bed and breakfast'!C21*0.9</f>
        <v>51075</v>
      </c>
      <c r="J19" s="8">
        <f>'C завтраками| Bed and breakfast'!D21*0.9</f>
        <v>51075</v>
      </c>
      <c r="K19" s="8">
        <f>'C завтраками| Bed and breakfast'!E21*0.9</f>
        <v>51075</v>
      </c>
      <c r="L19" s="8">
        <f>'C завтраками| Bed and breakfast'!F21*0.9</f>
        <v>44775</v>
      </c>
      <c r="M19" s="8">
        <f>'C завтраками| Bed and breakfast'!G21*0.9</f>
        <v>44775</v>
      </c>
      <c r="N19" s="8">
        <f>'C завтраками| Bed and breakfast'!H21*0.9</f>
        <v>44775</v>
      </c>
      <c r="O19" s="8">
        <f>'C завтраками| Bed and breakfast'!I21*0.9</f>
        <v>44775</v>
      </c>
      <c r="P19" s="8">
        <f>'C завтраками| Bed and breakfast'!J21*0.9</f>
        <v>44775</v>
      </c>
      <c r="Q19" s="8">
        <f>'C завтраками| Bed and breakfast'!K21*0.9</f>
        <v>44775</v>
      </c>
      <c r="R19" s="8">
        <f>'C завтраками| Bed and breakfast'!L21*0.9</f>
        <v>36855</v>
      </c>
      <c r="S19" s="8">
        <f>'C завтраками| Bed and breakfast'!M21*0.9</f>
        <v>22005</v>
      </c>
      <c r="T19" s="8">
        <f>'C завтраками| Bed and breakfast'!N21*0.9</f>
        <v>22005</v>
      </c>
      <c r="U19" s="8">
        <f>'C завтраками| Bed and breakfast'!O21*0.9</f>
        <v>22005</v>
      </c>
      <c r="V19" s="8">
        <f>'C завтраками| Bed and breakfast'!P21*0.9</f>
        <v>22005</v>
      </c>
      <c r="W19" s="8">
        <f>'C завтраками| Bed and breakfast'!Q21*0.9</f>
        <v>22005</v>
      </c>
      <c r="X19" s="8">
        <f>'C завтраками| Bed and breakfast'!R21*0.9</f>
        <v>23805</v>
      </c>
      <c r="Y19" s="8">
        <f>'C завтраками| Bed and breakfast'!S21*0.9</f>
        <v>23805</v>
      </c>
      <c r="Z19" s="8">
        <f>'C завтраками| Bed and breakfast'!T21*0.9</f>
        <v>23805</v>
      </c>
      <c r="AA19" s="8">
        <f>'C завтраками| Bed and breakfast'!U21*0.9</f>
        <v>23805</v>
      </c>
      <c r="AB19" s="8">
        <f>'C завтраками| Bed and breakfast'!V21*0.9</f>
        <v>23805</v>
      </c>
      <c r="AC19" s="8">
        <f>'C завтраками| Bed and breakfast'!W21*0.9</f>
        <v>22005</v>
      </c>
      <c r="AD19" s="8">
        <f>'C завтраками| Bed and breakfast'!X21*0.9</f>
        <v>22005</v>
      </c>
      <c r="AE19" s="8">
        <f>'C завтраками| Bed and breakfast'!Y21*0.9</f>
        <v>22005</v>
      </c>
      <c r="AF19" s="8">
        <f>'C завтраками| Bed and breakfast'!Z21*0.9</f>
        <v>22005</v>
      </c>
      <c r="AG19" s="8">
        <f>'C завтраками| Bed and breakfast'!AA21*0.9</f>
        <v>22005</v>
      </c>
      <c r="AH19" s="8">
        <f>'C завтраками| Bed and breakfast'!AB21*0.9</f>
        <v>25605</v>
      </c>
      <c r="AI19" s="8">
        <f>'C завтраками| Bed and breakfast'!AC21*0.9</f>
        <v>25605</v>
      </c>
      <c r="AJ19" s="8">
        <f>'C завтраками| Bed and breakfast'!AD21*0.9</f>
        <v>25605</v>
      </c>
      <c r="AK19" s="8">
        <f>'C завтраками| Bed and breakfast'!AE21*0.9</f>
        <v>25605</v>
      </c>
      <c r="AL19" s="8">
        <f>'C завтраками| Bed and breakfast'!AF21*0.9</f>
        <v>25605</v>
      </c>
      <c r="AM19" s="8">
        <f>'C завтраками| Bed and breakfast'!AG21*0.9</f>
        <v>27405</v>
      </c>
      <c r="AN19" s="8">
        <f>'C завтраками| Bed and breakfast'!AH21*0.9</f>
        <v>29655</v>
      </c>
      <c r="AO19" s="8">
        <f>'C завтраками| Bed and breakfast'!AI21*0.9</f>
        <v>30285</v>
      </c>
      <c r="AP19" s="8">
        <f>'C завтраками| Bed and breakfast'!AJ21*0.9</f>
        <v>30285</v>
      </c>
      <c r="AQ19" s="8">
        <f>'C завтраками| Bed and breakfast'!AK21*0.9</f>
        <v>30285</v>
      </c>
      <c r="AR19" s="8">
        <f>'C завтраками| Bed and breakfast'!AL21*0.9</f>
        <v>30285</v>
      </c>
      <c r="AS19" s="8">
        <f>'C завтраками| Bed and breakfast'!AM21*0.9</f>
        <v>30285</v>
      </c>
      <c r="AT19" s="8">
        <f>'C завтраками| Bed and breakfast'!AN21*0.9</f>
        <v>30285</v>
      </c>
      <c r="AU19" s="8">
        <f>'C завтраками| Bed and breakfast'!AO21*0.9</f>
        <v>30285</v>
      </c>
      <c r="AV19" s="8">
        <f>'C завтраками| Bed and breakfast'!AP21*0.9</f>
        <v>30285</v>
      </c>
      <c r="AW19" s="8">
        <f>'C завтраками| Bed and breakfast'!AQ21*0.9</f>
        <v>30285</v>
      </c>
      <c r="AX19" s="8">
        <f>'C завтраками| Bed and breakfast'!AR21*0.9</f>
        <v>30285</v>
      </c>
      <c r="AY19" s="8">
        <f>'C завтраками| Bed and breakfast'!AS21*0.9</f>
        <v>28485</v>
      </c>
      <c r="AZ19" s="8">
        <f>'C завтраками| Bed and breakfast'!AT21*0.9</f>
        <v>28485</v>
      </c>
      <c r="BA19" s="8">
        <f>'C завтраками| Bed and breakfast'!AU21*0.9</f>
        <v>30285</v>
      </c>
      <c r="BB19" s="8">
        <f>'C завтраками| Bed and breakfast'!AV21*0.9</f>
        <v>30285</v>
      </c>
      <c r="BC19" s="8">
        <f>'C завтраками| Bed and breakfast'!AW21*0.9</f>
        <v>32085</v>
      </c>
      <c r="BD19" s="8">
        <f>'C завтраками| Bed and breakfast'!AX21*0.9</f>
        <v>34335</v>
      </c>
      <c r="BE19" s="8">
        <f>'C завтраками| Bed and breakfast'!AY21*0.9</f>
        <v>34335</v>
      </c>
      <c r="BF19" s="8">
        <f>'C завтраками| Bed and breakfast'!AZ21*0.9</f>
        <v>34335</v>
      </c>
      <c r="BG19" s="8">
        <f>'C завтраками| Bed and breakfast'!BA21*0.9</f>
        <v>34335</v>
      </c>
      <c r="BH19" s="8">
        <f>'C завтраками| Bed and breakfast'!BB21*0.9</f>
        <v>36585</v>
      </c>
      <c r="BI19" s="8">
        <f>'C завтраками| Bed and breakfast'!BC21*0.9</f>
        <v>39285</v>
      </c>
      <c r="BJ19" s="8">
        <f>'C завтраками| Bed and breakfast'!BD21*0.9</f>
        <v>39285</v>
      </c>
      <c r="BK19" s="8">
        <f>'C завтраками| Bed and breakfast'!BE21*0.9</f>
        <v>36585</v>
      </c>
      <c r="BL19" s="8">
        <f>'C завтраками| Bed and breakfast'!BF21*0.9</f>
        <v>32085</v>
      </c>
      <c r="BM19" s="8">
        <f>'C завтраками| Bed and breakfast'!BG21*0.9</f>
        <v>32085</v>
      </c>
      <c r="BN19" s="8">
        <f>'C завтраками| Bed and breakfast'!BH21*0.9</f>
        <v>34335</v>
      </c>
      <c r="BO19" s="8">
        <f>'C завтраками| Bed and breakfast'!BI21*0.9</f>
        <v>34335</v>
      </c>
      <c r="BP19" s="8">
        <f>'C завтраками| Bed and breakfast'!BJ21*0.9</f>
        <v>26685</v>
      </c>
      <c r="BQ19" s="8">
        <f>'C завтраками| Bed and breakfast'!BK21*0.9</f>
        <v>27090</v>
      </c>
      <c r="BR19" s="8">
        <f>'C завтраками| Bed and breakfast'!BL21*0.9</f>
        <v>27090</v>
      </c>
      <c r="BS19" s="8">
        <f>'C завтраками| Bed and breakfast'!BM21*0.9</f>
        <v>27090</v>
      </c>
      <c r="BT19" s="8">
        <f>'C завтраками| Bed and breakfast'!BN21*0.9</f>
        <v>25740</v>
      </c>
      <c r="BU19" s="8">
        <f>'C завтраками| Bed and breakfast'!BO21*0.9</f>
        <v>25740</v>
      </c>
      <c r="BV19" s="8">
        <f>'C завтраками| Bed and breakfast'!BP21*0.9</f>
        <v>27090</v>
      </c>
      <c r="BW19" s="8">
        <f>'C завтраками| Bed and breakfast'!BQ21*0.9</f>
        <v>27090</v>
      </c>
      <c r="BX19" s="8">
        <f>'C завтраками| Bed and breakfast'!BR21*0.9</f>
        <v>27090</v>
      </c>
      <c r="BY19" s="8">
        <f>'C завтраками| Bed and breakfast'!BS21*0.9</f>
        <v>25560</v>
      </c>
      <c r="BZ19" s="8">
        <f>'C завтраками| Bed and breakfast'!BT21*0.9</f>
        <v>25560</v>
      </c>
      <c r="CA19" s="8">
        <f>'C завтраками| Bed and breakfast'!BU21*0.9</f>
        <v>25560</v>
      </c>
      <c r="CB19" s="8">
        <f>'C завтраками| Bed and breakfast'!BV21*0.9</f>
        <v>25560</v>
      </c>
      <c r="CC19" s="8">
        <f>'C завтраками| Bed and breakfast'!BW21*0.9</f>
        <v>25560</v>
      </c>
      <c r="CD19" s="8">
        <f>'C завтраками| Bed and breakfast'!BX21*0.9</f>
        <v>25560</v>
      </c>
      <c r="CE19" s="8">
        <f>'C завтраками| Bed and breakfast'!BY21*0.9</f>
        <v>25560</v>
      </c>
      <c r="CF19" s="8">
        <f>'C завтраками| Bed and breakfast'!BZ21*0.9</f>
        <v>25560</v>
      </c>
      <c r="CG19" s="8">
        <f>'C завтраками| Bed and breakfast'!CA21*0.9</f>
        <v>25560</v>
      </c>
      <c r="CH19" s="8">
        <f>'C завтраками| Bed and breakfast'!CB21*0.9</f>
        <v>25560</v>
      </c>
      <c r="CI19" s="8">
        <f>'C завтраками| Bed and breakfast'!CC21*0.9</f>
        <v>25560</v>
      </c>
      <c r="CJ19" s="8">
        <f>'C завтраками| Bed and breakfast'!CD21*0.9</f>
        <v>25560</v>
      </c>
      <c r="CK19" s="8">
        <f>'C завтраками| Bed and breakfast'!CE21*0.9</f>
        <v>25560</v>
      </c>
      <c r="CL19" s="8">
        <f>'C завтраками| Bed and breakfast'!CF21*0.9</f>
        <v>25560</v>
      </c>
      <c r="CM19" s="8">
        <f>'C завтраками| Bed and breakfast'!CG21*0.9</f>
        <v>25560</v>
      </c>
      <c r="CN19" s="8">
        <f>'C завтраками| Bed and breakfast'!CH21*0.9</f>
        <v>25560</v>
      </c>
      <c r="CO19" s="8">
        <f>'C завтраками| Bed and breakfast'!CI21*0.9</f>
        <v>25560</v>
      </c>
      <c r="CP19" s="8">
        <f>'C завтраками| Bed and breakfast'!CJ21*0.9</f>
        <v>25560</v>
      </c>
      <c r="CQ19" s="8">
        <f>'C завтраками| Bed and breakfast'!CK21*0.9</f>
        <v>25560</v>
      </c>
      <c r="CR19" s="8">
        <f>'C завтраками| Bed and breakfast'!CL21*0.9</f>
        <v>25560</v>
      </c>
      <c r="CS19" s="8">
        <f>'C завтраками| Bed and breakfast'!CM21*0.9</f>
        <v>25560</v>
      </c>
      <c r="CT19" s="8">
        <f>'C завтраками| Bed and breakfast'!CN21*0.9</f>
        <v>25560</v>
      </c>
      <c r="CU19" s="8">
        <f>'C завтраками| Bed and breakfast'!CO21*0.9</f>
        <v>25560</v>
      </c>
      <c r="CV19" s="8">
        <f>'C завтраками| Bed and breakfast'!CP21*0.9</f>
        <v>17235</v>
      </c>
      <c r="CW19" s="8">
        <f>'C завтраками| Bed and breakfast'!CQ21*0.9</f>
        <v>17235</v>
      </c>
      <c r="CX19" s="8">
        <f>'C завтраками| Bed and breakfast'!CR21*0.9</f>
        <v>17685</v>
      </c>
      <c r="CY19" s="8">
        <f>'C завтраками| Bed and breakfast'!CS21*0.9</f>
        <v>17685</v>
      </c>
      <c r="CZ19" s="8">
        <f>'C завтраками| Bed and breakfast'!CT21*0.9</f>
        <v>17235</v>
      </c>
      <c r="DA19" s="8">
        <f>'C завтраками| Bed and breakfast'!CU21*0.9</f>
        <v>17235</v>
      </c>
      <c r="DB19" s="8">
        <f>'C завтраками| Bed and breakfast'!CV21*0.9</f>
        <v>17235</v>
      </c>
      <c r="DC19" s="8">
        <f>'C завтраками| Bed and breakfast'!CW21*0.9</f>
        <v>17235</v>
      </c>
      <c r="DD19" s="8">
        <f>'C завтраками| Bed and breakfast'!CX21*0.9</f>
        <v>17235</v>
      </c>
      <c r="DE19" s="8">
        <f>'C завтраками| Bed and breakfast'!CY21*0.9</f>
        <v>17685</v>
      </c>
      <c r="DF19" s="8">
        <f>'C завтраками| Bed and breakfast'!CZ21*0.9</f>
        <v>17685</v>
      </c>
      <c r="DG19" s="8">
        <f>'C завтраками| Bed and breakfast'!DA21*0.9</f>
        <v>17235</v>
      </c>
      <c r="DH19" s="8">
        <f>'C завтраками| Bed and breakfast'!DB21*0.9</f>
        <v>17235</v>
      </c>
      <c r="DI19" s="8">
        <f>'C завтраками| Bed and breakfast'!DC21*0.9</f>
        <v>17235</v>
      </c>
      <c r="DJ19" s="8">
        <f>'C завтраками| Bed and breakfast'!DD21*0.9</f>
        <v>16335</v>
      </c>
      <c r="DK19" s="8">
        <f>'C завтраками| Bed and breakfast'!DE21*0.9</f>
        <v>16335</v>
      </c>
      <c r="DL19" s="8">
        <f>'C завтраками| Bed and breakfast'!DF21*0.9</f>
        <v>16965</v>
      </c>
      <c r="DM19" s="8">
        <f>'C завтраками| Bed and breakfast'!DG21*0.9</f>
        <v>16965</v>
      </c>
      <c r="DN19" s="8">
        <f>'C завтраками| Bed and breakfast'!DH21*0.9</f>
        <v>16335</v>
      </c>
      <c r="DO19" s="8">
        <f>'C завтраками| Bed and breakfast'!DI21*0.9</f>
        <v>16335</v>
      </c>
      <c r="DP19" s="8">
        <f>'C завтраками| Bed and breakfast'!DJ21*0.9</f>
        <v>16335</v>
      </c>
      <c r="DQ19" s="8">
        <f>'C завтраками| Bed and breakfast'!DK21*0.9</f>
        <v>16335</v>
      </c>
      <c r="DR19" s="8">
        <f>'C завтраками| Bed and breakfast'!DL21*0.9</f>
        <v>16335</v>
      </c>
      <c r="DS19" s="8">
        <f>'C завтраками| Bed and breakfast'!DM21*0.9</f>
        <v>16965</v>
      </c>
      <c r="DT19" s="8">
        <f>'C завтраками| Bed and breakfast'!DN21*0.9</f>
        <v>16965</v>
      </c>
      <c r="DU19" s="8">
        <f>'C завтраками| Bed and breakfast'!DO21*0.9</f>
        <v>16335</v>
      </c>
      <c r="DV19" s="8">
        <f>'C завтраками| Bed and breakfast'!DP21*0.9</f>
        <v>16335</v>
      </c>
      <c r="DW19" s="8">
        <f>'C завтраками| Bed and breakfast'!DQ21*0.9</f>
        <v>16335</v>
      </c>
      <c r="DX19" s="8">
        <f>'C завтраками| Bed and breakfast'!DR21*0.9</f>
        <v>16335</v>
      </c>
      <c r="DY19" s="8">
        <f>'C завтраками| Bed and breakfast'!DS21*0.9</f>
        <v>17235</v>
      </c>
      <c r="DZ19" s="8">
        <f>'C завтраками| Bed and breakfast'!DT21*0.9</f>
        <v>16965</v>
      </c>
      <c r="EA19" s="8">
        <f>'C завтраками| Bed and breakfast'!DU21*0.9</f>
        <v>16965</v>
      </c>
      <c r="EB19" s="8">
        <f>'C завтраками| Bed and breakfast'!DV21*0.9</f>
        <v>16965</v>
      </c>
      <c r="EC19" s="8">
        <f>'C завтраками| Bed and breakfast'!DW21*0.9</f>
        <v>15885</v>
      </c>
      <c r="ED19" s="8">
        <f>'C завтраками| Bed and breakfast'!DX21*0.9</f>
        <v>15885</v>
      </c>
      <c r="EE19" s="8">
        <f>'C завтраками| Bed and breakfast'!DY21*0.9</f>
        <v>15885</v>
      </c>
      <c r="EF19" s="8">
        <f>'C завтраками| Bed and breakfast'!DZ21*0.9</f>
        <v>15885</v>
      </c>
      <c r="EG19" s="8">
        <f>'C завтраками| Bed and breakfast'!EA21*0.9</f>
        <v>15885</v>
      </c>
      <c r="EH19" s="8">
        <f>'C завтраками| Bed and breakfast'!EB21*0.9</f>
        <v>16965</v>
      </c>
      <c r="EI19" s="8">
        <f>'C завтраками| Bed and breakfast'!EC21*0.9</f>
        <v>16965</v>
      </c>
      <c r="EJ19" s="8">
        <f>'C завтраками| Bed and breakfast'!ED21*0.9</f>
        <v>16965</v>
      </c>
      <c r="EK19" s="8">
        <f>'C завтраками| Bed and breakfast'!EE21*0.9</f>
        <v>15615</v>
      </c>
      <c r="EL19" s="8">
        <f>'C завтраками| Bed and breakfast'!EF21*0.9</f>
        <v>15615</v>
      </c>
      <c r="EM19" s="8">
        <f>'C завтраками| Bed and breakfast'!EG21*0.9</f>
        <v>15615</v>
      </c>
      <c r="EN19" s="8">
        <f>'C завтраками| Bed and breakfast'!EH21*0.9</f>
        <v>15885</v>
      </c>
      <c r="EO19" s="8">
        <f>'C завтраками| Bed and breakfast'!EI21*0.9</f>
        <v>15885</v>
      </c>
      <c r="EP19" s="8">
        <f>'C завтраками| Bed and breakfast'!EJ21*0.9</f>
        <v>15615</v>
      </c>
      <c r="EQ19" s="8">
        <f>'C завтраками| Bed and breakfast'!EK21*0.9</f>
        <v>15615</v>
      </c>
      <c r="ER19" s="8">
        <f>'C завтраками| Bed and breakfast'!EL21*0.9</f>
        <v>15615</v>
      </c>
      <c r="ES19" s="8">
        <f>'C завтраками| Bed and breakfast'!EM21*0.9</f>
        <v>15615</v>
      </c>
      <c r="ET19" s="8">
        <f>'C завтраками| Bed and breakfast'!EN21*0.9</f>
        <v>15615</v>
      </c>
      <c r="EU19" s="8">
        <f>'C завтраками| Bed and breakfast'!EO21*0.9</f>
        <v>15885</v>
      </c>
      <c r="EV19" s="8">
        <f>'C завтраками| Bed and breakfast'!EP21*0.9</f>
        <v>15885</v>
      </c>
      <c r="EW19" s="8">
        <f>'C завтраками| Bed and breakfast'!EQ21*0.9</f>
        <v>15615</v>
      </c>
      <c r="EX19" s="8">
        <f>'C завтраками| Bed and breakfast'!ER21*0.9</f>
        <v>15615</v>
      </c>
      <c r="EY19" s="8">
        <f>'C завтраками| Bed and breakfast'!ES21*0.9</f>
        <v>15615</v>
      </c>
      <c r="EZ19" s="8">
        <f>'C завтраками| Bed and breakfast'!ET21*0.9</f>
        <v>15615</v>
      </c>
      <c r="FA19" s="8">
        <f>'C завтраками| Bed and breakfast'!EU21*0.9</f>
        <v>15615</v>
      </c>
      <c r="FB19" s="8">
        <f>'C завтраками| Bed and breakfast'!EV21*0.9</f>
        <v>15885</v>
      </c>
      <c r="FC19" s="8">
        <f>'C завтраками| Bed and breakfast'!EW21*0.9</f>
        <v>15885</v>
      </c>
      <c r="FD19" s="8">
        <f>'C завтраками| Bed and breakfast'!EX21*0.9</f>
        <v>17235</v>
      </c>
      <c r="FE19" s="8">
        <f>'C завтраками| Bed and breakfast'!EY21*0.9</f>
        <v>15885</v>
      </c>
      <c r="FF19" s="8">
        <f>'C завтраками| Bed and breakfast'!EZ21*0.9</f>
        <v>15885</v>
      </c>
      <c r="FG19" s="8">
        <f>'C завтраками| Bed and breakfast'!FA21*0.9</f>
        <v>15885</v>
      </c>
      <c r="FH19" s="8">
        <f>'C завтраками| Bed and breakfast'!FB21*0.9</f>
        <v>15885</v>
      </c>
      <c r="FI19" s="8">
        <f>'C завтраками| Bed and breakfast'!FC21*0.9</f>
        <v>22635</v>
      </c>
      <c r="FJ19" s="8">
        <f>'C завтраками| Bed and breakfast'!FD21*0.9</f>
        <v>22635</v>
      </c>
      <c r="FK19" s="8">
        <f>'C завтраками| Bed and breakfast'!FE21*0.9</f>
        <v>22635</v>
      </c>
      <c r="FL19" s="8">
        <f>'C завтраками| Bed and breakfast'!FF21*0.9</f>
        <v>22635</v>
      </c>
      <c r="FM19" s="8">
        <f>'C завтраками| Bed and breakfast'!FG21*0.9</f>
        <v>22635</v>
      </c>
      <c r="FN19" s="8">
        <f>'C завтраками| Bed and breakfast'!FH21*0.9</f>
        <v>22635</v>
      </c>
      <c r="FO19" s="8">
        <f>'C завтраками| Bed and breakfast'!FI21*0.9</f>
        <v>22635</v>
      </c>
      <c r="FP19" s="8">
        <f>'C завтраками| Bed and breakfast'!FJ21*0.9</f>
        <v>22635</v>
      </c>
      <c r="FQ19" s="8">
        <f>'C завтраками| Bed and breakfast'!FK21*0.9</f>
        <v>22635</v>
      </c>
      <c r="FR19" s="8">
        <f>'C завтраками| Bed and breakfast'!FL21*0.9</f>
        <v>22635</v>
      </c>
      <c r="FS19" s="8">
        <f>'C завтраками| Bed and breakfast'!FM21*0.9</f>
        <v>22635</v>
      </c>
      <c r="FT19" s="8">
        <f>'C завтраками| Bed and breakfast'!FN21*0.9</f>
        <v>22635</v>
      </c>
      <c r="FU19" s="8">
        <f>'C завтраками| Bed and breakfast'!FO21*0.9</f>
        <v>22635</v>
      </c>
      <c r="FV19" s="8">
        <f>'C завтраками| Bed and breakfast'!FP21*0.9</f>
        <v>22635</v>
      </c>
      <c r="FW19" s="8">
        <f>'C завтраками| Bed and breakfast'!FQ21*0.9</f>
        <v>22635</v>
      </c>
      <c r="FX19" s="8">
        <f>'C завтраками| Bed and breakfast'!FR21*0.9</f>
        <v>22635</v>
      </c>
      <c r="FY19" s="8">
        <f>'C завтраками| Bed and breakfast'!FS21*0.9</f>
        <v>22635</v>
      </c>
      <c r="FZ19" s="8">
        <f>'C завтраками| Bed and breakfast'!FT21*0.9</f>
        <v>22635</v>
      </c>
      <c r="GA19" s="8">
        <f>'C завтраками| Bed and breakfast'!FU21*0.9</f>
        <v>22635</v>
      </c>
      <c r="GB19" s="8">
        <f>'C завтраками| Bed and breakfast'!FV21*0.9</f>
        <v>22635</v>
      </c>
      <c r="GC19" s="8">
        <f>'C завтраками| Bed and breakfast'!FW21*0.9</f>
        <v>22635</v>
      </c>
      <c r="GD19" s="8">
        <f>'C завтраками| Bed and breakfast'!FX21*0.9</f>
        <v>22635</v>
      </c>
      <c r="GE19" s="8">
        <f>'C завтраками| Bed and breakfast'!FY21*0.9</f>
        <v>22635</v>
      </c>
      <c r="GF19" s="8">
        <f>'C завтраками| Bed and breakfast'!FZ21*0.9</f>
        <v>22635</v>
      </c>
      <c r="GG19" s="8">
        <f>'C завтраками| Bed and breakfast'!GA21*0.9</f>
        <v>15885</v>
      </c>
      <c r="GH19" s="8">
        <f>'C завтраками| Bed and breakfast'!GB21*0.9</f>
        <v>15885</v>
      </c>
      <c r="GI19" s="8">
        <f>'C завтраками| Bed and breakfast'!GC21*0.9</f>
        <v>24345</v>
      </c>
      <c r="GJ19" s="8">
        <f>'C завтраками| Bed and breakfast'!GD21*0.9</f>
        <v>24345</v>
      </c>
      <c r="GK19" s="8">
        <f>'C завтраками| Bed and breakfast'!GE21*0.9</f>
        <v>24345</v>
      </c>
      <c r="GL19" s="8">
        <f>'C завтраками| Bed and breakfast'!GF21*0.9</f>
        <v>24345</v>
      </c>
      <c r="GM19" s="8">
        <f>'C завтраками| Bed and breakfast'!GG21*0.9</f>
        <v>24345</v>
      </c>
      <c r="GN19" s="8">
        <f>'C завтраками| Bed and breakfast'!GH21*0.9</f>
        <v>24345</v>
      </c>
      <c r="GO19" s="8">
        <f>'C завтраками| Bed and breakfast'!GI21*0.9</f>
        <v>24345</v>
      </c>
      <c r="GP19" s="8">
        <f>'C завтраками| Bed and breakfast'!GJ21*0.9</f>
        <v>24345</v>
      </c>
      <c r="GQ19" s="8">
        <f>'C завтраками| Bed and breakfast'!GK21*0.9</f>
        <v>24345</v>
      </c>
      <c r="GR19" s="8">
        <f>'C завтраками| Bed and breakfast'!GL21*0.9</f>
        <v>24345</v>
      </c>
      <c r="GS19" s="8">
        <f>'C завтраками| Bed and breakfast'!GM21*0.9</f>
        <v>18945</v>
      </c>
      <c r="GT19" s="8">
        <f>'C завтраками| Bed and breakfast'!GN21*0.9</f>
        <v>18945</v>
      </c>
      <c r="GU19" s="8">
        <f>'C завтраками| Bed and breakfast'!GO21*0.9</f>
        <v>18945</v>
      </c>
      <c r="GV19" s="8">
        <f>'C завтраками| Bed and breakfast'!GP21*0.9</f>
        <v>18945</v>
      </c>
      <c r="GW19" s="8">
        <f>'C завтраками| Bed and breakfast'!GQ21*0.9</f>
        <v>19395</v>
      </c>
      <c r="GX19" s="8">
        <f>'C завтраками| Bed and breakfast'!GR21*0.9</f>
        <v>19395</v>
      </c>
      <c r="GY19" s="8">
        <f>'C завтраками| Bed and breakfast'!GS21*0.9</f>
        <v>20475</v>
      </c>
      <c r="GZ19" s="8">
        <f>'C завтраками| Bed and breakfast'!GT21*0.9</f>
        <v>20475</v>
      </c>
      <c r="HA19" s="8">
        <f>'C завтраками| Bed and breakfast'!GU21*0.9</f>
        <v>19395</v>
      </c>
      <c r="HB19" s="8">
        <f>'C завтраками| Bed and breakfast'!GV21*0.9</f>
        <v>19395</v>
      </c>
      <c r="HC19" s="8">
        <f>'C завтраками| Bed and breakfast'!GW21*0.9</f>
        <v>19395</v>
      </c>
      <c r="HD19" s="8">
        <f>'C завтраками| Bed and breakfast'!GX21*0.9</f>
        <v>19395</v>
      </c>
      <c r="HE19" s="8">
        <f>'C завтраками| Bed and breakfast'!GY21*0.9</f>
        <v>19395</v>
      </c>
      <c r="HF19" s="8">
        <f>'C завтраками| Bed and breakfast'!GZ21*0.9</f>
        <v>20475</v>
      </c>
      <c r="HG19" s="8">
        <f>'C завтраками| Bed and breakfast'!HA21*0.9</f>
        <v>20475</v>
      </c>
      <c r="HH19" s="8">
        <f>'C завтраками| Bed and breakfast'!HB21*0.9</f>
        <v>19395</v>
      </c>
      <c r="HI19" s="8">
        <f>'C завтраками| Bed and breakfast'!HC21*0.9</f>
        <v>19395</v>
      </c>
      <c r="HJ19" s="8">
        <f>'C завтраками| Bed and breakfast'!HD21*0.9</f>
        <v>19395</v>
      </c>
      <c r="HK19" s="8">
        <f>'C завтраками| Bed and breakfast'!HE21*0.9</f>
        <v>19395</v>
      </c>
      <c r="HL19" s="8">
        <f>'C завтраками| Bed and breakfast'!HF21*0.9</f>
        <v>19395</v>
      </c>
      <c r="HM19" s="8">
        <f>'C завтраками| Bed and breakfast'!HG21*0.9</f>
        <v>17235</v>
      </c>
      <c r="HN19" s="8">
        <f>'C завтраками| Bed and breakfast'!HH21*0.9</f>
        <v>20475</v>
      </c>
      <c r="HO19" s="8">
        <f>'C завтраками| Bed and breakfast'!HI21*0.9</f>
        <v>19395</v>
      </c>
      <c r="HP19" s="8">
        <f>'C завтраками| Bed and breakfast'!HJ21*0.9</f>
        <v>19395</v>
      </c>
      <c r="HQ19" s="8">
        <f>'C завтраками| Bed and breakfast'!HK21*0.9</f>
        <v>19395</v>
      </c>
      <c r="HR19" s="8">
        <f>'C завтраками| Bed and breakfast'!HL21*0.9</f>
        <v>19395</v>
      </c>
      <c r="HS19" s="8">
        <f>'C завтраками| Bed and breakfast'!HM21*0.9</f>
        <v>19395</v>
      </c>
      <c r="HT19" s="8">
        <f>'C завтраками| Bed and breakfast'!HN21*0.9</f>
        <v>20475</v>
      </c>
      <c r="HU19" s="8">
        <f>'C завтраками| Bed and breakfast'!HO21*0.9</f>
        <v>20475</v>
      </c>
      <c r="HV19" s="8">
        <f>'C завтраками| Bed and breakfast'!HP21*0.9</f>
        <v>19395</v>
      </c>
      <c r="HW19" s="8">
        <f>'C завтраками| Bed and breakfast'!HQ21*0.9</f>
        <v>19395</v>
      </c>
      <c r="HX19" s="8">
        <f>'C завтраками| Bed and breakfast'!HR21*0.9</f>
        <v>19395</v>
      </c>
      <c r="HY19" s="8">
        <f>'C завтраками| Bed and breakfast'!HS21*0.9</f>
        <v>19395</v>
      </c>
      <c r="HZ19" s="8">
        <f>'C завтраками| Bed and breakfast'!HT21*0.9</f>
        <v>19395</v>
      </c>
      <c r="IA19" s="8">
        <f>'C завтраками| Bed and breakfast'!HU21*0.9</f>
        <v>20475</v>
      </c>
      <c r="IB19" s="8">
        <f>'C завтраками| Bed and breakfast'!HV21*0.9</f>
        <v>20475</v>
      </c>
      <c r="IC19" s="8">
        <f>'C завтраками| Bed and breakfast'!HW21*0.9</f>
        <v>19395</v>
      </c>
      <c r="ID19" s="8">
        <f>'C завтраками| Bed and breakfast'!HX21*0.9</f>
        <v>19395</v>
      </c>
      <c r="IE19" s="8">
        <f>'C завтраками| Bed and breakfast'!HY21*0.9</f>
        <v>19395</v>
      </c>
      <c r="IF19" s="8">
        <f>'C завтраками| Bed and breakfast'!HZ21*0.9</f>
        <v>19395</v>
      </c>
      <c r="IG19" s="8">
        <f>'C завтраками| Bed and breakfast'!IA21*0.9</f>
        <v>19395</v>
      </c>
      <c r="IH19" s="8">
        <f>'C завтраками| Bed and breakfast'!IB21*0.9</f>
        <v>20475</v>
      </c>
      <c r="II19" s="8">
        <f>'C завтраками| Bed and breakfast'!IC21*0.9</f>
        <v>20475</v>
      </c>
      <c r="IJ19" s="8">
        <f>'C завтраками| Bed and breakfast'!ID21*0.9</f>
        <v>17685</v>
      </c>
      <c r="IK19" s="8">
        <f>'C завтраками| Bed and breakfast'!IE21*0.9</f>
        <v>17685</v>
      </c>
      <c r="IL19" s="8">
        <f>'C завтраками| Bed and breakfast'!IF21*0.9</f>
        <v>17685</v>
      </c>
      <c r="IM19" s="8">
        <f>'C завтраками| Bed and breakfast'!IG21*0.9</f>
        <v>17685</v>
      </c>
      <c r="IN19" s="8">
        <f>'C завтраками| Bed and breakfast'!IH21*0.9</f>
        <v>17685</v>
      </c>
      <c r="IO19" s="8">
        <f>'C завтраками| Bed and breakfast'!II21*0.9</f>
        <v>19395</v>
      </c>
      <c r="IP19" s="8">
        <f>'C завтраками| Bed and breakfast'!IJ21*0.9</f>
        <v>19395</v>
      </c>
      <c r="IQ19" s="8">
        <f>'C завтраками| Bed and breakfast'!IK21*0.9</f>
        <v>17235</v>
      </c>
      <c r="IR19" s="8">
        <f>'C завтраками| Bed and breakfast'!IL21*0.9</f>
        <v>17235</v>
      </c>
      <c r="IS19" s="8">
        <f>'C завтраками| Bed and breakfast'!IM21*0.9</f>
        <v>17235</v>
      </c>
      <c r="IT19" s="8">
        <f>'C завтраками| Bed and breakfast'!IN21*0.9</f>
        <v>17235</v>
      </c>
      <c r="IU19" s="8">
        <f>'C завтраками| Bed and breakfast'!IO21*0.9</f>
        <v>17235</v>
      </c>
      <c r="IV19" s="8">
        <f>'C завтраками| Bed and breakfast'!IP21*0.9</f>
        <v>19395</v>
      </c>
      <c r="IW19" s="8">
        <f>'C завтраками| Bed and breakfast'!IQ21*0.9</f>
        <v>19395</v>
      </c>
      <c r="IX19" s="8">
        <f>'C завтраками| Bed and breakfast'!IR21*0.9</f>
        <v>17235</v>
      </c>
      <c r="IY19" s="8">
        <f>'C завтраками| Bed and breakfast'!IS21*0.9</f>
        <v>17235</v>
      </c>
      <c r="IZ19" s="8">
        <f>'C завтраками| Bed and breakfast'!IT21*0.9</f>
        <v>17235</v>
      </c>
      <c r="JA19" s="8">
        <f>'C завтраками| Bed and breakfast'!IU21*0.9</f>
        <v>17235</v>
      </c>
      <c r="JB19" s="8">
        <f>'C завтраками| Bed and breakfast'!IV21*0.9</f>
        <v>17235</v>
      </c>
      <c r="JC19" s="8">
        <f>'C завтраками| Bed and breakfast'!IW21*0.9</f>
        <v>19395</v>
      </c>
      <c r="JD19" s="8">
        <f>'C завтраками| Bed and breakfast'!IX21*0.9</f>
        <v>19395</v>
      </c>
      <c r="JE19" s="8">
        <f>'C завтраками| Bed and breakfast'!IY21*0.9</f>
        <v>17235</v>
      </c>
      <c r="JF19" s="8">
        <f>'C завтраками| Bed and breakfast'!IZ21*0.9</f>
        <v>17235</v>
      </c>
      <c r="JG19" s="8">
        <f>'C завтраками| Bed and breakfast'!JA21*0.9</f>
        <v>17235</v>
      </c>
      <c r="JH19" s="8">
        <f>'C завтраками| Bed and breakfast'!JB21*0.9</f>
        <v>17235</v>
      </c>
      <c r="JI19" s="8">
        <f>'C завтраками| Bed and breakfast'!JC21*0.9</f>
        <v>17235</v>
      </c>
      <c r="JJ19" s="8">
        <f>'C завтраками| Bed and breakfast'!JD21*0.9</f>
        <v>19395</v>
      </c>
      <c r="JK19" s="8">
        <f>'C завтраками| Bed and breakfast'!JE21*0.9</f>
        <v>19395</v>
      </c>
      <c r="JL19" s="8">
        <f>'C завтраками| Bed and breakfast'!JF21*0.9</f>
        <v>17235</v>
      </c>
      <c r="JM19" s="8">
        <f>'C завтраками| Bed and breakfast'!JG21*0.9</f>
        <v>17235</v>
      </c>
      <c r="JN19" s="8">
        <f>'C завтраками| Bed and breakfast'!JH21*0.9</f>
        <v>17235</v>
      </c>
      <c r="JO19" s="8">
        <f>'C завтраками| Bed and breakfast'!JI21*0.9</f>
        <v>17235</v>
      </c>
      <c r="JP19" s="8">
        <f>'C завтраками| Bed and breakfast'!JJ21*0.9</f>
        <v>17235</v>
      </c>
      <c r="JQ19" s="8">
        <f>'C завтраками| Bed and breakfast'!JK21*0.9</f>
        <v>19395</v>
      </c>
      <c r="JR19" s="8">
        <f>'C завтраками| Bed and breakfast'!JL21*0.9</f>
        <v>19395</v>
      </c>
      <c r="JS19" s="8">
        <f>'C завтраками| Bed and breakfast'!JM21*0.9</f>
        <v>18315</v>
      </c>
      <c r="JT19" s="8">
        <f>'C завтраками| Bed and breakfast'!JN21*0.9</f>
        <v>18315</v>
      </c>
      <c r="JU19" s="8">
        <f>'C завтраками| Bed and breakfast'!JO21*0.9</f>
        <v>18315</v>
      </c>
      <c r="JV19" s="8">
        <f>'C завтраками| Bed and breakfast'!JP21*0.9</f>
        <v>18315</v>
      </c>
    </row>
    <row r="20" spans="1:282" s="53" customFormat="1" x14ac:dyDescent="0.2">
      <c r="A20" s="88">
        <f>A8</f>
        <v>2</v>
      </c>
      <c r="B20" s="8" t="e">
        <f>'C завтраками| Bed and breakfast'!#REF!*0.9</f>
        <v>#REF!</v>
      </c>
      <c r="C20" s="8" t="e">
        <f>'C завтраками| Bed and breakfast'!#REF!*0.9</f>
        <v>#REF!</v>
      </c>
      <c r="D20" s="8" t="e">
        <f>'C завтраками| Bed and breakfast'!#REF!*0.9</f>
        <v>#REF!</v>
      </c>
      <c r="E20" s="8" t="e">
        <f>'C завтраками| Bed and breakfast'!#REF!*0.9</f>
        <v>#REF!</v>
      </c>
      <c r="F20" s="8" t="e">
        <f>'C завтраками| Bed and breakfast'!#REF!*0.9</f>
        <v>#REF!</v>
      </c>
      <c r="G20" s="8" t="e">
        <f>'C завтраками| Bed and breakfast'!#REF!*0.9</f>
        <v>#REF!</v>
      </c>
      <c r="H20" s="8">
        <f>'C завтраками| Bed and breakfast'!B22*0.9</f>
        <v>40050</v>
      </c>
      <c r="I20" s="8">
        <f>'C завтраками| Bed and breakfast'!C22*0.9</f>
        <v>53100</v>
      </c>
      <c r="J20" s="8">
        <f>'C завтраками| Bed and breakfast'!D22*0.9</f>
        <v>53100</v>
      </c>
      <c r="K20" s="8">
        <f>'C завтраками| Bed and breakfast'!E22*0.9</f>
        <v>53100</v>
      </c>
      <c r="L20" s="8">
        <f>'C завтраками| Bed and breakfast'!F22*0.9</f>
        <v>46800</v>
      </c>
      <c r="M20" s="8">
        <f>'C завтраками| Bed and breakfast'!G22*0.9</f>
        <v>46800</v>
      </c>
      <c r="N20" s="8">
        <f>'C завтраками| Bed and breakfast'!H22*0.9</f>
        <v>46800</v>
      </c>
      <c r="O20" s="8">
        <f>'C завтраками| Bed and breakfast'!I22*0.9</f>
        <v>46800</v>
      </c>
      <c r="P20" s="8">
        <f>'C завтраками| Bed and breakfast'!J22*0.9</f>
        <v>46800</v>
      </c>
      <c r="Q20" s="8">
        <f>'C завтраками| Bed and breakfast'!K22*0.9</f>
        <v>46800</v>
      </c>
      <c r="R20" s="8">
        <f>'C завтраками| Bed and breakfast'!L22*0.9</f>
        <v>38610</v>
      </c>
      <c r="S20" s="8">
        <f>'C завтраками| Bed and breakfast'!M22*0.9</f>
        <v>23760</v>
      </c>
      <c r="T20" s="8">
        <f>'C завтраками| Bed and breakfast'!N22*0.9</f>
        <v>23760</v>
      </c>
      <c r="U20" s="8">
        <f>'C завтраками| Bed and breakfast'!O22*0.9</f>
        <v>23760</v>
      </c>
      <c r="V20" s="8">
        <f>'C завтраками| Bed and breakfast'!P22*0.9</f>
        <v>23760</v>
      </c>
      <c r="W20" s="8">
        <f>'C завтраками| Bed and breakfast'!Q22*0.9</f>
        <v>23760</v>
      </c>
      <c r="X20" s="8">
        <f>'C завтраками| Bed and breakfast'!R22*0.9</f>
        <v>25560</v>
      </c>
      <c r="Y20" s="8">
        <f>'C завтраками| Bed and breakfast'!S22*0.9</f>
        <v>25560</v>
      </c>
      <c r="Z20" s="8">
        <f>'C завтраками| Bed and breakfast'!T22*0.9</f>
        <v>25560</v>
      </c>
      <c r="AA20" s="8">
        <f>'C завтраками| Bed and breakfast'!U22*0.9</f>
        <v>25560</v>
      </c>
      <c r="AB20" s="8">
        <f>'C завтраками| Bed and breakfast'!V22*0.9</f>
        <v>25560</v>
      </c>
      <c r="AC20" s="8">
        <f>'C завтраками| Bed and breakfast'!W22*0.9</f>
        <v>23760</v>
      </c>
      <c r="AD20" s="8">
        <f>'C завтраками| Bed and breakfast'!X22*0.9</f>
        <v>23760</v>
      </c>
      <c r="AE20" s="8">
        <f>'C завтраками| Bed and breakfast'!Y22*0.9</f>
        <v>23760</v>
      </c>
      <c r="AF20" s="8">
        <f>'C завтраками| Bed and breakfast'!Z22*0.9</f>
        <v>23760</v>
      </c>
      <c r="AG20" s="8">
        <f>'C завтраками| Bed and breakfast'!AA22*0.9</f>
        <v>23760</v>
      </c>
      <c r="AH20" s="8">
        <f>'C завтраками| Bed and breakfast'!AB22*0.9</f>
        <v>27360</v>
      </c>
      <c r="AI20" s="8">
        <f>'C завтраками| Bed and breakfast'!AC22*0.9</f>
        <v>27360</v>
      </c>
      <c r="AJ20" s="8">
        <f>'C завтраками| Bed and breakfast'!AD22*0.9</f>
        <v>27360</v>
      </c>
      <c r="AK20" s="8">
        <f>'C завтраками| Bed and breakfast'!AE22*0.9</f>
        <v>27360</v>
      </c>
      <c r="AL20" s="8">
        <f>'C завтраками| Bed and breakfast'!AF22*0.9</f>
        <v>27360</v>
      </c>
      <c r="AM20" s="8">
        <f>'C завтраками| Bed and breakfast'!AG22*0.9</f>
        <v>29160</v>
      </c>
      <c r="AN20" s="8">
        <f>'C завтраками| Bed and breakfast'!AH22*0.9</f>
        <v>31410</v>
      </c>
      <c r="AO20" s="8">
        <f>'C завтраками| Bed and breakfast'!AI22*0.9</f>
        <v>32040</v>
      </c>
      <c r="AP20" s="8">
        <f>'C завтраками| Bed and breakfast'!AJ22*0.9</f>
        <v>32040</v>
      </c>
      <c r="AQ20" s="8">
        <f>'C завтраками| Bed and breakfast'!AK22*0.9</f>
        <v>32040</v>
      </c>
      <c r="AR20" s="8">
        <f>'C завтраками| Bed and breakfast'!AL22*0.9</f>
        <v>32040</v>
      </c>
      <c r="AS20" s="8">
        <f>'C завтраками| Bed and breakfast'!AM22*0.9</f>
        <v>32040</v>
      </c>
      <c r="AT20" s="8">
        <f>'C завтраками| Bed and breakfast'!AN22*0.9</f>
        <v>32040</v>
      </c>
      <c r="AU20" s="8">
        <f>'C завтраками| Bed and breakfast'!AO22*0.9</f>
        <v>32040</v>
      </c>
      <c r="AV20" s="8">
        <f>'C завтраками| Bed and breakfast'!AP22*0.9</f>
        <v>32040</v>
      </c>
      <c r="AW20" s="8">
        <f>'C завтраками| Bed and breakfast'!AQ22*0.9</f>
        <v>32040</v>
      </c>
      <c r="AX20" s="8">
        <f>'C завтраками| Bed and breakfast'!AR22*0.9</f>
        <v>32040</v>
      </c>
      <c r="AY20" s="8">
        <f>'C завтраками| Bed and breakfast'!AS22*0.9</f>
        <v>30240</v>
      </c>
      <c r="AZ20" s="8">
        <f>'C завтраками| Bed and breakfast'!AT22*0.9</f>
        <v>30240</v>
      </c>
      <c r="BA20" s="8">
        <f>'C завтраками| Bed and breakfast'!AU22*0.9</f>
        <v>32040</v>
      </c>
      <c r="BB20" s="8">
        <f>'C завтраками| Bed and breakfast'!AV22*0.9</f>
        <v>32040</v>
      </c>
      <c r="BC20" s="8">
        <f>'C завтраками| Bed and breakfast'!AW22*0.9</f>
        <v>33840</v>
      </c>
      <c r="BD20" s="8">
        <f>'C завтраками| Bed and breakfast'!AX22*0.9</f>
        <v>36090</v>
      </c>
      <c r="BE20" s="8">
        <f>'C завтраками| Bed and breakfast'!AY22*0.9</f>
        <v>36090</v>
      </c>
      <c r="BF20" s="8">
        <f>'C завтраками| Bed and breakfast'!AZ22*0.9</f>
        <v>36090</v>
      </c>
      <c r="BG20" s="8">
        <f>'C завтраками| Bed and breakfast'!BA22*0.9</f>
        <v>36090</v>
      </c>
      <c r="BH20" s="8">
        <f>'C завтраками| Bed and breakfast'!BB22*0.9</f>
        <v>38340</v>
      </c>
      <c r="BI20" s="8">
        <f>'C завтраками| Bed and breakfast'!BC22*0.9</f>
        <v>41040</v>
      </c>
      <c r="BJ20" s="8">
        <f>'C завтраками| Bed and breakfast'!BD22*0.9</f>
        <v>41040</v>
      </c>
      <c r="BK20" s="8">
        <f>'C завтраками| Bed and breakfast'!BE22*0.9</f>
        <v>38340</v>
      </c>
      <c r="BL20" s="8">
        <f>'C завтраками| Bed and breakfast'!BF22*0.9</f>
        <v>33840</v>
      </c>
      <c r="BM20" s="8">
        <f>'C завтраками| Bed and breakfast'!BG22*0.9</f>
        <v>33840</v>
      </c>
      <c r="BN20" s="8">
        <f>'C завтраками| Bed and breakfast'!BH22*0.9</f>
        <v>36090</v>
      </c>
      <c r="BO20" s="8">
        <f>'C завтраками| Bed and breakfast'!BI22*0.9</f>
        <v>36090</v>
      </c>
      <c r="BP20" s="8">
        <f>'C завтраками| Bed and breakfast'!BJ22*0.9</f>
        <v>28440</v>
      </c>
      <c r="BQ20" s="8">
        <f>'C завтраками| Bed and breakfast'!BK22*0.9</f>
        <v>28845</v>
      </c>
      <c r="BR20" s="8">
        <f>'C завтраками| Bed and breakfast'!BL22*0.9</f>
        <v>28845</v>
      </c>
      <c r="BS20" s="8">
        <f>'C завтраками| Bed and breakfast'!BM22*0.9</f>
        <v>28845</v>
      </c>
      <c r="BT20" s="8">
        <f>'C завтраками| Bed and breakfast'!BN22*0.9</f>
        <v>27495</v>
      </c>
      <c r="BU20" s="8">
        <f>'C завтраками| Bed and breakfast'!BO22*0.9</f>
        <v>27495</v>
      </c>
      <c r="BV20" s="8">
        <f>'C завтраками| Bed and breakfast'!BP22*0.9</f>
        <v>28845</v>
      </c>
      <c r="BW20" s="8">
        <f>'C завтраками| Bed and breakfast'!BQ22*0.9</f>
        <v>28845</v>
      </c>
      <c r="BX20" s="8">
        <f>'C завтраками| Bed and breakfast'!BR22*0.9</f>
        <v>28845</v>
      </c>
      <c r="BY20" s="8">
        <f>'C завтраками| Bed and breakfast'!BS22*0.9</f>
        <v>27315</v>
      </c>
      <c r="BZ20" s="8">
        <f>'C завтраками| Bed and breakfast'!BT22*0.9</f>
        <v>27315</v>
      </c>
      <c r="CA20" s="8">
        <f>'C завтраками| Bed and breakfast'!BU22*0.9</f>
        <v>27315</v>
      </c>
      <c r="CB20" s="8">
        <f>'C завтраками| Bed and breakfast'!BV22*0.9</f>
        <v>27315</v>
      </c>
      <c r="CC20" s="8">
        <f>'C завтраками| Bed and breakfast'!BW22*0.9</f>
        <v>27315</v>
      </c>
      <c r="CD20" s="8">
        <f>'C завтраками| Bed and breakfast'!BX22*0.9</f>
        <v>27315</v>
      </c>
      <c r="CE20" s="8">
        <f>'C завтраками| Bed and breakfast'!BY22*0.9</f>
        <v>27315</v>
      </c>
      <c r="CF20" s="8">
        <f>'C завтраками| Bed and breakfast'!BZ22*0.9</f>
        <v>27315</v>
      </c>
      <c r="CG20" s="8">
        <f>'C завтраками| Bed and breakfast'!CA22*0.9</f>
        <v>27315</v>
      </c>
      <c r="CH20" s="8">
        <f>'C завтраками| Bed and breakfast'!CB22*0.9</f>
        <v>27315</v>
      </c>
      <c r="CI20" s="8">
        <f>'C завтраками| Bed and breakfast'!CC22*0.9</f>
        <v>27315</v>
      </c>
      <c r="CJ20" s="8">
        <f>'C завтраками| Bed and breakfast'!CD22*0.9</f>
        <v>27315</v>
      </c>
      <c r="CK20" s="8">
        <f>'C завтраками| Bed and breakfast'!CE22*0.9</f>
        <v>27315</v>
      </c>
      <c r="CL20" s="8">
        <f>'C завтраками| Bed and breakfast'!CF22*0.9</f>
        <v>27315</v>
      </c>
      <c r="CM20" s="8">
        <f>'C завтраками| Bed and breakfast'!CG22*0.9</f>
        <v>27315</v>
      </c>
      <c r="CN20" s="8">
        <f>'C завтраками| Bed and breakfast'!CH22*0.9</f>
        <v>27315</v>
      </c>
      <c r="CO20" s="8">
        <f>'C завтраками| Bed and breakfast'!CI22*0.9</f>
        <v>27315</v>
      </c>
      <c r="CP20" s="8">
        <f>'C завтраками| Bed and breakfast'!CJ22*0.9</f>
        <v>27315</v>
      </c>
      <c r="CQ20" s="8">
        <f>'C завтраками| Bed and breakfast'!CK22*0.9</f>
        <v>27315</v>
      </c>
      <c r="CR20" s="8">
        <f>'C завтраками| Bed and breakfast'!CL22*0.9</f>
        <v>27315</v>
      </c>
      <c r="CS20" s="8">
        <f>'C завтраками| Bed and breakfast'!CM22*0.9</f>
        <v>27315</v>
      </c>
      <c r="CT20" s="8">
        <f>'C завтраками| Bed and breakfast'!CN22*0.9</f>
        <v>27315</v>
      </c>
      <c r="CU20" s="8">
        <f>'C завтраками| Bed and breakfast'!CO22*0.9</f>
        <v>27315</v>
      </c>
      <c r="CV20" s="8">
        <f>'C завтраками| Bed and breakfast'!CP22*0.9</f>
        <v>18900</v>
      </c>
      <c r="CW20" s="8">
        <f>'C завтраками| Bed and breakfast'!CQ22*0.9</f>
        <v>18900</v>
      </c>
      <c r="CX20" s="8">
        <f>'C завтраками| Bed and breakfast'!CR22*0.9</f>
        <v>19350</v>
      </c>
      <c r="CY20" s="8">
        <f>'C завтраками| Bed and breakfast'!CS22*0.9</f>
        <v>19350</v>
      </c>
      <c r="CZ20" s="8">
        <f>'C завтраками| Bed and breakfast'!CT22*0.9</f>
        <v>18900</v>
      </c>
      <c r="DA20" s="8">
        <f>'C завтраками| Bed and breakfast'!CU22*0.9</f>
        <v>18900</v>
      </c>
      <c r="DB20" s="8">
        <f>'C завтраками| Bed and breakfast'!CV22*0.9</f>
        <v>18900</v>
      </c>
      <c r="DC20" s="8">
        <f>'C завтраками| Bed and breakfast'!CW22*0.9</f>
        <v>18900</v>
      </c>
      <c r="DD20" s="8">
        <f>'C завтраками| Bed and breakfast'!CX22*0.9</f>
        <v>18900</v>
      </c>
      <c r="DE20" s="8">
        <f>'C завтраками| Bed and breakfast'!CY22*0.9</f>
        <v>19350</v>
      </c>
      <c r="DF20" s="8">
        <f>'C завтраками| Bed and breakfast'!CZ22*0.9</f>
        <v>19350</v>
      </c>
      <c r="DG20" s="8">
        <f>'C завтраками| Bed and breakfast'!DA22*0.9</f>
        <v>18900</v>
      </c>
      <c r="DH20" s="8">
        <f>'C завтраками| Bed and breakfast'!DB22*0.9</f>
        <v>18900</v>
      </c>
      <c r="DI20" s="8">
        <f>'C завтраками| Bed and breakfast'!DC22*0.9</f>
        <v>18900</v>
      </c>
      <c r="DJ20" s="8">
        <f>'C завтраками| Bed and breakfast'!DD22*0.9</f>
        <v>18000</v>
      </c>
      <c r="DK20" s="8">
        <f>'C завтраками| Bed and breakfast'!DE22*0.9</f>
        <v>18000</v>
      </c>
      <c r="DL20" s="8">
        <f>'C завтраками| Bed and breakfast'!DF22*0.9</f>
        <v>18630</v>
      </c>
      <c r="DM20" s="8">
        <f>'C завтраками| Bed and breakfast'!DG22*0.9</f>
        <v>18630</v>
      </c>
      <c r="DN20" s="8">
        <f>'C завтраками| Bed and breakfast'!DH22*0.9</f>
        <v>18000</v>
      </c>
      <c r="DO20" s="8">
        <f>'C завтраками| Bed and breakfast'!DI22*0.9</f>
        <v>18000</v>
      </c>
      <c r="DP20" s="8">
        <f>'C завтраками| Bed and breakfast'!DJ22*0.9</f>
        <v>18000</v>
      </c>
      <c r="DQ20" s="8">
        <f>'C завтраками| Bed and breakfast'!DK22*0.9</f>
        <v>18000</v>
      </c>
      <c r="DR20" s="8">
        <f>'C завтраками| Bed and breakfast'!DL22*0.9</f>
        <v>18000</v>
      </c>
      <c r="DS20" s="8">
        <f>'C завтраками| Bed and breakfast'!DM22*0.9</f>
        <v>18630</v>
      </c>
      <c r="DT20" s="8">
        <f>'C завтраками| Bed and breakfast'!DN22*0.9</f>
        <v>18630</v>
      </c>
      <c r="DU20" s="8">
        <f>'C завтраками| Bed and breakfast'!DO22*0.9</f>
        <v>18000</v>
      </c>
      <c r="DV20" s="8">
        <f>'C завтраками| Bed and breakfast'!DP22*0.9</f>
        <v>18000</v>
      </c>
      <c r="DW20" s="8">
        <f>'C завтраками| Bed and breakfast'!DQ22*0.9</f>
        <v>18000</v>
      </c>
      <c r="DX20" s="8">
        <f>'C завтраками| Bed and breakfast'!DR22*0.9</f>
        <v>18000</v>
      </c>
      <c r="DY20" s="8">
        <f>'C завтраками| Bed and breakfast'!DS22*0.9</f>
        <v>18900</v>
      </c>
      <c r="DZ20" s="8">
        <f>'C завтраками| Bed and breakfast'!DT22*0.9</f>
        <v>18630</v>
      </c>
      <c r="EA20" s="8">
        <f>'C завтраками| Bed and breakfast'!DU22*0.9</f>
        <v>18630</v>
      </c>
      <c r="EB20" s="8">
        <f>'C завтраками| Bed and breakfast'!DV22*0.9</f>
        <v>18630</v>
      </c>
      <c r="EC20" s="8">
        <f>'C завтраками| Bed and breakfast'!DW22*0.9</f>
        <v>17550</v>
      </c>
      <c r="ED20" s="8">
        <f>'C завтраками| Bed and breakfast'!DX22*0.9</f>
        <v>17550</v>
      </c>
      <c r="EE20" s="8">
        <f>'C завтраками| Bed and breakfast'!DY22*0.9</f>
        <v>17550</v>
      </c>
      <c r="EF20" s="8">
        <f>'C завтраками| Bed and breakfast'!DZ22*0.9</f>
        <v>17550</v>
      </c>
      <c r="EG20" s="8">
        <f>'C завтраками| Bed and breakfast'!EA22*0.9</f>
        <v>17550</v>
      </c>
      <c r="EH20" s="8">
        <f>'C завтраками| Bed and breakfast'!EB22*0.9</f>
        <v>18630</v>
      </c>
      <c r="EI20" s="8">
        <f>'C завтраками| Bed and breakfast'!EC22*0.9</f>
        <v>18630</v>
      </c>
      <c r="EJ20" s="8">
        <f>'C завтраками| Bed and breakfast'!ED22*0.9</f>
        <v>18630</v>
      </c>
      <c r="EK20" s="8">
        <f>'C завтраками| Bed and breakfast'!EE22*0.9</f>
        <v>17280</v>
      </c>
      <c r="EL20" s="8">
        <f>'C завтраками| Bed and breakfast'!EF22*0.9</f>
        <v>17280</v>
      </c>
      <c r="EM20" s="8">
        <f>'C завтраками| Bed and breakfast'!EG22*0.9</f>
        <v>17280</v>
      </c>
      <c r="EN20" s="8">
        <f>'C завтраками| Bed and breakfast'!EH22*0.9</f>
        <v>17550</v>
      </c>
      <c r="EO20" s="8">
        <f>'C завтраками| Bed and breakfast'!EI22*0.9</f>
        <v>17550</v>
      </c>
      <c r="EP20" s="8">
        <f>'C завтраками| Bed and breakfast'!EJ22*0.9</f>
        <v>17280</v>
      </c>
      <c r="EQ20" s="8">
        <f>'C завтраками| Bed and breakfast'!EK22*0.9</f>
        <v>17280</v>
      </c>
      <c r="ER20" s="8">
        <f>'C завтраками| Bed and breakfast'!EL22*0.9</f>
        <v>17280</v>
      </c>
      <c r="ES20" s="8">
        <f>'C завтраками| Bed and breakfast'!EM22*0.9</f>
        <v>17280</v>
      </c>
      <c r="ET20" s="8">
        <f>'C завтраками| Bed and breakfast'!EN22*0.9</f>
        <v>17280</v>
      </c>
      <c r="EU20" s="8">
        <f>'C завтраками| Bed and breakfast'!EO22*0.9</f>
        <v>17550</v>
      </c>
      <c r="EV20" s="8">
        <f>'C завтраками| Bed and breakfast'!EP22*0.9</f>
        <v>17550</v>
      </c>
      <c r="EW20" s="8">
        <f>'C завтраками| Bed and breakfast'!EQ22*0.9</f>
        <v>17280</v>
      </c>
      <c r="EX20" s="8">
        <f>'C завтраками| Bed and breakfast'!ER22*0.9</f>
        <v>17280</v>
      </c>
      <c r="EY20" s="8">
        <f>'C завтраками| Bed and breakfast'!ES22*0.9</f>
        <v>17280</v>
      </c>
      <c r="EZ20" s="8">
        <f>'C завтраками| Bed and breakfast'!ET22*0.9</f>
        <v>17280</v>
      </c>
      <c r="FA20" s="8">
        <f>'C завтраками| Bed and breakfast'!EU22*0.9</f>
        <v>17280</v>
      </c>
      <c r="FB20" s="8">
        <f>'C завтраками| Bed and breakfast'!EV22*0.9</f>
        <v>17550</v>
      </c>
      <c r="FC20" s="8">
        <f>'C завтраками| Bed and breakfast'!EW22*0.9</f>
        <v>17550</v>
      </c>
      <c r="FD20" s="8">
        <f>'C завтраками| Bed and breakfast'!EX22*0.9</f>
        <v>18900</v>
      </c>
      <c r="FE20" s="8">
        <f>'C завтраками| Bed and breakfast'!EY22*0.9</f>
        <v>17550</v>
      </c>
      <c r="FF20" s="8">
        <f>'C завтраками| Bed and breakfast'!EZ22*0.9</f>
        <v>17550</v>
      </c>
      <c r="FG20" s="8">
        <f>'C завтраками| Bed and breakfast'!FA22*0.9</f>
        <v>17550</v>
      </c>
      <c r="FH20" s="8">
        <f>'C завтраками| Bed and breakfast'!FB22*0.9</f>
        <v>17550</v>
      </c>
      <c r="FI20" s="8">
        <f>'C завтраками| Bed and breakfast'!FC22*0.9</f>
        <v>24300</v>
      </c>
      <c r="FJ20" s="8">
        <f>'C завтраками| Bed and breakfast'!FD22*0.9</f>
        <v>24300</v>
      </c>
      <c r="FK20" s="8">
        <f>'C завтраками| Bed and breakfast'!FE22*0.9</f>
        <v>24300</v>
      </c>
      <c r="FL20" s="8">
        <f>'C завтраками| Bed and breakfast'!FF22*0.9</f>
        <v>24300</v>
      </c>
      <c r="FM20" s="8">
        <f>'C завтраками| Bed and breakfast'!FG22*0.9</f>
        <v>24300</v>
      </c>
      <c r="FN20" s="8">
        <f>'C завтраками| Bed and breakfast'!FH22*0.9</f>
        <v>24300</v>
      </c>
      <c r="FO20" s="8">
        <f>'C завтраками| Bed and breakfast'!FI22*0.9</f>
        <v>24300</v>
      </c>
      <c r="FP20" s="8">
        <f>'C завтраками| Bed and breakfast'!FJ22*0.9</f>
        <v>24300</v>
      </c>
      <c r="FQ20" s="8">
        <f>'C завтраками| Bed and breakfast'!FK22*0.9</f>
        <v>24300</v>
      </c>
      <c r="FR20" s="8">
        <f>'C завтраками| Bed and breakfast'!FL22*0.9</f>
        <v>24300</v>
      </c>
      <c r="FS20" s="8">
        <f>'C завтраками| Bed and breakfast'!FM22*0.9</f>
        <v>24300</v>
      </c>
      <c r="FT20" s="8">
        <f>'C завтраками| Bed and breakfast'!FN22*0.9</f>
        <v>24300</v>
      </c>
      <c r="FU20" s="8">
        <f>'C завтраками| Bed and breakfast'!FO22*0.9</f>
        <v>24300</v>
      </c>
      <c r="FV20" s="8">
        <f>'C завтраками| Bed and breakfast'!FP22*0.9</f>
        <v>24300</v>
      </c>
      <c r="FW20" s="8">
        <f>'C завтраками| Bed and breakfast'!FQ22*0.9</f>
        <v>24300</v>
      </c>
      <c r="FX20" s="8">
        <f>'C завтраками| Bed and breakfast'!FR22*0.9</f>
        <v>24300</v>
      </c>
      <c r="FY20" s="8">
        <f>'C завтраками| Bed and breakfast'!FS22*0.9</f>
        <v>24300</v>
      </c>
      <c r="FZ20" s="8">
        <f>'C завтраками| Bed and breakfast'!FT22*0.9</f>
        <v>24300</v>
      </c>
      <c r="GA20" s="8">
        <f>'C завтраками| Bed and breakfast'!FU22*0.9</f>
        <v>24300</v>
      </c>
      <c r="GB20" s="8">
        <f>'C завтраками| Bed and breakfast'!FV22*0.9</f>
        <v>24300</v>
      </c>
      <c r="GC20" s="8">
        <f>'C завтраками| Bed and breakfast'!FW22*0.9</f>
        <v>24300</v>
      </c>
      <c r="GD20" s="8">
        <f>'C завтраками| Bed and breakfast'!FX22*0.9</f>
        <v>24300</v>
      </c>
      <c r="GE20" s="8">
        <f>'C завтраками| Bed and breakfast'!FY22*0.9</f>
        <v>24300</v>
      </c>
      <c r="GF20" s="8">
        <f>'C завтраками| Bed and breakfast'!FZ22*0.9</f>
        <v>24300</v>
      </c>
      <c r="GG20" s="8">
        <f>'C завтраками| Bed and breakfast'!GA22*0.9</f>
        <v>17550</v>
      </c>
      <c r="GH20" s="8">
        <f>'C завтраками| Bed and breakfast'!GB22*0.9</f>
        <v>17550</v>
      </c>
      <c r="GI20" s="8">
        <f>'C завтраками| Bed and breakfast'!GC22*0.9</f>
        <v>26010</v>
      </c>
      <c r="GJ20" s="8">
        <f>'C завтраками| Bed and breakfast'!GD22*0.9</f>
        <v>26010</v>
      </c>
      <c r="GK20" s="8">
        <f>'C завтраками| Bed and breakfast'!GE22*0.9</f>
        <v>26010</v>
      </c>
      <c r="GL20" s="8">
        <f>'C завтраками| Bed and breakfast'!GF22*0.9</f>
        <v>26010</v>
      </c>
      <c r="GM20" s="8">
        <f>'C завтраками| Bed and breakfast'!GG22*0.9</f>
        <v>26010</v>
      </c>
      <c r="GN20" s="8">
        <f>'C завтраками| Bed and breakfast'!GH22*0.9</f>
        <v>26010</v>
      </c>
      <c r="GO20" s="8">
        <f>'C завтраками| Bed and breakfast'!GI22*0.9</f>
        <v>26010</v>
      </c>
      <c r="GP20" s="8">
        <f>'C завтраками| Bed and breakfast'!GJ22*0.9</f>
        <v>26010</v>
      </c>
      <c r="GQ20" s="8">
        <f>'C завтраками| Bed and breakfast'!GK22*0.9</f>
        <v>26010</v>
      </c>
      <c r="GR20" s="8">
        <f>'C завтраками| Bed and breakfast'!GL22*0.9</f>
        <v>26010</v>
      </c>
      <c r="GS20" s="8">
        <f>'C завтраками| Bed and breakfast'!GM22*0.9</f>
        <v>20610</v>
      </c>
      <c r="GT20" s="8">
        <f>'C завтраками| Bed and breakfast'!GN22*0.9</f>
        <v>20610</v>
      </c>
      <c r="GU20" s="8">
        <f>'C завтраками| Bed and breakfast'!GO22*0.9</f>
        <v>20610</v>
      </c>
      <c r="GV20" s="8">
        <f>'C завтраками| Bed and breakfast'!GP22*0.9</f>
        <v>20610</v>
      </c>
      <c r="GW20" s="8">
        <f>'C завтраками| Bed and breakfast'!GQ22*0.9</f>
        <v>21060</v>
      </c>
      <c r="GX20" s="8">
        <f>'C завтраками| Bed and breakfast'!GR22*0.9</f>
        <v>21060</v>
      </c>
      <c r="GY20" s="8">
        <f>'C завтраками| Bed and breakfast'!GS22*0.9</f>
        <v>22140</v>
      </c>
      <c r="GZ20" s="8">
        <f>'C завтраками| Bed and breakfast'!GT22*0.9</f>
        <v>22140</v>
      </c>
      <c r="HA20" s="8">
        <f>'C завтраками| Bed and breakfast'!GU22*0.9</f>
        <v>21060</v>
      </c>
      <c r="HB20" s="8">
        <f>'C завтраками| Bed and breakfast'!GV22*0.9</f>
        <v>21060</v>
      </c>
      <c r="HC20" s="8">
        <f>'C завтраками| Bed and breakfast'!GW22*0.9</f>
        <v>21060</v>
      </c>
      <c r="HD20" s="8">
        <f>'C завтраками| Bed and breakfast'!GX22*0.9</f>
        <v>21060</v>
      </c>
      <c r="HE20" s="8">
        <f>'C завтраками| Bed and breakfast'!GY22*0.9</f>
        <v>21060</v>
      </c>
      <c r="HF20" s="8">
        <f>'C завтраками| Bed and breakfast'!GZ22*0.9</f>
        <v>22140</v>
      </c>
      <c r="HG20" s="8">
        <f>'C завтраками| Bed and breakfast'!HA22*0.9</f>
        <v>22140</v>
      </c>
      <c r="HH20" s="8">
        <f>'C завтраками| Bed and breakfast'!HB22*0.9</f>
        <v>21060</v>
      </c>
      <c r="HI20" s="8">
        <f>'C завтраками| Bed and breakfast'!HC22*0.9</f>
        <v>21060</v>
      </c>
      <c r="HJ20" s="8">
        <f>'C завтраками| Bed and breakfast'!HD22*0.9</f>
        <v>21060</v>
      </c>
      <c r="HK20" s="8">
        <f>'C завтраками| Bed and breakfast'!HE22*0.9</f>
        <v>21060</v>
      </c>
      <c r="HL20" s="8">
        <f>'C завтраками| Bed and breakfast'!HF22*0.9</f>
        <v>21060</v>
      </c>
      <c r="HM20" s="8">
        <f>'C завтраками| Bed and breakfast'!HG22*0.9</f>
        <v>18900</v>
      </c>
      <c r="HN20" s="8">
        <f>'C завтраками| Bed and breakfast'!HH22*0.9</f>
        <v>22140</v>
      </c>
      <c r="HO20" s="8">
        <f>'C завтраками| Bed and breakfast'!HI22*0.9</f>
        <v>21060</v>
      </c>
      <c r="HP20" s="8">
        <f>'C завтраками| Bed and breakfast'!HJ22*0.9</f>
        <v>21060</v>
      </c>
      <c r="HQ20" s="8">
        <f>'C завтраками| Bed and breakfast'!HK22*0.9</f>
        <v>21060</v>
      </c>
      <c r="HR20" s="8">
        <f>'C завтраками| Bed and breakfast'!HL22*0.9</f>
        <v>21060</v>
      </c>
      <c r="HS20" s="8">
        <f>'C завтраками| Bed and breakfast'!HM22*0.9</f>
        <v>21060</v>
      </c>
      <c r="HT20" s="8">
        <f>'C завтраками| Bed and breakfast'!HN22*0.9</f>
        <v>22140</v>
      </c>
      <c r="HU20" s="8">
        <f>'C завтраками| Bed and breakfast'!HO22*0.9</f>
        <v>22140</v>
      </c>
      <c r="HV20" s="8">
        <f>'C завтраками| Bed and breakfast'!HP22*0.9</f>
        <v>21060</v>
      </c>
      <c r="HW20" s="8">
        <f>'C завтраками| Bed and breakfast'!HQ22*0.9</f>
        <v>21060</v>
      </c>
      <c r="HX20" s="8">
        <f>'C завтраками| Bed and breakfast'!HR22*0.9</f>
        <v>21060</v>
      </c>
      <c r="HY20" s="8">
        <f>'C завтраками| Bed and breakfast'!HS22*0.9</f>
        <v>21060</v>
      </c>
      <c r="HZ20" s="8">
        <f>'C завтраками| Bed and breakfast'!HT22*0.9</f>
        <v>21060</v>
      </c>
      <c r="IA20" s="8">
        <f>'C завтраками| Bed and breakfast'!HU22*0.9</f>
        <v>22140</v>
      </c>
      <c r="IB20" s="8">
        <f>'C завтраками| Bed and breakfast'!HV22*0.9</f>
        <v>22140</v>
      </c>
      <c r="IC20" s="8">
        <f>'C завтраками| Bed and breakfast'!HW22*0.9</f>
        <v>21060</v>
      </c>
      <c r="ID20" s="8">
        <f>'C завтраками| Bed and breakfast'!HX22*0.9</f>
        <v>21060</v>
      </c>
      <c r="IE20" s="8">
        <f>'C завтраками| Bed and breakfast'!HY22*0.9</f>
        <v>21060</v>
      </c>
      <c r="IF20" s="8">
        <f>'C завтраками| Bed and breakfast'!HZ22*0.9</f>
        <v>21060</v>
      </c>
      <c r="IG20" s="8">
        <f>'C завтраками| Bed and breakfast'!IA22*0.9</f>
        <v>21060</v>
      </c>
      <c r="IH20" s="8">
        <f>'C завтраками| Bed and breakfast'!IB22*0.9</f>
        <v>22140</v>
      </c>
      <c r="II20" s="8">
        <f>'C завтраками| Bed and breakfast'!IC22*0.9</f>
        <v>22140</v>
      </c>
      <c r="IJ20" s="8">
        <f>'C завтраками| Bed and breakfast'!ID22*0.9</f>
        <v>19350</v>
      </c>
      <c r="IK20" s="8">
        <f>'C завтраками| Bed and breakfast'!IE22*0.9</f>
        <v>19350</v>
      </c>
      <c r="IL20" s="8">
        <f>'C завтраками| Bed and breakfast'!IF22*0.9</f>
        <v>19350</v>
      </c>
      <c r="IM20" s="8">
        <f>'C завтраками| Bed and breakfast'!IG22*0.9</f>
        <v>19350</v>
      </c>
      <c r="IN20" s="8">
        <f>'C завтраками| Bed and breakfast'!IH22*0.9</f>
        <v>19350</v>
      </c>
      <c r="IO20" s="8">
        <f>'C завтраками| Bed and breakfast'!II22*0.9</f>
        <v>21060</v>
      </c>
      <c r="IP20" s="8">
        <f>'C завтраками| Bed and breakfast'!IJ22*0.9</f>
        <v>21060</v>
      </c>
      <c r="IQ20" s="8">
        <f>'C завтраками| Bed and breakfast'!IK22*0.9</f>
        <v>18900</v>
      </c>
      <c r="IR20" s="8">
        <f>'C завтраками| Bed and breakfast'!IL22*0.9</f>
        <v>18900</v>
      </c>
      <c r="IS20" s="8">
        <f>'C завтраками| Bed and breakfast'!IM22*0.9</f>
        <v>18900</v>
      </c>
      <c r="IT20" s="8">
        <f>'C завтраками| Bed and breakfast'!IN22*0.9</f>
        <v>18900</v>
      </c>
      <c r="IU20" s="8">
        <f>'C завтраками| Bed and breakfast'!IO22*0.9</f>
        <v>18900</v>
      </c>
      <c r="IV20" s="8">
        <f>'C завтраками| Bed and breakfast'!IP22*0.9</f>
        <v>21060</v>
      </c>
      <c r="IW20" s="8">
        <f>'C завтраками| Bed and breakfast'!IQ22*0.9</f>
        <v>21060</v>
      </c>
      <c r="IX20" s="8">
        <f>'C завтраками| Bed and breakfast'!IR22*0.9</f>
        <v>18900</v>
      </c>
      <c r="IY20" s="8">
        <f>'C завтраками| Bed and breakfast'!IS22*0.9</f>
        <v>18900</v>
      </c>
      <c r="IZ20" s="8">
        <f>'C завтраками| Bed and breakfast'!IT22*0.9</f>
        <v>18900</v>
      </c>
      <c r="JA20" s="8">
        <f>'C завтраками| Bed and breakfast'!IU22*0.9</f>
        <v>18900</v>
      </c>
      <c r="JB20" s="8">
        <f>'C завтраками| Bed and breakfast'!IV22*0.9</f>
        <v>18900</v>
      </c>
      <c r="JC20" s="8">
        <f>'C завтраками| Bed and breakfast'!IW22*0.9</f>
        <v>21060</v>
      </c>
      <c r="JD20" s="8">
        <f>'C завтраками| Bed and breakfast'!IX22*0.9</f>
        <v>21060</v>
      </c>
      <c r="JE20" s="8">
        <f>'C завтраками| Bed and breakfast'!IY22*0.9</f>
        <v>18900</v>
      </c>
      <c r="JF20" s="8">
        <f>'C завтраками| Bed and breakfast'!IZ22*0.9</f>
        <v>18900</v>
      </c>
      <c r="JG20" s="8">
        <f>'C завтраками| Bed and breakfast'!JA22*0.9</f>
        <v>18900</v>
      </c>
      <c r="JH20" s="8">
        <f>'C завтраками| Bed and breakfast'!JB22*0.9</f>
        <v>18900</v>
      </c>
      <c r="JI20" s="8">
        <f>'C завтраками| Bed and breakfast'!JC22*0.9</f>
        <v>18900</v>
      </c>
      <c r="JJ20" s="8">
        <f>'C завтраками| Bed and breakfast'!JD22*0.9</f>
        <v>21060</v>
      </c>
      <c r="JK20" s="8">
        <f>'C завтраками| Bed and breakfast'!JE22*0.9</f>
        <v>21060</v>
      </c>
      <c r="JL20" s="8">
        <f>'C завтраками| Bed and breakfast'!JF22*0.9</f>
        <v>18900</v>
      </c>
      <c r="JM20" s="8">
        <f>'C завтраками| Bed and breakfast'!JG22*0.9</f>
        <v>18900</v>
      </c>
      <c r="JN20" s="8">
        <f>'C завтраками| Bed and breakfast'!JH22*0.9</f>
        <v>18900</v>
      </c>
      <c r="JO20" s="8">
        <f>'C завтраками| Bed and breakfast'!JI22*0.9</f>
        <v>18900</v>
      </c>
      <c r="JP20" s="8">
        <f>'C завтраками| Bed and breakfast'!JJ22*0.9</f>
        <v>18900</v>
      </c>
      <c r="JQ20" s="8">
        <f>'C завтраками| Bed and breakfast'!JK22*0.9</f>
        <v>21060</v>
      </c>
      <c r="JR20" s="8">
        <f>'C завтраками| Bed and breakfast'!JL22*0.9</f>
        <v>21060</v>
      </c>
      <c r="JS20" s="8">
        <f>'C завтраками| Bed and breakfast'!JM22*0.9</f>
        <v>19980</v>
      </c>
      <c r="JT20" s="8">
        <f>'C завтраками| Bed and breakfast'!JN22*0.9</f>
        <v>19980</v>
      </c>
      <c r="JU20" s="8">
        <f>'C завтраками| Bed and breakfast'!JO22*0.9</f>
        <v>19980</v>
      </c>
      <c r="JV20" s="8">
        <f>'C завтраками| Bed and breakfast'!JP22*0.9</f>
        <v>19980</v>
      </c>
    </row>
    <row r="21" spans="1:282" s="53" customFormat="1" x14ac:dyDescent="0.2">
      <c r="A21" s="42" t="s">
        <v>86</v>
      </c>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row>
    <row r="22" spans="1:282" s="53" customFormat="1" x14ac:dyDescent="0.2">
      <c r="A22" s="88">
        <f>A7</f>
        <v>1</v>
      </c>
      <c r="B22" s="8" t="e">
        <f>'C завтраками| Bed and breakfast'!#REF!*0.9</f>
        <v>#REF!</v>
      </c>
      <c r="C22" s="8" t="e">
        <f>'C завтраками| Bed and breakfast'!#REF!*0.9</f>
        <v>#REF!</v>
      </c>
      <c r="D22" s="8" t="e">
        <f>'C завтраками| Bed and breakfast'!#REF!*0.9</f>
        <v>#REF!</v>
      </c>
      <c r="E22" s="8" t="e">
        <f>'C завтраками| Bed and breakfast'!#REF!*0.9</f>
        <v>#REF!</v>
      </c>
      <c r="F22" s="8" t="e">
        <f>'C завтраками| Bed and breakfast'!#REF!*0.9</f>
        <v>#REF!</v>
      </c>
      <c r="G22" s="8" t="e">
        <f>'C завтраками| Bed and breakfast'!#REF!*0.9</f>
        <v>#REF!</v>
      </c>
      <c r="H22" s="8">
        <f>'C завтраками| Bed and breakfast'!B24*0.9</f>
        <v>56025</v>
      </c>
      <c r="I22" s="8">
        <f>'C завтраками| Bed and breakfast'!C24*0.9</f>
        <v>69075</v>
      </c>
      <c r="J22" s="8">
        <f>'C завтраками| Bed and breakfast'!D24*0.9</f>
        <v>69075</v>
      </c>
      <c r="K22" s="8">
        <f>'C завтраками| Bed and breakfast'!E24*0.9</f>
        <v>69075</v>
      </c>
      <c r="L22" s="8">
        <f>'C завтраками| Bed and breakfast'!F24*0.9</f>
        <v>62775</v>
      </c>
      <c r="M22" s="8">
        <f>'C завтраками| Bed and breakfast'!G24*0.9</f>
        <v>62775</v>
      </c>
      <c r="N22" s="8">
        <f>'C завтраками| Bed and breakfast'!H24*0.9</f>
        <v>62775</v>
      </c>
      <c r="O22" s="8">
        <f>'C завтраками| Bed and breakfast'!I24*0.9</f>
        <v>62775</v>
      </c>
      <c r="P22" s="8">
        <f>'C завтраками| Bed and breakfast'!J24*0.9</f>
        <v>62775</v>
      </c>
      <c r="Q22" s="8">
        <f>'C завтраками| Bed and breakfast'!K24*0.9</f>
        <v>62775</v>
      </c>
      <c r="R22" s="8">
        <f>'C завтраками| Bed and breakfast'!L24*0.9</f>
        <v>50805</v>
      </c>
      <c r="S22" s="8">
        <f>'C завтраками| Bed and breakfast'!M24*0.9</f>
        <v>35955</v>
      </c>
      <c r="T22" s="8">
        <f>'C завтраками| Bed and breakfast'!N24*0.9</f>
        <v>35955</v>
      </c>
      <c r="U22" s="8">
        <f>'C завтраками| Bed and breakfast'!O24*0.9</f>
        <v>35955</v>
      </c>
      <c r="V22" s="8">
        <f>'C завтраками| Bed and breakfast'!P24*0.9</f>
        <v>35955</v>
      </c>
      <c r="W22" s="8">
        <f>'C завтраками| Bed and breakfast'!Q24*0.9</f>
        <v>35955</v>
      </c>
      <c r="X22" s="8">
        <f>'C завтраками| Bed and breakfast'!R24*0.9</f>
        <v>37755</v>
      </c>
      <c r="Y22" s="8">
        <f>'C завтраками| Bed and breakfast'!S24*0.9</f>
        <v>37755</v>
      </c>
      <c r="Z22" s="8">
        <f>'C завтраками| Bed and breakfast'!T24*0.9</f>
        <v>37755</v>
      </c>
      <c r="AA22" s="8">
        <f>'C завтраками| Bed and breakfast'!U24*0.9</f>
        <v>37755</v>
      </c>
      <c r="AB22" s="8">
        <f>'C завтраками| Bed and breakfast'!V24*0.9</f>
        <v>37755</v>
      </c>
      <c r="AC22" s="8">
        <f>'C завтраками| Bed and breakfast'!W24*0.9</f>
        <v>35955</v>
      </c>
      <c r="AD22" s="8">
        <f>'C завтраками| Bed and breakfast'!X24*0.9</f>
        <v>35955</v>
      </c>
      <c r="AE22" s="8">
        <f>'C завтраками| Bed and breakfast'!Y24*0.9</f>
        <v>35955</v>
      </c>
      <c r="AF22" s="8">
        <f>'C завтраками| Bed and breakfast'!Z24*0.9</f>
        <v>35955</v>
      </c>
      <c r="AG22" s="8">
        <f>'C завтраками| Bed and breakfast'!AA24*0.9</f>
        <v>35955</v>
      </c>
      <c r="AH22" s="8">
        <f>'C завтраками| Bed and breakfast'!AB24*0.9</f>
        <v>39555</v>
      </c>
      <c r="AI22" s="8">
        <f>'C завтраками| Bed and breakfast'!AC24*0.9</f>
        <v>39555</v>
      </c>
      <c r="AJ22" s="8">
        <f>'C завтраками| Bed and breakfast'!AD24*0.9</f>
        <v>39555</v>
      </c>
      <c r="AK22" s="8">
        <f>'C завтраками| Bed and breakfast'!AE24*0.9</f>
        <v>39555</v>
      </c>
      <c r="AL22" s="8">
        <f>'C завтраками| Bed and breakfast'!AF24*0.9</f>
        <v>39555</v>
      </c>
      <c r="AM22" s="8">
        <f>'C завтраками| Bed and breakfast'!AG24*0.9</f>
        <v>41355</v>
      </c>
      <c r="AN22" s="8">
        <f>'C завтраками| Bed and breakfast'!AH24*0.9</f>
        <v>43605</v>
      </c>
      <c r="AO22" s="8">
        <f>'C завтраками| Bed and breakfast'!AI24*0.9</f>
        <v>48555</v>
      </c>
      <c r="AP22" s="8">
        <f>'C завтраками| Bed and breakfast'!AJ24*0.9</f>
        <v>48555</v>
      </c>
      <c r="AQ22" s="8">
        <f>'C завтраками| Bed and breakfast'!AK24*0.9</f>
        <v>48555</v>
      </c>
      <c r="AR22" s="8">
        <f>'C завтраками| Bed and breakfast'!AL24*0.9</f>
        <v>48555</v>
      </c>
      <c r="AS22" s="8">
        <f>'C завтраками| Bed and breakfast'!AM24*0.9</f>
        <v>48555</v>
      </c>
      <c r="AT22" s="8">
        <f>'C завтраками| Bed and breakfast'!AN24*0.9</f>
        <v>48555</v>
      </c>
      <c r="AU22" s="8">
        <f>'C завтраками| Bed and breakfast'!AO24*0.9</f>
        <v>48555</v>
      </c>
      <c r="AV22" s="8">
        <f>'C завтраками| Bed and breakfast'!AP24*0.9</f>
        <v>48555</v>
      </c>
      <c r="AW22" s="8">
        <f>'C завтраками| Bed and breakfast'!AQ24*0.9</f>
        <v>48555</v>
      </c>
      <c r="AX22" s="8">
        <f>'C завтраками| Bed and breakfast'!AR24*0.9</f>
        <v>48555</v>
      </c>
      <c r="AY22" s="8">
        <f>'C завтраками| Bed and breakfast'!AS24*0.9</f>
        <v>46755</v>
      </c>
      <c r="AZ22" s="8">
        <f>'C завтраками| Bed and breakfast'!AT24*0.9</f>
        <v>46755</v>
      </c>
      <c r="BA22" s="8">
        <f>'C завтраками| Bed and breakfast'!AU24*0.9</f>
        <v>48555</v>
      </c>
      <c r="BB22" s="8">
        <f>'C завтраками| Bed and breakfast'!AV24*0.9</f>
        <v>48555</v>
      </c>
      <c r="BC22" s="8">
        <f>'C завтраками| Bed and breakfast'!AW24*0.9</f>
        <v>50355</v>
      </c>
      <c r="BD22" s="8">
        <f>'C завтраками| Bed and breakfast'!AX24*0.9</f>
        <v>52605</v>
      </c>
      <c r="BE22" s="8">
        <f>'C завтраками| Bed and breakfast'!AY24*0.9</f>
        <v>52605</v>
      </c>
      <c r="BF22" s="8">
        <f>'C завтраками| Bed and breakfast'!AZ24*0.9</f>
        <v>52605</v>
      </c>
      <c r="BG22" s="8">
        <f>'C завтраками| Bed and breakfast'!BA24*0.9</f>
        <v>52605</v>
      </c>
      <c r="BH22" s="8">
        <f>'C завтраками| Bed and breakfast'!BB24*0.9</f>
        <v>54855</v>
      </c>
      <c r="BI22" s="8">
        <f>'C завтраками| Bed and breakfast'!BC24*0.9</f>
        <v>57555</v>
      </c>
      <c r="BJ22" s="8">
        <f>'C завтраками| Bed and breakfast'!BD24*0.9</f>
        <v>57555</v>
      </c>
      <c r="BK22" s="8">
        <f>'C завтраками| Bed and breakfast'!BE24*0.9</f>
        <v>54855</v>
      </c>
      <c r="BL22" s="8">
        <f>'C завтраками| Bed and breakfast'!BF24*0.9</f>
        <v>50355</v>
      </c>
      <c r="BM22" s="8">
        <f>'C завтраками| Bed and breakfast'!BG24*0.9</f>
        <v>50355</v>
      </c>
      <c r="BN22" s="8">
        <f>'C завтраками| Bed and breakfast'!BH24*0.9</f>
        <v>52605</v>
      </c>
      <c r="BO22" s="8">
        <f>'C завтраками| Bed and breakfast'!BI24*0.9</f>
        <v>52605</v>
      </c>
      <c r="BP22" s="8">
        <f>'C завтраками| Bed and breakfast'!BJ24*0.9</f>
        <v>44955</v>
      </c>
      <c r="BQ22" s="8">
        <f>'C завтраками| Bed and breakfast'!BK24*0.9</f>
        <v>45360</v>
      </c>
      <c r="BR22" s="8">
        <f>'C завтраками| Bed and breakfast'!BL24*0.9</f>
        <v>45360</v>
      </c>
      <c r="BS22" s="8">
        <f>'C завтраками| Bed and breakfast'!BM24*0.9</f>
        <v>45360</v>
      </c>
      <c r="BT22" s="8">
        <f>'C завтраками| Bed and breakfast'!BN24*0.9</f>
        <v>44010</v>
      </c>
      <c r="BU22" s="8">
        <f>'C завтраками| Bed and breakfast'!BO24*0.9</f>
        <v>44010</v>
      </c>
      <c r="BV22" s="8">
        <f>'C завтраками| Bed and breakfast'!BP24*0.9</f>
        <v>45360</v>
      </c>
      <c r="BW22" s="8">
        <f>'C завтраками| Bed and breakfast'!BQ24*0.9</f>
        <v>45360</v>
      </c>
      <c r="BX22" s="8">
        <f>'C завтраками| Bed and breakfast'!BR24*0.9</f>
        <v>45360</v>
      </c>
      <c r="BY22" s="8">
        <f>'C завтраками| Bed and breakfast'!BS24*0.9</f>
        <v>39510</v>
      </c>
      <c r="BZ22" s="8">
        <f>'C завтраками| Bed and breakfast'!BT24*0.9</f>
        <v>39510</v>
      </c>
      <c r="CA22" s="8">
        <f>'C завтраками| Bed and breakfast'!BU24*0.9</f>
        <v>39510</v>
      </c>
      <c r="CB22" s="8">
        <f>'C завтраками| Bed and breakfast'!BV24*0.9</f>
        <v>39510</v>
      </c>
      <c r="CC22" s="8">
        <f>'C завтраками| Bed and breakfast'!BW24*0.9</f>
        <v>39510</v>
      </c>
      <c r="CD22" s="8">
        <f>'C завтраками| Bed and breakfast'!BX24*0.9</f>
        <v>39510</v>
      </c>
      <c r="CE22" s="8">
        <f>'C завтраками| Bed and breakfast'!BY24*0.9</f>
        <v>39510</v>
      </c>
      <c r="CF22" s="8">
        <f>'C завтраками| Bed and breakfast'!BZ24*0.9</f>
        <v>39510</v>
      </c>
      <c r="CG22" s="8">
        <f>'C завтраками| Bed and breakfast'!CA24*0.9</f>
        <v>39510</v>
      </c>
      <c r="CH22" s="8">
        <f>'C завтраками| Bed and breakfast'!CB24*0.9</f>
        <v>39510</v>
      </c>
      <c r="CI22" s="8">
        <f>'C завтраками| Bed and breakfast'!CC24*0.9</f>
        <v>39510</v>
      </c>
      <c r="CJ22" s="8">
        <f>'C завтраками| Bed and breakfast'!CD24*0.9</f>
        <v>39510</v>
      </c>
      <c r="CK22" s="8">
        <f>'C завтраками| Bed and breakfast'!CE24*0.9</f>
        <v>39510</v>
      </c>
      <c r="CL22" s="8">
        <f>'C завтраками| Bed and breakfast'!CF24*0.9</f>
        <v>39510</v>
      </c>
      <c r="CM22" s="8">
        <f>'C завтраками| Bed and breakfast'!CG24*0.9</f>
        <v>39510</v>
      </c>
      <c r="CN22" s="8">
        <f>'C завтраками| Bed and breakfast'!CH24*0.9</f>
        <v>39510</v>
      </c>
      <c r="CO22" s="8">
        <f>'C завтраками| Bed and breakfast'!CI24*0.9</f>
        <v>39510</v>
      </c>
      <c r="CP22" s="8">
        <f>'C завтраками| Bed and breakfast'!CJ24*0.9</f>
        <v>39510</v>
      </c>
      <c r="CQ22" s="8">
        <f>'C завтраками| Bed and breakfast'!CK24*0.9</f>
        <v>39510</v>
      </c>
      <c r="CR22" s="8">
        <f>'C завтраками| Bed and breakfast'!CL24*0.9</f>
        <v>39510</v>
      </c>
      <c r="CS22" s="8">
        <f>'C завтраками| Bed and breakfast'!CM24*0.9</f>
        <v>39510</v>
      </c>
      <c r="CT22" s="8">
        <f>'C завтраками| Bed and breakfast'!CN24*0.9</f>
        <v>39510</v>
      </c>
      <c r="CU22" s="8">
        <f>'C завтраками| Bed and breakfast'!CO24*0.9</f>
        <v>39510</v>
      </c>
      <c r="CV22" s="8">
        <f>'C завтраками| Bed and breakfast'!CP24*0.9</f>
        <v>31185</v>
      </c>
      <c r="CW22" s="8">
        <f>'C завтраками| Bed and breakfast'!CQ24*0.9</f>
        <v>31185</v>
      </c>
      <c r="CX22" s="8">
        <f>'C завтраками| Bed and breakfast'!CR24*0.9</f>
        <v>31635</v>
      </c>
      <c r="CY22" s="8">
        <f>'C завтраками| Bed and breakfast'!CS24*0.9</f>
        <v>31635</v>
      </c>
      <c r="CZ22" s="8">
        <f>'C завтраками| Bed and breakfast'!CT24*0.9</f>
        <v>31185</v>
      </c>
      <c r="DA22" s="8">
        <f>'C завтраками| Bed and breakfast'!CU24*0.9</f>
        <v>31185</v>
      </c>
      <c r="DB22" s="8">
        <f>'C завтраками| Bed and breakfast'!CV24*0.9</f>
        <v>31185</v>
      </c>
      <c r="DC22" s="8">
        <f>'C завтраками| Bed and breakfast'!CW24*0.9</f>
        <v>31185</v>
      </c>
      <c r="DD22" s="8">
        <f>'C завтраками| Bed and breakfast'!CX24*0.9</f>
        <v>31185</v>
      </c>
      <c r="DE22" s="8">
        <f>'C завтраками| Bed and breakfast'!CY24*0.9</f>
        <v>31635</v>
      </c>
      <c r="DF22" s="8">
        <f>'C завтраками| Bed and breakfast'!CZ24*0.9</f>
        <v>31635</v>
      </c>
      <c r="DG22" s="8">
        <f>'C завтраками| Bed and breakfast'!DA24*0.9</f>
        <v>31185</v>
      </c>
      <c r="DH22" s="8">
        <f>'C завтраками| Bed and breakfast'!DB24*0.9</f>
        <v>31185</v>
      </c>
      <c r="DI22" s="8">
        <f>'C завтраками| Bed and breakfast'!DC24*0.9</f>
        <v>31185</v>
      </c>
      <c r="DJ22" s="8">
        <f>'C завтраками| Bed and breakfast'!DD24*0.9</f>
        <v>30285</v>
      </c>
      <c r="DK22" s="8">
        <f>'C завтраками| Bed and breakfast'!DE24*0.9</f>
        <v>30285</v>
      </c>
      <c r="DL22" s="8">
        <f>'C завтраками| Bed and breakfast'!DF24*0.9</f>
        <v>30915</v>
      </c>
      <c r="DM22" s="8">
        <f>'C завтраками| Bed and breakfast'!DG24*0.9</f>
        <v>30915</v>
      </c>
      <c r="DN22" s="8">
        <f>'C завтраками| Bed and breakfast'!DH24*0.9</f>
        <v>30285</v>
      </c>
      <c r="DO22" s="8">
        <f>'C завтраками| Bed and breakfast'!DI24*0.9</f>
        <v>30285</v>
      </c>
      <c r="DP22" s="8">
        <f>'C завтраками| Bed and breakfast'!DJ24*0.9</f>
        <v>30285</v>
      </c>
      <c r="DQ22" s="8">
        <f>'C завтраками| Bed and breakfast'!DK24*0.9</f>
        <v>30285</v>
      </c>
      <c r="DR22" s="8">
        <f>'C завтраками| Bed and breakfast'!DL24*0.9</f>
        <v>30285</v>
      </c>
      <c r="DS22" s="8">
        <f>'C завтраками| Bed and breakfast'!DM24*0.9</f>
        <v>30915</v>
      </c>
      <c r="DT22" s="8">
        <f>'C завтраками| Bed and breakfast'!DN24*0.9</f>
        <v>30915</v>
      </c>
      <c r="DU22" s="8">
        <f>'C завтраками| Bed and breakfast'!DO24*0.9</f>
        <v>30285</v>
      </c>
      <c r="DV22" s="8">
        <f>'C завтраками| Bed and breakfast'!DP24*0.9</f>
        <v>30285</v>
      </c>
      <c r="DW22" s="8">
        <f>'C завтраками| Bed and breakfast'!DQ24*0.9</f>
        <v>30285</v>
      </c>
      <c r="DX22" s="8">
        <f>'C завтраками| Bed and breakfast'!DR24*0.9</f>
        <v>30285</v>
      </c>
      <c r="DY22" s="8">
        <f>'C завтраками| Bed and breakfast'!DS24*0.9</f>
        <v>31185</v>
      </c>
      <c r="DZ22" s="8">
        <f>'C завтраками| Bed and breakfast'!DT24*0.9</f>
        <v>30915</v>
      </c>
      <c r="EA22" s="8">
        <f>'C завтраками| Bed and breakfast'!DU24*0.9</f>
        <v>30915</v>
      </c>
      <c r="EB22" s="8">
        <f>'C завтраками| Bed and breakfast'!DV24*0.9</f>
        <v>30915</v>
      </c>
      <c r="EC22" s="8">
        <f>'C завтраками| Bed and breakfast'!DW24*0.9</f>
        <v>29835</v>
      </c>
      <c r="ED22" s="8">
        <f>'C завтраками| Bed and breakfast'!DX24*0.9</f>
        <v>29835</v>
      </c>
      <c r="EE22" s="8">
        <f>'C завтраками| Bed and breakfast'!DY24*0.9</f>
        <v>29835</v>
      </c>
      <c r="EF22" s="8">
        <f>'C завтраками| Bed and breakfast'!DZ24*0.9</f>
        <v>29835</v>
      </c>
      <c r="EG22" s="8">
        <f>'C завтраками| Bed and breakfast'!EA24*0.9</f>
        <v>29835</v>
      </c>
      <c r="EH22" s="8">
        <f>'C завтраками| Bed and breakfast'!EB24*0.9</f>
        <v>30915</v>
      </c>
      <c r="EI22" s="8">
        <f>'C завтраками| Bed and breakfast'!EC24*0.9</f>
        <v>30915</v>
      </c>
      <c r="EJ22" s="8">
        <f>'C завтраками| Bed and breakfast'!ED24*0.9</f>
        <v>30915</v>
      </c>
      <c r="EK22" s="8">
        <f>'C завтраками| Bed and breakfast'!EE24*0.9</f>
        <v>29565</v>
      </c>
      <c r="EL22" s="8">
        <f>'C завтраками| Bed and breakfast'!EF24*0.9</f>
        <v>29565</v>
      </c>
      <c r="EM22" s="8">
        <f>'C завтраками| Bed and breakfast'!EG24*0.9</f>
        <v>29565</v>
      </c>
      <c r="EN22" s="8">
        <f>'C завтраками| Bed and breakfast'!EH24*0.9</f>
        <v>29835</v>
      </c>
      <c r="EO22" s="8">
        <f>'C завтраками| Bed and breakfast'!EI24*0.9</f>
        <v>29835</v>
      </c>
      <c r="EP22" s="8">
        <f>'C завтраками| Bed and breakfast'!EJ24*0.9</f>
        <v>29565</v>
      </c>
      <c r="EQ22" s="8">
        <f>'C завтраками| Bed and breakfast'!EK24*0.9</f>
        <v>29565</v>
      </c>
      <c r="ER22" s="8">
        <f>'C завтраками| Bed and breakfast'!EL24*0.9</f>
        <v>29565</v>
      </c>
      <c r="ES22" s="8">
        <f>'C завтраками| Bed and breakfast'!EM24*0.9</f>
        <v>29565</v>
      </c>
      <c r="ET22" s="8">
        <f>'C завтраками| Bed and breakfast'!EN24*0.9</f>
        <v>29565</v>
      </c>
      <c r="EU22" s="8">
        <f>'C завтраками| Bed and breakfast'!EO24*0.9</f>
        <v>29835</v>
      </c>
      <c r="EV22" s="8">
        <f>'C завтраками| Bed and breakfast'!EP24*0.9</f>
        <v>29835</v>
      </c>
      <c r="EW22" s="8">
        <f>'C завтраками| Bed and breakfast'!EQ24*0.9</f>
        <v>29565</v>
      </c>
      <c r="EX22" s="8">
        <f>'C завтраками| Bed and breakfast'!ER24*0.9</f>
        <v>29565</v>
      </c>
      <c r="EY22" s="8">
        <f>'C завтраками| Bed and breakfast'!ES24*0.9</f>
        <v>29565</v>
      </c>
      <c r="EZ22" s="8">
        <f>'C завтраками| Bed and breakfast'!ET24*0.9</f>
        <v>29565</v>
      </c>
      <c r="FA22" s="8">
        <f>'C завтраками| Bed and breakfast'!EU24*0.9</f>
        <v>29565</v>
      </c>
      <c r="FB22" s="8">
        <f>'C завтраками| Bed and breakfast'!EV24*0.9</f>
        <v>29835</v>
      </c>
      <c r="FC22" s="8">
        <f>'C завтраками| Bed and breakfast'!EW24*0.9</f>
        <v>29835</v>
      </c>
      <c r="FD22" s="8">
        <f>'C завтраками| Bed and breakfast'!EX24*0.9</f>
        <v>31185</v>
      </c>
      <c r="FE22" s="8">
        <f>'C завтраками| Bed and breakfast'!EY24*0.9</f>
        <v>29835</v>
      </c>
      <c r="FF22" s="8">
        <f>'C завтраками| Bed and breakfast'!EZ24*0.9</f>
        <v>29835</v>
      </c>
      <c r="FG22" s="8">
        <f>'C завтраками| Bed and breakfast'!FA24*0.9</f>
        <v>29835</v>
      </c>
      <c r="FH22" s="8">
        <f>'C завтраками| Bed and breakfast'!FB24*0.9</f>
        <v>29835</v>
      </c>
      <c r="FI22" s="8">
        <f>'C завтраками| Bed and breakfast'!FC24*0.9</f>
        <v>36585</v>
      </c>
      <c r="FJ22" s="8">
        <f>'C завтраками| Bed and breakfast'!FD24*0.9</f>
        <v>36585</v>
      </c>
      <c r="FK22" s="8">
        <f>'C завтраками| Bed and breakfast'!FE24*0.9</f>
        <v>36585</v>
      </c>
      <c r="FL22" s="8">
        <f>'C завтраками| Bed and breakfast'!FF24*0.9</f>
        <v>36585</v>
      </c>
      <c r="FM22" s="8">
        <f>'C завтраками| Bed and breakfast'!FG24*0.9</f>
        <v>36585</v>
      </c>
      <c r="FN22" s="8">
        <f>'C завтраками| Bed and breakfast'!FH24*0.9</f>
        <v>36585</v>
      </c>
      <c r="FO22" s="8">
        <f>'C завтраками| Bed and breakfast'!FI24*0.9</f>
        <v>36585</v>
      </c>
      <c r="FP22" s="8">
        <f>'C завтраками| Bed and breakfast'!FJ24*0.9</f>
        <v>36585</v>
      </c>
      <c r="FQ22" s="8">
        <f>'C завтраками| Bed and breakfast'!FK24*0.9</f>
        <v>36585</v>
      </c>
      <c r="FR22" s="8">
        <f>'C завтраками| Bed and breakfast'!FL24*0.9</f>
        <v>36585</v>
      </c>
      <c r="FS22" s="8">
        <f>'C завтраками| Bed and breakfast'!FM24*0.9</f>
        <v>36585</v>
      </c>
      <c r="FT22" s="8">
        <f>'C завтраками| Bed and breakfast'!FN24*0.9</f>
        <v>36585</v>
      </c>
      <c r="FU22" s="8">
        <f>'C завтраками| Bed and breakfast'!FO24*0.9</f>
        <v>36585</v>
      </c>
      <c r="FV22" s="8">
        <f>'C завтраками| Bed and breakfast'!FP24*0.9</f>
        <v>36585</v>
      </c>
      <c r="FW22" s="8">
        <f>'C завтраками| Bed and breakfast'!FQ24*0.9</f>
        <v>36585</v>
      </c>
      <c r="FX22" s="8">
        <f>'C завтраками| Bed and breakfast'!FR24*0.9</f>
        <v>36585</v>
      </c>
      <c r="FY22" s="8">
        <f>'C завтраками| Bed and breakfast'!FS24*0.9</f>
        <v>36585</v>
      </c>
      <c r="FZ22" s="8">
        <f>'C завтраками| Bed and breakfast'!FT24*0.9</f>
        <v>36585</v>
      </c>
      <c r="GA22" s="8">
        <f>'C завтраками| Bed and breakfast'!FU24*0.9</f>
        <v>36585</v>
      </c>
      <c r="GB22" s="8">
        <f>'C завтраками| Bed and breakfast'!FV24*0.9</f>
        <v>36585</v>
      </c>
      <c r="GC22" s="8">
        <f>'C завтраками| Bed and breakfast'!FW24*0.9</f>
        <v>36585</v>
      </c>
      <c r="GD22" s="8">
        <f>'C завтраками| Bed and breakfast'!FX24*0.9</f>
        <v>36585</v>
      </c>
      <c r="GE22" s="8">
        <f>'C завтраками| Bed and breakfast'!FY24*0.9</f>
        <v>36585</v>
      </c>
      <c r="GF22" s="8">
        <f>'C завтраками| Bed and breakfast'!FZ24*0.9</f>
        <v>36585</v>
      </c>
      <c r="GG22" s="8">
        <f>'C завтраками| Bed and breakfast'!GA24*0.9</f>
        <v>29835</v>
      </c>
      <c r="GH22" s="8">
        <f>'C завтраками| Bed and breakfast'!GB24*0.9</f>
        <v>29835</v>
      </c>
      <c r="GI22" s="8">
        <f>'C завтраками| Bed and breakfast'!GC24*0.9</f>
        <v>38295</v>
      </c>
      <c r="GJ22" s="8">
        <f>'C завтраками| Bed and breakfast'!GD24*0.9</f>
        <v>38295</v>
      </c>
      <c r="GK22" s="8">
        <f>'C завтраками| Bed and breakfast'!GE24*0.9</f>
        <v>38295</v>
      </c>
      <c r="GL22" s="8">
        <f>'C завтраками| Bed and breakfast'!GF24*0.9</f>
        <v>38295</v>
      </c>
      <c r="GM22" s="8">
        <f>'C завтраками| Bed and breakfast'!GG24*0.9</f>
        <v>38295</v>
      </c>
      <c r="GN22" s="8">
        <f>'C завтраками| Bed and breakfast'!GH24*0.9</f>
        <v>38295</v>
      </c>
      <c r="GO22" s="8">
        <f>'C завтраками| Bed and breakfast'!GI24*0.9</f>
        <v>38295</v>
      </c>
      <c r="GP22" s="8">
        <f>'C завтраками| Bed and breakfast'!GJ24*0.9</f>
        <v>38295</v>
      </c>
      <c r="GQ22" s="8">
        <f>'C завтраками| Bed and breakfast'!GK24*0.9</f>
        <v>38295</v>
      </c>
      <c r="GR22" s="8">
        <f>'C завтраками| Bed and breakfast'!GL24*0.9</f>
        <v>38295</v>
      </c>
      <c r="GS22" s="8">
        <f>'C завтраками| Bed and breakfast'!GM24*0.9</f>
        <v>32895</v>
      </c>
      <c r="GT22" s="8">
        <f>'C завтраками| Bed and breakfast'!GN24*0.9</f>
        <v>32895</v>
      </c>
      <c r="GU22" s="8">
        <f>'C завтраками| Bed and breakfast'!GO24*0.9</f>
        <v>32895</v>
      </c>
      <c r="GV22" s="8">
        <f>'C завтраками| Bed and breakfast'!GP24*0.9</f>
        <v>32895</v>
      </c>
      <c r="GW22" s="8">
        <f>'C завтраками| Bed and breakfast'!GQ24*0.9</f>
        <v>33345</v>
      </c>
      <c r="GX22" s="8">
        <f>'C завтраками| Bed and breakfast'!GR24*0.9</f>
        <v>33345</v>
      </c>
      <c r="GY22" s="8">
        <f>'C завтраками| Bed and breakfast'!GS24*0.9</f>
        <v>34425</v>
      </c>
      <c r="GZ22" s="8">
        <f>'C завтраками| Bed and breakfast'!GT24*0.9</f>
        <v>34425</v>
      </c>
      <c r="HA22" s="8">
        <f>'C завтраками| Bed and breakfast'!GU24*0.9</f>
        <v>33345</v>
      </c>
      <c r="HB22" s="8">
        <f>'C завтраками| Bed and breakfast'!GV24*0.9</f>
        <v>33345</v>
      </c>
      <c r="HC22" s="8">
        <f>'C завтраками| Bed and breakfast'!GW24*0.9</f>
        <v>33345</v>
      </c>
      <c r="HD22" s="8">
        <f>'C завтраками| Bed and breakfast'!GX24*0.9</f>
        <v>33345</v>
      </c>
      <c r="HE22" s="8">
        <f>'C завтраками| Bed and breakfast'!GY24*0.9</f>
        <v>33345</v>
      </c>
      <c r="HF22" s="8">
        <f>'C завтраками| Bed and breakfast'!GZ24*0.9</f>
        <v>34425</v>
      </c>
      <c r="HG22" s="8">
        <f>'C завтраками| Bed and breakfast'!HA24*0.9</f>
        <v>34425</v>
      </c>
      <c r="HH22" s="8">
        <f>'C завтраками| Bed and breakfast'!HB24*0.9</f>
        <v>33345</v>
      </c>
      <c r="HI22" s="8">
        <f>'C завтраками| Bed and breakfast'!HC24*0.9</f>
        <v>33345</v>
      </c>
      <c r="HJ22" s="8">
        <f>'C завтраками| Bed and breakfast'!HD24*0.9</f>
        <v>33345</v>
      </c>
      <c r="HK22" s="8">
        <f>'C завтраками| Bed and breakfast'!HE24*0.9</f>
        <v>33345</v>
      </c>
      <c r="HL22" s="8">
        <f>'C завтраками| Bed and breakfast'!HF24*0.9</f>
        <v>33345</v>
      </c>
      <c r="HM22" s="8">
        <f>'C завтраками| Bed and breakfast'!HG24*0.9</f>
        <v>31185</v>
      </c>
      <c r="HN22" s="8">
        <f>'C завтраками| Bed and breakfast'!HH24*0.9</f>
        <v>34425</v>
      </c>
      <c r="HO22" s="8">
        <f>'C завтраками| Bed and breakfast'!HI24*0.9</f>
        <v>33345</v>
      </c>
      <c r="HP22" s="8">
        <f>'C завтраками| Bed and breakfast'!HJ24*0.9</f>
        <v>33345</v>
      </c>
      <c r="HQ22" s="8">
        <f>'C завтраками| Bed and breakfast'!HK24*0.9</f>
        <v>33345</v>
      </c>
      <c r="HR22" s="8">
        <f>'C завтраками| Bed and breakfast'!HL24*0.9</f>
        <v>33345</v>
      </c>
      <c r="HS22" s="8">
        <f>'C завтраками| Bed and breakfast'!HM24*0.9</f>
        <v>33345</v>
      </c>
      <c r="HT22" s="8">
        <f>'C завтраками| Bed and breakfast'!HN24*0.9</f>
        <v>34425</v>
      </c>
      <c r="HU22" s="8">
        <f>'C завтраками| Bed and breakfast'!HO24*0.9</f>
        <v>34425</v>
      </c>
      <c r="HV22" s="8">
        <f>'C завтраками| Bed and breakfast'!HP24*0.9</f>
        <v>33345</v>
      </c>
      <c r="HW22" s="8">
        <f>'C завтраками| Bed and breakfast'!HQ24*0.9</f>
        <v>33345</v>
      </c>
      <c r="HX22" s="8">
        <f>'C завтраками| Bed and breakfast'!HR24*0.9</f>
        <v>33345</v>
      </c>
      <c r="HY22" s="8">
        <f>'C завтраками| Bed and breakfast'!HS24*0.9</f>
        <v>33345</v>
      </c>
      <c r="HZ22" s="8">
        <f>'C завтраками| Bed and breakfast'!HT24*0.9</f>
        <v>33345</v>
      </c>
      <c r="IA22" s="8">
        <f>'C завтраками| Bed and breakfast'!HU24*0.9</f>
        <v>34425</v>
      </c>
      <c r="IB22" s="8">
        <f>'C завтраками| Bed and breakfast'!HV24*0.9</f>
        <v>34425</v>
      </c>
      <c r="IC22" s="8">
        <f>'C завтраками| Bed and breakfast'!HW24*0.9</f>
        <v>33345</v>
      </c>
      <c r="ID22" s="8">
        <f>'C завтраками| Bed and breakfast'!HX24*0.9</f>
        <v>33345</v>
      </c>
      <c r="IE22" s="8">
        <f>'C завтраками| Bed and breakfast'!HY24*0.9</f>
        <v>33345</v>
      </c>
      <c r="IF22" s="8">
        <f>'C завтраками| Bed and breakfast'!HZ24*0.9</f>
        <v>33345</v>
      </c>
      <c r="IG22" s="8">
        <f>'C завтраками| Bed and breakfast'!IA24*0.9</f>
        <v>33345</v>
      </c>
      <c r="IH22" s="8">
        <f>'C завтраками| Bed and breakfast'!IB24*0.9</f>
        <v>34425</v>
      </c>
      <c r="II22" s="8">
        <f>'C завтраками| Bed and breakfast'!IC24*0.9</f>
        <v>34425</v>
      </c>
      <c r="IJ22" s="8">
        <f>'C завтраками| Bed and breakfast'!ID24*0.9</f>
        <v>31635</v>
      </c>
      <c r="IK22" s="8">
        <f>'C завтраками| Bed and breakfast'!IE24*0.9</f>
        <v>31635</v>
      </c>
      <c r="IL22" s="8">
        <f>'C завтраками| Bed and breakfast'!IF24*0.9</f>
        <v>31635</v>
      </c>
      <c r="IM22" s="8">
        <f>'C завтраками| Bed and breakfast'!IG24*0.9</f>
        <v>31635</v>
      </c>
      <c r="IN22" s="8">
        <f>'C завтраками| Bed and breakfast'!IH24*0.9</f>
        <v>31635</v>
      </c>
      <c r="IO22" s="8">
        <f>'C завтраками| Bed and breakfast'!II24*0.9</f>
        <v>33345</v>
      </c>
      <c r="IP22" s="8">
        <f>'C завтраками| Bed and breakfast'!IJ24*0.9</f>
        <v>33345</v>
      </c>
      <c r="IQ22" s="8">
        <f>'C завтраками| Bed and breakfast'!IK24*0.9</f>
        <v>31185</v>
      </c>
      <c r="IR22" s="8">
        <f>'C завтраками| Bed and breakfast'!IL24*0.9</f>
        <v>31185</v>
      </c>
      <c r="IS22" s="8">
        <f>'C завтраками| Bed and breakfast'!IM24*0.9</f>
        <v>31185</v>
      </c>
      <c r="IT22" s="8">
        <f>'C завтраками| Bed and breakfast'!IN24*0.9</f>
        <v>31185</v>
      </c>
      <c r="IU22" s="8">
        <f>'C завтраками| Bed and breakfast'!IO24*0.9</f>
        <v>31185</v>
      </c>
      <c r="IV22" s="8">
        <f>'C завтраками| Bed and breakfast'!IP24*0.9</f>
        <v>33345</v>
      </c>
      <c r="IW22" s="8">
        <f>'C завтраками| Bed and breakfast'!IQ24*0.9</f>
        <v>33345</v>
      </c>
      <c r="IX22" s="8">
        <f>'C завтраками| Bed and breakfast'!IR24*0.9</f>
        <v>31185</v>
      </c>
      <c r="IY22" s="8">
        <f>'C завтраками| Bed and breakfast'!IS24*0.9</f>
        <v>31185</v>
      </c>
      <c r="IZ22" s="8">
        <f>'C завтраками| Bed and breakfast'!IT24*0.9</f>
        <v>31185</v>
      </c>
      <c r="JA22" s="8">
        <f>'C завтраками| Bed and breakfast'!IU24*0.9</f>
        <v>31185</v>
      </c>
      <c r="JB22" s="8">
        <f>'C завтраками| Bed and breakfast'!IV24*0.9</f>
        <v>31185</v>
      </c>
      <c r="JC22" s="8">
        <f>'C завтраками| Bed and breakfast'!IW24*0.9</f>
        <v>33345</v>
      </c>
      <c r="JD22" s="8">
        <f>'C завтраками| Bed and breakfast'!IX24*0.9</f>
        <v>33345</v>
      </c>
      <c r="JE22" s="8">
        <f>'C завтраками| Bed and breakfast'!IY24*0.9</f>
        <v>31185</v>
      </c>
      <c r="JF22" s="8">
        <f>'C завтраками| Bed and breakfast'!IZ24*0.9</f>
        <v>31185</v>
      </c>
      <c r="JG22" s="8">
        <f>'C завтраками| Bed and breakfast'!JA24*0.9</f>
        <v>31185</v>
      </c>
      <c r="JH22" s="8">
        <f>'C завтраками| Bed and breakfast'!JB24*0.9</f>
        <v>31185</v>
      </c>
      <c r="JI22" s="8">
        <f>'C завтраками| Bed and breakfast'!JC24*0.9</f>
        <v>31185</v>
      </c>
      <c r="JJ22" s="8">
        <f>'C завтраками| Bed and breakfast'!JD24*0.9</f>
        <v>33345</v>
      </c>
      <c r="JK22" s="8">
        <f>'C завтраками| Bed and breakfast'!JE24*0.9</f>
        <v>33345</v>
      </c>
      <c r="JL22" s="8">
        <f>'C завтраками| Bed and breakfast'!JF24*0.9</f>
        <v>31185</v>
      </c>
      <c r="JM22" s="8">
        <f>'C завтраками| Bed and breakfast'!JG24*0.9</f>
        <v>31185</v>
      </c>
      <c r="JN22" s="8">
        <f>'C завтраками| Bed and breakfast'!JH24*0.9</f>
        <v>31185</v>
      </c>
      <c r="JO22" s="8">
        <f>'C завтраками| Bed and breakfast'!JI24*0.9</f>
        <v>31185</v>
      </c>
      <c r="JP22" s="8">
        <f>'C завтраками| Bed and breakfast'!JJ24*0.9</f>
        <v>31185</v>
      </c>
      <c r="JQ22" s="8">
        <f>'C завтраками| Bed and breakfast'!JK24*0.9</f>
        <v>33345</v>
      </c>
      <c r="JR22" s="8">
        <f>'C завтраками| Bed and breakfast'!JL24*0.9</f>
        <v>33345</v>
      </c>
      <c r="JS22" s="8">
        <f>'C завтраками| Bed and breakfast'!JM24*0.9</f>
        <v>32265</v>
      </c>
      <c r="JT22" s="8">
        <f>'C завтраками| Bed and breakfast'!JN24*0.9</f>
        <v>32265</v>
      </c>
      <c r="JU22" s="8">
        <f>'C завтраками| Bed and breakfast'!JO24*0.9</f>
        <v>32265</v>
      </c>
      <c r="JV22" s="8">
        <f>'C завтраками| Bed and breakfast'!JP24*0.9</f>
        <v>32265</v>
      </c>
    </row>
    <row r="23" spans="1:282" s="53" customFormat="1" x14ac:dyDescent="0.2">
      <c r="A23" s="88">
        <f>A8</f>
        <v>2</v>
      </c>
      <c r="B23" s="8" t="e">
        <f>'C завтраками| Bed and breakfast'!#REF!*0.9</f>
        <v>#REF!</v>
      </c>
      <c r="C23" s="8" t="e">
        <f>'C завтраками| Bed and breakfast'!#REF!*0.9</f>
        <v>#REF!</v>
      </c>
      <c r="D23" s="8" t="e">
        <f>'C завтраками| Bed and breakfast'!#REF!*0.9</f>
        <v>#REF!</v>
      </c>
      <c r="E23" s="8" t="e">
        <f>'C завтраками| Bed and breakfast'!#REF!*0.9</f>
        <v>#REF!</v>
      </c>
      <c r="F23" s="8" t="e">
        <f>'C завтраками| Bed and breakfast'!#REF!*0.9</f>
        <v>#REF!</v>
      </c>
      <c r="G23" s="8" t="e">
        <f>'C завтраками| Bed and breakfast'!#REF!*0.9</f>
        <v>#REF!</v>
      </c>
      <c r="H23" s="8">
        <f>'C завтраками| Bed and breakfast'!B25*0.9</f>
        <v>58050</v>
      </c>
      <c r="I23" s="8">
        <f>'C завтраками| Bed and breakfast'!C25*0.9</f>
        <v>71100</v>
      </c>
      <c r="J23" s="8">
        <f>'C завтраками| Bed and breakfast'!D25*0.9</f>
        <v>71100</v>
      </c>
      <c r="K23" s="8">
        <f>'C завтраками| Bed and breakfast'!E25*0.9</f>
        <v>71100</v>
      </c>
      <c r="L23" s="8">
        <f>'C завтраками| Bed and breakfast'!F25*0.9</f>
        <v>64800</v>
      </c>
      <c r="M23" s="8">
        <f>'C завтраками| Bed and breakfast'!G25*0.9</f>
        <v>64800</v>
      </c>
      <c r="N23" s="8">
        <f>'C завтраками| Bed and breakfast'!H25*0.9</f>
        <v>64800</v>
      </c>
      <c r="O23" s="8">
        <f>'C завтраками| Bed and breakfast'!I25*0.9</f>
        <v>64800</v>
      </c>
      <c r="P23" s="8">
        <f>'C завтраками| Bed and breakfast'!J25*0.9</f>
        <v>64800</v>
      </c>
      <c r="Q23" s="8">
        <f>'C завтраками| Bed and breakfast'!K25*0.9</f>
        <v>64800</v>
      </c>
      <c r="R23" s="8">
        <f>'C завтраками| Bed and breakfast'!L25*0.9</f>
        <v>52560</v>
      </c>
      <c r="S23" s="8">
        <f>'C завтраками| Bed and breakfast'!M25*0.9</f>
        <v>37710</v>
      </c>
      <c r="T23" s="8">
        <f>'C завтраками| Bed and breakfast'!N25*0.9</f>
        <v>37710</v>
      </c>
      <c r="U23" s="8">
        <f>'C завтраками| Bed and breakfast'!O25*0.9</f>
        <v>37710</v>
      </c>
      <c r="V23" s="8">
        <f>'C завтраками| Bed and breakfast'!P25*0.9</f>
        <v>37710</v>
      </c>
      <c r="W23" s="8">
        <f>'C завтраками| Bed and breakfast'!Q25*0.9</f>
        <v>37710</v>
      </c>
      <c r="X23" s="8">
        <f>'C завтраками| Bed and breakfast'!R25*0.9</f>
        <v>39510</v>
      </c>
      <c r="Y23" s="8">
        <f>'C завтраками| Bed and breakfast'!S25*0.9</f>
        <v>39510</v>
      </c>
      <c r="Z23" s="8">
        <f>'C завтраками| Bed and breakfast'!T25*0.9</f>
        <v>39510</v>
      </c>
      <c r="AA23" s="8">
        <f>'C завтраками| Bed and breakfast'!U25*0.9</f>
        <v>39510</v>
      </c>
      <c r="AB23" s="8">
        <f>'C завтраками| Bed and breakfast'!V25*0.9</f>
        <v>39510</v>
      </c>
      <c r="AC23" s="8">
        <f>'C завтраками| Bed and breakfast'!W25*0.9</f>
        <v>37710</v>
      </c>
      <c r="AD23" s="8">
        <f>'C завтраками| Bed and breakfast'!X25*0.9</f>
        <v>37710</v>
      </c>
      <c r="AE23" s="8">
        <f>'C завтраками| Bed and breakfast'!Y25*0.9</f>
        <v>37710</v>
      </c>
      <c r="AF23" s="8">
        <f>'C завтраками| Bed and breakfast'!Z25*0.9</f>
        <v>37710</v>
      </c>
      <c r="AG23" s="8">
        <f>'C завтраками| Bed and breakfast'!AA25*0.9</f>
        <v>37710</v>
      </c>
      <c r="AH23" s="8">
        <f>'C завтраками| Bed and breakfast'!AB25*0.9</f>
        <v>41310</v>
      </c>
      <c r="AI23" s="8">
        <f>'C завтраками| Bed and breakfast'!AC25*0.9</f>
        <v>41310</v>
      </c>
      <c r="AJ23" s="8">
        <f>'C завтраками| Bed and breakfast'!AD25*0.9</f>
        <v>41310</v>
      </c>
      <c r="AK23" s="8">
        <f>'C завтраками| Bed and breakfast'!AE25*0.9</f>
        <v>41310</v>
      </c>
      <c r="AL23" s="8">
        <f>'C завтраками| Bed and breakfast'!AF25*0.9</f>
        <v>41310</v>
      </c>
      <c r="AM23" s="8">
        <f>'C завтраками| Bed and breakfast'!AG25*0.9</f>
        <v>43110</v>
      </c>
      <c r="AN23" s="8">
        <f>'C завтраками| Bed and breakfast'!AH25*0.9</f>
        <v>45360</v>
      </c>
      <c r="AO23" s="8">
        <f>'C завтраками| Bed and breakfast'!AI25*0.9</f>
        <v>50310</v>
      </c>
      <c r="AP23" s="8">
        <f>'C завтраками| Bed and breakfast'!AJ25*0.9</f>
        <v>50310</v>
      </c>
      <c r="AQ23" s="8">
        <f>'C завтраками| Bed and breakfast'!AK25*0.9</f>
        <v>50310</v>
      </c>
      <c r="AR23" s="8">
        <f>'C завтраками| Bed and breakfast'!AL25*0.9</f>
        <v>50310</v>
      </c>
      <c r="AS23" s="8">
        <f>'C завтраками| Bed and breakfast'!AM25*0.9</f>
        <v>50310</v>
      </c>
      <c r="AT23" s="8">
        <f>'C завтраками| Bed and breakfast'!AN25*0.9</f>
        <v>50310</v>
      </c>
      <c r="AU23" s="8">
        <f>'C завтраками| Bed and breakfast'!AO25*0.9</f>
        <v>50310</v>
      </c>
      <c r="AV23" s="8">
        <f>'C завтраками| Bed and breakfast'!AP25*0.9</f>
        <v>50310</v>
      </c>
      <c r="AW23" s="8">
        <f>'C завтраками| Bed and breakfast'!AQ25*0.9</f>
        <v>50310</v>
      </c>
      <c r="AX23" s="8">
        <f>'C завтраками| Bed and breakfast'!AR25*0.9</f>
        <v>50310</v>
      </c>
      <c r="AY23" s="8">
        <f>'C завтраками| Bed and breakfast'!AS25*0.9</f>
        <v>48510</v>
      </c>
      <c r="AZ23" s="8">
        <f>'C завтраками| Bed and breakfast'!AT25*0.9</f>
        <v>48510</v>
      </c>
      <c r="BA23" s="8">
        <f>'C завтраками| Bed and breakfast'!AU25*0.9</f>
        <v>50310</v>
      </c>
      <c r="BB23" s="8">
        <f>'C завтраками| Bed and breakfast'!AV25*0.9</f>
        <v>50310</v>
      </c>
      <c r="BC23" s="8">
        <f>'C завтраками| Bed and breakfast'!AW25*0.9</f>
        <v>52110</v>
      </c>
      <c r="BD23" s="8">
        <f>'C завтраками| Bed and breakfast'!AX25*0.9</f>
        <v>54360</v>
      </c>
      <c r="BE23" s="8">
        <f>'C завтраками| Bed and breakfast'!AY25*0.9</f>
        <v>54360</v>
      </c>
      <c r="BF23" s="8">
        <f>'C завтраками| Bed and breakfast'!AZ25*0.9</f>
        <v>54360</v>
      </c>
      <c r="BG23" s="8">
        <f>'C завтраками| Bed and breakfast'!BA25*0.9</f>
        <v>54360</v>
      </c>
      <c r="BH23" s="8">
        <f>'C завтраками| Bed and breakfast'!BB25*0.9</f>
        <v>56610</v>
      </c>
      <c r="BI23" s="8">
        <f>'C завтраками| Bed and breakfast'!BC25*0.9</f>
        <v>59310</v>
      </c>
      <c r="BJ23" s="8">
        <f>'C завтраками| Bed and breakfast'!BD25*0.9</f>
        <v>59310</v>
      </c>
      <c r="BK23" s="8">
        <f>'C завтраками| Bed and breakfast'!BE25*0.9</f>
        <v>56610</v>
      </c>
      <c r="BL23" s="8">
        <f>'C завтраками| Bed and breakfast'!BF25*0.9</f>
        <v>52110</v>
      </c>
      <c r="BM23" s="8">
        <f>'C завтраками| Bed and breakfast'!BG25*0.9</f>
        <v>52110</v>
      </c>
      <c r="BN23" s="8">
        <f>'C завтраками| Bed and breakfast'!BH25*0.9</f>
        <v>54360</v>
      </c>
      <c r="BO23" s="8">
        <f>'C завтраками| Bed and breakfast'!BI25*0.9</f>
        <v>54360</v>
      </c>
      <c r="BP23" s="8">
        <f>'C завтраками| Bed and breakfast'!BJ25*0.9</f>
        <v>46710</v>
      </c>
      <c r="BQ23" s="8">
        <f>'C завтраками| Bed and breakfast'!BK25*0.9</f>
        <v>47115</v>
      </c>
      <c r="BR23" s="8">
        <f>'C завтраками| Bed and breakfast'!BL25*0.9</f>
        <v>47115</v>
      </c>
      <c r="BS23" s="8">
        <f>'C завтраками| Bed and breakfast'!BM25*0.9</f>
        <v>47115</v>
      </c>
      <c r="BT23" s="8">
        <f>'C завтраками| Bed and breakfast'!BN25*0.9</f>
        <v>45765</v>
      </c>
      <c r="BU23" s="8">
        <f>'C завтраками| Bed and breakfast'!BO25*0.9</f>
        <v>45765</v>
      </c>
      <c r="BV23" s="8">
        <f>'C завтраками| Bed and breakfast'!BP25*0.9</f>
        <v>47115</v>
      </c>
      <c r="BW23" s="8">
        <f>'C завтраками| Bed and breakfast'!BQ25*0.9</f>
        <v>47115</v>
      </c>
      <c r="BX23" s="8">
        <f>'C завтраками| Bed and breakfast'!BR25*0.9</f>
        <v>47115</v>
      </c>
      <c r="BY23" s="8">
        <f>'C завтраками| Bed and breakfast'!BS25*0.9</f>
        <v>41265</v>
      </c>
      <c r="BZ23" s="8">
        <f>'C завтраками| Bed and breakfast'!BT25*0.9</f>
        <v>41265</v>
      </c>
      <c r="CA23" s="8">
        <f>'C завтраками| Bed and breakfast'!BU25*0.9</f>
        <v>41265</v>
      </c>
      <c r="CB23" s="8">
        <f>'C завтраками| Bed and breakfast'!BV25*0.9</f>
        <v>41265</v>
      </c>
      <c r="CC23" s="8">
        <f>'C завтраками| Bed and breakfast'!BW25*0.9</f>
        <v>41265</v>
      </c>
      <c r="CD23" s="8">
        <f>'C завтраками| Bed and breakfast'!BX25*0.9</f>
        <v>41265</v>
      </c>
      <c r="CE23" s="8">
        <f>'C завтраками| Bed and breakfast'!BY25*0.9</f>
        <v>41265</v>
      </c>
      <c r="CF23" s="8">
        <f>'C завтраками| Bed and breakfast'!BZ25*0.9</f>
        <v>41265</v>
      </c>
      <c r="CG23" s="8">
        <f>'C завтраками| Bed and breakfast'!CA25*0.9</f>
        <v>41265</v>
      </c>
      <c r="CH23" s="8">
        <f>'C завтраками| Bed and breakfast'!CB25*0.9</f>
        <v>41265</v>
      </c>
      <c r="CI23" s="8">
        <f>'C завтраками| Bed and breakfast'!CC25*0.9</f>
        <v>41265</v>
      </c>
      <c r="CJ23" s="8">
        <f>'C завтраками| Bed and breakfast'!CD25*0.9</f>
        <v>41265</v>
      </c>
      <c r="CK23" s="8">
        <f>'C завтраками| Bed and breakfast'!CE25*0.9</f>
        <v>41265</v>
      </c>
      <c r="CL23" s="8">
        <f>'C завтраками| Bed and breakfast'!CF25*0.9</f>
        <v>41265</v>
      </c>
      <c r="CM23" s="8">
        <f>'C завтраками| Bed and breakfast'!CG25*0.9</f>
        <v>41265</v>
      </c>
      <c r="CN23" s="8">
        <f>'C завтраками| Bed and breakfast'!CH25*0.9</f>
        <v>41265</v>
      </c>
      <c r="CO23" s="8">
        <f>'C завтраками| Bed and breakfast'!CI25*0.9</f>
        <v>41265</v>
      </c>
      <c r="CP23" s="8">
        <f>'C завтраками| Bed and breakfast'!CJ25*0.9</f>
        <v>41265</v>
      </c>
      <c r="CQ23" s="8">
        <f>'C завтраками| Bed and breakfast'!CK25*0.9</f>
        <v>41265</v>
      </c>
      <c r="CR23" s="8">
        <f>'C завтраками| Bed and breakfast'!CL25*0.9</f>
        <v>41265</v>
      </c>
      <c r="CS23" s="8">
        <f>'C завтраками| Bed and breakfast'!CM25*0.9</f>
        <v>41265</v>
      </c>
      <c r="CT23" s="8">
        <f>'C завтраками| Bed and breakfast'!CN25*0.9</f>
        <v>41265</v>
      </c>
      <c r="CU23" s="8">
        <f>'C завтраками| Bed and breakfast'!CO25*0.9</f>
        <v>41265</v>
      </c>
      <c r="CV23" s="8">
        <f>'C завтраками| Bed and breakfast'!CP25*0.9</f>
        <v>32850</v>
      </c>
      <c r="CW23" s="8">
        <f>'C завтраками| Bed and breakfast'!CQ25*0.9</f>
        <v>32850</v>
      </c>
      <c r="CX23" s="8">
        <f>'C завтраками| Bed and breakfast'!CR25*0.9</f>
        <v>33300</v>
      </c>
      <c r="CY23" s="8">
        <f>'C завтраками| Bed and breakfast'!CS25*0.9</f>
        <v>33300</v>
      </c>
      <c r="CZ23" s="8">
        <f>'C завтраками| Bed and breakfast'!CT25*0.9</f>
        <v>32850</v>
      </c>
      <c r="DA23" s="8">
        <f>'C завтраками| Bed and breakfast'!CU25*0.9</f>
        <v>32850</v>
      </c>
      <c r="DB23" s="8">
        <f>'C завтраками| Bed and breakfast'!CV25*0.9</f>
        <v>32850</v>
      </c>
      <c r="DC23" s="8">
        <f>'C завтраками| Bed and breakfast'!CW25*0.9</f>
        <v>32850</v>
      </c>
      <c r="DD23" s="8">
        <f>'C завтраками| Bed and breakfast'!CX25*0.9</f>
        <v>32850</v>
      </c>
      <c r="DE23" s="8">
        <f>'C завтраками| Bed and breakfast'!CY25*0.9</f>
        <v>33300</v>
      </c>
      <c r="DF23" s="8">
        <f>'C завтраками| Bed and breakfast'!CZ25*0.9</f>
        <v>33300</v>
      </c>
      <c r="DG23" s="8">
        <f>'C завтраками| Bed and breakfast'!DA25*0.9</f>
        <v>32850</v>
      </c>
      <c r="DH23" s="8">
        <f>'C завтраками| Bed and breakfast'!DB25*0.9</f>
        <v>32850</v>
      </c>
      <c r="DI23" s="8">
        <f>'C завтраками| Bed and breakfast'!DC25*0.9</f>
        <v>32850</v>
      </c>
      <c r="DJ23" s="8">
        <f>'C завтраками| Bed and breakfast'!DD25*0.9</f>
        <v>31950</v>
      </c>
      <c r="DK23" s="8">
        <f>'C завтраками| Bed and breakfast'!DE25*0.9</f>
        <v>31950</v>
      </c>
      <c r="DL23" s="8">
        <f>'C завтраками| Bed and breakfast'!DF25*0.9</f>
        <v>32580</v>
      </c>
      <c r="DM23" s="8">
        <f>'C завтраками| Bed and breakfast'!DG25*0.9</f>
        <v>32580</v>
      </c>
      <c r="DN23" s="8">
        <f>'C завтраками| Bed and breakfast'!DH25*0.9</f>
        <v>31950</v>
      </c>
      <c r="DO23" s="8">
        <f>'C завтраками| Bed and breakfast'!DI25*0.9</f>
        <v>31950</v>
      </c>
      <c r="DP23" s="8">
        <f>'C завтраками| Bed and breakfast'!DJ25*0.9</f>
        <v>31950</v>
      </c>
      <c r="DQ23" s="8">
        <f>'C завтраками| Bed and breakfast'!DK25*0.9</f>
        <v>31950</v>
      </c>
      <c r="DR23" s="8">
        <f>'C завтраками| Bed and breakfast'!DL25*0.9</f>
        <v>31950</v>
      </c>
      <c r="DS23" s="8">
        <f>'C завтраками| Bed and breakfast'!DM25*0.9</f>
        <v>32580</v>
      </c>
      <c r="DT23" s="8">
        <f>'C завтраками| Bed and breakfast'!DN25*0.9</f>
        <v>32580</v>
      </c>
      <c r="DU23" s="8">
        <f>'C завтраками| Bed and breakfast'!DO25*0.9</f>
        <v>31950</v>
      </c>
      <c r="DV23" s="8">
        <f>'C завтраками| Bed and breakfast'!DP25*0.9</f>
        <v>31950</v>
      </c>
      <c r="DW23" s="8">
        <f>'C завтраками| Bed and breakfast'!DQ25*0.9</f>
        <v>31950</v>
      </c>
      <c r="DX23" s="8">
        <f>'C завтраками| Bed and breakfast'!DR25*0.9</f>
        <v>31950</v>
      </c>
      <c r="DY23" s="8">
        <f>'C завтраками| Bed and breakfast'!DS25*0.9</f>
        <v>32850</v>
      </c>
      <c r="DZ23" s="8">
        <f>'C завтраками| Bed and breakfast'!DT25*0.9</f>
        <v>32580</v>
      </c>
      <c r="EA23" s="8">
        <f>'C завтраками| Bed and breakfast'!DU25*0.9</f>
        <v>32580</v>
      </c>
      <c r="EB23" s="8">
        <f>'C завтраками| Bed and breakfast'!DV25*0.9</f>
        <v>32580</v>
      </c>
      <c r="EC23" s="8">
        <f>'C завтраками| Bed and breakfast'!DW25*0.9</f>
        <v>31500</v>
      </c>
      <c r="ED23" s="8">
        <f>'C завтраками| Bed and breakfast'!DX25*0.9</f>
        <v>31500</v>
      </c>
      <c r="EE23" s="8">
        <f>'C завтраками| Bed and breakfast'!DY25*0.9</f>
        <v>31500</v>
      </c>
      <c r="EF23" s="8">
        <f>'C завтраками| Bed and breakfast'!DZ25*0.9</f>
        <v>31500</v>
      </c>
      <c r="EG23" s="8">
        <f>'C завтраками| Bed and breakfast'!EA25*0.9</f>
        <v>31500</v>
      </c>
      <c r="EH23" s="8">
        <f>'C завтраками| Bed and breakfast'!EB25*0.9</f>
        <v>32580</v>
      </c>
      <c r="EI23" s="8">
        <f>'C завтраками| Bed and breakfast'!EC25*0.9</f>
        <v>32580</v>
      </c>
      <c r="EJ23" s="8">
        <f>'C завтраками| Bed and breakfast'!ED25*0.9</f>
        <v>32580</v>
      </c>
      <c r="EK23" s="8">
        <f>'C завтраками| Bed and breakfast'!EE25*0.9</f>
        <v>31230</v>
      </c>
      <c r="EL23" s="8">
        <f>'C завтраками| Bed and breakfast'!EF25*0.9</f>
        <v>31230</v>
      </c>
      <c r="EM23" s="8">
        <f>'C завтраками| Bed and breakfast'!EG25*0.9</f>
        <v>31230</v>
      </c>
      <c r="EN23" s="8">
        <f>'C завтраками| Bed and breakfast'!EH25*0.9</f>
        <v>31500</v>
      </c>
      <c r="EO23" s="8">
        <f>'C завтраками| Bed and breakfast'!EI25*0.9</f>
        <v>31500</v>
      </c>
      <c r="EP23" s="8">
        <f>'C завтраками| Bed and breakfast'!EJ25*0.9</f>
        <v>31230</v>
      </c>
      <c r="EQ23" s="8">
        <f>'C завтраками| Bed and breakfast'!EK25*0.9</f>
        <v>31230</v>
      </c>
      <c r="ER23" s="8">
        <f>'C завтраками| Bed and breakfast'!EL25*0.9</f>
        <v>31230</v>
      </c>
      <c r="ES23" s="8">
        <f>'C завтраками| Bed and breakfast'!EM25*0.9</f>
        <v>31230</v>
      </c>
      <c r="ET23" s="8">
        <f>'C завтраками| Bed and breakfast'!EN25*0.9</f>
        <v>31230</v>
      </c>
      <c r="EU23" s="8">
        <f>'C завтраками| Bed and breakfast'!EO25*0.9</f>
        <v>31500</v>
      </c>
      <c r="EV23" s="8">
        <f>'C завтраками| Bed and breakfast'!EP25*0.9</f>
        <v>31500</v>
      </c>
      <c r="EW23" s="8">
        <f>'C завтраками| Bed and breakfast'!EQ25*0.9</f>
        <v>31230</v>
      </c>
      <c r="EX23" s="8">
        <f>'C завтраками| Bed and breakfast'!ER25*0.9</f>
        <v>31230</v>
      </c>
      <c r="EY23" s="8">
        <f>'C завтраками| Bed and breakfast'!ES25*0.9</f>
        <v>31230</v>
      </c>
      <c r="EZ23" s="8">
        <f>'C завтраками| Bed and breakfast'!ET25*0.9</f>
        <v>31230</v>
      </c>
      <c r="FA23" s="8">
        <f>'C завтраками| Bed and breakfast'!EU25*0.9</f>
        <v>31230</v>
      </c>
      <c r="FB23" s="8">
        <f>'C завтраками| Bed and breakfast'!EV25*0.9</f>
        <v>31500</v>
      </c>
      <c r="FC23" s="8">
        <f>'C завтраками| Bed and breakfast'!EW25*0.9</f>
        <v>31500</v>
      </c>
      <c r="FD23" s="8">
        <f>'C завтраками| Bed and breakfast'!EX25*0.9</f>
        <v>32850</v>
      </c>
      <c r="FE23" s="8">
        <f>'C завтраками| Bed and breakfast'!EY25*0.9</f>
        <v>31500</v>
      </c>
      <c r="FF23" s="8">
        <f>'C завтраками| Bed and breakfast'!EZ25*0.9</f>
        <v>31500</v>
      </c>
      <c r="FG23" s="8">
        <f>'C завтраками| Bed and breakfast'!FA25*0.9</f>
        <v>31500</v>
      </c>
      <c r="FH23" s="8">
        <f>'C завтраками| Bed and breakfast'!FB25*0.9</f>
        <v>31500</v>
      </c>
      <c r="FI23" s="8">
        <f>'C завтраками| Bed and breakfast'!FC25*0.9</f>
        <v>38250</v>
      </c>
      <c r="FJ23" s="8">
        <f>'C завтраками| Bed and breakfast'!FD25*0.9</f>
        <v>38250</v>
      </c>
      <c r="FK23" s="8">
        <f>'C завтраками| Bed and breakfast'!FE25*0.9</f>
        <v>38250</v>
      </c>
      <c r="FL23" s="8">
        <f>'C завтраками| Bed and breakfast'!FF25*0.9</f>
        <v>38250</v>
      </c>
      <c r="FM23" s="8">
        <f>'C завтраками| Bed and breakfast'!FG25*0.9</f>
        <v>38250</v>
      </c>
      <c r="FN23" s="8">
        <f>'C завтраками| Bed and breakfast'!FH25*0.9</f>
        <v>38250</v>
      </c>
      <c r="FO23" s="8">
        <f>'C завтраками| Bed and breakfast'!FI25*0.9</f>
        <v>38250</v>
      </c>
      <c r="FP23" s="8">
        <f>'C завтраками| Bed and breakfast'!FJ25*0.9</f>
        <v>38250</v>
      </c>
      <c r="FQ23" s="8">
        <f>'C завтраками| Bed and breakfast'!FK25*0.9</f>
        <v>38250</v>
      </c>
      <c r="FR23" s="8">
        <f>'C завтраками| Bed and breakfast'!FL25*0.9</f>
        <v>38250</v>
      </c>
      <c r="FS23" s="8">
        <f>'C завтраками| Bed and breakfast'!FM25*0.9</f>
        <v>38250</v>
      </c>
      <c r="FT23" s="8">
        <f>'C завтраками| Bed and breakfast'!FN25*0.9</f>
        <v>38250</v>
      </c>
      <c r="FU23" s="8">
        <f>'C завтраками| Bed and breakfast'!FO25*0.9</f>
        <v>38250</v>
      </c>
      <c r="FV23" s="8">
        <f>'C завтраками| Bed and breakfast'!FP25*0.9</f>
        <v>38250</v>
      </c>
      <c r="FW23" s="8">
        <f>'C завтраками| Bed and breakfast'!FQ25*0.9</f>
        <v>38250</v>
      </c>
      <c r="FX23" s="8">
        <f>'C завтраками| Bed and breakfast'!FR25*0.9</f>
        <v>38250</v>
      </c>
      <c r="FY23" s="8">
        <f>'C завтраками| Bed and breakfast'!FS25*0.9</f>
        <v>38250</v>
      </c>
      <c r="FZ23" s="8">
        <f>'C завтраками| Bed and breakfast'!FT25*0.9</f>
        <v>38250</v>
      </c>
      <c r="GA23" s="8">
        <f>'C завтраками| Bed and breakfast'!FU25*0.9</f>
        <v>38250</v>
      </c>
      <c r="GB23" s="8">
        <f>'C завтраками| Bed and breakfast'!FV25*0.9</f>
        <v>38250</v>
      </c>
      <c r="GC23" s="8">
        <f>'C завтраками| Bed and breakfast'!FW25*0.9</f>
        <v>38250</v>
      </c>
      <c r="GD23" s="8">
        <f>'C завтраками| Bed and breakfast'!FX25*0.9</f>
        <v>38250</v>
      </c>
      <c r="GE23" s="8">
        <f>'C завтраками| Bed and breakfast'!FY25*0.9</f>
        <v>38250</v>
      </c>
      <c r="GF23" s="8">
        <f>'C завтраками| Bed and breakfast'!FZ25*0.9</f>
        <v>38250</v>
      </c>
      <c r="GG23" s="8">
        <f>'C завтраками| Bed and breakfast'!GA25*0.9</f>
        <v>31500</v>
      </c>
      <c r="GH23" s="8">
        <f>'C завтраками| Bed and breakfast'!GB25*0.9</f>
        <v>31500</v>
      </c>
      <c r="GI23" s="8">
        <f>'C завтраками| Bed and breakfast'!GC25*0.9</f>
        <v>39960</v>
      </c>
      <c r="GJ23" s="8">
        <f>'C завтраками| Bed and breakfast'!GD25*0.9</f>
        <v>39960</v>
      </c>
      <c r="GK23" s="8">
        <f>'C завтраками| Bed and breakfast'!GE25*0.9</f>
        <v>39960</v>
      </c>
      <c r="GL23" s="8">
        <f>'C завтраками| Bed and breakfast'!GF25*0.9</f>
        <v>39960</v>
      </c>
      <c r="GM23" s="8">
        <f>'C завтраками| Bed and breakfast'!GG25*0.9</f>
        <v>39960</v>
      </c>
      <c r="GN23" s="8">
        <f>'C завтраками| Bed and breakfast'!GH25*0.9</f>
        <v>39960</v>
      </c>
      <c r="GO23" s="8">
        <f>'C завтраками| Bed and breakfast'!GI25*0.9</f>
        <v>39960</v>
      </c>
      <c r="GP23" s="8">
        <f>'C завтраками| Bed and breakfast'!GJ25*0.9</f>
        <v>39960</v>
      </c>
      <c r="GQ23" s="8">
        <f>'C завтраками| Bed and breakfast'!GK25*0.9</f>
        <v>39960</v>
      </c>
      <c r="GR23" s="8">
        <f>'C завтраками| Bed and breakfast'!GL25*0.9</f>
        <v>39960</v>
      </c>
      <c r="GS23" s="8">
        <f>'C завтраками| Bed and breakfast'!GM25*0.9</f>
        <v>34560</v>
      </c>
      <c r="GT23" s="8">
        <f>'C завтраками| Bed and breakfast'!GN25*0.9</f>
        <v>34560</v>
      </c>
      <c r="GU23" s="8">
        <f>'C завтраками| Bed and breakfast'!GO25*0.9</f>
        <v>34560</v>
      </c>
      <c r="GV23" s="8">
        <f>'C завтраками| Bed and breakfast'!GP25*0.9</f>
        <v>34560</v>
      </c>
      <c r="GW23" s="8">
        <f>'C завтраками| Bed and breakfast'!GQ25*0.9</f>
        <v>35010</v>
      </c>
      <c r="GX23" s="8">
        <f>'C завтраками| Bed and breakfast'!GR25*0.9</f>
        <v>35010</v>
      </c>
      <c r="GY23" s="8">
        <f>'C завтраками| Bed and breakfast'!GS25*0.9</f>
        <v>36090</v>
      </c>
      <c r="GZ23" s="8">
        <f>'C завтраками| Bed and breakfast'!GT25*0.9</f>
        <v>36090</v>
      </c>
      <c r="HA23" s="8">
        <f>'C завтраками| Bed and breakfast'!GU25*0.9</f>
        <v>35010</v>
      </c>
      <c r="HB23" s="8">
        <f>'C завтраками| Bed and breakfast'!GV25*0.9</f>
        <v>35010</v>
      </c>
      <c r="HC23" s="8">
        <f>'C завтраками| Bed and breakfast'!GW25*0.9</f>
        <v>35010</v>
      </c>
      <c r="HD23" s="8">
        <f>'C завтраками| Bed and breakfast'!GX25*0.9</f>
        <v>35010</v>
      </c>
      <c r="HE23" s="8">
        <f>'C завтраками| Bed and breakfast'!GY25*0.9</f>
        <v>35010</v>
      </c>
      <c r="HF23" s="8">
        <f>'C завтраками| Bed and breakfast'!GZ25*0.9</f>
        <v>36090</v>
      </c>
      <c r="HG23" s="8">
        <f>'C завтраками| Bed and breakfast'!HA25*0.9</f>
        <v>36090</v>
      </c>
      <c r="HH23" s="8">
        <f>'C завтраками| Bed and breakfast'!HB25*0.9</f>
        <v>35010</v>
      </c>
      <c r="HI23" s="8">
        <f>'C завтраками| Bed and breakfast'!HC25*0.9</f>
        <v>35010</v>
      </c>
      <c r="HJ23" s="8">
        <f>'C завтраками| Bed and breakfast'!HD25*0.9</f>
        <v>35010</v>
      </c>
      <c r="HK23" s="8">
        <f>'C завтраками| Bed and breakfast'!HE25*0.9</f>
        <v>35010</v>
      </c>
      <c r="HL23" s="8">
        <f>'C завтраками| Bed and breakfast'!HF25*0.9</f>
        <v>35010</v>
      </c>
      <c r="HM23" s="8">
        <f>'C завтраками| Bed and breakfast'!HG25*0.9</f>
        <v>32850</v>
      </c>
      <c r="HN23" s="8">
        <f>'C завтраками| Bed and breakfast'!HH25*0.9</f>
        <v>36090</v>
      </c>
      <c r="HO23" s="8">
        <f>'C завтраками| Bed and breakfast'!HI25*0.9</f>
        <v>35010</v>
      </c>
      <c r="HP23" s="8">
        <f>'C завтраками| Bed and breakfast'!HJ25*0.9</f>
        <v>35010</v>
      </c>
      <c r="HQ23" s="8">
        <f>'C завтраками| Bed and breakfast'!HK25*0.9</f>
        <v>35010</v>
      </c>
      <c r="HR23" s="8">
        <f>'C завтраками| Bed and breakfast'!HL25*0.9</f>
        <v>35010</v>
      </c>
      <c r="HS23" s="8">
        <f>'C завтраками| Bed and breakfast'!HM25*0.9</f>
        <v>35010</v>
      </c>
      <c r="HT23" s="8">
        <f>'C завтраками| Bed and breakfast'!HN25*0.9</f>
        <v>36090</v>
      </c>
      <c r="HU23" s="8">
        <f>'C завтраками| Bed and breakfast'!HO25*0.9</f>
        <v>36090</v>
      </c>
      <c r="HV23" s="8">
        <f>'C завтраками| Bed and breakfast'!HP25*0.9</f>
        <v>35010</v>
      </c>
      <c r="HW23" s="8">
        <f>'C завтраками| Bed and breakfast'!HQ25*0.9</f>
        <v>35010</v>
      </c>
      <c r="HX23" s="8">
        <f>'C завтраками| Bed and breakfast'!HR25*0.9</f>
        <v>35010</v>
      </c>
      <c r="HY23" s="8">
        <f>'C завтраками| Bed and breakfast'!HS25*0.9</f>
        <v>35010</v>
      </c>
      <c r="HZ23" s="8">
        <f>'C завтраками| Bed and breakfast'!HT25*0.9</f>
        <v>35010</v>
      </c>
      <c r="IA23" s="8">
        <f>'C завтраками| Bed and breakfast'!HU25*0.9</f>
        <v>36090</v>
      </c>
      <c r="IB23" s="8">
        <f>'C завтраками| Bed and breakfast'!HV25*0.9</f>
        <v>36090</v>
      </c>
      <c r="IC23" s="8">
        <f>'C завтраками| Bed and breakfast'!HW25*0.9</f>
        <v>35010</v>
      </c>
      <c r="ID23" s="8">
        <f>'C завтраками| Bed and breakfast'!HX25*0.9</f>
        <v>35010</v>
      </c>
      <c r="IE23" s="8">
        <f>'C завтраками| Bed and breakfast'!HY25*0.9</f>
        <v>35010</v>
      </c>
      <c r="IF23" s="8">
        <f>'C завтраками| Bed and breakfast'!HZ25*0.9</f>
        <v>35010</v>
      </c>
      <c r="IG23" s="8">
        <f>'C завтраками| Bed and breakfast'!IA25*0.9</f>
        <v>35010</v>
      </c>
      <c r="IH23" s="8">
        <f>'C завтраками| Bed and breakfast'!IB25*0.9</f>
        <v>36090</v>
      </c>
      <c r="II23" s="8">
        <f>'C завтраками| Bed and breakfast'!IC25*0.9</f>
        <v>36090</v>
      </c>
      <c r="IJ23" s="8">
        <f>'C завтраками| Bed and breakfast'!ID25*0.9</f>
        <v>33300</v>
      </c>
      <c r="IK23" s="8">
        <f>'C завтраками| Bed and breakfast'!IE25*0.9</f>
        <v>33300</v>
      </c>
      <c r="IL23" s="8">
        <f>'C завтраками| Bed and breakfast'!IF25*0.9</f>
        <v>33300</v>
      </c>
      <c r="IM23" s="8">
        <f>'C завтраками| Bed and breakfast'!IG25*0.9</f>
        <v>33300</v>
      </c>
      <c r="IN23" s="8">
        <f>'C завтраками| Bed and breakfast'!IH25*0.9</f>
        <v>33300</v>
      </c>
      <c r="IO23" s="8">
        <f>'C завтраками| Bed and breakfast'!II25*0.9</f>
        <v>35010</v>
      </c>
      <c r="IP23" s="8">
        <f>'C завтраками| Bed and breakfast'!IJ25*0.9</f>
        <v>35010</v>
      </c>
      <c r="IQ23" s="8">
        <f>'C завтраками| Bed and breakfast'!IK25*0.9</f>
        <v>32850</v>
      </c>
      <c r="IR23" s="8">
        <f>'C завтраками| Bed and breakfast'!IL25*0.9</f>
        <v>32850</v>
      </c>
      <c r="IS23" s="8">
        <f>'C завтраками| Bed and breakfast'!IM25*0.9</f>
        <v>32850</v>
      </c>
      <c r="IT23" s="8">
        <f>'C завтраками| Bed and breakfast'!IN25*0.9</f>
        <v>32850</v>
      </c>
      <c r="IU23" s="8">
        <f>'C завтраками| Bed and breakfast'!IO25*0.9</f>
        <v>32850</v>
      </c>
      <c r="IV23" s="8">
        <f>'C завтраками| Bed and breakfast'!IP25*0.9</f>
        <v>35010</v>
      </c>
      <c r="IW23" s="8">
        <f>'C завтраками| Bed and breakfast'!IQ25*0.9</f>
        <v>35010</v>
      </c>
      <c r="IX23" s="8">
        <f>'C завтраками| Bed and breakfast'!IR25*0.9</f>
        <v>32850</v>
      </c>
      <c r="IY23" s="8">
        <f>'C завтраками| Bed and breakfast'!IS25*0.9</f>
        <v>32850</v>
      </c>
      <c r="IZ23" s="8">
        <f>'C завтраками| Bed and breakfast'!IT25*0.9</f>
        <v>32850</v>
      </c>
      <c r="JA23" s="8">
        <f>'C завтраками| Bed and breakfast'!IU25*0.9</f>
        <v>32850</v>
      </c>
      <c r="JB23" s="8">
        <f>'C завтраками| Bed and breakfast'!IV25*0.9</f>
        <v>32850</v>
      </c>
      <c r="JC23" s="8">
        <f>'C завтраками| Bed and breakfast'!IW25*0.9</f>
        <v>35010</v>
      </c>
      <c r="JD23" s="8">
        <f>'C завтраками| Bed and breakfast'!IX25*0.9</f>
        <v>35010</v>
      </c>
      <c r="JE23" s="8">
        <f>'C завтраками| Bed and breakfast'!IY25*0.9</f>
        <v>32850</v>
      </c>
      <c r="JF23" s="8">
        <f>'C завтраками| Bed and breakfast'!IZ25*0.9</f>
        <v>32850</v>
      </c>
      <c r="JG23" s="8">
        <f>'C завтраками| Bed and breakfast'!JA25*0.9</f>
        <v>32850</v>
      </c>
      <c r="JH23" s="8">
        <f>'C завтраками| Bed and breakfast'!JB25*0.9</f>
        <v>32850</v>
      </c>
      <c r="JI23" s="8">
        <f>'C завтраками| Bed and breakfast'!JC25*0.9</f>
        <v>32850</v>
      </c>
      <c r="JJ23" s="8">
        <f>'C завтраками| Bed and breakfast'!JD25*0.9</f>
        <v>35010</v>
      </c>
      <c r="JK23" s="8">
        <f>'C завтраками| Bed and breakfast'!JE25*0.9</f>
        <v>35010</v>
      </c>
      <c r="JL23" s="8">
        <f>'C завтраками| Bed and breakfast'!JF25*0.9</f>
        <v>32850</v>
      </c>
      <c r="JM23" s="8">
        <f>'C завтраками| Bed and breakfast'!JG25*0.9</f>
        <v>32850</v>
      </c>
      <c r="JN23" s="8">
        <f>'C завтраками| Bed and breakfast'!JH25*0.9</f>
        <v>32850</v>
      </c>
      <c r="JO23" s="8">
        <f>'C завтраками| Bed and breakfast'!JI25*0.9</f>
        <v>32850</v>
      </c>
      <c r="JP23" s="8">
        <f>'C завтраками| Bed and breakfast'!JJ25*0.9</f>
        <v>32850</v>
      </c>
      <c r="JQ23" s="8">
        <f>'C завтраками| Bed and breakfast'!JK25*0.9</f>
        <v>35010</v>
      </c>
      <c r="JR23" s="8">
        <f>'C завтраками| Bed and breakfast'!JL25*0.9</f>
        <v>35010</v>
      </c>
      <c r="JS23" s="8">
        <f>'C завтраками| Bed and breakfast'!JM25*0.9</f>
        <v>33930</v>
      </c>
      <c r="JT23" s="8">
        <f>'C завтраками| Bed and breakfast'!JN25*0.9</f>
        <v>33930</v>
      </c>
      <c r="JU23" s="8">
        <f>'C завтраками| Bed and breakfast'!JO25*0.9</f>
        <v>33930</v>
      </c>
      <c r="JV23" s="8">
        <f>'C завтраками| Bed and breakfast'!JP25*0.9</f>
        <v>33930</v>
      </c>
    </row>
    <row r="24" spans="1:282" s="53" customFormat="1" x14ac:dyDescent="0.2">
      <c r="A24" s="42" t="s">
        <v>87</v>
      </c>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row>
    <row r="25" spans="1:282" s="53" customFormat="1" x14ac:dyDescent="0.2">
      <c r="A25" s="88" t="s">
        <v>88</v>
      </c>
      <c r="B25" s="8" t="e">
        <f>'C завтраками| Bed and breakfast'!#REF!*0.9</f>
        <v>#REF!</v>
      </c>
      <c r="C25" s="8" t="e">
        <f>'C завтраками| Bed and breakfast'!#REF!*0.9</f>
        <v>#REF!</v>
      </c>
      <c r="D25" s="8" t="e">
        <f>'C завтраками| Bed and breakfast'!#REF!*0.9</f>
        <v>#REF!</v>
      </c>
      <c r="E25" s="8" t="e">
        <f>'C завтраками| Bed and breakfast'!#REF!*0.9</f>
        <v>#REF!</v>
      </c>
      <c r="F25" s="8" t="e">
        <f>'C завтраками| Bed and breakfast'!#REF!*0.9</f>
        <v>#REF!</v>
      </c>
      <c r="G25" s="8" t="e">
        <f>'C завтраками| Bed and breakfast'!#REF!*0.9</f>
        <v>#REF!</v>
      </c>
      <c r="H25" s="8">
        <f>'C завтраками| Bed and breakfast'!B27*0.9</f>
        <v>107550</v>
      </c>
      <c r="I25" s="8">
        <f>'C завтраками| Bed and breakfast'!C27*0.9</f>
        <v>120600</v>
      </c>
      <c r="J25" s="8">
        <f>'C завтраками| Bed and breakfast'!D27*0.9</f>
        <v>120600</v>
      </c>
      <c r="K25" s="8">
        <f>'C завтраками| Bed and breakfast'!E27*0.9</f>
        <v>120600</v>
      </c>
      <c r="L25" s="8">
        <f>'C завтраками| Bed and breakfast'!F27*0.9</f>
        <v>114300</v>
      </c>
      <c r="M25" s="8">
        <f>'C завтраками| Bed and breakfast'!G27*0.9</f>
        <v>114300</v>
      </c>
      <c r="N25" s="8">
        <f>'C завтраками| Bed and breakfast'!H27*0.9</f>
        <v>114300</v>
      </c>
      <c r="O25" s="8">
        <f>'C завтраками| Bed and breakfast'!I27*0.9</f>
        <v>114300</v>
      </c>
      <c r="P25" s="8">
        <f>'C завтраками| Bed and breakfast'!J27*0.9</f>
        <v>114300</v>
      </c>
      <c r="Q25" s="8">
        <f>'C завтраками| Bed and breakfast'!K27*0.9</f>
        <v>114300</v>
      </c>
      <c r="R25" s="8">
        <f>'C завтраками| Bed and breakfast'!L27*0.9</f>
        <v>84060</v>
      </c>
      <c r="S25" s="8">
        <f>'C завтраками| Bed and breakfast'!M27*0.9</f>
        <v>69210</v>
      </c>
      <c r="T25" s="8">
        <f>'C завтраками| Bed and breakfast'!N27*0.9</f>
        <v>69210</v>
      </c>
      <c r="U25" s="8">
        <f>'C завтраками| Bed and breakfast'!O27*0.9</f>
        <v>69210</v>
      </c>
      <c r="V25" s="8">
        <f>'C завтраками| Bed and breakfast'!P27*0.9</f>
        <v>69210</v>
      </c>
      <c r="W25" s="8">
        <f>'C завтраками| Bed and breakfast'!Q27*0.9</f>
        <v>69210</v>
      </c>
      <c r="X25" s="8">
        <f>'C завтраками| Bed and breakfast'!R27*0.9</f>
        <v>71010</v>
      </c>
      <c r="Y25" s="8">
        <f>'C завтраками| Bed and breakfast'!S27*0.9</f>
        <v>71010</v>
      </c>
      <c r="Z25" s="8">
        <f>'C завтраками| Bed and breakfast'!T27*0.9</f>
        <v>71010</v>
      </c>
      <c r="AA25" s="8">
        <f>'C завтраками| Bed and breakfast'!U27*0.9</f>
        <v>71010</v>
      </c>
      <c r="AB25" s="8">
        <f>'C завтраками| Bed and breakfast'!V27*0.9</f>
        <v>71010</v>
      </c>
      <c r="AC25" s="8">
        <f>'C завтраками| Bed and breakfast'!W27*0.9</f>
        <v>69210</v>
      </c>
      <c r="AD25" s="8">
        <f>'C завтраками| Bed and breakfast'!X27*0.9</f>
        <v>69210</v>
      </c>
      <c r="AE25" s="8">
        <f>'C завтраками| Bed and breakfast'!Y27*0.9</f>
        <v>69210</v>
      </c>
      <c r="AF25" s="8">
        <f>'C завтраками| Bed and breakfast'!Z27*0.9</f>
        <v>69210</v>
      </c>
      <c r="AG25" s="8">
        <f>'C завтраками| Bed and breakfast'!AA27*0.9</f>
        <v>69210</v>
      </c>
      <c r="AH25" s="8">
        <f>'C завтраками| Bed and breakfast'!AB27*0.9</f>
        <v>72810</v>
      </c>
      <c r="AI25" s="8">
        <f>'C завтраками| Bed and breakfast'!AC27*0.9</f>
        <v>72810</v>
      </c>
      <c r="AJ25" s="8">
        <f>'C завтраками| Bed and breakfast'!AD27*0.9</f>
        <v>72810</v>
      </c>
      <c r="AK25" s="8">
        <f>'C завтраками| Bed and breakfast'!AE27*0.9</f>
        <v>72810</v>
      </c>
      <c r="AL25" s="8">
        <f>'C завтраками| Bed and breakfast'!AF27*0.9</f>
        <v>72810</v>
      </c>
      <c r="AM25" s="8">
        <f>'C завтраками| Bed and breakfast'!AG27*0.9</f>
        <v>74610</v>
      </c>
      <c r="AN25" s="8">
        <f>'C завтраками| Bed and breakfast'!AH27*0.9</f>
        <v>76860</v>
      </c>
      <c r="AO25" s="8">
        <f>'C завтраками| Bed and breakfast'!AI27*0.9</f>
        <v>86310</v>
      </c>
      <c r="AP25" s="8">
        <f>'C завтраками| Bed and breakfast'!AJ27*0.9</f>
        <v>86310</v>
      </c>
      <c r="AQ25" s="8">
        <f>'C завтраками| Bed and breakfast'!AK27*0.9</f>
        <v>86310</v>
      </c>
      <c r="AR25" s="8">
        <f>'C завтраками| Bed and breakfast'!AL27*0.9</f>
        <v>86310</v>
      </c>
      <c r="AS25" s="8">
        <f>'C завтраками| Bed and breakfast'!AM27*0.9</f>
        <v>86310</v>
      </c>
      <c r="AT25" s="8">
        <f>'C завтраками| Bed and breakfast'!AN27*0.9</f>
        <v>86310</v>
      </c>
      <c r="AU25" s="8">
        <f>'C завтраками| Bed and breakfast'!AO27*0.9</f>
        <v>86310</v>
      </c>
      <c r="AV25" s="8">
        <f>'C завтраками| Bed and breakfast'!AP27*0.9</f>
        <v>86310</v>
      </c>
      <c r="AW25" s="8">
        <f>'C завтраками| Bed and breakfast'!AQ27*0.9</f>
        <v>86310</v>
      </c>
      <c r="AX25" s="8">
        <f>'C завтраками| Bed and breakfast'!AR27*0.9</f>
        <v>86310</v>
      </c>
      <c r="AY25" s="8">
        <f>'C завтраками| Bed and breakfast'!AS27*0.9</f>
        <v>84510</v>
      </c>
      <c r="AZ25" s="8">
        <f>'C завтраками| Bed and breakfast'!AT27*0.9</f>
        <v>84510</v>
      </c>
      <c r="BA25" s="8">
        <f>'C завтраками| Bed and breakfast'!AU27*0.9</f>
        <v>86310</v>
      </c>
      <c r="BB25" s="8">
        <f>'C завтраками| Bed and breakfast'!AV27*0.9</f>
        <v>86310</v>
      </c>
      <c r="BC25" s="8">
        <f>'C завтраками| Bed and breakfast'!AW27*0.9</f>
        <v>88110</v>
      </c>
      <c r="BD25" s="8">
        <f>'C завтраками| Bed and breakfast'!AX27*0.9</f>
        <v>90360</v>
      </c>
      <c r="BE25" s="8">
        <f>'C завтраками| Bed and breakfast'!AY27*0.9</f>
        <v>90360</v>
      </c>
      <c r="BF25" s="8">
        <f>'C завтраками| Bed and breakfast'!AZ27*0.9</f>
        <v>90360</v>
      </c>
      <c r="BG25" s="8">
        <f>'C завтраками| Bed and breakfast'!BA27*0.9</f>
        <v>90360</v>
      </c>
      <c r="BH25" s="8">
        <f>'C завтраками| Bed and breakfast'!BB27*0.9</f>
        <v>92610</v>
      </c>
      <c r="BI25" s="8">
        <f>'C завтраками| Bed and breakfast'!BC27*0.9</f>
        <v>95310</v>
      </c>
      <c r="BJ25" s="8">
        <f>'C завтраками| Bed and breakfast'!BD27*0.9</f>
        <v>95310</v>
      </c>
      <c r="BK25" s="8">
        <f>'C завтраками| Bed and breakfast'!BE27*0.9</f>
        <v>92610</v>
      </c>
      <c r="BL25" s="8">
        <f>'C завтраками| Bed and breakfast'!BF27*0.9</f>
        <v>88110</v>
      </c>
      <c r="BM25" s="8">
        <f>'C завтраками| Bed and breakfast'!BG27*0.9</f>
        <v>88110</v>
      </c>
      <c r="BN25" s="8">
        <f>'C завтраками| Bed and breakfast'!BH27*0.9</f>
        <v>90360</v>
      </c>
      <c r="BO25" s="8">
        <f>'C завтраками| Bed and breakfast'!BI27*0.9</f>
        <v>90360</v>
      </c>
      <c r="BP25" s="8">
        <f>'C завтраками| Bed and breakfast'!BJ27*0.9</f>
        <v>82710</v>
      </c>
      <c r="BQ25" s="8">
        <f>'C завтраками| Bed and breakfast'!BK27*0.9</f>
        <v>83115</v>
      </c>
      <c r="BR25" s="8">
        <f>'C завтраками| Bed and breakfast'!BL27*0.9</f>
        <v>83115</v>
      </c>
      <c r="BS25" s="8">
        <f>'C завтраками| Bed and breakfast'!BM27*0.9</f>
        <v>83115</v>
      </c>
      <c r="BT25" s="8">
        <f>'C завтраками| Bed and breakfast'!BN27*0.9</f>
        <v>81765</v>
      </c>
      <c r="BU25" s="8">
        <f>'C завтраками| Bed and breakfast'!BO27*0.9</f>
        <v>81765</v>
      </c>
      <c r="BV25" s="8">
        <f>'C завтраками| Bed and breakfast'!BP27*0.9</f>
        <v>83115</v>
      </c>
      <c r="BW25" s="8">
        <f>'C завтраками| Bed and breakfast'!BQ27*0.9</f>
        <v>83115</v>
      </c>
      <c r="BX25" s="8">
        <f>'C завтраками| Bed and breakfast'!BR27*0.9</f>
        <v>83115</v>
      </c>
      <c r="BY25" s="8">
        <f>'C завтраками| Bed and breakfast'!BS27*0.9</f>
        <v>72765</v>
      </c>
      <c r="BZ25" s="8">
        <f>'C завтраками| Bed and breakfast'!BT27*0.9</f>
        <v>72765</v>
      </c>
      <c r="CA25" s="8">
        <f>'C завтраками| Bed and breakfast'!BU27*0.9</f>
        <v>72765</v>
      </c>
      <c r="CB25" s="8">
        <f>'C завтраками| Bed and breakfast'!BV27*0.9</f>
        <v>72765</v>
      </c>
      <c r="CC25" s="8">
        <f>'C завтраками| Bed and breakfast'!BW27*0.9</f>
        <v>72765</v>
      </c>
      <c r="CD25" s="8">
        <f>'C завтраками| Bed and breakfast'!BX27*0.9</f>
        <v>72765</v>
      </c>
      <c r="CE25" s="8">
        <f>'C завтраками| Bed and breakfast'!BY27*0.9</f>
        <v>72765</v>
      </c>
      <c r="CF25" s="8">
        <f>'C завтраками| Bed and breakfast'!BZ27*0.9</f>
        <v>72765</v>
      </c>
      <c r="CG25" s="8">
        <f>'C завтраками| Bed and breakfast'!CA27*0.9</f>
        <v>72765</v>
      </c>
      <c r="CH25" s="8">
        <f>'C завтраками| Bed and breakfast'!CB27*0.9</f>
        <v>72765</v>
      </c>
      <c r="CI25" s="8">
        <f>'C завтраками| Bed and breakfast'!CC27*0.9</f>
        <v>72765</v>
      </c>
      <c r="CJ25" s="8">
        <f>'C завтраками| Bed and breakfast'!CD27*0.9</f>
        <v>72765</v>
      </c>
      <c r="CK25" s="8">
        <f>'C завтраками| Bed and breakfast'!CE27*0.9</f>
        <v>72765</v>
      </c>
      <c r="CL25" s="8">
        <f>'C завтраками| Bed and breakfast'!CF27*0.9</f>
        <v>72765</v>
      </c>
      <c r="CM25" s="8">
        <f>'C завтраками| Bed and breakfast'!CG27*0.9</f>
        <v>72765</v>
      </c>
      <c r="CN25" s="8">
        <f>'C завтраками| Bed and breakfast'!CH27*0.9</f>
        <v>72765</v>
      </c>
      <c r="CO25" s="8">
        <f>'C завтраками| Bed and breakfast'!CI27*0.9</f>
        <v>72765</v>
      </c>
      <c r="CP25" s="8">
        <f>'C завтраками| Bed and breakfast'!CJ27*0.9</f>
        <v>72765</v>
      </c>
      <c r="CQ25" s="8">
        <f>'C завтраками| Bed and breakfast'!CK27*0.9</f>
        <v>72765</v>
      </c>
      <c r="CR25" s="8">
        <f>'C завтраками| Bed and breakfast'!CL27*0.9</f>
        <v>72765</v>
      </c>
      <c r="CS25" s="8">
        <f>'C завтраками| Bed and breakfast'!CM27*0.9</f>
        <v>72765</v>
      </c>
      <c r="CT25" s="8">
        <f>'C завтраками| Bed and breakfast'!CN27*0.9</f>
        <v>72765</v>
      </c>
      <c r="CU25" s="8">
        <f>'C завтраками| Bed and breakfast'!CO27*0.9</f>
        <v>72765</v>
      </c>
      <c r="CV25" s="8">
        <f>'C завтраками| Bed and breakfast'!CP27*0.9</f>
        <v>64350</v>
      </c>
      <c r="CW25" s="8">
        <f>'C завтраками| Bed and breakfast'!CQ27*0.9</f>
        <v>64350</v>
      </c>
      <c r="CX25" s="8">
        <f>'C завтраками| Bed and breakfast'!CR27*0.9</f>
        <v>64800</v>
      </c>
      <c r="CY25" s="8">
        <f>'C завтраками| Bed and breakfast'!CS27*0.9</f>
        <v>64800</v>
      </c>
      <c r="CZ25" s="8">
        <f>'C завтраками| Bed and breakfast'!CT27*0.9</f>
        <v>64350</v>
      </c>
      <c r="DA25" s="8">
        <f>'C завтраками| Bed and breakfast'!CU27*0.9</f>
        <v>64350</v>
      </c>
      <c r="DB25" s="8">
        <f>'C завтраками| Bed and breakfast'!CV27*0.9</f>
        <v>64350</v>
      </c>
      <c r="DC25" s="8">
        <f>'C завтраками| Bed and breakfast'!CW27*0.9</f>
        <v>64350</v>
      </c>
      <c r="DD25" s="8">
        <f>'C завтраками| Bed and breakfast'!CX27*0.9</f>
        <v>64350</v>
      </c>
      <c r="DE25" s="8">
        <f>'C завтраками| Bed and breakfast'!CY27*0.9</f>
        <v>64800</v>
      </c>
      <c r="DF25" s="8">
        <f>'C завтраками| Bed and breakfast'!CZ27*0.9</f>
        <v>64800</v>
      </c>
      <c r="DG25" s="8">
        <f>'C завтраками| Bed and breakfast'!DA27*0.9</f>
        <v>64350</v>
      </c>
      <c r="DH25" s="8">
        <f>'C завтраками| Bed and breakfast'!DB27*0.9</f>
        <v>64350</v>
      </c>
      <c r="DI25" s="8">
        <f>'C завтраками| Bed and breakfast'!DC27*0.9</f>
        <v>64350</v>
      </c>
      <c r="DJ25" s="8">
        <f>'C завтраками| Bed and breakfast'!DD27*0.9</f>
        <v>63450</v>
      </c>
      <c r="DK25" s="8">
        <f>'C завтраками| Bed and breakfast'!DE27*0.9</f>
        <v>63450</v>
      </c>
      <c r="DL25" s="8">
        <f>'C завтраками| Bed and breakfast'!DF27*0.9</f>
        <v>64080</v>
      </c>
      <c r="DM25" s="8">
        <f>'C завтраками| Bed and breakfast'!DG27*0.9</f>
        <v>64080</v>
      </c>
      <c r="DN25" s="8">
        <f>'C завтраками| Bed and breakfast'!DH27*0.9</f>
        <v>63450</v>
      </c>
      <c r="DO25" s="8">
        <f>'C завтраками| Bed and breakfast'!DI27*0.9</f>
        <v>63450</v>
      </c>
      <c r="DP25" s="8">
        <f>'C завтраками| Bed and breakfast'!DJ27*0.9</f>
        <v>63450</v>
      </c>
      <c r="DQ25" s="8">
        <f>'C завтраками| Bed and breakfast'!DK27*0.9</f>
        <v>63450</v>
      </c>
      <c r="DR25" s="8">
        <f>'C завтраками| Bed and breakfast'!DL27*0.9</f>
        <v>63450</v>
      </c>
      <c r="DS25" s="8">
        <f>'C завтраками| Bed and breakfast'!DM27*0.9</f>
        <v>64080</v>
      </c>
      <c r="DT25" s="8">
        <f>'C завтраками| Bed and breakfast'!DN27*0.9</f>
        <v>64080</v>
      </c>
      <c r="DU25" s="8">
        <f>'C завтраками| Bed and breakfast'!DO27*0.9</f>
        <v>63450</v>
      </c>
      <c r="DV25" s="8">
        <f>'C завтраками| Bed and breakfast'!DP27*0.9</f>
        <v>63450</v>
      </c>
      <c r="DW25" s="8">
        <f>'C завтраками| Bed and breakfast'!DQ27*0.9</f>
        <v>63450</v>
      </c>
      <c r="DX25" s="8">
        <f>'C завтраками| Bed and breakfast'!DR27*0.9</f>
        <v>63450</v>
      </c>
      <c r="DY25" s="8">
        <f>'C завтраками| Bed and breakfast'!DS27*0.9</f>
        <v>64350</v>
      </c>
      <c r="DZ25" s="8">
        <f>'C завтраками| Bed and breakfast'!DT27*0.9</f>
        <v>64080</v>
      </c>
      <c r="EA25" s="8">
        <f>'C завтраками| Bed and breakfast'!DU27*0.9</f>
        <v>64080</v>
      </c>
      <c r="EB25" s="8">
        <f>'C завтраками| Bed and breakfast'!DV27*0.9</f>
        <v>64080</v>
      </c>
      <c r="EC25" s="8">
        <f>'C завтраками| Bed and breakfast'!DW27*0.9</f>
        <v>63000</v>
      </c>
      <c r="ED25" s="8">
        <f>'C завтраками| Bed and breakfast'!DX27*0.9</f>
        <v>63000</v>
      </c>
      <c r="EE25" s="8">
        <f>'C завтраками| Bed and breakfast'!DY27*0.9</f>
        <v>63000</v>
      </c>
      <c r="EF25" s="8">
        <f>'C завтраками| Bed and breakfast'!DZ27*0.9</f>
        <v>63000</v>
      </c>
      <c r="EG25" s="8">
        <f>'C завтраками| Bed and breakfast'!EA27*0.9</f>
        <v>63000</v>
      </c>
      <c r="EH25" s="8">
        <f>'C завтраками| Bed and breakfast'!EB27*0.9</f>
        <v>64080</v>
      </c>
      <c r="EI25" s="8">
        <f>'C завтраками| Bed and breakfast'!EC27*0.9</f>
        <v>64080</v>
      </c>
      <c r="EJ25" s="8">
        <f>'C завтраками| Bed and breakfast'!ED27*0.9</f>
        <v>64080</v>
      </c>
      <c r="EK25" s="8">
        <f>'C завтраками| Bed and breakfast'!EE27*0.9</f>
        <v>62730</v>
      </c>
      <c r="EL25" s="8">
        <f>'C завтраками| Bed and breakfast'!EF27*0.9</f>
        <v>62730</v>
      </c>
      <c r="EM25" s="8">
        <f>'C завтраками| Bed and breakfast'!EG27*0.9</f>
        <v>62730</v>
      </c>
      <c r="EN25" s="8">
        <f>'C завтраками| Bed and breakfast'!EH27*0.9</f>
        <v>63000</v>
      </c>
      <c r="EO25" s="8">
        <f>'C завтраками| Bed and breakfast'!EI27*0.9</f>
        <v>63000</v>
      </c>
      <c r="EP25" s="8">
        <f>'C завтраками| Bed and breakfast'!EJ27*0.9</f>
        <v>62730</v>
      </c>
      <c r="EQ25" s="8">
        <f>'C завтраками| Bed and breakfast'!EK27*0.9</f>
        <v>62730</v>
      </c>
      <c r="ER25" s="8">
        <f>'C завтраками| Bed and breakfast'!EL27*0.9</f>
        <v>62730</v>
      </c>
      <c r="ES25" s="8">
        <f>'C завтраками| Bed and breakfast'!EM27*0.9</f>
        <v>62730</v>
      </c>
      <c r="ET25" s="8">
        <f>'C завтраками| Bed and breakfast'!EN27*0.9</f>
        <v>62730</v>
      </c>
      <c r="EU25" s="8">
        <f>'C завтраками| Bed and breakfast'!EO27*0.9</f>
        <v>63000</v>
      </c>
      <c r="EV25" s="8">
        <f>'C завтраками| Bed and breakfast'!EP27*0.9</f>
        <v>63000</v>
      </c>
      <c r="EW25" s="8">
        <f>'C завтраками| Bed and breakfast'!EQ27*0.9</f>
        <v>62730</v>
      </c>
      <c r="EX25" s="8">
        <f>'C завтраками| Bed and breakfast'!ER27*0.9</f>
        <v>62730</v>
      </c>
      <c r="EY25" s="8">
        <f>'C завтраками| Bed and breakfast'!ES27*0.9</f>
        <v>62730</v>
      </c>
      <c r="EZ25" s="8">
        <f>'C завтраками| Bed and breakfast'!ET27*0.9</f>
        <v>62730</v>
      </c>
      <c r="FA25" s="8">
        <f>'C завтраками| Bed and breakfast'!EU27*0.9</f>
        <v>62730</v>
      </c>
      <c r="FB25" s="8">
        <f>'C завтраками| Bed and breakfast'!EV27*0.9</f>
        <v>63000</v>
      </c>
      <c r="FC25" s="8">
        <f>'C завтраками| Bed and breakfast'!EW27*0.9</f>
        <v>63000</v>
      </c>
      <c r="FD25" s="8">
        <f>'C завтраками| Bed and breakfast'!EX27*0.9</f>
        <v>64350</v>
      </c>
      <c r="FE25" s="8">
        <f>'C завтраками| Bed and breakfast'!EY27*0.9</f>
        <v>63000</v>
      </c>
      <c r="FF25" s="8">
        <f>'C завтраками| Bed and breakfast'!EZ27*0.9</f>
        <v>63000</v>
      </c>
      <c r="FG25" s="8">
        <f>'C завтраками| Bed and breakfast'!FA27*0.9</f>
        <v>63000</v>
      </c>
      <c r="FH25" s="8">
        <f>'C завтраками| Bed and breakfast'!FB27*0.9</f>
        <v>63000</v>
      </c>
      <c r="FI25" s="8">
        <f>'C завтраками| Bed and breakfast'!FC27*0.9</f>
        <v>69750</v>
      </c>
      <c r="FJ25" s="8">
        <f>'C завтраками| Bed and breakfast'!FD27*0.9</f>
        <v>69750</v>
      </c>
      <c r="FK25" s="8">
        <f>'C завтраками| Bed and breakfast'!FE27*0.9</f>
        <v>69750</v>
      </c>
      <c r="FL25" s="8">
        <f>'C завтраками| Bed and breakfast'!FF27*0.9</f>
        <v>69750</v>
      </c>
      <c r="FM25" s="8">
        <f>'C завтраками| Bed and breakfast'!FG27*0.9</f>
        <v>69750</v>
      </c>
      <c r="FN25" s="8">
        <f>'C завтраками| Bed and breakfast'!FH27*0.9</f>
        <v>69750</v>
      </c>
      <c r="FO25" s="8">
        <f>'C завтраками| Bed and breakfast'!FI27*0.9</f>
        <v>69750</v>
      </c>
      <c r="FP25" s="8">
        <f>'C завтраками| Bed and breakfast'!FJ27*0.9</f>
        <v>69750</v>
      </c>
      <c r="FQ25" s="8">
        <f>'C завтраками| Bed and breakfast'!FK27*0.9</f>
        <v>69750</v>
      </c>
      <c r="FR25" s="8">
        <f>'C завтраками| Bed and breakfast'!FL27*0.9</f>
        <v>69750</v>
      </c>
      <c r="FS25" s="8">
        <f>'C завтраками| Bed and breakfast'!FM27*0.9</f>
        <v>69750</v>
      </c>
      <c r="FT25" s="8">
        <f>'C завтраками| Bed and breakfast'!FN27*0.9</f>
        <v>69750</v>
      </c>
      <c r="FU25" s="8">
        <f>'C завтраками| Bed and breakfast'!FO27*0.9</f>
        <v>69750</v>
      </c>
      <c r="FV25" s="8">
        <f>'C завтраками| Bed and breakfast'!FP27*0.9</f>
        <v>69750</v>
      </c>
      <c r="FW25" s="8">
        <f>'C завтраками| Bed and breakfast'!FQ27*0.9</f>
        <v>69750</v>
      </c>
      <c r="FX25" s="8">
        <f>'C завтраками| Bed and breakfast'!FR27*0.9</f>
        <v>69750</v>
      </c>
      <c r="FY25" s="8">
        <f>'C завтраками| Bed and breakfast'!FS27*0.9</f>
        <v>69750</v>
      </c>
      <c r="FZ25" s="8">
        <f>'C завтраками| Bed and breakfast'!FT27*0.9</f>
        <v>69750</v>
      </c>
      <c r="GA25" s="8">
        <f>'C завтраками| Bed and breakfast'!FU27*0.9</f>
        <v>69750</v>
      </c>
      <c r="GB25" s="8">
        <f>'C завтраками| Bed and breakfast'!FV27*0.9</f>
        <v>69750</v>
      </c>
      <c r="GC25" s="8">
        <f>'C завтраками| Bed and breakfast'!FW27*0.9</f>
        <v>69750</v>
      </c>
      <c r="GD25" s="8">
        <f>'C завтраками| Bed and breakfast'!FX27*0.9</f>
        <v>69750</v>
      </c>
      <c r="GE25" s="8">
        <f>'C завтраками| Bed and breakfast'!FY27*0.9</f>
        <v>69750</v>
      </c>
      <c r="GF25" s="8">
        <f>'C завтраками| Bed and breakfast'!FZ27*0.9</f>
        <v>69750</v>
      </c>
      <c r="GG25" s="8">
        <f>'C завтраками| Bed and breakfast'!GA27*0.9</f>
        <v>63000</v>
      </c>
      <c r="GH25" s="8">
        <f>'C завтраками| Bed and breakfast'!GB27*0.9</f>
        <v>63000</v>
      </c>
      <c r="GI25" s="8">
        <f>'C завтраками| Bed and breakfast'!GC27*0.9</f>
        <v>71460</v>
      </c>
      <c r="GJ25" s="8">
        <f>'C завтраками| Bed and breakfast'!GD27*0.9</f>
        <v>71460</v>
      </c>
      <c r="GK25" s="8">
        <f>'C завтраками| Bed and breakfast'!GE27*0.9</f>
        <v>71460</v>
      </c>
      <c r="GL25" s="8">
        <f>'C завтраками| Bed and breakfast'!GF27*0.9</f>
        <v>71460</v>
      </c>
      <c r="GM25" s="8">
        <f>'C завтраками| Bed and breakfast'!GG27*0.9</f>
        <v>71460</v>
      </c>
      <c r="GN25" s="8">
        <f>'C завтраками| Bed and breakfast'!GH27*0.9</f>
        <v>71460</v>
      </c>
      <c r="GO25" s="8">
        <f>'C завтраками| Bed and breakfast'!GI27*0.9</f>
        <v>71460</v>
      </c>
      <c r="GP25" s="8">
        <f>'C завтраками| Bed and breakfast'!GJ27*0.9</f>
        <v>71460</v>
      </c>
      <c r="GQ25" s="8">
        <f>'C завтраками| Bed and breakfast'!GK27*0.9</f>
        <v>71460</v>
      </c>
      <c r="GR25" s="8">
        <f>'C завтраками| Bed and breakfast'!GL27*0.9</f>
        <v>71460</v>
      </c>
      <c r="GS25" s="8">
        <f>'C завтраками| Bed and breakfast'!GM27*0.9</f>
        <v>66060</v>
      </c>
      <c r="GT25" s="8">
        <f>'C завтраками| Bed and breakfast'!GN27*0.9</f>
        <v>66060</v>
      </c>
      <c r="GU25" s="8">
        <f>'C завтраками| Bed and breakfast'!GO27*0.9</f>
        <v>66060</v>
      </c>
      <c r="GV25" s="8">
        <f>'C завтраками| Bed and breakfast'!GP27*0.9</f>
        <v>66060</v>
      </c>
      <c r="GW25" s="8">
        <f>'C завтраками| Bed and breakfast'!GQ27*0.9</f>
        <v>66510</v>
      </c>
      <c r="GX25" s="8">
        <f>'C завтраками| Bed and breakfast'!GR27*0.9</f>
        <v>66510</v>
      </c>
      <c r="GY25" s="8">
        <f>'C завтраками| Bed and breakfast'!GS27*0.9</f>
        <v>67590</v>
      </c>
      <c r="GZ25" s="8">
        <f>'C завтраками| Bed and breakfast'!GT27*0.9</f>
        <v>67590</v>
      </c>
      <c r="HA25" s="8">
        <f>'C завтраками| Bed and breakfast'!GU27*0.9</f>
        <v>66510</v>
      </c>
      <c r="HB25" s="8">
        <f>'C завтраками| Bed and breakfast'!GV27*0.9</f>
        <v>66510</v>
      </c>
      <c r="HC25" s="8">
        <f>'C завтраками| Bed and breakfast'!GW27*0.9</f>
        <v>66510</v>
      </c>
      <c r="HD25" s="8">
        <f>'C завтраками| Bed and breakfast'!GX27*0.9</f>
        <v>66510</v>
      </c>
      <c r="HE25" s="8">
        <f>'C завтраками| Bed and breakfast'!GY27*0.9</f>
        <v>66510</v>
      </c>
      <c r="HF25" s="8">
        <f>'C завтраками| Bed and breakfast'!GZ27*0.9</f>
        <v>67590</v>
      </c>
      <c r="HG25" s="8">
        <f>'C завтраками| Bed and breakfast'!HA27*0.9</f>
        <v>67590</v>
      </c>
      <c r="HH25" s="8">
        <f>'C завтраками| Bed and breakfast'!HB27*0.9</f>
        <v>66510</v>
      </c>
      <c r="HI25" s="8">
        <f>'C завтраками| Bed and breakfast'!HC27*0.9</f>
        <v>66510</v>
      </c>
      <c r="HJ25" s="8">
        <f>'C завтраками| Bed and breakfast'!HD27*0.9</f>
        <v>66510</v>
      </c>
      <c r="HK25" s="8">
        <f>'C завтраками| Bed and breakfast'!HE27*0.9</f>
        <v>66510</v>
      </c>
      <c r="HL25" s="8">
        <f>'C завтраками| Bed and breakfast'!HF27*0.9</f>
        <v>66510</v>
      </c>
      <c r="HM25" s="8">
        <f>'C завтраками| Bed and breakfast'!HG27*0.9</f>
        <v>64350</v>
      </c>
      <c r="HN25" s="8">
        <f>'C завтраками| Bed and breakfast'!HH27*0.9</f>
        <v>67590</v>
      </c>
      <c r="HO25" s="8">
        <f>'C завтраками| Bed and breakfast'!HI27*0.9</f>
        <v>66510</v>
      </c>
      <c r="HP25" s="8">
        <f>'C завтраками| Bed and breakfast'!HJ27*0.9</f>
        <v>66510</v>
      </c>
      <c r="HQ25" s="8">
        <f>'C завтраками| Bed and breakfast'!HK27*0.9</f>
        <v>66510</v>
      </c>
      <c r="HR25" s="8">
        <f>'C завтраками| Bed and breakfast'!HL27*0.9</f>
        <v>66510</v>
      </c>
      <c r="HS25" s="8">
        <f>'C завтраками| Bed and breakfast'!HM27*0.9</f>
        <v>66510</v>
      </c>
      <c r="HT25" s="8">
        <f>'C завтраками| Bed and breakfast'!HN27*0.9</f>
        <v>67590</v>
      </c>
      <c r="HU25" s="8">
        <f>'C завтраками| Bed and breakfast'!HO27*0.9</f>
        <v>67590</v>
      </c>
      <c r="HV25" s="8">
        <f>'C завтраками| Bed and breakfast'!HP27*0.9</f>
        <v>66510</v>
      </c>
      <c r="HW25" s="8">
        <f>'C завтраками| Bed and breakfast'!HQ27*0.9</f>
        <v>66510</v>
      </c>
      <c r="HX25" s="8">
        <f>'C завтраками| Bed and breakfast'!HR27*0.9</f>
        <v>66510</v>
      </c>
      <c r="HY25" s="8">
        <f>'C завтраками| Bed and breakfast'!HS27*0.9</f>
        <v>66510</v>
      </c>
      <c r="HZ25" s="8">
        <f>'C завтраками| Bed and breakfast'!HT27*0.9</f>
        <v>66510</v>
      </c>
      <c r="IA25" s="8">
        <f>'C завтраками| Bed and breakfast'!HU27*0.9</f>
        <v>67590</v>
      </c>
      <c r="IB25" s="8">
        <f>'C завтраками| Bed and breakfast'!HV27*0.9</f>
        <v>67590</v>
      </c>
      <c r="IC25" s="8">
        <f>'C завтраками| Bed and breakfast'!HW27*0.9</f>
        <v>66510</v>
      </c>
      <c r="ID25" s="8">
        <f>'C завтраками| Bed and breakfast'!HX27*0.9</f>
        <v>66510</v>
      </c>
      <c r="IE25" s="8">
        <f>'C завтраками| Bed and breakfast'!HY27*0.9</f>
        <v>66510</v>
      </c>
      <c r="IF25" s="8">
        <f>'C завтраками| Bed and breakfast'!HZ27*0.9</f>
        <v>66510</v>
      </c>
      <c r="IG25" s="8">
        <f>'C завтраками| Bed and breakfast'!IA27*0.9</f>
        <v>66510</v>
      </c>
      <c r="IH25" s="8">
        <f>'C завтраками| Bed and breakfast'!IB27*0.9</f>
        <v>67590</v>
      </c>
      <c r="II25" s="8">
        <f>'C завтраками| Bed and breakfast'!IC27*0.9</f>
        <v>67590</v>
      </c>
      <c r="IJ25" s="8">
        <f>'C завтраками| Bed and breakfast'!ID27*0.9</f>
        <v>64800</v>
      </c>
      <c r="IK25" s="8">
        <f>'C завтраками| Bed and breakfast'!IE27*0.9</f>
        <v>64800</v>
      </c>
      <c r="IL25" s="8">
        <f>'C завтраками| Bed and breakfast'!IF27*0.9</f>
        <v>64800</v>
      </c>
      <c r="IM25" s="8">
        <f>'C завтраками| Bed and breakfast'!IG27*0.9</f>
        <v>64800</v>
      </c>
      <c r="IN25" s="8">
        <f>'C завтраками| Bed and breakfast'!IH27*0.9</f>
        <v>64800</v>
      </c>
      <c r="IO25" s="8">
        <f>'C завтраками| Bed and breakfast'!II27*0.9</f>
        <v>66510</v>
      </c>
      <c r="IP25" s="8">
        <f>'C завтраками| Bed and breakfast'!IJ27*0.9</f>
        <v>66510</v>
      </c>
      <c r="IQ25" s="8">
        <f>'C завтраками| Bed and breakfast'!IK27*0.9</f>
        <v>64350</v>
      </c>
      <c r="IR25" s="8">
        <f>'C завтраками| Bed and breakfast'!IL27*0.9</f>
        <v>64350</v>
      </c>
      <c r="IS25" s="8">
        <f>'C завтраками| Bed and breakfast'!IM27*0.9</f>
        <v>64350</v>
      </c>
      <c r="IT25" s="8">
        <f>'C завтраками| Bed and breakfast'!IN27*0.9</f>
        <v>64350</v>
      </c>
      <c r="IU25" s="8">
        <f>'C завтраками| Bed and breakfast'!IO27*0.9</f>
        <v>64350</v>
      </c>
      <c r="IV25" s="8">
        <f>'C завтраками| Bed and breakfast'!IP27*0.9</f>
        <v>66510</v>
      </c>
      <c r="IW25" s="8">
        <f>'C завтраками| Bed and breakfast'!IQ27*0.9</f>
        <v>66510</v>
      </c>
      <c r="IX25" s="8">
        <f>'C завтраками| Bed and breakfast'!IR27*0.9</f>
        <v>64350</v>
      </c>
      <c r="IY25" s="8">
        <f>'C завтраками| Bed and breakfast'!IS27*0.9</f>
        <v>64350</v>
      </c>
      <c r="IZ25" s="8">
        <f>'C завтраками| Bed and breakfast'!IT27*0.9</f>
        <v>64350</v>
      </c>
      <c r="JA25" s="8">
        <f>'C завтраками| Bed and breakfast'!IU27*0.9</f>
        <v>64350</v>
      </c>
      <c r="JB25" s="8">
        <f>'C завтраками| Bed and breakfast'!IV27*0.9</f>
        <v>64350</v>
      </c>
      <c r="JC25" s="8">
        <f>'C завтраками| Bed and breakfast'!IW27*0.9</f>
        <v>66510</v>
      </c>
      <c r="JD25" s="8">
        <f>'C завтраками| Bed and breakfast'!IX27*0.9</f>
        <v>66510</v>
      </c>
      <c r="JE25" s="8">
        <f>'C завтраками| Bed and breakfast'!IY27*0.9</f>
        <v>64350</v>
      </c>
      <c r="JF25" s="8">
        <f>'C завтраками| Bed and breakfast'!IZ27*0.9</f>
        <v>64350</v>
      </c>
      <c r="JG25" s="8">
        <f>'C завтраками| Bed and breakfast'!JA27*0.9</f>
        <v>64350</v>
      </c>
      <c r="JH25" s="8">
        <f>'C завтраками| Bed and breakfast'!JB27*0.9</f>
        <v>64350</v>
      </c>
      <c r="JI25" s="8">
        <f>'C завтраками| Bed and breakfast'!JC27*0.9</f>
        <v>64350</v>
      </c>
      <c r="JJ25" s="8">
        <f>'C завтраками| Bed and breakfast'!JD27*0.9</f>
        <v>66510</v>
      </c>
      <c r="JK25" s="8">
        <f>'C завтраками| Bed and breakfast'!JE27*0.9</f>
        <v>66510</v>
      </c>
      <c r="JL25" s="8">
        <f>'C завтраками| Bed and breakfast'!JF27*0.9</f>
        <v>64350</v>
      </c>
      <c r="JM25" s="8">
        <f>'C завтраками| Bed and breakfast'!JG27*0.9</f>
        <v>64350</v>
      </c>
      <c r="JN25" s="8">
        <f>'C завтраками| Bed and breakfast'!JH27*0.9</f>
        <v>64350</v>
      </c>
      <c r="JO25" s="8">
        <f>'C завтраками| Bed and breakfast'!JI27*0.9</f>
        <v>64350</v>
      </c>
      <c r="JP25" s="8">
        <f>'C завтраками| Bed and breakfast'!JJ27*0.9</f>
        <v>64350</v>
      </c>
      <c r="JQ25" s="8">
        <f>'C завтраками| Bed and breakfast'!JK27*0.9</f>
        <v>66510</v>
      </c>
      <c r="JR25" s="8">
        <f>'C завтраками| Bed and breakfast'!JL27*0.9</f>
        <v>66510</v>
      </c>
      <c r="JS25" s="8">
        <f>'C завтраками| Bed and breakfast'!JM27*0.9</f>
        <v>65430</v>
      </c>
      <c r="JT25" s="8">
        <f>'C завтраками| Bed and breakfast'!JN27*0.9</f>
        <v>65430</v>
      </c>
      <c r="JU25" s="8">
        <f>'C завтраками| Bed and breakfast'!JO27*0.9</f>
        <v>65430</v>
      </c>
      <c r="JV25" s="8">
        <f>'C завтраками| Bed and breakfast'!JP27*0.9</f>
        <v>65430</v>
      </c>
    </row>
    <row r="26" spans="1:282" s="53" customFormat="1" x14ac:dyDescent="0.2">
      <c r="A26" s="89"/>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c r="DS26" s="190"/>
      <c r="DT26" s="190"/>
      <c r="DU26" s="190"/>
      <c r="DV26" s="190"/>
      <c r="DW26" s="190"/>
      <c r="DX26" s="190"/>
      <c r="DY26" s="190"/>
      <c r="DZ26" s="190"/>
      <c r="EA26" s="190"/>
      <c r="EB26" s="190"/>
      <c r="EC26" s="190"/>
      <c r="ED26" s="190"/>
      <c r="EE26" s="190"/>
      <c r="EF26" s="190"/>
      <c r="EG26" s="190"/>
      <c r="EH26" s="190"/>
      <c r="EI26" s="190"/>
      <c r="EJ26" s="190"/>
      <c r="EK26" s="190"/>
      <c r="EL26" s="190"/>
      <c r="EM26" s="190"/>
      <c r="EN26" s="190"/>
      <c r="EO26" s="190"/>
      <c r="EP26" s="190"/>
      <c r="EQ26" s="190"/>
      <c r="ER26" s="190"/>
      <c r="ES26" s="190"/>
      <c r="ET26" s="190"/>
      <c r="EU26" s="190"/>
      <c r="EV26" s="190"/>
      <c r="EW26" s="190"/>
      <c r="EX26" s="190"/>
      <c r="EY26" s="190"/>
      <c r="EZ26" s="190"/>
      <c r="FA26" s="190"/>
      <c r="FB26" s="190"/>
      <c r="FC26" s="190"/>
      <c r="FD26" s="190"/>
      <c r="FE26" s="190"/>
      <c r="FF26" s="190"/>
      <c r="FG26" s="190"/>
      <c r="FH26" s="190"/>
      <c r="FI26" s="190"/>
      <c r="FJ26" s="190"/>
      <c r="FK26" s="190"/>
      <c r="FL26" s="190"/>
      <c r="FM26" s="190"/>
      <c r="FN26" s="190"/>
      <c r="FO26" s="190"/>
      <c r="FP26" s="190"/>
      <c r="FQ26" s="190"/>
      <c r="FR26" s="190"/>
      <c r="FS26" s="190"/>
      <c r="FT26" s="190"/>
      <c r="FU26" s="190"/>
      <c r="FV26" s="190"/>
      <c r="FW26" s="190"/>
      <c r="FX26" s="190"/>
      <c r="FY26" s="190"/>
      <c r="FZ26" s="190"/>
      <c r="GA26" s="190"/>
      <c r="GB26" s="190"/>
      <c r="GC26" s="190"/>
      <c r="GD26" s="190"/>
      <c r="GE26" s="190"/>
      <c r="GF26" s="190"/>
      <c r="GG26" s="190"/>
      <c r="GH26" s="190"/>
      <c r="GI26" s="190"/>
      <c r="GJ26" s="190"/>
      <c r="GK26" s="190"/>
      <c r="GL26" s="190"/>
      <c r="GM26" s="190"/>
      <c r="GN26" s="190"/>
      <c r="GO26" s="190"/>
      <c r="GP26" s="190"/>
      <c r="GQ26" s="190"/>
      <c r="GR26" s="190"/>
      <c r="GS26" s="190"/>
      <c r="GT26" s="190"/>
      <c r="GU26" s="190"/>
      <c r="GV26" s="190"/>
      <c r="GW26" s="190"/>
      <c r="GX26" s="190"/>
      <c r="GY26" s="190"/>
      <c r="GZ26" s="190"/>
      <c r="HA26" s="190"/>
      <c r="HB26" s="190"/>
      <c r="HC26" s="190"/>
      <c r="HD26" s="190"/>
      <c r="HE26" s="190"/>
      <c r="HF26" s="190"/>
      <c r="HG26" s="190"/>
      <c r="HH26" s="190"/>
      <c r="HI26" s="190"/>
      <c r="HJ26" s="190"/>
      <c r="HK26" s="190"/>
      <c r="HL26" s="190"/>
      <c r="HM26" s="190"/>
      <c r="HN26" s="190"/>
      <c r="HO26" s="190"/>
      <c r="HP26" s="190"/>
      <c r="HQ26" s="190"/>
      <c r="HR26" s="190"/>
      <c r="HS26" s="190"/>
      <c r="HT26" s="190"/>
      <c r="HU26" s="190"/>
      <c r="HV26" s="190"/>
      <c r="HW26" s="190"/>
      <c r="HX26" s="190"/>
      <c r="HY26" s="190"/>
      <c r="HZ26" s="190"/>
      <c r="IA26" s="190"/>
      <c r="IB26" s="190"/>
      <c r="IC26" s="190"/>
      <c r="ID26" s="190"/>
      <c r="IE26" s="190"/>
      <c r="IF26" s="190"/>
      <c r="IG26" s="190"/>
      <c r="IH26" s="190"/>
      <c r="II26" s="190"/>
      <c r="IJ26" s="190"/>
      <c r="IK26" s="190"/>
      <c r="IL26" s="190"/>
      <c r="IM26" s="190"/>
      <c r="IN26" s="190"/>
      <c r="IO26" s="190"/>
      <c r="IP26" s="190"/>
      <c r="IQ26" s="190"/>
      <c r="IR26" s="190"/>
      <c r="IS26" s="190"/>
      <c r="IT26" s="190"/>
      <c r="IU26" s="190"/>
      <c r="IV26" s="190"/>
      <c r="IW26" s="190"/>
      <c r="IX26" s="190"/>
      <c r="IY26" s="190"/>
      <c r="IZ26" s="190"/>
      <c r="JA26" s="190"/>
      <c r="JB26" s="190"/>
      <c r="JC26" s="190"/>
      <c r="JD26" s="190"/>
      <c r="JE26" s="190"/>
      <c r="JF26" s="190"/>
      <c r="JG26" s="190"/>
      <c r="JH26" s="190"/>
      <c r="JI26" s="190"/>
      <c r="JJ26" s="190"/>
      <c r="JK26" s="190"/>
      <c r="JL26" s="190"/>
      <c r="JM26" s="190"/>
      <c r="JN26" s="190"/>
      <c r="JO26" s="190"/>
      <c r="JP26" s="190"/>
      <c r="JQ26" s="190"/>
      <c r="JR26" s="190"/>
      <c r="JS26" s="190"/>
      <c r="JT26" s="190"/>
      <c r="JU26" s="190"/>
      <c r="JV26" s="190"/>
    </row>
    <row r="27" spans="1:282" ht="18" customHeight="1" x14ac:dyDescent="0.2">
      <c r="A27" s="111" t="s">
        <v>100</v>
      </c>
      <c r="B27" s="187" t="e">
        <f t="shared" ref="B27:C27" si="8">B4</f>
        <v>#REF!</v>
      </c>
      <c r="C27" s="187" t="e">
        <f t="shared" si="8"/>
        <v>#REF!</v>
      </c>
      <c r="D27" s="187" t="e">
        <f t="shared" ref="D27:BO27" si="9">D4</f>
        <v>#REF!</v>
      </c>
      <c r="E27" s="187" t="e">
        <f t="shared" si="9"/>
        <v>#REF!</v>
      </c>
      <c r="F27" s="187" t="e">
        <f t="shared" si="9"/>
        <v>#REF!</v>
      </c>
      <c r="G27" s="187" t="e">
        <f t="shared" si="9"/>
        <v>#REF!</v>
      </c>
      <c r="H27" s="187">
        <f t="shared" si="9"/>
        <v>46021</v>
      </c>
      <c r="I27" s="187">
        <f t="shared" si="9"/>
        <v>46022</v>
      </c>
      <c r="J27" s="187">
        <f t="shared" si="9"/>
        <v>46023</v>
      </c>
      <c r="K27" s="187">
        <f t="shared" si="9"/>
        <v>46024</v>
      </c>
      <c r="L27" s="187">
        <f t="shared" si="9"/>
        <v>46025</v>
      </c>
      <c r="M27" s="187">
        <f t="shared" si="9"/>
        <v>46026</v>
      </c>
      <c r="N27" s="187">
        <f t="shared" si="9"/>
        <v>46027</v>
      </c>
      <c r="O27" s="187">
        <f t="shared" si="9"/>
        <v>46028</v>
      </c>
      <c r="P27" s="187">
        <f t="shared" si="9"/>
        <v>46029</v>
      </c>
      <c r="Q27" s="187">
        <f t="shared" si="9"/>
        <v>46030</v>
      </c>
      <c r="R27" s="187">
        <f t="shared" si="9"/>
        <v>46031</v>
      </c>
      <c r="S27" s="187">
        <f t="shared" si="9"/>
        <v>46032</v>
      </c>
      <c r="T27" s="187">
        <f t="shared" si="9"/>
        <v>46033</v>
      </c>
      <c r="U27" s="187">
        <f t="shared" si="9"/>
        <v>46034</v>
      </c>
      <c r="V27" s="187">
        <f t="shared" si="9"/>
        <v>46035</v>
      </c>
      <c r="W27" s="187">
        <f t="shared" si="9"/>
        <v>46036</v>
      </c>
      <c r="X27" s="187">
        <f t="shared" si="9"/>
        <v>46037</v>
      </c>
      <c r="Y27" s="187">
        <f t="shared" si="9"/>
        <v>46038</v>
      </c>
      <c r="Z27" s="187">
        <f t="shared" si="9"/>
        <v>46039</v>
      </c>
      <c r="AA27" s="187">
        <f t="shared" si="9"/>
        <v>46040</v>
      </c>
      <c r="AB27" s="187">
        <f t="shared" si="9"/>
        <v>46041</v>
      </c>
      <c r="AC27" s="187">
        <f t="shared" si="9"/>
        <v>46042</v>
      </c>
      <c r="AD27" s="187">
        <f t="shared" si="9"/>
        <v>46043</v>
      </c>
      <c r="AE27" s="187">
        <f t="shared" si="9"/>
        <v>46044</v>
      </c>
      <c r="AF27" s="187">
        <f t="shared" si="9"/>
        <v>46045</v>
      </c>
      <c r="AG27" s="187">
        <f t="shared" si="9"/>
        <v>46046</v>
      </c>
      <c r="AH27" s="187">
        <f t="shared" si="9"/>
        <v>46047</v>
      </c>
      <c r="AI27" s="187">
        <f t="shared" si="9"/>
        <v>46048</v>
      </c>
      <c r="AJ27" s="187">
        <f t="shared" si="9"/>
        <v>46049</v>
      </c>
      <c r="AK27" s="187">
        <f t="shared" si="9"/>
        <v>46050</v>
      </c>
      <c r="AL27" s="187">
        <f t="shared" si="9"/>
        <v>46051</v>
      </c>
      <c r="AM27" s="187">
        <f t="shared" si="9"/>
        <v>46052</v>
      </c>
      <c r="AN27" s="187">
        <f t="shared" si="9"/>
        <v>46053</v>
      </c>
      <c r="AO27" s="187">
        <f t="shared" si="9"/>
        <v>46054</v>
      </c>
      <c r="AP27" s="187">
        <f t="shared" si="9"/>
        <v>46055</v>
      </c>
      <c r="AQ27" s="187">
        <f t="shared" si="9"/>
        <v>46056</v>
      </c>
      <c r="AR27" s="187">
        <f t="shared" si="9"/>
        <v>46057</v>
      </c>
      <c r="AS27" s="187">
        <f t="shared" si="9"/>
        <v>46058</v>
      </c>
      <c r="AT27" s="187">
        <f t="shared" si="9"/>
        <v>46059</v>
      </c>
      <c r="AU27" s="187">
        <f t="shared" si="9"/>
        <v>46060</v>
      </c>
      <c r="AV27" s="187">
        <f t="shared" si="9"/>
        <v>46061</v>
      </c>
      <c r="AW27" s="187">
        <f t="shared" si="9"/>
        <v>46062</v>
      </c>
      <c r="AX27" s="187">
        <f t="shared" si="9"/>
        <v>46063</v>
      </c>
      <c r="AY27" s="187">
        <f t="shared" si="9"/>
        <v>46064</v>
      </c>
      <c r="AZ27" s="187">
        <f t="shared" si="9"/>
        <v>46065</v>
      </c>
      <c r="BA27" s="187">
        <f t="shared" si="9"/>
        <v>46066</v>
      </c>
      <c r="BB27" s="187">
        <f t="shared" si="9"/>
        <v>46067</v>
      </c>
      <c r="BC27" s="187">
        <f t="shared" si="9"/>
        <v>46068</v>
      </c>
      <c r="BD27" s="187">
        <f t="shared" si="9"/>
        <v>46069</v>
      </c>
      <c r="BE27" s="187">
        <f t="shared" si="9"/>
        <v>46070</v>
      </c>
      <c r="BF27" s="187">
        <f t="shared" si="9"/>
        <v>46071</v>
      </c>
      <c r="BG27" s="187">
        <f t="shared" si="9"/>
        <v>46072</v>
      </c>
      <c r="BH27" s="187">
        <f t="shared" si="9"/>
        <v>46073</v>
      </c>
      <c r="BI27" s="187">
        <f t="shared" si="9"/>
        <v>46074</v>
      </c>
      <c r="BJ27" s="187">
        <f t="shared" si="9"/>
        <v>46075</v>
      </c>
      <c r="BK27" s="187">
        <f t="shared" si="9"/>
        <v>46076</v>
      </c>
      <c r="BL27" s="187">
        <f t="shared" si="9"/>
        <v>46077</v>
      </c>
      <c r="BM27" s="187">
        <f t="shared" si="9"/>
        <v>46078</v>
      </c>
      <c r="BN27" s="187">
        <f t="shared" si="9"/>
        <v>46079</v>
      </c>
      <c r="BO27" s="187">
        <f t="shared" si="9"/>
        <v>46080</v>
      </c>
      <c r="BP27" s="187">
        <f t="shared" ref="BP27:CU27" si="10">BP4</f>
        <v>46081</v>
      </c>
      <c r="BQ27" s="187">
        <f t="shared" si="10"/>
        <v>46082</v>
      </c>
      <c r="BR27" s="187">
        <f t="shared" si="10"/>
        <v>46083</v>
      </c>
      <c r="BS27" s="187">
        <f t="shared" si="10"/>
        <v>46084</v>
      </c>
      <c r="BT27" s="187">
        <f t="shared" si="10"/>
        <v>46085</v>
      </c>
      <c r="BU27" s="187">
        <f t="shared" si="10"/>
        <v>46086</v>
      </c>
      <c r="BV27" s="187">
        <f t="shared" si="10"/>
        <v>46087</v>
      </c>
      <c r="BW27" s="187">
        <f t="shared" si="10"/>
        <v>46088</v>
      </c>
      <c r="BX27" s="187">
        <f t="shared" si="10"/>
        <v>46089</v>
      </c>
      <c r="BY27" s="187">
        <f t="shared" si="10"/>
        <v>46090</v>
      </c>
      <c r="BZ27" s="187">
        <f t="shared" si="10"/>
        <v>46091</v>
      </c>
      <c r="CA27" s="187">
        <f t="shared" si="10"/>
        <v>46092</v>
      </c>
      <c r="CB27" s="187">
        <f t="shared" si="10"/>
        <v>46093</v>
      </c>
      <c r="CC27" s="187">
        <f t="shared" si="10"/>
        <v>46094</v>
      </c>
      <c r="CD27" s="187">
        <f t="shared" si="10"/>
        <v>46095</v>
      </c>
      <c r="CE27" s="187">
        <f t="shared" si="10"/>
        <v>46096</v>
      </c>
      <c r="CF27" s="187">
        <f t="shared" si="10"/>
        <v>46097</v>
      </c>
      <c r="CG27" s="187">
        <f t="shared" si="10"/>
        <v>46098</v>
      </c>
      <c r="CH27" s="187">
        <f t="shared" si="10"/>
        <v>46099</v>
      </c>
      <c r="CI27" s="187">
        <f t="shared" si="10"/>
        <v>46100</v>
      </c>
      <c r="CJ27" s="187">
        <f t="shared" si="10"/>
        <v>46101</v>
      </c>
      <c r="CK27" s="187">
        <f t="shared" si="10"/>
        <v>46102</v>
      </c>
      <c r="CL27" s="187">
        <f t="shared" si="10"/>
        <v>46103</v>
      </c>
      <c r="CM27" s="187">
        <f t="shared" si="10"/>
        <v>46104</v>
      </c>
      <c r="CN27" s="187">
        <f t="shared" si="10"/>
        <v>46105</v>
      </c>
      <c r="CO27" s="187">
        <f t="shared" si="10"/>
        <v>46106</v>
      </c>
      <c r="CP27" s="187">
        <f t="shared" si="10"/>
        <v>46107</v>
      </c>
      <c r="CQ27" s="187">
        <f t="shared" si="10"/>
        <v>46108</v>
      </c>
      <c r="CR27" s="187">
        <f t="shared" si="10"/>
        <v>46109</v>
      </c>
      <c r="CS27" s="187">
        <f t="shared" si="10"/>
        <v>46110</v>
      </c>
      <c r="CT27" s="187">
        <f t="shared" si="10"/>
        <v>46111</v>
      </c>
      <c r="CU27" s="187">
        <f t="shared" si="10"/>
        <v>46112</v>
      </c>
      <c r="CV27" s="187">
        <f t="shared" ref="CV27:DE27" si="11">CV4</f>
        <v>46113</v>
      </c>
      <c r="CW27" s="187">
        <f t="shared" si="11"/>
        <v>46114</v>
      </c>
      <c r="CX27" s="187">
        <f t="shared" si="11"/>
        <v>46115</v>
      </c>
      <c r="CY27" s="187">
        <f t="shared" si="11"/>
        <v>46116</v>
      </c>
      <c r="CZ27" s="187">
        <f t="shared" si="11"/>
        <v>46117</v>
      </c>
      <c r="DA27" s="187">
        <f t="shared" si="11"/>
        <v>46118</v>
      </c>
      <c r="DB27" s="187">
        <f t="shared" si="11"/>
        <v>46119</v>
      </c>
      <c r="DC27" s="187">
        <f t="shared" si="11"/>
        <v>46120</v>
      </c>
      <c r="DD27" s="187">
        <f t="shared" si="11"/>
        <v>46121</v>
      </c>
      <c r="DE27" s="187">
        <f t="shared" si="11"/>
        <v>46122</v>
      </c>
      <c r="DF27" s="187">
        <f t="shared" ref="DF27:DY27" si="12">DF4</f>
        <v>46123</v>
      </c>
      <c r="DG27" s="187">
        <f t="shared" si="12"/>
        <v>46124</v>
      </c>
      <c r="DH27" s="187">
        <f t="shared" si="12"/>
        <v>46125</v>
      </c>
      <c r="DI27" s="187">
        <f t="shared" si="12"/>
        <v>46126</v>
      </c>
      <c r="DJ27" s="187">
        <f t="shared" si="12"/>
        <v>46127</v>
      </c>
      <c r="DK27" s="187">
        <f t="shared" si="12"/>
        <v>46128</v>
      </c>
      <c r="DL27" s="187">
        <f t="shared" si="12"/>
        <v>46129</v>
      </c>
      <c r="DM27" s="187">
        <f t="shared" si="12"/>
        <v>46130</v>
      </c>
      <c r="DN27" s="187">
        <f t="shared" si="12"/>
        <v>46131</v>
      </c>
      <c r="DO27" s="187">
        <f t="shared" si="12"/>
        <v>46132</v>
      </c>
      <c r="DP27" s="187">
        <f t="shared" si="12"/>
        <v>46133</v>
      </c>
      <c r="DQ27" s="187">
        <f t="shared" si="12"/>
        <v>46134</v>
      </c>
      <c r="DR27" s="187">
        <f t="shared" si="12"/>
        <v>46135</v>
      </c>
      <c r="DS27" s="187">
        <f t="shared" si="12"/>
        <v>46136</v>
      </c>
      <c r="DT27" s="187">
        <f t="shared" si="12"/>
        <v>46137</v>
      </c>
      <c r="DU27" s="187">
        <f t="shared" si="12"/>
        <v>46138</v>
      </c>
      <c r="DV27" s="187">
        <f t="shared" si="12"/>
        <v>46139</v>
      </c>
      <c r="DW27" s="187">
        <f t="shared" si="12"/>
        <v>46140</v>
      </c>
      <c r="DX27" s="187">
        <f t="shared" si="12"/>
        <v>46141</v>
      </c>
      <c r="DY27" s="187">
        <f t="shared" si="12"/>
        <v>46142</v>
      </c>
      <c r="DZ27" s="187">
        <f t="shared" ref="DZ27:FH27" si="13">DZ4</f>
        <v>46143</v>
      </c>
      <c r="EA27" s="187">
        <f t="shared" si="13"/>
        <v>46144</v>
      </c>
      <c r="EB27" s="187">
        <f t="shared" si="13"/>
        <v>46145</v>
      </c>
      <c r="EC27" s="187">
        <f t="shared" si="13"/>
        <v>46146</v>
      </c>
      <c r="ED27" s="187">
        <f t="shared" si="13"/>
        <v>46147</v>
      </c>
      <c r="EE27" s="187">
        <f t="shared" si="13"/>
        <v>46148</v>
      </c>
      <c r="EF27" s="187">
        <f t="shared" si="13"/>
        <v>46149</v>
      </c>
      <c r="EG27" s="187">
        <f t="shared" si="13"/>
        <v>46150</v>
      </c>
      <c r="EH27" s="187">
        <f t="shared" si="13"/>
        <v>46151</v>
      </c>
      <c r="EI27" s="187">
        <f t="shared" si="13"/>
        <v>46152</v>
      </c>
      <c r="EJ27" s="187">
        <f t="shared" si="13"/>
        <v>46153</v>
      </c>
      <c r="EK27" s="187">
        <f t="shared" si="13"/>
        <v>46154</v>
      </c>
      <c r="EL27" s="187">
        <f t="shared" si="13"/>
        <v>46155</v>
      </c>
      <c r="EM27" s="187">
        <f t="shared" si="13"/>
        <v>46156</v>
      </c>
      <c r="EN27" s="187">
        <f t="shared" si="13"/>
        <v>46157</v>
      </c>
      <c r="EO27" s="187">
        <f t="shared" si="13"/>
        <v>46158</v>
      </c>
      <c r="EP27" s="187">
        <f t="shared" si="13"/>
        <v>46159</v>
      </c>
      <c r="EQ27" s="187">
        <f t="shared" si="13"/>
        <v>46160</v>
      </c>
      <c r="ER27" s="187">
        <f t="shared" si="13"/>
        <v>46161</v>
      </c>
      <c r="ES27" s="187">
        <f t="shared" si="13"/>
        <v>46162</v>
      </c>
      <c r="ET27" s="187">
        <f t="shared" si="13"/>
        <v>46163</v>
      </c>
      <c r="EU27" s="187">
        <f t="shared" si="13"/>
        <v>46164</v>
      </c>
      <c r="EV27" s="187">
        <f t="shared" si="13"/>
        <v>46165</v>
      </c>
      <c r="EW27" s="187">
        <f t="shared" si="13"/>
        <v>46166</v>
      </c>
      <c r="EX27" s="187">
        <f t="shared" si="13"/>
        <v>46167</v>
      </c>
      <c r="EY27" s="187">
        <f t="shared" si="13"/>
        <v>46168</v>
      </c>
      <c r="EZ27" s="187">
        <f t="shared" si="13"/>
        <v>46169</v>
      </c>
      <c r="FA27" s="187">
        <f t="shared" si="13"/>
        <v>46170</v>
      </c>
      <c r="FB27" s="187">
        <f t="shared" si="13"/>
        <v>46171</v>
      </c>
      <c r="FC27" s="187">
        <f t="shared" si="13"/>
        <v>46172</v>
      </c>
      <c r="FD27" s="187">
        <f t="shared" si="13"/>
        <v>46173</v>
      </c>
      <c r="FE27" s="187">
        <f t="shared" si="13"/>
        <v>46174</v>
      </c>
      <c r="FF27" s="187">
        <f t="shared" si="13"/>
        <v>46175</v>
      </c>
      <c r="FG27" s="187">
        <f t="shared" si="13"/>
        <v>46176</v>
      </c>
      <c r="FH27" s="187">
        <f t="shared" si="13"/>
        <v>46177</v>
      </c>
      <c r="FI27" s="187">
        <f t="shared" ref="FI27:HT27" si="14">FI4</f>
        <v>46178</v>
      </c>
      <c r="FJ27" s="187">
        <f t="shared" si="14"/>
        <v>46179</v>
      </c>
      <c r="FK27" s="187">
        <f t="shared" si="14"/>
        <v>46180</v>
      </c>
      <c r="FL27" s="187">
        <f t="shared" si="14"/>
        <v>46181</v>
      </c>
      <c r="FM27" s="187">
        <f t="shared" si="14"/>
        <v>46182</v>
      </c>
      <c r="FN27" s="187">
        <f t="shared" si="14"/>
        <v>46183</v>
      </c>
      <c r="FO27" s="187">
        <f t="shared" si="14"/>
        <v>46184</v>
      </c>
      <c r="FP27" s="187">
        <f t="shared" si="14"/>
        <v>46185</v>
      </c>
      <c r="FQ27" s="187">
        <f t="shared" si="14"/>
        <v>46186</v>
      </c>
      <c r="FR27" s="187">
        <f t="shared" si="14"/>
        <v>46187</v>
      </c>
      <c r="FS27" s="187">
        <f t="shared" si="14"/>
        <v>46188</v>
      </c>
      <c r="FT27" s="187">
        <f t="shared" si="14"/>
        <v>46189</v>
      </c>
      <c r="FU27" s="187">
        <f t="shared" si="14"/>
        <v>46190</v>
      </c>
      <c r="FV27" s="187">
        <f t="shared" si="14"/>
        <v>46191</v>
      </c>
      <c r="FW27" s="187">
        <f t="shared" si="14"/>
        <v>46192</v>
      </c>
      <c r="FX27" s="187">
        <f t="shared" si="14"/>
        <v>46193</v>
      </c>
      <c r="FY27" s="187">
        <f t="shared" si="14"/>
        <v>46194</v>
      </c>
      <c r="FZ27" s="187">
        <f t="shared" si="14"/>
        <v>46195</v>
      </c>
      <c r="GA27" s="187">
        <f t="shared" si="14"/>
        <v>46196</v>
      </c>
      <c r="GB27" s="187">
        <f t="shared" si="14"/>
        <v>46197</v>
      </c>
      <c r="GC27" s="187">
        <f t="shared" si="14"/>
        <v>46198</v>
      </c>
      <c r="GD27" s="187">
        <f t="shared" si="14"/>
        <v>46199</v>
      </c>
      <c r="GE27" s="187">
        <f t="shared" si="14"/>
        <v>46200</v>
      </c>
      <c r="GF27" s="187">
        <f t="shared" si="14"/>
        <v>46201</v>
      </c>
      <c r="GG27" s="187">
        <f t="shared" si="14"/>
        <v>46202</v>
      </c>
      <c r="GH27" s="187">
        <f t="shared" si="14"/>
        <v>46203</v>
      </c>
      <c r="GI27" s="187">
        <f t="shared" si="14"/>
        <v>46204</v>
      </c>
      <c r="GJ27" s="187">
        <f t="shared" si="14"/>
        <v>46205</v>
      </c>
      <c r="GK27" s="187">
        <f t="shared" si="14"/>
        <v>46206</v>
      </c>
      <c r="GL27" s="187">
        <f t="shared" si="14"/>
        <v>46207</v>
      </c>
      <c r="GM27" s="187">
        <f t="shared" si="14"/>
        <v>46208</v>
      </c>
      <c r="GN27" s="187">
        <f t="shared" si="14"/>
        <v>46209</v>
      </c>
      <c r="GO27" s="187">
        <f t="shared" si="14"/>
        <v>46210</v>
      </c>
      <c r="GP27" s="187">
        <f t="shared" si="14"/>
        <v>46211</v>
      </c>
      <c r="GQ27" s="187">
        <f t="shared" si="14"/>
        <v>46212</v>
      </c>
      <c r="GR27" s="187">
        <f t="shared" si="14"/>
        <v>46213</v>
      </c>
      <c r="GS27" s="187">
        <f t="shared" si="14"/>
        <v>46214</v>
      </c>
      <c r="GT27" s="187">
        <f t="shared" si="14"/>
        <v>46215</v>
      </c>
      <c r="GU27" s="187">
        <f t="shared" si="14"/>
        <v>46216</v>
      </c>
      <c r="GV27" s="187">
        <f t="shared" si="14"/>
        <v>46217</v>
      </c>
      <c r="GW27" s="187">
        <f t="shared" si="14"/>
        <v>46218</v>
      </c>
      <c r="GX27" s="187">
        <f t="shared" si="14"/>
        <v>46219</v>
      </c>
      <c r="GY27" s="187">
        <f t="shared" si="14"/>
        <v>46220</v>
      </c>
      <c r="GZ27" s="187">
        <f t="shared" si="14"/>
        <v>46221</v>
      </c>
      <c r="HA27" s="187">
        <f t="shared" si="14"/>
        <v>46222</v>
      </c>
      <c r="HB27" s="187">
        <f t="shared" si="14"/>
        <v>46223</v>
      </c>
      <c r="HC27" s="187">
        <f t="shared" si="14"/>
        <v>46224</v>
      </c>
      <c r="HD27" s="187">
        <f t="shared" si="14"/>
        <v>46225</v>
      </c>
      <c r="HE27" s="187">
        <f t="shared" si="14"/>
        <v>46226</v>
      </c>
      <c r="HF27" s="187">
        <f t="shared" si="14"/>
        <v>46227</v>
      </c>
      <c r="HG27" s="187">
        <f t="shared" si="14"/>
        <v>46228</v>
      </c>
      <c r="HH27" s="187">
        <f t="shared" si="14"/>
        <v>46229</v>
      </c>
      <c r="HI27" s="187">
        <f t="shared" si="14"/>
        <v>46230</v>
      </c>
      <c r="HJ27" s="187">
        <f t="shared" si="14"/>
        <v>46231</v>
      </c>
      <c r="HK27" s="187">
        <f t="shared" si="14"/>
        <v>46232</v>
      </c>
      <c r="HL27" s="187">
        <f t="shared" si="14"/>
        <v>46233</v>
      </c>
      <c r="HM27" s="187">
        <f t="shared" si="14"/>
        <v>46234</v>
      </c>
      <c r="HN27" s="187">
        <f t="shared" si="14"/>
        <v>46235</v>
      </c>
      <c r="HO27" s="187">
        <f t="shared" si="14"/>
        <v>46236</v>
      </c>
      <c r="HP27" s="187">
        <f t="shared" si="14"/>
        <v>46237</v>
      </c>
      <c r="HQ27" s="187">
        <f t="shared" si="14"/>
        <v>46238</v>
      </c>
      <c r="HR27" s="187">
        <f t="shared" si="14"/>
        <v>46239</v>
      </c>
      <c r="HS27" s="187">
        <f t="shared" si="14"/>
        <v>46240</v>
      </c>
      <c r="HT27" s="187">
        <f t="shared" si="14"/>
        <v>46241</v>
      </c>
      <c r="HU27" s="187">
        <f t="shared" ref="HU27:JV27" si="15">HU4</f>
        <v>46242</v>
      </c>
      <c r="HV27" s="187">
        <f t="shared" si="15"/>
        <v>46243</v>
      </c>
      <c r="HW27" s="187">
        <f t="shared" si="15"/>
        <v>46244</v>
      </c>
      <c r="HX27" s="187">
        <f t="shared" si="15"/>
        <v>46245</v>
      </c>
      <c r="HY27" s="187">
        <f t="shared" si="15"/>
        <v>46246</v>
      </c>
      <c r="HZ27" s="187">
        <f t="shared" si="15"/>
        <v>46247</v>
      </c>
      <c r="IA27" s="187">
        <f t="shared" si="15"/>
        <v>46248</v>
      </c>
      <c r="IB27" s="187">
        <f t="shared" si="15"/>
        <v>46249</v>
      </c>
      <c r="IC27" s="187">
        <f t="shared" si="15"/>
        <v>46250</v>
      </c>
      <c r="ID27" s="187">
        <f t="shared" si="15"/>
        <v>46251</v>
      </c>
      <c r="IE27" s="187">
        <f t="shared" si="15"/>
        <v>46252</v>
      </c>
      <c r="IF27" s="187">
        <f t="shared" si="15"/>
        <v>46253</v>
      </c>
      <c r="IG27" s="187">
        <f t="shared" si="15"/>
        <v>46254</v>
      </c>
      <c r="IH27" s="187">
        <f t="shared" si="15"/>
        <v>46255</v>
      </c>
      <c r="II27" s="187">
        <f t="shared" si="15"/>
        <v>46256</v>
      </c>
      <c r="IJ27" s="187">
        <f t="shared" si="15"/>
        <v>46257</v>
      </c>
      <c r="IK27" s="187">
        <f t="shared" si="15"/>
        <v>46258</v>
      </c>
      <c r="IL27" s="187">
        <f t="shared" si="15"/>
        <v>46259</v>
      </c>
      <c r="IM27" s="187">
        <f t="shared" si="15"/>
        <v>46260</v>
      </c>
      <c r="IN27" s="187">
        <f t="shared" si="15"/>
        <v>46261</v>
      </c>
      <c r="IO27" s="187">
        <f t="shared" si="15"/>
        <v>46262</v>
      </c>
      <c r="IP27" s="187">
        <f t="shared" si="15"/>
        <v>46263</v>
      </c>
      <c r="IQ27" s="187">
        <f t="shared" si="15"/>
        <v>46264</v>
      </c>
      <c r="IR27" s="187">
        <f t="shared" si="15"/>
        <v>46265</v>
      </c>
      <c r="IS27" s="187">
        <f t="shared" si="15"/>
        <v>46266</v>
      </c>
      <c r="IT27" s="187">
        <f t="shared" si="15"/>
        <v>46267</v>
      </c>
      <c r="IU27" s="187">
        <f t="shared" si="15"/>
        <v>46268</v>
      </c>
      <c r="IV27" s="187">
        <f t="shared" si="15"/>
        <v>46269</v>
      </c>
      <c r="IW27" s="187">
        <f t="shared" si="15"/>
        <v>46270</v>
      </c>
      <c r="IX27" s="187">
        <f t="shared" si="15"/>
        <v>46271</v>
      </c>
      <c r="IY27" s="187">
        <f t="shared" si="15"/>
        <v>46272</v>
      </c>
      <c r="IZ27" s="187">
        <f t="shared" si="15"/>
        <v>46273</v>
      </c>
      <c r="JA27" s="187">
        <f t="shared" si="15"/>
        <v>46274</v>
      </c>
      <c r="JB27" s="187">
        <f t="shared" si="15"/>
        <v>46275</v>
      </c>
      <c r="JC27" s="187">
        <f t="shared" si="15"/>
        <v>46276</v>
      </c>
      <c r="JD27" s="187">
        <f t="shared" si="15"/>
        <v>46277</v>
      </c>
      <c r="JE27" s="187">
        <f t="shared" si="15"/>
        <v>46278</v>
      </c>
      <c r="JF27" s="187">
        <f t="shared" si="15"/>
        <v>46279</v>
      </c>
      <c r="JG27" s="187">
        <f t="shared" si="15"/>
        <v>46280</v>
      </c>
      <c r="JH27" s="187">
        <f t="shared" si="15"/>
        <v>46281</v>
      </c>
      <c r="JI27" s="187">
        <f t="shared" si="15"/>
        <v>46282</v>
      </c>
      <c r="JJ27" s="187">
        <f t="shared" si="15"/>
        <v>46283</v>
      </c>
      <c r="JK27" s="187">
        <f t="shared" si="15"/>
        <v>46284</v>
      </c>
      <c r="JL27" s="187">
        <f t="shared" si="15"/>
        <v>46285</v>
      </c>
      <c r="JM27" s="187">
        <f t="shared" si="15"/>
        <v>46286</v>
      </c>
      <c r="JN27" s="187">
        <f t="shared" si="15"/>
        <v>46287</v>
      </c>
      <c r="JO27" s="187">
        <f t="shared" si="15"/>
        <v>46288</v>
      </c>
      <c r="JP27" s="187">
        <f t="shared" si="15"/>
        <v>46289</v>
      </c>
      <c r="JQ27" s="187">
        <f t="shared" si="15"/>
        <v>46290</v>
      </c>
      <c r="JR27" s="187">
        <f t="shared" si="15"/>
        <v>46291</v>
      </c>
      <c r="JS27" s="187">
        <f t="shared" si="15"/>
        <v>46292</v>
      </c>
      <c r="JT27" s="187">
        <f t="shared" si="15"/>
        <v>46293</v>
      </c>
      <c r="JU27" s="187">
        <f t="shared" si="15"/>
        <v>46294</v>
      </c>
      <c r="JV27" s="187">
        <f t="shared" si="15"/>
        <v>46295</v>
      </c>
    </row>
    <row r="28" spans="1:282" ht="20.25" customHeight="1" x14ac:dyDescent="0.2">
      <c r="A28" s="90" t="s">
        <v>64</v>
      </c>
      <c r="B28" s="187" t="e">
        <f t="shared" ref="B28:C28" si="16">B5</f>
        <v>#REF!</v>
      </c>
      <c r="C28" s="187" t="e">
        <f t="shared" si="16"/>
        <v>#REF!</v>
      </c>
      <c r="D28" s="187" t="e">
        <f t="shared" ref="D28:BO28" si="17">D5</f>
        <v>#REF!</v>
      </c>
      <c r="E28" s="187" t="e">
        <f t="shared" si="17"/>
        <v>#REF!</v>
      </c>
      <c r="F28" s="187" t="e">
        <f t="shared" si="17"/>
        <v>#REF!</v>
      </c>
      <c r="G28" s="187" t="e">
        <f t="shared" si="17"/>
        <v>#REF!</v>
      </c>
      <c r="H28" s="187">
        <f t="shared" si="17"/>
        <v>46021</v>
      </c>
      <c r="I28" s="187">
        <f t="shared" si="17"/>
        <v>46022</v>
      </c>
      <c r="J28" s="187">
        <f t="shared" si="17"/>
        <v>46023</v>
      </c>
      <c r="K28" s="187">
        <f t="shared" si="17"/>
        <v>46024</v>
      </c>
      <c r="L28" s="187">
        <f t="shared" si="17"/>
        <v>46025</v>
      </c>
      <c r="M28" s="187">
        <f t="shared" si="17"/>
        <v>46026</v>
      </c>
      <c r="N28" s="187">
        <f t="shared" si="17"/>
        <v>46027</v>
      </c>
      <c r="O28" s="187">
        <f t="shared" si="17"/>
        <v>46028</v>
      </c>
      <c r="P28" s="187">
        <f t="shared" si="17"/>
        <v>46029</v>
      </c>
      <c r="Q28" s="187">
        <f t="shared" si="17"/>
        <v>46030</v>
      </c>
      <c r="R28" s="187">
        <f t="shared" si="17"/>
        <v>46031</v>
      </c>
      <c r="S28" s="187">
        <f t="shared" si="17"/>
        <v>46032</v>
      </c>
      <c r="T28" s="187">
        <f t="shared" si="17"/>
        <v>46033</v>
      </c>
      <c r="U28" s="187">
        <f t="shared" si="17"/>
        <v>46034</v>
      </c>
      <c r="V28" s="187">
        <f t="shared" si="17"/>
        <v>46035</v>
      </c>
      <c r="W28" s="187">
        <f t="shared" si="17"/>
        <v>46036</v>
      </c>
      <c r="X28" s="187">
        <f t="shared" si="17"/>
        <v>46037</v>
      </c>
      <c r="Y28" s="187">
        <f t="shared" si="17"/>
        <v>46038</v>
      </c>
      <c r="Z28" s="187">
        <f t="shared" si="17"/>
        <v>46039</v>
      </c>
      <c r="AA28" s="187">
        <f t="shared" si="17"/>
        <v>46040</v>
      </c>
      <c r="AB28" s="187">
        <f t="shared" si="17"/>
        <v>46041</v>
      </c>
      <c r="AC28" s="187">
        <f t="shared" si="17"/>
        <v>46042</v>
      </c>
      <c r="AD28" s="187">
        <f t="shared" si="17"/>
        <v>46043</v>
      </c>
      <c r="AE28" s="187">
        <f t="shared" si="17"/>
        <v>46044</v>
      </c>
      <c r="AF28" s="187">
        <f t="shared" si="17"/>
        <v>46045</v>
      </c>
      <c r="AG28" s="187">
        <f t="shared" si="17"/>
        <v>46046</v>
      </c>
      <c r="AH28" s="187">
        <f t="shared" si="17"/>
        <v>46047</v>
      </c>
      <c r="AI28" s="187">
        <f t="shared" si="17"/>
        <v>46048</v>
      </c>
      <c r="AJ28" s="187">
        <f t="shared" si="17"/>
        <v>46049</v>
      </c>
      <c r="AK28" s="187">
        <f t="shared" si="17"/>
        <v>46050</v>
      </c>
      <c r="AL28" s="187">
        <f t="shared" si="17"/>
        <v>46051</v>
      </c>
      <c r="AM28" s="187">
        <f t="shared" si="17"/>
        <v>46052</v>
      </c>
      <c r="AN28" s="187">
        <f t="shared" si="17"/>
        <v>46053</v>
      </c>
      <c r="AO28" s="187">
        <f t="shared" si="17"/>
        <v>46054</v>
      </c>
      <c r="AP28" s="187">
        <f t="shared" si="17"/>
        <v>46055</v>
      </c>
      <c r="AQ28" s="187">
        <f t="shared" si="17"/>
        <v>46056</v>
      </c>
      <c r="AR28" s="187">
        <f t="shared" si="17"/>
        <v>46057</v>
      </c>
      <c r="AS28" s="187">
        <f t="shared" si="17"/>
        <v>46058</v>
      </c>
      <c r="AT28" s="187">
        <f t="shared" si="17"/>
        <v>46059</v>
      </c>
      <c r="AU28" s="187">
        <f t="shared" si="17"/>
        <v>46060</v>
      </c>
      <c r="AV28" s="187">
        <f t="shared" si="17"/>
        <v>46061</v>
      </c>
      <c r="AW28" s="187">
        <f t="shared" si="17"/>
        <v>46062</v>
      </c>
      <c r="AX28" s="187">
        <f t="shared" si="17"/>
        <v>46063</v>
      </c>
      <c r="AY28" s="187">
        <f t="shared" si="17"/>
        <v>46064</v>
      </c>
      <c r="AZ28" s="187">
        <f t="shared" si="17"/>
        <v>46065</v>
      </c>
      <c r="BA28" s="187">
        <f t="shared" si="17"/>
        <v>46066</v>
      </c>
      <c r="BB28" s="187">
        <f t="shared" si="17"/>
        <v>46067</v>
      </c>
      <c r="BC28" s="187">
        <f t="shared" si="17"/>
        <v>46068</v>
      </c>
      <c r="BD28" s="187">
        <f t="shared" si="17"/>
        <v>46069</v>
      </c>
      <c r="BE28" s="187">
        <f t="shared" si="17"/>
        <v>46070</v>
      </c>
      <c r="BF28" s="187">
        <f t="shared" si="17"/>
        <v>46071</v>
      </c>
      <c r="BG28" s="187">
        <f t="shared" si="17"/>
        <v>46072</v>
      </c>
      <c r="BH28" s="187">
        <f t="shared" si="17"/>
        <v>46073</v>
      </c>
      <c r="BI28" s="187">
        <f t="shared" si="17"/>
        <v>46074</v>
      </c>
      <c r="BJ28" s="187">
        <f t="shared" si="17"/>
        <v>46075</v>
      </c>
      <c r="BK28" s="187">
        <f t="shared" si="17"/>
        <v>46076</v>
      </c>
      <c r="BL28" s="187">
        <f t="shared" si="17"/>
        <v>46077</v>
      </c>
      <c r="BM28" s="187">
        <f t="shared" si="17"/>
        <v>46078</v>
      </c>
      <c r="BN28" s="187">
        <f t="shared" si="17"/>
        <v>46079</v>
      </c>
      <c r="BO28" s="187">
        <f t="shared" si="17"/>
        <v>46080</v>
      </c>
      <c r="BP28" s="187">
        <f t="shared" ref="BP28:CU28" si="18">BP5</f>
        <v>46081</v>
      </c>
      <c r="BQ28" s="187">
        <f t="shared" si="18"/>
        <v>46082</v>
      </c>
      <c r="BR28" s="187">
        <f t="shared" si="18"/>
        <v>46083</v>
      </c>
      <c r="BS28" s="187">
        <f t="shared" si="18"/>
        <v>46084</v>
      </c>
      <c r="BT28" s="187">
        <f t="shared" si="18"/>
        <v>46085</v>
      </c>
      <c r="BU28" s="187">
        <f t="shared" si="18"/>
        <v>46086</v>
      </c>
      <c r="BV28" s="187">
        <f t="shared" si="18"/>
        <v>46087</v>
      </c>
      <c r="BW28" s="187">
        <f t="shared" si="18"/>
        <v>46088</v>
      </c>
      <c r="BX28" s="187">
        <f t="shared" si="18"/>
        <v>46089</v>
      </c>
      <c r="BY28" s="187">
        <f t="shared" si="18"/>
        <v>46090</v>
      </c>
      <c r="BZ28" s="187">
        <f t="shared" si="18"/>
        <v>46091</v>
      </c>
      <c r="CA28" s="187">
        <f t="shared" si="18"/>
        <v>46092</v>
      </c>
      <c r="CB28" s="187">
        <f t="shared" si="18"/>
        <v>46093</v>
      </c>
      <c r="CC28" s="187">
        <f t="shared" si="18"/>
        <v>46094</v>
      </c>
      <c r="CD28" s="187">
        <f t="shared" si="18"/>
        <v>46095</v>
      </c>
      <c r="CE28" s="187">
        <f t="shared" si="18"/>
        <v>46096</v>
      </c>
      <c r="CF28" s="187">
        <f t="shared" si="18"/>
        <v>46097</v>
      </c>
      <c r="CG28" s="187">
        <f t="shared" si="18"/>
        <v>46098</v>
      </c>
      <c r="CH28" s="187">
        <f t="shared" si="18"/>
        <v>46099</v>
      </c>
      <c r="CI28" s="187">
        <f t="shared" si="18"/>
        <v>46100</v>
      </c>
      <c r="CJ28" s="187">
        <f t="shared" si="18"/>
        <v>46101</v>
      </c>
      <c r="CK28" s="187">
        <f t="shared" si="18"/>
        <v>46102</v>
      </c>
      <c r="CL28" s="187">
        <f t="shared" si="18"/>
        <v>46103</v>
      </c>
      <c r="CM28" s="187">
        <f t="shared" si="18"/>
        <v>46104</v>
      </c>
      <c r="CN28" s="187">
        <f t="shared" si="18"/>
        <v>46105</v>
      </c>
      <c r="CO28" s="187">
        <f t="shared" si="18"/>
        <v>46106</v>
      </c>
      <c r="CP28" s="187">
        <f t="shared" si="18"/>
        <v>46107</v>
      </c>
      <c r="CQ28" s="187">
        <f t="shared" si="18"/>
        <v>46108</v>
      </c>
      <c r="CR28" s="187">
        <f t="shared" si="18"/>
        <v>46109</v>
      </c>
      <c r="CS28" s="187">
        <f t="shared" si="18"/>
        <v>46110</v>
      </c>
      <c r="CT28" s="187">
        <f t="shared" si="18"/>
        <v>46111</v>
      </c>
      <c r="CU28" s="187">
        <f t="shared" si="18"/>
        <v>46112</v>
      </c>
      <c r="CV28" s="187">
        <f t="shared" ref="CV28:DE28" si="19">CV5</f>
        <v>46113</v>
      </c>
      <c r="CW28" s="187">
        <f t="shared" si="19"/>
        <v>46114</v>
      </c>
      <c r="CX28" s="187">
        <f t="shared" si="19"/>
        <v>46115</v>
      </c>
      <c r="CY28" s="187">
        <f t="shared" si="19"/>
        <v>46116</v>
      </c>
      <c r="CZ28" s="187">
        <f t="shared" si="19"/>
        <v>46117</v>
      </c>
      <c r="DA28" s="187">
        <f t="shared" si="19"/>
        <v>46118</v>
      </c>
      <c r="DB28" s="187">
        <f t="shared" si="19"/>
        <v>46119</v>
      </c>
      <c r="DC28" s="187">
        <f t="shared" si="19"/>
        <v>46120</v>
      </c>
      <c r="DD28" s="187">
        <f t="shared" si="19"/>
        <v>46121</v>
      </c>
      <c r="DE28" s="187">
        <f t="shared" si="19"/>
        <v>46122</v>
      </c>
      <c r="DF28" s="187">
        <f t="shared" ref="DF28:DY28" si="20">DF5</f>
        <v>46123</v>
      </c>
      <c r="DG28" s="187">
        <f t="shared" si="20"/>
        <v>46124</v>
      </c>
      <c r="DH28" s="187">
        <f t="shared" si="20"/>
        <v>46125</v>
      </c>
      <c r="DI28" s="187">
        <f t="shared" si="20"/>
        <v>46126</v>
      </c>
      <c r="DJ28" s="187">
        <f t="shared" si="20"/>
        <v>46127</v>
      </c>
      <c r="DK28" s="187">
        <f t="shared" si="20"/>
        <v>46128</v>
      </c>
      <c r="DL28" s="187">
        <f t="shared" si="20"/>
        <v>46129</v>
      </c>
      <c r="DM28" s="187">
        <f t="shared" si="20"/>
        <v>46130</v>
      </c>
      <c r="DN28" s="187">
        <f t="shared" si="20"/>
        <v>46131</v>
      </c>
      <c r="DO28" s="187">
        <f t="shared" si="20"/>
        <v>46132</v>
      </c>
      <c r="DP28" s="187">
        <f t="shared" si="20"/>
        <v>46133</v>
      </c>
      <c r="DQ28" s="187">
        <f t="shared" si="20"/>
        <v>46134</v>
      </c>
      <c r="DR28" s="187">
        <f t="shared" si="20"/>
        <v>46135</v>
      </c>
      <c r="DS28" s="187">
        <f t="shared" si="20"/>
        <v>46136</v>
      </c>
      <c r="DT28" s="187">
        <f t="shared" si="20"/>
        <v>46137</v>
      </c>
      <c r="DU28" s="187">
        <f t="shared" si="20"/>
        <v>46138</v>
      </c>
      <c r="DV28" s="187">
        <f t="shared" si="20"/>
        <v>46139</v>
      </c>
      <c r="DW28" s="187">
        <f t="shared" si="20"/>
        <v>46140</v>
      </c>
      <c r="DX28" s="187">
        <f t="shared" si="20"/>
        <v>46141</v>
      </c>
      <c r="DY28" s="187">
        <f t="shared" si="20"/>
        <v>46142</v>
      </c>
      <c r="DZ28" s="187">
        <f t="shared" ref="DZ28:FH28" si="21">DZ5</f>
        <v>46143</v>
      </c>
      <c r="EA28" s="187">
        <f t="shared" si="21"/>
        <v>46144</v>
      </c>
      <c r="EB28" s="187">
        <f t="shared" si="21"/>
        <v>46145</v>
      </c>
      <c r="EC28" s="187">
        <f t="shared" si="21"/>
        <v>46146</v>
      </c>
      <c r="ED28" s="187">
        <f t="shared" si="21"/>
        <v>46147</v>
      </c>
      <c r="EE28" s="187">
        <f t="shared" si="21"/>
        <v>46148</v>
      </c>
      <c r="EF28" s="187">
        <f t="shared" si="21"/>
        <v>46149</v>
      </c>
      <c r="EG28" s="187">
        <f t="shared" si="21"/>
        <v>46150</v>
      </c>
      <c r="EH28" s="187">
        <f t="shared" si="21"/>
        <v>46151</v>
      </c>
      <c r="EI28" s="187">
        <f t="shared" si="21"/>
        <v>46152</v>
      </c>
      <c r="EJ28" s="187">
        <f t="shared" si="21"/>
        <v>46153</v>
      </c>
      <c r="EK28" s="187">
        <f t="shared" si="21"/>
        <v>46154</v>
      </c>
      <c r="EL28" s="187">
        <f t="shared" si="21"/>
        <v>46155</v>
      </c>
      <c r="EM28" s="187">
        <f t="shared" si="21"/>
        <v>46156</v>
      </c>
      <c r="EN28" s="187">
        <f t="shared" si="21"/>
        <v>46157</v>
      </c>
      <c r="EO28" s="187">
        <f t="shared" si="21"/>
        <v>46158</v>
      </c>
      <c r="EP28" s="187">
        <f t="shared" si="21"/>
        <v>46159</v>
      </c>
      <c r="EQ28" s="187">
        <f t="shared" si="21"/>
        <v>46160</v>
      </c>
      <c r="ER28" s="187">
        <f t="shared" si="21"/>
        <v>46161</v>
      </c>
      <c r="ES28" s="187">
        <f t="shared" si="21"/>
        <v>46162</v>
      </c>
      <c r="ET28" s="187">
        <f t="shared" si="21"/>
        <v>46163</v>
      </c>
      <c r="EU28" s="187">
        <f t="shared" si="21"/>
        <v>46164</v>
      </c>
      <c r="EV28" s="187">
        <f t="shared" si="21"/>
        <v>46165</v>
      </c>
      <c r="EW28" s="187">
        <f t="shared" si="21"/>
        <v>46166</v>
      </c>
      <c r="EX28" s="187">
        <f t="shared" si="21"/>
        <v>46167</v>
      </c>
      <c r="EY28" s="187">
        <f t="shared" si="21"/>
        <v>46168</v>
      </c>
      <c r="EZ28" s="187">
        <f t="shared" si="21"/>
        <v>46169</v>
      </c>
      <c r="FA28" s="187">
        <f t="shared" si="21"/>
        <v>46170</v>
      </c>
      <c r="FB28" s="187">
        <f t="shared" si="21"/>
        <v>46171</v>
      </c>
      <c r="FC28" s="187">
        <f t="shared" si="21"/>
        <v>46172</v>
      </c>
      <c r="FD28" s="187">
        <f t="shared" si="21"/>
        <v>46173</v>
      </c>
      <c r="FE28" s="187">
        <f t="shared" si="21"/>
        <v>46174</v>
      </c>
      <c r="FF28" s="187">
        <f t="shared" si="21"/>
        <v>46175</v>
      </c>
      <c r="FG28" s="187">
        <f t="shared" si="21"/>
        <v>46176</v>
      </c>
      <c r="FH28" s="187">
        <f t="shared" si="21"/>
        <v>46177</v>
      </c>
      <c r="FI28" s="187">
        <f t="shared" ref="FI28:HT28" si="22">FI5</f>
        <v>46178</v>
      </c>
      <c r="FJ28" s="187">
        <f t="shared" si="22"/>
        <v>46179</v>
      </c>
      <c r="FK28" s="187">
        <f t="shared" si="22"/>
        <v>46180</v>
      </c>
      <c r="FL28" s="187">
        <f t="shared" si="22"/>
        <v>46181</v>
      </c>
      <c r="FM28" s="187">
        <f t="shared" si="22"/>
        <v>46182</v>
      </c>
      <c r="FN28" s="187">
        <f t="shared" si="22"/>
        <v>46183</v>
      </c>
      <c r="FO28" s="187">
        <f t="shared" si="22"/>
        <v>46184</v>
      </c>
      <c r="FP28" s="187">
        <f t="shared" si="22"/>
        <v>46185</v>
      </c>
      <c r="FQ28" s="187">
        <f t="shared" si="22"/>
        <v>46186</v>
      </c>
      <c r="FR28" s="187">
        <f t="shared" si="22"/>
        <v>46187</v>
      </c>
      <c r="FS28" s="187">
        <f t="shared" si="22"/>
        <v>46188</v>
      </c>
      <c r="FT28" s="187">
        <f t="shared" si="22"/>
        <v>46189</v>
      </c>
      <c r="FU28" s="187">
        <f t="shared" si="22"/>
        <v>46190</v>
      </c>
      <c r="FV28" s="187">
        <f t="shared" si="22"/>
        <v>46191</v>
      </c>
      <c r="FW28" s="187">
        <f t="shared" si="22"/>
        <v>46192</v>
      </c>
      <c r="FX28" s="187">
        <f t="shared" si="22"/>
        <v>46193</v>
      </c>
      <c r="FY28" s="187">
        <f t="shared" si="22"/>
        <v>46194</v>
      </c>
      <c r="FZ28" s="187">
        <f t="shared" si="22"/>
        <v>46195</v>
      </c>
      <c r="GA28" s="187">
        <f t="shared" si="22"/>
        <v>46196</v>
      </c>
      <c r="GB28" s="187">
        <f t="shared" si="22"/>
        <v>46197</v>
      </c>
      <c r="GC28" s="187">
        <f t="shared" si="22"/>
        <v>46198</v>
      </c>
      <c r="GD28" s="187">
        <f t="shared" si="22"/>
        <v>46199</v>
      </c>
      <c r="GE28" s="187">
        <f t="shared" si="22"/>
        <v>46200</v>
      </c>
      <c r="GF28" s="187">
        <f t="shared" si="22"/>
        <v>46201</v>
      </c>
      <c r="GG28" s="187">
        <f t="shared" si="22"/>
        <v>46202</v>
      </c>
      <c r="GH28" s="187">
        <f t="shared" si="22"/>
        <v>46203</v>
      </c>
      <c r="GI28" s="187">
        <f t="shared" si="22"/>
        <v>46204</v>
      </c>
      <c r="GJ28" s="187">
        <f t="shared" si="22"/>
        <v>46205</v>
      </c>
      <c r="GK28" s="187">
        <f t="shared" si="22"/>
        <v>46206</v>
      </c>
      <c r="GL28" s="187">
        <f t="shared" si="22"/>
        <v>46207</v>
      </c>
      <c r="GM28" s="187">
        <f t="shared" si="22"/>
        <v>46208</v>
      </c>
      <c r="GN28" s="187">
        <f t="shared" si="22"/>
        <v>46209</v>
      </c>
      <c r="GO28" s="187">
        <f t="shared" si="22"/>
        <v>46210</v>
      </c>
      <c r="GP28" s="187">
        <f t="shared" si="22"/>
        <v>46211</v>
      </c>
      <c r="GQ28" s="187">
        <f t="shared" si="22"/>
        <v>46212</v>
      </c>
      <c r="GR28" s="187">
        <f t="shared" si="22"/>
        <v>46213</v>
      </c>
      <c r="GS28" s="187">
        <f t="shared" si="22"/>
        <v>46214</v>
      </c>
      <c r="GT28" s="187">
        <f t="shared" si="22"/>
        <v>46215</v>
      </c>
      <c r="GU28" s="187">
        <f t="shared" si="22"/>
        <v>46216</v>
      </c>
      <c r="GV28" s="187">
        <f t="shared" si="22"/>
        <v>46217</v>
      </c>
      <c r="GW28" s="187">
        <f t="shared" si="22"/>
        <v>46218</v>
      </c>
      <c r="GX28" s="187">
        <f t="shared" si="22"/>
        <v>46219</v>
      </c>
      <c r="GY28" s="187">
        <f t="shared" si="22"/>
        <v>46220</v>
      </c>
      <c r="GZ28" s="187">
        <f t="shared" si="22"/>
        <v>46221</v>
      </c>
      <c r="HA28" s="187">
        <f t="shared" si="22"/>
        <v>46222</v>
      </c>
      <c r="HB28" s="187">
        <f t="shared" si="22"/>
        <v>46223</v>
      </c>
      <c r="HC28" s="187">
        <f t="shared" si="22"/>
        <v>46224</v>
      </c>
      <c r="HD28" s="187">
        <f t="shared" si="22"/>
        <v>46225</v>
      </c>
      <c r="HE28" s="187">
        <f t="shared" si="22"/>
        <v>46226</v>
      </c>
      <c r="HF28" s="187">
        <f t="shared" si="22"/>
        <v>46227</v>
      </c>
      <c r="HG28" s="187">
        <f t="shared" si="22"/>
        <v>46228</v>
      </c>
      <c r="HH28" s="187">
        <f t="shared" si="22"/>
        <v>46229</v>
      </c>
      <c r="HI28" s="187">
        <f t="shared" si="22"/>
        <v>46230</v>
      </c>
      <c r="HJ28" s="187">
        <f t="shared" si="22"/>
        <v>46231</v>
      </c>
      <c r="HK28" s="187">
        <f t="shared" si="22"/>
        <v>46232</v>
      </c>
      <c r="HL28" s="187">
        <f t="shared" si="22"/>
        <v>46233</v>
      </c>
      <c r="HM28" s="187">
        <f t="shared" si="22"/>
        <v>46234</v>
      </c>
      <c r="HN28" s="187">
        <f t="shared" si="22"/>
        <v>46235</v>
      </c>
      <c r="HO28" s="187">
        <f t="shared" si="22"/>
        <v>46236</v>
      </c>
      <c r="HP28" s="187">
        <f t="shared" si="22"/>
        <v>46237</v>
      </c>
      <c r="HQ28" s="187">
        <f t="shared" si="22"/>
        <v>46238</v>
      </c>
      <c r="HR28" s="187">
        <f t="shared" si="22"/>
        <v>46239</v>
      </c>
      <c r="HS28" s="187">
        <f t="shared" si="22"/>
        <v>46240</v>
      </c>
      <c r="HT28" s="187">
        <f t="shared" si="22"/>
        <v>46241</v>
      </c>
      <c r="HU28" s="187">
        <f t="shared" ref="HU28:JV28" si="23">HU5</f>
        <v>46242</v>
      </c>
      <c r="HV28" s="187">
        <f t="shared" si="23"/>
        <v>46243</v>
      </c>
      <c r="HW28" s="187">
        <f t="shared" si="23"/>
        <v>46244</v>
      </c>
      <c r="HX28" s="187">
        <f t="shared" si="23"/>
        <v>46245</v>
      </c>
      <c r="HY28" s="187">
        <f t="shared" si="23"/>
        <v>46246</v>
      </c>
      <c r="HZ28" s="187">
        <f t="shared" si="23"/>
        <v>46247</v>
      </c>
      <c r="IA28" s="187">
        <f t="shared" si="23"/>
        <v>46248</v>
      </c>
      <c r="IB28" s="187">
        <f t="shared" si="23"/>
        <v>46249</v>
      </c>
      <c r="IC28" s="187">
        <f t="shared" si="23"/>
        <v>46250</v>
      </c>
      <c r="ID28" s="187">
        <f t="shared" si="23"/>
        <v>46251</v>
      </c>
      <c r="IE28" s="187">
        <f t="shared" si="23"/>
        <v>46252</v>
      </c>
      <c r="IF28" s="187">
        <f t="shared" si="23"/>
        <v>46253</v>
      </c>
      <c r="IG28" s="187">
        <f t="shared" si="23"/>
        <v>46254</v>
      </c>
      <c r="IH28" s="187">
        <f t="shared" si="23"/>
        <v>46255</v>
      </c>
      <c r="II28" s="187">
        <f t="shared" si="23"/>
        <v>46256</v>
      </c>
      <c r="IJ28" s="187">
        <f t="shared" si="23"/>
        <v>46257</v>
      </c>
      <c r="IK28" s="187">
        <f t="shared" si="23"/>
        <v>46258</v>
      </c>
      <c r="IL28" s="187">
        <f t="shared" si="23"/>
        <v>46259</v>
      </c>
      <c r="IM28" s="187">
        <f t="shared" si="23"/>
        <v>46260</v>
      </c>
      <c r="IN28" s="187">
        <f t="shared" si="23"/>
        <v>46261</v>
      </c>
      <c r="IO28" s="187">
        <f t="shared" si="23"/>
        <v>46262</v>
      </c>
      <c r="IP28" s="187">
        <f t="shared" si="23"/>
        <v>46263</v>
      </c>
      <c r="IQ28" s="187">
        <f t="shared" si="23"/>
        <v>46264</v>
      </c>
      <c r="IR28" s="187">
        <f t="shared" si="23"/>
        <v>46265</v>
      </c>
      <c r="IS28" s="187">
        <f t="shared" si="23"/>
        <v>46266</v>
      </c>
      <c r="IT28" s="187">
        <f t="shared" si="23"/>
        <v>46267</v>
      </c>
      <c r="IU28" s="187">
        <f t="shared" si="23"/>
        <v>46268</v>
      </c>
      <c r="IV28" s="187">
        <f t="shared" si="23"/>
        <v>46269</v>
      </c>
      <c r="IW28" s="187">
        <f t="shared" si="23"/>
        <v>46270</v>
      </c>
      <c r="IX28" s="187">
        <f t="shared" si="23"/>
        <v>46271</v>
      </c>
      <c r="IY28" s="187">
        <f t="shared" si="23"/>
        <v>46272</v>
      </c>
      <c r="IZ28" s="187">
        <f t="shared" si="23"/>
        <v>46273</v>
      </c>
      <c r="JA28" s="187">
        <f t="shared" si="23"/>
        <v>46274</v>
      </c>
      <c r="JB28" s="187">
        <f t="shared" si="23"/>
        <v>46275</v>
      </c>
      <c r="JC28" s="187">
        <f t="shared" si="23"/>
        <v>46276</v>
      </c>
      <c r="JD28" s="187">
        <f t="shared" si="23"/>
        <v>46277</v>
      </c>
      <c r="JE28" s="187">
        <f t="shared" si="23"/>
        <v>46278</v>
      </c>
      <c r="JF28" s="187">
        <f t="shared" si="23"/>
        <v>46279</v>
      </c>
      <c r="JG28" s="187">
        <f t="shared" si="23"/>
        <v>46280</v>
      </c>
      <c r="JH28" s="187">
        <f t="shared" si="23"/>
        <v>46281</v>
      </c>
      <c r="JI28" s="187">
        <f t="shared" si="23"/>
        <v>46282</v>
      </c>
      <c r="JJ28" s="187">
        <f t="shared" si="23"/>
        <v>46283</v>
      </c>
      <c r="JK28" s="187">
        <f t="shared" si="23"/>
        <v>46284</v>
      </c>
      <c r="JL28" s="187">
        <f t="shared" si="23"/>
        <v>46285</v>
      </c>
      <c r="JM28" s="187">
        <f t="shared" si="23"/>
        <v>46286</v>
      </c>
      <c r="JN28" s="187">
        <f t="shared" si="23"/>
        <v>46287</v>
      </c>
      <c r="JO28" s="187">
        <f t="shared" si="23"/>
        <v>46288</v>
      </c>
      <c r="JP28" s="187">
        <f t="shared" si="23"/>
        <v>46289</v>
      </c>
      <c r="JQ28" s="187">
        <f t="shared" si="23"/>
        <v>46290</v>
      </c>
      <c r="JR28" s="187">
        <f t="shared" si="23"/>
        <v>46291</v>
      </c>
      <c r="JS28" s="187">
        <f t="shared" si="23"/>
        <v>46292</v>
      </c>
      <c r="JT28" s="187">
        <f t="shared" si="23"/>
        <v>46293</v>
      </c>
      <c r="JU28" s="187">
        <f t="shared" si="23"/>
        <v>46294</v>
      </c>
      <c r="JV28" s="187">
        <f t="shared" si="23"/>
        <v>46295</v>
      </c>
    </row>
    <row r="29" spans="1:282" s="44" customFormat="1" x14ac:dyDescent="0.2">
      <c r="A29" s="42" t="s">
        <v>83</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G29" s="189"/>
      <c r="FH29" s="189"/>
      <c r="FI29" s="189"/>
      <c r="FJ29" s="189"/>
      <c r="FK29" s="189"/>
      <c r="FL29" s="189"/>
      <c r="FM29" s="189"/>
      <c r="FN29" s="189"/>
      <c r="FO29" s="189"/>
      <c r="FP29" s="189"/>
      <c r="FQ29" s="189"/>
      <c r="FR29" s="189"/>
      <c r="FS29" s="189"/>
      <c r="FT29" s="189"/>
      <c r="FU29" s="189"/>
      <c r="FV29" s="189"/>
      <c r="FW29" s="189"/>
      <c r="FX29" s="189"/>
      <c r="FY29" s="189"/>
      <c r="FZ29" s="189"/>
      <c r="GA29" s="189"/>
      <c r="GB29" s="189"/>
      <c r="GC29" s="189"/>
      <c r="GD29" s="189"/>
      <c r="GE29" s="189"/>
      <c r="GF29" s="189"/>
      <c r="GG29" s="189"/>
      <c r="GH29" s="189"/>
      <c r="GI29" s="189"/>
      <c r="GJ29" s="189"/>
      <c r="GK29" s="189"/>
      <c r="GL29" s="189"/>
      <c r="GM29" s="189"/>
      <c r="GN29" s="189"/>
      <c r="GO29" s="189"/>
      <c r="GP29" s="189"/>
      <c r="GQ29" s="189"/>
      <c r="GR29" s="189"/>
      <c r="GS29" s="189"/>
      <c r="GT29" s="189"/>
      <c r="GU29" s="189"/>
      <c r="GV29" s="189"/>
      <c r="GW29" s="189"/>
      <c r="GX29" s="189"/>
      <c r="GY29" s="189"/>
      <c r="GZ29" s="189"/>
      <c r="HA29" s="189"/>
      <c r="HB29" s="189"/>
      <c r="HC29" s="189"/>
      <c r="HD29" s="189"/>
      <c r="HE29" s="189"/>
      <c r="HF29" s="189"/>
      <c r="HG29" s="189"/>
      <c r="HH29" s="189"/>
      <c r="HI29" s="189"/>
      <c r="HJ29" s="189"/>
      <c r="HK29" s="189"/>
      <c r="HL29" s="189"/>
      <c r="HM29" s="189"/>
      <c r="HN29" s="189"/>
      <c r="HO29" s="189"/>
      <c r="HP29" s="189"/>
      <c r="HQ29" s="189"/>
      <c r="HR29" s="189"/>
      <c r="HS29" s="189"/>
      <c r="HT29" s="189"/>
      <c r="HU29" s="189"/>
      <c r="HV29" s="189"/>
      <c r="HW29" s="189"/>
      <c r="HX29" s="189"/>
      <c r="HY29" s="189"/>
      <c r="HZ29" s="189"/>
      <c r="IA29" s="189"/>
      <c r="IB29" s="189"/>
      <c r="IC29" s="189"/>
      <c r="ID29" s="189"/>
      <c r="IE29" s="189"/>
      <c r="IF29" s="189"/>
      <c r="IG29" s="189"/>
      <c r="IH29" s="189"/>
      <c r="II29" s="189"/>
      <c r="IJ29" s="189"/>
      <c r="IK29" s="189"/>
      <c r="IL29" s="189"/>
      <c r="IM29" s="189"/>
      <c r="IN29" s="189"/>
      <c r="IO29" s="189"/>
      <c r="IP29" s="189"/>
      <c r="IQ29" s="189"/>
      <c r="IR29" s="189"/>
      <c r="IS29" s="189"/>
      <c r="IT29" s="189"/>
      <c r="IU29" s="189"/>
      <c r="IV29" s="189"/>
      <c r="IW29" s="189"/>
      <c r="IX29" s="189"/>
      <c r="IY29" s="189"/>
      <c r="IZ29" s="189"/>
      <c r="JA29" s="189"/>
      <c r="JB29" s="189"/>
      <c r="JC29" s="189"/>
      <c r="JD29" s="189"/>
      <c r="JE29" s="189"/>
      <c r="JF29" s="189"/>
      <c r="JG29" s="189"/>
      <c r="JH29" s="189"/>
      <c r="JI29" s="189"/>
      <c r="JJ29" s="189"/>
      <c r="JK29" s="189"/>
      <c r="JL29" s="189"/>
      <c r="JM29" s="189"/>
      <c r="JN29" s="189"/>
      <c r="JO29" s="189"/>
      <c r="JP29" s="189"/>
      <c r="JQ29" s="189"/>
      <c r="JR29" s="189"/>
      <c r="JS29" s="189"/>
      <c r="JT29" s="189"/>
      <c r="JU29" s="189"/>
      <c r="JV29" s="189"/>
    </row>
    <row r="30" spans="1:282" s="50" customFormat="1" x14ac:dyDescent="0.2">
      <c r="A30" s="88">
        <v>1</v>
      </c>
      <c r="B30" s="192" t="e">
        <f t="shared" ref="B30:C30" si="24">ROUNDUP(B7*0.9,)</f>
        <v>#REF!</v>
      </c>
      <c r="C30" s="192" t="e">
        <f t="shared" si="24"/>
        <v>#REF!</v>
      </c>
      <c r="D30" s="192" t="e">
        <f t="shared" ref="D30:BO30" si="25">ROUNDUP(D7*0.9,)</f>
        <v>#REF!</v>
      </c>
      <c r="E30" s="192" t="e">
        <f t="shared" si="25"/>
        <v>#REF!</v>
      </c>
      <c r="F30" s="192" t="e">
        <f t="shared" si="25"/>
        <v>#REF!</v>
      </c>
      <c r="G30" s="192" t="e">
        <f t="shared" si="25"/>
        <v>#REF!</v>
      </c>
      <c r="H30" s="192">
        <f t="shared" si="25"/>
        <v>30173</v>
      </c>
      <c r="I30" s="192">
        <f t="shared" si="25"/>
        <v>41918</v>
      </c>
      <c r="J30" s="192">
        <f t="shared" si="25"/>
        <v>41918</v>
      </c>
      <c r="K30" s="192">
        <f t="shared" si="25"/>
        <v>41918</v>
      </c>
      <c r="L30" s="192">
        <f t="shared" si="25"/>
        <v>36248</v>
      </c>
      <c r="M30" s="192">
        <f t="shared" si="25"/>
        <v>36248</v>
      </c>
      <c r="N30" s="192">
        <f t="shared" si="25"/>
        <v>36248</v>
      </c>
      <c r="O30" s="192">
        <f t="shared" si="25"/>
        <v>36248</v>
      </c>
      <c r="P30" s="192">
        <f t="shared" si="25"/>
        <v>36248</v>
      </c>
      <c r="Q30" s="192">
        <f t="shared" si="25"/>
        <v>36248</v>
      </c>
      <c r="R30" s="192">
        <f t="shared" si="25"/>
        <v>29525</v>
      </c>
      <c r="S30" s="192">
        <f t="shared" si="25"/>
        <v>16160</v>
      </c>
      <c r="T30" s="192">
        <f t="shared" si="25"/>
        <v>16160</v>
      </c>
      <c r="U30" s="192">
        <f t="shared" si="25"/>
        <v>16160</v>
      </c>
      <c r="V30" s="192">
        <f t="shared" si="25"/>
        <v>16160</v>
      </c>
      <c r="W30" s="192">
        <f t="shared" si="25"/>
        <v>16160</v>
      </c>
      <c r="X30" s="192">
        <f t="shared" si="25"/>
        <v>17780</v>
      </c>
      <c r="Y30" s="192">
        <f t="shared" si="25"/>
        <v>17780</v>
      </c>
      <c r="Z30" s="192">
        <f t="shared" si="25"/>
        <v>17780</v>
      </c>
      <c r="AA30" s="192">
        <f t="shared" si="25"/>
        <v>17780</v>
      </c>
      <c r="AB30" s="192">
        <f t="shared" si="25"/>
        <v>17780</v>
      </c>
      <c r="AC30" s="192">
        <f t="shared" si="25"/>
        <v>16160</v>
      </c>
      <c r="AD30" s="192">
        <f t="shared" si="25"/>
        <v>16160</v>
      </c>
      <c r="AE30" s="192">
        <f t="shared" si="25"/>
        <v>16160</v>
      </c>
      <c r="AF30" s="192">
        <f t="shared" si="25"/>
        <v>16160</v>
      </c>
      <c r="AG30" s="192">
        <f t="shared" si="25"/>
        <v>16160</v>
      </c>
      <c r="AH30" s="192">
        <f t="shared" si="25"/>
        <v>19400</v>
      </c>
      <c r="AI30" s="192">
        <f t="shared" si="25"/>
        <v>19400</v>
      </c>
      <c r="AJ30" s="192">
        <f t="shared" si="25"/>
        <v>19400</v>
      </c>
      <c r="AK30" s="192">
        <f t="shared" si="25"/>
        <v>19400</v>
      </c>
      <c r="AL30" s="192">
        <f t="shared" si="25"/>
        <v>19400</v>
      </c>
      <c r="AM30" s="192">
        <f t="shared" si="25"/>
        <v>21020</v>
      </c>
      <c r="AN30" s="192">
        <f t="shared" si="25"/>
        <v>23045</v>
      </c>
      <c r="AO30" s="192">
        <f t="shared" si="25"/>
        <v>23450</v>
      </c>
      <c r="AP30" s="192">
        <f t="shared" si="25"/>
        <v>23450</v>
      </c>
      <c r="AQ30" s="192">
        <f t="shared" si="25"/>
        <v>23450</v>
      </c>
      <c r="AR30" s="192">
        <f t="shared" si="25"/>
        <v>23450</v>
      </c>
      <c r="AS30" s="192">
        <f t="shared" si="25"/>
        <v>23450</v>
      </c>
      <c r="AT30" s="192">
        <f t="shared" si="25"/>
        <v>23450</v>
      </c>
      <c r="AU30" s="192">
        <f t="shared" si="25"/>
        <v>23450</v>
      </c>
      <c r="AV30" s="192">
        <f t="shared" si="25"/>
        <v>23450</v>
      </c>
      <c r="AW30" s="192">
        <f t="shared" si="25"/>
        <v>23450</v>
      </c>
      <c r="AX30" s="192">
        <f t="shared" si="25"/>
        <v>23450</v>
      </c>
      <c r="AY30" s="192">
        <f t="shared" si="25"/>
        <v>21830</v>
      </c>
      <c r="AZ30" s="192">
        <f t="shared" si="25"/>
        <v>21830</v>
      </c>
      <c r="BA30" s="192">
        <f t="shared" si="25"/>
        <v>23450</v>
      </c>
      <c r="BB30" s="192">
        <f t="shared" si="25"/>
        <v>23450</v>
      </c>
      <c r="BC30" s="192">
        <f t="shared" si="25"/>
        <v>25070</v>
      </c>
      <c r="BD30" s="192">
        <f t="shared" si="25"/>
        <v>27095</v>
      </c>
      <c r="BE30" s="192">
        <f t="shared" si="25"/>
        <v>27095</v>
      </c>
      <c r="BF30" s="192">
        <f t="shared" si="25"/>
        <v>27095</v>
      </c>
      <c r="BG30" s="192">
        <f t="shared" si="25"/>
        <v>27095</v>
      </c>
      <c r="BH30" s="192">
        <f t="shared" si="25"/>
        <v>29120</v>
      </c>
      <c r="BI30" s="192">
        <f t="shared" si="25"/>
        <v>31550</v>
      </c>
      <c r="BJ30" s="192">
        <f t="shared" si="25"/>
        <v>31550</v>
      </c>
      <c r="BK30" s="192">
        <f t="shared" si="25"/>
        <v>29120</v>
      </c>
      <c r="BL30" s="192">
        <f t="shared" si="25"/>
        <v>25070</v>
      </c>
      <c r="BM30" s="192">
        <f t="shared" si="25"/>
        <v>25070</v>
      </c>
      <c r="BN30" s="192">
        <f t="shared" si="25"/>
        <v>27095</v>
      </c>
      <c r="BO30" s="192">
        <f t="shared" si="25"/>
        <v>27095</v>
      </c>
      <c r="BP30" s="192">
        <f t="shared" ref="BP30:CU30" si="26">ROUNDUP(BP7*0.9,)</f>
        <v>20210</v>
      </c>
      <c r="BQ30" s="192">
        <f t="shared" si="26"/>
        <v>20574</v>
      </c>
      <c r="BR30" s="192">
        <f t="shared" si="26"/>
        <v>20574</v>
      </c>
      <c r="BS30" s="192">
        <f t="shared" si="26"/>
        <v>20574</v>
      </c>
      <c r="BT30" s="192">
        <f t="shared" si="26"/>
        <v>19359</v>
      </c>
      <c r="BU30" s="192">
        <f t="shared" si="26"/>
        <v>19359</v>
      </c>
      <c r="BV30" s="192">
        <f t="shared" si="26"/>
        <v>20574</v>
      </c>
      <c r="BW30" s="192">
        <f t="shared" si="26"/>
        <v>20574</v>
      </c>
      <c r="BX30" s="192">
        <f t="shared" si="26"/>
        <v>20574</v>
      </c>
      <c r="BY30" s="192">
        <f t="shared" si="26"/>
        <v>19359</v>
      </c>
      <c r="BZ30" s="192">
        <f t="shared" si="26"/>
        <v>19359</v>
      </c>
      <c r="CA30" s="192">
        <f t="shared" si="26"/>
        <v>19359</v>
      </c>
      <c r="CB30" s="192">
        <f t="shared" si="26"/>
        <v>19359</v>
      </c>
      <c r="CC30" s="192">
        <f t="shared" si="26"/>
        <v>19359</v>
      </c>
      <c r="CD30" s="192">
        <f t="shared" si="26"/>
        <v>19359</v>
      </c>
      <c r="CE30" s="192">
        <f t="shared" si="26"/>
        <v>19359</v>
      </c>
      <c r="CF30" s="192">
        <f t="shared" si="26"/>
        <v>19359</v>
      </c>
      <c r="CG30" s="192">
        <f t="shared" si="26"/>
        <v>19359</v>
      </c>
      <c r="CH30" s="192">
        <f t="shared" si="26"/>
        <v>19359</v>
      </c>
      <c r="CI30" s="192">
        <f t="shared" si="26"/>
        <v>19359</v>
      </c>
      <c r="CJ30" s="192">
        <f t="shared" si="26"/>
        <v>19359</v>
      </c>
      <c r="CK30" s="192">
        <f t="shared" si="26"/>
        <v>19359</v>
      </c>
      <c r="CL30" s="192">
        <f t="shared" si="26"/>
        <v>19359</v>
      </c>
      <c r="CM30" s="192">
        <f t="shared" si="26"/>
        <v>19359</v>
      </c>
      <c r="CN30" s="192">
        <f t="shared" si="26"/>
        <v>19359</v>
      </c>
      <c r="CO30" s="192">
        <f t="shared" si="26"/>
        <v>19359</v>
      </c>
      <c r="CP30" s="192">
        <f t="shared" si="26"/>
        <v>19359</v>
      </c>
      <c r="CQ30" s="192">
        <f t="shared" si="26"/>
        <v>19359</v>
      </c>
      <c r="CR30" s="192">
        <f t="shared" si="26"/>
        <v>19359</v>
      </c>
      <c r="CS30" s="192">
        <f t="shared" si="26"/>
        <v>19359</v>
      </c>
      <c r="CT30" s="192">
        <f t="shared" si="26"/>
        <v>19359</v>
      </c>
      <c r="CU30" s="192">
        <f t="shared" si="26"/>
        <v>19359</v>
      </c>
      <c r="CV30" s="192">
        <f t="shared" ref="CV30:DE30" si="27">ROUNDUP(CV7*0.9,)</f>
        <v>11867</v>
      </c>
      <c r="CW30" s="192">
        <f t="shared" si="27"/>
        <v>11867</v>
      </c>
      <c r="CX30" s="192">
        <f t="shared" si="27"/>
        <v>12272</v>
      </c>
      <c r="CY30" s="192">
        <f t="shared" si="27"/>
        <v>12272</v>
      </c>
      <c r="CZ30" s="192">
        <f t="shared" si="27"/>
        <v>11867</v>
      </c>
      <c r="DA30" s="192">
        <f t="shared" si="27"/>
        <v>11867</v>
      </c>
      <c r="DB30" s="192">
        <f t="shared" si="27"/>
        <v>11867</v>
      </c>
      <c r="DC30" s="192">
        <f t="shared" si="27"/>
        <v>11867</v>
      </c>
      <c r="DD30" s="192">
        <f t="shared" si="27"/>
        <v>11867</v>
      </c>
      <c r="DE30" s="192">
        <f t="shared" si="27"/>
        <v>12272</v>
      </c>
      <c r="DF30" s="192">
        <f t="shared" ref="DF30:DY30" si="28">ROUNDUP(DF7*0.9,)</f>
        <v>12272</v>
      </c>
      <c r="DG30" s="192">
        <f t="shared" si="28"/>
        <v>11867</v>
      </c>
      <c r="DH30" s="192">
        <f t="shared" si="28"/>
        <v>11867</v>
      </c>
      <c r="DI30" s="192">
        <f t="shared" si="28"/>
        <v>11867</v>
      </c>
      <c r="DJ30" s="192">
        <f t="shared" si="28"/>
        <v>11057</v>
      </c>
      <c r="DK30" s="192">
        <f t="shared" si="28"/>
        <v>11057</v>
      </c>
      <c r="DL30" s="192">
        <f t="shared" si="28"/>
        <v>11624</v>
      </c>
      <c r="DM30" s="192">
        <f t="shared" si="28"/>
        <v>11624</v>
      </c>
      <c r="DN30" s="192">
        <f t="shared" si="28"/>
        <v>11057</v>
      </c>
      <c r="DO30" s="192">
        <f t="shared" si="28"/>
        <v>11057</v>
      </c>
      <c r="DP30" s="192">
        <f t="shared" si="28"/>
        <v>11057</v>
      </c>
      <c r="DQ30" s="192">
        <f t="shared" si="28"/>
        <v>11057</v>
      </c>
      <c r="DR30" s="192">
        <f t="shared" si="28"/>
        <v>11057</v>
      </c>
      <c r="DS30" s="192">
        <f t="shared" si="28"/>
        <v>11624</v>
      </c>
      <c r="DT30" s="192">
        <f t="shared" si="28"/>
        <v>11624</v>
      </c>
      <c r="DU30" s="192">
        <f t="shared" si="28"/>
        <v>11057</v>
      </c>
      <c r="DV30" s="192">
        <f t="shared" si="28"/>
        <v>11057</v>
      </c>
      <c r="DW30" s="192">
        <f t="shared" si="28"/>
        <v>11057</v>
      </c>
      <c r="DX30" s="192">
        <f t="shared" si="28"/>
        <v>11057</v>
      </c>
      <c r="DY30" s="192">
        <f t="shared" si="28"/>
        <v>11867</v>
      </c>
      <c r="DZ30" s="192">
        <f t="shared" ref="DZ30:FH30" si="29">ROUNDUP(DZ7*0.9,)</f>
        <v>11624</v>
      </c>
      <c r="EA30" s="192">
        <f t="shared" si="29"/>
        <v>11624</v>
      </c>
      <c r="EB30" s="192">
        <f t="shared" si="29"/>
        <v>11624</v>
      </c>
      <c r="EC30" s="192">
        <f t="shared" si="29"/>
        <v>10652</v>
      </c>
      <c r="ED30" s="192">
        <f t="shared" si="29"/>
        <v>10652</v>
      </c>
      <c r="EE30" s="192">
        <f t="shared" si="29"/>
        <v>10652</v>
      </c>
      <c r="EF30" s="192">
        <f t="shared" si="29"/>
        <v>10652</v>
      </c>
      <c r="EG30" s="192">
        <f t="shared" si="29"/>
        <v>10652</v>
      </c>
      <c r="EH30" s="192">
        <f t="shared" si="29"/>
        <v>11624</v>
      </c>
      <c r="EI30" s="192">
        <f t="shared" si="29"/>
        <v>11624</v>
      </c>
      <c r="EJ30" s="192">
        <f t="shared" si="29"/>
        <v>11624</v>
      </c>
      <c r="EK30" s="192">
        <f t="shared" si="29"/>
        <v>10409</v>
      </c>
      <c r="EL30" s="192">
        <f t="shared" si="29"/>
        <v>10409</v>
      </c>
      <c r="EM30" s="192">
        <f t="shared" si="29"/>
        <v>10409</v>
      </c>
      <c r="EN30" s="192">
        <f t="shared" si="29"/>
        <v>10652</v>
      </c>
      <c r="EO30" s="192">
        <f t="shared" si="29"/>
        <v>10652</v>
      </c>
      <c r="EP30" s="192">
        <f t="shared" si="29"/>
        <v>10409</v>
      </c>
      <c r="EQ30" s="192">
        <f t="shared" si="29"/>
        <v>10409</v>
      </c>
      <c r="ER30" s="192">
        <f t="shared" si="29"/>
        <v>10409</v>
      </c>
      <c r="ES30" s="192">
        <f t="shared" si="29"/>
        <v>10409</v>
      </c>
      <c r="ET30" s="192">
        <f t="shared" si="29"/>
        <v>10409</v>
      </c>
      <c r="EU30" s="192">
        <f t="shared" si="29"/>
        <v>10652</v>
      </c>
      <c r="EV30" s="192">
        <f t="shared" si="29"/>
        <v>10652</v>
      </c>
      <c r="EW30" s="192">
        <f t="shared" si="29"/>
        <v>10409</v>
      </c>
      <c r="EX30" s="192">
        <f t="shared" si="29"/>
        <v>10409</v>
      </c>
      <c r="EY30" s="192">
        <f t="shared" si="29"/>
        <v>10409</v>
      </c>
      <c r="EZ30" s="192">
        <f t="shared" si="29"/>
        <v>10409</v>
      </c>
      <c r="FA30" s="192">
        <f t="shared" si="29"/>
        <v>10409</v>
      </c>
      <c r="FB30" s="192">
        <f t="shared" si="29"/>
        <v>10652</v>
      </c>
      <c r="FC30" s="192">
        <f t="shared" si="29"/>
        <v>10652</v>
      </c>
      <c r="FD30" s="192">
        <f t="shared" si="29"/>
        <v>11867</v>
      </c>
      <c r="FE30" s="192">
        <f t="shared" si="29"/>
        <v>10652</v>
      </c>
      <c r="FF30" s="192">
        <f t="shared" si="29"/>
        <v>10652</v>
      </c>
      <c r="FG30" s="192">
        <f t="shared" si="29"/>
        <v>10652</v>
      </c>
      <c r="FH30" s="192">
        <f t="shared" si="29"/>
        <v>10652</v>
      </c>
      <c r="FI30" s="192">
        <f t="shared" ref="FI30:HT30" si="30">ROUNDUP(FI7*0.9,)</f>
        <v>16727</v>
      </c>
      <c r="FJ30" s="192">
        <f t="shared" si="30"/>
        <v>16727</v>
      </c>
      <c r="FK30" s="192">
        <f t="shared" si="30"/>
        <v>16727</v>
      </c>
      <c r="FL30" s="192">
        <f t="shared" si="30"/>
        <v>16727</v>
      </c>
      <c r="FM30" s="192">
        <f t="shared" si="30"/>
        <v>16727</v>
      </c>
      <c r="FN30" s="192">
        <f t="shared" si="30"/>
        <v>16727</v>
      </c>
      <c r="FO30" s="192">
        <f t="shared" si="30"/>
        <v>16727</v>
      </c>
      <c r="FP30" s="192">
        <f t="shared" si="30"/>
        <v>16727</v>
      </c>
      <c r="FQ30" s="192">
        <f t="shared" si="30"/>
        <v>16727</v>
      </c>
      <c r="FR30" s="192">
        <f t="shared" si="30"/>
        <v>16727</v>
      </c>
      <c r="FS30" s="192">
        <f t="shared" si="30"/>
        <v>16727</v>
      </c>
      <c r="FT30" s="192">
        <f t="shared" si="30"/>
        <v>16727</v>
      </c>
      <c r="FU30" s="192">
        <f t="shared" si="30"/>
        <v>16727</v>
      </c>
      <c r="FV30" s="192">
        <f t="shared" si="30"/>
        <v>16727</v>
      </c>
      <c r="FW30" s="192">
        <f t="shared" si="30"/>
        <v>16727</v>
      </c>
      <c r="FX30" s="192">
        <f t="shared" si="30"/>
        <v>16727</v>
      </c>
      <c r="FY30" s="192">
        <f t="shared" si="30"/>
        <v>16727</v>
      </c>
      <c r="FZ30" s="192">
        <f t="shared" si="30"/>
        <v>16727</v>
      </c>
      <c r="GA30" s="192">
        <f t="shared" si="30"/>
        <v>16727</v>
      </c>
      <c r="GB30" s="192">
        <f t="shared" si="30"/>
        <v>16727</v>
      </c>
      <c r="GC30" s="192">
        <f t="shared" si="30"/>
        <v>16727</v>
      </c>
      <c r="GD30" s="192">
        <f t="shared" si="30"/>
        <v>16727</v>
      </c>
      <c r="GE30" s="192">
        <f t="shared" si="30"/>
        <v>16727</v>
      </c>
      <c r="GF30" s="192">
        <f t="shared" si="30"/>
        <v>16727</v>
      </c>
      <c r="GG30" s="192">
        <f t="shared" si="30"/>
        <v>10652</v>
      </c>
      <c r="GH30" s="192">
        <f t="shared" si="30"/>
        <v>10652</v>
      </c>
      <c r="GI30" s="192">
        <f t="shared" si="30"/>
        <v>18266</v>
      </c>
      <c r="GJ30" s="192">
        <f t="shared" si="30"/>
        <v>18266</v>
      </c>
      <c r="GK30" s="192">
        <f t="shared" si="30"/>
        <v>18266</v>
      </c>
      <c r="GL30" s="192">
        <f t="shared" si="30"/>
        <v>18266</v>
      </c>
      <c r="GM30" s="192">
        <f t="shared" si="30"/>
        <v>18266</v>
      </c>
      <c r="GN30" s="192">
        <f t="shared" si="30"/>
        <v>18266</v>
      </c>
      <c r="GO30" s="192">
        <f t="shared" si="30"/>
        <v>18266</v>
      </c>
      <c r="GP30" s="192">
        <f t="shared" si="30"/>
        <v>18266</v>
      </c>
      <c r="GQ30" s="192">
        <f t="shared" si="30"/>
        <v>18266</v>
      </c>
      <c r="GR30" s="192">
        <f t="shared" si="30"/>
        <v>18266</v>
      </c>
      <c r="GS30" s="192">
        <f t="shared" si="30"/>
        <v>13406</v>
      </c>
      <c r="GT30" s="192">
        <f t="shared" si="30"/>
        <v>13406</v>
      </c>
      <c r="GU30" s="192">
        <f t="shared" si="30"/>
        <v>13406</v>
      </c>
      <c r="GV30" s="192">
        <f t="shared" si="30"/>
        <v>13406</v>
      </c>
      <c r="GW30" s="192">
        <f t="shared" si="30"/>
        <v>13811</v>
      </c>
      <c r="GX30" s="192">
        <f t="shared" si="30"/>
        <v>13811</v>
      </c>
      <c r="GY30" s="192">
        <f t="shared" si="30"/>
        <v>14783</v>
      </c>
      <c r="GZ30" s="192">
        <f t="shared" si="30"/>
        <v>14783</v>
      </c>
      <c r="HA30" s="192">
        <f t="shared" si="30"/>
        <v>13811</v>
      </c>
      <c r="HB30" s="192">
        <f t="shared" si="30"/>
        <v>13811</v>
      </c>
      <c r="HC30" s="192">
        <f t="shared" si="30"/>
        <v>13811</v>
      </c>
      <c r="HD30" s="192">
        <f t="shared" si="30"/>
        <v>13811</v>
      </c>
      <c r="HE30" s="192">
        <f t="shared" si="30"/>
        <v>13811</v>
      </c>
      <c r="HF30" s="192">
        <f t="shared" si="30"/>
        <v>14783</v>
      </c>
      <c r="HG30" s="192">
        <f t="shared" si="30"/>
        <v>14783</v>
      </c>
      <c r="HH30" s="192">
        <f t="shared" si="30"/>
        <v>13811</v>
      </c>
      <c r="HI30" s="192">
        <f t="shared" si="30"/>
        <v>13811</v>
      </c>
      <c r="HJ30" s="192">
        <f t="shared" si="30"/>
        <v>13811</v>
      </c>
      <c r="HK30" s="192">
        <f t="shared" si="30"/>
        <v>13811</v>
      </c>
      <c r="HL30" s="192">
        <f t="shared" si="30"/>
        <v>13811</v>
      </c>
      <c r="HM30" s="192">
        <f t="shared" si="30"/>
        <v>11867</v>
      </c>
      <c r="HN30" s="192">
        <f t="shared" si="30"/>
        <v>14783</v>
      </c>
      <c r="HO30" s="192">
        <f t="shared" si="30"/>
        <v>13811</v>
      </c>
      <c r="HP30" s="192">
        <f t="shared" si="30"/>
        <v>13811</v>
      </c>
      <c r="HQ30" s="192">
        <f t="shared" si="30"/>
        <v>13811</v>
      </c>
      <c r="HR30" s="192">
        <f t="shared" si="30"/>
        <v>13811</v>
      </c>
      <c r="HS30" s="192">
        <f t="shared" si="30"/>
        <v>13811</v>
      </c>
      <c r="HT30" s="192">
        <f t="shared" si="30"/>
        <v>14783</v>
      </c>
      <c r="HU30" s="192">
        <f t="shared" ref="HU30:JV30" si="31">ROUNDUP(HU7*0.9,)</f>
        <v>14783</v>
      </c>
      <c r="HV30" s="192">
        <f t="shared" si="31"/>
        <v>13811</v>
      </c>
      <c r="HW30" s="192">
        <f t="shared" si="31"/>
        <v>13811</v>
      </c>
      <c r="HX30" s="192">
        <f t="shared" si="31"/>
        <v>13811</v>
      </c>
      <c r="HY30" s="192">
        <f t="shared" si="31"/>
        <v>13811</v>
      </c>
      <c r="HZ30" s="192">
        <f t="shared" si="31"/>
        <v>13811</v>
      </c>
      <c r="IA30" s="192">
        <f t="shared" si="31"/>
        <v>14783</v>
      </c>
      <c r="IB30" s="192">
        <f t="shared" si="31"/>
        <v>14783</v>
      </c>
      <c r="IC30" s="192">
        <f t="shared" si="31"/>
        <v>13811</v>
      </c>
      <c r="ID30" s="192">
        <f t="shared" si="31"/>
        <v>13811</v>
      </c>
      <c r="IE30" s="192">
        <f t="shared" si="31"/>
        <v>13811</v>
      </c>
      <c r="IF30" s="192">
        <f t="shared" si="31"/>
        <v>13811</v>
      </c>
      <c r="IG30" s="192">
        <f t="shared" si="31"/>
        <v>13811</v>
      </c>
      <c r="IH30" s="192">
        <f t="shared" si="31"/>
        <v>14783</v>
      </c>
      <c r="II30" s="192">
        <f t="shared" si="31"/>
        <v>14783</v>
      </c>
      <c r="IJ30" s="192">
        <f t="shared" si="31"/>
        <v>12272</v>
      </c>
      <c r="IK30" s="192">
        <f t="shared" si="31"/>
        <v>12272</v>
      </c>
      <c r="IL30" s="192">
        <f t="shared" si="31"/>
        <v>12272</v>
      </c>
      <c r="IM30" s="192">
        <f t="shared" si="31"/>
        <v>12272</v>
      </c>
      <c r="IN30" s="192">
        <f t="shared" si="31"/>
        <v>12272</v>
      </c>
      <c r="IO30" s="192">
        <f t="shared" si="31"/>
        <v>13811</v>
      </c>
      <c r="IP30" s="192">
        <f t="shared" si="31"/>
        <v>13811</v>
      </c>
      <c r="IQ30" s="192">
        <f t="shared" si="31"/>
        <v>11867</v>
      </c>
      <c r="IR30" s="192">
        <f t="shared" si="31"/>
        <v>11867</v>
      </c>
      <c r="IS30" s="192">
        <f t="shared" si="31"/>
        <v>11867</v>
      </c>
      <c r="IT30" s="192">
        <f t="shared" si="31"/>
        <v>11867</v>
      </c>
      <c r="IU30" s="192">
        <f t="shared" si="31"/>
        <v>11867</v>
      </c>
      <c r="IV30" s="192">
        <f t="shared" si="31"/>
        <v>13811</v>
      </c>
      <c r="IW30" s="192">
        <f t="shared" si="31"/>
        <v>13811</v>
      </c>
      <c r="IX30" s="192">
        <f t="shared" si="31"/>
        <v>11867</v>
      </c>
      <c r="IY30" s="192">
        <f t="shared" si="31"/>
        <v>11867</v>
      </c>
      <c r="IZ30" s="192">
        <f t="shared" si="31"/>
        <v>11867</v>
      </c>
      <c r="JA30" s="192">
        <f t="shared" si="31"/>
        <v>11867</v>
      </c>
      <c r="JB30" s="192">
        <f t="shared" si="31"/>
        <v>11867</v>
      </c>
      <c r="JC30" s="192">
        <f t="shared" si="31"/>
        <v>13811</v>
      </c>
      <c r="JD30" s="192">
        <f t="shared" si="31"/>
        <v>13811</v>
      </c>
      <c r="JE30" s="192">
        <f t="shared" si="31"/>
        <v>11867</v>
      </c>
      <c r="JF30" s="192">
        <f t="shared" si="31"/>
        <v>11867</v>
      </c>
      <c r="JG30" s="192">
        <f t="shared" si="31"/>
        <v>11867</v>
      </c>
      <c r="JH30" s="192">
        <f t="shared" si="31"/>
        <v>11867</v>
      </c>
      <c r="JI30" s="192">
        <f t="shared" si="31"/>
        <v>11867</v>
      </c>
      <c r="JJ30" s="192">
        <f t="shared" si="31"/>
        <v>13811</v>
      </c>
      <c r="JK30" s="192">
        <f t="shared" si="31"/>
        <v>13811</v>
      </c>
      <c r="JL30" s="192">
        <f t="shared" si="31"/>
        <v>11867</v>
      </c>
      <c r="JM30" s="192">
        <f t="shared" si="31"/>
        <v>11867</v>
      </c>
      <c r="JN30" s="192">
        <f t="shared" si="31"/>
        <v>11867</v>
      </c>
      <c r="JO30" s="192">
        <f t="shared" si="31"/>
        <v>11867</v>
      </c>
      <c r="JP30" s="192">
        <f t="shared" si="31"/>
        <v>11867</v>
      </c>
      <c r="JQ30" s="192">
        <f t="shared" si="31"/>
        <v>13811</v>
      </c>
      <c r="JR30" s="192">
        <f t="shared" si="31"/>
        <v>13811</v>
      </c>
      <c r="JS30" s="192">
        <f t="shared" si="31"/>
        <v>12839</v>
      </c>
      <c r="JT30" s="192">
        <f t="shared" si="31"/>
        <v>12839</v>
      </c>
      <c r="JU30" s="192">
        <f t="shared" si="31"/>
        <v>12839</v>
      </c>
      <c r="JV30" s="192">
        <f t="shared" si="31"/>
        <v>12839</v>
      </c>
    </row>
    <row r="31" spans="1:282" s="50" customFormat="1" x14ac:dyDescent="0.2">
      <c r="A31" s="88">
        <v>2</v>
      </c>
      <c r="B31" s="192" t="e">
        <f t="shared" ref="B31:C31" si="32">ROUNDUP(B8*0.9,)</f>
        <v>#REF!</v>
      </c>
      <c r="C31" s="192" t="e">
        <f t="shared" si="32"/>
        <v>#REF!</v>
      </c>
      <c r="D31" s="192" t="e">
        <f t="shared" ref="D31:BO31" si="33">ROUNDUP(D8*0.9,)</f>
        <v>#REF!</v>
      </c>
      <c r="E31" s="192" t="e">
        <f t="shared" si="33"/>
        <v>#REF!</v>
      </c>
      <c r="F31" s="192" t="e">
        <f t="shared" si="33"/>
        <v>#REF!</v>
      </c>
      <c r="G31" s="192" t="e">
        <f t="shared" si="33"/>
        <v>#REF!</v>
      </c>
      <c r="H31" s="192">
        <f t="shared" si="33"/>
        <v>31995</v>
      </c>
      <c r="I31" s="192">
        <f t="shared" si="33"/>
        <v>43740</v>
      </c>
      <c r="J31" s="192">
        <f t="shared" si="33"/>
        <v>43740</v>
      </c>
      <c r="K31" s="192">
        <f t="shared" si="33"/>
        <v>43740</v>
      </c>
      <c r="L31" s="192">
        <f t="shared" si="33"/>
        <v>38070</v>
      </c>
      <c r="M31" s="192">
        <f t="shared" si="33"/>
        <v>38070</v>
      </c>
      <c r="N31" s="192">
        <f t="shared" si="33"/>
        <v>38070</v>
      </c>
      <c r="O31" s="192">
        <f t="shared" si="33"/>
        <v>38070</v>
      </c>
      <c r="P31" s="192">
        <f t="shared" si="33"/>
        <v>38070</v>
      </c>
      <c r="Q31" s="192">
        <f t="shared" si="33"/>
        <v>38070</v>
      </c>
      <c r="R31" s="192">
        <f t="shared" si="33"/>
        <v>31104</v>
      </c>
      <c r="S31" s="192">
        <f t="shared" si="33"/>
        <v>17739</v>
      </c>
      <c r="T31" s="192">
        <f t="shared" si="33"/>
        <v>17739</v>
      </c>
      <c r="U31" s="192">
        <f t="shared" si="33"/>
        <v>17739</v>
      </c>
      <c r="V31" s="192">
        <f t="shared" si="33"/>
        <v>17739</v>
      </c>
      <c r="W31" s="192">
        <f t="shared" si="33"/>
        <v>17739</v>
      </c>
      <c r="X31" s="192">
        <f t="shared" si="33"/>
        <v>19359</v>
      </c>
      <c r="Y31" s="192">
        <f t="shared" si="33"/>
        <v>19359</v>
      </c>
      <c r="Z31" s="192">
        <f t="shared" si="33"/>
        <v>19359</v>
      </c>
      <c r="AA31" s="192">
        <f t="shared" si="33"/>
        <v>19359</v>
      </c>
      <c r="AB31" s="192">
        <f t="shared" si="33"/>
        <v>19359</v>
      </c>
      <c r="AC31" s="192">
        <f t="shared" si="33"/>
        <v>17739</v>
      </c>
      <c r="AD31" s="192">
        <f t="shared" si="33"/>
        <v>17739</v>
      </c>
      <c r="AE31" s="192">
        <f t="shared" si="33"/>
        <v>17739</v>
      </c>
      <c r="AF31" s="192">
        <f t="shared" si="33"/>
        <v>17739</v>
      </c>
      <c r="AG31" s="192">
        <f t="shared" si="33"/>
        <v>17739</v>
      </c>
      <c r="AH31" s="192">
        <f t="shared" si="33"/>
        <v>20979</v>
      </c>
      <c r="AI31" s="192">
        <f t="shared" si="33"/>
        <v>20979</v>
      </c>
      <c r="AJ31" s="192">
        <f t="shared" si="33"/>
        <v>20979</v>
      </c>
      <c r="AK31" s="192">
        <f t="shared" si="33"/>
        <v>20979</v>
      </c>
      <c r="AL31" s="192">
        <f t="shared" si="33"/>
        <v>20979</v>
      </c>
      <c r="AM31" s="192">
        <f t="shared" si="33"/>
        <v>22599</v>
      </c>
      <c r="AN31" s="192">
        <f t="shared" si="33"/>
        <v>24624</v>
      </c>
      <c r="AO31" s="192">
        <f t="shared" si="33"/>
        <v>25029</v>
      </c>
      <c r="AP31" s="192">
        <f t="shared" si="33"/>
        <v>25029</v>
      </c>
      <c r="AQ31" s="192">
        <f t="shared" si="33"/>
        <v>25029</v>
      </c>
      <c r="AR31" s="192">
        <f t="shared" si="33"/>
        <v>25029</v>
      </c>
      <c r="AS31" s="192">
        <f t="shared" si="33"/>
        <v>25029</v>
      </c>
      <c r="AT31" s="192">
        <f t="shared" si="33"/>
        <v>25029</v>
      </c>
      <c r="AU31" s="192">
        <f t="shared" si="33"/>
        <v>25029</v>
      </c>
      <c r="AV31" s="192">
        <f t="shared" si="33"/>
        <v>25029</v>
      </c>
      <c r="AW31" s="192">
        <f t="shared" si="33"/>
        <v>25029</v>
      </c>
      <c r="AX31" s="192">
        <f t="shared" si="33"/>
        <v>25029</v>
      </c>
      <c r="AY31" s="192">
        <f t="shared" si="33"/>
        <v>23409</v>
      </c>
      <c r="AZ31" s="192">
        <f t="shared" si="33"/>
        <v>23409</v>
      </c>
      <c r="BA31" s="192">
        <f t="shared" si="33"/>
        <v>25029</v>
      </c>
      <c r="BB31" s="192">
        <f t="shared" si="33"/>
        <v>25029</v>
      </c>
      <c r="BC31" s="192">
        <f t="shared" si="33"/>
        <v>26649</v>
      </c>
      <c r="BD31" s="192">
        <f t="shared" si="33"/>
        <v>28674</v>
      </c>
      <c r="BE31" s="192">
        <f t="shared" si="33"/>
        <v>28674</v>
      </c>
      <c r="BF31" s="192">
        <f t="shared" si="33"/>
        <v>28674</v>
      </c>
      <c r="BG31" s="192">
        <f t="shared" si="33"/>
        <v>28674</v>
      </c>
      <c r="BH31" s="192">
        <f t="shared" si="33"/>
        <v>30699</v>
      </c>
      <c r="BI31" s="192">
        <f t="shared" si="33"/>
        <v>33129</v>
      </c>
      <c r="BJ31" s="192">
        <f t="shared" si="33"/>
        <v>33129</v>
      </c>
      <c r="BK31" s="192">
        <f t="shared" si="33"/>
        <v>30699</v>
      </c>
      <c r="BL31" s="192">
        <f t="shared" si="33"/>
        <v>26649</v>
      </c>
      <c r="BM31" s="192">
        <f t="shared" si="33"/>
        <v>26649</v>
      </c>
      <c r="BN31" s="192">
        <f t="shared" si="33"/>
        <v>28674</v>
      </c>
      <c r="BO31" s="192">
        <f t="shared" si="33"/>
        <v>28674</v>
      </c>
      <c r="BP31" s="192">
        <f t="shared" ref="BP31:CU31" si="34">ROUNDUP(BP8*0.9,)</f>
        <v>21789</v>
      </c>
      <c r="BQ31" s="192">
        <f t="shared" si="34"/>
        <v>22154</v>
      </c>
      <c r="BR31" s="192">
        <f t="shared" si="34"/>
        <v>22154</v>
      </c>
      <c r="BS31" s="192">
        <f t="shared" si="34"/>
        <v>22154</v>
      </c>
      <c r="BT31" s="192">
        <f t="shared" si="34"/>
        <v>20939</v>
      </c>
      <c r="BU31" s="192">
        <f t="shared" si="34"/>
        <v>20939</v>
      </c>
      <c r="BV31" s="192">
        <f t="shared" si="34"/>
        <v>22154</v>
      </c>
      <c r="BW31" s="192">
        <f t="shared" si="34"/>
        <v>22154</v>
      </c>
      <c r="BX31" s="192">
        <f t="shared" si="34"/>
        <v>22154</v>
      </c>
      <c r="BY31" s="192">
        <f t="shared" si="34"/>
        <v>20939</v>
      </c>
      <c r="BZ31" s="192">
        <f t="shared" si="34"/>
        <v>20939</v>
      </c>
      <c r="CA31" s="192">
        <f t="shared" si="34"/>
        <v>20939</v>
      </c>
      <c r="CB31" s="192">
        <f t="shared" si="34"/>
        <v>20939</v>
      </c>
      <c r="CC31" s="192">
        <f t="shared" si="34"/>
        <v>20939</v>
      </c>
      <c r="CD31" s="192">
        <f t="shared" si="34"/>
        <v>20939</v>
      </c>
      <c r="CE31" s="192">
        <f t="shared" si="34"/>
        <v>20939</v>
      </c>
      <c r="CF31" s="192">
        <f t="shared" si="34"/>
        <v>20939</v>
      </c>
      <c r="CG31" s="192">
        <f t="shared" si="34"/>
        <v>20939</v>
      </c>
      <c r="CH31" s="192">
        <f t="shared" si="34"/>
        <v>20939</v>
      </c>
      <c r="CI31" s="192">
        <f t="shared" si="34"/>
        <v>20939</v>
      </c>
      <c r="CJ31" s="192">
        <f t="shared" si="34"/>
        <v>20939</v>
      </c>
      <c r="CK31" s="192">
        <f t="shared" si="34"/>
        <v>20939</v>
      </c>
      <c r="CL31" s="192">
        <f t="shared" si="34"/>
        <v>20939</v>
      </c>
      <c r="CM31" s="192">
        <f t="shared" si="34"/>
        <v>20939</v>
      </c>
      <c r="CN31" s="192">
        <f t="shared" si="34"/>
        <v>20939</v>
      </c>
      <c r="CO31" s="192">
        <f t="shared" si="34"/>
        <v>20939</v>
      </c>
      <c r="CP31" s="192">
        <f t="shared" si="34"/>
        <v>20939</v>
      </c>
      <c r="CQ31" s="192">
        <f t="shared" si="34"/>
        <v>20939</v>
      </c>
      <c r="CR31" s="192">
        <f t="shared" si="34"/>
        <v>20939</v>
      </c>
      <c r="CS31" s="192">
        <f t="shared" si="34"/>
        <v>20939</v>
      </c>
      <c r="CT31" s="192">
        <f t="shared" si="34"/>
        <v>20939</v>
      </c>
      <c r="CU31" s="192">
        <f t="shared" si="34"/>
        <v>20939</v>
      </c>
      <c r="CV31" s="192">
        <f t="shared" ref="CV31:DE31" si="35">ROUNDUP(CV8*0.9,)</f>
        <v>13365</v>
      </c>
      <c r="CW31" s="192">
        <f t="shared" si="35"/>
        <v>13365</v>
      </c>
      <c r="CX31" s="192">
        <f t="shared" si="35"/>
        <v>13770</v>
      </c>
      <c r="CY31" s="192">
        <f t="shared" si="35"/>
        <v>13770</v>
      </c>
      <c r="CZ31" s="192">
        <f t="shared" si="35"/>
        <v>13365</v>
      </c>
      <c r="DA31" s="192">
        <f t="shared" si="35"/>
        <v>13365</v>
      </c>
      <c r="DB31" s="192">
        <f t="shared" si="35"/>
        <v>13365</v>
      </c>
      <c r="DC31" s="192">
        <f t="shared" si="35"/>
        <v>13365</v>
      </c>
      <c r="DD31" s="192">
        <f t="shared" si="35"/>
        <v>13365</v>
      </c>
      <c r="DE31" s="192">
        <f t="shared" si="35"/>
        <v>13770</v>
      </c>
      <c r="DF31" s="192">
        <f t="shared" ref="DF31:DY31" si="36">ROUNDUP(DF8*0.9,)</f>
        <v>13770</v>
      </c>
      <c r="DG31" s="192">
        <f t="shared" si="36"/>
        <v>13365</v>
      </c>
      <c r="DH31" s="192">
        <f t="shared" si="36"/>
        <v>13365</v>
      </c>
      <c r="DI31" s="192">
        <f t="shared" si="36"/>
        <v>13365</v>
      </c>
      <c r="DJ31" s="192">
        <f t="shared" si="36"/>
        <v>12555</v>
      </c>
      <c r="DK31" s="192">
        <f t="shared" si="36"/>
        <v>12555</v>
      </c>
      <c r="DL31" s="192">
        <f t="shared" si="36"/>
        <v>13122</v>
      </c>
      <c r="DM31" s="192">
        <f t="shared" si="36"/>
        <v>13122</v>
      </c>
      <c r="DN31" s="192">
        <f t="shared" si="36"/>
        <v>12555</v>
      </c>
      <c r="DO31" s="192">
        <f t="shared" si="36"/>
        <v>12555</v>
      </c>
      <c r="DP31" s="192">
        <f t="shared" si="36"/>
        <v>12555</v>
      </c>
      <c r="DQ31" s="192">
        <f t="shared" si="36"/>
        <v>12555</v>
      </c>
      <c r="DR31" s="192">
        <f t="shared" si="36"/>
        <v>12555</v>
      </c>
      <c r="DS31" s="192">
        <f t="shared" si="36"/>
        <v>13122</v>
      </c>
      <c r="DT31" s="192">
        <f t="shared" si="36"/>
        <v>13122</v>
      </c>
      <c r="DU31" s="192">
        <f t="shared" si="36"/>
        <v>12555</v>
      </c>
      <c r="DV31" s="192">
        <f t="shared" si="36"/>
        <v>12555</v>
      </c>
      <c r="DW31" s="192">
        <f t="shared" si="36"/>
        <v>12555</v>
      </c>
      <c r="DX31" s="192">
        <f t="shared" si="36"/>
        <v>12555</v>
      </c>
      <c r="DY31" s="192">
        <f t="shared" si="36"/>
        <v>13365</v>
      </c>
      <c r="DZ31" s="192">
        <f t="shared" ref="DZ31:FH31" si="37">ROUNDUP(DZ8*0.9,)</f>
        <v>13122</v>
      </c>
      <c r="EA31" s="192">
        <f t="shared" si="37"/>
        <v>13122</v>
      </c>
      <c r="EB31" s="192">
        <f t="shared" si="37"/>
        <v>13122</v>
      </c>
      <c r="EC31" s="192">
        <f t="shared" si="37"/>
        <v>12150</v>
      </c>
      <c r="ED31" s="192">
        <f t="shared" si="37"/>
        <v>12150</v>
      </c>
      <c r="EE31" s="192">
        <f t="shared" si="37"/>
        <v>12150</v>
      </c>
      <c r="EF31" s="192">
        <f t="shared" si="37"/>
        <v>12150</v>
      </c>
      <c r="EG31" s="192">
        <f t="shared" si="37"/>
        <v>12150</v>
      </c>
      <c r="EH31" s="192">
        <f t="shared" si="37"/>
        <v>13122</v>
      </c>
      <c r="EI31" s="192">
        <f t="shared" si="37"/>
        <v>13122</v>
      </c>
      <c r="EJ31" s="192">
        <f t="shared" si="37"/>
        <v>13122</v>
      </c>
      <c r="EK31" s="192">
        <f t="shared" si="37"/>
        <v>11907</v>
      </c>
      <c r="EL31" s="192">
        <f t="shared" si="37"/>
        <v>11907</v>
      </c>
      <c r="EM31" s="192">
        <f t="shared" si="37"/>
        <v>11907</v>
      </c>
      <c r="EN31" s="192">
        <f t="shared" si="37"/>
        <v>12150</v>
      </c>
      <c r="EO31" s="192">
        <f t="shared" si="37"/>
        <v>12150</v>
      </c>
      <c r="EP31" s="192">
        <f t="shared" si="37"/>
        <v>11907</v>
      </c>
      <c r="EQ31" s="192">
        <f t="shared" si="37"/>
        <v>11907</v>
      </c>
      <c r="ER31" s="192">
        <f t="shared" si="37"/>
        <v>11907</v>
      </c>
      <c r="ES31" s="192">
        <f t="shared" si="37"/>
        <v>11907</v>
      </c>
      <c r="ET31" s="192">
        <f t="shared" si="37"/>
        <v>11907</v>
      </c>
      <c r="EU31" s="192">
        <f t="shared" si="37"/>
        <v>12150</v>
      </c>
      <c r="EV31" s="192">
        <f t="shared" si="37"/>
        <v>12150</v>
      </c>
      <c r="EW31" s="192">
        <f t="shared" si="37"/>
        <v>11907</v>
      </c>
      <c r="EX31" s="192">
        <f t="shared" si="37"/>
        <v>11907</v>
      </c>
      <c r="EY31" s="192">
        <f t="shared" si="37"/>
        <v>11907</v>
      </c>
      <c r="EZ31" s="192">
        <f t="shared" si="37"/>
        <v>11907</v>
      </c>
      <c r="FA31" s="192">
        <f t="shared" si="37"/>
        <v>11907</v>
      </c>
      <c r="FB31" s="192">
        <f t="shared" si="37"/>
        <v>12150</v>
      </c>
      <c r="FC31" s="192">
        <f t="shared" si="37"/>
        <v>12150</v>
      </c>
      <c r="FD31" s="192">
        <f t="shared" si="37"/>
        <v>13365</v>
      </c>
      <c r="FE31" s="192">
        <f t="shared" si="37"/>
        <v>12150</v>
      </c>
      <c r="FF31" s="192">
        <f t="shared" si="37"/>
        <v>12150</v>
      </c>
      <c r="FG31" s="192">
        <f t="shared" si="37"/>
        <v>12150</v>
      </c>
      <c r="FH31" s="192">
        <f t="shared" si="37"/>
        <v>12150</v>
      </c>
      <c r="FI31" s="192">
        <f t="shared" ref="FI31:HT31" si="38">ROUNDUP(FI8*0.9,)</f>
        <v>18225</v>
      </c>
      <c r="FJ31" s="192">
        <f t="shared" si="38"/>
        <v>18225</v>
      </c>
      <c r="FK31" s="192">
        <f t="shared" si="38"/>
        <v>18225</v>
      </c>
      <c r="FL31" s="192">
        <f t="shared" si="38"/>
        <v>18225</v>
      </c>
      <c r="FM31" s="192">
        <f t="shared" si="38"/>
        <v>18225</v>
      </c>
      <c r="FN31" s="192">
        <f t="shared" si="38"/>
        <v>18225</v>
      </c>
      <c r="FO31" s="192">
        <f t="shared" si="38"/>
        <v>18225</v>
      </c>
      <c r="FP31" s="192">
        <f t="shared" si="38"/>
        <v>18225</v>
      </c>
      <c r="FQ31" s="192">
        <f t="shared" si="38"/>
        <v>18225</v>
      </c>
      <c r="FR31" s="192">
        <f t="shared" si="38"/>
        <v>18225</v>
      </c>
      <c r="FS31" s="192">
        <f t="shared" si="38"/>
        <v>18225</v>
      </c>
      <c r="FT31" s="192">
        <f t="shared" si="38"/>
        <v>18225</v>
      </c>
      <c r="FU31" s="192">
        <f t="shared" si="38"/>
        <v>18225</v>
      </c>
      <c r="FV31" s="192">
        <f t="shared" si="38"/>
        <v>18225</v>
      </c>
      <c r="FW31" s="192">
        <f t="shared" si="38"/>
        <v>18225</v>
      </c>
      <c r="FX31" s="192">
        <f t="shared" si="38"/>
        <v>18225</v>
      </c>
      <c r="FY31" s="192">
        <f t="shared" si="38"/>
        <v>18225</v>
      </c>
      <c r="FZ31" s="192">
        <f t="shared" si="38"/>
        <v>18225</v>
      </c>
      <c r="GA31" s="192">
        <f t="shared" si="38"/>
        <v>18225</v>
      </c>
      <c r="GB31" s="192">
        <f t="shared" si="38"/>
        <v>18225</v>
      </c>
      <c r="GC31" s="192">
        <f t="shared" si="38"/>
        <v>18225</v>
      </c>
      <c r="GD31" s="192">
        <f t="shared" si="38"/>
        <v>18225</v>
      </c>
      <c r="GE31" s="192">
        <f t="shared" si="38"/>
        <v>18225</v>
      </c>
      <c r="GF31" s="192">
        <f t="shared" si="38"/>
        <v>18225</v>
      </c>
      <c r="GG31" s="192">
        <f t="shared" si="38"/>
        <v>12150</v>
      </c>
      <c r="GH31" s="192">
        <f t="shared" si="38"/>
        <v>12150</v>
      </c>
      <c r="GI31" s="192">
        <f t="shared" si="38"/>
        <v>19764</v>
      </c>
      <c r="GJ31" s="192">
        <f t="shared" si="38"/>
        <v>19764</v>
      </c>
      <c r="GK31" s="192">
        <f t="shared" si="38"/>
        <v>19764</v>
      </c>
      <c r="GL31" s="192">
        <f t="shared" si="38"/>
        <v>19764</v>
      </c>
      <c r="GM31" s="192">
        <f t="shared" si="38"/>
        <v>19764</v>
      </c>
      <c r="GN31" s="192">
        <f t="shared" si="38"/>
        <v>19764</v>
      </c>
      <c r="GO31" s="192">
        <f t="shared" si="38"/>
        <v>19764</v>
      </c>
      <c r="GP31" s="192">
        <f t="shared" si="38"/>
        <v>19764</v>
      </c>
      <c r="GQ31" s="192">
        <f t="shared" si="38"/>
        <v>19764</v>
      </c>
      <c r="GR31" s="192">
        <f t="shared" si="38"/>
        <v>19764</v>
      </c>
      <c r="GS31" s="192">
        <f t="shared" si="38"/>
        <v>14904</v>
      </c>
      <c r="GT31" s="192">
        <f t="shared" si="38"/>
        <v>14904</v>
      </c>
      <c r="GU31" s="192">
        <f t="shared" si="38"/>
        <v>14904</v>
      </c>
      <c r="GV31" s="192">
        <f t="shared" si="38"/>
        <v>14904</v>
      </c>
      <c r="GW31" s="192">
        <f t="shared" si="38"/>
        <v>15309</v>
      </c>
      <c r="GX31" s="192">
        <f t="shared" si="38"/>
        <v>15309</v>
      </c>
      <c r="GY31" s="192">
        <f t="shared" si="38"/>
        <v>16281</v>
      </c>
      <c r="GZ31" s="192">
        <f t="shared" si="38"/>
        <v>16281</v>
      </c>
      <c r="HA31" s="192">
        <f t="shared" si="38"/>
        <v>15309</v>
      </c>
      <c r="HB31" s="192">
        <f t="shared" si="38"/>
        <v>15309</v>
      </c>
      <c r="HC31" s="192">
        <f t="shared" si="38"/>
        <v>15309</v>
      </c>
      <c r="HD31" s="192">
        <f t="shared" si="38"/>
        <v>15309</v>
      </c>
      <c r="HE31" s="192">
        <f t="shared" si="38"/>
        <v>15309</v>
      </c>
      <c r="HF31" s="192">
        <f t="shared" si="38"/>
        <v>16281</v>
      </c>
      <c r="HG31" s="192">
        <f t="shared" si="38"/>
        <v>16281</v>
      </c>
      <c r="HH31" s="192">
        <f t="shared" si="38"/>
        <v>15309</v>
      </c>
      <c r="HI31" s="192">
        <f t="shared" si="38"/>
        <v>15309</v>
      </c>
      <c r="HJ31" s="192">
        <f t="shared" si="38"/>
        <v>15309</v>
      </c>
      <c r="HK31" s="192">
        <f t="shared" si="38"/>
        <v>15309</v>
      </c>
      <c r="HL31" s="192">
        <f t="shared" si="38"/>
        <v>15309</v>
      </c>
      <c r="HM31" s="192">
        <f t="shared" si="38"/>
        <v>13365</v>
      </c>
      <c r="HN31" s="192">
        <f t="shared" si="38"/>
        <v>16281</v>
      </c>
      <c r="HO31" s="192">
        <f t="shared" si="38"/>
        <v>15309</v>
      </c>
      <c r="HP31" s="192">
        <f t="shared" si="38"/>
        <v>15309</v>
      </c>
      <c r="HQ31" s="192">
        <f t="shared" si="38"/>
        <v>15309</v>
      </c>
      <c r="HR31" s="192">
        <f t="shared" si="38"/>
        <v>15309</v>
      </c>
      <c r="HS31" s="192">
        <f t="shared" si="38"/>
        <v>15309</v>
      </c>
      <c r="HT31" s="192">
        <f t="shared" si="38"/>
        <v>16281</v>
      </c>
      <c r="HU31" s="192">
        <f t="shared" ref="HU31:JV31" si="39">ROUNDUP(HU8*0.9,)</f>
        <v>16281</v>
      </c>
      <c r="HV31" s="192">
        <f t="shared" si="39"/>
        <v>15309</v>
      </c>
      <c r="HW31" s="192">
        <f t="shared" si="39"/>
        <v>15309</v>
      </c>
      <c r="HX31" s="192">
        <f t="shared" si="39"/>
        <v>15309</v>
      </c>
      <c r="HY31" s="192">
        <f t="shared" si="39"/>
        <v>15309</v>
      </c>
      <c r="HZ31" s="192">
        <f t="shared" si="39"/>
        <v>15309</v>
      </c>
      <c r="IA31" s="192">
        <f t="shared" si="39"/>
        <v>16281</v>
      </c>
      <c r="IB31" s="192">
        <f t="shared" si="39"/>
        <v>16281</v>
      </c>
      <c r="IC31" s="192">
        <f t="shared" si="39"/>
        <v>15309</v>
      </c>
      <c r="ID31" s="192">
        <f t="shared" si="39"/>
        <v>15309</v>
      </c>
      <c r="IE31" s="192">
        <f t="shared" si="39"/>
        <v>15309</v>
      </c>
      <c r="IF31" s="192">
        <f t="shared" si="39"/>
        <v>15309</v>
      </c>
      <c r="IG31" s="192">
        <f t="shared" si="39"/>
        <v>15309</v>
      </c>
      <c r="IH31" s="192">
        <f t="shared" si="39"/>
        <v>16281</v>
      </c>
      <c r="II31" s="192">
        <f t="shared" si="39"/>
        <v>16281</v>
      </c>
      <c r="IJ31" s="192">
        <f t="shared" si="39"/>
        <v>13770</v>
      </c>
      <c r="IK31" s="192">
        <f t="shared" si="39"/>
        <v>13770</v>
      </c>
      <c r="IL31" s="192">
        <f t="shared" si="39"/>
        <v>13770</v>
      </c>
      <c r="IM31" s="192">
        <f t="shared" si="39"/>
        <v>13770</v>
      </c>
      <c r="IN31" s="192">
        <f t="shared" si="39"/>
        <v>13770</v>
      </c>
      <c r="IO31" s="192">
        <f t="shared" si="39"/>
        <v>15309</v>
      </c>
      <c r="IP31" s="192">
        <f t="shared" si="39"/>
        <v>15309</v>
      </c>
      <c r="IQ31" s="192">
        <f t="shared" si="39"/>
        <v>13365</v>
      </c>
      <c r="IR31" s="192">
        <f t="shared" si="39"/>
        <v>13365</v>
      </c>
      <c r="IS31" s="192">
        <f t="shared" si="39"/>
        <v>13365</v>
      </c>
      <c r="IT31" s="192">
        <f t="shared" si="39"/>
        <v>13365</v>
      </c>
      <c r="IU31" s="192">
        <f t="shared" si="39"/>
        <v>13365</v>
      </c>
      <c r="IV31" s="192">
        <f t="shared" si="39"/>
        <v>15309</v>
      </c>
      <c r="IW31" s="192">
        <f t="shared" si="39"/>
        <v>15309</v>
      </c>
      <c r="IX31" s="192">
        <f t="shared" si="39"/>
        <v>13365</v>
      </c>
      <c r="IY31" s="192">
        <f t="shared" si="39"/>
        <v>13365</v>
      </c>
      <c r="IZ31" s="192">
        <f t="shared" si="39"/>
        <v>13365</v>
      </c>
      <c r="JA31" s="192">
        <f t="shared" si="39"/>
        <v>13365</v>
      </c>
      <c r="JB31" s="192">
        <f t="shared" si="39"/>
        <v>13365</v>
      </c>
      <c r="JC31" s="192">
        <f t="shared" si="39"/>
        <v>15309</v>
      </c>
      <c r="JD31" s="192">
        <f t="shared" si="39"/>
        <v>15309</v>
      </c>
      <c r="JE31" s="192">
        <f t="shared" si="39"/>
        <v>13365</v>
      </c>
      <c r="JF31" s="192">
        <f t="shared" si="39"/>
        <v>13365</v>
      </c>
      <c r="JG31" s="192">
        <f t="shared" si="39"/>
        <v>13365</v>
      </c>
      <c r="JH31" s="192">
        <f t="shared" si="39"/>
        <v>13365</v>
      </c>
      <c r="JI31" s="192">
        <f t="shared" si="39"/>
        <v>13365</v>
      </c>
      <c r="JJ31" s="192">
        <f t="shared" si="39"/>
        <v>15309</v>
      </c>
      <c r="JK31" s="192">
        <f t="shared" si="39"/>
        <v>15309</v>
      </c>
      <c r="JL31" s="192">
        <f t="shared" si="39"/>
        <v>13365</v>
      </c>
      <c r="JM31" s="192">
        <f t="shared" si="39"/>
        <v>13365</v>
      </c>
      <c r="JN31" s="192">
        <f t="shared" si="39"/>
        <v>13365</v>
      </c>
      <c r="JO31" s="192">
        <f t="shared" si="39"/>
        <v>13365</v>
      </c>
      <c r="JP31" s="192">
        <f t="shared" si="39"/>
        <v>13365</v>
      </c>
      <c r="JQ31" s="192">
        <f t="shared" si="39"/>
        <v>15309</v>
      </c>
      <c r="JR31" s="192">
        <f t="shared" si="39"/>
        <v>15309</v>
      </c>
      <c r="JS31" s="192">
        <f t="shared" si="39"/>
        <v>14337</v>
      </c>
      <c r="JT31" s="192">
        <f t="shared" si="39"/>
        <v>14337</v>
      </c>
      <c r="JU31" s="192">
        <f t="shared" si="39"/>
        <v>14337</v>
      </c>
      <c r="JV31" s="192">
        <f t="shared" si="39"/>
        <v>14337</v>
      </c>
    </row>
    <row r="32" spans="1:282" s="53" customFormat="1" x14ac:dyDescent="0.2">
      <c r="A32" s="229" t="s">
        <v>300</v>
      </c>
      <c r="B32" s="206"/>
      <c r="C32" s="94"/>
      <c r="D32" s="94"/>
      <c r="E32" s="94"/>
      <c r="F32" s="94"/>
      <c r="G32" s="94"/>
      <c r="H32" s="94"/>
      <c r="I32" s="94"/>
      <c r="J32" s="94"/>
      <c r="K32" s="94"/>
      <c r="L32" s="94"/>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row>
    <row r="33" spans="1:282" s="53" customFormat="1" x14ac:dyDescent="0.2">
      <c r="A33" s="88">
        <v>1</v>
      </c>
      <c r="B33" s="7" t="e">
        <f>B30</f>
        <v>#REF!</v>
      </c>
      <c r="C33" s="7" t="e">
        <f t="shared" ref="C33:BN33" si="40">C30</f>
        <v>#REF!</v>
      </c>
      <c r="D33" s="7" t="e">
        <f t="shared" si="40"/>
        <v>#REF!</v>
      </c>
      <c r="E33" s="7" t="e">
        <f t="shared" si="40"/>
        <v>#REF!</v>
      </c>
      <c r="F33" s="7" t="e">
        <f t="shared" si="40"/>
        <v>#REF!</v>
      </c>
      <c r="G33" s="7" t="e">
        <f t="shared" si="40"/>
        <v>#REF!</v>
      </c>
      <c r="H33" s="7">
        <f t="shared" si="40"/>
        <v>30173</v>
      </c>
      <c r="I33" s="7">
        <f t="shared" si="40"/>
        <v>41918</v>
      </c>
      <c r="J33" s="7">
        <f t="shared" si="40"/>
        <v>41918</v>
      </c>
      <c r="K33" s="7">
        <f t="shared" si="40"/>
        <v>41918</v>
      </c>
      <c r="L33" s="7">
        <f t="shared" si="40"/>
        <v>36248</v>
      </c>
      <c r="M33" s="7">
        <f t="shared" si="40"/>
        <v>36248</v>
      </c>
      <c r="N33" s="7">
        <f t="shared" si="40"/>
        <v>36248</v>
      </c>
      <c r="O33" s="7">
        <f t="shared" si="40"/>
        <v>36248</v>
      </c>
      <c r="P33" s="7">
        <f t="shared" si="40"/>
        <v>36248</v>
      </c>
      <c r="Q33" s="7">
        <f t="shared" si="40"/>
        <v>36248</v>
      </c>
      <c r="R33" s="7">
        <f t="shared" si="40"/>
        <v>29525</v>
      </c>
      <c r="S33" s="7">
        <f t="shared" si="40"/>
        <v>16160</v>
      </c>
      <c r="T33" s="7">
        <f t="shared" si="40"/>
        <v>16160</v>
      </c>
      <c r="U33" s="7">
        <f t="shared" si="40"/>
        <v>16160</v>
      </c>
      <c r="V33" s="7">
        <f t="shared" si="40"/>
        <v>16160</v>
      </c>
      <c r="W33" s="7">
        <f t="shared" si="40"/>
        <v>16160</v>
      </c>
      <c r="X33" s="7">
        <f t="shared" si="40"/>
        <v>17780</v>
      </c>
      <c r="Y33" s="7">
        <f t="shared" si="40"/>
        <v>17780</v>
      </c>
      <c r="Z33" s="7">
        <f t="shared" si="40"/>
        <v>17780</v>
      </c>
      <c r="AA33" s="7">
        <f t="shared" si="40"/>
        <v>17780</v>
      </c>
      <c r="AB33" s="7">
        <f t="shared" si="40"/>
        <v>17780</v>
      </c>
      <c r="AC33" s="7">
        <f t="shared" si="40"/>
        <v>16160</v>
      </c>
      <c r="AD33" s="7">
        <f t="shared" si="40"/>
        <v>16160</v>
      </c>
      <c r="AE33" s="7">
        <f t="shared" si="40"/>
        <v>16160</v>
      </c>
      <c r="AF33" s="7">
        <f t="shared" si="40"/>
        <v>16160</v>
      </c>
      <c r="AG33" s="7">
        <f t="shared" si="40"/>
        <v>16160</v>
      </c>
      <c r="AH33" s="7">
        <f t="shared" si="40"/>
        <v>19400</v>
      </c>
      <c r="AI33" s="7">
        <f t="shared" si="40"/>
        <v>19400</v>
      </c>
      <c r="AJ33" s="7">
        <f t="shared" si="40"/>
        <v>19400</v>
      </c>
      <c r="AK33" s="7">
        <f t="shared" si="40"/>
        <v>19400</v>
      </c>
      <c r="AL33" s="7">
        <f t="shared" si="40"/>
        <v>19400</v>
      </c>
      <c r="AM33" s="7">
        <f t="shared" si="40"/>
        <v>21020</v>
      </c>
      <c r="AN33" s="7">
        <f t="shared" si="40"/>
        <v>23045</v>
      </c>
      <c r="AO33" s="7">
        <f t="shared" si="40"/>
        <v>23450</v>
      </c>
      <c r="AP33" s="7">
        <f t="shared" si="40"/>
        <v>23450</v>
      </c>
      <c r="AQ33" s="7">
        <f t="shared" si="40"/>
        <v>23450</v>
      </c>
      <c r="AR33" s="7">
        <f t="shared" si="40"/>
        <v>23450</v>
      </c>
      <c r="AS33" s="7">
        <f t="shared" si="40"/>
        <v>23450</v>
      </c>
      <c r="AT33" s="7">
        <f t="shared" si="40"/>
        <v>23450</v>
      </c>
      <c r="AU33" s="7">
        <f t="shared" si="40"/>
        <v>23450</v>
      </c>
      <c r="AV33" s="7">
        <f t="shared" si="40"/>
        <v>23450</v>
      </c>
      <c r="AW33" s="7">
        <f t="shared" si="40"/>
        <v>23450</v>
      </c>
      <c r="AX33" s="7">
        <f t="shared" si="40"/>
        <v>23450</v>
      </c>
      <c r="AY33" s="7">
        <f t="shared" si="40"/>
        <v>21830</v>
      </c>
      <c r="AZ33" s="7">
        <f t="shared" si="40"/>
        <v>21830</v>
      </c>
      <c r="BA33" s="7">
        <f t="shared" si="40"/>
        <v>23450</v>
      </c>
      <c r="BB33" s="7">
        <f t="shared" si="40"/>
        <v>23450</v>
      </c>
      <c r="BC33" s="7">
        <f t="shared" si="40"/>
        <v>25070</v>
      </c>
      <c r="BD33" s="7">
        <f t="shared" si="40"/>
        <v>27095</v>
      </c>
      <c r="BE33" s="7">
        <f t="shared" si="40"/>
        <v>27095</v>
      </c>
      <c r="BF33" s="7">
        <f t="shared" si="40"/>
        <v>27095</v>
      </c>
      <c r="BG33" s="7">
        <f t="shared" si="40"/>
        <v>27095</v>
      </c>
      <c r="BH33" s="7">
        <f t="shared" si="40"/>
        <v>29120</v>
      </c>
      <c r="BI33" s="7">
        <f t="shared" si="40"/>
        <v>31550</v>
      </c>
      <c r="BJ33" s="7">
        <f t="shared" si="40"/>
        <v>31550</v>
      </c>
      <c r="BK33" s="7">
        <f t="shared" si="40"/>
        <v>29120</v>
      </c>
      <c r="BL33" s="7">
        <f t="shared" si="40"/>
        <v>25070</v>
      </c>
      <c r="BM33" s="7">
        <f t="shared" si="40"/>
        <v>25070</v>
      </c>
      <c r="BN33" s="7">
        <f t="shared" si="40"/>
        <v>27095</v>
      </c>
      <c r="BO33" s="7">
        <f t="shared" ref="BO33:DY33" si="41">BO30</f>
        <v>27095</v>
      </c>
      <c r="BP33" s="7">
        <f t="shared" si="41"/>
        <v>20210</v>
      </c>
      <c r="BQ33" s="7">
        <f t="shared" si="41"/>
        <v>20574</v>
      </c>
      <c r="BR33" s="7">
        <f t="shared" si="41"/>
        <v>20574</v>
      </c>
      <c r="BS33" s="7">
        <f t="shared" si="41"/>
        <v>20574</v>
      </c>
      <c r="BT33" s="7">
        <f t="shared" si="41"/>
        <v>19359</v>
      </c>
      <c r="BU33" s="7">
        <f t="shared" si="41"/>
        <v>19359</v>
      </c>
      <c r="BV33" s="7">
        <f t="shared" si="41"/>
        <v>20574</v>
      </c>
      <c r="BW33" s="7">
        <f t="shared" si="41"/>
        <v>20574</v>
      </c>
      <c r="BX33" s="7">
        <f t="shared" si="41"/>
        <v>20574</v>
      </c>
      <c r="BY33" s="7">
        <f t="shared" si="41"/>
        <v>19359</v>
      </c>
      <c r="BZ33" s="7">
        <f t="shared" si="41"/>
        <v>19359</v>
      </c>
      <c r="CA33" s="7">
        <f t="shared" si="41"/>
        <v>19359</v>
      </c>
      <c r="CB33" s="7">
        <f t="shared" si="41"/>
        <v>19359</v>
      </c>
      <c r="CC33" s="7">
        <f t="shared" si="41"/>
        <v>19359</v>
      </c>
      <c r="CD33" s="7">
        <f t="shared" si="41"/>
        <v>19359</v>
      </c>
      <c r="CE33" s="7">
        <f t="shared" si="41"/>
        <v>19359</v>
      </c>
      <c r="CF33" s="7">
        <f t="shared" si="41"/>
        <v>19359</v>
      </c>
      <c r="CG33" s="7">
        <f t="shared" si="41"/>
        <v>19359</v>
      </c>
      <c r="CH33" s="7">
        <f t="shared" si="41"/>
        <v>19359</v>
      </c>
      <c r="CI33" s="7">
        <f t="shared" si="41"/>
        <v>19359</v>
      </c>
      <c r="CJ33" s="7">
        <f t="shared" si="41"/>
        <v>19359</v>
      </c>
      <c r="CK33" s="7">
        <f t="shared" si="41"/>
        <v>19359</v>
      </c>
      <c r="CL33" s="7">
        <f t="shared" si="41"/>
        <v>19359</v>
      </c>
      <c r="CM33" s="7">
        <f t="shared" si="41"/>
        <v>19359</v>
      </c>
      <c r="CN33" s="7">
        <f t="shared" si="41"/>
        <v>19359</v>
      </c>
      <c r="CO33" s="7">
        <f t="shared" si="41"/>
        <v>19359</v>
      </c>
      <c r="CP33" s="7">
        <f t="shared" si="41"/>
        <v>19359</v>
      </c>
      <c r="CQ33" s="7">
        <f t="shared" si="41"/>
        <v>19359</v>
      </c>
      <c r="CR33" s="7">
        <f t="shared" si="41"/>
        <v>19359</v>
      </c>
      <c r="CS33" s="7">
        <f t="shared" si="41"/>
        <v>19359</v>
      </c>
      <c r="CT33" s="7">
        <f t="shared" si="41"/>
        <v>19359</v>
      </c>
      <c r="CU33" s="7">
        <f t="shared" si="41"/>
        <v>19359</v>
      </c>
      <c r="CV33" s="7">
        <f t="shared" si="41"/>
        <v>11867</v>
      </c>
      <c r="CW33" s="7">
        <f t="shared" si="41"/>
        <v>11867</v>
      </c>
      <c r="CX33" s="7">
        <f t="shared" si="41"/>
        <v>12272</v>
      </c>
      <c r="CY33" s="7">
        <f t="shared" si="41"/>
        <v>12272</v>
      </c>
      <c r="CZ33" s="7">
        <f t="shared" si="41"/>
        <v>11867</v>
      </c>
      <c r="DA33" s="7">
        <f t="shared" si="41"/>
        <v>11867</v>
      </c>
      <c r="DB33" s="7">
        <f t="shared" si="41"/>
        <v>11867</v>
      </c>
      <c r="DC33" s="7">
        <f t="shared" si="41"/>
        <v>11867</v>
      </c>
      <c r="DD33" s="7">
        <f t="shared" si="41"/>
        <v>11867</v>
      </c>
      <c r="DE33" s="7">
        <f t="shared" si="41"/>
        <v>12272</v>
      </c>
      <c r="DF33" s="7">
        <f t="shared" si="41"/>
        <v>12272</v>
      </c>
      <c r="DG33" s="7">
        <f t="shared" si="41"/>
        <v>11867</v>
      </c>
      <c r="DH33" s="7">
        <f t="shared" si="41"/>
        <v>11867</v>
      </c>
      <c r="DI33" s="7">
        <f t="shared" si="41"/>
        <v>11867</v>
      </c>
      <c r="DJ33" s="7">
        <f t="shared" si="41"/>
        <v>11057</v>
      </c>
      <c r="DK33" s="7">
        <f t="shared" si="41"/>
        <v>11057</v>
      </c>
      <c r="DL33" s="7">
        <f t="shared" si="41"/>
        <v>11624</v>
      </c>
      <c r="DM33" s="7">
        <f t="shared" si="41"/>
        <v>11624</v>
      </c>
      <c r="DN33" s="7">
        <f t="shared" si="41"/>
        <v>11057</v>
      </c>
      <c r="DO33" s="7">
        <f t="shared" si="41"/>
        <v>11057</v>
      </c>
      <c r="DP33" s="7">
        <f t="shared" si="41"/>
        <v>11057</v>
      </c>
      <c r="DQ33" s="7">
        <f t="shared" si="41"/>
        <v>11057</v>
      </c>
      <c r="DR33" s="7">
        <f t="shared" si="41"/>
        <v>11057</v>
      </c>
      <c r="DS33" s="7">
        <f t="shared" si="41"/>
        <v>11624</v>
      </c>
      <c r="DT33" s="7">
        <f t="shared" si="41"/>
        <v>11624</v>
      </c>
      <c r="DU33" s="7">
        <f t="shared" si="41"/>
        <v>11057</v>
      </c>
      <c r="DV33" s="7">
        <f t="shared" si="41"/>
        <v>11057</v>
      </c>
      <c r="DW33" s="7">
        <f t="shared" si="41"/>
        <v>11057</v>
      </c>
      <c r="DX33" s="7">
        <f t="shared" si="41"/>
        <v>11057</v>
      </c>
      <c r="DY33" s="7">
        <f t="shared" si="41"/>
        <v>11867</v>
      </c>
      <c r="DZ33" s="7">
        <f t="shared" ref="DZ33:FH33" si="42">DZ30</f>
        <v>11624</v>
      </c>
      <c r="EA33" s="7">
        <f t="shared" si="42"/>
        <v>11624</v>
      </c>
      <c r="EB33" s="7">
        <f t="shared" si="42"/>
        <v>11624</v>
      </c>
      <c r="EC33" s="7">
        <f t="shared" si="42"/>
        <v>10652</v>
      </c>
      <c r="ED33" s="7">
        <f t="shared" si="42"/>
        <v>10652</v>
      </c>
      <c r="EE33" s="7">
        <f t="shared" si="42"/>
        <v>10652</v>
      </c>
      <c r="EF33" s="7">
        <f t="shared" si="42"/>
        <v>10652</v>
      </c>
      <c r="EG33" s="7">
        <f t="shared" si="42"/>
        <v>10652</v>
      </c>
      <c r="EH33" s="7">
        <f t="shared" si="42"/>
        <v>11624</v>
      </c>
      <c r="EI33" s="7">
        <f t="shared" si="42"/>
        <v>11624</v>
      </c>
      <c r="EJ33" s="7">
        <f t="shared" si="42"/>
        <v>11624</v>
      </c>
      <c r="EK33" s="7">
        <f t="shared" si="42"/>
        <v>10409</v>
      </c>
      <c r="EL33" s="7">
        <f t="shared" si="42"/>
        <v>10409</v>
      </c>
      <c r="EM33" s="7">
        <f t="shared" si="42"/>
        <v>10409</v>
      </c>
      <c r="EN33" s="7">
        <f t="shared" si="42"/>
        <v>10652</v>
      </c>
      <c r="EO33" s="7">
        <f t="shared" si="42"/>
        <v>10652</v>
      </c>
      <c r="EP33" s="7">
        <f t="shared" si="42"/>
        <v>10409</v>
      </c>
      <c r="EQ33" s="7">
        <f t="shared" si="42"/>
        <v>10409</v>
      </c>
      <c r="ER33" s="7">
        <f t="shared" si="42"/>
        <v>10409</v>
      </c>
      <c r="ES33" s="7">
        <f t="shared" si="42"/>
        <v>10409</v>
      </c>
      <c r="ET33" s="7">
        <f t="shared" si="42"/>
        <v>10409</v>
      </c>
      <c r="EU33" s="7">
        <f t="shared" si="42"/>
        <v>10652</v>
      </c>
      <c r="EV33" s="7">
        <f t="shared" si="42"/>
        <v>10652</v>
      </c>
      <c r="EW33" s="7">
        <f t="shared" si="42"/>
        <v>10409</v>
      </c>
      <c r="EX33" s="7">
        <f t="shared" si="42"/>
        <v>10409</v>
      </c>
      <c r="EY33" s="7">
        <f t="shared" si="42"/>
        <v>10409</v>
      </c>
      <c r="EZ33" s="7">
        <f t="shared" si="42"/>
        <v>10409</v>
      </c>
      <c r="FA33" s="7">
        <f t="shared" si="42"/>
        <v>10409</v>
      </c>
      <c r="FB33" s="7">
        <f t="shared" si="42"/>
        <v>10652</v>
      </c>
      <c r="FC33" s="7">
        <f t="shared" si="42"/>
        <v>10652</v>
      </c>
      <c r="FD33" s="7">
        <f t="shared" si="42"/>
        <v>11867</v>
      </c>
      <c r="FE33" s="7">
        <f t="shared" si="42"/>
        <v>10652</v>
      </c>
      <c r="FF33" s="7">
        <f t="shared" si="42"/>
        <v>10652</v>
      </c>
      <c r="FG33" s="7">
        <f t="shared" si="42"/>
        <v>10652</v>
      </c>
      <c r="FH33" s="7">
        <f t="shared" si="42"/>
        <v>10652</v>
      </c>
      <c r="FI33" s="7">
        <f t="shared" ref="FI33:HT33" si="43">FI30</f>
        <v>16727</v>
      </c>
      <c r="FJ33" s="7">
        <f t="shared" si="43"/>
        <v>16727</v>
      </c>
      <c r="FK33" s="7">
        <f t="shared" si="43"/>
        <v>16727</v>
      </c>
      <c r="FL33" s="7">
        <f t="shared" si="43"/>
        <v>16727</v>
      </c>
      <c r="FM33" s="7">
        <f t="shared" si="43"/>
        <v>16727</v>
      </c>
      <c r="FN33" s="7">
        <f t="shared" si="43"/>
        <v>16727</v>
      </c>
      <c r="FO33" s="7">
        <f t="shared" si="43"/>
        <v>16727</v>
      </c>
      <c r="FP33" s="7">
        <f t="shared" si="43"/>
        <v>16727</v>
      </c>
      <c r="FQ33" s="7">
        <f t="shared" si="43"/>
        <v>16727</v>
      </c>
      <c r="FR33" s="7">
        <f t="shared" si="43"/>
        <v>16727</v>
      </c>
      <c r="FS33" s="7">
        <f t="shared" si="43"/>
        <v>16727</v>
      </c>
      <c r="FT33" s="7">
        <f t="shared" si="43"/>
        <v>16727</v>
      </c>
      <c r="FU33" s="7">
        <f t="shared" si="43"/>
        <v>16727</v>
      </c>
      <c r="FV33" s="7">
        <f t="shared" si="43"/>
        <v>16727</v>
      </c>
      <c r="FW33" s="7">
        <f t="shared" si="43"/>
        <v>16727</v>
      </c>
      <c r="FX33" s="7">
        <f t="shared" si="43"/>
        <v>16727</v>
      </c>
      <c r="FY33" s="7">
        <f t="shared" si="43"/>
        <v>16727</v>
      </c>
      <c r="FZ33" s="7">
        <f t="shared" si="43"/>
        <v>16727</v>
      </c>
      <c r="GA33" s="7">
        <f t="shared" si="43"/>
        <v>16727</v>
      </c>
      <c r="GB33" s="7">
        <f t="shared" si="43"/>
        <v>16727</v>
      </c>
      <c r="GC33" s="7">
        <f t="shared" si="43"/>
        <v>16727</v>
      </c>
      <c r="GD33" s="7">
        <f t="shared" si="43"/>
        <v>16727</v>
      </c>
      <c r="GE33" s="7">
        <f t="shared" si="43"/>
        <v>16727</v>
      </c>
      <c r="GF33" s="7">
        <f t="shared" si="43"/>
        <v>16727</v>
      </c>
      <c r="GG33" s="7">
        <f t="shared" si="43"/>
        <v>10652</v>
      </c>
      <c r="GH33" s="7">
        <f t="shared" si="43"/>
        <v>10652</v>
      </c>
      <c r="GI33" s="7">
        <f t="shared" si="43"/>
        <v>18266</v>
      </c>
      <c r="GJ33" s="7">
        <f t="shared" si="43"/>
        <v>18266</v>
      </c>
      <c r="GK33" s="7">
        <f t="shared" si="43"/>
        <v>18266</v>
      </c>
      <c r="GL33" s="7">
        <f t="shared" si="43"/>
        <v>18266</v>
      </c>
      <c r="GM33" s="7">
        <f t="shared" si="43"/>
        <v>18266</v>
      </c>
      <c r="GN33" s="7">
        <f t="shared" si="43"/>
        <v>18266</v>
      </c>
      <c r="GO33" s="7">
        <f t="shared" si="43"/>
        <v>18266</v>
      </c>
      <c r="GP33" s="7">
        <f t="shared" si="43"/>
        <v>18266</v>
      </c>
      <c r="GQ33" s="7">
        <f t="shared" si="43"/>
        <v>18266</v>
      </c>
      <c r="GR33" s="7">
        <f t="shared" si="43"/>
        <v>18266</v>
      </c>
      <c r="GS33" s="7">
        <f t="shared" si="43"/>
        <v>13406</v>
      </c>
      <c r="GT33" s="7">
        <f t="shared" si="43"/>
        <v>13406</v>
      </c>
      <c r="GU33" s="7">
        <f t="shared" si="43"/>
        <v>13406</v>
      </c>
      <c r="GV33" s="7">
        <f t="shared" si="43"/>
        <v>13406</v>
      </c>
      <c r="GW33" s="7">
        <f t="shared" si="43"/>
        <v>13811</v>
      </c>
      <c r="GX33" s="7">
        <f t="shared" si="43"/>
        <v>13811</v>
      </c>
      <c r="GY33" s="7">
        <f t="shared" si="43"/>
        <v>14783</v>
      </c>
      <c r="GZ33" s="7">
        <f t="shared" si="43"/>
        <v>14783</v>
      </c>
      <c r="HA33" s="7">
        <f t="shared" si="43"/>
        <v>13811</v>
      </c>
      <c r="HB33" s="7">
        <f t="shared" si="43"/>
        <v>13811</v>
      </c>
      <c r="HC33" s="7">
        <f t="shared" si="43"/>
        <v>13811</v>
      </c>
      <c r="HD33" s="7">
        <f t="shared" si="43"/>
        <v>13811</v>
      </c>
      <c r="HE33" s="7">
        <f t="shared" si="43"/>
        <v>13811</v>
      </c>
      <c r="HF33" s="7">
        <f t="shared" si="43"/>
        <v>14783</v>
      </c>
      <c r="HG33" s="7">
        <f t="shared" si="43"/>
        <v>14783</v>
      </c>
      <c r="HH33" s="7">
        <f t="shared" si="43"/>
        <v>13811</v>
      </c>
      <c r="HI33" s="7">
        <f t="shared" si="43"/>
        <v>13811</v>
      </c>
      <c r="HJ33" s="7">
        <f t="shared" si="43"/>
        <v>13811</v>
      </c>
      <c r="HK33" s="7">
        <f t="shared" si="43"/>
        <v>13811</v>
      </c>
      <c r="HL33" s="7">
        <f t="shared" si="43"/>
        <v>13811</v>
      </c>
      <c r="HM33" s="7">
        <f t="shared" si="43"/>
        <v>11867</v>
      </c>
      <c r="HN33" s="7">
        <f t="shared" si="43"/>
        <v>14783</v>
      </c>
      <c r="HO33" s="7">
        <f t="shared" si="43"/>
        <v>13811</v>
      </c>
      <c r="HP33" s="7">
        <f t="shared" si="43"/>
        <v>13811</v>
      </c>
      <c r="HQ33" s="7">
        <f t="shared" si="43"/>
        <v>13811</v>
      </c>
      <c r="HR33" s="7">
        <f t="shared" si="43"/>
        <v>13811</v>
      </c>
      <c r="HS33" s="7">
        <f t="shared" si="43"/>
        <v>13811</v>
      </c>
      <c r="HT33" s="7">
        <f t="shared" si="43"/>
        <v>14783</v>
      </c>
      <c r="HU33" s="7">
        <f t="shared" ref="HU33:JV33" si="44">HU30</f>
        <v>14783</v>
      </c>
      <c r="HV33" s="7">
        <f t="shared" si="44"/>
        <v>13811</v>
      </c>
      <c r="HW33" s="7">
        <f t="shared" si="44"/>
        <v>13811</v>
      </c>
      <c r="HX33" s="7">
        <f t="shared" si="44"/>
        <v>13811</v>
      </c>
      <c r="HY33" s="7">
        <f t="shared" si="44"/>
        <v>13811</v>
      </c>
      <c r="HZ33" s="7">
        <f t="shared" si="44"/>
        <v>13811</v>
      </c>
      <c r="IA33" s="7">
        <f t="shared" si="44"/>
        <v>14783</v>
      </c>
      <c r="IB33" s="7">
        <f t="shared" si="44"/>
        <v>14783</v>
      </c>
      <c r="IC33" s="7">
        <f t="shared" si="44"/>
        <v>13811</v>
      </c>
      <c r="ID33" s="7">
        <f t="shared" si="44"/>
        <v>13811</v>
      </c>
      <c r="IE33" s="7">
        <f t="shared" si="44"/>
        <v>13811</v>
      </c>
      <c r="IF33" s="7">
        <f t="shared" si="44"/>
        <v>13811</v>
      </c>
      <c r="IG33" s="7">
        <f t="shared" si="44"/>
        <v>13811</v>
      </c>
      <c r="IH33" s="7">
        <f t="shared" si="44"/>
        <v>14783</v>
      </c>
      <c r="II33" s="7">
        <f t="shared" si="44"/>
        <v>14783</v>
      </c>
      <c r="IJ33" s="7">
        <f t="shared" si="44"/>
        <v>12272</v>
      </c>
      <c r="IK33" s="7">
        <f t="shared" si="44"/>
        <v>12272</v>
      </c>
      <c r="IL33" s="7">
        <f t="shared" si="44"/>
        <v>12272</v>
      </c>
      <c r="IM33" s="7">
        <f t="shared" si="44"/>
        <v>12272</v>
      </c>
      <c r="IN33" s="7">
        <f t="shared" si="44"/>
        <v>12272</v>
      </c>
      <c r="IO33" s="7">
        <f t="shared" si="44"/>
        <v>13811</v>
      </c>
      <c r="IP33" s="7">
        <f t="shared" si="44"/>
        <v>13811</v>
      </c>
      <c r="IQ33" s="7">
        <f t="shared" si="44"/>
        <v>11867</v>
      </c>
      <c r="IR33" s="7">
        <f t="shared" si="44"/>
        <v>11867</v>
      </c>
      <c r="IS33" s="7">
        <f t="shared" si="44"/>
        <v>11867</v>
      </c>
      <c r="IT33" s="7">
        <f t="shared" si="44"/>
        <v>11867</v>
      </c>
      <c r="IU33" s="7">
        <f t="shared" si="44"/>
        <v>11867</v>
      </c>
      <c r="IV33" s="7">
        <f t="shared" si="44"/>
        <v>13811</v>
      </c>
      <c r="IW33" s="7">
        <f t="shared" si="44"/>
        <v>13811</v>
      </c>
      <c r="IX33" s="7">
        <f t="shared" si="44"/>
        <v>11867</v>
      </c>
      <c r="IY33" s="7">
        <f t="shared" si="44"/>
        <v>11867</v>
      </c>
      <c r="IZ33" s="7">
        <f t="shared" si="44"/>
        <v>11867</v>
      </c>
      <c r="JA33" s="7">
        <f t="shared" si="44"/>
        <v>11867</v>
      </c>
      <c r="JB33" s="7">
        <f t="shared" si="44"/>
        <v>11867</v>
      </c>
      <c r="JC33" s="7">
        <f t="shared" si="44"/>
        <v>13811</v>
      </c>
      <c r="JD33" s="7">
        <f t="shared" si="44"/>
        <v>13811</v>
      </c>
      <c r="JE33" s="7">
        <f t="shared" si="44"/>
        <v>11867</v>
      </c>
      <c r="JF33" s="7">
        <f t="shared" si="44"/>
        <v>11867</v>
      </c>
      <c r="JG33" s="7">
        <f t="shared" si="44"/>
        <v>11867</v>
      </c>
      <c r="JH33" s="7">
        <f t="shared" si="44"/>
        <v>11867</v>
      </c>
      <c r="JI33" s="7">
        <f t="shared" si="44"/>
        <v>11867</v>
      </c>
      <c r="JJ33" s="7">
        <f t="shared" si="44"/>
        <v>13811</v>
      </c>
      <c r="JK33" s="7">
        <f t="shared" si="44"/>
        <v>13811</v>
      </c>
      <c r="JL33" s="7">
        <f t="shared" si="44"/>
        <v>11867</v>
      </c>
      <c r="JM33" s="7">
        <f t="shared" si="44"/>
        <v>11867</v>
      </c>
      <c r="JN33" s="7">
        <f t="shared" si="44"/>
        <v>11867</v>
      </c>
      <c r="JO33" s="7">
        <f t="shared" si="44"/>
        <v>11867</v>
      </c>
      <c r="JP33" s="7">
        <f t="shared" si="44"/>
        <v>11867</v>
      </c>
      <c r="JQ33" s="7">
        <f t="shared" si="44"/>
        <v>13811</v>
      </c>
      <c r="JR33" s="7">
        <f t="shared" si="44"/>
        <v>13811</v>
      </c>
      <c r="JS33" s="7">
        <f t="shared" si="44"/>
        <v>12839</v>
      </c>
      <c r="JT33" s="7">
        <f t="shared" si="44"/>
        <v>12839</v>
      </c>
      <c r="JU33" s="7">
        <f t="shared" si="44"/>
        <v>12839</v>
      </c>
      <c r="JV33" s="7">
        <f t="shared" si="44"/>
        <v>12839</v>
      </c>
    </row>
    <row r="34" spans="1:282" s="53" customFormat="1" x14ac:dyDescent="0.2">
      <c r="A34" s="88">
        <v>2</v>
      </c>
      <c r="B34" s="7" t="e">
        <f>B31</f>
        <v>#REF!</v>
      </c>
      <c r="C34" s="7" t="e">
        <f t="shared" ref="C34:BN34" si="45">C31</f>
        <v>#REF!</v>
      </c>
      <c r="D34" s="7" t="e">
        <f t="shared" si="45"/>
        <v>#REF!</v>
      </c>
      <c r="E34" s="7" t="e">
        <f t="shared" si="45"/>
        <v>#REF!</v>
      </c>
      <c r="F34" s="7" t="e">
        <f t="shared" si="45"/>
        <v>#REF!</v>
      </c>
      <c r="G34" s="7" t="e">
        <f t="shared" si="45"/>
        <v>#REF!</v>
      </c>
      <c r="H34" s="7">
        <f t="shared" si="45"/>
        <v>31995</v>
      </c>
      <c r="I34" s="7">
        <f t="shared" si="45"/>
        <v>43740</v>
      </c>
      <c r="J34" s="7">
        <f t="shared" si="45"/>
        <v>43740</v>
      </c>
      <c r="K34" s="7">
        <f t="shared" si="45"/>
        <v>43740</v>
      </c>
      <c r="L34" s="7">
        <f t="shared" si="45"/>
        <v>38070</v>
      </c>
      <c r="M34" s="7">
        <f t="shared" si="45"/>
        <v>38070</v>
      </c>
      <c r="N34" s="7">
        <f t="shared" si="45"/>
        <v>38070</v>
      </c>
      <c r="O34" s="7">
        <f t="shared" si="45"/>
        <v>38070</v>
      </c>
      <c r="P34" s="7">
        <f t="shared" si="45"/>
        <v>38070</v>
      </c>
      <c r="Q34" s="7">
        <f t="shared" si="45"/>
        <v>38070</v>
      </c>
      <c r="R34" s="7">
        <f t="shared" si="45"/>
        <v>31104</v>
      </c>
      <c r="S34" s="7">
        <f t="shared" si="45"/>
        <v>17739</v>
      </c>
      <c r="T34" s="7">
        <f t="shared" si="45"/>
        <v>17739</v>
      </c>
      <c r="U34" s="7">
        <f t="shared" si="45"/>
        <v>17739</v>
      </c>
      <c r="V34" s="7">
        <f t="shared" si="45"/>
        <v>17739</v>
      </c>
      <c r="W34" s="7">
        <f t="shared" si="45"/>
        <v>17739</v>
      </c>
      <c r="X34" s="7">
        <f t="shared" si="45"/>
        <v>19359</v>
      </c>
      <c r="Y34" s="7">
        <f t="shared" si="45"/>
        <v>19359</v>
      </c>
      <c r="Z34" s="7">
        <f t="shared" si="45"/>
        <v>19359</v>
      </c>
      <c r="AA34" s="7">
        <f t="shared" si="45"/>
        <v>19359</v>
      </c>
      <c r="AB34" s="7">
        <f t="shared" si="45"/>
        <v>19359</v>
      </c>
      <c r="AC34" s="7">
        <f t="shared" si="45"/>
        <v>17739</v>
      </c>
      <c r="AD34" s="7">
        <f t="shared" si="45"/>
        <v>17739</v>
      </c>
      <c r="AE34" s="7">
        <f t="shared" si="45"/>
        <v>17739</v>
      </c>
      <c r="AF34" s="7">
        <f t="shared" si="45"/>
        <v>17739</v>
      </c>
      <c r="AG34" s="7">
        <f t="shared" si="45"/>
        <v>17739</v>
      </c>
      <c r="AH34" s="7">
        <f t="shared" si="45"/>
        <v>20979</v>
      </c>
      <c r="AI34" s="7">
        <f t="shared" si="45"/>
        <v>20979</v>
      </c>
      <c r="AJ34" s="7">
        <f t="shared" si="45"/>
        <v>20979</v>
      </c>
      <c r="AK34" s="7">
        <f t="shared" si="45"/>
        <v>20979</v>
      </c>
      <c r="AL34" s="7">
        <f t="shared" si="45"/>
        <v>20979</v>
      </c>
      <c r="AM34" s="7">
        <f t="shared" si="45"/>
        <v>22599</v>
      </c>
      <c r="AN34" s="7">
        <f t="shared" si="45"/>
        <v>24624</v>
      </c>
      <c r="AO34" s="7">
        <f t="shared" si="45"/>
        <v>25029</v>
      </c>
      <c r="AP34" s="7">
        <f t="shared" si="45"/>
        <v>25029</v>
      </c>
      <c r="AQ34" s="7">
        <f t="shared" si="45"/>
        <v>25029</v>
      </c>
      <c r="AR34" s="7">
        <f t="shared" si="45"/>
        <v>25029</v>
      </c>
      <c r="AS34" s="7">
        <f t="shared" si="45"/>
        <v>25029</v>
      </c>
      <c r="AT34" s="7">
        <f t="shared" si="45"/>
        <v>25029</v>
      </c>
      <c r="AU34" s="7">
        <f t="shared" si="45"/>
        <v>25029</v>
      </c>
      <c r="AV34" s="7">
        <f t="shared" si="45"/>
        <v>25029</v>
      </c>
      <c r="AW34" s="7">
        <f t="shared" si="45"/>
        <v>25029</v>
      </c>
      <c r="AX34" s="7">
        <f t="shared" si="45"/>
        <v>25029</v>
      </c>
      <c r="AY34" s="7">
        <f t="shared" si="45"/>
        <v>23409</v>
      </c>
      <c r="AZ34" s="7">
        <f t="shared" si="45"/>
        <v>23409</v>
      </c>
      <c r="BA34" s="7">
        <f t="shared" si="45"/>
        <v>25029</v>
      </c>
      <c r="BB34" s="7">
        <f t="shared" si="45"/>
        <v>25029</v>
      </c>
      <c r="BC34" s="7">
        <f t="shared" si="45"/>
        <v>26649</v>
      </c>
      <c r="BD34" s="7">
        <f t="shared" si="45"/>
        <v>28674</v>
      </c>
      <c r="BE34" s="7">
        <f t="shared" si="45"/>
        <v>28674</v>
      </c>
      <c r="BF34" s="7">
        <f t="shared" si="45"/>
        <v>28674</v>
      </c>
      <c r="BG34" s="7">
        <f t="shared" si="45"/>
        <v>28674</v>
      </c>
      <c r="BH34" s="7">
        <f t="shared" si="45"/>
        <v>30699</v>
      </c>
      <c r="BI34" s="7">
        <f t="shared" si="45"/>
        <v>33129</v>
      </c>
      <c r="BJ34" s="7">
        <f t="shared" si="45"/>
        <v>33129</v>
      </c>
      <c r="BK34" s="7">
        <f t="shared" si="45"/>
        <v>30699</v>
      </c>
      <c r="BL34" s="7">
        <f t="shared" si="45"/>
        <v>26649</v>
      </c>
      <c r="BM34" s="7">
        <f t="shared" si="45"/>
        <v>26649</v>
      </c>
      <c r="BN34" s="7">
        <f t="shared" si="45"/>
        <v>28674</v>
      </c>
      <c r="BO34" s="7">
        <f t="shared" ref="BO34:DY34" si="46">BO31</f>
        <v>28674</v>
      </c>
      <c r="BP34" s="7">
        <f t="shared" si="46"/>
        <v>21789</v>
      </c>
      <c r="BQ34" s="7">
        <f t="shared" si="46"/>
        <v>22154</v>
      </c>
      <c r="BR34" s="7">
        <f t="shared" si="46"/>
        <v>22154</v>
      </c>
      <c r="BS34" s="7">
        <f t="shared" si="46"/>
        <v>22154</v>
      </c>
      <c r="BT34" s="7">
        <f t="shared" si="46"/>
        <v>20939</v>
      </c>
      <c r="BU34" s="7">
        <f t="shared" si="46"/>
        <v>20939</v>
      </c>
      <c r="BV34" s="7">
        <f t="shared" si="46"/>
        <v>22154</v>
      </c>
      <c r="BW34" s="7">
        <f t="shared" si="46"/>
        <v>22154</v>
      </c>
      <c r="BX34" s="7">
        <f t="shared" si="46"/>
        <v>22154</v>
      </c>
      <c r="BY34" s="7">
        <f t="shared" si="46"/>
        <v>20939</v>
      </c>
      <c r="BZ34" s="7">
        <f t="shared" si="46"/>
        <v>20939</v>
      </c>
      <c r="CA34" s="7">
        <f t="shared" si="46"/>
        <v>20939</v>
      </c>
      <c r="CB34" s="7">
        <f t="shared" si="46"/>
        <v>20939</v>
      </c>
      <c r="CC34" s="7">
        <f t="shared" si="46"/>
        <v>20939</v>
      </c>
      <c r="CD34" s="7">
        <f t="shared" si="46"/>
        <v>20939</v>
      </c>
      <c r="CE34" s="7">
        <f t="shared" si="46"/>
        <v>20939</v>
      </c>
      <c r="CF34" s="7">
        <f t="shared" si="46"/>
        <v>20939</v>
      </c>
      <c r="CG34" s="7">
        <f t="shared" si="46"/>
        <v>20939</v>
      </c>
      <c r="CH34" s="7">
        <f t="shared" si="46"/>
        <v>20939</v>
      </c>
      <c r="CI34" s="7">
        <f t="shared" si="46"/>
        <v>20939</v>
      </c>
      <c r="CJ34" s="7">
        <f t="shared" si="46"/>
        <v>20939</v>
      </c>
      <c r="CK34" s="7">
        <f t="shared" si="46"/>
        <v>20939</v>
      </c>
      <c r="CL34" s="7">
        <f t="shared" si="46"/>
        <v>20939</v>
      </c>
      <c r="CM34" s="7">
        <f t="shared" si="46"/>
        <v>20939</v>
      </c>
      <c r="CN34" s="7">
        <f t="shared" si="46"/>
        <v>20939</v>
      </c>
      <c r="CO34" s="7">
        <f t="shared" si="46"/>
        <v>20939</v>
      </c>
      <c r="CP34" s="7">
        <f t="shared" si="46"/>
        <v>20939</v>
      </c>
      <c r="CQ34" s="7">
        <f t="shared" si="46"/>
        <v>20939</v>
      </c>
      <c r="CR34" s="7">
        <f t="shared" si="46"/>
        <v>20939</v>
      </c>
      <c r="CS34" s="7">
        <f t="shared" si="46"/>
        <v>20939</v>
      </c>
      <c r="CT34" s="7">
        <f t="shared" si="46"/>
        <v>20939</v>
      </c>
      <c r="CU34" s="7">
        <f t="shared" si="46"/>
        <v>20939</v>
      </c>
      <c r="CV34" s="7">
        <f t="shared" si="46"/>
        <v>13365</v>
      </c>
      <c r="CW34" s="7">
        <f t="shared" si="46"/>
        <v>13365</v>
      </c>
      <c r="CX34" s="7">
        <f t="shared" si="46"/>
        <v>13770</v>
      </c>
      <c r="CY34" s="7">
        <f t="shared" si="46"/>
        <v>13770</v>
      </c>
      <c r="CZ34" s="7">
        <f t="shared" si="46"/>
        <v>13365</v>
      </c>
      <c r="DA34" s="7">
        <f t="shared" si="46"/>
        <v>13365</v>
      </c>
      <c r="DB34" s="7">
        <f t="shared" si="46"/>
        <v>13365</v>
      </c>
      <c r="DC34" s="7">
        <f t="shared" si="46"/>
        <v>13365</v>
      </c>
      <c r="DD34" s="7">
        <f t="shared" si="46"/>
        <v>13365</v>
      </c>
      <c r="DE34" s="7">
        <f t="shared" si="46"/>
        <v>13770</v>
      </c>
      <c r="DF34" s="7">
        <f t="shared" si="46"/>
        <v>13770</v>
      </c>
      <c r="DG34" s="7">
        <f t="shared" si="46"/>
        <v>13365</v>
      </c>
      <c r="DH34" s="7">
        <f t="shared" si="46"/>
        <v>13365</v>
      </c>
      <c r="DI34" s="7">
        <f t="shared" si="46"/>
        <v>13365</v>
      </c>
      <c r="DJ34" s="7">
        <f t="shared" si="46"/>
        <v>12555</v>
      </c>
      <c r="DK34" s="7">
        <f t="shared" si="46"/>
        <v>12555</v>
      </c>
      <c r="DL34" s="7">
        <f t="shared" si="46"/>
        <v>13122</v>
      </c>
      <c r="DM34" s="7">
        <f t="shared" si="46"/>
        <v>13122</v>
      </c>
      <c r="DN34" s="7">
        <f t="shared" si="46"/>
        <v>12555</v>
      </c>
      <c r="DO34" s="7">
        <f t="shared" si="46"/>
        <v>12555</v>
      </c>
      <c r="DP34" s="7">
        <f t="shared" si="46"/>
        <v>12555</v>
      </c>
      <c r="DQ34" s="7">
        <f t="shared" si="46"/>
        <v>12555</v>
      </c>
      <c r="DR34" s="7">
        <f t="shared" si="46"/>
        <v>12555</v>
      </c>
      <c r="DS34" s="7">
        <f t="shared" si="46"/>
        <v>13122</v>
      </c>
      <c r="DT34" s="7">
        <f t="shared" si="46"/>
        <v>13122</v>
      </c>
      <c r="DU34" s="7">
        <f t="shared" si="46"/>
        <v>12555</v>
      </c>
      <c r="DV34" s="7">
        <f t="shared" si="46"/>
        <v>12555</v>
      </c>
      <c r="DW34" s="7">
        <f t="shared" si="46"/>
        <v>12555</v>
      </c>
      <c r="DX34" s="7">
        <f t="shared" si="46"/>
        <v>12555</v>
      </c>
      <c r="DY34" s="7">
        <f t="shared" si="46"/>
        <v>13365</v>
      </c>
      <c r="DZ34" s="7">
        <f t="shared" ref="DZ34:FH34" si="47">DZ31</f>
        <v>13122</v>
      </c>
      <c r="EA34" s="7">
        <f t="shared" si="47"/>
        <v>13122</v>
      </c>
      <c r="EB34" s="7">
        <f t="shared" si="47"/>
        <v>13122</v>
      </c>
      <c r="EC34" s="7">
        <f t="shared" si="47"/>
        <v>12150</v>
      </c>
      <c r="ED34" s="7">
        <f t="shared" si="47"/>
        <v>12150</v>
      </c>
      <c r="EE34" s="7">
        <f t="shared" si="47"/>
        <v>12150</v>
      </c>
      <c r="EF34" s="7">
        <f t="shared" si="47"/>
        <v>12150</v>
      </c>
      <c r="EG34" s="7">
        <f t="shared" si="47"/>
        <v>12150</v>
      </c>
      <c r="EH34" s="7">
        <f t="shared" si="47"/>
        <v>13122</v>
      </c>
      <c r="EI34" s="7">
        <f t="shared" si="47"/>
        <v>13122</v>
      </c>
      <c r="EJ34" s="7">
        <f t="shared" si="47"/>
        <v>13122</v>
      </c>
      <c r="EK34" s="7">
        <f t="shared" si="47"/>
        <v>11907</v>
      </c>
      <c r="EL34" s="7">
        <f t="shared" si="47"/>
        <v>11907</v>
      </c>
      <c r="EM34" s="7">
        <f t="shared" si="47"/>
        <v>11907</v>
      </c>
      <c r="EN34" s="7">
        <f t="shared" si="47"/>
        <v>12150</v>
      </c>
      <c r="EO34" s="7">
        <f t="shared" si="47"/>
        <v>12150</v>
      </c>
      <c r="EP34" s="7">
        <f t="shared" si="47"/>
        <v>11907</v>
      </c>
      <c r="EQ34" s="7">
        <f t="shared" si="47"/>
        <v>11907</v>
      </c>
      <c r="ER34" s="7">
        <f t="shared" si="47"/>
        <v>11907</v>
      </c>
      <c r="ES34" s="7">
        <f t="shared" si="47"/>
        <v>11907</v>
      </c>
      <c r="ET34" s="7">
        <f t="shared" si="47"/>
        <v>11907</v>
      </c>
      <c r="EU34" s="7">
        <f t="shared" si="47"/>
        <v>12150</v>
      </c>
      <c r="EV34" s="7">
        <f t="shared" si="47"/>
        <v>12150</v>
      </c>
      <c r="EW34" s="7">
        <f t="shared" si="47"/>
        <v>11907</v>
      </c>
      <c r="EX34" s="7">
        <f t="shared" si="47"/>
        <v>11907</v>
      </c>
      <c r="EY34" s="7">
        <f t="shared" si="47"/>
        <v>11907</v>
      </c>
      <c r="EZ34" s="7">
        <f t="shared" si="47"/>
        <v>11907</v>
      </c>
      <c r="FA34" s="7">
        <f t="shared" si="47"/>
        <v>11907</v>
      </c>
      <c r="FB34" s="7">
        <f t="shared" si="47"/>
        <v>12150</v>
      </c>
      <c r="FC34" s="7">
        <f t="shared" si="47"/>
        <v>12150</v>
      </c>
      <c r="FD34" s="7">
        <f t="shared" si="47"/>
        <v>13365</v>
      </c>
      <c r="FE34" s="7">
        <f t="shared" si="47"/>
        <v>12150</v>
      </c>
      <c r="FF34" s="7">
        <f t="shared" si="47"/>
        <v>12150</v>
      </c>
      <c r="FG34" s="7">
        <f t="shared" si="47"/>
        <v>12150</v>
      </c>
      <c r="FH34" s="7">
        <f t="shared" si="47"/>
        <v>12150</v>
      </c>
      <c r="FI34" s="7">
        <f t="shared" ref="FI34:HT34" si="48">FI31</f>
        <v>18225</v>
      </c>
      <c r="FJ34" s="7">
        <f t="shared" si="48"/>
        <v>18225</v>
      </c>
      <c r="FK34" s="7">
        <f t="shared" si="48"/>
        <v>18225</v>
      </c>
      <c r="FL34" s="7">
        <f t="shared" si="48"/>
        <v>18225</v>
      </c>
      <c r="FM34" s="7">
        <f t="shared" si="48"/>
        <v>18225</v>
      </c>
      <c r="FN34" s="7">
        <f t="shared" si="48"/>
        <v>18225</v>
      </c>
      <c r="FO34" s="7">
        <f t="shared" si="48"/>
        <v>18225</v>
      </c>
      <c r="FP34" s="7">
        <f t="shared" si="48"/>
        <v>18225</v>
      </c>
      <c r="FQ34" s="7">
        <f t="shared" si="48"/>
        <v>18225</v>
      </c>
      <c r="FR34" s="7">
        <f t="shared" si="48"/>
        <v>18225</v>
      </c>
      <c r="FS34" s="7">
        <f t="shared" si="48"/>
        <v>18225</v>
      </c>
      <c r="FT34" s="7">
        <f t="shared" si="48"/>
        <v>18225</v>
      </c>
      <c r="FU34" s="7">
        <f t="shared" si="48"/>
        <v>18225</v>
      </c>
      <c r="FV34" s="7">
        <f t="shared" si="48"/>
        <v>18225</v>
      </c>
      <c r="FW34" s="7">
        <f t="shared" si="48"/>
        <v>18225</v>
      </c>
      <c r="FX34" s="7">
        <f t="shared" si="48"/>
        <v>18225</v>
      </c>
      <c r="FY34" s="7">
        <f t="shared" si="48"/>
        <v>18225</v>
      </c>
      <c r="FZ34" s="7">
        <f t="shared" si="48"/>
        <v>18225</v>
      </c>
      <c r="GA34" s="7">
        <f t="shared" si="48"/>
        <v>18225</v>
      </c>
      <c r="GB34" s="7">
        <f t="shared" si="48"/>
        <v>18225</v>
      </c>
      <c r="GC34" s="7">
        <f t="shared" si="48"/>
        <v>18225</v>
      </c>
      <c r="GD34" s="7">
        <f t="shared" si="48"/>
        <v>18225</v>
      </c>
      <c r="GE34" s="7">
        <f t="shared" si="48"/>
        <v>18225</v>
      </c>
      <c r="GF34" s="7">
        <f t="shared" si="48"/>
        <v>18225</v>
      </c>
      <c r="GG34" s="7">
        <f t="shared" si="48"/>
        <v>12150</v>
      </c>
      <c r="GH34" s="7">
        <f t="shared" si="48"/>
        <v>12150</v>
      </c>
      <c r="GI34" s="7">
        <f t="shared" si="48"/>
        <v>19764</v>
      </c>
      <c r="GJ34" s="7">
        <f t="shared" si="48"/>
        <v>19764</v>
      </c>
      <c r="GK34" s="7">
        <f t="shared" si="48"/>
        <v>19764</v>
      </c>
      <c r="GL34" s="7">
        <f t="shared" si="48"/>
        <v>19764</v>
      </c>
      <c r="GM34" s="7">
        <f t="shared" si="48"/>
        <v>19764</v>
      </c>
      <c r="GN34" s="7">
        <f t="shared" si="48"/>
        <v>19764</v>
      </c>
      <c r="GO34" s="7">
        <f t="shared" si="48"/>
        <v>19764</v>
      </c>
      <c r="GP34" s="7">
        <f t="shared" si="48"/>
        <v>19764</v>
      </c>
      <c r="GQ34" s="7">
        <f t="shared" si="48"/>
        <v>19764</v>
      </c>
      <c r="GR34" s="7">
        <f t="shared" si="48"/>
        <v>19764</v>
      </c>
      <c r="GS34" s="7">
        <f t="shared" si="48"/>
        <v>14904</v>
      </c>
      <c r="GT34" s="7">
        <f t="shared" si="48"/>
        <v>14904</v>
      </c>
      <c r="GU34" s="7">
        <f t="shared" si="48"/>
        <v>14904</v>
      </c>
      <c r="GV34" s="7">
        <f t="shared" si="48"/>
        <v>14904</v>
      </c>
      <c r="GW34" s="7">
        <f t="shared" si="48"/>
        <v>15309</v>
      </c>
      <c r="GX34" s="7">
        <f t="shared" si="48"/>
        <v>15309</v>
      </c>
      <c r="GY34" s="7">
        <f t="shared" si="48"/>
        <v>16281</v>
      </c>
      <c r="GZ34" s="7">
        <f t="shared" si="48"/>
        <v>16281</v>
      </c>
      <c r="HA34" s="7">
        <f t="shared" si="48"/>
        <v>15309</v>
      </c>
      <c r="HB34" s="7">
        <f t="shared" si="48"/>
        <v>15309</v>
      </c>
      <c r="HC34" s="7">
        <f t="shared" si="48"/>
        <v>15309</v>
      </c>
      <c r="HD34" s="7">
        <f t="shared" si="48"/>
        <v>15309</v>
      </c>
      <c r="HE34" s="7">
        <f t="shared" si="48"/>
        <v>15309</v>
      </c>
      <c r="HF34" s="7">
        <f t="shared" si="48"/>
        <v>16281</v>
      </c>
      <c r="HG34" s="7">
        <f t="shared" si="48"/>
        <v>16281</v>
      </c>
      <c r="HH34" s="7">
        <f t="shared" si="48"/>
        <v>15309</v>
      </c>
      <c r="HI34" s="7">
        <f t="shared" si="48"/>
        <v>15309</v>
      </c>
      <c r="HJ34" s="7">
        <f t="shared" si="48"/>
        <v>15309</v>
      </c>
      <c r="HK34" s="7">
        <f t="shared" si="48"/>
        <v>15309</v>
      </c>
      <c r="HL34" s="7">
        <f t="shared" si="48"/>
        <v>15309</v>
      </c>
      <c r="HM34" s="7">
        <f t="shared" si="48"/>
        <v>13365</v>
      </c>
      <c r="HN34" s="7">
        <f t="shared" si="48"/>
        <v>16281</v>
      </c>
      <c r="HO34" s="7">
        <f t="shared" si="48"/>
        <v>15309</v>
      </c>
      <c r="HP34" s="7">
        <f t="shared" si="48"/>
        <v>15309</v>
      </c>
      <c r="HQ34" s="7">
        <f t="shared" si="48"/>
        <v>15309</v>
      </c>
      <c r="HR34" s="7">
        <f t="shared" si="48"/>
        <v>15309</v>
      </c>
      <c r="HS34" s="7">
        <f t="shared" si="48"/>
        <v>15309</v>
      </c>
      <c r="HT34" s="7">
        <f t="shared" si="48"/>
        <v>16281</v>
      </c>
      <c r="HU34" s="7">
        <f t="shared" ref="HU34:JV34" si="49">HU31</f>
        <v>16281</v>
      </c>
      <c r="HV34" s="7">
        <f t="shared" si="49"/>
        <v>15309</v>
      </c>
      <c r="HW34" s="7">
        <f t="shared" si="49"/>
        <v>15309</v>
      </c>
      <c r="HX34" s="7">
        <f t="shared" si="49"/>
        <v>15309</v>
      </c>
      <c r="HY34" s="7">
        <f t="shared" si="49"/>
        <v>15309</v>
      </c>
      <c r="HZ34" s="7">
        <f t="shared" si="49"/>
        <v>15309</v>
      </c>
      <c r="IA34" s="7">
        <f t="shared" si="49"/>
        <v>16281</v>
      </c>
      <c r="IB34" s="7">
        <f t="shared" si="49"/>
        <v>16281</v>
      </c>
      <c r="IC34" s="7">
        <f t="shared" si="49"/>
        <v>15309</v>
      </c>
      <c r="ID34" s="7">
        <f t="shared" si="49"/>
        <v>15309</v>
      </c>
      <c r="IE34" s="7">
        <f t="shared" si="49"/>
        <v>15309</v>
      </c>
      <c r="IF34" s="7">
        <f t="shared" si="49"/>
        <v>15309</v>
      </c>
      <c r="IG34" s="7">
        <f t="shared" si="49"/>
        <v>15309</v>
      </c>
      <c r="IH34" s="7">
        <f t="shared" si="49"/>
        <v>16281</v>
      </c>
      <c r="II34" s="7">
        <f t="shared" si="49"/>
        <v>16281</v>
      </c>
      <c r="IJ34" s="7">
        <f t="shared" si="49"/>
        <v>13770</v>
      </c>
      <c r="IK34" s="7">
        <f t="shared" si="49"/>
        <v>13770</v>
      </c>
      <c r="IL34" s="7">
        <f t="shared" si="49"/>
        <v>13770</v>
      </c>
      <c r="IM34" s="7">
        <f t="shared" si="49"/>
        <v>13770</v>
      </c>
      <c r="IN34" s="7">
        <f t="shared" si="49"/>
        <v>13770</v>
      </c>
      <c r="IO34" s="7">
        <f t="shared" si="49"/>
        <v>15309</v>
      </c>
      <c r="IP34" s="7">
        <f t="shared" si="49"/>
        <v>15309</v>
      </c>
      <c r="IQ34" s="7">
        <f t="shared" si="49"/>
        <v>13365</v>
      </c>
      <c r="IR34" s="7">
        <f t="shared" si="49"/>
        <v>13365</v>
      </c>
      <c r="IS34" s="7">
        <f t="shared" si="49"/>
        <v>13365</v>
      </c>
      <c r="IT34" s="7">
        <f t="shared" si="49"/>
        <v>13365</v>
      </c>
      <c r="IU34" s="7">
        <f t="shared" si="49"/>
        <v>13365</v>
      </c>
      <c r="IV34" s="7">
        <f t="shared" si="49"/>
        <v>15309</v>
      </c>
      <c r="IW34" s="7">
        <f t="shared" si="49"/>
        <v>15309</v>
      </c>
      <c r="IX34" s="7">
        <f t="shared" si="49"/>
        <v>13365</v>
      </c>
      <c r="IY34" s="7">
        <f t="shared" si="49"/>
        <v>13365</v>
      </c>
      <c r="IZ34" s="7">
        <f t="shared" si="49"/>
        <v>13365</v>
      </c>
      <c r="JA34" s="7">
        <f t="shared" si="49"/>
        <v>13365</v>
      </c>
      <c r="JB34" s="7">
        <f t="shared" si="49"/>
        <v>13365</v>
      </c>
      <c r="JC34" s="7">
        <f t="shared" si="49"/>
        <v>15309</v>
      </c>
      <c r="JD34" s="7">
        <f t="shared" si="49"/>
        <v>15309</v>
      </c>
      <c r="JE34" s="7">
        <f t="shared" si="49"/>
        <v>13365</v>
      </c>
      <c r="JF34" s="7">
        <f t="shared" si="49"/>
        <v>13365</v>
      </c>
      <c r="JG34" s="7">
        <f t="shared" si="49"/>
        <v>13365</v>
      </c>
      <c r="JH34" s="7">
        <f t="shared" si="49"/>
        <v>13365</v>
      </c>
      <c r="JI34" s="7">
        <f t="shared" si="49"/>
        <v>13365</v>
      </c>
      <c r="JJ34" s="7">
        <f t="shared" si="49"/>
        <v>15309</v>
      </c>
      <c r="JK34" s="7">
        <f t="shared" si="49"/>
        <v>15309</v>
      </c>
      <c r="JL34" s="7">
        <f t="shared" si="49"/>
        <v>13365</v>
      </c>
      <c r="JM34" s="7">
        <f t="shared" si="49"/>
        <v>13365</v>
      </c>
      <c r="JN34" s="7">
        <f t="shared" si="49"/>
        <v>13365</v>
      </c>
      <c r="JO34" s="7">
        <f t="shared" si="49"/>
        <v>13365</v>
      </c>
      <c r="JP34" s="7">
        <f t="shared" si="49"/>
        <v>13365</v>
      </c>
      <c r="JQ34" s="7">
        <f t="shared" si="49"/>
        <v>15309</v>
      </c>
      <c r="JR34" s="7">
        <f t="shared" si="49"/>
        <v>15309</v>
      </c>
      <c r="JS34" s="7">
        <f t="shared" si="49"/>
        <v>14337</v>
      </c>
      <c r="JT34" s="7">
        <f t="shared" si="49"/>
        <v>14337</v>
      </c>
      <c r="JU34" s="7">
        <f t="shared" si="49"/>
        <v>14337</v>
      </c>
      <c r="JV34" s="7">
        <f t="shared" si="49"/>
        <v>14337</v>
      </c>
    </row>
    <row r="35" spans="1:282" s="50" customFormat="1" x14ac:dyDescent="0.2">
      <c r="A35" s="42" t="s">
        <v>234</v>
      </c>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192"/>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2"/>
      <c r="FA35" s="192"/>
      <c r="FB35" s="192"/>
      <c r="FC35" s="192"/>
      <c r="FD35" s="192"/>
      <c r="FE35" s="192"/>
      <c r="FF35" s="192"/>
      <c r="FG35" s="192"/>
      <c r="FH35" s="192"/>
      <c r="FI35" s="192"/>
      <c r="FJ35" s="192"/>
      <c r="FK35" s="192"/>
      <c r="FL35" s="192"/>
      <c r="FM35" s="192"/>
      <c r="FN35" s="192"/>
      <c r="FO35" s="192"/>
      <c r="FP35" s="192"/>
      <c r="FQ35" s="192"/>
      <c r="FR35" s="192"/>
      <c r="FS35" s="192"/>
      <c r="FT35" s="192"/>
      <c r="FU35" s="192"/>
      <c r="FV35" s="192"/>
      <c r="FW35" s="192"/>
      <c r="FX35" s="192"/>
      <c r="FY35" s="192"/>
      <c r="FZ35" s="192"/>
      <c r="GA35" s="192"/>
      <c r="GB35" s="192"/>
      <c r="GC35" s="192"/>
      <c r="GD35" s="192"/>
      <c r="GE35" s="192"/>
      <c r="GF35" s="192"/>
      <c r="GG35" s="192"/>
      <c r="GH35" s="192"/>
      <c r="GI35" s="192"/>
      <c r="GJ35" s="192"/>
      <c r="GK35" s="192"/>
      <c r="GL35" s="192"/>
      <c r="GM35" s="192"/>
      <c r="GN35" s="192"/>
      <c r="GO35" s="192"/>
      <c r="GP35" s="192"/>
      <c r="GQ35" s="192"/>
      <c r="GR35" s="192"/>
      <c r="GS35" s="192"/>
      <c r="GT35" s="192"/>
      <c r="GU35" s="192"/>
      <c r="GV35" s="192"/>
      <c r="GW35" s="192"/>
      <c r="GX35" s="192"/>
      <c r="GY35" s="192"/>
      <c r="GZ35" s="192"/>
      <c r="HA35" s="192"/>
      <c r="HB35" s="192"/>
      <c r="HC35" s="192"/>
      <c r="HD35" s="192"/>
      <c r="HE35" s="192"/>
      <c r="HF35" s="192"/>
      <c r="HG35" s="192"/>
      <c r="HH35" s="192"/>
      <c r="HI35" s="192"/>
      <c r="HJ35" s="192"/>
      <c r="HK35" s="192"/>
      <c r="HL35" s="192"/>
      <c r="HM35" s="192"/>
      <c r="HN35" s="192"/>
      <c r="HO35" s="192"/>
      <c r="HP35" s="192"/>
      <c r="HQ35" s="192"/>
      <c r="HR35" s="192"/>
      <c r="HS35" s="192"/>
      <c r="HT35" s="192"/>
      <c r="HU35" s="192"/>
      <c r="HV35" s="192"/>
      <c r="HW35" s="192"/>
      <c r="HX35" s="192"/>
      <c r="HY35" s="192"/>
      <c r="HZ35" s="192"/>
      <c r="IA35" s="192"/>
      <c r="IB35" s="192"/>
      <c r="IC35" s="192"/>
      <c r="ID35" s="192"/>
      <c r="IE35" s="192"/>
      <c r="IF35" s="192"/>
      <c r="IG35" s="192"/>
      <c r="IH35" s="192"/>
      <c r="II35" s="192"/>
      <c r="IJ35" s="192"/>
      <c r="IK35" s="192"/>
      <c r="IL35" s="192"/>
      <c r="IM35" s="192"/>
      <c r="IN35" s="192"/>
      <c r="IO35" s="192"/>
      <c r="IP35" s="192"/>
      <c r="IQ35" s="192"/>
      <c r="IR35" s="192"/>
      <c r="IS35" s="192"/>
      <c r="IT35" s="192"/>
      <c r="IU35" s="192"/>
      <c r="IV35" s="192"/>
      <c r="IW35" s="192"/>
      <c r="IX35" s="192"/>
      <c r="IY35" s="192"/>
      <c r="IZ35" s="192"/>
      <c r="JA35" s="192"/>
      <c r="JB35" s="192"/>
      <c r="JC35" s="192"/>
      <c r="JD35" s="192"/>
      <c r="JE35" s="192"/>
      <c r="JF35" s="192"/>
      <c r="JG35" s="192"/>
      <c r="JH35" s="192"/>
      <c r="JI35" s="192"/>
      <c r="JJ35" s="192"/>
      <c r="JK35" s="192"/>
      <c r="JL35" s="192"/>
      <c r="JM35" s="192"/>
      <c r="JN35" s="192"/>
      <c r="JO35" s="192"/>
      <c r="JP35" s="192"/>
      <c r="JQ35" s="192"/>
      <c r="JR35" s="192"/>
      <c r="JS35" s="192"/>
      <c r="JT35" s="192"/>
      <c r="JU35" s="192"/>
      <c r="JV35" s="192"/>
    </row>
    <row r="36" spans="1:282" s="50" customFormat="1" x14ac:dyDescent="0.2">
      <c r="A36" s="180">
        <v>1</v>
      </c>
      <c r="B36" s="192" t="e">
        <f t="shared" ref="B36:C36" si="50">ROUNDUP(B13*0.9,)</f>
        <v>#REF!</v>
      </c>
      <c r="C36" s="192" t="e">
        <f t="shared" si="50"/>
        <v>#REF!</v>
      </c>
      <c r="D36" s="192" t="e">
        <f t="shared" ref="D36:BO36" si="51">ROUNDUP(D13*0.9,)</f>
        <v>#REF!</v>
      </c>
      <c r="E36" s="192" t="e">
        <f t="shared" si="51"/>
        <v>#REF!</v>
      </c>
      <c r="F36" s="192" t="e">
        <f t="shared" si="51"/>
        <v>#REF!</v>
      </c>
      <c r="G36" s="192" t="e">
        <f t="shared" si="51"/>
        <v>#REF!</v>
      </c>
      <c r="H36" s="192">
        <f t="shared" si="51"/>
        <v>31793</v>
      </c>
      <c r="I36" s="192">
        <f t="shared" si="51"/>
        <v>43538</v>
      </c>
      <c r="J36" s="192">
        <f t="shared" si="51"/>
        <v>43538</v>
      </c>
      <c r="K36" s="192">
        <f t="shared" si="51"/>
        <v>43538</v>
      </c>
      <c r="L36" s="192">
        <f t="shared" si="51"/>
        <v>37868</v>
      </c>
      <c r="M36" s="192">
        <f t="shared" si="51"/>
        <v>37868</v>
      </c>
      <c r="N36" s="192">
        <f t="shared" si="51"/>
        <v>37868</v>
      </c>
      <c r="O36" s="192">
        <f t="shared" si="51"/>
        <v>37868</v>
      </c>
      <c r="P36" s="192">
        <f t="shared" si="51"/>
        <v>37868</v>
      </c>
      <c r="Q36" s="192">
        <f t="shared" si="51"/>
        <v>37868</v>
      </c>
      <c r="R36" s="192">
        <f t="shared" si="51"/>
        <v>31145</v>
      </c>
      <c r="S36" s="192">
        <f t="shared" si="51"/>
        <v>17780</v>
      </c>
      <c r="T36" s="192">
        <f t="shared" si="51"/>
        <v>17780</v>
      </c>
      <c r="U36" s="192">
        <f t="shared" si="51"/>
        <v>17780</v>
      </c>
      <c r="V36" s="192">
        <f t="shared" si="51"/>
        <v>17780</v>
      </c>
      <c r="W36" s="192">
        <f t="shared" si="51"/>
        <v>17780</v>
      </c>
      <c r="X36" s="192">
        <f t="shared" si="51"/>
        <v>19400</v>
      </c>
      <c r="Y36" s="192">
        <f t="shared" si="51"/>
        <v>19400</v>
      </c>
      <c r="Z36" s="192">
        <f t="shared" si="51"/>
        <v>19400</v>
      </c>
      <c r="AA36" s="192">
        <f t="shared" si="51"/>
        <v>19400</v>
      </c>
      <c r="AB36" s="192">
        <f t="shared" si="51"/>
        <v>19400</v>
      </c>
      <c r="AC36" s="192">
        <f t="shared" si="51"/>
        <v>17780</v>
      </c>
      <c r="AD36" s="192">
        <f t="shared" si="51"/>
        <v>17780</v>
      </c>
      <c r="AE36" s="192">
        <f t="shared" si="51"/>
        <v>17780</v>
      </c>
      <c r="AF36" s="192">
        <f t="shared" si="51"/>
        <v>17780</v>
      </c>
      <c r="AG36" s="192">
        <f t="shared" si="51"/>
        <v>17780</v>
      </c>
      <c r="AH36" s="192">
        <f t="shared" si="51"/>
        <v>21020</v>
      </c>
      <c r="AI36" s="192">
        <f t="shared" si="51"/>
        <v>21020</v>
      </c>
      <c r="AJ36" s="192">
        <f t="shared" si="51"/>
        <v>21020</v>
      </c>
      <c r="AK36" s="192">
        <f t="shared" si="51"/>
        <v>21020</v>
      </c>
      <c r="AL36" s="192">
        <f t="shared" si="51"/>
        <v>21020</v>
      </c>
      <c r="AM36" s="192">
        <f t="shared" si="51"/>
        <v>22640</v>
      </c>
      <c r="AN36" s="192">
        <f t="shared" si="51"/>
        <v>24665</v>
      </c>
      <c r="AO36" s="192">
        <f t="shared" si="51"/>
        <v>25070</v>
      </c>
      <c r="AP36" s="192">
        <f t="shared" si="51"/>
        <v>25070</v>
      </c>
      <c r="AQ36" s="192">
        <f t="shared" si="51"/>
        <v>25070</v>
      </c>
      <c r="AR36" s="192">
        <f t="shared" si="51"/>
        <v>25070</v>
      </c>
      <c r="AS36" s="192">
        <f t="shared" si="51"/>
        <v>25070</v>
      </c>
      <c r="AT36" s="192">
        <f t="shared" si="51"/>
        <v>25070</v>
      </c>
      <c r="AU36" s="192">
        <f t="shared" si="51"/>
        <v>25070</v>
      </c>
      <c r="AV36" s="192">
        <f t="shared" si="51"/>
        <v>25070</v>
      </c>
      <c r="AW36" s="192">
        <f t="shared" si="51"/>
        <v>25070</v>
      </c>
      <c r="AX36" s="192">
        <f t="shared" si="51"/>
        <v>25070</v>
      </c>
      <c r="AY36" s="192">
        <f t="shared" si="51"/>
        <v>23450</v>
      </c>
      <c r="AZ36" s="192">
        <f t="shared" si="51"/>
        <v>23450</v>
      </c>
      <c r="BA36" s="192">
        <f t="shared" si="51"/>
        <v>25070</v>
      </c>
      <c r="BB36" s="192">
        <f t="shared" si="51"/>
        <v>25070</v>
      </c>
      <c r="BC36" s="192">
        <f t="shared" si="51"/>
        <v>26690</v>
      </c>
      <c r="BD36" s="192">
        <f t="shared" si="51"/>
        <v>28715</v>
      </c>
      <c r="BE36" s="192">
        <f t="shared" si="51"/>
        <v>28715</v>
      </c>
      <c r="BF36" s="192">
        <f t="shared" si="51"/>
        <v>28715</v>
      </c>
      <c r="BG36" s="192">
        <f t="shared" si="51"/>
        <v>28715</v>
      </c>
      <c r="BH36" s="192">
        <f t="shared" si="51"/>
        <v>30740</v>
      </c>
      <c r="BI36" s="192">
        <f t="shared" si="51"/>
        <v>33170</v>
      </c>
      <c r="BJ36" s="192">
        <f t="shared" si="51"/>
        <v>33170</v>
      </c>
      <c r="BK36" s="192">
        <f t="shared" si="51"/>
        <v>30740</v>
      </c>
      <c r="BL36" s="192">
        <f t="shared" si="51"/>
        <v>26690</v>
      </c>
      <c r="BM36" s="192">
        <f t="shared" si="51"/>
        <v>26690</v>
      </c>
      <c r="BN36" s="192">
        <f t="shared" si="51"/>
        <v>28715</v>
      </c>
      <c r="BO36" s="192">
        <f t="shared" si="51"/>
        <v>28715</v>
      </c>
      <c r="BP36" s="192">
        <f t="shared" ref="BP36:CU36" si="52">ROUNDUP(BP13*0.9,)</f>
        <v>21830</v>
      </c>
      <c r="BQ36" s="192">
        <f t="shared" si="52"/>
        <v>22194</v>
      </c>
      <c r="BR36" s="192">
        <f t="shared" si="52"/>
        <v>22194</v>
      </c>
      <c r="BS36" s="192">
        <f t="shared" si="52"/>
        <v>22194</v>
      </c>
      <c r="BT36" s="192">
        <f t="shared" si="52"/>
        <v>20979</v>
      </c>
      <c r="BU36" s="192">
        <f t="shared" si="52"/>
        <v>20979</v>
      </c>
      <c r="BV36" s="192">
        <f t="shared" si="52"/>
        <v>22194</v>
      </c>
      <c r="BW36" s="192">
        <f t="shared" si="52"/>
        <v>22194</v>
      </c>
      <c r="BX36" s="192">
        <f t="shared" si="52"/>
        <v>22194</v>
      </c>
      <c r="BY36" s="192">
        <f t="shared" si="52"/>
        <v>20979</v>
      </c>
      <c r="BZ36" s="192">
        <f t="shared" si="52"/>
        <v>20979</v>
      </c>
      <c r="CA36" s="192">
        <f t="shared" si="52"/>
        <v>20979</v>
      </c>
      <c r="CB36" s="192">
        <f t="shared" si="52"/>
        <v>20979</v>
      </c>
      <c r="CC36" s="192">
        <f t="shared" si="52"/>
        <v>20979</v>
      </c>
      <c r="CD36" s="192">
        <f t="shared" si="52"/>
        <v>20979</v>
      </c>
      <c r="CE36" s="192">
        <f t="shared" si="52"/>
        <v>20979</v>
      </c>
      <c r="CF36" s="192">
        <f t="shared" si="52"/>
        <v>20979</v>
      </c>
      <c r="CG36" s="192">
        <f t="shared" si="52"/>
        <v>20979</v>
      </c>
      <c r="CH36" s="192">
        <f t="shared" si="52"/>
        <v>20979</v>
      </c>
      <c r="CI36" s="192">
        <f t="shared" si="52"/>
        <v>20979</v>
      </c>
      <c r="CJ36" s="192">
        <f t="shared" si="52"/>
        <v>20979</v>
      </c>
      <c r="CK36" s="192">
        <f t="shared" si="52"/>
        <v>20979</v>
      </c>
      <c r="CL36" s="192">
        <f t="shared" si="52"/>
        <v>20979</v>
      </c>
      <c r="CM36" s="192">
        <f t="shared" si="52"/>
        <v>20979</v>
      </c>
      <c r="CN36" s="192">
        <f t="shared" si="52"/>
        <v>20979</v>
      </c>
      <c r="CO36" s="192">
        <f t="shared" si="52"/>
        <v>20979</v>
      </c>
      <c r="CP36" s="192">
        <f t="shared" si="52"/>
        <v>20979</v>
      </c>
      <c r="CQ36" s="192">
        <f t="shared" si="52"/>
        <v>20979</v>
      </c>
      <c r="CR36" s="192">
        <f t="shared" si="52"/>
        <v>20979</v>
      </c>
      <c r="CS36" s="192">
        <f t="shared" si="52"/>
        <v>20979</v>
      </c>
      <c r="CT36" s="192">
        <f t="shared" si="52"/>
        <v>20979</v>
      </c>
      <c r="CU36" s="192">
        <f t="shared" si="52"/>
        <v>20979</v>
      </c>
      <c r="CV36" s="192">
        <f t="shared" ref="CV36:DE36" si="53">ROUNDUP(CV13*0.9,)</f>
        <v>13487</v>
      </c>
      <c r="CW36" s="192">
        <f t="shared" si="53"/>
        <v>13487</v>
      </c>
      <c r="CX36" s="192">
        <f t="shared" si="53"/>
        <v>13892</v>
      </c>
      <c r="CY36" s="192">
        <f t="shared" si="53"/>
        <v>13892</v>
      </c>
      <c r="CZ36" s="192">
        <f t="shared" si="53"/>
        <v>13487</v>
      </c>
      <c r="DA36" s="192">
        <f t="shared" si="53"/>
        <v>13487</v>
      </c>
      <c r="DB36" s="192">
        <f t="shared" si="53"/>
        <v>13487</v>
      </c>
      <c r="DC36" s="192">
        <f t="shared" si="53"/>
        <v>13487</v>
      </c>
      <c r="DD36" s="192">
        <f t="shared" si="53"/>
        <v>13487</v>
      </c>
      <c r="DE36" s="192">
        <f t="shared" si="53"/>
        <v>13892</v>
      </c>
      <c r="DF36" s="192">
        <f t="shared" ref="DF36:DY36" si="54">ROUNDUP(DF13*0.9,)</f>
        <v>13892</v>
      </c>
      <c r="DG36" s="192">
        <f t="shared" si="54"/>
        <v>13487</v>
      </c>
      <c r="DH36" s="192">
        <f t="shared" si="54"/>
        <v>13487</v>
      </c>
      <c r="DI36" s="192">
        <f t="shared" si="54"/>
        <v>13487</v>
      </c>
      <c r="DJ36" s="192">
        <f t="shared" si="54"/>
        <v>12677</v>
      </c>
      <c r="DK36" s="192">
        <f t="shared" si="54"/>
        <v>12677</v>
      </c>
      <c r="DL36" s="192">
        <f t="shared" si="54"/>
        <v>13244</v>
      </c>
      <c r="DM36" s="192">
        <f t="shared" si="54"/>
        <v>13244</v>
      </c>
      <c r="DN36" s="192">
        <f t="shared" si="54"/>
        <v>12677</v>
      </c>
      <c r="DO36" s="192">
        <f t="shared" si="54"/>
        <v>12677</v>
      </c>
      <c r="DP36" s="192">
        <f t="shared" si="54"/>
        <v>12677</v>
      </c>
      <c r="DQ36" s="192">
        <f t="shared" si="54"/>
        <v>12677</v>
      </c>
      <c r="DR36" s="192">
        <f t="shared" si="54"/>
        <v>12677</v>
      </c>
      <c r="DS36" s="192">
        <f t="shared" si="54"/>
        <v>13244</v>
      </c>
      <c r="DT36" s="192">
        <f t="shared" si="54"/>
        <v>13244</v>
      </c>
      <c r="DU36" s="192">
        <f t="shared" si="54"/>
        <v>12677</v>
      </c>
      <c r="DV36" s="192">
        <f t="shared" si="54"/>
        <v>12677</v>
      </c>
      <c r="DW36" s="192">
        <f t="shared" si="54"/>
        <v>12677</v>
      </c>
      <c r="DX36" s="192">
        <f t="shared" si="54"/>
        <v>12677</v>
      </c>
      <c r="DY36" s="192">
        <f t="shared" si="54"/>
        <v>13487</v>
      </c>
      <c r="DZ36" s="192">
        <f t="shared" ref="DZ36:FH36" si="55">ROUNDUP(DZ13*0.9,)</f>
        <v>13244</v>
      </c>
      <c r="EA36" s="192">
        <f t="shared" si="55"/>
        <v>13244</v>
      </c>
      <c r="EB36" s="192">
        <f t="shared" si="55"/>
        <v>13244</v>
      </c>
      <c r="EC36" s="192">
        <f t="shared" si="55"/>
        <v>12272</v>
      </c>
      <c r="ED36" s="192">
        <f t="shared" si="55"/>
        <v>12272</v>
      </c>
      <c r="EE36" s="192">
        <f t="shared" si="55"/>
        <v>12272</v>
      </c>
      <c r="EF36" s="192">
        <f t="shared" si="55"/>
        <v>12272</v>
      </c>
      <c r="EG36" s="192">
        <f t="shared" si="55"/>
        <v>12272</v>
      </c>
      <c r="EH36" s="192">
        <f t="shared" si="55"/>
        <v>13244</v>
      </c>
      <c r="EI36" s="192">
        <f t="shared" si="55"/>
        <v>13244</v>
      </c>
      <c r="EJ36" s="192">
        <f t="shared" si="55"/>
        <v>13244</v>
      </c>
      <c r="EK36" s="192">
        <f t="shared" si="55"/>
        <v>12029</v>
      </c>
      <c r="EL36" s="192">
        <f t="shared" si="55"/>
        <v>12029</v>
      </c>
      <c r="EM36" s="192">
        <f t="shared" si="55"/>
        <v>12029</v>
      </c>
      <c r="EN36" s="192">
        <f t="shared" si="55"/>
        <v>12272</v>
      </c>
      <c r="EO36" s="192">
        <f t="shared" si="55"/>
        <v>12272</v>
      </c>
      <c r="EP36" s="192">
        <f t="shared" si="55"/>
        <v>12029</v>
      </c>
      <c r="EQ36" s="192">
        <f t="shared" si="55"/>
        <v>12029</v>
      </c>
      <c r="ER36" s="192">
        <f t="shared" si="55"/>
        <v>12029</v>
      </c>
      <c r="ES36" s="192">
        <f t="shared" si="55"/>
        <v>12029</v>
      </c>
      <c r="ET36" s="192">
        <f t="shared" si="55"/>
        <v>12029</v>
      </c>
      <c r="EU36" s="192">
        <f t="shared" si="55"/>
        <v>12272</v>
      </c>
      <c r="EV36" s="192">
        <f t="shared" si="55"/>
        <v>12272</v>
      </c>
      <c r="EW36" s="192">
        <f t="shared" si="55"/>
        <v>12029</v>
      </c>
      <c r="EX36" s="192">
        <f t="shared" si="55"/>
        <v>12029</v>
      </c>
      <c r="EY36" s="192">
        <f t="shared" si="55"/>
        <v>12029</v>
      </c>
      <c r="EZ36" s="192">
        <f t="shared" si="55"/>
        <v>12029</v>
      </c>
      <c r="FA36" s="192">
        <f t="shared" si="55"/>
        <v>12029</v>
      </c>
      <c r="FB36" s="192">
        <f t="shared" si="55"/>
        <v>12272</v>
      </c>
      <c r="FC36" s="192">
        <f t="shared" si="55"/>
        <v>12272</v>
      </c>
      <c r="FD36" s="192">
        <f t="shared" si="55"/>
        <v>13487</v>
      </c>
      <c r="FE36" s="192">
        <f t="shared" si="55"/>
        <v>12272</v>
      </c>
      <c r="FF36" s="192">
        <f t="shared" si="55"/>
        <v>12272</v>
      </c>
      <c r="FG36" s="192">
        <f t="shared" si="55"/>
        <v>12272</v>
      </c>
      <c r="FH36" s="192">
        <f t="shared" si="55"/>
        <v>12272</v>
      </c>
      <c r="FI36" s="192">
        <f t="shared" ref="FI36:HT36" si="56">ROUNDUP(FI13*0.9,)</f>
        <v>18347</v>
      </c>
      <c r="FJ36" s="192">
        <f t="shared" si="56"/>
        <v>18347</v>
      </c>
      <c r="FK36" s="192">
        <f t="shared" si="56"/>
        <v>18347</v>
      </c>
      <c r="FL36" s="192">
        <f t="shared" si="56"/>
        <v>18347</v>
      </c>
      <c r="FM36" s="192">
        <f t="shared" si="56"/>
        <v>18347</v>
      </c>
      <c r="FN36" s="192">
        <f t="shared" si="56"/>
        <v>18347</v>
      </c>
      <c r="FO36" s="192">
        <f t="shared" si="56"/>
        <v>18347</v>
      </c>
      <c r="FP36" s="192">
        <f t="shared" si="56"/>
        <v>18347</v>
      </c>
      <c r="FQ36" s="192">
        <f t="shared" si="56"/>
        <v>18347</v>
      </c>
      <c r="FR36" s="192">
        <f t="shared" si="56"/>
        <v>18347</v>
      </c>
      <c r="FS36" s="192">
        <f t="shared" si="56"/>
        <v>18347</v>
      </c>
      <c r="FT36" s="192">
        <f t="shared" si="56"/>
        <v>18347</v>
      </c>
      <c r="FU36" s="192">
        <f t="shared" si="56"/>
        <v>18347</v>
      </c>
      <c r="FV36" s="192">
        <f t="shared" si="56"/>
        <v>18347</v>
      </c>
      <c r="FW36" s="192">
        <f t="shared" si="56"/>
        <v>18347</v>
      </c>
      <c r="FX36" s="192">
        <f t="shared" si="56"/>
        <v>18347</v>
      </c>
      <c r="FY36" s="192">
        <f t="shared" si="56"/>
        <v>18347</v>
      </c>
      <c r="FZ36" s="192">
        <f t="shared" si="56"/>
        <v>18347</v>
      </c>
      <c r="GA36" s="192">
        <f t="shared" si="56"/>
        <v>18347</v>
      </c>
      <c r="GB36" s="192">
        <f t="shared" si="56"/>
        <v>18347</v>
      </c>
      <c r="GC36" s="192">
        <f t="shared" si="56"/>
        <v>18347</v>
      </c>
      <c r="GD36" s="192">
        <f t="shared" si="56"/>
        <v>18347</v>
      </c>
      <c r="GE36" s="192">
        <f t="shared" si="56"/>
        <v>18347</v>
      </c>
      <c r="GF36" s="192">
        <f t="shared" si="56"/>
        <v>18347</v>
      </c>
      <c r="GG36" s="192">
        <f t="shared" si="56"/>
        <v>12272</v>
      </c>
      <c r="GH36" s="192">
        <f t="shared" si="56"/>
        <v>12272</v>
      </c>
      <c r="GI36" s="192">
        <f t="shared" si="56"/>
        <v>19886</v>
      </c>
      <c r="GJ36" s="192">
        <f t="shared" si="56"/>
        <v>19886</v>
      </c>
      <c r="GK36" s="192">
        <f t="shared" si="56"/>
        <v>19886</v>
      </c>
      <c r="GL36" s="192">
        <f t="shared" si="56"/>
        <v>19886</v>
      </c>
      <c r="GM36" s="192">
        <f t="shared" si="56"/>
        <v>19886</v>
      </c>
      <c r="GN36" s="192">
        <f t="shared" si="56"/>
        <v>19886</v>
      </c>
      <c r="GO36" s="192">
        <f t="shared" si="56"/>
        <v>19886</v>
      </c>
      <c r="GP36" s="192">
        <f t="shared" si="56"/>
        <v>19886</v>
      </c>
      <c r="GQ36" s="192">
        <f t="shared" si="56"/>
        <v>19886</v>
      </c>
      <c r="GR36" s="192">
        <f t="shared" si="56"/>
        <v>19886</v>
      </c>
      <c r="GS36" s="192">
        <f t="shared" si="56"/>
        <v>15026</v>
      </c>
      <c r="GT36" s="192">
        <f t="shared" si="56"/>
        <v>15026</v>
      </c>
      <c r="GU36" s="192">
        <f t="shared" si="56"/>
        <v>15026</v>
      </c>
      <c r="GV36" s="192">
        <f t="shared" si="56"/>
        <v>15026</v>
      </c>
      <c r="GW36" s="192">
        <f t="shared" si="56"/>
        <v>15431</v>
      </c>
      <c r="GX36" s="192">
        <f t="shared" si="56"/>
        <v>15431</v>
      </c>
      <c r="GY36" s="192">
        <f t="shared" si="56"/>
        <v>16403</v>
      </c>
      <c r="GZ36" s="192">
        <f t="shared" si="56"/>
        <v>16403</v>
      </c>
      <c r="HA36" s="192">
        <f t="shared" si="56"/>
        <v>15431</v>
      </c>
      <c r="HB36" s="192">
        <f t="shared" si="56"/>
        <v>15431</v>
      </c>
      <c r="HC36" s="192">
        <f t="shared" si="56"/>
        <v>15431</v>
      </c>
      <c r="HD36" s="192">
        <f t="shared" si="56"/>
        <v>15431</v>
      </c>
      <c r="HE36" s="192">
        <f t="shared" si="56"/>
        <v>15431</v>
      </c>
      <c r="HF36" s="192">
        <f t="shared" si="56"/>
        <v>16403</v>
      </c>
      <c r="HG36" s="192">
        <f t="shared" si="56"/>
        <v>16403</v>
      </c>
      <c r="HH36" s="192">
        <f t="shared" si="56"/>
        <v>15431</v>
      </c>
      <c r="HI36" s="192">
        <f t="shared" si="56"/>
        <v>15431</v>
      </c>
      <c r="HJ36" s="192">
        <f t="shared" si="56"/>
        <v>15431</v>
      </c>
      <c r="HK36" s="192">
        <f t="shared" si="56"/>
        <v>15431</v>
      </c>
      <c r="HL36" s="192">
        <f t="shared" si="56"/>
        <v>15431</v>
      </c>
      <c r="HM36" s="192">
        <f t="shared" si="56"/>
        <v>13487</v>
      </c>
      <c r="HN36" s="192">
        <f t="shared" si="56"/>
        <v>16403</v>
      </c>
      <c r="HO36" s="192">
        <f t="shared" si="56"/>
        <v>15431</v>
      </c>
      <c r="HP36" s="192">
        <f t="shared" si="56"/>
        <v>15431</v>
      </c>
      <c r="HQ36" s="192">
        <f t="shared" si="56"/>
        <v>15431</v>
      </c>
      <c r="HR36" s="192">
        <f t="shared" si="56"/>
        <v>15431</v>
      </c>
      <c r="HS36" s="192">
        <f t="shared" si="56"/>
        <v>15431</v>
      </c>
      <c r="HT36" s="192">
        <f t="shared" si="56"/>
        <v>16403</v>
      </c>
      <c r="HU36" s="192">
        <f t="shared" ref="HU36:JV36" si="57">ROUNDUP(HU13*0.9,)</f>
        <v>16403</v>
      </c>
      <c r="HV36" s="192">
        <f t="shared" si="57"/>
        <v>15431</v>
      </c>
      <c r="HW36" s="192">
        <f t="shared" si="57"/>
        <v>15431</v>
      </c>
      <c r="HX36" s="192">
        <f t="shared" si="57"/>
        <v>15431</v>
      </c>
      <c r="HY36" s="192">
        <f t="shared" si="57"/>
        <v>15431</v>
      </c>
      <c r="HZ36" s="192">
        <f t="shared" si="57"/>
        <v>15431</v>
      </c>
      <c r="IA36" s="192">
        <f t="shared" si="57"/>
        <v>16403</v>
      </c>
      <c r="IB36" s="192">
        <f t="shared" si="57"/>
        <v>16403</v>
      </c>
      <c r="IC36" s="192">
        <f t="shared" si="57"/>
        <v>15431</v>
      </c>
      <c r="ID36" s="192">
        <f t="shared" si="57"/>
        <v>15431</v>
      </c>
      <c r="IE36" s="192">
        <f t="shared" si="57"/>
        <v>15431</v>
      </c>
      <c r="IF36" s="192">
        <f t="shared" si="57"/>
        <v>15431</v>
      </c>
      <c r="IG36" s="192">
        <f t="shared" si="57"/>
        <v>15431</v>
      </c>
      <c r="IH36" s="192">
        <f t="shared" si="57"/>
        <v>16403</v>
      </c>
      <c r="II36" s="192">
        <f t="shared" si="57"/>
        <v>16403</v>
      </c>
      <c r="IJ36" s="192">
        <f t="shared" si="57"/>
        <v>13892</v>
      </c>
      <c r="IK36" s="192">
        <f t="shared" si="57"/>
        <v>13892</v>
      </c>
      <c r="IL36" s="192">
        <f t="shared" si="57"/>
        <v>13892</v>
      </c>
      <c r="IM36" s="192">
        <f t="shared" si="57"/>
        <v>13892</v>
      </c>
      <c r="IN36" s="192">
        <f t="shared" si="57"/>
        <v>13892</v>
      </c>
      <c r="IO36" s="192">
        <f t="shared" si="57"/>
        <v>15431</v>
      </c>
      <c r="IP36" s="192">
        <f t="shared" si="57"/>
        <v>15431</v>
      </c>
      <c r="IQ36" s="192">
        <f t="shared" si="57"/>
        <v>13487</v>
      </c>
      <c r="IR36" s="192">
        <f t="shared" si="57"/>
        <v>13487</v>
      </c>
      <c r="IS36" s="192">
        <f t="shared" si="57"/>
        <v>13487</v>
      </c>
      <c r="IT36" s="192">
        <f t="shared" si="57"/>
        <v>13487</v>
      </c>
      <c r="IU36" s="192">
        <f t="shared" si="57"/>
        <v>13487</v>
      </c>
      <c r="IV36" s="192">
        <f t="shared" si="57"/>
        <v>15431</v>
      </c>
      <c r="IW36" s="192">
        <f t="shared" si="57"/>
        <v>15431</v>
      </c>
      <c r="IX36" s="192">
        <f t="shared" si="57"/>
        <v>13487</v>
      </c>
      <c r="IY36" s="192">
        <f t="shared" si="57"/>
        <v>13487</v>
      </c>
      <c r="IZ36" s="192">
        <f t="shared" si="57"/>
        <v>13487</v>
      </c>
      <c r="JA36" s="192">
        <f t="shared" si="57"/>
        <v>13487</v>
      </c>
      <c r="JB36" s="192">
        <f t="shared" si="57"/>
        <v>13487</v>
      </c>
      <c r="JC36" s="192">
        <f t="shared" si="57"/>
        <v>15431</v>
      </c>
      <c r="JD36" s="192">
        <f t="shared" si="57"/>
        <v>15431</v>
      </c>
      <c r="JE36" s="192">
        <f t="shared" si="57"/>
        <v>13487</v>
      </c>
      <c r="JF36" s="192">
        <f t="shared" si="57"/>
        <v>13487</v>
      </c>
      <c r="JG36" s="192">
        <f t="shared" si="57"/>
        <v>13487</v>
      </c>
      <c r="JH36" s="192">
        <f t="shared" si="57"/>
        <v>13487</v>
      </c>
      <c r="JI36" s="192">
        <f t="shared" si="57"/>
        <v>13487</v>
      </c>
      <c r="JJ36" s="192">
        <f t="shared" si="57"/>
        <v>15431</v>
      </c>
      <c r="JK36" s="192">
        <f t="shared" si="57"/>
        <v>15431</v>
      </c>
      <c r="JL36" s="192">
        <f t="shared" si="57"/>
        <v>13487</v>
      </c>
      <c r="JM36" s="192">
        <f t="shared" si="57"/>
        <v>13487</v>
      </c>
      <c r="JN36" s="192">
        <f t="shared" si="57"/>
        <v>13487</v>
      </c>
      <c r="JO36" s="192">
        <f t="shared" si="57"/>
        <v>13487</v>
      </c>
      <c r="JP36" s="192">
        <f t="shared" si="57"/>
        <v>13487</v>
      </c>
      <c r="JQ36" s="192">
        <f t="shared" si="57"/>
        <v>15431</v>
      </c>
      <c r="JR36" s="192">
        <f t="shared" si="57"/>
        <v>15431</v>
      </c>
      <c r="JS36" s="192">
        <f t="shared" si="57"/>
        <v>14459</v>
      </c>
      <c r="JT36" s="192">
        <f t="shared" si="57"/>
        <v>14459</v>
      </c>
      <c r="JU36" s="192">
        <f t="shared" si="57"/>
        <v>14459</v>
      </c>
      <c r="JV36" s="192">
        <f t="shared" si="57"/>
        <v>14459</v>
      </c>
    </row>
    <row r="37" spans="1:282" s="50" customFormat="1" x14ac:dyDescent="0.2">
      <c r="A37" s="180">
        <v>2</v>
      </c>
      <c r="B37" s="192" t="e">
        <f t="shared" ref="B37:C37" si="58">ROUNDUP(B14*0.9,)</f>
        <v>#REF!</v>
      </c>
      <c r="C37" s="192" t="e">
        <f t="shared" si="58"/>
        <v>#REF!</v>
      </c>
      <c r="D37" s="192" t="e">
        <f t="shared" ref="D37:BO37" si="59">ROUNDUP(D14*0.9,)</f>
        <v>#REF!</v>
      </c>
      <c r="E37" s="192" t="e">
        <f t="shared" si="59"/>
        <v>#REF!</v>
      </c>
      <c r="F37" s="192" t="e">
        <f t="shared" si="59"/>
        <v>#REF!</v>
      </c>
      <c r="G37" s="192" t="e">
        <f t="shared" si="59"/>
        <v>#REF!</v>
      </c>
      <c r="H37" s="192">
        <f t="shared" si="59"/>
        <v>33615</v>
      </c>
      <c r="I37" s="192">
        <f t="shared" si="59"/>
        <v>45360</v>
      </c>
      <c r="J37" s="192">
        <f t="shared" si="59"/>
        <v>45360</v>
      </c>
      <c r="K37" s="192">
        <f t="shared" si="59"/>
        <v>45360</v>
      </c>
      <c r="L37" s="192">
        <f t="shared" si="59"/>
        <v>39690</v>
      </c>
      <c r="M37" s="192">
        <f t="shared" si="59"/>
        <v>39690</v>
      </c>
      <c r="N37" s="192">
        <f t="shared" si="59"/>
        <v>39690</v>
      </c>
      <c r="O37" s="192">
        <f t="shared" si="59"/>
        <v>39690</v>
      </c>
      <c r="P37" s="192">
        <f t="shared" si="59"/>
        <v>39690</v>
      </c>
      <c r="Q37" s="192">
        <f t="shared" si="59"/>
        <v>39690</v>
      </c>
      <c r="R37" s="192">
        <f t="shared" si="59"/>
        <v>32724</v>
      </c>
      <c r="S37" s="192">
        <f t="shared" si="59"/>
        <v>19359</v>
      </c>
      <c r="T37" s="192">
        <f t="shared" si="59"/>
        <v>19359</v>
      </c>
      <c r="U37" s="192">
        <f t="shared" si="59"/>
        <v>19359</v>
      </c>
      <c r="V37" s="192">
        <f t="shared" si="59"/>
        <v>19359</v>
      </c>
      <c r="W37" s="192">
        <f t="shared" si="59"/>
        <v>19359</v>
      </c>
      <c r="X37" s="192">
        <f t="shared" si="59"/>
        <v>20979</v>
      </c>
      <c r="Y37" s="192">
        <f t="shared" si="59"/>
        <v>20979</v>
      </c>
      <c r="Z37" s="192">
        <f t="shared" si="59"/>
        <v>20979</v>
      </c>
      <c r="AA37" s="192">
        <f t="shared" si="59"/>
        <v>20979</v>
      </c>
      <c r="AB37" s="192">
        <f t="shared" si="59"/>
        <v>20979</v>
      </c>
      <c r="AC37" s="192">
        <f t="shared" si="59"/>
        <v>19359</v>
      </c>
      <c r="AD37" s="192">
        <f t="shared" si="59"/>
        <v>19359</v>
      </c>
      <c r="AE37" s="192">
        <f t="shared" si="59"/>
        <v>19359</v>
      </c>
      <c r="AF37" s="192">
        <f t="shared" si="59"/>
        <v>19359</v>
      </c>
      <c r="AG37" s="192">
        <f t="shared" si="59"/>
        <v>19359</v>
      </c>
      <c r="AH37" s="192">
        <f t="shared" si="59"/>
        <v>22599</v>
      </c>
      <c r="AI37" s="192">
        <f t="shared" si="59"/>
        <v>22599</v>
      </c>
      <c r="AJ37" s="192">
        <f t="shared" si="59"/>
        <v>22599</v>
      </c>
      <c r="AK37" s="192">
        <f t="shared" si="59"/>
        <v>22599</v>
      </c>
      <c r="AL37" s="192">
        <f t="shared" si="59"/>
        <v>22599</v>
      </c>
      <c r="AM37" s="192">
        <f t="shared" si="59"/>
        <v>24219</v>
      </c>
      <c r="AN37" s="192">
        <f t="shared" si="59"/>
        <v>26244</v>
      </c>
      <c r="AO37" s="192">
        <f t="shared" si="59"/>
        <v>26649</v>
      </c>
      <c r="AP37" s="192">
        <f t="shared" si="59"/>
        <v>26649</v>
      </c>
      <c r="AQ37" s="192">
        <f t="shared" si="59"/>
        <v>26649</v>
      </c>
      <c r="AR37" s="192">
        <f t="shared" si="59"/>
        <v>26649</v>
      </c>
      <c r="AS37" s="192">
        <f t="shared" si="59"/>
        <v>26649</v>
      </c>
      <c r="AT37" s="192">
        <f t="shared" si="59"/>
        <v>26649</v>
      </c>
      <c r="AU37" s="192">
        <f t="shared" si="59"/>
        <v>26649</v>
      </c>
      <c r="AV37" s="192">
        <f t="shared" si="59"/>
        <v>26649</v>
      </c>
      <c r="AW37" s="192">
        <f t="shared" si="59"/>
        <v>26649</v>
      </c>
      <c r="AX37" s="192">
        <f t="shared" si="59"/>
        <v>26649</v>
      </c>
      <c r="AY37" s="192">
        <f t="shared" si="59"/>
        <v>25029</v>
      </c>
      <c r="AZ37" s="192">
        <f t="shared" si="59"/>
        <v>25029</v>
      </c>
      <c r="BA37" s="192">
        <f t="shared" si="59"/>
        <v>26649</v>
      </c>
      <c r="BB37" s="192">
        <f t="shared" si="59"/>
        <v>26649</v>
      </c>
      <c r="BC37" s="192">
        <f t="shared" si="59"/>
        <v>28269</v>
      </c>
      <c r="BD37" s="192">
        <f t="shared" si="59"/>
        <v>30294</v>
      </c>
      <c r="BE37" s="192">
        <f t="shared" si="59"/>
        <v>30294</v>
      </c>
      <c r="BF37" s="192">
        <f t="shared" si="59"/>
        <v>30294</v>
      </c>
      <c r="BG37" s="192">
        <f t="shared" si="59"/>
        <v>30294</v>
      </c>
      <c r="BH37" s="192">
        <f t="shared" si="59"/>
        <v>32319</v>
      </c>
      <c r="BI37" s="192">
        <f t="shared" si="59"/>
        <v>34749</v>
      </c>
      <c r="BJ37" s="192">
        <f t="shared" si="59"/>
        <v>34749</v>
      </c>
      <c r="BK37" s="192">
        <f t="shared" si="59"/>
        <v>32319</v>
      </c>
      <c r="BL37" s="192">
        <f t="shared" si="59"/>
        <v>28269</v>
      </c>
      <c r="BM37" s="192">
        <f t="shared" si="59"/>
        <v>28269</v>
      </c>
      <c r="BN37" s="192">
        <f t="shared" si="59"/>
        <v>30294</v>
      </c>
      <c r="BO37" s="192">
        <f t="shared" si="59"/>
        <v>30294</v>
      </c>
      <c r="BP37" s="192">
        <f t="shared" ref="BP37:CU37" si="60">ROUNDUP(BP14*0.9,)</f>
        <v>23409</v>
      </c>
      <c r="BQ37" s="192">
        <f t="shared" si="60"/>
        <v>23774</v>
      </c>
      <c r="BR37" s="192">
        <f t="shared" si="60"/>
        <v>23774</v>
      </c>
      <c r="BS37" s="192">
        <f t="shared" si="60"/>
        <v>23774</v>
      </c>
      <c r="BT37" s="192">
        <f t="shared" si="60"/>
        <v>22559</v>
      </c>
      <c r="BU37" s="192">
        <f t="shared" si="60"/>
        <v>22559</v>
      </c>
      <c r="BV37" s="192">
        <f t="shared" si="60"/>
        <v>23774</v>
      </c>
      <c r="BW37" s="192">
        <f t="shared" si="60"/>
        <v>23774</v>
      </c>
      <c r="BX37" s="192">
        <f t="shared" si="60"/>
        <v>23774</v>
      </c>
      <c r="BY37" s="192">
        <f t="shared" si="60"/>
        <v>22559</v>
      </c>
      <c r="BZ37" s="192">
        <f t="shared" si="60"/>
        <v>22559</v>
      </c>
      <c r="CA37" s="192">
        <f t="shared" si="60"/>
        <v>22559</v>
      </c>
      <c r="CB37" s="192">
        <f t="shared" si="60"/>
        <v>22559</v>
      </c>
      <c r="CC37" s="192">
        <f t="shared" si="60"/>
        <v>22559</v>
      </c>
      <c r="CD37" s="192">
        <f t="shared" si="60"/>
        <v>22559</v>
      </c>
      <c r="CE37" s="192">
        <f t="shared" si="60"/>
        <v>22559</v>
      </c>
      <c r="CF37" s="192">
        <f t="shared" si="60"/>
        <v>22559</v>
      </c>
      <c r="CG37" s="192">
        <f t="shared" si="60"/>
        <v>22559</v>
      </c>
      <c r="CH37" s="192">
        <f t="shared" si="60"/>
        <v>22559</v>
      </c>
      <c r="CI37" s="192">
        <f t="shared" si="60"/>
        <v>22559</v>
      </c>
      <c r="CJ37" s="192">
        <f t="shared" si="60"/>
        <v>22559</v>
      </c>
      <c r="CK37" s="192">
        <f t="shared" si="60"/>
        <v>22559</v>
      </c>
      <c r="CL37" s="192">
        <f t="shared" si="60"/>
        <v>22559</v>
      </c>
      <c r="CM37" s="192">
        <f t="shared" si="60"/>
        <v>22559</v>
      </c>
      <c r="CN37" s="192">
        <f t="shared" si="60"/>
        <v>22559</v>
      </c>
      <c r="CO37" s="192">
        <f t="shared" si="60"/>
        <v>22559</v>
      </c>
      <c r="CP37" s="192">
        <f t="shared" si="60"/>
        <v>22559</v>
      </c>
      <c r="CQ37" s="192">
        <f t="shared" si="60"/>
        <v>22559</v>
      </c>
      <c r="CR37" s="192">
        <f t="shared" si="60"/>
        <v>22559</v>
      </c>
      <c r="CS37" s="192">
        <f t="shared" si="60"/>
        <v>22559</v>
      </c>
      <c r="CT37" s="192">
        <f t="shared" si="60"/>
        <v>22559</v>
      </c>
      <c r="CU37" s="192">
        <f t="shared" si="60"/>
        <v>22478</v>
      </c>
      <c r="CV37" s="192">
        <f t="shared" ref="CV37:DE37" si="61">ROUNDUP(CV14*0.9,)</f>
        <v>14985</v>
      </c>
      <c r="CW37" s="192">
        <f t="shared" si="61"/>
        <v>14985</v>
      </c>
      <c r="CX37" s="192">
        <f t="shared" si="61"/>
        <v>15390</v>
      </c>
      <c r="CY37" s="192">
        <f t="shared" si="61"/>
        <v>15390</v>
      </c>
      <c r="CZ37" s="192">
        <f t="shared" si="61"/>
        <v>14985</v>
      </c>
      <c r="DA37" s="192">
        <f t="shared" si="61"/>
        <v>14985</v>
      </c>
      <c r="DB37" s="192">
        <f t="shared" si="61"/>
        <v>14985</v>
      </c>
      <c r="DC37" s="192">
        <f t="shared" si="61"/>
        <v>14985</v>
      </c>
      <c r="DD37" s="192">
        <f t="shared" si="61"/>
        <v>14985</v>
      </c>
      <c r="DE37" s="192">
        <f t="shared" si="61"/>
        <v>15390</v>
      </c>
      <c r="DF37" s="192">
        <f t="shared" ref="DF37:DY37" si="62">ROUNDUP(DF14*0.9,)</f>
        <v>15390</v>
      </c>
      <c r="DG37" s="192">
        <f t="shared" si="62"/>
        <v>14985</v>
      </c>
      <c r="DH37" s="192">
        <f t="shared" si="62"/>
        <v>14985</v>
      </c>
      <c r="DI37" s="192">
        <f t="shared" si="62"/>
        <v>14985</v>
      </c>
      <c r="DJ37" s="192">
        <f t="shared" si="62"/>
        <v>14175</v>
      </c>
      <c r="DK37" s="192">
        <f t="shared" si="62"/>
        <v>14175</v>
      </c>
      <c r="DL37" s="192">
        <f t="shared" si="62"/>
        <v>14742</v>
      </c>
      <c r="DM37" s="192">
        <f t="shared" si="62"/>
        <v>14742</v>
      </c>
      <c r="DN37" s="192">
        <f t="shared" si="62"/>
        <v>14175</v>
      </c>
      <c r="DO37" s="192">
        <f t="shared" si="62"/>
        <v>14175</v>
      </c>
      <c r="DP37" s="192">
        <f t="shared" si="62"/>
        <v>14175</v>
      </c>
      <c r="DQ37" s="192">
        <f t="shared" si="62"/>
        <v>14175</v>
      </c>
      <c r="DR37" s="192">
        <f t="shared" si="62"/>
        <v>14175</v>
      </c>
      <c r="DS37" s="192">
        <f t="shared" si="62"/>
        <v>14742</v>
      </c>
      <c r="DT37" s="192">
        <f t="shared" si="62"/>
        <v>14742</v>
      </c>
      <c r="DU37" s="192">
        <f t="shared" si="62"/>
        <v>14175</v>
      </c>
      <c r="DV37" s="192">
        <f t="shared" si="62"/>
        <v>14175</v>
      </c>
      <c r="DW37" s="192">
        <f t="shared" si="62"/>
        <v>14175</v>
      </c>
      <c r="DX37" s="192">
        <f t="shared" si="62"/>
        <v>14175</v>
      </c>
      <c r="DY37" s="192">
        <f t="shared" si="62"/>
        <v>14985</v>
      </c>
      <c r="DZ37" s="192">
        <f t="shared" ref="DZ37:FH37" si="63">ROUNDUP(DZ14*0.9,)</f>
        <v>14742</v>
      </c>
      <c r="EA37" s="192">
        <f t="shared" si="63"/>
        <v>14742</v>
      </c>
      <c r="EB37" s="192">
        <f t="shared" si="63"/>
        <v>14742</v>
      </c>
      <c r="EC37" s="192">
        <f t="shared" si="63"/>
        <v>13770</v>
      </c>
      <c r="ED37" s="192">
        <f t="shared" si="63"/>
        <v>13770</v>
      </c>
      <c r="EE37" s="192">
        <f t="shared" si="63"/>
        <v>13770</v>
      </c>
      <c r="EF37" s="192">
        <f t="shared" si="63"/>
        <v>13770</v>
      </c>
      <c r="EG37" s="192">
        <f t="shared" si="63"/>
        <v>13770</v>
      </c>
      <c r="EH37" s="192">
        <f t="shared" si="63"/>
        <v>14742</v>
      </c>
      <c r="EI37" s="192">
        <f t="shared" si="63"/>
        <v>14742</v>
      </c>
      <c r="EJ37" s="192">
        <f t="shared" si="63"/>
        <v>14742</v>
      </c>
      <c r="EK37" s="192">
        <f t="shared" si="63"/>
        <v>13527</v>
      </c>
      <c r="EL37" s="192">
        <f t="shared" si="63"/>
        <v>13527</v>
      </c>
      <c r="EM37" s="192">
        <f t="shared" si="63"/>
        <v>13527</v>
      </c>
      <c r="EN37" s="192">
        <f t="shared" si="63"/>
        <v>13770</v>
      </c>
      <c r="EO37" s="192">
        <f t="shared" si="63"/>
        <v>13770</v>
      </c>
      <c r="EP37" s="192">
        <f t="shared" si="63"/>
        <v>13527</v>
      </c>
      <c r="EQ37" s="192">
        <f t="shared" si="63"/>
        <v>13527</v>
      </c>
      <c r="ER37" s="192">
        <f t="shared" si="63"/>
        <v>13527</v>
      </c>
      <c r="ES37" s="192">
        <f t="shared" si="63"/>
        <v>13527</v>
      </c>
      <c r="ET37" s="192">
        <f t="shared" si="63"/>
        <v>13527</v>
      </c>
      <c r="EU37" s="192">
        <f t="shared" si="63"/>
        <v>13770</v>
      </c>
      <c r="EV37" s="192">
        <f t="shared" si="63"/>
        <v>13770</v>
      </c>
      <c r="EW37" s="192">
        <f t="shared" si="63"/>
        <v>13527</v>
      </c>
      <c r="EX37" s="192">
        <f t="shared" si="63"/>
        <v>13527</v>
      </c>
      <c r="EY37" s="192">
        <f t="shared" si="63"/>
        <v>13527</v>
      </c>
      <c r="EZ37" s="192">
        <f t="shared" si="63"/>
        <v>13527</v>
      </c>
      <c r="FA37" s="192">
        <f t="shared" si="63"/>
        <v>13527</v>
      </c>
      <c r="FB37" s="192">
        <f t="shared" si="63"/>
        <v>13770</v>
      </c>
      <c r="FC37" s="192">
        <f t="shared" si="63"/>
        <v>13770</v>
      </c>
      <c r="FD37" s="192">
        <f t="shared" si="63"/>
        <v>14985</v>
      </c>
      <c r="FE37" s="192">
        <f t="shared" si="63"/>
        <v>13770</v>
      </c>
      <c r="FF37" s="192">
        <f t="shared" si="63"/>
        <v>13770</v>
      </c>
      <c r="FG37" s="192">
        <f t="shared" si="63"/>
        <v>13770</v>
      </c>
      <c r="FH37" s="192">
        <f t="shared" si="63"/>
        <v>13770</v>
      </c>
      <c r="FI37" s="192">
        <f t="shared" ref="FI37:HT37" si="64">ROUNDUP(FI14*0.9,)</f>
        <v>19845</v>
      </c>
      <c r="FJ37" s="192">
        <f t="shared" si="64"/>
        <v>19845</v>
      </c>
      <c r="FK37" s="192">
        <f t="shared" si="64"/>
        <v>19845</v>
      </c>
      <c r="FL37" s="192">
        <f t="shared" si="64"/>
        <v>19845</v>
      </c>
      <c r="FM37" s="192">
        <f t="shared" si="64"/>
        <v>19845</v>
      </c>
      <c r="FN37" s="192">
        <f t="shared" si="64"/>
        <v>19845</v>
      </c>
      <c r="FO37" s="192">
        <f t="shared" si="64"/>
        <v>19845</v>
      </c>
      <c r="FP37" s="192">
        <f t="shared" si="64"/>
        <v>19845</v>
      </c>
      <c r="FQ37" s="192">
        <f t="shared" si="64"/>
        <v>19845</v>
      </c>
      <c r="FR37" s="192">
        <f t="shared" si="64"/>
        <v>19845</v>
      </c>
      <c r="FS37" s="192">
        <f t="shared" si="64"/>
        <v>19845</v>
      </c>
      <c r="FT37" s="192">
        <f t="shared" si="64"/>
        <v>19845</v>
      </c>
      <c r="FU37" s="192">
        <f t="shared" si="64"/>
        <v>19845</v>
      </c>
      <c r="FV37" s="192">
        <f t="shared" si="64"/>
        <v>19845</v>
      </c>
      <c r="FW37" s="192">
        <f t="shared" si="64"/>
        <v>19845</v>
      </c>
      <c r="FX37" s="192">
        <f t="shared" si="64"/>
        <v>19845</v>
      </c>
      <c r="FY37" s="192">
        <f t="shared" si="64"/>
        <v>19845</v>
      </c>
      <c r="FZ37" s="192">
        <f t="shared" si="64"/>
        <v>19845</v>
      </c>
      <c r="GA37" s="192">
        <f t="shared" si="64"/>
        <v>19845</v>
      </c>
      <c r="GB37" s="192">
        <f t="shared" si="64"/>
        <v>19845</v>
      </c>
      <c r="GC37" s="192">
        <f t="shared" si="64"/>
        <v>19845</v>
      </c>
      <c r="GD37" s="192">
        <f t="shared" si="64"/>
        <v>19845</v>
      </c>
      <c r="GE37" s="192">
        <f t="shared" si="64"/>
        <v>19845</v>
      </c>
      <c r="GF37" s="192">
        <f t="shared" si="64"/>
        <v>19845</v>
      </c>
      <c r="GG37" s="192">
        <f t="shared" si="64"/>
        <v>13770</v>
      </c>
      <c r="GH37" s="192">
        <f t="shared" si="64"/>
        <v>13770</v>
      </c>
      <c r="GI37" s="192">
        <f t="shared" si="64"/>
        <v>21384</v>
      </c>
      <c r="GJ37" s="192">
        <f t="shared" si="64"/>
        <v>21384</v>
      </c>
      <c r="GK37" s="192">
        <f t="shared" si="64"/>
        <v>21384</v>
      </c>
      <c r="GL37" s="192">
        <f t="shared" si="64"/>
        <v>21384</v>
      </c>
      <c r="GM37" s="192">
        <f t="shared" si="64"/>
        <v>21384</v>
      </c>
      <c r="GN37" s="192">
        <f t="shared" si="64"/>
        <v>21384</v>
      </c>
      <c r="GO37" s="192">
        <f t="shared" si="64"/>
        <v>21384</v>
      </c>
      <c r="GP37" s="192">
        <f t="shared" si="64"/>
        <v>21384</v>
      </c>
      <c r="GQ37" s="192">
        <f t="shared" si="64"/>
        <v>21384</v>
      </c>
      <c r="GR37" s="192">
        <f t="shared" si="64"/>
        <v>21384</v>
      </c>
      <c r="GS37" s="192">
        <f t="shared" si="64"/>
        <v>16524</v>
      </c>
      <c r="GT37" s="192">
        <f t="shared" si="64"/>
        <v>16524</v>
      </c>
      <c r="GU37" s="192">
        <f t="shared" si="64"/>
        <v>16524</v>
      </c>
      <c r="GV37" s="192">
        <f t="shared" si="64"/>
        <v>16524</v>
      </c>
      <c r="GW37" s="192">
        <f t="shared" si="64"/>
        <v>16929</v>
      </c>
      <c r="GX37" s="192">
        <f t="shared" si="64"/>
        <v>16929</v>
      </c>
      <c r="GY37" s="192">
        <f t="shared" si="64"/>
        <v>17901</v>
      </c>
      <c r="GZ37" s="192">
        <f t="shared" si="64"/>
        <v>17901</v>
      </c>
      <c r="HA37" s="192">
        <f t="shared" si="64"/>
        <v>16929</v>
      </c>
      <c r="HB37" s="192">
        <f t="shared" si="64"/>
        <v>16929</v>
      </c>
      <c r="HC37" s="192">
        <f t="shared" si="64"/>
        <v>16929</v>
      </c>
      <c r="HD37" s="192">
        <f t="shared" si="64"/>
        <v>16929</v>
      </c>
      <c r="HE37" s="192">
        <f t="shared" si="64"/>
        <v>16929</v>
      </c>
      <c r="HF37" s="192">
        <f t="shared" si="64"/>
        <v>17901</v>
      </c>
      <c r="HG37" s="192">
        <f t="shared" si="64"/>
        <v>17901</v>
      </c>
      <c r="HH37" s="192">
        <f t="shared" si="64"/>
        <v>16929</v>
      </c>
      <c r="HI37" s="192">
        <f t="shared" si="64"/>
        <v>16929</v>
      </c>
      <c r="HJ37" s="192">
        <f t="shared" si="64"/>
        <v>16929</v>
      </c>
      <c r="HK37" s="192">
        <f t="shared" si="64"/>
        <v>16929</v>
      </c>
      <c r="HL37" s="192">
        <f t="shared" si="64"/>
        <v>16929</v>
      </c>
      <c r="HM37" s="192">
        <f t="shared" si="64"/>
        <v>14985</v>
      </c>
      <c r="HN37" s="192">
        <f t="shared" si="64"/>
        <v>17901</v>
      </c>
      <c r="HO37" s="192">
        <f t="shared" si="64"/>
        <v>16929</v>
      </c>
      <c r="HP37" s="192">
        <f t="shared" si="64"/>
        <v>16929</v>
      </c>
      <c r="HQ37" s="192">
        <f t="shared" si="64"/>
        <v>16929</v>
      </c>
      <c r="HR37" s="192">
        <f t="shared" si="64"/>
        <v>16929</v>
      </c>
      <c r="HS37" s="192">
        <f t="shared" si="64"/>
        <v>16929</v>
      </c>
      <c r="HT37" s="192">
        <f t="shared" si="64"/>
        <v>17901</v>
      </c>
      <c r="HU37" s="192">
        <f t="shared" ref="HU37:JV37" si="65">ROUNDUP(HU14*0.9,)</f>
        <v>17901</v>
      </c>
      <c r="HV37" s="192">
        <f t="shared" si="65"/>
        <v>16929</v>
      </c>
      <c r="HW37" s="192">
        <f t="shared" si="65"/>
        <v>16929</v>
      </c>
      <c r="HX37" s="192">
        <f t="shared" si="65"/>
        <v>16929</v>
      </c>
      <c r="HY37" s="192">
        <f t="shared" si="65"/>
        <v>16929</v>
      </c>
      <c r="HZ37" s="192">
        <f t="shared" si="65"/>
        <v>16929</v>
      </c>
      <c r="IA37" s="192">
        <f t="shared" si="65"/>
        <v>17901</v>
      </c>
      <c r="IB37" s="192">
        <f t="shared" si="65"/>
        <v>17901</v>
      </c>
      <c r="IC37" s="192">
        <f t="shared" si="65"/>
        <v>16929</v>
      </c>
      <c r="ID37" s="192">
        <f t="shared" si="65"/>
        <v>16929</v>
      </c>
      <c r="IE37" s="192">
        <f t="shared" si="65"/>
        <v>16929</v>
      </c>
      <c r="IF37" s="192">
        <f t="shared" si="65"/>
        <v>16929</v>
      </c>
      <c r="IG37" s="192">
        <f t="shared" si="65"/>
        <v>16929</v>
      </c>
      <c r="IH37" s="192">
        <f t="shared" si="65"/>
        <v>17901</v>
      </c>
      <c r="II37" s="192">
        <f t="shared" si="65"/>
        <v>17901</v>
      </c>
      <c r="IJ37" s="192">
        <f t="shared" si="65"/>
        <v>15390</v>
      </c>
      <c r="IK37" s="192">
        <f t="shared" si="65"/>
        <v>15390</v>
      </c>
      <c r="IL37" s="192">
        <f t="shared" si="65"/>
        <v>15390</v>
      </c>
      <c r="IM37" s="192">
        <f t="shared" si="65"/>
        <v>15390</v>
      </c>
      <c r="IN37" s="192">
        <f t="shared" si="65"/>
        <v>15390</v>
      </c>
      <c r="IO37" s="192">
        <f t="shared" si="65"/>
        <v>16929</v>
      </c>
      <c r="IP37" s="192">
        <f t="shared" si="65"/>
        <v>16929</v>
      </c>
      <c r="IQ37" s="192">
        <f t="shared" si="65"/>
        <v>14985</v>
      </c>
      <c r="IR37" s="192">
        <f t="shared" si="65"/>
        <v>14985</v>
      </c>
      <c r="IS37" s="192">
        <f t="shared" si="65"/>
        <v>14985</v>
      </c>
      <c r="IT37" s="192">
        <f t="shared" si="65"/>
        <v>14985</v>
      </c>
      <c r="IU37" s="192">
        <f t="shared" si="65"/>
        <v>14985</v>
      </c>
      <c r="IV37" s="192">
        <f t="shared" si="65"/>
        <v>16929</v>
      </c>
      <c r="IW37" s="192">
        <f t="shared" si="65"/>
        <v>16929</v>
      </c>
      <c r="IX37" s="192">
        <f t="shared" si="65"/>
        <v>14985</v>
      </c>
      <c r="IY37" s="192">
        <f t="shared" si="65"/>
        <v>14985</v>
      </c>
      <c r="IZ37" s="192">
        <f t="shared" si="65"/>
        <v>14985</v>
      </c>
      <c r="JA37" s="192">
        <f t="shared" si="65"/>
        <v>14985</v>
      </c>
      <c r="JB37" s="192">
        <f t="shared" si="65"/>
        <v>14985</v>
      </c>
      <c r="JC37" s="192">
        <f t="shared" si="65"/>
        <v>16929</v>
      </c>
      <c r="JD37" s="192">
        <f t="shared" si="65"/>
        <v>16929</v>
      </c>
      <c r="JE37" s="192">
        <f t="shared" si="65"/>
        <v>14985</v>
      </c>
      <c r="JF37" s="192">
        <f t="shared" si="65"/>
        <v>14985</v>
      </c>
      <c r="JG37" s="192">
        <f t="shared" si="65"/>
        <v>14985</v>
      </c>
      <c r="JH37" s="192">
        <f t="shared" si="65"/>
        <v>14985</v>
      </c>
      <c r="JI37" s="192">
        <f t="shared" si="65"/>
        <v>14985</v>
      </c>
      <c r="JJ37" s="192">
        <f t="shared" si="65"/>
        <v>16929</v>
      </c>
      <c r="JK37" s="192">
        <f t="shared" si="65"/>
        <v>16929</v>
      </c>
      <c r="JL37" s="192">
        <f t="shared" si="65"/>
        <v>14985</v>
      </c>
      <c r="JM37" s="192">
        <f t="shared" si="65"/>
        <v>14985</v>
      </c>
      <c r="JN37" s="192">
        <f t="shared" si="65"/>
        <v>14985</v>
      </c>
      <c r="JO37" s="192">
        <f t="shared" si="65"/>
        <v>14985</v>
      </c>
      <c r="JP37" s="192">
        <f t="shared" si="65"/>
        <v>14985</v>
      </c>
      <c r="JQ37" s="192">
        <f t="shared" si="65"/>
        <v>16929</v>
      </c>
      <c r="JR37" s="192">
        <f t="shared" si="65"/>
        <v>16929</v>
      </c>
      <c r="JS37" s="192">
        <f t="shared" si="65"/>
        <v>15957</v>
      </c>
      <c r="JT37" s="192">
        <f t="shared" si="65"/>
        <v>15957</v>
      </c>
      <c r="JU37" s="192">
        <f t="shared" si="65"/>
        <v>15957</v>
      </c>
      <c r="JV37" s="192">
        <f t="shared" si="65"/>
        <v>15957</v>
      </c>
    </row>
    <row r="38" spans="1:282" s="50" customFormat="1" x14ac:dyDescent="0.2">
      <c r="A38" s="42" t="s">
        <v>84</v>
      </c>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192"/>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2"/>
      <c r="FA38" s="192"/>
      <c r="FB38" s="192"/>
      <c r="FC38" s="192"/>
      <c r="FD38" s="192"/>
      <c r="FE38" s="192"/>
      <c r="FF38" s="192"/>
      <c r="FG38" s="192"/>
      <c r="FH38" s="192"/>
      <c r="FI38" s="192"/>
      <c r="FJ38" s="192"/>
      <c r="FK38" s="192"/>
      <c r="FL38" s="192"/>
      <c r="FM38" s="192"/>
      <c r="FN38" s="192"/>
      <c r="FO38" s="192"/>
      <c r="FP38" s="192"/>
      <c r="FQ38" s="192"/>
      <c r="FR38" s="192"/>
      <c r="FS38" s="192"/>
      <c r="FT38" s="192"/>
      <c r="FU38" s="192"/>
      <c r="FV38" s="192"/>
      <c r="FW38" s="192"/>
      <c r="FX38" s="192"/>
      <c r="FY38" s="192"/>
      <c r="FZ38" s="192"/>
      <c r="GA38" s="192"/>
      <c r="GB38" s="192"/>
      <c r="GC38" s="192"/>
      <c r="GD38" s="192"/>
      <c r="GE38" s="192"/>
      <c r="GF38" s="192"/>
      <c r="GG38" s="192"/>
      <c r="GH38" s="192"/>
      <c r="GI38" s="192"/>
      <c r="GJ38" s="192"/>
      <c r="GK38" s="192"/>
      <c r="GL38" s="192"/>
      <c r="GM38" s="192"/>
      <c r="GN38" s="192"/>
      <c r="GO38" s="192"/>
      <c r="GP38" s="192"/>
      <c r="GQ38" s="192"/>
      <c r="GR38" s="192"/>
      <c r="GS38" s="192"/>
      <c r="GT38" s="192"/>
      <c r="GU38" s="192"/>
      <c r="GV38" s="192"/>
      <c r="GW38" s="192"/>
      <c r="GX38" s="192"/>
      <c r="GY38" s="192"/>
      <c r="GZ38" s="192"/>
      <c r="HA38" s="192"/>
      <c r="HB38" s="192"/>
      <c r="HC38" s="192"/>
      <c r="HD38" s="192"/>
      <c r="HE38" s="192"/>
      <c r="HF38" s="192"/>
      <c r="HG38" s="192"/>
      <c r="HH38" s="192"/>
      <c r="HI38" s="192"/>
      <c r="HJ38" s="192"/>
      <c r="HK38" s="192"/>
      <c r="HL38" s="192"/>
      <c r="HM38" s="192"/>
      <c r="HN38" s="192"/>
      <c r="HO38" s="192"/>
      <c r="HP38" s="192"/>
      <c r="HQ38" s="192"/>
      <c r="HR38" s="192"/>
      <c r="HS38" s="192"/>
      <c r="HT38" s="192"/>
      <c r="HU38" s="192"/>
      <c r="HV38" s="192"/>
      <c r="HW38" s="192"/>
      <c r="HX38" s="192"/>
      <c r="HY38" s="192"/>
      <c r="HZ38" s="192"/>
      <c r="IA38" s="192"/>
      <c r="IB38" s="192"/>
      <c r="IC38" s="192"/>
      <c r="ID38" s="192"/>
      <c r="IE38" s="192"/>
      <c r="IF38" s="192"/>
      <c r="IG38" s="192"/>
      <c r="IH38" s="192"/>
      <c r="II38" s="192"/>
      <c r="IJ38" s="192"/>
      <c r="IK38" s="192"/>
      <c r="IL38" s="192"/>
      <c r="IM38" s="192"/>
      <c r="IN38" s="192"/>
      <c r="IO38" s="192"/>
      <c r="IP38" s="192"/>
      <c r="IQ38" s="192"/>
      <c r="IR38" s="192"/>
      <c r="IS38" s="192"/>
      <c r="IT38" s="192"/>
      <c r="IU38" s="192"/>
      <c r="IV38" s="192"/>
      <c r="IW38" s="192"/>
      <c r="IX38" s="192"/>
      <c r="IY38" s="192"/>
      <c r="IZ38" s="192"/>
      <c r="JA38" s="192"/>
      <c r="JB38" s="192"/>
      <c r="JC38" s="192"/>
      <c r="JD38" s="192"/>
      <c r="JE38" s="192"/>
      <c r="JF38" s="192"/>
      <c r="JG38" s="192"/>
      <c r="JH38" s="192"/>
      <c r="JI38" s="192"/>
      <c r="JJ38" s="192"/>
      <c r="JK38" s="192"/>
      <c r="JL38" s="192"/>
      <c r="JM38" s="192"/>
      <c r="JN38" s="192"/>
      <c r="JO38" s="192"/>
      <c r="JP38" s="192"/>
      <c r="JQ38" s="192"/>
      <c r="JR38" s="192"/>
      <c r="JS38" s="192"/>
      <c r="JT38" s="192"/>
      <c r="JU38" s="192"/>
      <c r="JV38" s="192"/>
    </row>
    <row r="39" spans="1:282" s="50" customFormat="1" x14ac:dyDescent="0.2">
      <c r="A39" s="88">
        <f>A30</f>
        <v>1</v>
      </c>
      <c r="B39" s="192" t="e">
        <f t="shared" ref="B39:C39" si="66">ROUNDUP(B16*0.9,)</f>
        <v>#REF!</v>
      </c>
      <c r="C39" s="192" t="e">
        <f t="shared" si="66"/>
        <v>#REF!</v>
      </c>
      <c r="D39" s="192" t="e">
        <f t="shared" ref="D39:BO39" si="67">ROUNDUP(D16*0.9,)</f>
        <v>#REF!</v>
      </c>
      <c r="E39" s="192" t="e">
        <f t="shared" si="67"/>
        <v>#REF!</v>
      </c>
      <c r="F39" s="192" t="e">
        <f t="shared" si="67"/>
        <v>#REF!</v>
      </c>
      <c r="G39" s="192" t="e">
        <f t="shared" si="67"/>
        <v>#REF!</v>
      </c>
      <c r="H39" s="192">
        <f t="shared" si="67"/>
        <v>32603</v>
      </c>
      <c r="I39" s="192">
        <f t="shared" si="67"/>
        <v>44348</v>
      </c>
      <c r="J39" s="192">
        <f t="shared" si="67"/>
        <v>44348</v>
      </c>
      <c r="K39" s="192">
        <f t="shared" si="67"/>
        <v>44348</v>
      </c>
      <c r="L39" s="192">
        <f t="shared" si="67"/>
        <v>38678</v>
      </c>
      <c r="M39" s="192">
        <f t="shared" si="67"/>
        <v>38678</v>
      </c>
      <c r="N39" s="192">
        <f t="shared" si="67"/>
        <v>38678</v>
      </c>
      <c r="O39" s="192">
        <f t="shared" si="67"/>
        <v>38678</v>
      </c>
      <c r="P39" s="192">
        <f t="shared" si="67"/>
        <v>38678</v>
      </c>
      <c r="Q39" s="192">
        <f t="shared" si="67"/>
        <v>38678</v>
      </c>
      <c r="R39" s="192">
        <f t="shared" si="67"/>
        <v>31955</v>
      </c>
      <c r="S39" s="192">
        <f t="shared" si="67"/>
        <v>18590</v>
      </c>
      <c r="T39" s="192">
        <f t="shared" si="67"/>
        <v>18590</v>
      </c>
      <c r="U39" s="192">
        <f t="shared" si="67"/>
        <v>18590</v>
      </c>
      <c r="V39" s="192">
        <f t="shared" si="67"/>
        <v>18590</v>
      </c>
      <c r="W39" s="192">
        <f t="shared" si="67"/>
        <v>18590</v>
      </c>
      <c r="X39" s="192">
        <f t="shared" si="67"/>
        <v>20210</v>
      </c>
      <c r="Y39" s="192">
        <f t="shared" si="67"/>
        <v>20210</v>
      </c>
      <c r="Z39" s="192">
        <f t="shared" si="67"/>
        <v>20210</v>
      </c>
      <c r="AA39" s="192">
        <f t="shared" si="67"/>
        <v>20210</v>
      </c>
      <c r="AB39" s="192">
        <f t="shared" si="67"/>
        <v>20210</v>
      </c>
      <c r="AC39" s="192">
        <f t="shared" si="67"/>
        <v>18590</v>
      </c>
      <c r="AD39" s="192">
        <f t="shared" si="67"/>
        <v>18590</v>
      </c>
      <c r="AE39" s="192">
        <f t="shared" si="67"/>
        <v>18590</v>
      </c>
      <c r="AF39" s="192">
        <f t="shared" si="67"/>
        <v>18590</v>
      </c>
      <c r="AG39" s="192">
        <f t="shared" si="67"/>
        <v>18590</v>
      </c>
      <c r="AH39" s="192">
        <f t="shared" si="67"/>
        <v>21830</v>
      </c>
      <c r="AI39" s="192">
        <f t="shared" si="67"/>
        <v>21830</v>
      </c>
      <c r="AJ39" s="192">
        <f t="shared" si="67"/>
        <v>21830</v>
      </c>
      <c r="AK39" s="192">
        <f t="shared" si="67"/>
        <v>21830</v>
      </c>
      <c r="AL39" s="192">
        <f t="shared" si="67"/>
        <v>21830</v>
      </c>
      <c r="AM39" s="192">
        <f t="shared" si="67"/>
        <v>23450</v>
      </c>
      <c r="AN39" s="192">
        <f t="shared" si="67"/>
        <v>25475</v>
      </c>
      <c r="AO39" s="192">
        <f t="shared" si="67"/>
        <v>25880</v>
      </c>
      <c r="AP39" s="192">
        <f t="shared" si="67"/>
        <v>25880</v>
      </c>
      <c r="AQ39" s="192">
        <f t="shared" si="67"/>
        <v>25880</v>
      </c>
      <c r="AR39" s="192">
        <f t="shared" si="67"/>
        <v>25880</v>
      </c>
      <c r="AS39" s="192">
        <f t="shared" si="67"/>
        <v>25880</v>
      </c>
      <c r="AT39" s="192">
        <f t="shared" si="67"/>
        <v>25880</v>
      </c>
      <c r="AU39" s="192">
        <f t="shared" si="67"/>
        <v>25880</v>
      </c>
      <c r="AV39" s="192">
        <f t="shared" si="67"/>
        <v>25880</v>
      </c>
      <c r="AW39" s="192">
        <f t="shared" si="67"/>
        <v>25880</v>
      </c>
      <c r="AX39" s="192">
        <f t="shared" si="67"/>
        <v>25880</v>
      </c>
      <c r="AY39" s="192">
        <f t="shared" si="67"/>
        <v>24260</v>
      </c>
      <c r="AZ39" s="192">
        <f t="shared" si="67"/>
        <v>24260</v>
      </c>
      <c r="BA39" s="192">
        <f t="shared" si="67"/>
        <v>25880</v>
      </c>
      <c r="BB39" s="192">
        <f t="shared" si="67"/>
        <v>25880</v>
      </c>
      <c r="BC39" s="192">
        <f t="shared" si="67"/>
        <v>27500</v>
      </c>
      <c r="BD39" s="192">
        <f t="shared" si="67"/>
        <v>29525</v>
      </c>
      <c r="BE39" s="192">
        <f t="shared" si="67"/>
        <v>29525</v>
      </c>
      <c r="BF39" s="192">
        <f t="shared" si="67"/>
        <v>29525</v>
      </c>
      <c r="BG39" s="192">
        <f t="shared" si="67"/>
        <v>29525</v>
      </c>
      <c r="BH39" s="192">
        <f t="shared" si="67"/>
        <v>31550</v>
      </c>
      <c r="BI39" s="192">
        <f t="shared" si="67"/>
        <v>33980</v>
      </c>
      <c r="BJ39" s="192">
        <f t="shared" si="67"/>
        <v>33980</v>
      </c>
      <c r="BK39" s="192">
        <f t="shared" si="67"/>
        <v>31550</v>
      </c>
      <c r="BL39" s="192">
        <f t="shared" si="67"/>
        <v>27500</v>
      </c>
      <c r="BM39" s="192">
        <f t="shared" si="67"/>
        <v>27500</v>
      </c>
      <c r="BN39" s="192">
        <f t="shared" si="67"/>
        <v>29525</v>
      </c>
      <c r="BO39" s="192">
        <f t="shared" si="67"/>
        <v>29525</v>
      </c>
      <c r="BP39" s="192">
        <f t="shared" ref="BP39:CU39" si="68">ROUNDUP(BP16*0.9,)</f>
        <v>22640</v>
      </c>
      <c r="BQ39" s="192">
        <f t="shared" si="68"/>
        <v>23004</v>
      </c>
      <c r="BR39" s="192">
        <f t="shared" si="68"/>
        <v>23004</v>
      </c>
      <c r="BS39" s="192">
        <f t="shared" si="68"/>
        <v>23004</v>
      </c>
      <c r="BT39" s="192">
        <f t="shared" si="68"/>
        <v>21789</v>
      </c>
      <c r="BU39" s="192">
        <f t="shared" si="68"/>
        <v>21789</v>
      </c>
      <c r="BV39" s="192">
        <f t="shared" si="68"/>
        <v>23004</v>
      </c>
      <c r="BW39" s="192">
        <f t="shared" si="68"/>
        <v>23004</v>
      </c>
      <c r="BX39" s="192">
        <f t="shared" si="68"/>
        <v>23004</v>
      </c>
      <c r="BY39" s="192">
        <f t="shared" si="68"/>
        <v>21789</v>
      </c>
      <c r="BZ39" s="192">
        <f t="shared" si="68"/>
        <v>21789</v>
      </c>
      <c r="CA39" s="192">
        <f t="shared" si="68"/>
        <v>21789</v>
      </c>
      <c r="CB39" s="192">
        <f t="shared" si="68"/>
        <v>21789</v>
      </c>
      <c r="CC39" s="192">
        <f t="shared" si="68"/>
        <v>21789</v>
      </c>
      <c r="CD39" s="192">
        <f t="shared" si="68"/>
        <v>21789</v>
      </c>
      <c r="CE39" s="192">
        <f t="shared" si="68"/>
        <v>21789</v>
      </c>
      <c r="CF39" s="192">
        <f t="shared" si="68"/>
        <v>21789</v>
      </c>
      <c r="CG39" s="192">
        <f t="shared" si="68"/>
        <v>21789</v>
      </c>
      <c r="CH39" s="192">
        <f t="shared" si="68"/>
        <v>21789</v>
      </c>
      <c r="CI39" s="192">
        <f t="shared" si="68"/>
        <v>21789</v>
      </c>
      <c r="CJ39" s="192">
        <f t="shared" si="68"/>
        <v>21789</v>
      </c>
      <c r="CK39" s="192">
        <f t="shared" si="68"/>
        <v>21789</v>
      </c>
      <c r="CL39" s="192">
        <f t="shared" si="68"/>
        <v>21789</v>
      </c>
      <c r="CM39" s="192">
        <f t="shared" si="68"/>
        <v>21789</v>
      </c>
      <c r="CN39" s="192">
        <f t="shared" si="68"/>
        <v>21789</v>
      </c>
      <c r="CO39" s="192">
        <f t="shared" si="68"/>
        <v>21789</v>
      </c>
      <c r="CP39" s="192">
        <f t="shared" si="68"/>
        <v>21789</v>
      </c>
      <c r="CQ39" s="192">
        <f t="shared" si="68"/>
        <v>21789</v>
      </c>
      <c r="CR39" s="192">
        <f t="shared" si="68"/>
        <v>21789</v>
      </c>
      <c r="CS39" s="192">
        <f t="shared" si="68"/>
        <v>21789</v>
      </c>
      <c r="CT39" s="192">
        <f t="shared" si="68"/>
        <v>21789</v>
      </c>
      <c r="CU39" s="192">
        <f t="shared" si="68"/>
        <v>21789</v>
      </c>
      <c r="CV39" s="192">
        <f t="shared" ref="CV39:DE39" si="69">ROUNDUP(CV16*0.9,)</f>
        <v>14297</v>
      </c>
      <c r="CW39" s="192">
        <f t="shared" si="69"/>
        <v>14297</v>
      </c>
      <c r="CX39" s="192">
        <f t="shared" si="69"/>
        <v>14702</v>
      </c>
      <c r="CY39" s="192">
        <f t="shared" si="69"/>
        <v>14702</v>
      </c>
      <c r="CZ39" s="192">
        <f t="shared" si="69"/>
        <v>14297</v>
      </c>
      <c r="DA39" s="192">
        <f t="shared" si="69"/>
        <v>14297</v>
      </c>
      <c r="DB39" s="192">
        <f t="shared" si="69"/>
        <v>14297</v>
      </c>
      <c r="DC39" s="192">
        <f t="shared" si="69"/>
        <v>14297</v>
      </c>
      <c r="DD39" s="192">
        <f t="shared" si="69"/>
        <v>14297</v>
      </c>
      <c r="DE39" s="192">
        <f t="shared" si="69"/>
        <v>14702</v>
      </c>
      <c r="DF39" s="192">
        <f t="shared" ref="DF39:DY39" si="70">ROUNDUP(DF16*0.9,)</f>
        <v>14702</v>
      </c>
      <c r="DG39" s="192">
        <f t="shared" si="70"/>
        <v>14297</v>
      </c>
      <c r="DH39" s="192">
        <f t="shared" si="70"/>
        <v>14297</v>
      </c>
      <c r="DI39" s="192">
        <f t="shared" si="70"/>
        <v>14297</v>
      </c>
      <c r="DJ39" s="192">
        <f t="shared" si="70"/>
        <v>13487</v>
      </c>
      <c r="DK39" s="192">
        <f t="shared" si="70"/>
        <v>13487</v>
      </c>
      <c r="DL39" s="192">
        <f t="shared" si="70"/>
        <v>14054</v>
      </c>
      <c r="DM39" s="192">
        <f t="shared" si="70"/>
        <v>14054</v>
      </c>
      <c r="DN39" s="192">
        <f t="shared" si="70"/>
        <v>13487</v>
      </c>
      <c r="DO39" s="192">
        <f t="shared" si="70"/>
        <v>13487</v>
      </c>
      <c r="DP39" s="192">
        <f t="shared" si="70"/>
        <v>13487</v>
      </c>
      <c r="DQ39" s="192">
        <f t="shared" si="70"/>
        <v>13487</v>
      </c>
      <c r="DR39" s="192">
        <f t="shared" si="70"/>
        <v>13487</v>
      </c>
      <c r="DS39" s="192">
        <f t="shared" si="70"/>
        <v>14054</v>
      </c>
      <c r="DT39" s="192">
        <f t="shared" si="70"/>
        <v>14054</v>
      </c>
      <c r="DU39" s="192">
        <f t="shared" si="70"/>
        <v>13487</v>
      </c>
      <c r="DV39" s="192">
        <f t="shared" si="70"/>
        <v>13487</v>
      </c>
      <c r="DW39" s="192">
        <f t="shared" si="70"/>
        <v>13487</v>
      </c>
      <c r="DX39" s="192">
        <f t="shared" si="70"/>
        <v>13487</v>
      </c>
      <c r="DY39" s="192">
        <f t="shared" si="70"/>
        <v>14297</v>
      </c>
      <c r="DZ39" s="192">
        <f t="shared" ref="DZ39:FH39" si="71">ROUNDUP(DZ16*0.9,)</f>
        <v>14054</v>
      </c>
      <c r="EA39" s="192">
        <f t="shared" si="71"/>
        <v>14054</v>
      </c>
      <c r="EB39" s="192">
        <f t="shared" si="71"/>
        <v>14054</v>
      </c>
      <c r="EC39" s="192">
        <f t="shared" si="71"/>
        <v>13082</v>
      </c>
      <c r="ED39" s="192">
        <f t="shared" si="71"/>
        <v>13082</v>
      </c>
      <c r="EE39" s="192">
        <f t="shared" si="71"/>
        <v>13082</v>
      </c>
      <c r="EF39" s="192">
        <f t="shared" si="71"/>
        <v>13082</v>
      </c>
      <c r="EG39" s="192">
        <f t="shared" si="71"/>
        <v>13082</v>
      </c>
      <c r="EH39" s="192">
        <f t="shared" si="71"/>
        <v>14054</v>
      </c>
      <c r="EI39" s="192">
        <f t="shared" si="71"/>
        <v>14054</v>
      </c>
      <c r="EJ39" s="192">
        <f t="shared" si="71"/>
        <v>14054</v>
      </c>
      <c r="EK39" s="192">
        <f t="shared" si="71"/>
        <v>12839</v>
      </c>
      <c r="EL39" s="192">
        <f t="shared" si="71"/>
        <v>12839</v>
      </c>
      <c r="EM39" s="192">
        <f t="shared" si="71"/>
        <v>12839</v>
      </c>
      <c r="EN39" s="192">
        <f t="shared" si="71"/>
        <v>13082</v>
      </c>
      <c r="EO39" s="192">
        <f t="shared" si="71"/>
        <v>13082</v>
      </c>
      <c r="EP39" s="192">
        <f t="shared" si="71"/>
        <v>12839</v>
      </c>
      <c r="EQ39" s="192">
        <f t="shared" si="71"/>
        <v>12839</v>
      </c>
      <c r="ER39" s="192">
        <f t="shared" si="71"/>
        <v>12839</v>
      </c>
      <c r="ES39" s="192">
        <f t="shared" si="71"/>
        <v>12839</v>
      </c>
      <c r="ET39" s="192">
        <f t="shared" si="71"/>
        <v>12839</v>
      </c>
      <c r="EU39" s="192">
        <f t="shared" si="71"/>
        <v>13082</v>
      </c>
      <c r="EV39" s="192">
        <f t="shared" si="71"/>
        <v>13082</v>
      </c>
      <c r="EW39" s="192">
        <f t="shared" si="71"/>
        <v>12839</v>
      </c>
      <c r="EX39" s="192">
        <f t="shared" si="71"/>
        <v>12839</v>
      </c>
      <c r="EY39" s="192">
        <f t="shared" si="71"/>
        <v>12839</v>
      </c>
      <c r="EZ39" s="192">
        <f t="shared" si="71"/>
        <v>12839</v>
      </c>
      <c r="FA39" s="192">
        <f t="shared" si="71"/>
        <v>12839</v>
      </c>
      <c r="FB39" s="192">
        <f t="shared" si="71"/>
        <v>13082</v>
      </c>
      <c r="FC39" s="192">
        <f t="shared" si="71"/>
        <v>13082</v>
      </c>
      <c r="FD39" s="192">
        <f t="shared" si="71"/>
        <v>14297</v>
      </c>
      <c r="FE39" s="192">
        <f t="shared" si="71"/>
        <v>13082</v>
      </c>
      <c r="FF39" s="192">
        <f t="shared" si="71"/>
        <v>13082</v>
      </c>
      <c r="FG39" s="192">
        <f t="shared" si="71"/>
        <v>13082</v>
      </c>
      <c r="FH39" s="192">
        <f t="shared" si="71"/>
        <v>13082</v>
      </c>
      <c r="FI39" s="192">
        <f t="shared" ref="FI39:HT39" si="72">ROUNDUP(FI16*0.9,)</f>
        <v>19157</v>
      </c>
      <c r="FJ39" s="192">
        <f t="shared" si="72"/>
        <v>19157</v>
      </c>
      <c r="FK39" s="192">
        <f t="shared" si="72"/>
        <v>19157</v>
      </c>
      <c r="FL39" s="192">
        <f t="shared" si="72"/>
        <v>19157</v>
      </c>
      <c r="FM39" s="192">
        <f t="shared" si="72"/>
        <v>19157</v>
      </c>
      <c r="FN39" s="192">
        <f t="shared" si="72"/>
        <v>19157</v>
      </c>
      <c r="FO39" s="192">
        <f t="shared" si="72"/>
        <v>19157</v>
      </c>
      <c r="FP39" s="192">
        <f t="shared" si="72"/>
        <v>19157</v>
      </c>
      <c r="FQ39" s="192">
        <f t="shared" si="72"/>
        <v>19157</v>
      </c>
      <c r="FR39" s="192">
        <f t="shared" si="72"/>
        <v>19157</v>
      </c>
      <c r="FS39" s="192">
        <f t="shared" si="72"/>
        <v>19157</v>
      </c>
      <c r="FT39" s="192">
        <f t="shared" si="72"/>
        <v>19157</v>
      </c>
      <c r="FU39" s="192">
        <f t="shared" si="72"/>
        <v>19157</v>
      </c>
      <c r="FV39" s="192">
        <f t="shared" si="72"/>
        <v>19157</v>
      </c>
      <c r="FW39" s="192">
        <f t="shared" si="72"/>
        <v>19157</v>
      </c>
      <c r="FX39" s="192">
        <f t="shared" si="72"/>
        <v>19157</v>
      </c>
      <c r="FY39" s="192">
        <f t="shared" si="72"/>
        <v>19157</v>
      </c>
      <c r="FZ39" s="192">
        <f t="shared" si="72"/>
        <v>19157</v>
      </c>
      <c r="GA39" s="192">
        <f t="shared" si="72"/>
        <v>19157</v>
      </c>
      <c r="GB39" s="192">
        <f t="shared" si="72"/>
        <v>19157</v>
      </c>
      <c r="GC39" s="192">
        <f t="shared" si="72"/>
        <v>19157</v>
      </c>
      <c r="GD39" s="192">
        <f t="shared" si="72"/>
        <v>19157</v>
      </c>
      <c r="GE39" s="192">
        <f t="shared" si="72"/>
        <v>19157</v>
      </c>
      <c r="GF39" s="192">
        <f t="shared" si="72"/>
        <v>19157</v>
      </c>
      <c r="GG39" s="192">
        <f t="shared" si="72"/>
        <v>13082</v>
      </c>
      <c r="GH39" s="192">
        <f t="shared" si="72"/>
        <v>13082</v>
      </c>
      <c r="GI39" s="192">
        <f t="shared" si="72"/>
        <v>20696</v>
      </c>
      <c r="GJ39" s="192">
        <f t="shared" si="72"/>
        <v>20696</v>
      </c>
      <c r="GK39" s="192">
        <f t="shared" si="72"/>
        <v>20696</v>
      </c>
      <c r="GL39" s="192">
        <f t="shared" si="72"/>
        <v>20696</v>
      </c>
      <c r="GM39" s="192">
        <f t="shared" si="72"/>
        <v>20696</v>
      </c>
      <c r="GN39" s="192">
        <f t="shared" si="72"/>
        <v>20696</v>
      </c>
      <c r="GO39" s="192">
        <f t="shared" si="72"/>
        <v>20696</v>
      </c>
      <c r="GP39" s="192">
        <f t="shared" si="72"/>
        <v>20696</v>
      </c>
      <c r="GQ39" s="192">
        <f t="shared" si="72"/>
        <v>20696</v>
      </c>
      <c r="GR39" s="192">
        <f t="shared" si="72"/>
        <v>20696</v>
      </c>
      <c r="GS39" s="192">
        <f t="shared" si="72"/>
        <v>15836</v>
      </c>
      <c r="GT39" s="192">
        <f t="shared" si="72"/>
        <v>15836</v>
      </c>
      <c r="GU39" s="192">
        <f t="shared" si="72"/>
        <v>15836</v>
      </c>
      <c r="GV39" s="192">
        <f t="shared" si="72"/>
        <v>15836</v>
      </c>
      <c r="GW39" s="192">
        <f t="shared" si="72"/>
        <v>16241</v>
      </c>
      <c r="GX39" s="192">
        <f t="shared" si="72"/>
        <v>16241</v>
      </c>
      <c r="GY39" s="192">
        <f t="shared" si="72"/>
        <v>17213</v>
      </c>
      <c r="GZ39" s="192">
        <f t="shared" si="72"/>
        <v>17213</v>
      </c>
      <c r="HA39" s="192">
        <f t="shared" si="72"/>
        <v>16241</v>
      </c>
      <c r="HB39" s="192">
        <f t="shared" si="72"/>
        <v>16241</v>
      </c>
      <c r="HC39" s="192">
        <f t="shared" si="72"/>
        <v>16241</v>
      </c>
      <c r="HD39" s="192">
        <f t="shared" si="72"/>
        <v>16241</v>
      </c>
      <c r="HE39" s="192">
        <f t="shared" si="72"/>
        <v>16241</v>
      </c>
      <c r="HF39" s="192">
        <f t="shared" si="72"/>
        <v>17213</v>
      </c>
      <c r="HG39" s="192">
        <f t="shared" si="72"/>
        <v>17213</v>
      </c>
      <c r="HH39" s="192">
        <f t="shared" si="72"/>
        <v>16241</v>
      </c>
      <c r="HI39" s="192">
        <f t="shared" si="72"/>
        <v>16241</v>
      </c>
      <c r="HJ39" s="192">
        <f t="shared" si="72"/>
        <v>16241</v>
      </c>
      <c r="HK39" s="192">
        <f t="shared" si="72"/>
        <v>16241</v>
      </c>
      <c r="HL39" s="192">
        <f t="shared" si="72"/>
        <v>16241</v>
      </c>
      <c r="HM39" s="192">
        <f t="shared" si="72"/>
        <v>14297</v>
      </c>
      <c r="HN39" s="192">
        <f t="shared" si="72"/>
        <v>17213</v>
      </c>
      <c r="HO39" s="192">
        <f t="shared" si="72"/>
        <v>16241</v>
      </c>
      <c r="HP39" s="192">
        <f t="shared" si="72"/>
        <v>16241</v>
      </c>
      <c r="HQ39" s="192">
        <f t="shared" si="72"/>
        <v>16241</v>
      </c>
      <c r="HR39" s="192">
        <f t="shared" si="72"/>
        <v>16241</v>
      </c>
      <c r="HS39" s="192">
        <f t="shared" si="72"/>
        <v>16241</v>
      </c>
      <c r="HT39" s="192">
        <f t="shared" si="72"/>
        <v>17213</v>
      </c>
      <c r="HU39" s="192">
        <f t="shared" ref="HU39:JV39" si="73">ROUNDUP(HU16*0.9,)</f>
        <v>17213</v>
      </c>
      <c r="HV39" s="192">
        <f t="shared" si="73"/>
        <v>16241</v>
      </c>
      <c r="HW39" s="192">
        <f t="shared" si="73"/>
        <v>16241</v>
      </c>
      <c r="HX39" s="192">
        <f t="shared" si="73"/>
        <v>16241</v>
      </c>
      <c r="HY39" s="192">
        <f t="shared" si="73"/>
        <v>16241</v>
      </c>
      <c r="HZ39" s="192">
        <f t="shared" si="73"/>
        <v>16241</v>
      </c>
      <c r="IA39" s="192">
        <f t="shared" si="73"/>
        <v>17213</v>
      </c>
      <c r="IB39" s="192">
        <f t="shared" si="73"/>
        <v>17213</v>
      </c>
      <c r="IC39" s="192">
        <f t="shared" si="73"/>
        <v>16241</v>
      </c>
      <c r="ID39" s="192">
        <f t="shared" si="73"/>
        <v>16241</v>
      </c>
      <c r="IE39" s="192">
        <f t="shared" si="73"/>
        <v>16241</v>
      </c>
      <c r="IF39" s="192">
        <f t="shared" si="73"/>
        <v>16241</v>
      </c>
      <c r="IG39" s="192">
        <f t="shared" si="73"/>
        <v>16241</v>
      </c>
      <c r="IH39" s="192">
        <f t="shared" si="73"/>
        <v>17213</v>
      </c>
      <c r="II39" s="192">
        <f t="shared" si="73"/>
        <v>17213</v>
      </c>
      <c r="IJ39" s="192">
        <f t="shared" si="73"/>
        <v>14702</v>
      </c>
      <c r="IK39" s="192">
        <f t="shared" si="73"/>
        <v>14702</v>
      </c>
      <c r="IL39" s="192">
        <f t="shared" si="73"/>
        <v>14702</v>
      </c>
      <c r="IM39" s="192">
        <f t="shared" si="73"/>
        <v>14702</v>
      </c>
      <c r="IN39" s="192">
        <f t="shared" si="73"/>
        <v>14702</v>
      </c>
      <c r="IO39" s="192">
        <f t="shared" si="73"/>
        <v>16241</v>
      </c>
      <c r="IP39" s="192">
        <f t="shared" si="73"/>
        <v>16241</v>
      </c>
      <c r="IQ39" s="192">
        <f t="shared" si="73"/>
        <v>14297</v>
      </c>
      <c r="IR39" s="192">
        <f t="shared" si="73"/>
        <v>14297</v>
      </c>
      <c r="IS39" s="192">
        <f t="shared" si="73"/>
        <v>14297</v>
      </c>
      <c r="IT39" s="192">
        <f t="shared" si="73"/>
        <v>14297</v>
      </c>
      <c r="IU39" s="192">
        <f t="shared" si="73"/>
        <v>14297</v>
      </c>
      <c r="IV39" s="192">
        <f t="shared" si="73"/>
        <v>16241</v>
      </c>
      <c r="IW39" s="192">
        <f t="shared" si="73"/>
        <v>16241</v>
      </c>
      <c r="IX39" s="192">
        <f t="shared" si="73"/>
        <v>14297</v>
      </c>
      <c r="IY39" s="192">
        <f t="shared" si="73"/>
        <v>14297</v>
      </c>
      <c r="IZ39" s="192">
        <f t="shared" si="73"/>
        <v>14297</v>
      </c>
      <c r="JA39" s="192">
        <f t="shared" si="73"/>
        <v>14297</v>
      </c>
      <c r="JB39" s="192">
        <f t="shared" si="73"/>
        <v>14297</v>
      </c>
      <c r="JC39" s="192">
        <f t="shared" si="73"/>
        <v>16241</v>
      </c>
      <c r="JD39" s="192">
        <f t="shared" si="73"/>
        <v>16241</v>
      </c>
      <c r="JE39" s="192">
        <f t="shared" si="73"/>
        <v>14297</v>
      </c>
      <c r="JF39" s="192">
        <f t="shared" si="73"/>
        <v>14297</v>
      </c>
      <c r="JG39" s="192">
        <f t="shared" si="73"/>
        <v>14297</v>
      </c>
      <c r="JH39" s="192">
        <f t="shared" si="73"/>
        <v>14297</v>
      </c>
      <c r="JI39" s="192">
        <f t="shared" si="73"/>
        <v>14297</v>
      </c>
      <c r="JJ39" s="192">
        <f t="shared" si="73"/>
        <v>16241</v>
      </c>
      <c r="JK39" s="192">
        <f t="shared" si="73"/>
        <v>16241</v>
      </c>
      <c r="JL39" s="192">
        <f t="shared" si="73"/>
        <v>14297</v>
      </c>
      <c r="JM39" s="192">
        <f t="shared" si="73"/>
        <v>14297</v>
      </c>
      <c r="JN39" s="192">
        <f t="shared" si="73"/>
        <v>14297</v>
      </c>
      <c r="JO39" s="192">
        <f t="shared" si="73"/>
        <v>14297</v>
      </c>
      <c r="JP39" s="192">
        <f t="shared" si="73"/>
        <v>14297</v>
      </c>
      <c r="JQ39" s="192">
        <f t="shared" si="73"/>
        <v>16241</v>
      </c>
      <c r="JR39" s="192">
        <f t="shared" si="73"/>
        <v>16241</v>
      </c>
      <c r="JS39" s="192">
        <f t="shared" si="73"/>
        <v>15269</v>
      </c>
      <c r="JT39" s="192">
        <f t="shared" si="73"/>
        <v>15269</v>
      </c>
      <c r="JU39" s="192">
        <f t="shared" si="73"/>
        <v>15269</v>
      </c>
      <c r="JV39" s="192">
        <f t="shared" si="73"/>
        <v>15269</v>
      </c>
    </row>
    <row r="40" spans="1:282" s="50" customFormat="1" x14ac:dyDescent="0.2">
      <c r="A40" s="88">
        <f>A31</f>
        <v>2</v>
      </c>
      <c r="B40" s="192" t="e">
        <f t="shared" ref="B40:C40" si="74">ROUNDUP(B17*0.9,)</f>
        <v>#REF!</v>
      </c>
      <c r="C40" s="192" t="e">
        <f t="shared" si="74"/>
        <v>#REF!</v>
      </c>
      <c r="D40" s="192" t="e">
        <f t="shared" ref="D40:BO40" si="75">ROUNDUP(D17*0.9,)</f>
        <v>#REF!</v>
      </c>
      <c r="E40" s="192" t="e">
        <f t="shared" si="75"/>
        <v>#REF!</v>
      </c>
      <c r="F40" s="192" t="e">
        <f t="shared" si="75"/>
        <v>#REF!</v>
      </c>
      <c r="G40" s="192" t="e">
        <f t="shared" si="75"/>
        <v>#REF!</v>
      </c>
      <c r="H40" s="192">
        <f t="shared" si="75"/>
        <v>34425</v>
      </c>
      <c r="I40" s="192">
        <f t="shared" si="75"/>
        <v>46170</v>
      </c>
      <c r="J40" s="192">
        <f t="shared" si="75"/>
        <v>46170</v>
      </c>
      <c r="K40" s="192">
        <f t="shared" si="75"/>
        <v>46170</v>
      </c>
      <c r="L40" s="192">
        <f t="shared" si="75"/>
        <v>40500</v>
      </c>
      <c r="M40" s="192">
        <f t="shared" si="75"/>
        <v>40500</v>
      </c>
      <c r="N40" s="192">
        <f t="shared" si="75"/>
        <v>40500</v>
      </c>
      <c r="O40" s="192">
        <f t="shared" si="75"/>
        <v>40500</v>
      </c>
      <c r="P40" s="192">
        <f t="shared" si="75"/>
        <v>40500</v>
      </c>
      <c r="Q40" s="192">
        <f t="shared" si="75"/>
        <v>40500</v>
      </c>
      <c r="R40" s="192">
        <f t="shared" si="75"/>
        <v>33534</v>
      </c>
      <c r="S40" s="192">
        <f t="shared" si="75"/>
        <v>20169</v>
      </c>
      <c r="T40" s="192">
        <f t="shared" si="75"/>
        <v>20169</v>
      </c>
      <c r="U40" s="192">
        <f t="shared" si="75"/>
        <v>20169</v>
      </c>
      <c r="V40" s="192">
        <f t="shared" si="75"/>
        <v>20169</v>
      </c>
      <c r="W40" s="192">
        <f t="shared" si="75"/>
        <v>20169</v>
      </c>
      <c r="X40" s="192">
        <f t="shared" si="75"/>
        <v>21789</v>
      </c>
      <c r="Y40" s="192">
        <f t="shared" si="75"/>
        <v>21789</v>
      </c>
      <c r="Z40" s="192">
        <f t="shared" si="75"/>
        <v>21789</v>
      </c>
      <c r="AA40" s="192">
        <f t="shared" si="75"/>
        <v>21789</v>
      </c>
      <c r="AB40" s="192">
        <f t="shared" si="75"/>
        <v>21789</v>
      </c>
      <c r="AC40" s="192">
        <f t="shared" si="75"/>
        <v>20169</v>
      </c>
      <c r="AD40" s="192">
        <f t="shared" si="75"/>
        <v>20169</v>
      </c>
      <c r="AE40" s="192">
        <f t="shared" si="75"/>
        <v>20169</v>
      </c>
      <c r="AF40" s="192">
        <f t="shared" si="75"/>
        <v>20169</v>
      </c>
      <c r="AG40" s="192">
        <f t="shared" si="75"/>
        <v>20169</v>
      </c>
      <c r="AH40" s="192">
        <f t="shared" si="75"/>
        <v>23409</v>
      </c>
      <c r="AI40" s="192">
        <f t="shared" si="75"/>
        <v>23409</v>
      </c>
      <c r="AJ40" s="192">
        <f t="shared" si="75"/>
        <v>23409</v>
      </c>
      <c r="AK40" s="192">
        <f t="shared" si="75"/>
        <v>23409</v>
      </c>
      <c r="AL40" s="192">
        <f t="shared" si="75"/>
        <v>23409</v>
      </c>
      <c r="AM40" s="192">
        <f t="shared" si="75"/>
        <v>25029</v>
      </c>
      <c r="AN40" s="192">
        <f t="shared" si="75"/>
        <v>27054</v>
      </c>
      <c r="AO40" s="192">
        <f t="shared" si="75"/>
        <v>27459</v>
      </c>
      <c r="AP40" s="192">
        <f t="shared" si="75"/>
        <v>27459</v>
      </c>
      <c r="AQ40" s="192">
        <f t="shared" si="75"/>
        <v>27459</v>
      </c>
      <c r="AR40" s="192">
        <f t="shared" si="75"/>
        <v>27459</v>
      </c>
      <c r="AS40" s="192">
        <f t="shared" si="75"/>
        <v>27459</v>
      </c>
      <c r="AT40" s="192">
        <f t="shared" si="75"/>
        <v>27459</v>
      </c>
      <c r="AU40" s="192">
        <f t="shared" si="75"/>
        <v>27459</v>
      </c>
      <c r="AV40" s="192">
        <f t="shared" si="75"/>
        <v>27459</v>
      </c>
      <c r="AW40" s="192">
        <f t="shared" si="75"/>
        <v>27459</v>
      </c>
      <c r="AX40" s="192">
        <f t="shared" si="75"/>
        <v>27459</v>
      </c>
      <c r="AY40" s="192">
        <f t="shared" si="75"/>
        <v>25839</v>
      </c>
      <c r="AZ40" s="192">
        <f t="shared" si="75"/>
        <v>25839</v>
      </c>
      <c r="BA40" s="192">
        <f t="shared" si="75"/>
        <v>27459</v>
      </c>
      <c r="BB40" s="192">
        <f t="shared" si="75"/>
        <v>27459</v>
      </c>
      <c r="BC40" s="192">
        <f t="shared" si="75"/>
        <v>29079</v>
      </c>
      <c r="BD40" s="192">
        <f t="shared" si="75"/>
        <v>31104</v>
      </c>
      <c r="BE40" s="192">
        <f t="shared" si="75"/>
        <v>31104</v>
      </c>
      <c r="BF40" s="192">
        <f t="shared" si="75"/>
        <v>31104</v>
      </c>
      <c r="BG40" s="192">
        <f t="shared" si="75"/>
        <v>31104</v>
      </c>
      <c r="BH40" s="192">
        <f t="shared" si="75"/>
        <v>33129</v>
      </c>
      <c r="BI40" s="192">
        <f t="shared" si="75"/>
        <v>35559</v>
      </c>
      <c r="BJ40" s="192">
        <f t="shared" si="75"/>
        <v>35559</v>
      </c>
      <c r="BK40" s="192">
        <f t="shared" si="75"/>
        <v>33129</v>
      </c>
      <c r="BL40" s="192">
        <f t="shared" si="75"/>
        <v>29079</v>
      </c>
      <c r="BM40" s="192">
        <f t="shared" si="75"/>
        <v>29079</v>
      </c>
      <c r="BN40" s="192">
        <f t="shared" si="75"/>
        <v>31104</v>
      </c>
      <c r="BO40" s="192">
        <f t="shared" si="75"/>
        <v>31104</v>
      </c>
      <c r="BP40" s="192">
        <f t="shared" ref="BP40:CU40" si="76">ROUNDUP(BP17*0.9,)</f>
        <v>24219</v>
      </c>
      <c r="BQ40" s="192">
        <f t="shared" si="76"/>
        <v>24584</v>
      </c>
      <c r="BR40" s="192">
        <f t="shared" si="76"/>
        <v>24584</v>
      </c>
      <c r="BS40" s="192">
        <f t="shared" si="76"/>
        <v>24584</v>
      </c>
      <c r="BT40" s="192">
        <f t="shared" si="76"/>
        <v>23369</v>
      </c>
      <c r="BU40" s="192">
        <f t="shared" si="76"/>
        <v>23369</v>
      </c>
      <c r="BV40" s="192">
        <f t="shared" si="76"/>
        <v>24584</v>
      </c>
      <c r="BW40" s="192">
        <f t="shared" si="76"/>
        <v>24584</v>
      </c>
      <c r="BX40" s="192">
        <f t="shared" si="76"/>
        <v>24584</v>
      </c>
      <c r="BY40" s="192">
        <f t="shared" si="76"/>
        <v>23369</v>
      </c>
      <c r="BZ40" s="192">
        <f t="shared" si="76"/>
        <v>23369</v>
      </c>
      <c r="CA40" s="192">
        <f t="shared" si="76"/>
        <v>23369</v>
      </c>
      <c r="CB40" s="192">
        <f t="shared" si="76"/>
        <v>23369</v>
      </c>
      <c r="CC40" s="192">
        <f t="shared" si="76"/>
        <v>23369</v>
      </c>
      <c r="CD40" s="192">
        <f t="shared" si="76"/>
        <v>23369</v>
      </c>
      <c r="CE40" s="192">
        <f t="shared" si="76"/>
        <v>23369</v>
      </c>
      <c r="CF40" s="192">
        <f t="shared" si="76"/>
        <v>23369</v>
      </c>
      <c r="CG40" s="192">
        <f t="shared" si="76"/>
        <v>23369</v>
      </c>
      <c r="CH40" s="192">
        <f t="shared" si="76"/>
        <v>23369</v>
      </c>
      <c r="CI40" s="192">
        <f t="shared" si="76"/>
        <v>23369</v>
      </c>
      <c r="CJ40" s="192">
        <f t="shared" si="76"/>
        <v>23369</v>
      </c>
      <c r="CK40" s="192">
        <f t="shared" si="76"/>
        <v>23369</v>
      </c>
      <c r="CL40" s="192">
        <f t="shared" si="76"/>
        <v>23369</v>
      </c>
      <c r="CM40" s="192">
        <f t="shared" si="76"/>
        <v>23369</v>
      </c>
      <c r="CN40" s="192">
        <f t="shared" si="76"/>
        <v>23369</v>
      </c>
      <c r="CO40" s="192">
        <f t="shared" si="76"/>
        <v>23369</v>
      </c>
      <c r="CP40" s="192">
        <f t="shared" si="76"/>
        <v>23369</v>
      </c>
      <c r="CQ40" s="192">
        <f t="shared" si="76"/>
        <v>23369</v>
      </c>
      <c r="CR40" s="192">
        <f t="shared" si="76"/>
        <v>23369</v>
      </c>
      <c r="CS40" s="192">
        <f t="shared" si="76"/>
        <v>23369</v>
      </c>
      <c r="CT40" s="192">
        <f t="shared" si="76"/>
        <v>23369</v>
      </c>
      <c r="CU40" s="192">
        <f t="shared" si="76"/>
        <v>23369</v>
      </c>
      <c r="CV40" s="192">
        <f t="shared" ref="CV40:DE40" si="77">ROUNDUP(CV17*0.9,)</f>
        <v>15795</v>
      </c>
      <c r="CW40" s="192">
        <f t="shared" si="77"/>
        <v>15795</v>
      </c>
      <c r="CX40" s="192">
        <f t="shared" si="77"/>
        <v>16200</v>
      </c>
      <c r="CY40" s="192">
        <f t="shared" si="77"/>
        <v>16200</v>
      </c>
      <c r="CZ40" s="192">
        <f t="shared" si="77"/>
        <v>15795</v>
      </c>
      <c r="DA40" s="192">
        <f t="shared" si="77"/>
        <v>15795</v>
      </c>
      <c r="DB40" s="192">
        <f t="shared" si="77"/>
        <v>15795</v>
      </c>
      <c r="DC40" s="192">
        <f t="shared" si="77"/>
        <v>15795</v>
      </c>
      <c r="DD40" s="192">
        <f t="shared" si="77"/>
        <v>15795</v>
      </c>
      <c r="DE40" s="192">
        <f t="shared" si="77"/>
        <v>16200</v>
      </c>
      <c r="DF40" s="192">
        <f t="shared" ref="DF40:DY40" si="78">ROUNDUP(DF17*0.9,)</f>
        <v>16200</v>
      </c>
      <c r="DG40" s="192">
        <f t="shared" si="78"/>
        <v>15795</v>
      </c>
      <c r="DH40" s="192">
        <f t="shared" si="78"/>
        <v>15795</v>
      </c>
      <c r="DI40" s="192">
        <f t="shared" si="78"/>
        <v>15795</v>
      </c>
      <c r="DJ40" s="192">
        <f t="shared" si="78"/>
        <v>14985</v>
      </c>
      <c r="DK40" s="192">
        <f t="shared" si="78"/>
        <v>14985</v>
      </c>
      <c r="DL40" s="192">
        <f t="shared" si="78"/>
        <v>15552</v>
      </c>
      <c r="DM40" s="192">
        <f t="shared" si="78"/>
        <v>15552</v>
      </c>
      <c r="DN40" s="192">
        <f t="shared" si="78"/>
        <v>14985</v>
      </c>
      <c r="DO40" s="192">
        <f t="shared" si="78"/>
        <v>14985</v>
      </c>
      <c r="DP40" s="192">
        <f t="shared" si="78"/>
        <v>14985</v>
      </c>
      <c r="DQ40" s="192">
        <f t="shared" si="78"/>
        <v>14985</v>
      </c>
      <c r="DR40" s="192">
        <f t="shared" si="78"/>
        <v>14985</v>
      </c>
      <c r="DS40" s="192">
        <f t="shared" si="78"/>
        <v>15552</v>
      </c>
      <c r="DT40" s="192">
        <f t="shared" si="78"/>
        <v>15552</v>
      </c>
      <c r="DU40" s="192">
        <f t="shared" si="78"/>
        <v>14985</v>
      </c>
      <c r="DV40" s="192">
        <f t="shared" si="78"/>
        <v>14985</v>
      </c>
      <c r="DW40" s="192">
        <f t="shared" si="78"/>
        <v>14985</v>
      </c>
      <c r="DX40" s="192">
        <f t="shared" si="78"/>
        <v>14985</v>
      </c>
      <c r="DY40" s="192">
        <f t="shared" si="78"/>
        <v>15795</v>
      </c>
      <c r="DZ40" s="192">
        <f t="shared" ref="DZ40:FH40" si="79">ROUNDUP(DZ17*0.9,)</f>
        <v>15552</v>
      </c>
      <c r="EA40" s="192">
        <f t="shared" si="79"/>
        <v>15552</v>
      </c>
      <c r="EB40" s="192">
        <f t="shared" si="79"/>
        <v>15552</v>
      </c>
      <c r="EC40" s="192">
        <f t="shared" si="79"/>
        <v>14580</v>
      </c>
      <c r="ED40" s="192">
        <f t="shared" si="79"/>
        <v>14580</v>
      </c>
      <c r="EE40" s="192">
        <f t="shared" si="79"/>
        <v>14580</v>
      </c>
      <c r="EF40" s="192">
        <f t="shared" si="79"/>
        <v>14580</v>
      </c>
      <c r="EG40" s="192">
        <f t="shared" si="79"/>
        <v>14580</v>
      </c>
      <c r="EH40" s="192">
        <f t="shared" si="79"/>
        <v>15552</v>
      </c>
      <c r="EI40" s="192">
        <f t="shared" si="79"/>
        <v>15552</v>
      </c>
      <c r="EJ40" s="192">
        <f t="shared" si="79"/>
        <v>15552</v>
      </c>
      <c r="EK40" s="192">
        <f t="shared" si="79"/>
        <v>14337</v>
      </c>
      <c r="EL40" s="192">
        <f t="shared" si="79"/>
        <v>14337</v>
      </c>
      <c r="EM40" s="192">
        <f t="shared" si="79"/>
        <v>14337</v>
      </c>
      <c r="EN40" s="192">
        <f t="shared" si="79"/>
        <v>14580</v>
      </c>
      <c r="EO40" s="192">
        <f t="shared" si="79"/>
        <v>14580</v>
      </c>
      <c r="EP40" s="192">
        <f t="shared" si="79"/>
        <v>14337</v>
      </c>
      <c r="EQ40" s="192">
        <f t="shared" si="79"/>
        <v>14337</v>
      </c>
      <c r="ER40" s="192">
        <f t="shared" si="79"/>
        <v>14337</v>
      </c>
      <c r="ES40" s="192">
        <f t="shared" si="79"/>
        <v>14337</v>
      </c>
      <c r="ET40" s="192">
        <f t="shared" si="79"/>
        <v>14337</v>
      </c>
      <c r="EU40" s="192">
        <f t="shared" si="79"/>
        <v>14580</v>
      </c>
      <c r="EV40" s="192">
        <f t="shared" si="79"/>
        <v>14580</v>
      </c>
      <c r="EW40" s="192">
        <f t="shared" si="79"/>
        <v>14337</v>
      </c>
      <c r="EX40" s="192">
        <f t="shared" si="79"/>
        <v>14337</v>
      </c>
      <c r="EY40" s="192">
        <f t="shared" si="79"/>
        <v>14337</v>
      </c>
      <c r="EZ40" s="192">
        <f t="shared" si="79"/>
        <v>14337</v>
      </c>
      <c r="FA40" s="192">
        <f t="shared" si="79"/>
        <v>14337</v>
      </c>
      <c r="FB40" s="192">
        <f t="shared" si="79"/>
        <v>14580</v>
      </c>
      <c r="FC40" s="192">
        <f t="shared" si="79"/>
        <v>14580</v>
      </c>
      <c r="FD40" s="192">
        <f t="shared" si="79"/>
        <v>15795</v>
      </c>
      <c r="FE40" s="192">
        <f t="shared" si="79"/>
        <v>14580</v>
      </c>
      <c r="FF40" s="192">
        <f t="shared" si="79"/>
        <v>14580</v>
      </c>
      <c r="FG40" s="192">
        <f t="shared" si="79"/>
        <v>14580</v>
      </c>
      <c r="FH40" s="192">
        <f t="shared" si="79"/>
        <v>14580</v>
      </c>
      <c r="FI40" s="192">
        <f t="shared" ref="FI40:HT40" si="80">ROUNDUP(FI17*0.9,)</f>
        <v>20655</v>
      </c>
      <c r="FJ40" s="192">
        <f t="shared" si="80"/>
        <v>20655</v>
      </c>
      <c r="FK40" s="192">
        <f t="shared" si="80"/>
        <v>20655</v>
      </c>
      <c r="FL40" s="192">
        <f t="shared" si="80"/>
        <v>20655</v>
      </c>
      <c r="FM40" s="192">
        <f t="shared" si="80"/>
        <v>20655</v>
      </c>
      <c r="FN40" s="192">
        <f t="shared" si="80"/>
        <v>20655</v>
      </c>
      <c r="FO40" s="192">
        <f t="shared" si="80"/>
        <v>20655</v>
      </c>
      <c r="FP40" s="192">
        <f t="shared" si="80"/>
        <v>20655</v>
      </c>
      <c r="FQ40" s="192">
        <f t="shared" si="80"/>
        <v>20655</v>
      </c>
      <c r="FR40" s="192">
        <f t="shared" si="80"/>
        <v>20655</v>
      </c>
      <c r="FS40" s="192">
        <f t="shared" si="80"/>
        <v>20655</v>
      </c>
      <c r="FT40" s="192">
        <f t="shared" si="80"/>
        <v>20655</v>
      </c>
      <c r="FU40" s="192">
        <f t="shared" si="80"/>
        <v>20655</v>
      </c>
      <c r="FV40" s="192">
        <f t="shared" si="80"/>
        <v>20655</v>
      </c>
      <c r="FW40" s="192">
        <f t="shared" si="80"/>
        <v>20655</v>
      </c>
      <c r="FX40" s="192">
        <f t="shared" si="80"/>
        <v>20655</v>
      </c>
      <c r="FY40" s="192">
        <f t="shared" si="80"/>
        <v>20655</v>
      </c>
      <c r="FZ40" s="192">
        <f t="shared" si="80"/>
        <v>20655</v>
      </c>
      <c r="GA40" s="192">
        <f t="shared" si="80"/>
        <v>20655</v>
      </c>
      <c r="GB40" s="192">
        <f t="shared" si="80"/>
        <v>20655</v>
      </c>
      <c r="GC40" s="192">
        <f t="shared" si="80"/>
        <v>20655</v>
      </c>
      <c r="GD40" s="192">
        <f t="shared" si="80"/>
        <v>20655</v>
      </c>
      <c r="GE40" s="192">
        <f t="shared" si="80"/>
        <v>20655</v>
      </c>
      <c r="GF40" s="192">
        <f t="shared" si="80"/>
        <v>20655</v>
      </c>
      <c r="GG40" s="192">
        <f t="shared" si="80"/>
        <v>14580</v>
      </c>
      <c r="GH40" s="192">
        <f t="shared" si="80"/>
        <v>14580</v>
      </c>
      <c r="GI40" s="192">
        <f t="shared" si="80"/>
        <v>22194</v>
      </c>
      <c r="GJ40" s="192">
        <f t="shared" si="80"/>
        <v>22194</v>
      </c>
      <c r="GK40" s="192">
        <f t="shared" si="80"/>
        <v>22194</v>
      </c>
      <c r="GL40" s="192">
        <f t="shared" si="80"/>
        <v>22194</v>
      </c>
      <c r="GM40" s="192">
        <f t="shared" si="80"/>
        <v>22194</v>
      </c>
      <c r="GN40" s="192">
        <f t="shared" si="80"/>
        <v>22194</v>
      </c>
      <c r="GO40" s="192">
        <f t="shared" si="80"/>
        <v>22194</v>
      </c>
      <c r="GP40" s="192">
        <f t="shared" si="80"/>
        <v>22194</v>
      </c>
      <c r="GQ40" s="192">
        <f t="shared" si="80"/>
        <v>22194</v>
      </c>
      <c r="GR40" s="192">
        <f t="shared" si="80"/>
        <v>22194</v>
      </c>
      <c r="GS40" s="192">
        <f t="shared" si="80"/>
        <v>17334</v>
      </c>
      <c r="GT40" s="192">
        <f t="shared" si="80"/>
        <v>17334</v>
      </c>
      <c r="GU40" s="192">
        <f t="shared" si="80"/>
        <v>17334</v>
      </c>
      <c r="GV40" s="192">
        <f t="shared" si="80"/>
        <v>17334</v>
      </c>
      <c r="GW40" s="192">
        <f t="shared" si="80"/>
        <v>17739</v>
      </c>
      <c r="GX40" s="192">
        <f t="shared" si="80"/>
        <v>17739</v>
      </c>
      <c r="GY40" s="192">
        <f t="shared" si="80"/>
        <v>18711</v>
      </c>
      <c r="GZ40" s="192">
        <f t="shared" si="80"/>
        <v>18711</v>
      </c>
      <c r="HA40" s="192">
        <f t="shared" si="80"/>
        <v>17739</v>
      </c>
      <c r="HB40" s="192">
        <f t="shared" si="80"/>
        <v>17739</v>
      </c>
      <c r="HC40" s="192">
        <f t="shared" si="80"/>
        <v>17739</v>
      </c>
      <c r="HD40" s="192">
        <f t="shared" si="80"/>
        <v>17739</v>
      </c>
      <c r="HE40" s="192">
        <f t="shared" si="80"/>
        <v>17739</v>
      </c>
      <c r="HF40" s="192">
        <f t="shared" si="80"/>
        <v>18711</v>
      </c>
      <c r="HG40" s="192">
        <f t="shared" si="80"/>
        <v>18711</v>
      </c>
      <c r="HH40" s="192">
        <f t="shared" si="80"/>
        <v>17739</v>
      </c>
      <c r="HI40" s="192">
        <f t="shared" si="80"/>
        <v>17739</v>
      </c>
      <c r="HJ40" s="192">
        <f t="shared" si="80"/>
        <v>17739</v>
      </c>
      <c r="HK40" s="192">
        <f t="shared" si="80"/>
        <v>17739</v>
      </c>
      <c r="HL40" s="192">
        <f t="shared" si="80"/>
        <v>17739</v>
      </c>
      <c r="HM40" s="192">
        <f t="shared" si="80"/>
        <v>15795</v>
      </c>
      <c r="HN40" s="192">
        <f t="shared" si="80"/>
        <v>18711</v>
      </c>
      <c r="HO40" s="192">
        <f t="shared" si="80"/>
        <v>17739</v>
      </c>
      <c r="HP40" s="192">
        <f t="shared" si="80"/>
        <v>17739</v>
      </c>
      <c r="HQ40" s="192">
        <f t="shared" si="80"/>
        <v>17739</v>
      </c>
      <c r="HR40" s="192">
        <f t="shared" si="80"/>
        <v>17739</v>
      </c>
      <c r="HS40" s="192">
        <f t="shared" si="80"/>
        <v>17739</v>
      </c>
      <c r="HT40" s="192">
        <f t="shared" si="80"/>
        <v>18711</v>
      </c>
      <c r="HU40" s="192">
        <f t="shared" ref="HU40:JV40" si="81">ROUNDUP(HU17*0.9,)</f>
        <v>18711</v>
      </c>
      <c r="HV40" s="192">
        <f t="shared" si="81"/>
        <v>17739</v>
      </c>
      <c r="HW40" s="192">
        <f t="shared" si="81"/>
        <v>17739</v>
      </c>
      <c r="HX40" s="192">
        <f t="shared" si="81"/>
        <v>17739</v>
      </c>
      <c r="HY40" s="192">
        <f t="shared" si="81"/>
        <v>17739</v>
      </c>
      <c r="HZ40" s="192">
        <f t="shared" si="81"/>
        <v>17739</v>
      </c>
      <c r="IA40" s="192">
        <f t="shared" si="81"/>
        <v>18711</v>
      </c>
      <c r="IB40" s="192">
        <f t="shared" si="81"/>
        <v>18711</v>
      </c>
      <c r="IC40" s="192">
        <f t="shared" si="81"/>
        <v>17739</v>
      </c>
      <c r="ID40" s="192">
        <f t="shared" si="81"/>
        <v>17739</v>
      </c>
      <c r="IE40" s="192">
        <f t="shared" si="81"/>
        <v>17739</v>
      </c>
      <c r="IF40" s="192">
        <f t="shared" si="81"/>
        <v>17739</v>
      </c>
      <c r="IG40" s="192">
        <f t="shared" si="81"/>
        <v>17739</v>
      </c>
      <c r="IH40" s="192">
        <f t="shared" si="81"/>
        <v>18711</v>
      </c>
      <c r="II40" s="192">
        <f t="shared" si="81"/>
        <v>18711</v>
      </c>
      <c r="IJ40" s="192">
        <f t="shared" si="81"/>
        <v>16200</v>
      </c>
      <c r="IK40" s="192">
        <f t="shared" si="81"/>
        <v>16200</v>
      </c>
      <c r="IL40" s="192">
        <f t="shared" si="81"/>
        <v>16200</v>
      </c>
      <c r="IM40" s="192">
        <f t="shared" si="81"/>
        <v>16200</v>
      </c>
      <c r="IN40" s="192">
        <f t="shared" si="81"/>
        <v>16200</v>
      </c>
      <c r="IO40" s="192">
        <f t="shared" si="81"/>
        <v>17739</v>
      </c>
      <c r="IP40" s="192">
        <f t="shared" si="81"/>
        <v>17739</v>
      </c>
      <c r="IQ40" s="192">
        <f t="shared" si="81"/>
        <v>15795</v>
      </c>
      <c r="IR40" s="192">
        <f t="shared" si="81"/>
        <v>15795</v>
      </c>
      <c r="IS40" s="192">
        <f t="shared" si="81"/>
        <v>15795</v>
      </c>
      <c r="IT40" s="192">
        <f t="shared" si="81"/>
        <v>15795</v>
      </c>
      <c r="IU40" s="192">
        <f t="shared" si="81"/>
        <v>15795</v>
      </c>
      <c r="IV40" s="192">
        <f t="shared" si="81"/>
        <v>17739</v>
      </c>
      <c r="IW40" s="192">
        <f t="shared" si="81"/>
        <v>17739</v>
      </c>
      <c r="IX40" s="192">
        <f t="shared" si="81"/>
        <v>15795</v>
      </c>
      <c r="IY40" s="192">
        <f t="shared" si="81"/>
        <v>15795</v>
      </c>
      <c r="IZ40" s="192">
        <f t="shared" si="81"/>
        <v>15795</v>
      </c>
      <c r="JA40" s="192">
        <f t="shared" si="81"/>
        <v>15795</v>
      </c>
      <c r="JB40" s="192">
        <f t="shared" si="81"/>
        <v>15795</v>
      </c>
      <c r="JC40" s="192">
        <f t="shared" si="81"/>
        <v>17739</v>
      </c>
      <c r="JD40" s="192">
        <f t="shared" si="81"/>
        <v>17739</v>
      </c>
      <c r="JE40" s="192">
        <f t="shared" si="81"/>
        <v>15795</v>
      </c>
      <c r="JF40" s="192">
        <f t="shared" si="81"/>
        <v>15795</v>
      </c>
      <c r="JG40" s="192">
        <f t="shared" si="81"/>
        <v>15795</v>
      </c>
      <c r="JH40" s="192">
        <f t="shared" si="81"/>
        <v>15795</v>
      </c>
      <c r="JI40" s="192">
        <f t="shared" si="81"/>
        <v>15795</v>
      </c>
      <c r="JJ40" s="192">
        <f t="shared" si="81"/>
        <v>17739</v>
      </c>
      <c r="JK40" s="192">
        <f t="shared" si="81"/>
        <v>17739</v>
      </c>
      <c r="JL40" s="192">
        <f t="shared" si="81"/>
        <v>15795</v>
      </c>
      <c r="JM40" s="192">
        <f t="shared" si="81"/>
        <v>15795</v>
      </c>
      <c r="JN40" s="192">
        <f t="shared" si="81"/>
        <v>15795</v>
      </c>
      <c r="JO40" s="192">
        <f t="shared" si="81"/>
        <v>15795</v>
      </c>
      <c r="JP40" s="192">
        <f t="shared" si="81"/>
        <v>15795</v>
      </c>
      <c r="JQ40" s="192">
        <f t="shared" si="81"/>
        <v>17739</v>
      </c>
      <c r="JR40" s="192">
        <f t="shared" si="81"/>
        <v>17739</v>
      </c>
      <c r="JS40" s="192">
        <f t="shared" si="81"/>
        <v>16767</v>
      </c>
      <c r="JT40" s="192">
        <f t="shared" si="81"/>
        <v>16767</v>
      </c>
      <c r="JU40" s="192">
        <f t="shared" si="81"/>
        <v>16767</v>
      </c>
      <c r="JV40" s="192">
        <f t="shared" si="81"/>
        <v>16767</v>
      </c>
    </row>
    <row r="41" spans="1:282" s="50" customFormat="1" x14ac:dyDescent="0.2">
      <c r="A41" s="42" t="s">
        <v>85</v>
      </c>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2"/>
      <c r="DV41" s="192"/>
      <c r="DW41" s="192"/>
      <c r="DX41" s="192"/>
      <c r="DY41" s="192"/>
      <c r="DZ41" s="192"/>
      <c r="EA41" s="192"/>
      <c r="EB41" s="192"/>
      <c r="EC41" s="192"/>
      <c r="ED41" s="192"/>
      <c r="EE41" s="192"/>
      <c r="EF41" s="192"/>
      <c r="EG41" s="192"/>
      <c r="EH41" s="192"/>
      <c r="EI41" s="192"/>
      <c r="EJ41" s="192"/>
      <c r="EK41" s="192"/>
      <c r="EL41" s="192"/>
      <c r="EM41" s="192"/>
      <c r="EN41" s="192"/>
      <c r="EO41" s="192"/>
      <c r="EP41" s="192"/>
      <c r="EQ41" s="192"/>
      <c r="ER41" s="192"/>
      <c r="ES41" s="192"/>
      <c r="ET41" s="192"/>
      <c r="EU41" s="192"/>
      <c r="EV41" s="192"/>
      <c r="EW41" s="192"/>
      <c r="EX41" s="192"/>
      <c r="EY41" s="192"/>
      <c r="EZ41" s="192"/>
      <c r="FA41" s="192"/>
      <c r="FB41" s="192"/>
      <c r="FC41" s="192"/>
      <c r="FD41" s="192"/>
      <c r="FE41" s="192"/>
      <c r="FF41" s="192"/>
      <c r="FG41" s="192"/>
      <c r="FH41" s="192"/>
      <c r="FI41" s="192"/>
      <c r="FJ41" s="192"/>
      <c r="FK41" s="192"/>
      <c r="FL41" s="192"/>
      <c r="FM41" s="192"/>
      <c r="FN41" s="192"/>
      <c r="FO41" s="192"/>
      <c r="FP41" s="192"/>
      <c r="FQ41" s="192"/>
      <c r="FR41" s="192"/>
      <c r="FS41" s="192"/>
      <c r="FT41" s="192"/>
      <c r="FU41" s="192"/>
      <c r="FV41" s="192"/>
      <c r="FW41" s="192"/>
      <c r="FX41" s="192"/>
      <c r="FY41" s="192"/>
      <c r="FZ41" s="192"/>
      <c r="GA41" s="192"/>
      <c r="GB41" s="192"/>
      <c r="GC41" s="192"/>
      <c r="GD41" s="192"/>
      <c r="GE41" s="192"/>
      <c r="GF41" s="192"/>
      <c r="GG41" s="192"/>
      <c r="GH41" s="192"/>
      <c r="GI41" s="192"/>
      <c r="GJ41" s="192"/>
      <c r="GK41" s="192"/>
      <c r="GL41" s="192"/>
      <c r="GM41" s="192"/>
      <c r="GN41" s="192"/>
      <c r="GO41" s="192"/>
      <c r="GP41" s="192"/>
      <c r="GQ41" s="192"/>
      <c r="GR41" s="192"/>
      <c r="GS41" s="192"/>
      <c r="GT41" s="192"/>
      <c r="GU41" s="192"/>
      <c r="GV41" s="192"/>
      <c r="GW41" s="192"/>
      <c r="GX41" s="192"/>
      <c r="GY41" s="192"/>
      <c r="GZ41" s="192"/>
      <c r="HA41" s="192"/>
      <c r="HB41" s="192"/>
      <c r="HC41" s="192"/>
      <c r="HD41" s="192"/>
      <c r="HE41" s="192"/>
      <c r="HF41" s="192"/>
      <c r="HG41" s="192"/>
      <c r="HH41" s="192"/>
      <c r="HI41" s="192"/>
      <c r="HJ41" s="192"/>
      <c r="HK41" s="192"/>
      <c r="HL41" s="192"/>
      <c r="HM41" s="192"/>
      <c r="HN41" s="192"/>
      <c r="HO41" s="192"/>
      <c r="HP41" s="192"/>
      <c r="HQ41" s="192"/>
      <c r="HR41" s="192"/>
      <c r="HS41" s="192"/>
      <c r="HT41" s="192"/>
      <c r="HU41" s="192"/>
      <c r="HV41" s="192"/>
      <c r="HW41" s="192"/>
      <c r="HX41" s="192"/>
      <c r="HY41" s="192"/>
      <c r="HZ41" s="192"/>
      <c r="IA41" s="192"/>
      <c r="IB41" s="192"/>
      <c r="IC41" s="192"/>
      <c r="ID41" s="192"/>
      <c r="IE41" s="192"/>
      <c r="IF41" s="192"/>
      <c r="IG41" s="192"/>
      <c r="IH41" s="192"/>
      <c r="II41" s="192"/>
      <c r="IJ41" s="192"/>
      <c r="IK41" s="192"/>
      <c r="IL41" s="192"/>
      <c r="IM41" s="192"/>
      <c r="IN41" s="192"/>
      <c r="IO41" s="192"/>
      <c r="IP41" s="192"/>
      <c r="IQ41" s="192"/>
      <c r="IR41" s="192"/>
      <c r="IS41" s="192"/>
      <c r="IT41" s="192"/>
      <c r="IU41" s="192"/>
      <c r="IV41" s="192"/>
      <c r="IW41" s="192"/>
      <c r="IX41" s="192"/>
      <c r="IY41" s="192"/>
      <c r="IZ41" s="192"/>
      <c r="JA41" s="192"/>
      <c r="JB41" s="192"/>
      <c r="JC41" s="192"/>
      <c r="JD41" s="192"/>
      <c r="JE41" s="192"/>
      <c r="JF41" s="192"/>
      <c r="JG41" s="192"/>
      <c r="JH41" s="192"/>
      <c r="JI41" s="192"/>
      <c r="JJ41" s="192"/>
      <c r="JK41" s="192"/>
      <c r="JL41" s="192"/>
      <c r="JM41" s="192"/>
      <c r="JN41" s="192"/>
      <c r="JO41" s="192"/>
      <c r="JP41" s="192"/>
      <c r="JQ41" s="192"/>
      <c r="JR41" s="192"/>
      <c r="JS41" s="192"/>
      <c r="JT41" s="192"/>
      <c r="JU41" s="192"/>
      <c r="JV41" s="192"/>
    </row>
    <row r="42" spans="1:282" s="50" customFormat="1" x14ac:dyDescent="0.2">
      <c r="A42" s="88">
        <f>A30</f>
        <v>1</v>
      </c>
      <c r="B42" s="192" t="e">
        <f t="shared" ref="B42:C42" si="82">ROUNDUP(B19*0.9,)</f>
        <v>#REF!</v>
      </c>
      <c r="C42" s="192" t="e">
        <f t="shared" si="82"/>
        <v>#REF!</v>
      </c>
      <c r="D42" s="192" t="e">
        <f t="shared" ref="D42:BO42" si="83">ROUNDUP(D19*0.9,)</f>
        <v>#REF!</v>
      </c>
      <c r="E42" s="192" t="e">
        <f t="shared" si="83"/>
        <v>#REF!</v>
      </c>
      <c r="F42" s="192" t="e">
        <f t="shared" si="83"/>
        <v>#REF!</v>
      </c>
      <c r="G42" s="192" t="e">
        <f t="shared" si="83"/>
        <v>#REF!</v>
      </c>
      <c r="H42" s="192">
        <f t="shared" si="83"/>
        <v>34223</v>
      </c>
      <c r="I42" s="192">
        <f t="shared" si="83"/>
        <v>45968</v>
      </c>
      <c r="J42" s="192">
        <f t="shared" si="83"/>
        <v>45968</v>
      </c>
      <c r="K42" s="192">
        <f t="shared" si="83"/>
        <v>45968</v>
      </c>
      <c r="L42" s="192">
        <f t="shared" si="83"/>
        <v>40298</v>
      </c>
      <c r="M42" s="192">
        <f t="shared" si="83"/>
        <v>40298</v>
      </c>
      <c r="N42" s="192">
        <f t="shared" si="83"/>
        <v>40298</v>
      </c>
      <c r="O42" s="192">
        <f t="shared" si="83"/>
        <v>40298</v>
      </c>
      <c r="P42" s="192">
        <f t="shared" si="83"/>
        <v>40298</v>
      </c>
      <c r="Q42" s="192">
        <f t="shared" si="83"/>
        <v>40298</v>
      </c>
      <c r="R42" s="192">
        <f t="shared" si="83"/>
        <v>33170</v>
      </c>
      <c r="S42" s="192">
        <f t="shared" si="83"/>
        <v>19805</v>
      </c>
      <c r="T42" s="192">
        <f t="shared" si="83"/>
        <v>19805</v>
      </c>
      <c r="U42" s="192">
        <f t="shared" si="83"/>
        <v>19805</v>
      </c>
      <c r="V42" s="192">
        <f t="shared" si="83"/>
        <v>19805</v>
      </c>
      <c r="W42" s="192">
        <f t="shared" si="83"/>
        <v>19805</v>
      </c>
      <c r="X42" s="192">
        <f t="shared" si="83"/>
        <v>21425</v>
      </c>
      <c r="Y42" s="192">
        <f t="shared" si="83"/>
        <v>21425</v>
      </c>
      <c r="Z42" s="192">
        <f t="shared" si="83"/>
        <v>21425</v>
      </c>
      <c r="AA42" s="192">
        <f t="shared" si="83"/>
        <v>21425</v>
      </c>
      <c r="AB42" s="192">
        <f t="shared" si="83"/>
        <v>21425</v>
      </c>
      <c r="AC42" s="192">
        <f t="shared" si="83"/>
        <v>19805</v>
      </c>
      <c r="AD42" s="192">
        <f t="shared" si="83"/>
        <v>19805</v>
      </c>
      <c r="AE42" s="192">
        <f t="shared" si="83"/>
        <v>19805</v>
      </c>
      <c r="AF42" s="192">
        <f t="shared" si="83"/>
        <v>19805</v>
      </c>
      <c r="AG42" s="192">
        <f t="shared" si="83"/>
        <v>19805</v>
      </c>
      <c r="AH42" s="192">
        <f t="shared" si="83"/>
        <v>23045</v>
      </c>
      <c r="AI42" s="192">
        <f t="shared" si="83"/>
        <v>23045</v>
      </c>
      <c r="AJ42" s="192">
        <f t="shared" si="83"/>
        <v>23045</v>
      </c>
      <c r="AK42" s="192">
        <f t="shared" si="83"/>
        <v>23045</v>
      </c>
      <c r="AL42" s="192">
        <f t="shared" si="83"/>
        <v>23045</v>
      </c>
      <c r="AM42" s="192">
        <f t="shared" si="83"/>
        <v>24665</v>
      </c>
      <c r="AN42" s="192">
        <f t="shared" si="83"/>
        <v>26690</v>
      </c>
      <c r="AO42" s="192">
        <f t="shared" si="83"/>
        <v>27257</v>
      </c>
      <c r="AP42" s="192">
        <f t="shared" si="83"/>
        <v>27257</v>
      </c>
      <c r="AQ42" s="192">
        <f t="shared" si="83"/>
        <v>27257</v>
      </c>
      <c r="AR42" s="192">
        <f t="shared" si="83"/>
        <v>27257</v>
      </c>
      <c r="AS42" s="192">
        <f t="shared" si="83"/>
        <v>27257</v>
      </c>
      <c r="AT42" s="192">
        <f t="shared" si="83"/>
        <v>27257</v>
      </c>
      <c r="AU42" s="192">
        <f t="shared" si="83"/>
        <v>27257</v>
      </c>
      <c r="AV42" s="192">
        <f t="shared" si="83"/>
        <v>27257</v>
      </c>
      <c r="AW42" s="192">
        <f t="shared" si="83"/>
        <v>27257</v>
      </c>
      <c r="AX42" s="192">
        <f t="shared" si="83"/>
        <v>27257</v>
      </c>
      <c r="AY42" s="192">
        <f t="shared" si="83"/>
        <v>25637</v>
      </c>
      <c r="AZ42" s="192">
        <f t="shared" si="83"/>
        <v>25637</v>
      </c>
      <c r="BA42" s="192">
        <f t="shared" si="83"/>
        <v>27257</v>
      </c>
      <c r="BB42" s="192">
        <f t="shared" si="83"/>
        <v>27257</v>
      </c>
      <c r="BC42" s="192">
        <f t="shared" si="83"/>
        <v>28877</v>
      </c>
      <c r="BD42" s="192">
        <f t="shared" si="83"/>
        <v>30902</v>
      </c>
      <c r="BE42" s="192">
        <f t="shared" si="83"/>
        <v>30902</v>
      </c>
      <c r="BF42" s="192">
        <f t="shared" si="83"/>
        <v>30902</v>
      </c>
      <c r="BG42" s="192">
        <f t="shared" si="83"/>
        <v>30902</v>
      </c>
      <c r="BH42" s="192">
        <f t="shared" si="83"/>
        <v>32927</v>
      </c>
      <c r="BI42" s="192">
        <f t="shared" si="83"/>
        <v>35357</v>
      </c>
      <c r="BJ42" s="192">
        <f t="shared" si="83"/>
        <v>35357</v>
      </c>
      <c r="BK42" s="192">
        <f t="shared" si="83"/>
        <v>32927</v>
      </c>
      <c r="BL42" s="192">
        <f t="shared" si="83"/>
        <v>28877</v>
      </c>
      <c r="BM42" s="192">
        <f t="shared" si="83"/>
        <v>28877</v>
      </c>
      <c r="BN42" s="192">
        <f t="shared" si="83"/>
        <v>30902</v>
      </c>
      <c r="BO42" s="192">
        <f t="shared" si="83"/>
        <v>30902</v>
      </c>
      <c r="BP42" s="192">
        <f t="shared" ref="BP42:CU42" si="84">ROUNDUP(BP19*0.9,)</f>
        <v>24017</v>
      </c>
      <c r="BQ42" s="192">
        <f t="shared" si="84"/>
        <v>24381</v>
      </c>
      <c r="BR42" s="192">
        <f t="shared" si="84"/>
        <v>24381</v>
      </c>
      <c r="BS42" s="192">
        <f t="shared" si="84"/>
        <v>24381</v>
      </c>
      <c r="BT42" s="192">
        <f t="shared" si="84"/>
        <v>23166</v>
      </c>
      <c r="BU42" s="192">
        <f t="shared" si="84"/>
        <v>23166</v>
      </c>
      <c r="BV42" s="192">
        <f t="shared" si="84"/>
        <v>24381</v>
      </c>
      <c r="BW42" s="192">
        <f t="shared" si="84"/>
        <v>24381</v>
      </c>
      <c r="BX42" s="192">
        <f t="shared" si="84"/>
        <v>24381</v>
      </c>
      <c r="BY42" s="192">
        <f t="shared" si="84"/>
        <v>23004</v>
      </c>
      <c r="BZ42" s="192">
        <f t="shared" si="84"/>
        <v>23004</v>
      </c>
      <c r="CA42" s="192">
        <f t="shared" si="84"/>
        <v>23004</v>
      </c>
      <c r="CB42" s="192">
        <f t="shared" si="84"/>
        <v>23004</v>
      </c>
      <c r="CC42" s="192">
        <f t="shared" si="84"/>
        <v>23004</v>
      </c>
      <c r="CD42" s="192">
        <f t="shared" si="84"/>
        <v>23004</v>
      </c>
      <c r="CE42" s="192">
        <f t="shared" si="84"/>
        <v>23004</v>
      </c>
      <c r="CF42" s="192">
        <f t="shared" si="84"/>
        <v>23004</v>
      </c>
      <c r="CG42" s="192">
        <f t="shared" si="84"/>
        <v>23004</v>
      </c>
      <c r="CH42" s="192">
        <f t="shared" si="84"/>
        <v>23004</v>
      </c>
      <c r="CI42" s="192">
        <f t="shared" si="84"/>
        <v>23004</v>
      </c>
      <c r="CJ42" s="192">
        <f t="shared" si="84"/>
        <v>23004</v>
      </c>
      <c r="CK42" s="192">
        <f t="shared" si="84"/>
        <v>23004</v>
      </c>
      <c r="CL42" s="192">
        <f t="shared" si="84"/>
        <v>23004</v>
      </c>
      <c r="CM42" s="192">
        <f t="shared" si="84"/>
        <v>23004</v>
      </c>
      <c r="CN42" s="192">
        <f t="shared" si="84"/>
        <v>23004</v>
      </c>
      <c r="CO42" s="192">
        <f t="shared" si="84"/>
        <v>23004</v>
      </c>
      <c r="CP42" s="192">
        <f t="shared" si="84"/>
        <v>23004</v>
      </c>
      <c r="CQ42" s="192">
        <f t="shared" si="84"/>
        <v>23004</v>
      </c>
      <c r="CR42" s="192">
        <f t="shared" si="84"/>
        <v>23004</v>
      </c>
      <c r="CS42" s="192">
        <f t="shared" si="84"/>
        <v>23004</v>
      </c>
      <c r="CT42" s="192">
        <f t="shared" si="84"/>
        <v>23004</v>
      </c>
      <c r="CU42" s="192">
        <f t="shared" si="84"/>
        <v>23004</v>
      </c>
      <c r="CV42" s="192">
        <f t="shared" ref="CV42:DE42" si="85">ROUNDUP(CV19*0.9,)</f>
        <v>15512</v>
      </c>
      <c r="CW42" s="192">
        <f t="shared" si="85"/>
        <v>15512</v>
      </c>
      <c r="CX42" s="192">
        <f t="shared" si="85"/>
        <v>15917</v>
      </c>
      <c r="CY42" s="192">
        <f t="shared" si="85"/>
        <v>15917</v>
      </c>
      <c r="CZ42" s="192">
        <f t="shared" si="85"/>
        <v>15512</v>
      </c>
      <c r="DA42" s="192">
        <f t="shared" si="85"/>
        <v>15512</v>
      </c>
      <c r="DB42" s="192">
        <f t="shared" si="85"/>
        <v>15512</v>
      </c>
      <c r="DC42" s="192">
        <f t="shared" si="85"/>
        <v>15512</v>
      </c>
      <c r="DD42" s="192">
        <f t="shared" si="85"/>
        <v>15512</v>
      </c>
      <c r="DE42" s="192">
        <f t="shared" si="85"/>
        <v>15917</v>
      </c>
      <c r="DF42" s="192">
        <f t="shared" ref="DF42:DY42" si="86">ROUNDUP(DF19*0.9,)</f>
        <v>15917</v>
      </c>
      <c r="DG42" s="192">
        <f t="shared" si="86"/>
        <v>15512</v>
      </c>
      <c r="DH42" s="192">
        <f t="shared" si="86"/>
        <v>15512</v>
      </c>
      <c r="DI42" s="192">
        <f t="shared" si="86"/>
        <v>15512</v>
      </c>
      <c r="DJ42" s="192">
        <f t="shared" si="86"/>
        <v>14702</v>
      </c>
      <c r="DK42" s="192">
        <f t="shared" si="86"/>
        <v>14702</v>
      </c>
      <c r="DL42" s="192">
        <f t="shared" si="86"/>
        <v>15269</v>
      </c>
      <c r="DM42" s="192">
        <f t="shared" si="86"/>
        <v>15269</v>
      </c>
      <c r="DN42" s="192">
        <f t="shared" si="86"/>
        <v>14702</v>
      </c>
      <c r="DO42" s="192">
        <f t="shared" si="86"/>
        <v>14702</v>
      </c>
      <c r="DP42" s="192">
        <f t="shared" si="86"/>
        <v>14702</v>
      </c>
      <c r="DQ42" s="192">
        <f t="shared" si="86"/>
        <v>14702</v>
      </c>
      <c r="DR42" s="192">
        <f t="shared" si="86"/>
        <v>14702</v>
      </c>
      <c r="DS42" s="192">
        <f t="shared" si="86"/>
        <v>15269</v>
      </c>
      <c r="DT42" s="192">
        <f t="shared" si="86"/>
        <v>15269</v>
      </c>
      <c r="DU42" s="192">
        <f t="shared" si="86"/>
        <v>14702</v>
      </c>
      <c r="DV42" s="192">
        <f t="shared" si="86"/>
        <v>14702</v>
      </c>
      <c r="DW42" s="192">
        <f t="shared" si="86"/>
        <v>14702</v>
      </c>
      <c r="DX42" s="192">
        <f t="shared" si="86"/>
        <v>14702</v>
      </c>
      <c r="DY42" s="192">
        <f t="shared" si="86"/>
        <v>15512</v>
      </c>
      <c r="DZ42" s="192">
        <f t="shared" ref="DZ42:FH42" si="87">ROUNDUP(DZ19*0.9,)</f>
        <v>15269</v>
      </c>
      <c r="EA42" s="192">
        <f t="shared" si="87"/>
        <v>15269</v>
      </c>
      <c r="EB42" s="192">
        <f t="shared" si="87"/>
        <v>15269</v>
      </c>
      <c r="EC42" s="192">
        <f t="shared" si="87"/>
        <v>14297</v>
      </c>
      <c r="ED42" s="192">
        <f t="shared" si="87"/>
        <v>14297</v>
      </c>
      <c r="EE42" s="192">
        <f t="shared" si="87"/>
        <v>14297</v>
      </c>
      <c r="EF42" s="192">
        <f t="shared" si="87"/>
        <v>14297</v>
      </c>
      <c r="EG42" s="192">
        <f t="shared" si="87"/>
        <v>14297</v>
      </c>
      <c r="EH42" s="192">
        <f t="shared" si="87"/>
        <v>15269</v>
      </c>
      <c r="EI42" s="192">
        <f t="shared" si="87"/>
        <v>15269</v>
      </c>
      <c r="EJ42" s="192">
        <f t="shared" si="87"/>
        <v>15269</v>
      </c>
      <c r="EK42" s="192">
        <f t="shared" si="87"/>
        <v>14054</v>
      </c>
      <c r="EL42" s="192">
        <f t="shared" si="87"/>
        <v>14054</v>
      </c>
      <c r="EM42" s="192">
        <f t="shared" si="87"/>
        <v>14054</v>
      </c>
      <c r="EN42" s="192">
        <f t="shared" si="87"/>
        <v>14297</v>
      </c>
      <c r="EO42" s="192">
        <f t="shared" si="87"/>
        <v>14297</v>
      </c>
      <c r="EP42" s="192">
        <f t="shared" si="87"/>
        <v>14054</v>
      </c>
      <c r="EQ42" s="192">
        <f t="shared" si="87"/>
        <v>14054</v>
      </c>
      <c r="ER42" s="192">
        <f t="shared" si="87"/>
        <v>14054</v>
      </c>
      <c r="ES42" s="192">
        <f t="shared" si="87"/>
        <v>14054</v>
      </c>
      <c r="ET42" s="192">
        <f t="shared" si="87"/>
        <v>14054</v>
      </c>
      <c r="EU42" s="192">
        <f t="shared" si="87"/>
        <v>14297</v>
      </c>
      <c r="EV42" s="192">
        <f t="shared" si="87"/>
        <v>14297</v>
      </c>
      <c r="EW42" s="192">
        <f t="shared" si="87"/>
        <v>14054</v>
      </c>
      <c r="EX42" s="192">
        <f t="shared" si="87"/>
        <v>14054</v>
      </c>
      <c r="EY42" s="192">
        <f t="shared" si="87"/>
        <v>14054</v>
      </c>
      <c r="EZ42" s="192">
        <f t="shared" si="87"/>
        <v>14054</v>
      </c>
      <c r="FA42" s="192">
        <f t="shared" si="87"/>
        <v>14054</v>
      </c>
      <c r="FB42" s="192">
        <f t="shared" si="87"/>
        <v>14297</v>
      </c>
      <c r="FC42" s="192">
        <f t="shared" si="87"/>
        <v>14297</v>
      </c>
      <c r="FD42" s="192">
        <f t="shared" si="87"/>
        <v>15512</v>
      </c>
      <c r="FE42" s="192">
        <f t="shared" si="87"/>
        <v>14297</v>
      </c>
      <c r="FF42" s="192">
        <f t="shared" si="87"/>
        <v>14297</v>
      </c>
      <c r="FG42" s="192">
        <f t="shared" si="87"/>
        <v>14297</v>
      </c>
      <c r="FH42" s="192">
        <f t="shared" si="87"/>
        <v>14297</v>
      </c>
      <c r="FI42" s="192">
        <f t="shared" ref="FI42:HT42" si="88">ROUNDUP(FI19*0.9,)</f>
        <v>20372</v>
      </c>
      <c r="FJ42" s="192">
        <f t="shared" si="88"/>
        <v>20372</v>
      </c>
      <c r="FK42" s="192">
        <f t="shared" si="88"/>
        <v>20372</v>
      </c>
      <c r="FL42" s="192">
        <f t="shared" si="88"/>
        <v>20372</v>
      </c>
      <c r="FM42" s="192">
        <f t="shared" si="88"/>
        <v>20372</v>
      </c>
      <c r="FN42" s="192">
        <f t="shared" si="88"/>
        <v>20372</v>
      </c>
      <c r="FO42" s="192">
        <f t="shared" si="88"/>
        <v>20372</v>
      </c>
      <c r="FP42" s="192">
        <f t="shared" si="88"/>
        <v>20372</v>
      </c>
      <c r="FQ42" s="192">
        <f t="shared" si="88"/>
        <v>20372</v>
      </c>
      <c r="FR42" s="192">
        <f t="shared" si="88"/>
        <v>20372</v>
      </c>
      <c r="FS42" s="192">
        <f t="shared" si="88"/>
        <v>20372</v>
      </c>
      <c r="FT42" s="192">
        <f t="shared" si="88"/>
        <v>20372</v>
      </c>
      <c r="FU42" s="192">
        <f t="shared" si="88"/>
        <v>20372</v>
      </c>
      <c r="FV42" s="192">
        <f t="shared" si="88"/>
        <v>20372</v>
      </c>
      <c r="FW42" s="192">
        <f t="shared" si="88"/>
        <v>20372</v>
      </c>
      <c r="FX42" s="192">
        <f t="shared" si="88"/>
        <v>20372</v>
      </c>
      <c r="FY42" s="192">
        <f t="shared" si="88"/>
        <v>20372</v>
      </c>
      <c r="FZ42" s="192">
        <f t="shared" si="88"/>
        <v>20372</v>
      </c>
      <c r="GA42" s="192">
        <f t="shared" si="88"/>
        <v>20372</v>
      </c>
      <c r="GB42" s="192">
        <f t="shared" si="88"/>
        <v>20372</v>
      </c>
      <c r="GC42" s="192">
        <f t="shared" si="88"/>
        <v>20372</v>
      </c>
      <c r="GD42" s="192">
        <f t="shared" si="88"/>
        <v>20372</v>
      </c>
      <c r="GE42" s="192">
        <f t="shared" si="88"/>
        <v>20372</v>
      </c>
      <c r="GF42" s="192">
        <f t="shared" si="88"/>
        <v>20372</v>
      </c>
      <c r="GG42" s="192">
        <f t="shared" si="88"/>
        <v>14297</v>
      </c>
      <c r="GH42" s="192">
        <f t="shared" si="88"/>
        <v>14297</v>
      </c>
      <c r="GI42" s="192">
        <f t="shared" si="88"/>
        <v>21911</v>
      </c>
      <c r="GJ42" s="192">
        <f t="shared" si="88"/>
        <v>21911</v>
      </c>
      <c r="GK42" s="192">
        <f t="shared" si="88"/>
        <v>21911</v>
      </c>
      <c r="GL42" s="192">
        <f t="shared" si="88"/>
        <v>21911</v>
      </c>
      <c r="GM42" s="192">
        <f t="shared" si="88"/>
        <v>21911</v>
      </c>
      <c r="GN42" s="192">
        <f t="shared" si="88"/>
        <v>21911</v>
      </c>
      <c r="GO42" s="192">
        <f t="shared" si="88"/>
        <v>21911</v>
      </c>
      <c r="GP42" s="192">
        <f t="shared" si="88"/>
        <v>21911</v>
      </c>
      <c r="GQ42" s="192">
        <f t="shared" si="88"/>
        <v>21911</v>
      </c>
      <c r="GR42" s="192">
        <f t="shared" si="88"/>
        <v>21911</v>
      </c>
      <c r="GS42" s="192">
        <f t="shared" si="88"/>
        <v>17051</v>
      </c>
      <c r="GT42" s="192">
        <f t="shared" si="88"/>
        <v>17051</v>
      </c>
      <c r="GU42" s="192">
        <f t="shared" si="88"/>
        <v>17051</v>
      </c>
      <c r="GV42" s="192">
        <f t="shared" si="88"/>
        <v>17051</v>
      </c>
      <c r="GW42" s="192">
        <f t="shared" si="88"/>
        <v>17456</v>
      </c>
      <c r="GX42" s="192">
        <f t="shared" si="88"/>
        <v>17456</v>
      </c>
      <c r="GY42" s="192">
        <f t="shared" si="88"/>
        <v>18428</v>
      </c>
      <c r="GZ42" s="192">
        <f t="shared" si="88"/>
        <v>18428</v>
      </c>
      <c r="HA42" s="192">
        <f t="shared" si="88"/>
        <v>17456</v>
      </c>
      <c r="HB42" s="192">
        <f t="shared" si="88"/>
        <v>17456</v>
      </c>
      <c r="HC42" s="192">
        <f t="shared" si="88"/>
        <v>17456</v>
      </c>
      <c r="HD42" s="192">
        <f t="shared" si="88"/>
        <v>17456</v>
      </c>
      <c r="HE42" s="192">
        <f t="shared" si="88"/>
        <v>17456</v>
      </c>
      <c r="HF42" s="192">
        <f t="shared" si="88"/>
        <v>18428</v>
      </c>
      <c r="HG42" s="192">
        <f t="shared" si="88"/>
        <v>18428</v>
      </c>
      <c r="HH42" s="192">
        <f t="shared" si="88"/>
        <v>17456</v>
      </c>
      <c r="HI42" s="192">
        <f t="shared" si="88"/>
        <v>17456</v>
      </c>
      <c r="HJ42" s="192">
        <f t="shared" si="88"/>
        <v>17456</v>
      </c>
      <c r="HK42" s="192">
        <f t="shared" si="88"/>
        <v>17456</v>
      </c>
      <c r="HL42" s="192">
        <f t="shared" si="88"/>
        <v>17456</v>
      </c>
      <c r="HM42" s="192">
        <f t="shared" si="88"/>
        <v>15512</v>
      </c>
      <c r="HN42" s="192">
        <f t="shared" si="88"/>
        <v>18428</v>
      </c>
      <c r="HO42" s="192">
        <f t="shared" si="88"/>
        <v>17456</v>
      </c>
      <c r="HP42" s="192">
        <f t="shared" si="88"/>
        <v>17456</v>
      </c>
      <c r="HQ42" s="192">
        <f t="shared" si="88"/>
        <v>17456</v>
      </c>
      <c r="HR42" s="192">
        <f t="shared" si="88"/>
        <v>17456</v>
      </c>
      <c r="HS42" s="192">
        <f t="shared" si="88"/>
        <v>17456</v>
      </c>
      <c r="HT42" s="192">
        <f t="shared" si="88"/>
        <v>18428</v>
      </c>
      <c r="HU42" s="192">
        <f t="shared" ref="HU42:JV42" si="89">ROUNDUP(HU19*0.9,)</f>
        <v>18428</v>
      </c>
      <c r="HV42" s="192">
        <f t="shared" si="89"/>
        <v>17456</v>
      </c>
      <c r="HW42" s="192">
        <f t="shared" si="89"/>
        <v>17456</v>
      </c>
      <c r="HX42" s="192">
        <f t="shared" si="89"/>
        <v>17456</v>
      </c>
      <c r="HY42" s="192">
        <f t="shared" si="89"/>
        <v>17456</v>
      </c>
      <c r="HZ42" s="192">
        <f t="shared" si="89"/>
        <v>17456</v>
      </c>
      <c r="IA42" s="192">
        <f t="shared" si="89"/>
        <v>18428</v>
      </c>
      <c r="IB42" s="192">
        <f t="shared" si="89"/>
        <v>18428</v>
      </c>
      <c r="IC42" s="192">
        <f t="shared" si="89"/>
        <v>17456</v>
      </c>
      <c r="ID42" s="192">
        <f t="shared" si="89"/>
        <v>17456</v>
      </c>
      <c r="IE42" s="192">
        <f t="shared" si="89"/>
        <v>17456</v>
      </c>
      <c r="IF42" s="192">
        <f t="shared" si="89"/>
        <v>17456</v>
      </c>
      <c r="IG42" s="192">
        <f t="shared" si="89"/>
        <v>17456</v>
      </c>
      <c r="IH42" s="192">
        <f t="shared" si="89"/>
        <v>18428</v>
      </c>
      <c r="II42" s="192">
        <f t="shared" si="89"/>
        <v>18428</v>
      </c>
      <c r="IJ42" s="192">
        <f t="shared" si="89"/>
        <v>15917</v>
      </c>
      <c r="IK42" s="192">
        <f t="shared" si="89"/>
        <v>15917</v>
      </c>
      <c r="IL42" s="192">
        <f t="shared" si="89"/>
        <v>15917</v>
      </c>
      <c r="IM42" s="192">
        <f t="shared" si="89"/>
        <v>15917</v>
      </c>
      <c r="IN42" s="192">
        <f t="shared" si="89"/>
        <v>15917</v>
      </c>
      <c r="IO42" s="192">
        <f t="shared" si="89"/>
        <v>17456</v>
      </c>
      <c r="IP42" s="192">
        <f t="shared" si="89"/>
        <v>17456</v>
      </c>
      <c r="IQ42" s="192">
        <f t="shared" si="89"/>
        <v>15512</v>
      </c>
      <c r="IR42" s="192">
        <f t="shared" si="89"/>
        <v>15512</v>
      </c>
      <c r="IS42" s="192">
        <f t="shared" si="89"/>
        <v>15512</v>
      </c>
      <c r="IT42" s="192">
        <f t="shared" si="89"/>
        <v>15512</v>
      </c>
      <c r="IU42" s="192">
        <f t="shared" si="89"/>
        <v>15512</v>
      </c>
      <c r="IV42" s="192">
        <f t="shared" si="89"/>
        <v>17456</v>
      </c>
      <c r="IW42" s="192">
        <f t="shared" si="89"/>
        <v>17456</v>
      </c>
      <c r="IX42" s="192">
        <f t="shared" si="89"/>
        <v>15512</v>
      </c>
      <c r="IY42" s="192">
        <f t="shared" si="89"/>
        <v>15512</v>
      </c>
      <c r="IZ42" s="192">
        <f t="shared" si="89"/>
        <v>15512</v>
      </c>
      <c r="JA42" s="192">
        <f t="shared" si="89"/>
        <v>15512</v>
      </c>
      <c r="JB42" s="192">
        <f t="shared" si="89"/>
        <v>15512</v>
      </c>
      <c r="JC42" s="192">
        <f t="shared" si="89"/>
        <v>17456</v>
      </c>
      <c r="JD42" s="192">
        <f t="shared" si="89"/>
        <v>17456</v>
      </c>
      <c r="JE42" s="192">
        <f t="shared" si="89"/>
        <v>15512</v>
      </c>
      <c r="JF42" s="192">
        <f t="shared" si="89"/>
        <v>15512</v>
      </c>
      <c r="JG42" s="192">
        <f t="shared" si="89"/>
        <v>15512</v>
      </c>
      <c r="JH42" s="192">
        <f t="shared" si="89"/>
        <v>15512</v>
      </c>
      <c r="JI42" s="192">
        <f t="shared" si="89"/>
        <v>15512</v>
      </c>
      <c r="JJ42" s="192">
        <f t="shared" si="89"/>
        <v>17456</v>
      </c>
      <c r="JK42" s="192">
        <f t="shared" si="89"/>
        <v>17456</v>
      </c>
      <c r="JL42" s="192">
        <f t="shared" si="89"/>
        <v>15512</v>
      </c>
      <c r="JM42" s="192">
        <f t="shared" si="89"/>
        <v>15512</v>
      </c>
      <c r="JN42" s="192">
        <f t="shared" si="89"/>
        <v>15512</v>
      </c>
      <c r="JO42" s="192">
        <f t="shared" si="89"/>
        <v>15512</v>
      </c>
      <c r="JP42" s="192">
        <f t="shared" si="89"/>
        <v>15512</v>
      </c>
      <c r="JQ42" s="192">
        <f t="shared" si="89"/>
        <v>17456</v>
      </c>
      <c r="JR42" s="192">
        <f t="shared" si="89"/>
        <v>17456</v>
      </c>
      <c r="JS42" s="192">
        <f t="shared" si="89"/>
        <v>16484</v>
      </c>
      <c r="JT42" s="192">
        <f t="shared" si="89"/>
        <v>16484</v>
      </c>
      <c r="JU42" s="192">
        <f t="shared" si="89"/>
        <v>16484</v>
      </c>
      <c r="JV42" s="192">
        <f t="shared" si="89"/>
        <v>16484</v>
      </c>
    </row>
    <row r="43" spans="1:282" s="50" customFormat="1" x14ac:dyDescent="0.2">
      <c r="A43" s="88">
        <f>A31</f>
        <v>2</v>
      </c>
      <c r="B43" s="192" t="e">
        <f t="shared" ref="B43:C43" si="90">ROUNDUP(B20*0.9,)</f>
        <v>#REF!</v>
      </c>
      <c r="C43" s="192" t="e">
        <f t="shared" si="90"/>
        <v>#REF!</v>
      </c>
      <c r="D43" s="192" t="e">
        <f t="shared" ref="D43:BO43" si="91">ROUNDUP(D20*0.9,)</f>
        <v>#REF!</v>
      </c>
      <c r="E43" s="192" t="e">
        <f t="shared" si="91"/>
        <v>#REF!</v>
      </c>
      <c r="F43" s="192" t="e">
        <f t="shared" si="91"/>
        <v>#REF!</v>
      </c>
      <c r="G43" s="192" t="e">
        <f t="shared" si="91"/>
        <v>#REF!</v>
      </c>
      <c r="H43" s="192">
        <f t="shared" si="91"/>
        <v>36045</v>
      </c>
      <c r="I43" s="192">
        <f t="shared" si="91"/>
        <v>47790</v>
      </c>
      <c r="J43" s="192">
        <f t="shared" si="91"/>
        <v>47790</v>
      </c>
      <c r="K43" s="192">
        <f t="shared" si="91"/>
        <v>47790</v>
      </c>
      <c r="L43" s="192">
        <f t="shared" si="91"/>
        <v>42120</v>
      </c>
      <c r="M43" s="192">
        <f t="shared" si="91"/>
        <v>42120</v>
      </c>
      <c r="N43" s="192">
        <f t="shared" si="91"/>
        <v>42120</v>
      </c>
      <c r="O43" s="192">
        <f t="shared" si="91"/>
        <v>42120</v>
      </c>
      <c r="P43" s="192">
        <f t="shared" si="91"/>
        <v>42120</v>
      </c>
      <c r="Q43" s="192">
        <f t="shared" si="91"/>
        <v>42120</v>
      </c>
      <c r="R43" s="192">
        <f t="shared" si="91"/>
        <v>34749</v>
      </c>
      <c r="S43" s="192">
        <f t="shared" si="91"/>
        <v>21384</v>
      </c>
      <c r="T43" s="192">
        <f t="shared" si="91"/>
        <v>21384</v>
      </c>
      <c r="U43" s="192">
        <f t="shared" si="91"/>
        <v>21384</v>
      </c>
      <c r="V43" s="192">
        <f t="shared" si="91"/>
        <v>21384</v>
      </c>
      <c r="W43" s="192">
        <f t="shared" si="91"/>
        <v>21384</v>
      </c>
      <c r="X43" s="192">
        <f t="shared" si="91"/>
        <v>23004</v>
      </c>
      <c r="Y43" s="192">
        <f t="shared" si="91"/>
        <v>23004</v>
      </c>
      <c r="Z43" s="192">
        <f t="shared" si="91"/>
        <v>23004</v>
      </c>
      <c r="AA43" s="192">
        <f t="shared" si="91"/>
        <v>23004</v>
      </c>
      <c r="AB43" s="192">
        <f t="shared" si="91"/>
        <v>23004</v>
      </c>
      <c r="AC43" s="192">
        <f t="shared" si="91"/>
        <v>21384</v>
      </c>
      <c r="AD43" s="192">
        <f t="shared" si="91"/>
        <v>21384</v>
      </c>
      <c r="AE43" s="192">
        <f t="shared" si="91"/>
        <v>21384</v>
      </c>
      <c r="AF43" s="192">
        <f t="shared" si="91"/>
        <v>21384</v>
      </c>
      <c r="AG43" s="192">
        <f t="shared" si="91"/>
        <v>21384</v>
      </c>
      <c r="AH43" s="192">
        <f t="shared" si="91"/>
        <v>24624</v>
      </c>
      <c r="AI43" s="192">
        <f t="shared" si="91"/>
        <v>24624</v>
      </c>
      <c r="AJ43" s="192">
        <f t="shared" si="91"/>
        <v>24624</v>
      </c>
      <c r="AK43" s="192">
        <f t="shared" si="91"/>
        <v>24624</v>
      </c>
      <c r="AL43" s="192">
        <f t="shared" si="91"/>
        <v>24624</v>
      </c>
      <c r="AM43" s="192">
        <f t="shared" si="91"/>
        <v>26244</v>
      </c>
      <c r="AN43" s="192">
        <f t="shared" si="91"/>
        <v>28269</v>
      </c>
      <c r="AO43" s="192">
        <f t="shared" si="91"/>
        <v>28836</v>
      </c>
      <c r="AP43" s="192">
        <f t="shared" si="91"/>
        <v>28836</v>
      </c>
      <c r="AQ43" s="192">
        <f t="shared" si="91"/>
        <v>28836</v>
      </c>
      <c r="AR43" s="192">
        <f t="shared" si="91"/>
        <v>28836</v>
      </c>
      <c r="AS43" s="192">
        <f t="shared" si="91"/>
        <v>28836</v>
      </c>
      <c r="AT43" s="192">
        <f t="shared" si="91"/>
        <v>28836</v>
      </c>
      <c r="AU43" s="192">
        <f t="shared" si="91"/>
        <v>28836</v>
      </c>
      <c r="AV43" s="192">
        <f t="shared" si="91"/>
        <v>28836</v>
      </c>
      <c r="AW43" s="192">
        <f t="shared" si="91"/>
        <v>28836</v>
      </c>
      <c r="AX43" s="192">
        <f t="shared" si="91"/>
        <v>28836</v>
      </c>
      <c r="AY43" s="192">
        <f t="shared" si="91"/>
        <v>27216</v>
      </c>
      <c r="AZ43" s="192">
        <f t="shared" si="91"/>
        <v>27216</v>
      </c>
      <c r="BA43" s="192">
        <f t="shared" si="91"/>
        <v>28836</v>
      </c>
      <c r="BB43" s="192">
        <f t="shared" si="91"/>
        <v>28836</v>
      </c>
      <c r="BC43" s="192">
        <f t="shared" si="91"/>
        <v>30456</v>
      </c>
      <c r="BD43" s="192">
        <f t="shared" si="91"/>
        <v>32481</v>
      </c>
      <c r="BE43" s="192">
        <f t="shared" si="91"/>
        <v>32481</v>
      </c>
      <c r="BF43" s="192">
        <f t="shared" si="91"/>
        <v>32481</v>
      </c>
      <c r="BG43" s="192">
        <f t="shared" si="91"/>
        <v>32481</v>
      </c>
      <c r="BH43" s="192">
        <f t="shared" si="91"/>
        <v>34506</v>
      </c>
      <c r="BI43" s="192">
        <f t="shared" si="91"/>
        <v>36936</v>
      </c>
      <c r="BJ43" s="192">
        <f t="shared" si="91"/>
        <v>36936</v>
      </c>
      <c r="BK43" s="192">
        <f t="shared" si="91"/>
        <v>34506</v>
      </c>
      <c r="BL43" s="192">
        <f t="shared" si="91"/>
        <v>30456</v>
      </c>
      <c r="BM43" s="192">
        <f t="shared" si="91"/>
        <v>30456</v>
      </c>
      <c r="BN43" s="192">
        <f t="shared" si="91"/>
        <v>32481</v>
      </c>
      <c r="BO43" s="192">
        <f t="shared" si="91"/>
        <v>32481</v>
      </c>
      <c r="BP43" s="192">
        <f t="shared" ref="BP43:CU43" si="92">ROUNDUP(BP20*0.9,)</f>
        <v>25596</v>
      </c>
      <c r="BQ43" s="192">
        <f t="shared" si="92"/>
        <v>25961</v>
      </c>
      <c r="BR43" s="192">
        <f t="shared" si="92"/>
        <v>25961</v>
      </c>
      <c r="BS43" s="192">
        <f t="shared" si="92"/>
        <v>25961</v>
      </c>
      <c r="BT43" s="192">
        <f t="shared" si="92"/>
        <v>24746</v>
      </c>
      <c r="BU43" s="192">
        <f t="shared" si="92"/>
        <v>24746</v>
      </c>
      <c r="BV43" s="192">
        <f t="shared" si="92"/>
        <v>25961</v>
      </c>
      <c r="BW43" s="192">
        <f t="shared" si="92"/>
        <v>25961</v>
      </c>
      <c r="BX43" s="192">
        <f t="shared" si="92"/>
        <v>25961</v>
      </c>
      <c r="BY43" s="192">
        <f t="shared" si="92"/>
        <v>24584</v>
      </c>
      <c r="BZ43" s="192">
        <f t="shared" si="92"/>
        <v>24584</v>
      </c>
      <c r="CA43" s="192">
        <f t="shared" si="92"/>
        <v>24584</v>
      </c>
      <c r="CB43" s="192">
        <f t="shared" si="92"/>
        <v>24584</v>
      </c>
      <c r="CC43" s="192">
        <f t="shared" si="92"/>
        <v>24584</v>
      </c>
      <c r="CD43" s="192">
        <f t="shared" si="92"/>
        <v>24584</v>
      </c>
      <c r="CE43" s="192">
        <f t="shared" si="92"/>
        <v>24584</v>
      </c>
      <c r="CF43" s="192">
        <f t="shared" si="92"/>
        <v>24584</v>
      </c>
      <c r="CG43" s="192">
        <f t="shared" si="92"/>
        <v>24584</v>
      </c>
      <c r="CH43" s="192">
        <f t="shared" si="92"/>
        <v>24584</v>
      </c>
      <c r="CI43" s="192">
        <f t="shared" si="92"/>
        <v>24584</v>
      </c>
      <c r="CJ43" s="192">
        <f t="shared" si="92"/>
        <v>24584</v>
      </c>
      <c r="CK43" s="192">
        <f t="shared" si="92"/>
        <v>24584</v>
      </c>
      <c r="CL43" s="192">
        <f t="shared" si="92"/>
        <v>24584</v>
      </c>
      <c r="CM43" s="192">
        <f t="shared" si="92"/>
        <v>24584</v>
      </c>
      <c r="CN43" s="192">
        <f t="shared" si="92"/>
        <v>24584</v>
      </c>
      <c r="CO43" s="192">
        <f t="shared" si="92"/>
        <v>24584</v>
      </c>
      <c r="CP43" s="192">
        <f t="shared" si="92"/>
        <v>24584</v>
      </c>
      <c r="CQ43" s="192">
        <f t="shared" si="92"/>
        <v>24584</v>
      </c>
      <c r="CR43" s="192">
        <f t="shared" si="92"/>
        <v>24584</v>
      </c>
      <c r="CS43" s="192">
        <f t="shared" si="92"/>
        <v>24584</v>
      </c>
      <c r="CT43" s="192">
        <f t="shared" si="92"/>
        <v>24584</v>
      </c>
      <c r="CU43" s="192">
        <f t="shared" si="92"/>
        <v>24584</v>
      </c>
      <c r="CV43" s="192">
        <f t="shared" ref="CV43:DE43" si="93">ROUNDUP(CV20*0.9,)</f>
        <v>17010</v>
      </c>
      <c r="CW43" s="192">
        <f t="shared" si="93"/>
        <v>17010</v>
      </c>
      <c r="CX43" s="192">
        <f t="shared" si="93"/>
        <v>17415</v>
      </c>
      <c r="CY43" s="192">
        <f t="shared" si="93"/>
        <v>17415</v>
      </c>
      <c r="CZ43" s="192">
        <f t="shared" si="93"/>
        <v>17010</v>
      </c>
      <c r="DA43" s="192">
        <f t="shared" si="93"/>
        <v>17010</v>
      </c>
      <c r="DB43" s="192">
        <f t="shared" si="93"/>
        <v>17010</v>
      </c>
      <c r="DC43" s="192">
        <f t="shared" si="93"/>
        <v>17010</v>
      </c>
      <c r="DD43" s="192">
        <f t="shared" si="93"/>
        <v>17010</v>
      </c>
      <c r="DE43" s="192">
        <f t="shared" si="93"/>
        <v>17415</v>
      </c>
      <c r="DF43" s="192">
        <f t="shared" ref="DF43:DY43" si="94">ROUNDUP(DF20*0.9,)</f>
        <v>17415</v>
      </c>
      <c r="DG43" s="192">
        <f t="shared" si="94"/>
        <v>17010</v>
      </c>
      <c r="DH43" s="192">
        <f t="shared" si="94"/>
        <v>17010</v>
      </c>
      <c r="DI43" s="192">
        <f t="shared" si="94"/>
        <v>17010</v>
      </c>
      <c r="DJ43" s="192">
        <f t="shared" si="94"/>
        <v>16200</v>
      </c>
      <c r="DK43" s="192">
        <f t="shared" si="94"/>
        <v>16200</v>
      </c>
      <c r="DL43" s="192">
        <f t="shared" si="94"/>
        <v>16767</v>
      </c>
      <c r="DM43" s="192">
        <f t="shared" si="94"/>
        <v>16767</v>
      </c>
      <c r="DN43" s="192">
        <f t="shared" si="94"/>
        <v>16200</v>
      </c>
      <c r="DO43" s="192">
        <f t="shared" si="94"/>
        <v>16200</v>
      </c>
      <c r="DP43" s="192">
        <f t="shared" si="94"/>
        <v>16200</v>
      </c>
      <c r="DQ43" s="192">
        <f t="shared" si="94"/>
        <v>16200</v>
      </c>
      <c r="DR43" s="192">
        <f t="shared" si="94"/>
        <v>16200</v>
      </c>
      <c r="DS43" s="192">
        <f t="shared" si="94"/>
        <v>16767</v>
      </c>
      <c r="DT43" s="192">
        <f t="shared" si="94"/>
        <v>16767</v>
      </c>
      <c r="DU43" s="192">
        <f t="shared" si="94"/>
        <v>16200</v>
      </c>
      <c r="DV43" s="192">
        <f t="shared" si="94"/>
        <v>16200</v>
      </c>
      <c r="DW43" s="192">
        <f t="shared" si="94"/>
        <v>16200</v>
      </c>
      <c r="DX43" s="192">
        <f t="shared" si="94"/>
        <v>16200</v>
      </c>
      <c r="DY43" s="192">
        <f t="shared" si="94"/>
        <v>17010</v>
      </c>
      <c r="DZ43" s="192">
        <f t="shared" ref="DZ43:FH43" si="95">ROUNDUP(DZ20*0.9,)</f>
        <v>16767</v>
      </c>
      <c r="EA43" s="192">
        <f t="shared" si="95"/>
        <v>16767</v>
      </c>
      <c r="EB43" s="192">
        <f t="shared" si="95"/>
        <v>16767</v>
      </c>
      <c r="EC43" s="192">
        <f t="shared" si="95"/>
        <v>15795</v>
      </c>
      <c r="ED43" s="192">
        <f t="shared" si="95"/>
        <v>15795</v>
      </c>
      <c r="EE43" s="192">
        <f t="shared" si="95"/>
        <v>15795</v>
      </c>
      <c r="EF43" s="192">
        <f t="shared" si="95"/>
        <v>15795</v>
      </c>
      <c r="EG43" s="192">
        <f t="shared" si="95"/>
        <v>15795</v>
      </c>
      <c r="EH43" s="192">
        <f t="shared" si="95"/>
        <v>16767</v>
      </c>
      <c r="EI43" s="192">
        <f t="shared" si="95"/>
        <v>16767</v>
      </c>
      <c r="EJ43" s="192">
        <f t="shared" si="95"/>
        <v>16767</v>
      </c>
      <c r="EK43" s="192">
        <f t="shared" si="95"/>
        <v>15552</v>
      </c>
      <c r="EL43" s="192">
        <f t="shared" si="95"/>
        <v>15552</v>
      </c>
      <c r="EM43" s="192">
        <f t="shared" si="95"/>
        <v>15552</v>
      </c>
      <c r="EN43" s="192">
        <f t="shared" si="95"/>
        <v>15795</v>
      </c>
      <c r="EO43" s="192">
        <f t="shared" si="95"/>
        <v>15795</v>
      </c>
      <c r="EP43" s="192">
        <f t="shared" si="95"/>
        <v>15552</v>
      </c>
      <c r="EQ43" s="192">
        <f t="shared" si="95"/>
        <v>15552</v>
      </c>
      <c r="ER43" s="192">
        <f t="shared" si="95"/>
        <v>15552</v>
      </c>
      <c r="ES43" s="192">
        <f t="shared" si="95"/>
        <v>15552</v>
      </c>
      <c r="ET43" s="192">
        <f t="shared" si="95"/>
        <v>15552</v>
      </c>
      <c r="EU43" s="192">
        <f t="shared" si="95"/>
        <v>15795</v>
      </c>
      <c r="EV43" s="192">
        <f t="shared" si="95"/>
        <v>15795</v>
      </c>
      <c r="EW43" s="192">
        <f t="shared" si="95"/>
        <v>15552</v>
      </c>
      <c r="EX43" s="192">
        <f t="shared" si="95"/>
        <v>15552</v>
      </c>
      <c r="EY43" s="192">
        <f t="shared" si="95"/>
        <v>15552</v>
      </c>
      <c r="EZ43" s="192">
        <f t="shared" si="95"/>
        <v>15552</v>
      </c>
      <c r="FA43" s="192">
        <f t="shared" si="95"/>
        <v>15552</v>
      </c>
      <c r="FB43" s="192">
        <f t="shared" si="95"/>
        <v>15795</v>
      </c>
      <c r="FC43" s="192">
        <f t="shared" si="95"/>
        <v>15795</v>
      </c>
      <c r="FD43" s="192">
        <f t="shared" si="95"/>
        <v>17010</v>
      </c>
      <c r="FE43" s="192">
        <f t="shared" si="95"/>
        <v>15795</v>
      </c>
      <c r="FF43" s="192">
        <f t="shared" si="95"/>
        <v>15795</v>
      </c>
      <c r="FG43" s="192">
        <f t="shared" si="95"/>
        <v>15795</v>
      </c>
      <c r="FH43" s="192">
        <f t="shared" si="95"/>
        <v>15795</v>
      </c>
      <c r="FI43" s="192">
        <f t="shared" ref="FI43:HT43" si="96">ROUNDUP(FI20*0.9,)</f>
        <v>21870</v>
      </c>
      <c r="FJ43" s="192">
        <f t="shared" si="96"/>
        <v>21870</v>
      </c>
      <c r="FK43" s="192">
        <f t="shared" si="96"/>
        <v>21870</v>
      </c>
      <c r="FL43" s="192">
        <f t="shared" si="96"/>
        <v>21870</v>
      </c>
      <c r="FM43" s="192">
        <f t="shared" si="96"/>
        <v>21870</v>
      </c>
      <c r="FN43" s="192">
        <f t="shared" si="96"/>
        <v>21870</v>
      </c>
      <c r="FO43" s="192">
        <f t="shared" si="96"/>
        <v>21870</v>
      </c>
      <c r="FP43" s="192">
        <f t="shared" si="96"/>
        <v>21870</v>
      </c>
      <c r="FQ43" s="192">
        <f t="shared" si="96"/>
        <v>21870</v>
      </c>
      <c r="FR43" s="192">
        <f t="shared" si="96"/>
        <v>21870</v>
      </c>
      <c r="FS43" s="192">
        <f t="shared" si="96"/>
        <v>21870</v>
      </c>
      <c r="FT43" s="192">
        <f t="shared" si="96"/>
        <v>21870</v>
      </c>
      <c r="FU43" s="192">
        <f t="shared" si="96"/>
        <v>21870</v>
      </c>
      <c r="FV43" s="192">
        <f t="shared" si="96"/>
        <v>21870</v>
      </c>
      <c r="FW43" s="192">
        <f t="shared" si="96"/>
        <v>21870</v>
      </c>
      <c r="FX43" s="192">
        <f t="shared" si="96"/>
        <v>21870</v>
      </c>
      <c r="FY43" s="192">
        <f t="shared" si="96"/>
        <v>21870</v>
      </c>
      <c r="FZ43" s="192">
        <f t="shared" si="96"/>
        <v>21870</v>
      </c>
      <c r="GA43" s="192">
        <f t="shared" si="96"/>
        <v>21870</v>
      </c>
      <c r="GB43" s="192">
        <f t="shared" si="96"/>
        <v>21870</v>
      </c>
      <c r="GC43" s="192">
        <f t="shared" si="96"/>
        <v>21870</v>
      </c>
      <c r="GD43" s="192">
        <f t="shared" si="96"/>
        <v>21870</v>
      </c>
      <c r="GE43" s="192">
        <f t="shared" si="96"/>
        <v>21870</v>
      </c>
      <c r="GF43" s="192">
        <f t="shared" si="96"/>
        <v>21870</v>
      </c>
      <c r="GG43" s="192">
        <f t="shared" si="96"/>
        <v>15795</v>
      </c>
      <c r="GH43" s="192">
        <f t="shared" si="96"/>
        <v>15795</v>
      </c>
      <c r="GI43" s="192">
        <f t="shared" si="96"/>
        <v>23409</v>
      </c>
      <c r="GJ43" s="192">
        <f t="shared" si="96"/>
        <v>23409</v>
      </c>
      <c r="GK43" s="192">
        <f t="shared" si="96"/>
        <v>23409</v>
      </c>
      <c r="GL43" s="192">
        <f t="shared" si="96"/>
        <v>23409</v>
      </c>
      <c r="GM43" s="192">
        <f t="shared" si="96"/>
        <v>23409</v>
      </c>
      <c r="GN43" s="192">
        <f t="shared" si="96"/>
        <v>23409</v>
      </c>
      <c r="GO43" s="192">
        <f t="shared" si="96"/>
        <v>23409</v>
      </c>
      <c r="GP43" s="192">
        <f t="shared" si="96"/>
        <v>23409</v>
      </c>
      <c r="GQ43" s="192">
        <f t="shared" si="96"/>
        <v>23409</v>
      </c>
      <c r="GR43" s="192">
        <f t="shared" si="96"/>
        <v>23409</v>
      </c>
      <c r="GS43" s="192">
        <f t="shared" si="96"/>
        <v>18549</v>
      </c>
      <c r="GT43" s="192">
        <f t="shared" si="96"/>
        <v>18549</v>
      </c>
      <c r="GU43" s="192">
        <f t="shared" si="96"/>
        <v>18549</v>
      </c>
      <c r="GV43" s="192">
        <f t="shared" si="96"/>
        <v>18549</v>
      </c>
      <c r="GW43" s="192">
        <f t="shared" si="96"/>
        <v>18954</v>
      </c>
      <c r="GX43" s="192">
        <f t="shared" si="96"/>
        <v>18954</v>
      </c>
      <c r="GY43" s="192">
        <f t="shared" si="96"/>
        <v>19926</v>
      </c>
      <c r="GZ43" s="192">
        <f t="shared" si="96"/>
        <v>19926</v>
      </c>
      <c r="HA43" s="192">
        <f t="shared" si="96"/>
        <v>18954</v>
      </c>
      <c r="HB43" s="192">
        <f t="shared" si="96"/>
        <v>18954</v>
      </c>
      <c r="HC43" s="192">
        <f t="shared" si="96"/>
        <v>18954</v>
      </c>
      <c r="HD43" s="192">
        <f t="shared" si="96"/>
        <v>18954</v>
      </c>
      <c r="HE43" s="192">
        <f t="shared" si="96"/>
        <v>18954</v>
      </c>
      <c r="HF43" s="192">
        <f t="shared" si="96"/>
        <v>19926</v>
      </c>
      <c r="HG43" s="192">
        <f t="shared" si="96"/>
        <v>19926</v>
      </c>
      <c r="HH43" s="192">
        <f t="shared" si="96"/>
        <v>18954</v>
      </c>
      <c r="HI43" s="192">
        <f t="shared" si="96"/>
        <v>18954</v>
      </c>
      <c r="HJ43" s="192">
        <f t="shared" si="96"/>
        <v>18954</v>
      </c>
      <c r="HK43" s="192">
        <f t="shared" si="96"/>
        <v>18954</v>
      </c>
      <c r="HL43" s="192">
        <f t="shared" si="96"/>
        <v>18954</v>
      </c>
      <c r="HM43" s="192">
        <f t="shared" si="96"/>
        <v>17010</v>
      </c>
      <c r="HN43" s="192">
        <f t="shared" si="96"/>
        <v>19926</v>
      </c>
      <c r="HO43" s="192">
        <f t="shared" si="96"/>
        <v>18954</v>
      </c>
      <c r="HP43" s="192">
        <f t="shared" si="96"/>
        <v>18954</v>
      </c>
      <c r="HQ43" s="192">
        <f t="shared" si="96"/>
        <v>18954</v>
      </c>
      <c r="HR43" s="192">
        <f t="shared" si="96"/>
        <v>18954</v>
      </c>
      <c r="HS43" s="192">
        <f t="shared" si="96"/>
        <v>18954</v>
      </c>
      <c r="HT43" s="192">
        <f t="shared" si="96"/>
        <v>19926</v>
      </c>
      <c r="HU43" s="192">
        <f t="shared" ref="HU43:JV43" si="97">ROUNDUP(HU20*0.9,)</f>
        <v>19926</v>
      </c>
      <c r="HV43" s="192">
        <f t="shared" si="97"/>
        <v>18954</v>
      </c>
      <c r="HW43" s="192">
        <f t="shared" si="97"/>
        <v>18954</v>
      </c>
      <c r="HX43" s="192">
        <f t="shared" si="97"/>
        <v>18954</v>
      </c>
      <c r="HY43" s="192">
        <f t="shared" si="97"/>
        <v>18954</v>
      </c>
      <c r="HZ43" s="192">
        <f t="shared" si="97"/>
        <v>18954</v>
      </c>
      <c r="IA43" s="192">
        <f t="shared" si="97"/>
        <v>19926</v>
      </c>
      <c r="IB43" s="192">
        <f t="shared" si="97"/>
        <v>19926</v>
      </c>
      <c r="IC43" s="192">
        <f t="shared" si="97"/>
        <v>18954</v>
      </c>
      <c r="ID43" s="192">
        <f t="shared" si="97"/>
        <v>18954</v>
      </c>
      <c r="IE43" s="192">
        <f t="shared" si="97"/>
        <v>18954</v>
      </c>
      <c r="IF43" s="192">
        <f t="shared" si="97"/>
        <v>18954</v>
      </c>
      <c r="IG43" s="192">
        <f t="shared" si="97"/>
        <v>18954</v>
      </c>
      <c r="IH43" s="192">
        <f t="shared" si="97"/>
        <v>19926</v>
      </c>
      <c r="II43" s="192">
        <f t="shared" si="97"/>
        <v>19926</v>
      </c>
      <c r="IJ43" s="192">
        <f t="shared" si="97"/>
        <v>17415</v>
      </c>
      <c r="IK43" s="192">
        <f t="shared" si="97"/>
        <v>17415</v>
      </c>
      <c r="IL43" s="192">
        <f t="shared" si="97"/>
        <v>17415</v>
      </c>
      <c r="IM43" s="192">
        <f t="shared" si="97"/>
        <v>17415</v>
      </c>
      <c r="IN43" s="192">
        <f t="shared" si="97"/>
        <v>17415</v>
      </c>
      <c r="IO43" s="192">
        <f t="shared" si="97"/>
        <v>18954</v>
      </c>
      <c r="IP43" s="192">
        <f t="shared" si="97"/>
        <v>18954</v>
      </c>
      <c r="IQ43" s="192">
        <f t="shared" si="97"/>
        <v>17010</v>
      </c>
      <c r="IR43" s="192">
        <f t="shared" si="97"/>
        <v>17010</v>
      </c>
      <c r="IS43" s="192">
        <f t="shared" si="97"/>
        <v>17010</v>
      </c>
      <c r="IT43" s="192">
        <f t="shared" si="97"/>
        <v>17010</v>
      </c>
      <c r="IU43" s="192">
        <f t="shared" si="97"/>
        <v>17010</v>
      </c>
      <c r="IV43" s="192">
        <f t="shared" si="97"/>
        <v>18954</v>
      </c>
      <c r="IW43" s="192">
        <f t="shared" si="97"/>
        <v>18954</v>
      </c>
      <c r="IX43" s="192">
        <f t="shared" si="97"/>
        <v>17010</v>
      </c>
      <c r="IY43" s="192">
        <f t="shared" si="97"/>
        <v>17010</v>
      </c>
      <c r="IZ43" s="192">
        <f t="shared" si="97"/>
        <v>17010</v>
      </c>
      <c r="JA43" s="192">
        <f t="shared" si="97"/>
        <v>17010</v>
      </c>
      <c r="JB43" s="192">
        <f t="shared" si="97"/>
        <v>17010</v>
      </c>
      <c r="JC43" s="192">
        <f t="shared" si="97"/>
        <v>18954</v>
      </c>
      <c r="JD43" s="192">
        <f t="shared" si="97"/>
        <v>18954</v>
      </c>
      <c r="JE43" s="192">
        <f t="shared" si="97"/>
        <v>17010</v>
      </c>
      <c r="JF43" s="192">
        <f t="shared" si="97"/>
        <v>17010</v>
      </c>
      <c r="JG43" s="192">
        <f t="shared" si="97"/>
        <v>17010</v>
      </c>
      <c r="JH43" s="192">
        <f t="shared" si="97"/>
        <v>17010</v>
      </c>
      <c r="JI43" s="192">
        <f t="shared" si="97"/>
        <v>17010</v>
      </c>
      <c r="JJ43" s="192">
        <f t="shared" si="97"/>
        <v>18954</v>
      </c>
      <c r="JK43" s="192">
        <f t="shared" si="97"/>
        <v>18954</v>
      </c>
      <c r="JL43" s="192">
        <f t="shared" si="97"/>
        <v>17010</v>
      </c>
      <c r="JM43" s="192">
        <f t="shared" si="97"/>
        <v>17010</v>
      </c>
      <c r="JN43" s="192">
        <f t="shared" si="97"/>
        <v>17010</v>
      </c>
      <c r="JO43" s="192">
        <f t="shared" si="97"/>
        <v>17010</v>
      </c>
      <c r="JP43" s="192">
        <f t="shared" si="97"/>
        <v>17010</v>
      </c>
      <c r="JQ43" s="192">
        <f t="shared" si="97"/>
        <v>18954</v>
      </c>
      <c r="JR43" s="192">
        <f t="shared" si="97"/>
        <v>18954</v>
      </c>
      <c r="JS43" s="192">
        <f t="shared" si="97"/>
        <v>17982</v>
      </c>
      <c r="JT43" s="192">
        <f t="shared" si="97"/>
        <v>17982</v>
      </c>
      <c r="JU43" s="192">
        <f t="shared" si="97"/>
        <v>17982</v>
      </c>
      <c r="JV43" s="192">
        <f t="shared" si="97"/>
        <v>17982</v>
      </c>
    </row>
    <row r="44" spans="1:282" s="50" customFormat="1" x14ac:dyDescent="0.2">
      <c r="A44" s="42" t="s">
        <v>86</v>
      </c>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2"/>
      <c r="DV44" s="192"/>
      <c r="DW44" s="192"/>
      <c r="DX44" s="192"/>
      <c r="DY44" s="192"/>
      <c r="DZ44" s="192"/>
      <c r="EA44" s="192"/>
      <c r="EB44" s="192"/>
      <c r="EC44" s="192"/>
      <c r="ED44" s="192"/>
      <c r="EE44" s="192"/>
      <c r="EF44" s="192"/>
      <c r="EG44" s="192"/>
      <c r="EH44" s="192"/>
      <c r="EI44" s="192"/>
      <c r="EJ44" s="192"/>
      <c r="EK44" s="192"/>
      <c r="EL44" s="192"/>
      <c r="EM44" s="192"/>
      <c r="EN44" s="192"/>
      <c r="EO44" s="192"/>
      <c r="EP44" s="192"/>
      <c r="EQ44" s="192"/>
      <c r="ER44" s="192"/>
      <c r="ES44" s="192"/>
      <c r="ET44" s="192"/>
      <c r="EU44" s="192"/>
      <c r="EV44" s="192"/>
      <c r="EW44" s="192"/>
      <c r="EX44" s="192"/>
      <c r="EY44" s="192"/>
      <c r="EZ44" s="192"/>
      <c r="FA44" s="192"/>
      <c r="FB44" s="192"/>
      <c r="FC44" s="192"/>
      <c r="FD44" s="192"/>
      <c r="FE44" s="192"/>
      <c r="FF44" s="192"/>
      <c r="FG44" s="192"/>
      <c r="FH44" s="192"/>
      <c r="FI44" s="192"/>
      <c r="FJ44" s="192"/>
      <c r="FK44" s="192"/>
      <c r="FL44" s="192"/>
      <c r="FM44" s="192"/>
      <c r="FN44" s="192"/>
      <c r="FO44" s="192"/>
      <c r="FP44" s="192"/>
      <c r="FQ44" s="192"/>
      <c r="FR44" s="192"/>
      <c r="FS44" s="192"/>
      <c r="FT44" s="192"/>
      <c r="FU44" s="192"/>
      <c r="FV44" s="192"/>
      <c r="FW44" s="192"/>
      <c r="FX44" s="192"/>
      <c r="FY44" s="192"/>
      <c r="FZ44" s="192"/>
      <c r="GA44" s="192"/>
      <c r="GB44" s="192"/>
      <c r="GC44" s="192"/>
      <c r="GD44" s="192"/>
      <c r="GE44" s="192"/>
      <c r="GF44" s="192"/>
      <c r="GG44" s="192"/>
      <c r="GH44" s="192"/>
      <c r="GI44" s="192"/>
      <c r="GJ44" s="192"/>
      <c r="GK44" s="192"/>
      <c r="GL44" s="192"/>
      <c r="GM44" s="192"/>
      <c r="GN44" s="192"/>
      <c r="GO44" s="192"/>
      <c r="GP44" s="192"/>
      <c r="GQ44" s="192"/>
      <c r="GR44" s="192"/>
      <c r="GS44" s="192"/>
      <c r="GT44" s="192"/>
      <c r="GU44" s="192"/>
      <c r="GV44" s="192"/>
      <c r="GW44" s="192"/>
      <c r="GX44" s="192"/>
      <c r="GY44" s="192"/>
      <c r="GZ44" s="192"/>
      <c r="HA44" s="192"/>
      <c r="HB44" s="192"/>
      <c r="HC44" s="192"/>
      <c r="HD44" s="192"/>
      <c r="HE44" s="192"/>
      <c r="HF44" s="192"/>
      <c r="HG44" s="192"/>
      <c r="HH44" s="192"/>
      <c r="HI44" s="192"/>
      <c r="HJ44" s="192"/>
      <c r="HK44" s="192"/>
      <c r="HL44" s="192"/>
      <c r="HM44" s="192"/>
      <c r="HN44" s="192"/>
      <c r="HO44" s="192"/>
      <c r="HP44" s="192"/>
      <c r="HQ44" s="192"/>
      <c r="HR44" s="192"/>
      <c r="HS44" s="192"/>
      <c r="HT44" s="192"/>
      <c r="HU44" s="192"/>
      <c r="HV44" s="192"/>
      <c r="HW44" s="192"/>
      <c r="HX44" s="192"/>
      <c r="HY44" s="192"/>
      <c r="HZ44" s="192"/>
      <c r="IA44" s="192"/>
      <c r="IB44" s="192"/>
      <c r="IC44" s="192"/>
      <c r="ID44" s="192"/>
      <c r="IE44" s="192"/>
      <c r="IF44" s="192"/>
      <c r="IG44" s="192"/>
      <c r="IH44" s="192"/>
      <c r="II44" s="192"/>
      <c r="IJ44" s="192"/>
      <c r="IK44" s="192"/>
      <c r="IL44" s="192"/>
      <c r="IM44" s="192"/>
      <c r="IN44" s="192"/>
      <c r="IO44" s="192"/>
      <c r="IP44" s="192"/>
      <c r="IQ44" s="192"/>
      <c r="IR44" s="192"/>
      <c r="IS44" s="192"/>
      <c r="IT44" s="192"/>
      <c r="IU44" s="192"/>
      <c r="IV44" s="192"/>
      <c r="IW44" s="192"/>
      <c r="IX44" s="192"/>
      <c r="IY44" s="192"/>
      <c r="IZ44" s="192"/>
      <c r="JA44" s="192"/>
      <c r="JB44" s="192"/>
      <c r="JC44" s="192"/>
      <c r="JD44" s="192"/>
      <c r="JE44" s="192"/>
      <c r="JF44" s="192"/>
      <c r="JG44" s="192"/>
      <c r="JH44" s="192"/>
      <c r="JI44" s="192"/>
      <c r="JJ44" s="192"/>
      <c r="JK44" s="192"/>
      <c r="JL44" s="192"/>
      <c r="JM44" s="192"/>
      <c r="JN44" s="192"/>
      <c r="JO44" s="192"/>
      <c r="JP44" s="192"/>
      <c r="JQ44" s="192"/>
      <c r="JR44" s="192"/>
      <c r="JS44" s="192"/>
      <c r="JT44" s="192"/>
      <c r="JU44" s="192"/>
      <c r="JV44" s="192"/>
    </row>
    <row r="45" spans="1:282" s="50" customFormat="1" x14ac:dyDescent="0.2">
      <c r="A45" s="88">
        <f>A30</f>
        <v>1</v>
      </c>
      <c r="B45" s="192" t="e">
        <f t="shared" ref="B45:C45" si="98">ROUNDUP(B22*0.9,)</f>
        <v>#REF!</v>
      </c>
      <c r="C45" s="192" t="e">
        <f t="shared" si="98"/>
        <v>#REF!</v>
      </c>
      <c r="D45" s="192" t="e">
        <f t="shared" ref="D45:BO45" si="99">ROUNDUP(D22*0.9,)</f>
        <v>#REF!</v>
      </c>
      <c r="E45" s="192" t="e">
        <f t="shared" si="99"/>
        <v>#REF!</v>
      </c>
      <c r="F45" s="192" t="e">
        <f t="shared" si="99"/>
        <v>#REF!</v>
      </c>
      <c r="G45" s="192" t="e">
        <f t="shared" si="99"/>
        <v>#REF!</v>
      </c>
      <c r="H45" s="192">
        <f t="shared" si="99"/>
        <v>50423</v>
      </c>
      <c r="I45" s="192">
        <f t="shared" si="99"/>
        <v>62168</v>
      </c>
      <c r="J45" s="192">
        <f t="shared" si="99"/>
        <v>62168</v>
      </c>
      <c r="K45" s="192">
        <f t="shared" si="99"/>
        <v>62168</v>
      </c>
      <c r="L45" s="192">
        <f t="shared" si="99"/>
        <v>56498</v>
      </c>
      <c r="M45" s="192">
        <f t="shared" si="99"/>
        <v>56498</v>
      </c>
      <c r="N45" s="192">
        <f t="shared" si="99"/>
        <v>56498</v>
      </c>
      <c r="O45" s="192">
        <f t="shared" si="99"/>
        <v>56498</v>
      </c>
      <c r="P45" s="192">
        <f t="shared" si="99"/>
        <v>56498</v>
      </c>
      <c r="Q45" s="192">
        <f t="shared" si="99"/>
        <v>56498</v>
      </c>
      <c r="R45" s="192">
        <f t="shared" si="99"/>
        <v>45725</v>
      </c>
      <c r="S45" s="192">
        <f t="shared" si="99"/>
        <v>32360</v>
      </c>
      <c r="T45" s="192">
        <f t="shared" si="99"/>
        <v>32360</v>
      </c>
      <c r="U45" s="192">
        <f t="shared" si="99"/>
        <v>32360</v>
      </c>
      <c r="V45" s="192">
        <f t="shared" si="99"/>
        <v>32360</v>
      </c>
      <c r="W45" s="192">
        <f t="shared" si="99"/>
        <v>32360</v>
      </c>
      <c r="X45" s="192">
        <f t="shared" si="99"/>
        <v>33980</v>
      </c>
      <c r="Y45" s="192">
        <f t="shared" si="99"/>
        <v>33980</v>
      </c>
      <c r="Z45" s="192">
        <f t="shared" si="99"/>
        <v>33980</v>
      </c>
      <c r="AA45" s="192">
        <f t="shared" si="99"/>
        <v>33980</v>
      </c>
      <c r="AB45" s="192">
        <f t="shared" si="99"/>
        <v>33980</v>
      </c>
      <c r="AC45" s="192">
        <f t="shared" si="99"/>
        <v>32360</v>
      </c>
      <c r="AD45" s="192">
        <f t="shared" si="99"/>
        <v>32360</v>
      </c>
      <c r="AE45" s="192">
        <f t="shared" si="99"/>
        <v>32360</v>
      </c>
      <c r="AF45" s="192">
        <f t="shared" si="99"/>
        <v>32360</v>
      </c>
      <c r="AG45" s="192">
        <f t="shared" si="99"/>
        <v>32360</v>
      </c>
      <c r="AH45" s="192">
        <f t="shared" si="99"/>
        <v>35600</v>
      </c>
      <c r="AI45" s="192">
        <f t="shared" si="99"/>
        <v>35600</v>
      </c>
      <c r="AJ45" s="192">
        <f t="shared" si="99"/>
        <v>35600</v>
      </c>
      <c r="AK45" s="192">
        <f t="shared" si="99"/>
        <v>35600</v>
      </c>
      <c r="AL45" s="192">
        <f t="shared" si="99"/>
        <v>35600</v>
      </c>
      <c r="AM45" s="192">
        <f t="shared" si="99"/>
        <v>37220</v>
      </c>
      <c r="AN45" s="192">
        <f t="shared" si="99"/>
        <v>39245</v>
      </c>
      <c r="AO45" s="192">
        <f t="shared" si="99"/>
        <v>43700</v>
      </c>
      <c r="AP45" s="192">
        <f t="shared" si="99"/>
        <v>43700</v>
      </c>
      <c r="AQ45" s="192">
        <f t="shared" si="99"/>
        <v>43700</v>
      </c>
      <c r="AR45" s="192">
        <f t="shared" si="99"/>
        <v>43700</v>
      </c>
      <c r="AS45" s="192">
        <f t="shared" si="99"/>
        <v>43700</v>
      </c>
      <c r="AT45" s="192">
        <f t="shared" si="99"/>
        <v>43700</v>
      </c>
      <c r="AU45" s="192">
        <f t="shared" si="99"/>
        <v>43700</v>
      </c>
      <c r="AV45" s="192">
        <f t="shared" si="99"/>
        <v>43700</v>
      </c>
      <c r="AW45" s="192">
        <f t="shared" si="99"/>
        <v>43700</v>
      </c>
      <c r="AX45" s="192">
        <f t="shared" si="99"/>
        <v>43700</v>
      </c>
      <c r="AY45" s="192">
        <f t="shared" si="99"/>
        <v>42080</v>
      </c>
      <c r="AZ45" s="192">
        <f t="shared" si="99"/>
        <v>42080</v>
      </c>
      <c r="BA45" s="192">
        <f t="shared" si="99"/>
        <v>43700</v>
      </c>
      <c r="BB45" s="192">
        <f t="shared" si="99"/>
        <v>43700</v>
      </c>
      <c r="BC45" s="192">
        <f t="shared" si="99"/>
        <v>45320</v>
      </c>
      <c r="BD45" s="192">
        <f t="shared" si="99"/>
        <v>47345</v>
      </c>
      <c r="BE45" s="192">
        <f t="shared" si="99"/>
        <v>47345</v>
      </c>
      <c r="BF45" s="192">
        <f t="shared" si="99"/>
        <v>47345</v>
      </c>
      <c r="BG45" s="192">
        <f t="shared" si="99"/>
        <v>47345</v>
      </c>
      <c r="BH45" s="192">
        <f t="shared" si="99"/>
        <v>49370</v>
      </c>
      <c r="BI45" s="192">
        <f t="shared" si="99"/>
        <v>51800</v>
      </c>
      <c r="BJ45" s="192">
        <f t="shared" si="99"/>
        <v>51800</v>
      </c>
      <c r="BK45" s="192">
        <f t="shared" si="99"/>
        <v>49370</v>
      </c>
      <c r="BL45" s="192">
        <f t="shared" si="99"/>
        <v>45320</v>
      </c>
      <c r="BM45" s="192">
        <f t="shared" si="99"/>
        <v>45320</v>
      </c>
      <c r="BN45" s="192">
        <f t="shared" si="99"/>
        <v>47345</v>
      </c>
      <c r="BO45" s="192">
        <f t="shared" si="99"/>
        <v>47345</v>
      </c>
      <c r="BP45" s="192">
        <f t="shared" ref="BP45:CU45" si="100">ROUNDUP(BP22*0.9,)</f>
        <v>40460</v>
      </c>
      <c r="BQ45" s="192">
        <f t="shared" si="100"/>
        <v>40824</v>
      </c>
      <c r="BR45" s="192">
        <f t="shared" si="100"/>
        <v>40824</v>
      </c>
      <c r="BS45" s="192">
        <f t="shared" si="100"/>
        <v>40824</v>
      </c>
      <c r="BT45" s="192">
        <f t="shared" si="100"/>
        <v>39609</v>
      </c>
      <c r="BU45" s="192">
        <f t="shared" si="100"/>
        <v>39609</v>
      </c>
      <c r="BV45" s="192">
        <f t="shared" si="100"/>
        <v>40824</v>
      </c>
      <c r="BW45" s="192">
        <f t="shared" si="100"/>
        <v>40824</v>
      </c>
      <c r="BX45" s="192">
        <f t="shared" si="100"/>
        <v>40824</v>
      </c>
      <c r="BY45" s="192">
        <f t="shared" si="100"/>
        <v>35559</v>
      </c>
      <c r="BZ45" s="192">
        <f t="shared" si="100"/>
        <v>35559</v>
      </c>
      <c r="CA45" s="192">
        <f t="shared" si="100"/>
        <v>35559</v>
      </c>
      <c r="CB45" s="192">
        <f t="shared" si="100"/>
        <v>35559</v>
      </c>
      <c r="CC45" s="192">
        <f t="shared" si="100"/>
        <v>35559</v>
      </c>
      <c r="CD45" s="192">
        <f t="shared" si="100"/>
        <v>35559</v>
      </c>
      <c r="CE45" s="192">
        <f t="shared" si="100"/>
        <v>35559</v>
      </c>
      <c r="CF45" s="192">
        <f t="shared" si="100"/>
        <v>35559</v>
      </c>
      <c r="CG45" s="192">
        <f t="shared" si="100"/>
        <v>35559</v>
      </c>
      <c r="CH45" s="192">
        <f t="shared" si="100"/>
        <v>35559</v>
      </c>
      <c r="CI45" s="192">
        <f t="shared" si="100"/>
        <v>35559</v>
      </c>
      <c r="CJ45" s="192">
        <f t="shared" si="100"/>
        <v>35559</v>
      </c>
      <c r="CK45" s="192">
        <f t="shared" si="100"/>
        <v>35559</v>
      </c>
      <c r="CL45" s="192">
        <f t="shared" si="100"/>
        <v>35559</v>
      </c>
      <c r="CM45" s="192">
        <f t="shared" si="100"/>
        <v>35559</v>
      </c>
      <c r="CN45" s="192">
        <f t="shared" si="100"/>
        <v>35559</v>
      </c>
      <c r="CO45" s="192">
        <f t="shared" si="100"/>
        <v>35559</v>
      </c>
      <c r="CP45" s="192">
        <f t="shared" si="100"/>
        <v>35559</v>
      </c>
      <c r="CQ45" s="192">
        <f t="shared" si="100"/>
        <v>35559</v>
      </c>
      <c r="CR45" s="192">
        <f t="shared" si="100"/>
        <v>35559</v>
      </c>
      <c r="CS45" s="192">
        <f t="shared" si="100"/>
        <v>35559</v>
      </c>
      <c r="CT45" s="192">
        <f t="shared" si="100"/>
        <v>35559</v>
      </c>
      <c r="CU45" s="192">
        <f t="shared" si="100"/>
        <v>35559</v>
      </c>
      <c r="CV45" s="192">
        <f t="shared" ref="CV45:DE45" si="101">ROUNDUP(CV22*0.9,)</f>
        <v>28067</v>
      </c>
      <c r="CW45" s="192">
        <f t="shared" si="101"/>
        <v>28067</v>
      </c>
      <c r="CX45" s="192">
        <f t="shared" si="101"/>
        <v>28472</v>
      </c>
      <c r="CY45" s="192">
        <f t="shared" si="101"/>
        <v>28472</v>
      </c>
      <c r="CZ45" s="192">
        <f t="shared" si="101"/>
        <v>28067</v>
      </c>
      <c r="DA45" s="192">
        <f t="shared" si="101"/>
        <v>28067</v>
      </c>
      <c r="DB45" s="192">
        <f t="shared" si="101"/>
        <v>28067</v>
      </c>
      <c r="DC45" s="192">
        <f t="shared" si="101"/>
        <v>28067</v>
      </c>
      <c r="DD45" s="192">
        <f t="shared" si="101"/>
        <v>28067</v>
      </c>
      <c r="DE45" s="192">
        <f t="shared" si="101"/>
        <v>28472</v>
      </c>
      <c r="DF45" s="192">
        <f t="shared" ref="DF45:DY45" si="102">ROUNDUP(DF22*0.9,)</f>
        <v>28472</v>
      </c>
      <c r="DG45" s="192">
        <f t="shared" si="102"/>
        <v>28067</v>
      </c>
      <c r="DH45" s="192">
        <f t="shared" si="102"/>
        <v>28067</v>
      </c>
      <c r="DI45" s="192">
        <f t="shared" si="102"/>
        <v>28067</v>
      </c>
      <c r="DJ45" s="192">
        <f t="shared" si="102"/>
        <v>27257</v>
      </c>
      <c r="DK45" s="192">
        <f t="shared" si="102"/>
        <v>27257</v>
      </c>
      <c r="DL45" s="192">
        <f t="shared" si="102"/>
        <v>27824</v>
      </c>
      <c r="DM45" s="192">
        <f t="shared" si="102"/>
        <v>27824</v>
      </c>
      <c r="DN45" s="192">
        <f t="shared" si="102"/>
        <v>27257</v>
      </c>
      <c r="DO45" s="192">
        <f t="shared" si="102"/>
        <v>27257</v>
      </c>
      <c r="DP45" s="192">
        <f t="shared" si="102"/>
        <v>27257</v>
      </c>
      <c r="DQ45" s="192">
        <f t="shared" si="102"/>
        <v>27257</v>
      </c>
      <c r="DR45" s="192">
        <f t="shared" si="102"/>
        <v>27257</v>
      </c>
      <c r="DS45" s="192">
        <f t="shared" si="102"/>
        <v>27824</v>
      </c>
      <c r="DT45" s="192">
        <f t="shared" si="102"/>
        <v>27824</v>
      </c>
      <c r="DU45" s="192">
        <f t="shared" si="102"/>
        <v>27257</v>
      </c>
      <c r="DV45" s="192">
        <f t="shared" si="102"/>
        <v>27257</v>
      </c>
      <c r="DW45" s="192">
        <f t="shared" si="102"/>
        <v>27257</v>
      </c>
      <c r="DX45" s="192">
        <f t="shared" si="102"/>
        <v>27257</v>
      </c>
      <c r="DY45" s="192">
        <f t="shared" si="102"/>
        <v>28067</v>
      </c>
      <c r="DZ45" s="192">
        <f t="shared" ref="DZ45:FH45" si="103">ROUNDUP(DZ22*0.9,)</f>
        <v>27824</v>
      </c>
      <c r="EA45" s="192">
        <f t="shared" si="103"/>
        <v>27824</v>
      </c>
      <c r="EB45" s="192">
        <f t="shared" si="103"/>
        <v>27824</v>
      </c>
      <c r="EC45" s="192">
        <f t="shared" si="103"/>
        <v>26852</v>
      </c>
      <c r="ED45" s="192">
        <f t="shared" si="103"/>
        <v>26852</v>
      </c>
      <c r="EE45" s="192">
        <f t="shared" si="103"/>
        <v>26852</v>
      </c>
      <c r="EF45" s="192">
        <f t="shared" si="103"/>
        <v>26852</v>
      </c>
      <c r="EG45" s="192">
        <f t="shared" si="103"/>
        <v>26852</v>
      </c>
      <c r="EH45" s="192">
        <f t="shared" si="103"/>
        <v>27824</v>
      </c>
      <c r="EI45" s="192">
        <f t="shared" si="103"/>
        <v>27824</v>
      </c>
      <c r="EJ45" s="192">
        <f t="shared" si="103"/>
        <v>27824</v>
      </c>
      <c r="EK45" s="192">
        <f t="shared" si="103"/>
        <v>26609</v>
      </c>
      <c r="EL45" s="192">
        <f t="shared" si="103"/>
        <v>26609</v>
      </c>
      <c r="EM45" s="192">
        <f t="shared" si="103"/>
        <v>26609</v>
      </c>
      <c r="EN45" s="192">
        <f t="shared" si="103"/>
        <v>26852</v>
      </c>
      <c r="EO45" s="192">
        <f t="shared" si="103"/>
        <v>26852</v>
      </c>
      <c r="EP45" s="192">
        <f t="shared" si="103"/>
        <v>26609</v>
      </c>
      <c r="EQ45" s="192">
        <f t="shared" si="103"/>
        <v>26609</v>
      </c>
      <c r="ER45" s="192">
        <f t="shared" si="103"/>
        <v>26609</v>
      </c>
      <c r="ES45" s="192">
        <f t="shared" si="103"/>
        <v>26609</v>
      </c>
      <c r="ET45" s="192">
        <f t="shared" si="103"/>
        <v>26609</v>
      </c>
      <c r="EU45" s="192">
        <f t="shared" si="103"/>
        <v>26852</v>
      </c>
      <c r="EV45" s="192">
        <f t="shared" si="103"/>
        <v>26852</v>
      </c>
      <c r="EW45" s="192">
        <f t="shared" si="103"/>
        <v>26609</v>
      </c>
      <c r="EX45" s="192">
        <f t="shared" si="103"/>
        <v>26609</v>
      </c>
      <c r="EY45" s="192">
        <f t="shared" si="103"/>
        <v>26609</v>
      </c>
      <c r="EZ45" s="192">
        <f t="shared" si="103"/>
        <v>26609</v>
      </c>
      <c r="FA45" s="192">
        <f t="shared" si="103"/>
        <v>26609</v>
      </c>
      <c r="FB45" s="192">
        <f t="shared" si="103"/>
        <v>26852</v>
      </c>
      <c r="FC45" s="192">
        <f t="shared" si="103"/>
        <v>26852</v>
      </c>
      <c r="FD45" s="192">
        <f t="shared" si="103"/>
        <v>28067</v>
      </c>
      <c r="FE45" s="192">
        <f t="shared" si="103"/>
        <v>26852</v>
      </c>
      <c r="FF45" s="192">
        <f t="shared" si="103"/>
        <v>26852</v>
      </c>
      <c r="FG45" s="192">
        <f t="shared" si="103"/>
        <v>26852</v>
      </c>
      <c r="FH45" s="192">
        <f t="shared" si="103"/>
        <v>26852</v>
      </c>
      <c r="FI45" s="192">
        <f t="shared" ref="FI45:HT45" si="104">ROUNDUP(FI22*0.9,)</f>
        <v>32927</v>
      </c>
      <c r="FJ45" s="192">
        <f t="shared" si="104"/>
        <v>32927</v>
      </c>
      <c r="FK45" s="192">
        <f t="shared" si="104"/>
        <v>32927</v>
      </c>
      <c r="FL45" s="192">
        <f t="shared" si="104"/>
        <v>32927</v>
      </c>
      <c r="FM45" s="192">
        <f t="shared" si="104"/>
        <v>32927</v>
      </c>
      <c r="FN45" s="192">
        <f t="shared" si="104"/>
        <v>32927</v>
      </c>
      <c r="FO45" s="192">
        <f t="shared" si="104"/>
        <v>32927</v>
      </c>
      <c r="FP45" s="192">
        <f t="shared" si="104"/>
        <v>32927</v>
      </c>
      <c r="FQ45" s="192">
        <f t="shared" si="104"/>
        <v>32927</v>
      </c>
      <c r="FR45" s="192">
        <f t="shared" si="104"/>
        <v>32927</v>
      </c>
      <c r="FS45" s="192">
        <f t="shared" si="104"/>
        <v>32927</v>
      </c>
      <c r="FT45" s="192">
        <f t="shared" si="104"/>
        <v>32927</v>
      </c>
      <c r="FU45" s="192">
        <f t="shared" si="104"/>
        <v>32927</v>
      </c>
      <c r="FV45" s="192">
        <f t="shared" si="104"/>
        <v>32927</v>
      </c>
      <c r="FW45" s="192">
        <f t="shared" si="104"/>
        <v>32927</v>
      </c>
      <c r="FX45" s="192">
        <f t="shared" si="104"/>
        <v>32927</v>
      </c>
      <c r="FY45" s="192">
        <f t="shared" si="104"/>
        <v>32927</v>
      </c>
      <c r="FZ45" s="192">
        <f t="shared" si="104"/>
        <v>32927</v>
      </c>
      <c r="GA45" s="192">
        <f t="shared" si="104"/>
        <v>32927</v>
      </c>
      <c r="GB45" s="192">
        <f t="shared" si="104"/>
        <v>32927</v>
      </c>
      <c r="GC45" s="192">
        <f t="shared" si="104"/>
        <v>32927</v>
      </c>
      <c r="GD45" s="192">
        <f t="shared" si="104"/>
        <v>32927</v>
      </c>
      <c r="GE45" s="192">
        <f t="shared" si="104"/>
        <v>32927</v>
      </c>
      <c r="GF45" s="192">
        <f t="shared" si="104"/>
        <v>32927</v>
      </c>
      <c r="GG45" s="192">
        <f t="shared" si="104"/>
        <v>26852</v>
      </c>
      <c r="GH45" s="192">
        <f t="shared" si="104"/>
        <v>26852</v>
      </c>
      <c r="GI45" s="192">
        <f t="shared" si="104"/>
        <v>34466</v>
      </c>
      <c r="GJ45" s="192">
        <f t="shared" si="104"/>
        <v>34466</v>
      </c>
      <c r="GK45" s="192">
        <f t="shared" si="104"/>
        <v>34466</v>
      </c>
      <c r="GL45" s="192">
        <f t="shared" si="104"/>
        <v>34466</v>
      </c>
      <c r="GM45" s="192">
        <f t="shared" si="104"/>
        <v>34466</v>
      </c>
      <c r="GN45" s="192">
        <f t="shared" si="104"/>
        <v>34466</v>
      </c>
      <c r="GO45" s="192">
        <f t="shared" si="104"/>
        <v>34466</v>
      </c>
      <c r="GP45" s="192">
        <f t="shared" si="104"/>
        <v>34466</v>
      </c>
      <c r="GQ45" s="192">
        <f t="shared" si="104"/>
        <v>34466</v>
      </c>
      <c r="GR45" s="192">
        <f t="shared" si="104"/>
        <v>34466</v>
      </c>
      <c r="GS45" s="192">
        <f t="shared" si="104"/>
        <v>29606</v>
      </c>
      <c r="GT45" s="192">
        <f t="shared" si="104"/>
        <v>29606</v>
      </c>
      <c r="GU45" s="192">
        <f t="shared" si="104"/>
        <v>29606</v>
      </c>
      <c r="GV45" s="192">
        <f t="shared" si="104"/>
        <v>29606</v>
      </c>
      <c r="GW45" s="192">
        <f t="shared" si="104"/>
        <v>30011</v>
      </c>
      <c r="GX45" s="192">
        <f t="shared" si="104"/>
        <v>30011</v>
      </c>
      <c r="GY45" s="192">
        <f t="shared" si="104"/>
        <v>30983</v>
      </c>
      <c r="GZ45" s="192">
        <f t="shared" si="104"/>
        <v>30983</v>
      </c>
      <c r="HA45" s="192">
        <f t="shared" si="104"/>
        <v>30011</v>
      </c>
      <c r="HB45" s="192">
        <f t="shared" si="104"/>
        <v>30011</v>
      </c>
      <c r="HC45" s="192">
        <f t="shared" si="104"/>
        <v>30011</v>
      </c>
      <c r="HD45" s="192">
        <f t="shared" si="104"/>
        <v>30011</v>
      </c>
      <c r="HE45" s="192">
        <f t="shared" si="104"/>
        <v>30011</v>
      </c>
      <c r="HF45" s="192">
        <f t="shared" si="104"/>
        <v>30983</v>
      </c>
      <c r="HG45" s="192">
        <f t="shared" si="104"/>
        <v>30983</v>
      </c>
      <c r="HH45" s="192">
        <f t="shared" si="104"/>
        <v>30011</v>
      </c>
      <c r="HI45" s="192">
        <f t="shared" si="104"/>
        <v>30011</v>
      </c>
      <c r="HJ45" s="192">
        <f t="shared" si="104"/>
        <v>30011</v>
      </c>
      <c r="HK45" s="192">
        <f t="shared" si="104"/>
        <v>30011</v>
      </c>
      <c r="HL45" s="192">
        <f t="shared" si="104"/>
        <v>30011</v>
      </c>
      <c r="HM45" s="192">
        <f t="shared" si="104"/>
        <v>28067</v>
      </c>
      <c r="HN45" s="192">
        <f t="shared" si="104"/>
        <v>30983</v>
      </c>
      <c r="HO45" s="192">
        <f t="shared" si="104"/>
        <v>30011</v>
      </c>
      <c r="HP45" s="192">
        <f t="shared" si="104"/>
        <v>30011</v>
      </c>
      <c r="HQ45" s="192">
        <f t="shared" si="104"/>
        <v>30011</v>
      </c>
      <c r="HR45" s="192">
        <f t="shared" si="104"/>
        <v>30011</v>
      </c>
      <c r="HS45" s="192">
        <f t="shared" si="104"/>
        <v>30011</v>
      </c>
      <c r="HT45" s="192">
        <f t="shared" si="104"/>
        <v>30983</v>
      </c>
      <c r="HU45" s="192">
        <f t="shared" ref="HU45:JV45" si="105">ROUNDUP(HU22*0.9,)</f>
        <v>30983</v>
      </c>
      <c r="HV45" s="192">
        <f t="shared" si="105"/>
        <v>30011</v>
      </c>
      <c r="HW45" s="192">
        <f t="shared" si="105"/>
        <v>30011</v>
      </c>
      <c r="HX45" s="192">
        <f t="shared" si="105"/>
        <v>30011</v>
      </c>
      <c r="HY45" s="192">
        <f t="shared" si="105"/>
        <v>30011</v>
      </c>
      <c r="HZ45" s="192">
        <f t="shared" si="105"/>
        <v>30011</v>
      </c>
      <c r="IA45" s="192">
        <f t="shared" si="105"/>
        <v>30983</v>
      </c>
      <c r="IB45" s="192">
        <f t="shared" si="105"/>
        <v>30983</v>
      </c>
      <c r="IC45" s="192">
        <f t="shared" si="105"/>
        <v>30011</v>
      </c>
      <c r="ID45" s="192">
        <f t="shared" si="105"/>
        <v>30011</v>
      </c>
      <c r="IE45" s="192">
        <f t="shared" si="105"/>
        <v>30011</v>
      </c>
      <c r="IF45" s="192">
        <f t="shared" si="105"/>
        <v>30011</v>
      </c>
      <c r="IG45" s="192">
        <f t="shared" si="105"/>
        <v>30011</v>
      </c>
      <c r="IH45" s="192">
        <f t="shared" si="105"/>
        <v>30983</v>
      </c>
      <c r="II45" s="192">
        <f t="shared" si="105"/>
        <v>30983</v>
      </c>
      <c r="IJ45" s="192">
        <f t="shared" si="105"/>
        <v>28472</v>
      </c>
      <c r="IK45" s="192">
        <f t="shared" si="105"/>
        <v>28472</v>
      </c>
      <c r="IL45" s="192">
        <f t="shared" si="105"/>
        <v>28472</v>
      </c>
      <c r="IM45" s="192">
        <f t="shared" si="105"/>
        <v>28472</v>
      </c>
      <c r="IN45" s="192">
        <f t="shared" si="105"/>
        <v>28472</v>
      </c>
      <c r="IO45" s="192">
        <f t="shared" si="105"/>
        <v>30011</v>
      </c>
      <c r="IP45" s="192">
        <f t="shared" si="105"/>
        <v>30011</v>
      </c>
      <c r="IQ45" s="192">
        <f t="shared" si="105"/>
        <v>28067</v>
      </c>
      <c r="IR45" s="192">
        <f t="shared" si="105"/>
        <v>28067</v>
      </c>
      <c r="IS45" s="192">
        <f t="shared" si="105"/>
        <v>28067</v>
      </c>
      <c r="IT45" s="192">
        <f t="shared" si="105"/>
        <v>28067</v>
      </c>
      <c r="IU45" s="192">
        <f t="shared" si="105"/>
        <v>28067</v>
      </c>
      <c r="IV45" s="192">
        <f t="shared" si="105"/>
        <v>30011</v>
      </c>
      <c r="IW45" s="192">
        <f t="shared" si="105"/>
        <v>30011</v>
      </c>
      <c r="IX45" s="192">
        <f t="shared" si="105"/>
        <v>28067</v>
      </c>
      <c r="IY45" s="192">
        <f t="shared" si="105"/>
        <v>28067</v>
      </c>
      <c r="IZ45" s="192">
        <f t="shared" si="105"/>
        <v>28067</v>
      </c>
      <c r="JA45" s="192">
        <f t="shared" si="105"/>
        <v>28067</v>
      </c>
      <c r="JB45" s="192">
        <f t="shared" si="105"/>
        <v>28067</v>
      </c>
      <c r="JC45" s="192">
        <f t="shared" si="105"/>
        <v>30011</v>
      </c>
      <c r="JD45" s="192">
        <f t="shared" si="105"/>
        <v>30011</v>
      </c>
      <c r="JE45" s="192">
        <f t="shared" si="105"/>
        <v>28067</v>
      </c>
      <c r="JF45" s="192">
        <f t="shared" si="105"/>
        <v>28067</v>
      </c>
      <c r="JG45" s="192">
        <f t="shared" si="105"/>
        <v>28067</v>
      </c>
      <c r="JH45" s="192">
        <f t="shared" si="105"/>
        <v>28067</v>
      </c>
      <c r="JI45" s="192">
        <f t="shared" si="105"/>
        <v>28067</v>
      </c>
      <c r="JJ45" s="192">
        <f t="shared" si="105"/>
        <v>30011</v>
      </c>
      <c r="JK45" s="192">
        <f t="shared" si="105"/>
        <v>30011</v>
      </c>
      <c r="JL45" s="192">
        <f t="shared" si="105"/>
        <v>28067</v>
      </c>
      <c r="JM45" s="192">
        <f t="shared" si="105"/>
        <v>28067</v>
      </c>
      <c r="JN45" s="192">
        <f t="shared" si="105"/>
        <v>28067</v>
      </c>
      <c r="JO45" s="192">
        <f t="shared" si="105"/>
        <v>28067</v>
      </c>
      <c r="JP45" s="192">
        <f t="shared" si="105"/>
        <v>28067</v>
      </c>
      <c r="JQ45" s="192">
        <f t="shared" si="105"/>
        <v>30011</v>
      </c>
      <c r="JR45" s="192">
        <f t="shared" si="105"/>
        <v>30011</v>
      </c>
      <c r="JS45" s="192">
        <f t="shared" si="105"/>
        <v>29039</v>
      </c>
      <c r="JT45" s="192">
        <f t="shared" si="105"/>
        <v>29039</v>
      </c>
      <c r="JU45" s="192">
        <f t="shared" si="105"/>
        <v>29039</v>
      </c>
      <c r="JV45" s="192">
        <f t="shared" si="105"/>
        <v>29039</v>
      </c>
    </row>
    <row r="46" spans="1:282" s="50" customFormat="1" x14ac:dyDescent="0.2">
      <c r="A46" s="88">
        <f>A31</f>
        <v>2</v>
      </c>
      <c r="B46" s="192" t="e">
        <f t="shared" ref="B46:C46" si="106">ROUNDUP(B23*0.9,)</f>
        <v>#REF!</v>
      </c>
      <c r="C46" s="192" t="e">
        <f t="shared" si="106"/>
        <v>#REF!</v>
      </c>
      <c r="D46" s="192" t="e">
        <f t="shared" ref="D46:BO46" si="107">ROUNDUP(D23*0.9,)</f>
        <v>#REF!</v>
      </c>
      <c r="E46" s="192" t="e">
        <f t="shared" si="107"/>
        <v>#REF!</v>
      </c>
      <c r="F46" s="192" t="e">
        <f t="shared" si="107"/>
        <v>#REF!</v>
      </c>
      <c r="G46" s="192" t="e">
        <f t="shared" si="107"/>
        <v>#REF!</v>
      </c>
      <c r="H46" s="192">
        <f t="shared" si="107"/>
        <v>52245</v>
      </c>
      <c r="I46" s="192">
        <f t="shared" si="107"/>
        <v>63990</v>
      </c>
      <c r="J46" s="192">
        <f t="shared" si="107"/>
        <v>63990</v>
      </c>
      <c r="K46" s="192">
        <f t="shared" si="107"/>
        <v>63990</v>
      </c>
      <c r="L46" s="192">
        <f t="shared" si="107"/>
        <v>58320</v>
      </c>
      <c r="M46" s="192">
        <f t="shared" si="107"/>
        <v>58320</v>
      </c>
      <c r="N46" s="192">
        <f t="shared" si="107"/>
        <v>58320</v>
      </c>
      <c r="O46" s="192">
        <f t="shared" si="107"/>
        <v>58320</v>
      </c>
      <c r="P46" s="192">
        <f t="shared" si="107"/>
        <v>58320</v>
      </c>
      <c r="Q46" s="192">
        <f t="shared" si="107"/>
        <v>58320</v>
      </c>
      <c r="R46" s="192">
        <f t="shared" si="107"/>
        <v>47304</v>
      </c>
      <c r="S46" s="192">
        <f t="shared" si="107"/>
        <v>33939</v>
      </c>
      <c r="T46" s="192">
        <f t="shared" si="107"/>
        <v>33939</v>
      </c>
      <c r="U46" s="192">
        <f t="shared" si="107"/>
        <v>33939</v>
      </c>
      <c r="V46" s="192">
        <f t="shared" si="107"/>
        <v>33939</v>
      </c>
      <c r="W46" s="192">
        <f t="shared" si="107"/>
        <v>33939</v>
      </c>
      <c r="X46" s="192">
        <f t="shared" si="107"/>
        <v>35559</v>
      </c>
      <c r="Y46" s="192">
        <f t="shared" si="107"/>
        <v>35559</v>
      </c>
      <c r="Z46" s="192">
        <f t="shared" si="107"/>
        <v>35559</v>
      </c>
      <c r="AA46" s="192">
        <f t="shared" si="107"/>
        <v>35559</v>
      </c>
      <c r="AB46" s="192">
        <f t="shared" si="107"/>
        <v>35559</v>
      </c>
      <c r="AC46" s="192">
        <f t="shared" si="107"/>
        <v>33939</v>
      </c>
      <c r="AD46" s="192">
        <f t="shared" si="107"/>
        <v>33939</v>
      </c>
      <c r="AE46" s="192">
        <f t="shared" si="107"/>
        <v>33939</v>
      </c>
      <c r="AF46" s="192">
        <f t="shared" si="107"/>
        <v>33939</v>
      </c>
      <c r="AG46" s="192">
        <f t="shared" si="107"/>
        <v>33939</v>
      </c>
      <c r="AH46" s="192">
        <f t="shared" si="107"/>
        <v>37179</v>
      </c>
      <c r="AI46" s="192">
        <f t="shared" si="107"/>
        <v>37179</v>
      </c>
      <c r="AJ46" s="192">
        <f t="shared" si="107"/>
        <v>37179</v>
      </c>
      <c r="AK46" s="192">
        <f t="shared" si="107"/>
        <v>37179</v>
      </c>
      <c r="AL46" s="192">
        <f t="shared" si="107"/>
        <v>37179</v>
      </c>
      <c r="AM46" s="192">
        <f t="shared" si="107"/>
        <v>38799</v>
      </c>
      <c r="AN46" s="192">
        <f t="shared" si="107"/>
        <v>40824</v>
      </c>
      <c r="AO46" s="192">
        <f t="shared" si="107"/>
        <v>45279</v>
      </c>
      <c r="AP46" s="192">
        <f t="shared" si="107"/>
        <v>45279</v>
      </c>
      <c r="AQ46" s="192">
        <f t="shared" si="107"/>
        <v>45279</v>
      </c>
      <c r="AR46" s="192">
        <f t="shared" si="107"/>
        <v>45279</v>
      </c>
      <c r="AS46" s="192">
        <f t="shared" si="107"/>
        <v>45279</v>
      </c>
      <c r="AT46" s="192">
        <f t="shared" si="107"/>
        <v>45279</v>
      </c>
      <c r="AU46" s="192">
        <f t="shared" si="107"/>
        <v>45279</v>
      </c>
      <c r="AV46" s="192">
        <f t="shared" si="107"/>
        <v>45279</v>
      </c>
      <c r="AW46" s="192">
        <f t="shared" si="107"/>
        <v>45279</v>
      </c>
      <c r="AX46" s="192">
        <f t="shared" si="107"/>
        <v>45279</v>
      </c>
      <c r="AY46" s="192">
        <f t="shared" si="107"/>
        <v>43659</v>
      </c>
      <c r="AZ46" s="192">
        <f t="shared" si="107"/>
        <v>43659</v>
      </c>
      <c r="BA46" s="192">
        <f t="shared" si="107"/>
        <v>45279</v>
      </c>
      <c r="BB46" s="192">
        <f t="shared" si="107"/>
        <v>45279</v>
      </c>
      <c r="BC46" s="192">
        <f t="shared" si="107"/>
        <v>46899</v>
      </c>
      <c r="BD46" s="192">
        <f t="shared" si="107"/>
        <v>48924</v>
      </c>
      <c r="BE46" s="192">
        <f t="shared" si="107"/>
        <v>48924</v>
      </c>
      <c r="BF46" s="192">
        <f t="shared" si="107"/>
        <v>48924</v>
      </c>
      <c r="BG46" s="192">
        <f t="shared" si="107"/>
        <v>48924</v>
      </c>
      <c r="BH46" s="192">
        <f t="shared" si="107"/>
        <v>50949</v>
      </c>
      <c r="BI46" s="192">
        <f t="shared" si="107"/>
        <v>53379</v>
      </c>
      <c r="BJ46" s="192">
        <f t="shared" si="107"/>
        <v>53379</v>
      </c>
      <c r="BK46" s="192">
        <f t="shared" si="107"/>
        <v>50949</v>
      </c>
      <c r="BL46" s="192">
        <f t="shared" si="107"/>
        <v>46899</v>
      </c>
      <c r="BM46" s="192">
        <f t="shared" si="107"/>
        <v>46899</v>
      </c>
      <c r="BN46" s="192">
        <f t="shared" si="107"/>
        <v>48924</v>
      </c>
      <c r="BO46" s="192">
        <f t="shared" si="107"/>
        <v>48924</v>
      </c>
      <c r="BP46" s="192">
        <f t="shared" ref="BP46:CU46" si="108">ROUNDUP(BP23*0.9,)</f>
        <v>42039</v>
      </c>
      <c r="BQ46" s="192">
        <f t="shared" si="108"/>
        <v>42404</v>
      </c>
      <c r="BR46" s="192">
        <f t="shared" si="108"/>
        <v>42404</v>
      </c>
      <c r="BS46" s="192">
        <f t="shared" si="108"/>
        <v>42404</v>
      </c>
      <c r="BT46" s="192">
        <f t="shared" si="108"/>
        <v>41189</v>
      </c>
      <c r="BU46" s="192">
        <f t="shared" si="108"/>
        <v>41189</v>
      </c>
      <c r="BV46" s="192">
        <f t="shared" si="108"/>
        <v>42404</v>
      </c>
      <c r="BW46" s="192">
        <f t="shared" si="108"/>
        <v>42404</v>
      </c>
      <c r="BX46" s="192">
        <f t="shared" si="108"/>
        <v>42404</v>
      </c>
      <c r="BY46" s="192">
        <f t="shared" si="108"/>
        <v>37139</v>
      </c>
      <c r="BZ46" s="192">
        <f t="shared" si="108"/>
        <v>37139</v>
      </c>
      <c r="CA46" s="192">
        <f t="shared" si="108"/>
        <v>37139</v>
      </c>
      <c r="CB46" s="192">
        <f t="shared" si="108"/>
        <v>37139</v>
      </c>
      <c r="CC46" s="192">
        <f t="shared" si="108"/>
        <v>37139</v>
      </c>
      <c r="CD46" s="192">
        <f t="shared" si="108"/>
        <v>37139</v>
      </c>
      <c r="CE46" s="192">
        <f t="shared" si="108"/>
        <v>37139</v>
      </c>
      <c r="CF46" s="192">
        <f t="shared" si="108"/>
        <v>37139</v>
      </c>
      <c r="CG46" s="192">
        <f t="shared" si="108"/>
        <v>37139</v>
      </c>
      <c r="CH46" s="192">
        <f t="shared" si="108"/>
        <v>37139</v>
      </c>
      <c r="CI46" s="192">
        <f t="shared" si="108"/>
        <v>37139</v>
      </c>
      <c r="CJ46" s="192">
        <f t="shared" si="108"/>
        <v>37139</v>
      </c>
      <c r="CK46" s="192">
        <f t="shared" si="108"/>
        <v>37139</v>
      </c>
      <c r="CL46" s="192">
        <f t="shared" si="108"/>
        <v>37139</v>
      </c>
      <c r="CM46" s="192">
        <f t="shared" si="108"/>
        <v>37139</v>
      </c>
      <c r="CN46" s="192">
        <f t="shared" si="108"/>
        <v>37139</v>
      </c>
      <c r="CO46" s="192">
        <f t="shared" si="108"/>
        <v>37139</v>
      </c>
      <c r="CP46" s="192">
        <f t="shared" si="108"/>
        <v>37139</v>
      </c>
      <c r="CQ46" s="192">
        <f t="shared" si="108"/>
        <v>37139</v>
      </c>
      <c r="CR46" s="192">
        <f t="shared" si="108"/>
        <v>37139</v>
      </c>
      <c r="CS46" s="192">
        <f t="shared" si="108"/>
        <v>37139</v>
      </c>
      <c r="CT46" s="192">
        <f t="shared" si="108"/>
        <v>37139</v>
      </c>
      <c r="CU46" s="192">
        <f t="shared" si="108"/>
        <v>37139</v>
      </c>
      <c r="CV46" s="192">
        <f t="shared" ref="CV46:DE46" si="109">ROUNDUP(CV23*0.9,)</f>
        <v>29565</v>
      </c>
      <c r="CW46" s="192">
        <f t="shared" si="109"/>
        <v>29565</v>
      </c>
      <c r="CX46" s="192">
        <f t="shared" si="109"/>
        <v>29970</v>
      </c>
      <c r="CY46" s="192">
        <f t="shared" si="109"/>
        <v>29970</v>
      </c>
      <c r="CZ46" s="192">
        <f t="shared" si="109"/>
        <v>29565</v>
      </c>
      <c r="DA46" s="192">
        <f t="shared" si="109"/>
        <v>29565</v>
      </c>
      <c r="DB46" s="192">
        <f t="shared" si="109"/>
        <v>29565</v>
      </c>
      <c r="DC46" s="192">
        <f t="shared" si="109"/>
        <v>29565</v>
      </c>
      <c r="DD46" s="192">
        <f t="shared" si="109"/>
        <v>29565</v>
      </c>
      <c r="DE46" s="192">
        <f t="shared" si="109"/>
        <v>29970</v>
      </c>
      <c r="DF46" s="192">
        <f t="shared" ref="DF46:DY46" si="110">ROUNDUP(DF23*0.9,)</f>
        <v>29970</v>
      </c>
      <c r="DG46" s="192">
        <f t="shared" si="110"/>
        <v>29565</v>
      </c>
      <c r="DH46" s="192">
        <f t="shared" si="110"/>
        <v>29565</v>
      </c>
      <c r="DI46" s="192">
        <f t="shared" si="110"/>
        <v>29565</v>
      </c>
      <c r="DJ46" s="192">
        <f t="shared" si="110"/>
        <v>28755</v>
      </c>
      <c r="DK46" s="192">
        <f t="shared" si="110"/>
        <v>28755</v>
      </c>
      <c r="DL46" s="192">
        <f t="shared" si="110"/>
        <v>29322</v>
      </c>
      <c r="DM46" s="192">
        <f t="shared" si="110"/>
        <v>29322</v>
      </c>
      <c r="DN46" s="192">
        <f t="shared" si="110"/>
        <v>28755</v>
      </c>
      <c r="DO46" s="192">
        <f t="shared" si="110"/>
        <v>28755</v>
      </c>
      <c r="DP46" s="192">
        <f t="shared" si="110"/>
        <v>28755</v>
      </c>
      <c r="DQ46" s="192">
        <f t="shared" si="110"/>
        <v>28755</v>
      </c>
      <c r="DR46" s="192">
        <f t="shared" si="110"/>
        <v>28755</v>
      </c>
      <c r="DS46" s="192">
        <f t="shared" si="110"/>
        <v>29322</v>
      </c>
      <c r="DT46" s="192">
        <f t="shared" si="110"/>
        <v>29322</v>
      </c>
      <c r="DU46" s="192">
        <f t="shared" si="110"/>
        <v>28755</v>
      </c>
      <c r="DV46" s="192">
        <f t="shared" si="110"/>
        <v>28755</v>
      </c>
      <c r="DW46" s="192">
        <f t="shared" si="110"/>
        <v>28755</v>
      </c>
      <c r="DX46" s="192">
        <f t="shared" si="110"/>
        <v>28755</v>
      </c>
      <c r="DY46" s="192">
        <f t="shared" si="110"/>
        <v>29565</v>
      </c>
      <c r="DZ46" s="192">
        <f t="shared" ref="DZ46:FH46" si="111">ROUNDUP(DZ23*0.9,)</f>
        <v>29322</v>
      </c>
      <c r="EA46" s="192">
        <f t="shared" si="111"/>
        <v>29322</v>
      </c>
      <c r="EB46" s="192">
        <f t="shared" si="111"/>
        <v>29322</v>
      </c>
      <c r="EC46" s="192">
        <f t="shared" si="111"/>
        <v>28350</v>
      </c>
      <c r="ED46" s="192">
        <f t="shared" si="111"/>
        <v>28350</v>
      </c>
      <c r="EE46" s="192">
        <f t="shared" si="111"/>
        <v>28350</v>
      </c>
      <c r="EF46" s="192">
        <f t="shared" si="111"/>
        <v>28350</v>
      </c>
      <c r="EG46" s="192">
        <f t="shared" si="111"/>
        <v>28350</v>
      </c>
      <c r="EH46" s="192">
        <f t="shared" si="111"/>
        <v>29322</v>
      </c>
      <c r="EI46" s="192">
        <f t="shared" si="111"/>
        <v>29322</v>
      </c>
      <c r="EJ46" s="192">
        <f t="shared" si="111"/>
        <v>29322</v>
      </c>
      <c r="EK46" s="192">
        <f t="shared" si="111"/>
        <v>28107</v>
      </c>
      <c r="EL46" s="192">
        <f t="shared" si="111"/>
        <v>28107</v>
      </c>
      <c r="EM46" s="192">
        <f t="shared" si="111"/>
        <v>28107</v>
      </c>
      <c r="EN46" s="192">
        <f t="shared" si="111"/>
        <v>28350</v>
      </c>
      <c r="EO46" s="192">
        <f t="shared" si="111"/>
        <v>28350</v>
      </c>
      <c r="EP46" s="192">
        <f t="shared" si="111"/>
        <v>28107</v>
      </c>
      <c r="EQ46" s="192">
        <f t="shared" si="111"/>
        <v>28107</v>
      </c>
      <c r="ER46" s="192">
        <f t="shared" si="111"/>
        <v>28107</v>
      </c>
      <c r="ES46" s="192">
        <f t="shared" si="111"/>
        <v>28107</v>
      </c>
      <c r="ET46" s="192">
        <f t="shared" si="111"/>
        <v>28107</v>
      </c>
      <c r="EU46" s="192">
        <f t="shared" si="111"/>
        <v>28350</v>
      </c>
      <c r="EV46" s="192">
        <f t="shared" si="111"/>
        <v>28350</v>
      </c>
      <c r="EW46" s="192">
        <f t="shared" si="111"/>
        <v>28107</v>
      </c>
      <c r="EX46" s="192">
        <f t="shared" si="111"/>
        <v>28107</v>
      </c>
      <c r="EY46" s="192">
        <f t="shared" si="111"/>
        <v>28107</v>
      </c>
      <c r="EZ46" s="192">
        <f t="shared" si="111"/>
        <v>28107</v>
      </c>
      <c r="FA46" s="192">
        <f t="shared" si="111"/>
        <v>28107</v>
      </c>
      <c r="FB46" s="192">
        <f t="shared" si="111"/>
        <v>28350</v>
      </c>
      <c r="FC46" s="192">
        <f t="shared" si="111"/>
        <v>28350</v>
      </c>
      <c r="FD46" s="192">
        <f t="shared" si="111"/>
        <v>29565</v>
      </c>
      <c r="FE46" s="192">
        <f t="shared" si="111"/>
        <v>28350</v>
      </c>
      <c r="FF46" s="192">
        <f t="shared" si="111"/>
        <v>28350</v>
      </c>
      <c r="FG46" s="192">
        <f t="shared" si="111"/>
        <v>28350</v>
      </c>
      <c r="FH46" s="192">
        <f t="shared" si="111"/>
        <v>28350</v>
      </c>
      <c r="FI46" s="192">
        <f t="shared" ref="FI46:HT46" si="112">ROUNDUP(FI23*0.9,)</f>
        <v>34425</v>
      </c>
      <c r="FJ46" s="192">
        <f t="shared" si="112"/>
        <v>34425</v>
      </c>
      <c r="FK46" s="192">
        <f t="shared" si="112"/>
        <v>34425</v>
      </c>
      <c r="FL46" s="192">
        <f t="shared" si="112"/>
        <v>34425</v>
      </c>
      <c r="FM46" s="192">
        <f t="shared" si="112"/>
        <v>34425</v>
      </c>
      <c r="FN46" s="192">
        <f t="shared" si="112"/>
        <v>34425</v>
      </c>
      <c r="FO46" s="192">
        <f t="shared" si="112"/>
        <v>34425</v>
      </c>
      <c r="FP46" s="192">
        <f t="shared" si="112"/>
        <v>34425</v>
      </c>
      <c r="FQ46" s="192">
        <f t="shared" si="112"/>
        <v>34425</v>
      </c>
      <c r="FR46" s="192">
        <f t="shared" si="112"/>
        <v>34425</v>
      </c>
      <c r="FS46" s="192">
        <f t="shared" si="112"/>
        <v>34425</v>
      </c>
      <c r="FT46" s="192">
        <f t="shared" si="112"/>
        <v>34425</v>
      </c>
      <c r="FU46" s="192">
        <f t="shared" si="112"/>
        <v>34425</v>
      </c>
      <c r="FV46" s="192">
        <f t="shared" si="112"/>
        <v>34425</v>
      </c>
      <c r="FW46" s="192">
        <f t="shared" si="112"/>
        <v>34425</v>
      </c>
      <c r="FX46" s="192">
        <f t="shared" si="112"/>
        <v>34425</v>
      </c>
      <c r="FY46" s="192">
        <f t="shared" si="112"/>
        <v>34425</v>
      </c>
      <c r="FZ46" s="192">
        <f t="shared" si="112"/>
        <v>34425</v>
      </c>
      <c r="GA46" s="192">
        <f t="shared" si="112"/>
        <v>34425</v>
      </c>
      <c r="GB46" s="192">
        <f t="shared" si="112"/>
        <v>34425</v>
      </c>
      <c r="GC46" s="192">
        <f t="shared" si="112"/>
        <v>34425</v>
      </c>
      <c r="GD46" s="192">
        <f t="shared" si="112"/>
        <v>34425</v>
      </c>
      <c r="GE46" s="192">
        <f t="shared" si="112"/>
        <v>34425</v>
      </c>
      <c r="GF46" s="192">
        <f t="shared" si="112"/>
        <v>34425</v>
      </c>
      <c r="GG46" s="192">
        <f t="shared" si="112"/>
        <v>28350</v>
      </c>
      <c r="GH46" s="192">
        <f t="shared" si="112"/>
        <v>28350</v>
      </c>
      <c r="GI46" s="192">
        <f t="shared" si="112"/>
        <v>35964</v>
      </c>
      <c r="GJ46" s="192">
        <f t="shared" si="112"/>
        <v>35964</v>
      </c>
      <c r="GK46" s="192">
        <f t="shared" si="112"/>
        <v>35964</v>
      </c>
      <c r="GL46" s="192">
        <f t="shared" si="112"/>
        <v>35964</v>
      </c>
      <c r="GM46" s="192">
        <f t="shared" si="112"/>
        <v>35964</v>
      </c>
      <c r="GN46" s="192">
        <f t="shared" si="112"/>
        <v>35964</v>
      </c>
      <c r="GO46" s="192">
        <f t="shared" si="112"/>
        <v>35964</v>
      </c>
      <c r="GP46" s="192">
        <f t="shared" si="112"/>
        <v>35964</v>
      </c>
      <c r="GQ46" s="192">
        <f t="shared" si="112"/>
        <v>35964</v>
      </c>
      <c r="GR46" s="192">
        <f t="shared" si="112"/>
        <v>35964</v>
      </c>
      <c r="GS46" s="192">
        <f t="shared" si="112"/>
        <v>31104</v>
      </c>
      <c r="GT46" s="192">
        <f t="shared" si="112"/>
        <v>31104</v>
      </c>
      <c r="GU46" s="192">
        <f t="shared" si="112"/>
        <v>31104</v>
      </c>
      <c r="GV46" s="192">
        <f t="shared" si="112"/>
        <v>31104</v>
      </c>
      <c r="GW46" s="192">
        <f t="shared" si="112"/>
        <v>31509</v>
      </c>
      <c r="GX46" s="192">
        <f t="shared" si="112"/>
        <v>31509</v>
      </c>
      <c r="GY46" s="192">
        <f t="shared" si="112"/>
        <v>32481</v>
      </c>
      <c r="GZ46" s="192">
        <f t="shared" si="112"/>
        <v>32481</v>
      </c>
      <c r="HA46" s="192">
        <f t="shared" si="112"/>
        <v>31509</v>
      </c>
      <c r="HB46" s="192">
        <f t="shared" si="112"/>
        <v>31509</v>
      </c>
      <c r="HC46" s="192">
        <f t="shared" si="112"/>
        <v>31509</v>
      </c>
      <c r="HD46" s="192">
        <f t="shared" si="112"/>
        <v>31509</v>
      </c>
      <c r="HE46" s="192">
        <f t="shared" si="112"/>
        <v>31509</v>
      </c>
      <c r="HF46" s="192">
        <f t="shared" si="112"/>
        <v>32481</v>
      </c>
      <c r="HG46" s="192">
        <f t="shared" si="112"/>
        <v>32481</v>
      </c>
      <c r="HH46" s="192">
        <f t="shared" si="112"/>
        <v>31509</v>
      </c>
      <c r="HI46" s="192">
        <f t="shared" si="112"/>
        <v>31509</v>
      </c>
      <c r="HJ46" s="192">
        <f t="shared" si="112"/>
        <v>31509</v>
      </c>
      <c r="HK46" s="192">
        <f t="shared" si="112"/>
        <v>31509</v>
      </c>
      <c r="HL46" s="192">
        <f t="shared" si="112"/>
        <v>31509</v>
      </c>
      <c r="HM46" s="192">
        <f t="shared" si="112"/>
        <v>29565</v>
      </c>
      <c r="HN46" s="192">
        <f t="shared" si="112"/>
        <v>32481</v>
      </c>
      <c r="HO46" s="192">
        <f t="shared" si="112"/>
        <v>31509</v>
      </c>
      <c r="HP46" s="192">
        <f t="shared" si="112"/>
        <v>31509</v>
      </c>
      <c r="HQ46" s="192">
        <f t="shared" si="112"/>
        <v>31509</v>
      </c>
      <c r="HR46" s="192">
        <f t="shared" si="112"/>
        <v>31509</v>
      </c>
      <c r="HS46" s="192">
        <f t="shared" si="112"/>
        <v>31509</v>
      </c>
      <c r="HT46" s="192">
        <f t="shared" si="112"/>
        <v>32481</v>
      </c>
      <c r="HU46" s="192">
        <f t="shared" ref="HU46:JV46" si="113">ROUNDUP(HU23*0.9,)</f>
        <v>32481</v>
      </c>
      <c r="HV46" s="192">
        <f t="shared" si="113"/>
        <v>31509</v>
      </c>
      <c r="HW46" s="192">
        <f t="shared" si="113"/>
        <v>31509</v>
      </c>
      <c r="HX46" s="192">
        <f t="shared" si="113"/>
        <v>31509</v>
      </c>
      <c r="HY46" s="192">
        <f t="shared" si="113"/>
        <v>31509</v>
      </c>
      <c r="HZ46" s="192">
        <f t="shared" si="113"/>
        <v>31509</v>
      </c>
      <c r="IA46" s="192">
        <f t="shared" si="113"/>
        <v>32481</v>
      </c>
      <c r="IB46" s="192">
        <f t="shared" si="113"/>
        <v>32481</v>
      </c>
      <c r="IC46" s="192">
        <f t="shared" si="113"/>
        <v>31509</v>
      </c>
      <c r="ID46" s="192">
        <f t="shared" si="113"/>
        <v>31509</v>
      </c>
      <c r="IE46" s="192">
        <f t="shared" si="113"/>
        <v>31509</v>
      </c>
      <c r="IF46" s="192">
        <f t="shared" si="113"/>
        <v>31509</v>
      </c>
      <c r="IG46" s="192">
        <f t="shared" si="113"/>
        <v>31509</v>
      </c>
      <c r="IH46" s="192">
        <f t="shared" si="113"/>
        <v>32481</v>
      </c>
      <c r="II46" s="192">
        <f t="shared" si="113"/>
        <v>32481</v>
      </c>
      <c r="IJ46" s="192">
        <f t="shared" si="113"/>
        <v>29970</v>
      </c>
      <c r="IK46" s="192">
        <f t="shared" si="113"/>
        <v>29970</v>
      </c>
      <c r="IL46" s="192">
        <f t="shared" si="113"/>
        <v>29970</v>
      </c>
      <c r="IM46" s="192">
        <f t="shared" si="113"/>
        <v>29970</v>
      </c>
      <c r="IN46" s="192">
        <f t="shared" si="113"/>
        <v>29970</v>
      </c>
      <c r="IO46" s="192">
        <f t="shared" si="113"/>
        <v>31509</v>
      </c>
      <c r="IP46" s="192">
        <f t="shared" si="113"/>
        <v>31509</v>
      </c>
      <c r="IQ46" s="192">
        <f t="shared" si="113"/>
        <v>29565</v>
      </c>
      <c r="IR46" s="192">
        <f t="shared" si="113"/>
        <v>29565</v>
      </c>
      <c r="IS46" s="192">
        <f t="shared" si="113"/>
        <v>29565</v>
      </c>
      <c r="IT46" s="192">
        <f t="shared" si="113"/>
        <v>29565</v>
      </c>
      <c r="IU46" s="192">
        <f t="shared" si="113"/>
        <v>29565</v>
      </c>
      <c r="IV46" s="192">
        <f t="shared" si="113"/>
        <v>31509</v>
      </c>
      <c r="IW46" s="192">
        <f t="shared" si="113"/>
        <v>31509</v>
      </c>
      <c r="IX46" s="192">
        <f t="shared" si="113"/>
        <v>29565</v>
      </c>
      <c r="IY46" s="192">
        <f t="shared" si="113"/>
        <v>29565</v>
      </c>
      <c r="IZ46" s="192">
        <f t="shared" si="113"/>
        <v>29565</v>
      </c>
      <c r="JA46" s="192">
        <f t="shared" si="113"/>
        <v>29565</v>
      </c>
      <c r="JB46" s="192">
        <f t="shared" si="113"/>
        <v>29565</v>
      </c>
      <c r="JC46" s="192">
        <f t="shared" si="113"/>
        <v>31509</v>
      </c>
      <c r="JD46" s="192">
        <f t="shared" si="113"/>
        <v>31509</v>
      </c>
      <c r="JE46" s="192">
        <f t="shared" si="113"/>
        <v>29565</v>
      </c>
      <c r="JF46" s="192">
        <f t="shared" si="113"/>
        <v>29565</v>
      </c>
      <c r="JG46" s="192">
        <f t="shared" si="113"/>
        <v>29565</v>
      </c>
      <c r="JH46" s="192">
        <f t="shared" si="113"/>
        <v>29565</v>
      </c>
      <c r="JI46" s="192">
        <f t="shared" si="113"/>
        <v>29565</v>
      </c>
      <c r="JJ46" s="192">
        <f t="shared" si="113"/>
        <v>31509</v>
      </c>
      <c r="JK46" s="192">
        <f t="shared" si="113"/>
        <v>31509</v>
      </c>
      <c r="JL46" s="192">
        <f t="shared" si="113"/>
        <v>29565</v>
      </c>
      <c r="JM46" s="192">
        <f t="shared" si="113"/>
        <v>29565</v>
      </c>
      <c r="JN46" s="192">
        <f t="shared" si="113"/>
        <v>29565</v>
      </c>
      <c r="JO46" s="192">
        <f t="shared" si="113"/>
        <v>29565</v>
      </c>
      <c r="JP46" s="192">
        <f t="shared" si="113"/>
        <v>29565</v>
      </c>
      <c r="JQ46" s="192">
        <f t="shared" si="113"/>
        <v>31509</v>
      </c>
      <c r="JR46" s="192">
        <f t="shared" si="113"/>
        <v>31509</v>
      </c>
      <c r="JS46" s="192">
        <f t="shared" si="113"/>
        <v>30537</v>
      </c>
      <c r="JT46" s="192">
        <f t="shared" si="113"/>
        <v>30537</v>
      </c>
      <c r="JU46" s="192">
        <f t="shared" si="113"/>
        <v>30537</v>
      </c>
      <c r="JV46" s="192">
        <f t="shared" si="113"/>
        <v>30537</v>
      </c>
    </row>
    <row r="47" spans="1:282" s="50" customFormat="1" x14ac:dyDescent="0.2">
      <c r="A47" s="42" t="s">
        <v>87</v>
      </c>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2"/>
      <c r="DV47" s="192"/>
      <c r="DW47" s="192"/>
      <c r="DX47" s="192"/>
      <c r="DY47" s="192"/>
      <c r="DZ47" s="192"/>
      <c r="EA47" s="192"/>
      <c r="EB47" s="192"/>
      <c r="EC47" s="192"/>
      <c r="ED47" s="192"/>
      <c r="EE47" s="192"/>
      <c r="EF47" s="192"/>
      <c r="EG47" s="192"/>
      <c r="EH47" s="192"/>
      <c r="EI47" s="192"/>
      <c r="EJ47" s="192"/>
      <c r="EK47" s="192"/>
      <c r="EL47" s="192"/>
      <c r="EM47" s="192"/>
      <c r="EN47" s="192"/>
      <c r="EO47" s="192"/>
      <c r="EP47" s="192"/>
      <c r="EQ47" s="192"/>
      <c r="ER47" s="192"/>
      <c r="ES47" s="192"/>
      <c r="ET47" s="192"/>
      <c r="EU47" s="192"/>
      <c r="EV47" s="192"/>
      <c r="EW47" s="192"/>
      <c r="EX47" s="192"/>
      <c r="EY47" s="192"/>
      <c r="EZ47" s="192"/>
      <c r="FA47" s="192"/>
      <c r="FB47" s="192"/>
      <c r="FC47" s="192"/>
      <c r="FD47" s="192"/>
      <c r="FE47" s="192"/>
      <c r="FF47" s="192"/>
      <c r="FG47" s="192"/>
      <c r="FH47" s="192"/>
      <c r="FI47" s="192"/>
      <c r="FJ47" s="192"/>
      <c r="FK47" s="192"/>
      <c r="FL47" s="192"/>
      <c r="FM47" s="192"/>
      <c r="FN47" s="192"/>
      <c r="FO47" s="192"/>
      <c r="FP47" s="192"/>
      <c r="FQ47" s="192"/>
      <c r="FR47" s="192"/>
      <c r="FS47" s="192"/>
      <c r="FT47" s="192"/>
      <c r="FU47" s="192"/>
      <c r="FV47" s="192"/>
      <c r="FW47" s="192"/>
      <c r="FX47" s="192"/>
      <c r="FY47" s="192"/>
      <c r="FZ47" s="192"/>
      <c r="GA47" s="192"/>
      <c r="GB47" s="192"/>
      <c r="GC47" s="192"/>
      <c r="GD47" s="192"/>
      <c r="GE47" s="192"/>
      <c r="GF47" s="192"/>
      <c r="GG47" s="192"/>
      <c r="GH47" s="192"/>
      <c r="GI47" s="192"/>
      <c r="GJ47" s="192"/>
      <c r="GK47" s="192"/>
      <c r="GL47" s="192"/>
      <c r="GM47" s="192"/>
      <c r="GN47" s="192"/>
      <c r="GO47" s="192"/>
      <c r="GP47" s="192"/>
      <c r="GQ47" s="192"/>
      <c r="GR47" s="192"/>
      <c r="GS47" s="192"/>
      <c r="GT47" s="192"/>
      <c r="GU47" s="192"/>
      <c r="GV47" s="192"/>
      <c r="GW47" s="192"/>
      <c r="GX47" s="192"/>
      <c r="GY47" s="192"/>
      <c r="GZ47" s="192"/>
      <c r="HA47" s="192"/>
      <c r="HB47" s="192"/>
      <c r="HC47" s="192"/>
      <c r="HD47" s="192"/>
      <c r="HE47" s="192"/>
      <c r="HF47" s="192"/>
      <c r="HG47" s="192"/>
      <c r="HH47" s="192"/>
      <c r="HI47" s="192"/>
      <c r="HJ47" s="192"/>
      <c r="HK47" s="192"/>
      <c r="HL47" s="192"/>
      <c r="HM47" s="192"/>
      <c r="HN47" s="192"/>
      <c r="HO47" s="192"/>
      <c r="HP47" s="192"/>
      <c r="HQ47" s="192"/>
      <c r="HR47" s="192"/>
      <c r="HS47" s="192"/>
      <c r="HT47" s="192"/>
      <c r="HU47" s="192"/>
      <c r="HV47" s="192"/>
      <c r="HW47" s="192"/>
      <c r="HX47" s="192"/>
      <c r="HY47" s="192"/>
      <c r="HZ47" s="192"/>
      <c r="IA47" s="192"/>
      <c r="IB47" s="192"/>
      <c r="IC47" s="192"/>
      <c r="ID47" s="192"/>
      <c r="IE47" s="192"/>
      <c r="IF47" s="192"/>
      <c r="IG47" s="192"/>
      <c r="IH47" s="192"/>
      <c r="II47" s="192"/>
      <c r="IJ47" s="192"/>
      <c r="IK47" s="192"/>
      <c r="IL47" s="192"/>
      <c r="IM47" s="192"/>
      <c r="IN47" s="192"/>
      <c r="IO47" s="192"/>
      <c r="IP47" s="192"/>
      <c r="IQ47" s="192"/>
      <c r="IR47" s="192"/>
      <c r="IS47" s="192"/>
      <c r="IT47" s="192"/>
      <c r="IU47" s="192"/>
      <c r="IV47" s="192"/>
      <c r="IW47" s="192"/>
      <c r="IX47" s="192"/>
      <c r="IY47" s="192"/>
      <c r="IZ47" s="192"/>
      <c r="JA47" s="192"/>
      <c r="JB47" s="192"/>
      <c r="JC47" s="192"/>
      <c r="JD47" s="192"/>
      <c r="JE47" s="192"/>
      <c r="JF47" s="192"/>
      <c r="JG47" s="192"/>
      <c r="JH47" s="192"/>
      <c r="JI47" s="192"/>
      <c r="JJ47" s="192"/>
      <c r="JK47" s="192"/>
      <c r="JL47" s="192"/>
      <c r="JM47" s="192"/>
      <c r="JN47" s="192"/>
      <c r="JO47" s="192"/>
      <c r="JP47" s="192"/>
      <c r="JQ47" s="192"/>
      <c r="JR47" s="192"/>
      <c r="JS47" s="192"/>
      <c r="JT47" s="192"/>
      <c r="JU47" s="192"/>
      <c r="JV47" s="192"/>
    </row>
    <row r="48" spans="1:282" s="50" customFormat="1" x14ac:dyDescent="0.2">
      <c r="A48" s="88" t="s">
        <v>88</v>
      </c>
      <c r="B48" s="8" t="e">
        <f t="shared" ref="B48:C48" si="114">ROUNDUP(B25*0.9,)</f>
        <v>#REF!</v>
      </c>
      <c r="C48" s="8" t="e">
        <f t="shared" si="114"/>
        <v>#REF!</v>
      </c>
      <c r="D48" s="8" t="e">
        <f t="shared" ref="D48:BO48" si="115">ROUNDUP(D25*0.9,)</f>
        <v>#REF!</v>
      </c>
      <c r="E48" s="8" t="e">
        <f t="shared" si="115"/>
        <v>#REF!</v>
      </c>
      <c r="F48" s="8" t="e">
        <f t="shared" si="115"/>
        <v>#REF!</v>
      </c>
      <c r="G48" s="8" t="e">
        <f t="shared" si="115"/>
        <v>#REF!</v>
      </c>
      <c r="H48" s="8">
        <f t="shared" si="115"/>
        <v>96795</v>
      </c>
      <c r="I48" s="8">
        <f t="shared" si="115"/>
        <v>108540</v>
      </c>
      <c r="J48" s="8">
        <f t="shared" si="115"/>
        <v>108540</v>
      </c>
      <c r="K48" s="8">
        <f t="shared" si="115"/>
        <v>108540</v>
      </c>
      <c r="L48" s="8">
        <f t="shared" si="115"/>
        <v>102870</v>
      </c>
      <c r="M48" s="8">
        <f t="shared" si="115"/>
        <v>102870</v>
      </c>
      <c r="N48" s="8">
        <f t="shared" si="115"/>
        <v>102870</v>
      </c>
      <c r="O48" s="8">
        <f t="shared" si="115"/>
        <v>102870</v>
      </c>
      <c r="P48" s="8">
        <f t="shared" si="115"/>
        <v>102870</v>
      </c>
      <c r="Q48" s="8">
        <f t="shared" si="115"/>
        <v>102870</v>
      </c>
      <c r="R48" s="8">
        <f t="shared" si="115"/>
        <v>75654</v>
      </c>
      <c r="S48" s="8">
        <f t="shared" si="115"/>
        <v>62289</v>
      </c>
      <c r="T48" s="8">
        <f t="shared" si="115"/>
        <v>62289</v>
      </c>
      <c r="U48" s="8">
        <f t="shared" si="115"/>
        <v>62289</v>
      </c>
      <c r="V48" s="8">
        <f t="shared" si="115"/>
        <v>62289</v>
      </c>
      <c r="W48" s="8">
        <f t="shared" si="115"/>
        <v>62289</v>
      </c>
      <c r="X48" s="8">
        <f t="shared" si="115"/>
        <v>63909</v>
      </c>
      <c r="Y48" s="8">
        <f t="shared" si="115"/>
        <v>63909</v>
      </c>
      <c r="Z48" s="8">
        <f t="shared" si="115"/>
        <v>63909</v>
      </c>
      <c r="AA48" s="8">
        <f t="shared" si="115"/>
        <v>63909</v>
      </c>
      <c r="AB48" s="8">
        <f t="shared" si="115"/>
        <v>63909</v>
      </c>
      <c r="AC48" s="8">
        <f t="shared" si="115"/>
        <v>62289</v>
      </c>
      <c r="AD48" s="8">
        <f t="shared" si="115"/>
        <v>62289</v>
      </c>
      <c r="AE48" s="8">
        <f t="shared" si="115"/>
        <v>62289</v>
      </c>
      <c r="AF48" s="8">
        <f t="shared" si="115"/>
        <v>62289</v>
      </c>
      <c r="AG48" s="8">
        <f t="shared" si="115"/>
        <v>62289</v>
      </c>
      <c r="AH48" s="8">
        <f t="shared" si="115"/>
        <v>65529</v>
      </c>
      <c r="AI48" s="8">
        <f t="shared" si="115"/>
        <v>65529</v>
      </c>
      <c r="AJ48" s="8">
        <f t="shared" si="115"/>
        <v>65529</v>
      </c>
      <c r="AK48" s="8">
        <f t="shared" si="115"/>
        <v>65529</v>
      </c>
      <c r="AL48" s="8">
        <f t="shared" si="115"/>
        <v>65529</v>
      </c>
      <c r="AM48" s="8">
        <f t="shared" si="115"/>
        <v>67149</v>
      </c>
      <c r="AN48" s="8">
        <f t="shared" si="115"/>
        <v>69174</v>
      </c>
      <c r="AO48" s="8">
        <f t="shared" si="115"/>
        <v>77679</v>
      </c>
      <c r="AP48" s="8">
        <f t="shared" si="115"/>
        <v>77679</v>
      </c>
      <c r="AQ48" s="8">
        <f t="shared" si="115"/>
        <v>77679</v>
      </c>
      <c r="AR48" s="8">
        <f t="shared" si="115"/>
        <v>77679</v>
      </c>
      <c r="AS48" s="8">
        <f t="shared" si="115"/>
        <v>77679</v>
      </c>
      <c r="AT48" s="8">
        <f t="shared" si="115"/>
        <v>77679</v>
      </c>
      <c r="AU48" s="8">
        <f t="shared" si="115"/>
        <v>77679</v>
      </c>
      <c r="AV48" s="8">
        <f t="shared" si="115"/>
        <v>77679</v>
      </c>
      <c r="AW48" s="8">
        <f t="shared" si="115"/>
        <v>77679</v>
      </c>
      <c r="AX48" s="8">
        <f t="shared" si="115"/>
        <v>77679</v>
      </c>
      <c r="AY48" s="8">
        <f t="shared" si="115"/>
        <v>76059</v>
      </c>
      <c r="AZ48" s="8">
        <f t="shared" si="115"/>
        <v>76059</v>
      </c>
      <c r="BA48" s="8">
        <f t="shared" si="115"/>
        <v>77679</v>
      </c>
      <c r="BB48" s="8">
        <f t="shared" si="115"/>
        <v>77679</v>
      </c>
      <c r="BC48" s="8">
        <f t="shared" si="115"/>
        <v>79299</v>
      </c>
      <c r="BD48" s="8">
        <f t="shared" si="115"/>
        <v>81324</v>
      </c>
      <c r="BE48" s="8">
        <f t="shared" si="115"/>
        <v>81324</v>
      </c>
      <c r="BF48" s="8">
        <f t="shared" si="115"/>
        <v>81324</v>
      </c>
      <c r="BG48" s="8">
        <f t="shared" si="115"/>
        <v>81324</v>
      </c>
      <c r="BH48" s="8">
        <f t="shared" si="115"/>
        <v>83349</v>
      </c>
      <c r="BI48" s="8">
        <f t="shared" si="115"/>
        <v>85779</v>
      </c>
      <c r="BJ48" s="8">
        <f t="shared" si="115"/>
        <v>85779</v>
      </c>
      <c r="BK48" s="8">
        <f t="shared" si="115"/>
        <v>83349</v>
      </c>
      <c r="BL48" s="8">
        <f t="shared" si="115"/>
        <v>79299</v>
      </c>
      <c r="BM48" s="8">
        <f t="shared" si="115"/>
        <v>79299</v>
      </c>
      <c r="BN48" s="8">
        <f t="shared" si="115"/>
        <v>81324</v>
      </c>
      <c r="BO48" s="8">
        <f t="shared" si="115"/>
        <v>81324</v>
      </c>
      <c r="BP48" s="8">
        <f t="shared" ref="BP48:CU48" si="116">ROUNDUP(BP25*0.9,)</f>
        <v>74439</v>
      </c>
      <c r="BQ48" s="8">
        <f t="shared" si="116"/>
        <v>74804</v>
      </c>
      <c r="BR48" s="8">
        <f t="shared" si="116"/>
        <v>74804</v>
      </c>
      <c r="BS48" s="8">
        <f t="shared" si="116"/>
        <v>74804</v>
      </c>
      <c r="BT48" s="8">
        <f t="shared" si="116"/>
        <v>73589</v>
      </c>
      <c r="BU48" s="8">
        <f t="shared" si="116"/>
        <v>73589</v>
      </c>
      <c r="BV48" s="8">
        <f t="shared" si="116"/>
        <v>74804</v>
      </c>
      <c r="BW48" s="8">
        <f t="shared" si="116"/>
        <v>74804</v>
      </c>
      <c r="BX48" s="8">
        <f t="shared" si="116"/>
        <v>74804</v>
      </c>
      <c r="BY48" s="8">
        <f t="shared" si="116"/>
        <v>65489</v>
      </c>
      <c r="BZ48" s="8">
        <f t="shared" si="116"/>
        <v>65489</v>
      </c>
      <c r="CA48" s="8">
        <f t="shared" si="116"/>
        <v>65489</v>
      </c>
      <c r="CB48" s="8">
        <f t="shared" si="116"/>
        <v>65489</v>
      </c>
      <c r="CC48" s="8">
        <f t="shared" si="116"/>
        <v>65489</v>
      </c>
      <c r="CD48" s="8">
        <f t="shared" si="116"/>
        <v>65489</v>
      </c>
      <c r="CE48" s="8">
        <f t="shared" si="116"/>
        <v>65489</v>
      </c>
      <c r="CF48" s="8">
        <f t="shared" si="116"/>
        <v>65489</v>
      </c>
      <c r="CG48" s="8">
        <f t="shared" si="116"/>
        <v>65489</v>
      </c>
      <c r="CH48" s="8">
        <f t="shared" si="116"/>
        <v>65489</v>
      </c>
      <c r="CI48" s="8">
        <f t="shared" si="116"/>
        <v>65489</v>
      </c>
      <c r="CJ48" s="8">
        <f t="shared" si="116"/>
        <v>65489</v>
      </c>
      <c r="CK48" s="8">
        <f t="shared" si="116"/>
        <v>65489</v>
      </c>
      <c r="CL48" s="8">
        <f t="shared" si="116"/>
        <v>65489</v>
      </c>
      <c r="CM48" s="8">
        <f t="shared" si="116"/>
        <v>65489</v>
      </c>
      <c r="CN48" s="8">
        <f t="shared" si="116"/>
        <v>65489</v>
      </c>
      <c r="CO48" s="8">
        <f t="shared" si="116"/>
        <v>65489</v>
      </c>
      <c r="CP48" s="8">
        <f t="shared" si="116"/>
        <v>65489</v>
      </c>
      <c r="CQ48" s="8">
        <f t="shared" si="116"/>
        <v>65489</v>
      </c>
      <c r="CR48" s="8">
        <f t="shared" si="116"/>
        <v>65489</v>
      </c>
      <c r="CS48" s="8">
        <f t="shared" si="116"/>
        <v>65489</v>
      </c>
      <c r="CT48" s="8">
        <f t="shared" si="116"/>
        <v>65489</v>
      </c>
      <c r="CU48" s="8">
        <f t="shared" si="116"/>
        <v>65489</v>
      </c>
      <c r="CV48" s="8">
        <f t="shared" ref="CV48:DE48" si="117">ROUNDUP(CV25*0.9,)</f>
        <v>57915</v>
      </c>
      <c r="CW48" s="8">
        <f t="shared" si="117"/>
        <v>57915</v>
      </c>
      <c r="CX48" s="8">
        <f t="shared" si="117"/>
        <v>58320</v>
      </c>
      <c r="CY48" s="8">
        <f t="shared" si="117"/>
        <v>58320</v>
      </c>
      <c r="CZ48" s="8">
        <f t="shared" si="117"/>
        <v>57915</v>
      </c>
      <c r="DA48" s="8">
        <f t="shared" si="117"/>
        <v>57915</v>
      </c>
      <c r="DB48" s="8">
        <f t="shared" si="117"/>
        <v>57915</v>
      </c>
      <c r="DC48" s="8">
        <f t="shared" si="117"/>
        <v>57915</v>
      </c>
      <c r="DD48" s="8">
        <f t="shared" si="117"/>
        <v>57915</v>
      </c>
      <c r="DE48" s="8">
        <f t="shared" si="117"/>
        <v>58320</v>
      </c>
      <c r="DF48" s="8">
        <f t="shared" ref="DF48:DY48" si="118">ROUNDUP(DF25*0.9,)</f>
        <v>58320</v>
      </c>
      <c r="DG48" s="8">
        <f t="shared" si="118"/>
        <v>57915</v>
      </c>
      <c r="DH48" s="8">
        <f t="shared" si="118"/>
        <v>57915</v>
      </c>
      <c r="DI48" s="8">
        <f t="shared" si="118"/>
        <v>57915</v>
      </c>
      <c r="DJ48" s="8">
        <f t="shared" si="118"/>
        <v>57105</v>
      </c>
      <c r="DK48" s="8">
        <f t="shared" si="118"/>
        <v>57105</v>
      </c>
      <c r="DL48" s="8">
        <f t="shared" si="118"/>
        <v>57672</v>
      </c>
      <c r="DM48" s="8">
        <f t="shared" si="118"/>
        <v>57672</v>
      </c>
      <c r="DN48" s="8">
        <f t="shared" si="118"/>
        <v>57105</v>
      </c>
      <c r="DO48" s="8">
        <f t="shared" si="118"/>
        <v>57105</v>
      </c>
      <c r="DP48" s="8">
        <f t="shared" si="118"/>
        <v>57105</v>
      </c>
      <c r="DQ48" s="8">
        <f t="shared" si="118"/>
        <v>57105</v>
      </c>
      <c r="DR48" s="8">
        <f t="shared" si="118"/>
        <v>57105</v>
      </c>
      <c r="DS48" s="8">
        <f t="shared" si="118"/>
        <v>57672</v>
      </c>
      <c r="DT48" s="8">
        <f t="shared" si="118"/>
        <v>57672</v>
      </c>
      <c r="DU48" s="8">
        <f t="shared" si="118"/>
        <v>57105</v>
      </c>
      <c r="DV48" s="8">
        <f t="shared" si="118"/>
        <v>57105</v>
      </c>
      <c r="DW48" s="8">
        <f t="shared" si="118"/>
        <v>57105</v>
      </c>
      <c r="DX48" s="8">
        <f t="shared" si="118"/>
        <v>57105</v>
      </c>
      <c r="DY48" s="8">
        <f t="shared" si="118"/>
        <v>57915</v>
      </c>
      <c r="DZ48" s="8">
        <f t="shared" ref="DZ48:FH48" si="119">ROUNDUP(DZ25*0.9,)</f>
        <v>57672</v>
      </c>
      <c r="EA48" s="8">
        <f t="shared" si="119"/>
        <v>57672</v>
      </c>
      <c r="EB48" s="8">
        <f t="shared" si="119"/>
        <v>57672</v>
      </c>
      <c r="EC48" s="8">
        <f t="shared" si="119"/>
        <v>56700</v>
      </c>
      <c r="ED48" s="8">
        <f t="shared" si="119"/>
        <v>56700</v>
      </c>
      <c r="EE48" s="8">
        <f t="shared" si="119"/>
        <v>56700</v>
      </c>
      <c r="EF48" s="8">
        <f t="shared" si="119"/>
        <v>56700</v>
      </c>
      <c r="EG48" s="8">
        <f t="shared" si="119"/>
        <v>56700</v>
      </c>
      <c r="EH48" s="8">
        <f t="shared" si="119"/>
        <v>57672</v>
      </c>
      <c r="EI48" s="8">
        <f t="shared" si="119"/>
        <v>57672</v>
      </c>
      <c r="EJ48" s="8">
        <f t="shared" si="119"/>
        <v>57672</v>
      </c>
      <c r="EK48" s="8">
        <f t="shared" si="119"/>
        <v>56457</v>
      </c>
      <c r="EL48" s="8">
        <f t="shared" si="119"/>
        <v>56457</v>
      </c>
      <c r="EM48" s="8">
        <f t="shared" si="119"/>
        <v>56457</v>
      </c>
      <c r="EN48" s="8">
        <f t="shared" si="119"/>
        <v>56700</v>
      </c>
      <c r="EO48" s="8">
        <f t="shared" si="119"/>
        <v>56700</v>
      </c>
      <c r="EP48" s="8">
        <f t="shared" si="119"/>
        <v>56457</v>
      </c>
      <c r="EQ48" s="8">
        <f t="shared" si="119"/>
        <v>56457</v>
      </c>
      <c r="ER48" s="8">
        <f t="shared" si="119"/>
        <v>56457</v>
      </c>
      <c r="ES48" s="8">
        <f t="shared" si="119"/>
        <v>56457</v>
      </c>
      <c r="ET48" s="8">
        <f t="shared" si="119"/>
        <v>56457</v>
      </c>
      <c r="EU48" s="8">
        <f t="shared" si="119"/>
        <v>56700</v>
      </c>
      <c r="EV48" s="8">
        <f t="shared" si="119"/>
        <v>56700</v>
      </c>
      <c r="EW48" s="8">
        <f t="shared" si="119"/>
        <v>56457</v>
      </c>
      <c r="EX48" s="8">
        <f t="shared" si="119"/>
        <v>56457</v>
      </c>
      <c r="EY48" s="8">
        <f t="shared" si="119"/>
        <v>56457</v>
      </c>
      <c r="EZ48" s="8">
        <f t="shared" si="119"/>
        <v>56457</v>
      </c>
      <c r="FA48" s="8">
        <f t="shared" si="119"/>
        <v>56457</v>
      </c>
      <c r="FB48" s="8">
        <f t="shared" si="119"/>
        <v>56700</v>
      </c>
      <c r="FC48" s="8">
        <f t="shared" si="119"/>
        <v>56700</v>
      </c>
      <c r="FD48" s="8">
        <f t="shared" si="119"/>
        <v>57915</v>
      </c>
      <c r="FE48" s="8">
        <f t="shared" si="119"/>
        <v>56700</v>
      </c>
      <c r="FF48" s="8">
        <f t="shared" si="119"/>
        <v>56700</v>
      </c>
      <c r="FG48" s="8">
        <f t="shared" si="119"/>
        <v>56700</v>
      </c>
      <c r="FH48" s="8">
        <f t="shared" si="119"/>
        <v>56700</v>
      </c>
      <c r="FI48" s="8">
        <f t="shared" ref="FI48:HT48" si="120">ROUNDUP(FI25*0.9,)</f>
        <v>62775</v>
      </c>
      <c r="FJ48" s="8">
        <f t="shared" si="120"/>
        <v>62775</v>
      </c>
      <c r="FK48" s="8">
        <f t="shared" si="120"/>
        <v>62775</v>
      </c>
      <c r="FL48" s="8">
        <f t="shared" si="120"/>
        <v>62775</v>
      </c>
      <c r="FM48" s="8">
        <f t="shared" si="120"/>
        <v>62775</v>
      </c>
      <c r="FN48" s="8">
        <f t="shared" si="120"/>
        <v>62775</v>
      </c>
      <c r="FO48" s="8">
        <f t="shared" si="120"/>
        <v>62775</v>
      </c>
      <c r="FP48" s="8">
        <f t="shared" si="120"/>
        <v>62775</v>
      </c>
      <c r="FQ48" s="8">
        <f t="shared" si="120"/>
        <v>62775</v>
      </c>
      <c r="FR48" s="8">
        <f t="shared" si="120"/>
        <v>62775</v>
      </c>
      <c r="FS48" s="8">
        <f t="shared" si="120"/>
        <v>62775</v>
      </c>
      <c r="FT48" s="8">
        <f t="shared" si="120"/>
        <v>62775</v>
      </c>
      <c r="FU48" s="8">
        <f t="shared" si="120"/>
        <v>62775</v>
      </c>
      <c r="FV48" s="8">
        <f t="shared" si="120"/>
        <v>62775</v>
      </c>
      <c r="FW48" s="8">
        <f t="shared" si="120"/>
        <v>62775</v>
      </c>
      <c r="FX48" s="8">
        <f t="shared" si="120"/>
        <v>62775</v>
      </c>
      <c r="FY48" s="8">
        <f t="shared" si="120"/>
        <v>62775</v>
      </c>
      <c r="FZ48" s="8">
        <f t="shared" si="120"/>
        <v>62775</v>
      </c>
      <c r="GA48" s="8">
        <f t="shared" si="120"/>
        <v>62775</v>
      </c>
      <c r="GB48" s="8">
        <f t="shared" si="120"/>
        <v>62775</v>
      </c>
      <c r="GC48" s="8">
        <f t="shared" si="120"/>
        <v>62775</v>
      </c>
      <c r="GD48" s="8">
        <f t="shared" si="120"/>
        <v>62775</v>
      </c>
      <c r="GE48" s="8">
        <f t="shared" si="120"/>
        <v>62775</v>
      </c>
      <c r="GF48" s="8">
        <f t="shared" si="120"/>
        <v>62775</v>
      </c>
      <c r="GG48" s="8">
        <f t="shared" si="120"/>
        <v>56700</v>
      </c>
      <c r="GH48" s="8">
        <f t="shared" si="120"/>
        <v>56700</v>
      </c>
      <c r="GI48" s="8">
        <f t="shared" si="120"/>
        <v>64314</v>
      </c>
      <c r="GJ48" s="8">
        <f t="shared" si="120"/>
        <v>64314</v>
      </c>
      <c r="GK48" s="8">
        <f t="shared" si="120"/>
        <v>64314</v>
      </c>
      <c r="GL48" s="8">
        <f t="shared" si="120"/>
        <v>64314</v>
      </c>
      <c r="GM48" s="8">
        <f t="shared" si="120"/>
        <v>64314</v>
      </c>
      <c r="GN48" s="8">
        <f t="shared" si="120"/>
        <v>64314</v>
      </c>
      <c r="GO48" s="8">
        <f t="shared" si="120"/>
        <v>64314</v>
      </c>
      <c r="GP48" s="8">
        <f t="shared" si="120"/>
        <v>64314</v>
      </c>
      <c r="GQ48" s="8">
        <f t="shared" si="120"/>
        <v>64314</v>
      </c>
      <c r="GR48" s="8">
        <f t="shared" si="120"/>
        <v>64314</v>
      </c>
      <c r="GS48" s="8">
        <f t="shared" si="120"/>
        <v>59454</v>
      </c>
      <c r="GT48" s="8">
        <f t="shared" si="120"/>
        <v>59454</v>
      </c>
      <c r="GU48" s="8">
        <f t="shared" si="120"/>
        <v>59454</v>
      </c>
      <c r="GV48" s="8">
        <f t="shared" si="120"/>
        <v>59454</v>
      </c>
      <c r="GW48" s="8">
        <f t="shared" si="120"/>
        <v>59859</v>
      </c>
      <c r="GX48" s="8">
        <f t="shared" si="120"/>
        <v>59859</v>
      </c>
      <c r="GY48" s="8">
        <f t="shared" si="120"/>
        <v>60831</v>
      </c>
      <c r="GZ48" s="8">
        <f t="shared" si="120"/>
        <v>60831</v>
      </c>
      <c r="HA48" s="8">
        <f t="shared" si="120"/>
        <v>59859</v>
      </c>
      <c r="HB48" s="8">
        <f t="shared" si="120"/>
        <v>59859</v>
      </c>
      <c r="HC48" s="8">
        <f t="shared" si="120"/>
        <v>59859</v>
      </c>
      <c r="HD48" s="8">
        <f t="shared" si="120"/>
        <v>59859</v>
      </c>
      <c r="HE48" s="8">
        <f t="shared" si="120"/>
        <v>59859</v>
      </c>
      <c r="HF48" s="8">
        <f t="shared" si="120"/>
        <v>60831</v>
      </c>
      <c r="HG48" s="8">
        <f t="shared" si="120"/>
        <v>60831</v>
      </c>
      <c r="HH48" s="8">
        <f t="shared" si="120"/>
        <v>59859</v>
      </c>
      <c r="HI48" s="8">
        <f t="shared" si="120"/>
        <v>59859</v>
      </c>
      <c r="HJ48" s="8">
        <f t="shared" si="120"/>
        <v>59859</v>
      </c>
      <c r="HK48" s="8">
        <f t="shared" si="120"/>
        <v>59859</v>
      </c>
      <c r="HL48" s="8">
        <f t="shared" si="120"/>
        <v>59859</v>
      </c>
      <c r="HM48" s="8">
        <f t="shared" si="120"/>
        <v>57915</v>
      </c>
      <c r="HN48" s="8">
        <f t="shared" si="120"/>
        <v>60831</v>
      </c>
      <c r="HO48" s="8">
        <f t="shared" si="120"/>
        <v>59859</v>
      </c>
      <c r="HP48" s="8">
        <f t="shared" si="120"/>
        <v>59859</v>
      </c>
      <c r="HQ48" s="8">
        <f t="shared" si="120"/>
        <v>59859</v>
      </c>
      <c r="HR48" s="8">
        <f t="shared" si="120"/>
        <v>59859</v>
      </c>
      <c r="HS48" s="8">
        <f t="shared" si="120"/>
        <v>59859</v>
      </c>
      <c r="HT48" s="8">
        <f t="shared" si="120"/>
        <v>60831</v>
      </c>
      <c r="HU48" s="8">
        <f t="shared" ref="HU48:JV48" si="121">ROUNDUP(HU25*0.9,)</f>
        <v>60831</v>
      </c>
      <c r="HV48" s="8">
        <f t="shared" si="121"/>
        <v>59859</v>
      </c>
      <c r="HW48" s="8">
        <f t="shared" si="121"/>
        <v>59859</v>
      </c>
      <c r="HX48" s="8">
        <f t="shared" si="121"/>
        <v>59859</v>
      </c>
      <c r="HY48" s="8">
        <f t="shared" si="121"/>
        <v>59859</v>
      </c>
      <c r="HZ48" s="8">
        <f t="shared" si="121"/>
        <v>59859</v>
      </c>
      <c r="IA48" s="8">
        <f t="shared" si="121"/>
        <v>60831</v>
      </c>
      <c r="IB48" s="8">
        <f t="shared" si="121"/>
        <v>60831</v>
      </c>
      <c r="IC48" s="8">
        <f t="shared" si="121"/>
        <v>59859</v>
      </c>
      <c r="ID48" s="8">
        <f t="shared" si="121"/>
        <v>59859</v>
      </c>
      <c r="IE48" s="8">
        <f t="shared" si="121"/>
        <v>59859</v>
      </c>
      <c r="IF48" s="8">
        <f t="shared" si="121"/>
        <v>59859</v>
      </c>
      <c r="IG48" s="8">
        <f t="shared" si="121"/>
        <v>59859</v>
      </c>
      <c r="IH48" s="8">
        <f t="shared" si="121"/>
        <v>60831</v>
      </c>
      <c r="II48" s="8">
        <f t="shared" si="121"/>
        <v>60831</v>
      </c>
      <c r="IJ48" s="8">
        <f t="shared" si="121"/>
        <v>58320</v>
      </c>
      <c r="IK48" s="8">
        <f t="shared" si="121"/>
        <v>58320</v>
      </c>
      <c r="IL48" s="8">
        <f t="shared" si="121"/>
        <v>58320</v>
      </c>
      <c r="IM48" s="8">
        <f t="shared" si="121"/>
        <v>58320</v>
      </c>
      <c r="IN48" s="8">
        <f t="shared" si="121"/>
        <v>58320</v>
      </c>
      <c r="IO48" s="8">
        <f t="shared" si="121"/>
        <v>59859</v>
      </c>
      <c r="IP48" s="8">
        <f t="shared" si="121"/>
        <v>59859</v>
      </c>
      <c r="IQ48" s="8">
        <f t="shared" si="121"/>
        <v>57915</v>
      </c>
      <c r="IR48" s="8">
        <f t="shared" si="121"/>
        <v>57915</v>
      </c>
      <c r="IS48" s="8">
        <f t="shared" si="121"/>
        <v>57915</v>
      </c>
      <c r="IT48" s="8">
        <f t="shared" si="121"/>
        <v>57915</v>
      </c>
      <c r="IU48" s="8">
        <f t="shared" si="121"/>
        <v>57915</v>
      </c>
      <c r="IV48" s="8">
        <f t="shared" si="121"/>
        <v>59859</v>
      </c>
      <c r="IW48" s="8">
        <f t="shared" si="121"/>
        <v>59859</v>
      </c>
      <c r="IX48" s="8">
        <f t="shared" si="121"/>
        <v>57915</v>
      </c>
      <c r="IY48" s="8">
        <f t="shared" si="121"/>
        <v>57915</v>
      </c>
      <c r="IZ48" s="8">
        <f t="shared" si="121"/>
        <v>57915</v>
      </c>
      <c r="JA48" s="8">
        <f t="shared" si="121"/>
        <v>57915</v>
      </c>
      <c r="JB48" s="8">
        <f t="shared" si="121"/>
        <v>57915</v>
      </c>
      <c r="JC48" s="8">
        <f t="shared" si="121"/>
        <v>59859</v>
      </c>
      <c r="JD48" s="8">
        <f t="shared" si="121"/>
        <v>59859</v>
      </c>
      <c r="JE48" s="8">
        <f t="shared" si="121"/>
        <v>57915</v>
      </c>
      <c r="JF48" s="8">
        <f t="shared" si="121"/>
        <v>57915</v>
      </c>
      <c r="JG48" s="8">
        <f t="shared" si="121"/>
        <v>57915</v>
      </c>
      <c r="JH48" s="8">
        <f t="shared" si="121"/>
        <v>57915</v>
      </c>
      <c r="JI48" s="8">
        <f t="shared" si="121"/>
        <v>57915</v>
      </c>
      <c r="JJ48" s="8">
        <f t="shared" si="121"/>
        <v>59859</v>
      </c>
      <c r="JK48" s="8">
        <f t="shared" si="121"/>
        <v>59859</v>
      </c>
      <c r="JL48" s="8">
        <f t="shared" si="121"/>
        <v>57915</v>
      </c>
      <c r="JM48" s="8">
        <f t="shared" si="121"/>
        <v>57915</v>
      </c>
      <c r="JN48" s="8">
        <f t="shared" si="121"/>
        <v>57915</v>
      </c>
      <c r="JO48" s="8">
        <f t="shared" si="121"/>
        <v>57915</v>
      </c>
      <c r="JP48" s="8">
        <f t="shared" si="121"/>
        <v>57915</v>
      </c>
      <c r="JQ48" s="8">
        <f t="shared" si="121"/>
        <v>59859</v>
      </c>
      <c r="JR48" s="8">
        <f t="shared" si="121"/>
        <v>59859</v>
      </c>
      <c r="JS48" s="8">
        <f t="shared" si="121"/>
        <v>58887</v>
      </c>
      <c r="JT48" s="8">
        <f t="shared" si="121"/>
        <v>58887</v>
      </c>
      <c r="JU48" s="8">
        <f t="shared" si="121"/>
        <v>58887</v>
      </c>
      <c r="JV48" s="8">
        <f t="shared" si="121"/>
        <v>58887</v>
      </c>
    </row>
    <row r="49" spans="1:1" s="50" customFormat="1" x14ac:dyDescent="0.2">
      <c r="A49" s="100"/>
    </row>
    <row r="50" spans="1:1" s="50" customFormat="1" ht="12.75" thickBot="1" x14ac:dyDescent="0.25">
      <c r="A50" s="100"/>
    </row>
    <row r="51" spans="1:1" s="50" customFormat="1" ht="12.75" thickBot="1" x14ac:dyDescent="0.25">
      <c r="A51" s="104" t="s">
        <v>66</v>
      </c>
    </row>
    <row r="52" spans="1:1" x14ac:dyDescent="0.2">
      <c r="A52" s="63" t="s">
        <v>78</v>
      </c>
    </row>
    <row r="53" spans="1:1" ht="9" hidden="1" customHeight="1" x14ac:dyDescent="0.2">
      <c r="A53" s="43" t="s">
        <v>67</v>
      </c>
    </row>
    <row r="54" spans="1:1" ht="10.7" customHeight="1" x14ac:dyDescent="0.2">
      <c r="A54" s="43" t="s">
        <v>89</v>
      </c>
    </row>
    <row r="55" spans="1:1" x14ac:dyDescent="0.2">
      <c r="A55" s="43" t="s">
        <v>68</v>
      </c>
    </row>
    <row r="56" spans="1:1" ht="13.35" customHeight="1" x14ac:dyDescent="0.2">
      <c r="A56" s="43" t="s">
        <v>69</v>
      </c>
    </row>
    <row r="57" spans="1:1" ht="13.35" customHeight="1" x14ac:dyDescent="0.2">
      <c r="A57" s="159" t="s">
        <v>162</v>
      </c>
    </row>
    <row r="58" spans="1:1" ht="12.6" customHeight="1" thickBot="1" x14ac:dyDescent="0.25">
      <c r="A58" s="3"/>
    </row>
    <row r="59" spans="1:1" ht="13.35" customHeight="1" thickBot="1" x14ac:dyDescent="0.25">
      <c r="A59" s="105" t="s">
        <v>71</v>
      </c>
    </row>
    <row r="60" spans="1:1" ht="11.45" customHeight="1" x14ac:dyDescent="0.2">
      <c r="A60" s="127" t="s">
        <v>111</v>
      </c>
    </row>
    <row r="61" spans="1:1" ht="12.75" thickBot="1" x14ac:dyDescent="0.25">
      <c r="A61" s="3"/>
    </row>
    <row r="62" spans="1:1" ht="12.75" thickBot="1" x14ac:dyDescent="0.25">
      <c r="A62" s="107" t="s">
        <v>70</v>
      </c>
    </row>
    <row r="63" spans="1:1" ht="48" x14ac:dyDescent="0.2">
      <c r="A63" s="70" t="s">
        <v>92</v>
      </c>
    </row>
    <row r="64" spans="1:1" ht="13.5" thickBot="1" x14ac:dyDescent="0.25">
      <c r="A64"/>
    </row>
    <row r="65" spans="1:1" ht="12.75" thickBot="1" x14ac:dyDescent="0.25">
      <c r="A65" s="107" t="s">
        <v>139</v>
      </c>
    </row>
    <row r="66" spans="1:1" x14ac:dyDescent="0.2">
      <c r="A66" s="48" t="s">
        <v>276</v>
      </c>
    </row>
  </sheetData>
  <mergeCells count="1">
    <mergeCell ref="A1:A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J73"/>
  <sheetViews>
    <sheetView zoomScaleNormal="100" workbookViewId="0">
      <pane xSplit="1" topLeftCell="B1" activePane="topRight" state="frozen"/>
      <selection pane="topRight" activeCell="B1" sqref="B1:C1048576"/>
    </sheetView>
  </sheetViews>
  <sheetFormatPr defaultColWidth="9" defaultRowHeight="12" x14ac:dyDescent="0.2"/>
  <cols>
    <col min="1" max="1" width="84.5703125" style="48" customWidth="1"/>
    <col min="2" max="16384" width="9" style="48"/>
  </cols>
  <sheetData>
    <row r="1" spans="1:10" s="51" customFormat="1" ht="12" customHeight="1" x14ac:dyDescent="0.2">
      <c r="A1" s="230" t="s">
        <v>82</v>
      </c>
    </row>
    <row r="2" spans="1:10" s="51" customFormat="1" ht="12" customHeight="1" x14ac:dyDescent="0.2">
      <c r="A2" s="230"/>
    </row>
    <row r="3" spans="1:10" s="51" customFormat="1" ht="11.1" customHeight="1" x14ac:dyDescent="0.2">
      <c r="A3" s="170" t="s">
        <v>237</v>
      </c>
    </row>
    <row r="4" spans="1:10" s="52" customFormat="1" ht="32.1" customHeight="1" x14ac:dyDescent="0.2">
      <c r="A4" s="98" t="s">
        <v>64</v>
      </c>
      <c r="B4" s="202" t="e">
        <f>'Каникулы в горах | COMMISSION'!B4</f>
        <v>#REF!</v>
      </c>
      <c r="C4" s="202" t="e">
        <f>'Каникулы в горах | COMMISSION'!C4</f>
        <v>#REF!</v>
      </c>
      <c r="D4" s="202" t="e">
        <f>'Каникулы в горах | COMMISSION'!D4</f>
        <v>#REF!</v>
      </c>
      <c r="E4" s="202" t="e">
        <f>'Каникулы в горах | COMMISSION'!E4</f>
        <v>#REF!</v>
      </c>
      <c r="F4" s="202" t="e">
        <f>'Каникулы в горах | COMMISSION'!F4</f>
        <v>#REF!</v>
      </c>
      <c r="G4" s="202" t="e">
        <f>'Каникулы в горах | COMMISSION'!G4</f>
        <v>#REF!</v>
      </c>
      <c r="H4" s="202" t="e">
        <f>'Каникулы в горах | COMMISSION'!H4</f>
        <v>#REF!</v>
      </c>
      <c r="I4" s="202" t="e">
        <f>'Каникулы в горах | COMMISSION'!I4</f>
        <v>#REF!</v>
      </c>
      <c r="J4" s="202" t="e">
        <f>'Каникулы в горах | COMMISSION'!J4</f>
        <v>#REF!</v>
      </c>
    </row>
    <row r="5" spans="1:10" s="53" customFormat="1" ht="21.95" customHeight="1" x14ac:dyDescent="0.2">
      <c r="A5" s="98"/>
      <c r="B5" s="202" t="e">
        <f>'Каникулы в горах | COMMISSION'!B5</f>
        <v>#REF!</v>
      </c>
      <c r="C5" s="202" t="e">
        <f>'Каникулы в горах | COMMISSION'!C5</f>
        <v>#REF!</v>
      </c>
      <c r="D5" s="202" t="e">
        <f>'Каникулы в горах | COMMISSION'!D5</f>
        <v>#REF!</v>
      </c>
      <c r="E5" s="202" t="e">
        <f>'Каникулы в горах | COMMISSION'!E5</f>
        <v>#REF!</v>
      </c>
      <c r="F5" s="202" t="e">
        <f>'Каникулы в горах | COMMISSION'!F5</f>
        <v>#REF!</v>
      </c>
      <c r="G5" s="202" t="e">
        <f>'Каникулы в горах | COMMISSION'!G5</f>
        <v>#REF!</v>
      </c>
      <c r="H5" s="202" t="e">
        <f>'Каникулы в горах | COMMISSION'!H5</f>
        <v>#REF!</v>
      </c>
      <c r="I5" s="202" t="e">
        <f>'Каникулы в горах | COMMISSION'!I5</f>
        <v>#REF!</v>
      </c>
      <c r="J5" s="202" t="e">
        <f>'Каникулы в горах | COMMISSION'!J5</f>
        <v>#REF!</v>
      </c>
    </row>
    <row r="6" spans="1:10" s="53" customFormat="1" x14ac:dyDescent="0.2">
      <c r="A6" s="42" t="s">
        <v>83</v>
      </c>
      <c r="B6" s="87"/>
      <c r="C6" s="87"/>
      <c r="D6" s="87"/>
      <c r="E6" s="87"/>
      <c r="F6" s="87"/>
      <c r="G6" s="87"/>
      <c r="H6" s="87"/>
      <c r="I6" s="87"/>
      <c r="J6" s="87"/>
    </row>
    <row r="7" spans="1:10" s="53" customFormat="1" x14ac:dyDescent="0.2">
      <c r="A7" s="88">
        <v>1</v>
      </c>
      <c r="B7" s="42" t="e">
        <f>'Каникулы в горах | COMMISSION'!B7</f>
        <v>#REF!</v>
      </c>
      <c r="C7" s="42" t="e">
        <f>'Каникулы в горах | COMMISSION'!C7</f>
        <v>#REF!</v>
      </c>
      <c r="D7" s="42" t="e">
        <f>'Каникулы в горах | COMMISSION'!D7</f>
        <v>#REF!</v>
      </c>
      <c r="E7" s="42" t="e">
        <f>'Каникулы в горах | COMMISSION'!E7</f>
        <v>#REF!</v>
      </c>
      <c r="F7" s="42" t="e">
        <f>'Каникулы в горах | COMMISSION'!F7</f>
        <v>#REF!</v>
      </c>
      <c r="G7" s="42" t="e">
        <f>'Каникулы в горах | COMMISSION'!G7</f>
        <v>#REF!</v>
      </c>
      <c r="H7" s="42" t="e">
        <f>'Каникулы в горах | COMMISSION'!H7</f>
        <v>#REF!</v>
      </c>
      <c r="I7" s="42" t="e">
        <f>'Каникулы в горах | COMMISSION'!I7</f>
        <v>#REF!</v>
      </c>
      <c r="J7" s="42" t="e">
        <f>'Каникулы в горах | COMMISSION'!J7</f>
        <v>#REF!</v>
      </c>
    </row>
    <row r="8" spans="1:10" s="53" customFormat="1" x14ac:dyDescent="0.2">
      <c r="A8" s="88">
        <v>2</v>
      </c>
      <c r="B8" s="42" t="e">
        <f>'Каникулы в горах | COMMISSION'!B8</f>
        <v>#REF!</v>
      </c>
      <c r="C8" s="42" t="e">
        <f>'Каникулы в горах | COMMISSION'!C8</f>
        <v>#REF!</v>
      </c>
      <c r="D8" s="42" t="e">
        <f>'Каникулы в горах | COMMISSION'!D8</f>
        <v>#REF!</v>
      </c>
      <c r="E8" s="42" t="e">
        <f>'Каникулы в горах | COMMISSION'!E8</f>
        <v>#REF!</v>
      </c>
      <c r="F8" s="42" t="e">
        <f>'Каникулы в горах | COMMISSION'!F8</f>
        <v>#REF!</v>
      </c>
      <c r="G8" s="42" t="e">
        <f>'Каникулы в горах | COMMISSION'!G8</f>
        <v>#REF!</v>
      </c>
      <c r="H8" s="42" t="e">
        <f>'Каникулы в горах | COMMISSION'!H8</f>
        <v>#REF!</v>
      </c>
      <c r="I8" s="42" t="e">
        <f>'Каникулы в горах | COMMISSION'!I8</f>
        <v>#REF!</v>
      </c>
      <c r="J8" s="42" t="e">
        <f>'Каникулы в горах | COMMISSION'!J8</f>
        <v>#REF!</v>
      </c>
    </row>
    <row r="9" spans="1:10" s="53" customFormat="1" x14ac:dyDescent="0.2">
      <c r="A9" s="42" t="s">
        <v>234</v>
      </c>
      <c r="B9" s="42"/>
      <c r="C9" s="42"/>
      <c r="D9" s="42"/>
      <c r="E9" s="42"/>
      <c r="F9" s="42"/>
      <c r="G9" s="42"/>
      <c r="H9" s="42"/>
      <c r="I9" s="42"/>
      <c r="J9" s="42"/>
    </row>
    <row r="10" spans="1:10" s="53" customFormat="1" x14ac:dyDescent="0.2">
      <c r="A10" s="180">
        <v>1</v>
      </c>
      <c r="B10" s="42" t="e">
        <f>'Каникулы в горах | COMMISSION'!B10</f>
        <v>#REF!</v>
      </c>
      <c r="C10" s="42" t="e">
        <f>'Каникулы в горах | COMMISSION'!C10</f>
        <v>#REF!</v>
      </c>
      <c r="D10" s="42" t="e">
        <f>'Каникулы в горах | COMMISSION'!D10</f>
        <v>#REF!</v>
      </c>
      <c r="E10" s="42" t="e">
        <f>'Каникулы в горах | COMMISSION'!E10</f>
        <v>#REF!</v>
      </c>
      <c r="F10" s="42" t="e">
        <f>'Каникулы в горах | COMMISSION'!F10</f>
        <v>#REF!</v>
      </c>
      <c r="G10" s="42" t="e">
        <f>'Каникулы в горах | COMMISSION'!G10</f>
        <v>#REF!</v>
      </c>
      <c r="H10" s="42" t="e">
        <f>'Каникулы в горах | COMMISSION'!H10</f>
        <v>#REF!</v>
      </c>
      <c r="I10" s="42" t="e">
        <f>'Каникулы в горах | COMMISSION'!I10</f>
        <v>#REF!</v>
      </c>
      <c r="J10" s="42" t="e">
        <f>'Каникулы в горах | COMMISSION'!J10</f>
        <v>#REF!</v>
      </c>
    </row>
    <row r="11" spans="1:10" s="53" customFormat="1" x14ac:dyDescent="0.2">
      <c r="A11" s="180">
        <v>2</v>
      </c>
      <c r="B11" s="42" t="e">
        <f>'Каникулы в горах | COMMISSION'!B11</f>
        <v>#REF!</v>
      </c>
      <c r="C11" s="42" t="e">
        <f>'Каникулы в горах | COMMISSION'!C11</f>
        <v>#REF!</v>
      </c>
      <c r="D11" s="42" t="e">
        <f>'Каникулы в горах | COMMISSION'!D11</f>
        <v>#REF!</v>
      </c>
      <c r="E11" s="42" t="e">
        <f>'Каникулы в горах | COMMISSION'!E11</f>
        <v>#REF!</v>
      </c>
      <c r="F11" s="42" t="e">
        <f>'Каникулы в горах | COMMISSION'!F11</f>
        <v>#REF!</v>
      </c>
      <c r="G11" s="42" t="e">
        <f>'Каникулы в горах | COMMISSION'!G11</f>
        <v>#REF!</v>
      </c>
      <c r="H11" s="42" t="e">
        <f>'Каникулы в горах | COMMISSION'!H11</f>
        <v>#REF!</v>
      </c>
      <c r="I11" s="42" t="e">
        <f>'Каникулы в горах | COMMISSION'!I11</f>
        <v>#REF!</v>
      </c>
      <c r="J11" s="42" t="e">
        <f>'Каникулы в горах | COMMISSION'!J11</f>
        <v>#REF!</v>
      </c>
    </row>
    <row r="12" spans="1:10" s="53" customFormat="1" x14ac:dyDescent="0.2">
      <c r="A12" s="42" t="s">
        <v>84</v>
      </c>
      <c r="B12" s="42"/>
      <c r="C12" s="42"/>
      <c r="D12" s="42"/>
      <c r="E12" s="42"/>
      <c r="F12" s="42"/>
      <c r="G12" s="42"/>
      <c r="H12" s="42"/>
      <c r="I12" s="42"/>
      <c r="J12" s="42"/>
    </row>
    <row r="13" spans="1:10" s="53" customFormat="1" x14ac:dyDescent="0.2">
      <c r="A13" s="88">
        <f>A7</f>
        <v>1</v>
      </c>
      <c r="B13" s="42" t="e">
        <f>'Каникулы в горах | COMMISSION'!B13</f>
        <v>#REF!</v>
      </c>
      <c r="C13" s="42" t="e">
        <f>'Каникулы в горах | COMMISSION'!C13</f>
        <v>#REF!</v>
      </c>
      <c r="D13" s="42" t="e">
        <f>'Каникулы в горах | COMMISSION'!D13</f>
        <v>#REF!</v>
      </c>
      <c r="E13" s="42" t="e">
        <f>'Каникулы в горах | COMMISSION'!E13</f>
        <v>#REF!</v>
      </c>
      <c r="F13" s="42" t="e">
        <f>'Каникулы в горах | COMMISSION'!F13</f>
        <v>#REF!</v>
      </c>
      <c r="G13" s="42" t="e">
        <f>'Каникулы в горах | COMMISSION'!G13</f>
        <v>#REF!</v>
      </c>
      <c r="H13" s="42" t="e">
        <f>'Каникулы в горах | COMMISSION'!H13</f>
        <v>#REF!</v>
      </c>
      <c r="I13" s="42" t="e">
        <f>'Каникулы в горах | COMMISSION'!I13</f>
        <v>#REF!</v>
      </c>
      <c r="J13" s="42" t="e">
        <f>'Каникулы в горах | COMMISSION'!J13</f>
        <v>#REF!</v>
      </c>
    </row>
    <row r="14" spans="1:10" s="53" customFormat="1" x14ac:dyDescent="0.2">
      <c r="A14" s="88">
        <f>A8</f>
        <v>2</v>
      </c>
      <c r="B14" s="42" t="e">
        <f>'Каникулы в горах | COMMISSION'!B14</f>
        <v>#REF!</v>
      </c>
      <c r="C14" s="42" t="e">
        <f>'Каникулы в горах | COMMISSION'!C14</f>
        <v>#REF!</v>
      </c>
      <c r="D14" s="42" t="e">
        <f>'Каникулы в горах | COMMISSION'!D14</f>
        <v>#REF!</v>
      </c>
      <c r="E14" s="42" t="e">
        <f>'Каникулы в горах | COMMISSION'!E14</f>
        <v>#REF!</v>
      </c>
      <c r="F14" s="42" t="e">
        <f>'Каникулы в горах | COMMISSION'!F14</f>
        <v>#REF!</v>
      </c>
      <c r="G14" s="42" t="e">
        <f>'Каникулы в горах | COMMISSION'!G14</f>
        <v>#REF!</v>
      </c>
      <c r="H14" s="42" t="e">
        <f>'Каникулы в горах | COMMISSION'!H14</f>
        <v>#REF!</v>
      </c>
      <c r="I14" s="42" t="e">
        <f>'Каникулы в горах | COMMISSION'!I14</f>
        <v>#REF!</v>
      </c>
      <c r="J14" s="42" t="e">
        <f>'Каникулы в горах | COMMISSION'!J14</f>
        <v>#REF!</v>
      </c>
    </row>
    <row r="15" spans="1:10" s="53" customFormat="1" x14ac:dyDescent="0.2">
      <c r="A15" s="42" t="s">
        <v>85</v>
      </c>
      <c r="B15" s="42"/>
      <c r="C15" s="42"/>
      <c r="D15" s="42"/>
      <c r="E15" s="42"/>
      <c r="F15" s="42"/>
      <c r="G15" s="42"/>
      <c r="H15" s="42"/>
      <c r="I15" s="42"/>
      <c r="J15" s="42"/>
    </row>
    <row r="16" spans="1:10" s="53" customFormat="1" x14ac:dyDescent="0.2">
      <c r="A16" s="88">
        <f>A7</f>
        <v>1</v>
      </c>
      <c r="B16" s="42" t="e">
        <f>'Каникулы в горах | COMMISSION'!B16</f>
        <v>#REF!</v>
      </c>
      <c r="C16" s="42" t="e">
        <f>'Каникулы в горах | COMMISSION'!C16</f>
        <v>#REF!</v>
      </c>
      <c r="D16" s="42" t="e">
        <f>'Каникулы в горах | COMMISSION'!D16</f>
        <v>#REF!</v>
      </c>
      <c r="E16" s="42" t="e">
        <f>'Каникулы в горах | COMMISSION'!E16</f>
        <v>#REF!</v>
      </c>
      <c r="F16" s="42" t="e">
        <f>'Каникулы в горах | COMMISSION'!F16</f>
        <v>#REF!</v>
      </c>
      <c r="G16" s="42" t="e">
        <f>'Каникулы в горах | COMMISSION'!G16</f>
        <v>#REF!</v>
      </c>
      <c r="H16" s="42" t="e">
        <f>'Каникулы в горах | COMMISSION'!H16</f>
        <v>#REF!</v>
      </c>
      <c r="I16" s="42" t="e">
        <f>'Каникулы в горах | COMMISSION'!I16</f>
        <v>#REF!</v>
      </c>
      <c r="J16" s="42" t="e">
        <f>'Каникулы в горах | COMMISSION'!J16</f>
        <v>#REF!</v>
      </c>
    </row>
    <row r="17" spans="1:10" s="53" customFormat="1" x14ac:dyDescent="0.2">
      <c r="A17" s="88">
        <f>A8</f>
        <v>2</v>
      </c>
      <c r="B17" s="42" t="e">
        <f>'Каникулы в горах | COMMISSION'!B17</f>
        <v>#REF!</v>
      </c>
      <c r="C17" s="42" t="e">
        <f>'Каникулы в горах | COMMISSION'!C17</f>
        <v>#REF!</v>
      </c>
      <c r="D17" s="42" t="e">
        <f>'Каникулы в горах | COMMISSION'!D17</f>
        <v>#REF!</v>
      </c>
      <c r="E17" s="42" t="e">
        <f>'Каникулы в горах | COMMISSION'!E17</f>
        <v>#REF!</v>
      </c>
      <c r="F17" s="42" t="e">
        <f>'Каникулы в горах | COMMISSION'!F17</f>
        <v>#REF!</v>
      </c>
      <c r="G17" s="42" t="e">
        <f>'Каникулы в горах | COMMISSION'!G17</f>
        <v>#REF!</v>
      </c>
      <c r="H17" s="42" t="e">
        <f>'Каникулы в горах | COMMISSION'!H17</f>
        <v>#REF!</v>
      </c>
      <c r="I17" s="42" t="e">
        <f>'Каникулы в горах | COMMISSION'!I17</f>
        <v>#REF!</v>
      </c>
      <c r="J17" s="42" t="e">
        <f>'Каникулы в горах | COMMISSION'!J17</f>
        <v>#REF!</v>
      </c>
    </row>
    <row r="18" spans="1:10" s="53" customFormat="1" x14ac:dyDescent="0.2">
      <c r="A18" s="42" t="s">
        <v>86</v>
      </c>
      <c r="B18" s="42"/>
      <c r="C18" s="42"/>
      <c r="D18" s="42"/>
      <c r="E18" s="42"/>
      <c r="F18" s="42"/>
      <c r="G18" s="42"/>
      <c r="H18" s="42"/>
      <c r="I18" s="42"/>
      <c r="J18" s="42"/>
    </row>
    <row r="19" spans="1:10" s="53" customFormat="1" x14ac:dyDescent="0.2">
      <c r="A19" s="88">
        <f>A7</f>
        <v>1</v>
      </c>
      <c r="B19" s="42" t="e">
        <f>'Каникулы в горах | COMMISSION'!B19</f>
        <v>#REF!</v>
      </c>
      <c r="C19" s="42" t="e">
        <f>'Каникулы в горах | COMMISSION'!C19</f>
        <v>#REF!</v>
      </c>
      <c r="D19" s="42" t="e">
        <f>'Каникулы в горах | COMMISSION'!D19</f>
        <v>#REF!</v>
      </c>
      <c r="E19" s="42" t="e">
        <f>'Каникулы в горах | COMMISSION'!E19</f>
        <v>#REF!</v>
      </c>
      <c r="F19" s="42" t="e">
        <f>'Каникулы в горах | COMMISSION'!F19</f>
        <v>#REF!</v>
      </c>
      <c r="G19" s="42" t="e">
        <f>'Каникулы в горах | COMMISSION'!G19</f>
        <v>#REF!</v>
      </c>
      <c r="H19" s="42" t="e">
        <f>'Каникулы в горах | COMMISSION'!H19</f>
        <v>#REF!</v>
      </c>
      <c r="I19" s="42" t="e">
        <f>'Каникулы в горах | COMMISSION'!I19</f>
        <v>#REF!</v>
      </c>
      <c r="J19" s="42" t="e">
        <f>'Каникулы в горах | COMMISSION'!J19</f>
        <v>#REF!</v>
      </c>
    </row>
    <row r="20" spans="1:10" s="53" customFormat="1" x14ac:dyDescent="0.2">
      <c r="A20" s="88">
        <f>A8</f>
        <v>2</v>
      </c>
      <c r="B20" s="42" t="e">
        <f>'Каникулы в горах | COMMISSION'!B20</f>
        <v>#REF!</v>
      </c>
      <c r="C20" s="42" t="e">
        <f>'Каникулы в горах | COMMISSION'!C20</f>
        <v>#REF!</v>
      </c>
      <c r="D20" s="42" t="e">
        <f>'Каникулы в горах | COMMISSION'!D20</f>
        <v>#REF!</v>
      </c>
      <c r="E20" s="42" t="e">
        <f>'Каникулы в горах | COMMISSION'!E20</f>
        <v>#REF!</v>
      </c>
      <c r="F20" s="42" t="e">
        <f>'Каникулы в горах | COMMISSION'!F20</f>
        <v>#REF!</v>
      </c>
      <c r="G20" s="42" t="e">
        <f>'Каникулы в горах | COMMISSION'!G20</f>
        <v>#REF!</v>
      </c>
      <c r="H20" s="42" t="e">
        <f>'Каникулы в горах | COMMISSION'!H20</f>
        <v>#REF!</v>
      </c>
      <c r="I20" s="42" t="e">
        <f>'Каникулы в горах | COMMISSION'!I20</f>
        <v>#REF!</v>
      </c>
      <c r="J20" s="42" t="e">
        <f>'Каникулы в горах | COMMISSION'!J20</f>
        <v>#REF!</v>
      </c>
    </row>
    <row r="21" spans="1:10" s="53" customFormat="1" x14ac:dyDescent="0.2">
      <c r="A21" s="42" t="s">
        <v>87</v>
      </c>
      <c r="B21" s="42"/>
      <c r="C21" s="42"/>
      <c r="D21" s="42"/>
      <c r="E21" s="42"/>
      <c r="F21" s="42"/>
      <c r="G21" s="42"/>
      <c r="H21" s="42"/>
      <c r="I21" s="42"/>
      <c r="J21" s="42"/>
    </row>
    <row r="22" spans="1:10" s="53" customFormat="1" x14ac:dyDescent="0.2">
      <c r="A22" s="88" t="s">
        <v>88</v>
      </c>
      <c r="B22" s="42" t="e">
        <f>'Каникулы в горах | COMMISSION'!B22</f>
        <v>#REF!</v>
      </c>
      <c r="C22" s="42" t="e">
        <f>'Каникулы в горах | COMMISSION'!C22</f>
        <v>#REF!</v>
      </c>
      <c r="D22" s="42" t="e">
        <f>'Каникулы в горах | COMMISSION'!D22</f>
        <v>#REF!</v>
      </c>
      <c r="E22" s="42" t="e">
        <f>'Каникулы в горах | COMMISSION'!E22</f>
        <v>#REF!</v>
      </c>
      <c r="F22" s="42" t="e">
        <f>'Каникулы в горах | COMMISSION'!F22</f>
        <v>#REF!</v>
      </c>
      <c r="G22" s="42" t="e">
        <f>'Каникулы в горах | COMMISSION'!G22</f>
        <v>#REF!</v>
      </c>
      <c r="H22" s="42" t="e">
        <f>'Каникулы в горах | COMMISSION'!H22</f>
        <v>#REF!</v>
      </c>
      <c r="I22" s="42" t="e">
        <f>'Каникулы в горах | COMMISSION'!I22</f>
        <v>#REF!</v>
      </c>
      <c r="J22" s="42" t="e">
        <f>'Каникулы в горах | COMMISSION'!J22</f>
        <v>#REF!</v>
      </c>
    </row>
    <row r="23" spans="1:10" s="53" customFormat="1" x14ac:dyDescent="0.2">
      <c r="A23" s="89"/>
      <c r="B23" s="89"/>
      <c r="C23" s="89"/>
      <c r="D23" s="89"/>
      <c r="E23" s="89"/>
      <c r="F23" s="89"/>
      <c r="G23" s="89"/>
      <c r="H23" s="89"/>
      <c r="I23" s="89"/>
      <c r="J23" s="89"/>
    </row>
    <row r="24" spans="1:10" ht="18" customHeight="1" x14ac:dyDescent="0.2">
      <c r="A24" s="111" t="s">
        <v>100</v>
      </c>
      <c r="B24" s="202" t="e">
        <f t="shared" ref="B24:I24" si="0">B4</f>
        <v>#REF!</v>
      </c>
      <c r="C24" s="202" t="e">
        <f t="shared" si="0"/>
        <v>#REF!</v>
      </c>
      <c r="D24" s="202" t="e">
        <f t="shared" si="0"/>
        <v>#REF!</v>
      </c>
      <c r="E24" s="202" t="e">
        <f t="shared" si="0"/>
        <v>#REF!</v>
      </c>
      <c r="F24" s="202" t="e">
        <f t="shared" si="0"/>
        <v>#REF!</v>
      </c>
      <c r="G24" s="202" t="e">
        <f t="shared" si="0"/>
        <v>#REF!</v>
      </c>
      <c r="H24" s="202" t="e">
        <f t="shared" si="0"/>
        <v>#REF!</v>
      </c>
      <c r="I24" s="202" t="e">
        <f t="shared" si="0"/>
        <v>#REF!</v>
      </c>
      <c r="J24" s="202" t="e">
        <f t="shared" ref="J24" si="1">J4</f>
        <v>#REF!</v>
      </c>
    </row>
    <row r="25" spans="1:10" ht="20.25" customHeight="1" x14ac:dyDescent="0.2">
      <c r="A25" s="90" t="s">
        <v>64</v>
      </c>
      <c r="B25" s="202" t="e">
        <f t="shared" ref="B25:I25" si="2">B5</f>
        <v>#REF!</v>
      </c>
      <c r="C25" s="202" t="e">
        <f t="shared" si="2"/>
        <v>#REF!</v>
      </c>
      <c r="D25" s="202" t="e">
        <f t="shared" si="2"/>
        <v>#REF!</v>
      </c>
      <c r="E25" s="202" t="e">
        <f t="shared" si="2"/>
        <v>#REF!</v>
      </c>
      <c r="F25" s="202" t="e">
        <f t="shared" si="2"/>
        <v>#REF!</v>
      </c>
      <c r="G25" s="202" t="e">
        <f t="shared" si="2"/>
        <v>#REF!</v>
      </c>
      <c r="H25" s="202" t="e">
        <f t="shared" si="2"/>
        <v>#REF!</v>
      </c>
      <c r="I25" s="202" t="e">
        <f t="shared" si="2"/>
        <v>#REF!</v>
      </c>
      <c r="J25" s="202" t="e">
        <f t="shared" ref="J25" si="3">J5</f>
        <v>#REF!</v>
      </c>
    </row>
    <row r="26" spans="1:10" s="44" customFormat="1" x14ac:dyDescent="0.2">
      <c r="A26" s="42" t="s">
        <v>83</v>
      </c>
      <c r="B26" s="87"/>
      <c r="C26" s="87"/>
      <c r="D26" s="87"/>
      <c r="E26" s="87"/>
      <c r="F26" s="87"/>
      <c r="G26" s="87"/>
      <c r="H26" s="87"/>
      <c r="I26" s="87"/>
      <c r="J26" s="87"/>
    </row>
    <row r="27" spans="1:10" s="50" customFormat="1" x14ac:dyDescent="0.2">
      <c r="A27" s="88">
        <v>1</v>
      </c>
      <c r="B27" s="94" t="e">
        <f t="shared" ref="B27:I27" si="4">ROUNDUP(B7*0.9,)</f>
        <v>#REF!</v>
      </c>
      <c r="C27" s="94" t="e">
        <f t="shared" si="4"/>
        <v>#REF!</v>
      </c>
      <c r="D27" s="94" t="e">
        <f t="shared" si="4"/>
        <v>#REF!</v>
      </c>
      <c r="E27" s="94" t="e">
        <f t="shared" si="4"/>
        <v>#REF!</v>
      </c>
      <c r="F27" s="94" t="e">
        <f t="shared" si="4"/>
        <v>#REF!</v>
      </c>
      <c r="G27" s="94" t="e">
        <f t="shared" si="4"/>
        <v>#REF!</v>
      </c>
      <c r="H27" s="94" t="e">
        <f t="shared" si="4"/>
        <v>#REF!</v>
      </c>
      <c r="I27" s="94" t="e">
        <f t="shared" si="4"/>
        <v>#REF!</v>
      </c>
      <c r="J27" s="94" t="e">
        <f t="shared" ref="J27" si="5">ROUNDUP(J7*0.9,)</f>
        <v>#REF!</v>
      </c>
    </row>
    <row r="28" spans="1:10" s="50" customFormat="1" x14ac:dyDescent="0.2">
      <c r="A28" s="88">
        <v>2</v>
      </c>
      <c r="B28" s="94" t="e">
        <f t="shared" ref="B28:I28" si="6">ROUNDUP(B8*0.9,)</f>
        <v>#REF!</v>
      </c>
      <c r="C28" s="94" t="e">
        <f t="shared" si="6"/>
        <v>#REF!</v>
      </c>
      <c r="D28" s="94" t="e">
        <f t="shared" si="6"/>
        <v>#REF!</v>
      </c>
      <c r="E28" s="94" t="e">
        <f t="shared" si="6"/>
        <v>#REF!</v>
      </c>
      <c r="F28" s="94" t="e">
        <f t="shared" si="6"/>
        <v>#REF!</v>
      </c>
      <c r="G28" s="94" t="e">
        <f t="shared" si="6"/>
        <v>#REF!</v>
      </c>
      <c r="H28" s="94" t="e">
        <f t="shared" si="6"/>
        <v>#REF!</v>
      </c>
      <c r="I28" s="94" t="e">
        <f t="shared" si="6"/>
        <v>#REF!</v>
      </c>
      <c r="J28" s="94" t="e">
        <f t="shared" ref="J28" si="7">ROUNDUP(J8*0.9,)</f>
        <v>#REF!</v>
      </c>
    </row>
    <row r="29" spans="1:10" s="50" customFormat="1" x14ac:dyDescent="0.2">
      <c r="A29" s="42" t="s">
        <v>234</v>
      </c>
      <c r="B29" s="94"/>
      <c r="C29" s="94"/>
      <c r="D29" s="94"/>
      <c r="E29" s="94"/>
      <c r="F29" s="94"/>
      <c r="G29" s="94"/>
      <c r="H29" s="94"/>
      <c r="I29" s="94"/>
      <c r="J29" s="94"/>
    </row>
    <row r="30" spans="1:10" s="50" customFormat="1" x14ac:dyDescent="0.2">
      <c r="A30" s="180">
        <v>1</v>
      </c>
      <c r="B30" s="94" t="e">
        <f t="shared" ref="B30:I30" si="8">ROUNDUP(B10*0.9,)</f>
        <v>#REF!</v>
      </c>
      <c r="C30" s="94" t="e">
        <f t="shared" si="8"/>
        <v>#REF!</v>
      </c>
      <c r="D30" s="94" t="e">
        <f t="shared" si="8"/>
        <v>#REF!</v>
      </c>
      <c r="E30" s="94" t="e">
        <f t="shared" si="8"/>
        <v>#REF!</v>
      </c>
      <c r="F30" s="94" t="e">
        <f t="shared" si="8"/>
        <v>#REF!</v>
      </c>
      <c r="G30" s="94" t="e">
        <f t="shared" si="8"/>
        <v>#REF!</v>
      </c>
      <c r="H30" s="94" t="e">
        <f t="shared" si="8"/>
        <v>#REF!</v>
      </c>
      <c r="I30" s="94" t="e">
        <f t="shared" si="8"/>
        <v>#REF!</v>
      </c>
      <c r="J30" s="94" t="e">
        <f t="shared" ref="J30" si="9">ROUNDUP(J10*0.9,)</f>
        <v>#REF!</v>
      </c>
    </row>
    <row r="31" spans="1:10" s="50" customFormat="1" x14ac:dyDescent="0.2">
      <c r="A31" s="180">
        <v>2</v>
      </c>
      <c r="B31" s="94" t="e">
        <f t="shared" ref="B31:I31" si="10">ROUNDUP(B11*0.9,)</f>
        <v>#REF!</v>
      </c>
      <c r="C31" s="94" t="e">
        <f t="shared" si="10"/>
        <v>#REF!</v>
      </c>
      <c r="D31" s="94" t="e">
        <f t="shared" si="10"/>
        <v>#REF!</v>
      </c>
      <c r="E31" s="94" t="e">
        <f t="shared" si="10"/>
        <v>#REF!</v>
      </c>
      <c r="F31" s="94" t="e">
        <f t="shared" si="10"/>
        <v>#REF!</v>
      </c>
      <c r="G31" s="94" t="e">
        <f t="shared" si="10"/>
        <v>#REF!</v>
      </c>
      <c r="H31" s="94" t="e">
        <f t="shared" si="10"/>
        <v>#REF!</v>
      </c>
      <c r="I31" s="94" t="e">
        <f t="shared" si="10"/>
        <v>#REF!</v>
      </c>
      <c r="J31" s="94" t="e">
        <f t="shared" ref="J31" si="11">ROUNDUP(J11*0.9,)</f>
        <v>#REF!</v>
      </c>
    </row>
    <row r="32" spans="1:10" s="50" customFormat="1" x14ac:dyDescent="0.2">
      <c r="A32" s="42" t="s">
        <v>84</v>
      </c>
      <c r="B32" s="94"/>
      <c r="C32" s="94"/>
      <c r="D32" s="94"/>
      <c r="E32" s="94"/>
      <c r="F32" s="94"/>
      <c r="G32" s="94"/>
      <c r="H32" s="94"/>
      <c r="I32" s="94"/>
      <c r="J32" s="94"/>
    </row>
    <row r="33" spans="1:10" s="50" customFormat="1" x14ac:dyDescent="0.2">
      <c r="A33" s="88">
        <f>A27</f>
        <v>1</v>
      </c>
      <c r="B33" s="94" t="e">
        <f t="shared" ref="B33:I33" si="12">ROUNDUP(B13*0.9,)</f>
        <v>#REF!</v>
      </c>
      <c r="C33" s="94" t="e">
        <f t="shared" si="12"/>
        <v>#REF!</v>
      </c>
      <c r="D33" s="94" t="e">
        <f t="shared" si="12"/>
        <v>#REF!</v>
      </c>
      <c r="E33" s="94" t="e">
        <f t="shared" si="12"/>
        <v>#REF!</v>
      </c>
      <c r="F33" s="94" t="e">
        <f t="shared" si="12"/>
        <v>#REF!</v>
      </c>
      <c r="G33" s="94" t="e">
        <f t="shared" si="12"/>
        <v>#REF!</v>
      </c>
      <c r="H33" s="94" t="e">
        <f t="shared" si="12"/>
        <v>#REF!</v>
      </c>
      <c r="I33" s="94" t="e">
        <f t="shared" si="12"/>
        <v>#REF!</v>
      </c>
      <c r="J33" s="94" t="e">
        <f t="shared" ref="J33" si="13">ROUNDUP(J13*0.9,)</f>
        <v>#REF!</v>
      </c>
    </row>
    <row r="34" spans="1:10" s="50" customFormat="1" x14ac:dyDescent="0.2">
      <c r="A34" s="88">
        <f>A28</f>
        <v>2</v>
      </c>
      <c r="B34" s="94" t="e">
        <f t="shared" ref="B34:I34" si="14">ROUNDUP(B14*0.9,)</f>
        <v>#REF!</v>
      </c>
      <c r="C34" s="94" t="e">
        <f t="shared" si="14"/>
        <v>#REF!</v>
      </c>
      <c r="D34" s="94" t="e">
        <f t="shared" si="14"/>
        <v>#REF!</v>
      </c>
      <c r="E34" s="94" t="e">
        <f t="shared" si="14"/>
        <v>#REF!</v>
      </c>
      <c r="F34" s="94" t="e">
        <f t="shared" si="14"/>
        <v>#REF!</v>
      </c>
      <c r="G34" s="94" t="e">
        <f t="shared" si="14"/>
        <v>#REF!</v>
      </c>
      <c r="H34" s="94" t="e">
        <f t="shared" si="14"/>
        <v>#REF!</v>
      </c>
      <c r="I34" s="94" t="e">
        <f t="shared" si="14"/>
        <v>#REF!</v>
      </c>
      <c r="J34" s="94" t="e">
        <f t="shared" ref="J34" si="15">ROUNDUP(J14*0.9,)</f>
        <v>#REF!</v>
      </c>
    </row>
    <row r="35" spans="1:10" s="50" customFormat="1" x14ac:dyDescent="0.2">
      <c r="A35" s="42" t="s">
        <v>85</v>
      </c>
      <c r="B35" s="94"/>
      <c r="C35" s="94"/>
      <c r="D35" s="94"/>
      <c r="E35" s="94"/>
      <c r="F35" s="94"/>
      <c r="G35" s="94"/>
      <c r="H35" s="94"/>
      <c r="I35" s="94"/>
      <c r="J35" s="94"/>
    </row>
    <row r="36" spans="1:10" s="50" customFormat="1" x14ac:dyDescent="0.2">
      <c r="A36" s="88">
        <f>A27</f>
        <v>1</v>
      </c>
      <c r="B36" s="94" t="e">
        <f t="shared" ref="B36:I36" si="16">ROUNDUP(B16*0.9,)</f>
        <v>#REF!</v>
      </c>
      <c r="C36" s="94" t="e">
        <f t="shared" si="16"/>
        <v>#REF!</v>
      </c>
      <c r="D36" s="94" t="e">
        <f t="shared" si="16"/>
        <v>#REF!</v>
      </c>
      <c r="E36" s="94" t="e">
        <f t="shared" si="16"/>
        <v>#REF!</v>
      </c>
      <c r="F36" s="94" t="e">
        <f t="shared" si="16"/>
        <v>#REF!</v>
      </c>
      <c r="G36" s="94" t="e">
        <f t="shared" si="16"/>
        <v>#REF!</v>
      </c>
      <c r="H36" s="94" t="e">
        <f t="shared" si="16"/>
        <v>#REF!</v>
      </c>
      <c r="I36" s="94" t="e">
        <f t="shared" si="16"/>
        <v>#REF!</v>
      </c>
      <c r="J36" s="94" t="e">
        <f t="shared" ref="J36" si="17">ROUNDUP(J16*0.9,)</f>
        <v>#REF!</v>
      </c>
    </row>
    <row r="37" spans="1:10" s="50" customFormat="1" x14ac:dyDescent="0.2">
      <c r="A37" s="88">
        <f>A28</f>
        <v>2</v>
      </c>
      <c r="B37" s="94" t="e">
        <f t="shared" ref="B37:I37" si="18">ROUNDUP(B17*0.9,)</f>
        <v>#REF!</v>
      </c>
      <c r="C37" s="94" t="e">
        <f t="shared" si="18"/>
        <v>#REF!</v>
      </c>
      <c r="D37" s="94" t="e">
        <f t="shared" si="18"/>
        <v>#REF!</v>
      </c>
      <c r="E37" s="94" t="e">
        <f t="shared" si="18"/>
        <v>#REF!</v>
      </c>
      <c r="F37" s="94" t="e">
        <f t="shared" si="18"/>
        <v>#REF!</v>
      </c>
      <c r="G37" s="94" t="e">
        <f t="shared" si="18"/>
        <v>#REF!</v>
      </c>
      <c r="H37" s="94" t="e">
        <f t="shared" si="18"/>
        <v>#REF!</v>
      </c>
      <c r="I37" s="94" t="e">
        <f t="shared" si="18"/>
        <v>#REF!</v>
      </c>
      <c r="J37" s="94" t="e">
        <f t="shared" ref="J37" si="19">ROUNDUP(J17*0.9,)</f>
        <v>#REF!</v>
      </c>
    </row>
    <row r="38" spans="1:10" s="50" customFormat="1" x14ac:dyDescent="0.2">
      <c r="A38" s="42" t="s">
        <v>86</v>
      </c>
      <c r="B38" s="94"/>
      <c r="C38" s="94"/>
      <c r="D38" s="94"/>
      <c r="E38" s="94"/>
      <c r="F38" s="94"/>
      <c r="G38" s="94"/>
      <c r="H38" s="94"/>
      <c r="I38" s="94"/>
      <c r="J38" s="94"/>
    </row>
    <row r="39" spans="1:10" s="50" customFormat="1" x14ac:dyDescent="0.2">
      <c r="A39" s="88">
        <f>A27</f>
        <v>1</v>
      </c>
      <c r="B39" s="94" t="e">
        <f t="shared" ref="B39:I39" si="20">ROUNDUP(B19*0.9,)</f>
        <v>#REF!</v>
      </c>
      <c r="C39" s="94" t="e">
        <f t="shared" si="20"/>
        <v>#REF!</v>
      </c>
      <c r="D39" s="94" t="e">
        <f t="shared" si="20"/>
        <v>#REF!</v>
      </c>
      <c r="E39" s="94" t="e">
        <f t="shared" si="20"/>
        <v>#REF!</v>
      </c>
      <c r="F39" s="94" t="e">
        <f t="shared" si="20"/>
        <v>#REF!</v>
      </c>
      <c r="G39" s="94" t="e">
        <f t="shared" si="20"/>
        <v>#REF!</v>
      </c>
      <c r="H39" s="94" t="e">
        <f t="shared" si="20"/>
        <v>#REF!</v>
      </c>
      <c r="I39" s="94" t="e">
        <f t="shared" si="20"/>
        <v>#REF!</v>
      </c>
      <c r="J39" s="94" t="e">
        <f t="shared" ref="J39" si="21">ROUNDUP(J19*0.9,)</f>
        <v>#REF!</v>
      </c>
    </row>
    <row r="40" spans="1:10" s="50" customFormat="1" x14ac:dyDescent="0.2">
      <c r="A40" s="88">
        <f>A28</f>
        <v>2</v>
      </c>
      <c r="B40" s="94" t="e">
        <f t="shared" ref="B40:I40" si="22">ROUNDUP(B20*0.9,)</f>
        <v>#REF!</v>
      </c>
      <c r="C40" s="94" t="e">
        <f t="shared" si="22"/>
        <v>#REF!</v>
      </c>
      <c r="D40" s="94" t="e">
        <f t="shared" si="22"/>
        <v>#REF!</v>
      </c>
      <c r="E40" s="94" t="e">
        <f t="shared" si="22"/>
        <v>#REF!</v>
      </c>
      <c r="F40" s="94" t="e">
        <f t="shared" si="22"/>
        <v>#REF!</v>
      </c>
      <c r="G40" s="94" t="e">
        <f t="shared" si="22"/>
        <v>#REF!</v>
      </c>
      <c r="H40" s="94" t="e">
        <f t="shared" si="22"/>
        <v>#REF!</v>
      </c>
      <c r="I40" s="94" t="e">
        <f t="shared" si="22"/>
        <v>#REF!</v>
      </c>
      <c r="J40" s="94" t="e">
        <f t="shared" ref="J40" si="23">ROUNDUP(J20*0.9,)</f>
        <v>#REF!</v>
      </c>
    </row>
    <row r="41" spans="1:10" s="50" customFormat="1" x14ac:dyDescent="0.2">
      <c r="A41" s="42" t="s">
        <v>87</v>
      </c>
      <c r="B41" s="94"/>
      <c r="C41" s="94"/>
      <c r="D41" s="94"/>
      <c r="E41" s="94"/>
      <c r="F41" s="94"/>
      <c r="G41" s="94"/>
      <c r="H41" s="94"/>
      <c r="I41" s="94"/>
      <c r="J41" s="94"/>
    </row>
    <row r="42" spans="1:10" s="50" customFormat="1" x14ac:dyDescent="0.2">
      <c r="A42" s="88" t="s">
        <v>88</v>
      </c>
      <c r="B42" s="42" t="e">
        <f t="shared" ref="B42:I42" si="24">ROUNDUP(B22*0.9,)</f>
        <v>#REF!</v>
      </c>
      <c r="C42" s="42" t="e">
        <f t="shared" si="24"/>
        <v>#REF!</v>
      </c>
      <c r="D42" s="42" t="e">
        <f t="shared" si="24"/>
        <v>#REF!</v>
      </c>
      <c r="E42" s="42" t="e">
        <f t="shared" si="24"/>
        <v>#REF!</v>
      </c>
      <c r="F42" s="42" t="e">
        <f t="shared" si="24"/>
        <v>#REF!</v>
      </c>
      <c r="G42" s="42" t="e">
        <f t="shared" si="24"/>
        <v>#REF!</v>
      </c>
      <c r="H42" s="42" t="e">
        <f t="shared" si="24"/>
        <v>#REF!</v>
      </c>
      <c r="I42" s="42" t="e">
        <f t="shared" si="24"/>
        <v>#REF!</v>
      </c>
      <c r="J42" s="42" t="e">
        <f t="shared" ref="J42" si="25">ROUNDUP(J22*0.9,)</f>
        <v>#REF!</v>
      </c>
    </row>
    <row r="43" spans="1:10" s="50" customFormat="1" ht="120" x14ac:dyDescent="0.2">
      <c r="A43" s="156" t="s">
        <v>239</v>
      </c>
    </row>
    <row r="44" spans="1:10" s="50" customFormat="1" x14ac:dyDescent="0.2">
      <c r="A44" s="169" t="s">
        <v>71</v>
      </c>
    </row>
    <row r="45" spans="1:10" s="50" customFormat="1" x14ac:dyDescent="0.2">
      <c r="A45" s="144" t="s">
        <v>71</v>
      </c>
    </row>
    <row r="46" spans="1:10" x14ac:dyDescent="0.2">
      <c r="A46" s="57" t="s">
        <v>283</v>
      </c>
    </row>
    <row r="47" spans="1:10" ht="9" customHeight="1" x14ac:dyDescent="0.2">
      <c r="A47" s="57" t="s">
        <v>284</v>
      </c>
    </row>
    <row r="48" spans="1:10" ht="10.7" customHeight="1" x14ac:dyDescent="0.2">
      <c r="A48" s="144" t="s">
        <v>66</v>
      </c>
    </row>
    <row r="49" spans="1:1" ht="13.35" customHeight="1" x14ac:dyDescent="0.2">
      <c r="A49" s="207" t="s">
        <v>78</v>
      </c>
    </row>
    <row r="50" spans="1:1" ht="13.35" customHeight="1" x14ac:dyDescent="0.2">
      <c r="A50" s="208" t="s">
        <v>67</v>
      </c>
    </row>
    <row r="51" spans="1:1" ht="12.6" customHeight="1" x14ac:dyDescent="0.2">
      <c r="A51" s="208" t="s">
        <v>68</v>
      </c>
    </row>
    <row r="52" spans="1:1" ht="13.35" customHeight="1" x14ac:dyDescent="0.2">
      <c r="A52" s="209" t="s">
        <v>69</v>
      </c>
    </row>
    <row r="53" spans="1:1" ht="11.45" customHeight="1" x14ac:dyDescent="0.2">
      <c r="A53" s="210" t="s">
        <v>162</v>
      </c>
    </row>
    <row r="54" spans="1:1" ht="24" x14ac:dyDescent="0.2">
      <c r="A54" s="211" t="s">
        <v>116</v>
      </c>
    </row>
    <row r="55" spans="1:1" ht="24" x14ac:dyDescent="0.2">
      <c r="A55" s="54" t="s">
        <v>282</v>
      </c>
    </row>
    <row r="56" spans="1:1" x14ac:dyDescent="0.2">
      <c r="A56" s="59"/>
    </row>
    <row r="57" spans="1:1" ht="25.5" x14ac:dyDescent="0.2">
      <c r="A57" s="157" t="s">
        <v>285</v>
      </c>
    </row>
    <row r="58" spans="1:1" ht="45" x14ac:dyDescent="0.2">
      <c r="A58" s="201" t="s">
        <v>226</v>
      </c>
    </row>
    <row r="59" spans="1:1" ht="22.5" x14ac:dyDescent="0.2">
      <c r="A59" s="201" t="s">
        <v>277</v>
      </c>
    </row>
    <row r="60" spans="1:1" ht="22.5" x14ac:dyDescent="0.2">
      <c r="A60" s="201" t="s">
        <v>278</v>
      </c>
    </row>
    <row r="61" spans="1:1" ht="33.75" x14ac:dyDescent="0.2">
      <c r="A61" s="201" t="s">
        <v>279</v>
      </c>
    </row>
    <row r="62" spans="1:1" ht="22.5" x14ac:dyDescent="0.2">
      <c r="A62" s="201" t="s">
        <v>280</v>
      </c>
    </row>
    <row r="63" spans="1:1" ht="22.5" x14ac:dyDescent="0.2">
      <c r="A63" s="201" t="s">
        <v>281</v>
      </c>
    </row>
    <row r="64" spans="1:1" ht="56.25" x14ac:dyDescent="0.2">
      <c r="A64" s="212" t="s">
        <v>286</v>
      </c>
    </row>
    <row r="65" spans="1:1" ht="78.75" x14ac:dyDescent="0.2">
      <c r="A65" s="212" t="s">
        <v>287</v>
      </c>
    </row>
    <row r="66" spans="1:1" ht="21" x14ac:dyDescent="0.2">
      <c r="A66" s="140" t="s">
        <v>95</v>
      </c>
    </row>
    <row r="67" spans="1:1" ht="42.75" x14ac:dyDescent="0.2">
      <c r="A67" s="108" t="s">
        <v>96</v>
      </c>
    </row>
    <row r="68" spans="1:1" ht="21" x14ac:dyDescent="0.2">
      <c r="A68" s="66" t="s">
        <v>97</v>
      </c>
    </row>
    <row r="69" spans="1:1" x14ac:dyDescent="0.2">
      <c r="A69" s="68"/>
    </row>
    <row r="70" spans="1:1" x14ac:dyDescent="0.2">
      <c r="A70" s="69" t="s">
        <v>70</v>
      </c>
    </row>
    <row r="71" spans="1:1" ht="24" x14ac:dyDescent="0.2">
      <c r="A71" s="70" t="s">
        <v>76</v>
      </c>
    </row>
    <row r="72" spans="1:1" ht="24" x14ac:dyDescent="0.2">
      <c r="A72" s="70" t="s">
        <v>77</v>
      </c>
    </row>
    <row r="73" spans="1:1" x14ac:dyDescent="0.2">
      <c r="A73" s="68"/>
    </row>
  </sheetData>
  <mergeCells count="1">
    <mergeCell ref="A1:A2"/>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V66"/>
  <sheetViews>
    <sheetView topLeftCell="A12" zoomScaleNormal="100" workbookViewId="0">
      <pane xSplit="1" topLeftCell="JC1" activePane="topRight" state="frozen"/>
      <selection activeCell="A9" sqref="A9:XFD11"/>
      <selection pane="topRight" activeCell="A9" sqref="A9:XFD11"/>
    </sheetView>
  </sheetViews>
  <sheetFormatPr defaultColWidth="9" defaultRowHeight="12" x14ac:dyDescent="0.2"/>
  <cols>
    <col min="1" max="1" width="84.5703125" style="48" customWidth="1"/>
    <col min="2" max="6" width="9" style="48"/>
    <col min="7" max="17" width="0" style="48" hidden="1" customWidth="1"/>
    <col min="18" max="16384" width="9" style="48"/>
  </cols>
  <sheetData>
    <row r="1" spans="1:282" s="51" customFormat="1" ht="12" customHeight="1" x14ac:dyDescent="0.2">
      <c r="A1" s="230" t="s">
        <v>82</v>
      </c>
    </row>
    <row r="2" spans="1:282" s="51" customFormat="1" ht="12" customHeight="1" x14ac:dyDescent="0.2">
      <c r="A2" s="230"/>
    </row>
    <row r="3" spans="1:282" s="51" customFormat="1" ht="11.1" customHeight="1" x14ac:dyDescent="0.2">
      <c r="A3" s="97" t="s">
        <v>101</v>
      </c>
    </row>
    <row r="4" spans="1:282" s="52" customFormat="1" ht="32.1" customHeight="1" x14ac:dyDescent="0.2">
      <c r="A4" s="98" t="s">
        <v>64</v>
      </c>
      <c r="B4" s="187" t="e">
        <f>'C завтраками| Bed and breakfast'!#REF!</f>
        <v>#REF!</v>
      </c>
      <c r="C4" s="187" t="e">
        <f>'C завтраками| Bed and breakfast'!#REF!</f>
        <v>#REF!</v>
      </c>
      <c r="D4" s="187" t="e">
        <f>'C завтраками| Bed and breakfast'!#REF!</f>
        <v>#REF!</v>
      </c>
      <c r="E4" s="187" t="e">
        <f>'C завтраками| Bed and breakfast'!#REF!</f>
        <v>#REF!</v>
      </c>
      <c r="F4" s="187" t="e">
        <f>'C завтраками| Bed and breakfast'!#REF!</f>
        <v>#REF!</v>
      </c>
      <c r="G4" s="187" t="e">
        <f>'C завтраками| Bed and breakfast'!#REF!</f>
        <v>#REF!</v>
      </c>
      <c r="H4" s="187">
        <f>'C завтраками| Bed and breakfast'!B4</f>
        <v>46021</v>
      </c>
      <c r="I4" s="187">
        <f>'C завтраками| Bed and breakfast'!C4</f>
        <v>46022</v>
      </c>
      <c r="J4" s="187">
        <f>'C завтраками| Bed and breakfast'!D4</f>
        <v>46023</v>
      </c>
      <c r="K4" s="187">
        <f>'C завтраками| Bed and breakfast'!E4</f>
        <v>46024</v>
      </c>
      <c r="L4" s="187">
        <f>'C завтраками| Bed and breakfast'!F4</f>
        <v>46025</v>
      </c>
      <c r="M4" s="187">
        <f>'C завтраками| Bed and breakfast'!G4</f>
        <v>46026</v>
      </c>
      <c r="N4" s="187">
        <f>'C завтраками| Bed and breakfast'!H4</f>
        <v>46027</v>
      </c>
      <c r="O4" s="187">
        <f>'C завтраками| Bed and breakfast'!I4</f>
        <v>46028</v>
      </c>
      <c r="P4" s="187">
        <f>'C завтраками| Bed and breakfast'!J4</f>
        <v>46029</v>
      </c>
      <c r="Q4" s="187">
        <f>'C завтраками| Bed and breakfast'!K4</f>
        <v>46030</v>
      </c>
      <c r="R4" s="187">
        <f>'C завтраками| Bed and breakfast'!L4</f>
        <v>46031</v>
      </c>
      <c r="S4" s="187">
        <f>'C завтраками| Bed and breakfast'!M4</f>
        <v>46032</v>
      </c>
      <c r="T4" s="187">
        <f>'C завтраками| Bed and breakfast'!N4</f>
        <v>46033</v>
      </c>
      <c r="U4" s="187">
        <f>'C завтраками| Bed and breakfast'!O4</f>
        <v>46034</v>
      </c>
      <c r="V4" s="187">
        <f>'C завтраками| Bed and breakfast'!P4</f>
        <v>46035</v>
      </c>
      <c r="W4" s="187">
        <f>'C завтраками| Bed and breakfast'!Q4</f>
        <v>46036</v>
      </c>
      <c r="X4" s="187">
        <f>'C завтраками| Bed and breakfast'!R4</f>
        <v>46037</v>
      </c>
      <c r="Y4" s="187">
        <f>'C завтраками| Bed and breakfast'!S4</f>
        <v>46038</v>
      </c>
      <c r="Z4" s="187">
        <f>'C завтраками| Bed and breakfast'!T4</f>
        <v>46039</v>
      </c>
      <c r="AA4" s="187">
        <f>'C завтраками| Bed and breakfast'!U4</f>
        <v>46040</v>
      </c>
      <c r="AB4" s="187">
        <f>'C завтраками| Bed and breakfast'!V4</f>
        <v>46041</v>
      </c>
      <c r="AC4" s="187">
        <f>'C завтраками| Bed and breakfast'!W4</f>
        <v>46042</v>
      </c>
      <c r="AD4" s="187">
        <f>'C завтраками| Bed and breakfast'!X4</f>
        <v>46043</v>
      </c>
      <c r="AE4" s="187">
        <f>'C завтраками| Bed and breakfast'!Y4</f>
        <v>46044</v>
      </c>
      <c r="AF4" s="187">
        <f>'C завтраками| Bed and breakfast'!Z4</f>
        <v>46045</v>
      </c>
      <c r="AG4" s="187">
        <f>'C завтраками| Bed and breakfast'!AA4</f>
        <v>46046</v>
      </c>
      <c r="AH4" s="187">
        <f>'C завтраками| Bed and breakfast'!AB4</f>
        <v>46047</v>
      </c>
      <c r="AI4" s="187">
        <f>'C завтраками| Bed and breakfast'!AC4</f>
        <v>46048</v>
      </c>
      <c r="AJ4" s="187">
        <f>'C завтраками| Bed and breakfast'!AD4</f>
        <v>46049</v>
      </c>
      <c r="AK4" s="187">
        <f>'C завтраками| Bed and breakfast'!AE4</f>
        <v>46050</v>
      </c>
      <c r="AL4" s="187">
        <f>'C завтраками| Bed and breakfast'!AF4</f>
        <v>46051</v>
      </c>
      <c r="AM4" s="187">
        <f>'C завтраками| Bed and breakfast'!AG4</f>
        <v>46052</v>
      </c>
      <c r="AN4" s="187">
        <f>'C завтраками| Bed and breakfast'!AH4</f>
        <v>46053</v>
      </c>
      <c r="AO4" s="187">
        <f>'C завтраками| Bed and breakfast'!AI4</f>
        <v>46054</v>
      </c>
      <c r="AP4" s="187">
        <f>'C завтраками| Bed and breakfast'!AJ4</f>
        <v>46055</v>
      </c>
      <c r="AQ4" s="187">
        <f>'C завтраками| Bed and breakfast'!AK4</f>
        <v>46056</v>
      </c>
      <c r="AR4" s="187">
        <f>'C завтраками| Bed and breakfast'!AL4</f>
        <v>46057</v>
      </c>
      <c r="AS4" s="187">
        <f>'C завтраками| Bed and breakfast'!AM4</f>
        <v>46058</v>
      </c>
      <c r="AT4" s="187">
        <f>'C завтраками| Bed and breakfast'!AN4</f>
        <v>46059</v>
      </c>
      <c r="AU4" s="187">
        <f>'C завтраками| Bed and breakfast'!AO4</f>
        <v>46060</v>
      </c>
      <c r="AV4" s="187">
        <f>'C завтраками| Bed and breakfast'!AP4</f>
        <v>46061</v>
      </c>
      <c r="AW4" s="187">
        <f>'C завтраками| Bed and breakfast'!AQ4</f>
        <v>46062</v>
      </c>
      <c r="AX4" s="187">
        <f>'C завтраками| Bed and breakfast'!AR4</f>
        <v>46063</v>
      </c>
      <c r="AY4" s="187">
        <f>'C завтраками| Bed and breakfast'!AS4</f>
        <v>46064</v>
      </c>
      <c r="AZ4" s="187">
        <f>'C завтраками| Bed and breakfast'!AT4</f>
        <v>46065</v>
      </c>
      <c r="BA4" s="187">
        <f>'C завтраками| Bed and breakfast'!AU4</f>
        <v>46066</v>
      </c>
      <c r="BB4" s="187">
        <f>'C завтраками| Bed and breakfast'!AV4</f>
        <v>46067</v>
      </c>
      <c r="BC4" s="187">
        <f>'C завтраками| Bed and breakfast'!AW4</f>
        <v>46068</v>
      </c>
      <c r="BD4" s="187">
        <f>'C завтраками| Bed and breakfast'!AX4</f>
        <v>46069</v>
      </c>
      <c r="BE4" s="187">
        <f>'C завтраками| Bed and breakfast'!AY4</f>
        <v>46070</v>
      </c>
      <c r="BF4" s="187">
        <f>'C завтраками| Bed and breakfast'!AZ4</f>
        <v>46071</v>
      </c>
      <c r="BG4" s="187">
        <f>'C завтраками| Bed and breakfast'!BA4</f>
        <v>46072</v>
      </c>
      <c r="BH4" s="187">
        <f>'C завтраками| Bed and breakfast'!BB4</f>
        <v>46073</v>
      </c>
      <c r="BI4" s="187">
        <f>'C завтраками| Bed and breakfast'!BC4</f>
        <v>46074</v>
      </c>
      <c r="BJ4" s="187">
        <f>'C завтраками| Bed and breakfast'!BD4</f>
        <v>46075</v>
      </c>
      <c r="BK4" s="187">
        <f>'C завтраками| Bed and breakfast'!BE4</f>
        <v>46076</v>
      </c>
      <c r="BL4" s="187">
        <f>'C завтраками| Bed and breakfast'!BF4</f>
        <v>46077</v>
      </c>
      <c r="BM4" s="187">
        <f>'C завтраками| Bed and breakfast'!BG4</f>
        <v>46078</v>
      </c>
      <c r="BN4" s="187">
        <f>'C завтраками| Bed and breakfast'!BH4</f>
        <v>46079</v>
      </c>
      <c r="BO4" s="187">
        <f>'C завтраками| Bed and breakfast'!BI4</f>
        <v>46080</v>
      </c>
      <c r="BP4" s="187">
        <f>'C завтраками| Bed and breakfast'!BJ4</f>
        <v>46081</v>
      </c>
      <c r="BQ4" s="187">
        <f>'C завтраками| Bed and breakfast'!BK4</f>
        <v>46082</v>
      </c>
      <c r="BR4" s="187">
        <f>'C завтраками| Bed and breakfast'!BL4</f>
        <v>46083</v>
      </c>
      <c r="BS4" s="187">
        <f>'C завтраками| Bed and breakfast'!BM4</f>
        <v>46084</v>
      </c>
      <c r="BT4" s="187">
        <f>'C завтраками| Bed and breakfast'!BN4</f>
        <v>46085</v>
      </c>
      <c r="BU4" s="187">
        <f>'C завтраками| Bed and breakfast'!BO4</f>
        <v>46086</v>
      </c>
      <c r="BV4" s="187">
        <f>'C завтраками| Bed and breakfast'!BP4</f>
        <v>46087</v>
      </c>
      <c r="BW4" s="187">
        <f>'C завтраками| Bed and breakfast'!BQ4</f>
        <v>46088</v>
      </c>
      <c r="BX4" s="187">
        <f>'C завтраками| Bed and breakfast'!BR4</f>
        <v>46089</v>
      </c>
      <c r="BY4" s="187">
        <f>'C завтраками| Bed and breakfast'!BS4</f>
        <v>46090</v>
      </c>
      <c r="BZ4" s="187">
        <f>'C завтраками| Bed and breakfast'!BT4</f>
        <v>46091</v>
      </c>
      <c r="CA4" s="187">
        <f>'C завтраками| Bed and breakfast'!BU4</f>
        <v>46092</v>
      </c>
      <c r="CB4" s="187">
        <f>'C завтраками| Bed and breakfast'!BV4</f>
        <v>46093</v>
      </c>
      <c r="CC4" s="187">
        <f>'C завтраками| Bed and breakfast'!BW4</f>
        <v>46094</v>
      </c>
      <c r="CD4" s="187">
        <f>'C завтраками| Bed and breakfast'!BX4</f>
        <v>46095</v>
      </c>
      <c r="CE4" s="187">
        <f>'C завтраками| Bed and breakfast'!BY4</f>
        <v>46096</v>
      </c>
      <c r="CF4" s="187">
        <f>'C завтраками| Bed and breakfast'!BZ4</f>
        <v>46097</v>
      </c>
      <c r="CG4" s="187">
        <f>'C завтраками| Bed and breakfast'!CA4</f>
        <v>46098</v>
      </c>
      <c r="CH4" s="187">
        <f>'C завтраками| Bed and breakfast'!CB4</f>
        <v>46099</v>
      </c>
      <c r="CI4" s="187">
        <f>'C завтраками| Bed and breakfast'!CC4</f>
        <v>46100</v>
      </c>
      <c r="CJ4" s="187">
        <f>'C завтраками| Bed and breakfast'!CD4</f>
        <v>46101</v>
      </c>
      <c r="CK4" s="187">
        <f>'C завтраками| Bed and breakfast'!CE4</f>
        <v>46102</v>
      </c>
      <c r="CL4" s="187">
        <f>'C завтраками| Bed and breakfast'!CF4</f>
        <v>46103</v>
      </c>
      <c r="CM4" s="187">
        <f>'C завтраками| Bed and breakfast'!CG4</f>
        <v>46104</v>
      </c>
      <c r="CN4" s="187">
        <f>'C завтраками| Bed and breakfast'!CH4</f>
        <v>46105</v>
      </c>
      <c r="CO4" s="187">
        <f>'C завтраками| Bed and breakfast'!CI4</f>
        <v>46106</v>
      </c>
      <c r="CP4" s="187">
        <f>'C завтраками| Bed and breakfast'!CJ4</f>
        <v>46107</v>
      </c>
      <c r="CQ4" s="187">
        <f>'C завтраками| Bed and breakfast'!CK4</f>
        <v>46108</v>
      </c>
      <c r="CR4" s="187">
        <f>'C завтраками| Bed and breakfast'!CL4</f>
        <v>46109</v>
      </c>
      <c r="CS4" s="187">
        <f>'C завтраками| Bed and breakfast'!CM4</f>
        <v>46110</v>
      </c>
      <c r="CT4" s="187">
        <f>'C завтраками| Bed and breakfast'!CN4</f>
        <v>46111</v>
      </c>
      <c r="CU4" s="187">
        <f>'C завтраками| Bed and breakfast'!CO4</f>
        <v>46112</v>
      </c>
      <c r="CV4" s="187">
        <f>'C завтраками| Bed and breakfast'!CP4</f>
        <v>46113</v>
      </c>
      <c r="CW4" s="187">
        <f>'C завтраками| Bed and breakfast'!CQ4</f>
        <v>46114</v>
      </c>
      <c r="CX4" s="187">
        <f>'C завтраками| Bed and breakfast'!CR4</f>
        <v>46115</v>
      </c>
      <c r="CY4" s="187">
        <f>'C завтраками| Bed and breakfast'!CS4</f>
        <v>46116</v>
      </c>
      <c r="CZ4" s="187">
        <f>'C завтраками| Bed and breakfast'!CT4</f>
        <v>46117</v>
      </c>
      <c r="DA4" s="187">
        <f>'C завтраками| Bed and breakfast'!CU4</f>
        <v>46118</v>
      </c>
      <c r="DB4" s="187">
        <f>'C завтраками| Bed and breakfast'!CV4</f>
        <v>46119</v>
      </c>
      <c r="DC4" s="187">
        <f>'C завтраками| Bed and breakfast'!CW4</f>
        <v>46120</v>
      </c>
      <c r="DD4" s="187">
        <f>'C завтраками| Bed and breakfast'!CX4</f>
        <v>46121</v>
      </c>
      <c r="DE4" s="187">
        <f>'C завтраками| Bed and breakfast'!CY4</f>
        <v>46122</v>
      </c>
      <c r="DF4" s="187">
        <f>'C завтраками| Bed and breakfast'!CZ4</f>
        <v>46123</v>
      </c>
      <c r="DG4" s="187">
        <f>'C завтраками| Bed and breakfast'!DA4</f>
        <v>46124</v>
      </c>
      <c r="DH4" s="187">
        <f>'C завтраками| Bed and breakfast'!DB4</f>
        <v>46125</v>
      </c>
      <c r="DI4" s="187">
        <f>'C завтраками| Bed and breakfast'!DC4</f>
        <v>46126</v>
      </c>
      <c r="DJ4" s="187">
        <f>'C завтраками| Bed and breakfast'!DD4</f>
        <v>46127</v>
      </c>
      <c r="DK4" s="187">
        <f>'C завтраками| Bed and breakfast'!DE4</f>
        <v>46128</v>
      </c>
      <c r="DL4" s="187">
        <f>'C завтраками| Bed and breakfast'!DF4</f>
        <v>46129</v>
      </c>
      <c r="DM4" s="187">
        <f>'C завтраками| Bed and breakfast'!DG4</f>
        <v>46130</v>
      </c>
      <c r="DN4" s="187">
        <f>'C завтраками| Bed and breakfast'!DH4</f>
        <v>46131</v>
      </c>
      <c r="DO4" s="187">
        <f>'C завтраками| Bed and breakfast'!DI4</f>
        <v>46132</v>
      </c>
      <c r="DP4" s="187">
        <f>'C завтраками| Bed and breakfast'!DJ4</f>
        <v>46133</v>
      </c>
      <c r="DQ4" s="187">
        <f>'C завтраками| Bed and breakfast'!DK4</f>
        <v>46134</v>
      </c>
      <c r="DR4" s="187">
        <f>'C завтраками| Bed and breakfast'!DL4</f>
        <v>46135</v>
      </c>
      <c r="DS4" s="187">
        <f>'C завтраками| Bed and breakfast'!DM4</f>
        <v>46136</v>
      </c>
      <c r="DT4" s="187">
        <f>'C завтраками| Bed and breakfast'!DN4</f>
        <v>46137</v>
      </c>
      <c r="DU4" s="187">
        <f>'C завтраками| Bed and breakfast'!DO4</f>
        <v>46138</v>
      </c>
      <c r="DV4" s="187">
        <f>'C завтраками| Bed and breakfast'!DP4</f>
        <v>46139</v>
      </c>
      <c r="DW4" s="187">
        <f>'C завтраками| Bed and breakfast'!DQ4</f>
        <v>46140</v>
      </c>
      <c r="DX4" s="187">
        <f>'C завтраками| Bed and breakfast'!DR4</f>
        <v>46141</v>
      </c>
      <c r="DY4" s="187">
        <f>'C завтраками| Bed and breakfast'!DS4</f>
        <v>46142</v>
      </c>
      <c r="DZ4" s="187">
        <f>'C завтраками| Bed and breakfast'!DT4</f>
        <v>46143</v>
      </c>
      <c r="EA4" s="187">
        <f>'C завтраками| Bed and breakfast'!DU4</f>
        <v>46144</v>
      </c>
      <c r="EB4" s="187">
        <f>'C завтраками| Bed and breakfast'!DV4</f>
        <v>46145</v>
      </c>
      <c r="EC4" s="187">
        <f>'C завтраками| Bed and breakfast'!DW4</f>
        <v>46146</v>
      </c>
      <c r="ED4" s="187">
        <f>'C завтраками| Bed and breakfast'!DX4</f>
        <v>46147</v>
      </c>
      <c r="EE4" s="187">
        <f>'C завтраками| Bed and breakfast'!DY4</f>
        <v>46148</v>
      </c>
      <c r="EF4" s="187">
        <f>'C завтраками| Bed and breakfast'!DZ4</f>
        <v>46149</v>
      </c>
      <c r="EG4" s="187">
        <f>'C завтраками| Bed and breakfast'!EA4</f>
        <v>46150</v>
      </c>
      <c r="EH4" s="187">
        <f>'C завтраками| Bed and breakfast'!EB4</f>
        <v>46151</v>
      </c>
      <c r="EI4" s="187">
        <f>'C завтраками| Bed and breakfast'!EC4</f>
        <v>46152</v>
      </c>
      <c r="EJ4" s="187">
        <f>'C завтраками| Bed and breakfast'!ED4</f>
        <v>46153</v>
      </c>
      <c r="EK4" s="187">
        <f>'C завтраками| Bed and breakfast'!EE4</f>
        <v>46154</v>
      </c>
      <c r="EL4" s="187">
        <f>'C завтраками| Bed and breakfast'!EF4</f>
        <v>46155</v>
      </c>
      <c r="EM4" s="187">
        <f>'C завтраками| Bed and breakfast'!EG4</f>
        <v>46156</v>
      </c>
      <c r="EN4" s="187">
        <f>'C завтраками| Bed and breakfast'!EH4</f>
        <v>46157</v>
      </c>
      <c r="EO4" s="187">
        <f>'C завтраками| Bed and breakfast'!EI4</f>
        <v>46158</v>
      </c>
      <c r="EP4" s="187">
        <f>'C завтраками| Bed and breakfast'!EJ4</f>
        <v>46159</v>
      </c>
      <c r="EQ4" s="187">
        <f>'C завтраками| Bed and breakfast'!EK4</f>
        <v>46160</v>
      </c>
      <c r="ER4" s="187">
        <f>'C завтраками| Bed and breakfast'!EL4</f>
        <v>46161</v>
      </c>
      <c r="ES4" s="187">
        <f>'C завтраками| Bed and breakfast'!EM4</f>
        <v>46162</v>
      </c>
      <c r="ET4" s="187">
        <f>'C завтраками| Bed and breakfast'!EN4</f>
        <v>46163</v>
      </c>
      <c r="EU4" s="187">
        <f>'C завтраками| Bed and breakfast'!EO4</f>
        <v>46164</v>
      </c>
      <c r="EV4" s="187">
        <f>'C завтраками| Bed and breakfast'!EP4</f>
        <v>46165</v>
      </c>
      <c r="EW4" s="187">
        <f>'C завтраками| Bed and breakfast'!EQ4</f>
        <v>46166</v>
      </c>
      <c r="EX4" s="187">
        <f>'C завтраками| Bed and breakfast'!ER4</f>
        <v>46167</v>
      </c>
      <c r="EY4" s="187">
        <f>'C завтраками| Bed and breakfast'!ES4</f>
        <v>46168</v>
      </c>
      <c r="EZ4" s="187">
        <f>'C завтраками| Bed and breakfast'!ET4</f>
        <v>46169</v>
      </c>
      <c r="FA4" s="187">
        <f>'C завтраками| Bed and breakfast'!EU4</f>
        <v>46170</v>
      </c>
      <c r="FB4" s="187">
        <f>'C завтраками| Bed and breakfast'!EV4</f>
        <v>46171</v>
      </c>
      <c r="FC4" s="187">
        <f>'C завтраками| Bed and breakfast'!EW4</f>
        <v>46172</v>
      </c>
      <c r="FD4" s="187">
        <f>'C завтраками| Bed and breakfast'!EX4</f>
        <v>46173</v>
      </c>
      <c r="FE4" s="187">
        <f>'C завтраками| Bed and breakfast'!EY4</f>
        <v>46174</v>
      </c>
      <c r="FF4" s="187">
        <f>'C завтраками| Bed and breakfast'!EZ4</f>
        <v>46175</v>
      </c>
      <c r="FG4" s="187">
        <f>'C завтраками| Bed and breakfast'!FA4</f>
        <v>46176</v>
      </c>
      <c r="FH4" s="187">
        <f>'C завтраками| Bed and breakfast'!FB4</f>
        <v>46177</v>
      </c>
      <c r="FI4" s="187">
        <f>'C завтраками| Bed and breakfast'!FC4</f>
        <v>46178</v>
      </c>
      <c r="FJ4" s="187">
        <f>'C завтраками| Bed and breakfast'!FD4</f>
        <v>46179</v>
      </c>
      <c r="FK4" s="187">
        <f>'C завтраками| Bed and breakfast'!FE4</f>
        <v>46180</v>
      </c>
      <c r="FL4" s="187">
        <f>'C завтраками| Bed and breakfast'!FF4</f>
        <v>46181</v>
      </c>
      <c r="FM4" s="187">
        <f>'C завтраками| Bed and breakfast'!FG4</f>
        <v>46182</v>
      </c>
      <c r="FN4" s="187">
        <f>'C завтраками| Bed and breakfast'!FH4</f>
        <v>46183</v>
      </c>
      <c r="FO4" s="187">
        <f>'C завтраками| Bed and breakfast'!FI4</f>
        <v>46184</v>
      </c>
      <c r="FP4" s="187">
        <f>'C завтраками| Bed and breakfast'!FJ4</f>
        <v>46185</v>
      </c>
      <c r="FQ4" s="187">
        <f>'C завтраками| Bed and breakfast'!FK4</f>
        <v>46186</v>
      </c>
      <c r="FR4" s="187">
        <f>'C завтраками| Bed and breakfast'!FL4</f>
        <v>46187</v>
      </c>
      <c r="FS4" s="187">
        <f>'C завтраками| Bed and breakfast'!FM4</f>
        <v>46188</v>
      </c>
      <c r="FT4" s="187">
        <f>'C завтраками| Bed and breakfast'!FN4</f>
        <v>46189</v>
      </c>
      <c r="FU4" s="187">
        <f>'C завтраками| Bed and breakfast'!FO4</f>
        <v>46190</v>
      </c>
      <c r="FV4" s="187">
        <f>'C завтраками| Bed and breakfast'!FP4</f>
        <v>46191</v>
      </c>
      <c r="FW4" s="187">
        <f>'C завтраками| Bed and breakfast'!FQ4</f>
        <v>46192</v>
      </c>
      <c r="FX4" s="187">
        <f>'C завтраками| Bed and breakfast'!FR4</f>
        <v>46193</v>
      </c>
      <c r="FY4" s="187">
        <f>'C завтраками| Bed and breakfast'!FS4</f>
        <v>46194</v>
      </c>
      <c r="FZ4" s="187">
        <f>'C завтраками| Bed and breakfast'!FT4</f>
        <v>46195</v>
      </c>
      <c r="GA4" s="187">
        <f>'C завтраками| Bed and breakfast'!FU4</f>
        <v>46196</v>
      </c>
      <c r="GB4" s="187">
        <f>'C завтраками| Bed and breakfast'!FV4</f>
        <v>46197</v>
      </c>
      <c r="GC4" s="187">
        <f>'C завтраками| Bed and breakfast'!FW4</f>
        <v>46198</v>
      </c>
      <c r="GD4" s="187">
        <f>'C завтраками| Bed and breakfast'!FX4</f>
        <v>46199</v>
      </c>
      <c r="GE4" s="187">
        <f>'C завтраками| Bed and breakfast'!FY4</f>
        <v>46200</v>
      </c>
      <c r="GF4" s="187">
        <f>'C завтраками| Bed and breakfast'!FZ4</f>
        <v>46201</v>
      </c>
      <c r="GG4" s="187">
        <f>'C завтраками| Bed and breakfast'!GA4</f>
        <v>46202</v>
      </c>
      <c r="GH4" s="187">
        <f>'C завтраками| Bed and breakfast'!GB4</f>
        <v>46203</v>
      </c>
      <c r="GI4" s="187">
        <f>'C завтраками| Bed and breakfast'!GC4</f>
        <v>46204</v>
      </c>
      <c r="GJ4" s="187">
        <f>'C завтраками| Bed and breakfast'!GD4</f>
        <v>46205</v>
      </c>
      <c r="GK4" s="187">
        <f>'C завтраками| Bed and breakfast'!GE4</f>
        <v>46206</v>
      </c>
      <c r="GL4" s="187">
        <f>'C завтраками| Bed and breakfast'!GF4</f>
        <v>46207</v>
      </c>
      <c r="GM4" s="187">
        <f>'C завтраками| Bed and breakfast'!GG4</f>
        <v>46208</v>
      </c>
      <c r="GN4" s="187">
        <f>'C завтраками| Bed and breakfast'!GH4</f>
        <v>46209</v>
      </c>
      <c r="GO4" s="187">
        <f>'C завтраками| Bed and breakfast'!GI4</f>
        <v>46210</v>
      </c>
      <c r="GP4" s="187">
        <f>'C завтраками| Bed and breakfast'!GJ4</f>
        <v>46211</v>
      </c>
      <c r="GQ4" s="187">
        <f>'C завтраками| Bed and breakfast'!GK4</f>
        <v>46212</v>
      </c>
      <c r="GR4" s="187">
        <f>'C завтраками| Bed and breakfast'!GL4</f>
        <v>46213</v>
      </c>
      <c r="GS4" s="187">
        <f>'C завтраками| Bed and breakfast'!GM4</f>
        <v>46214</v>
      </c>
      <c r="GT4" s="187">
        <f>'C завтраками| Bed and breakfast'!GN4</f>
        <v>46215</v>
      </c>
      <c r="GU4" s="187">
        <f>'C завтраками| Bed and breakfast'!GO4</f>
        <v>46216</v>
      </c>
      <c r="GV4" s="187">
        <f>'C завтраками| Bed and breakfast'!GP4</f>
        <v>46217</v>
      </c>
      <c r="GW4" s="187">
        <f>'C завтраками| Bed and breakfast'!GQ4</f>
        <v>46218</v>
      </c>
      <c r="GX4" s="187">
        <f>'C завтраками| Bed and breakfast'!GR4</f>
        <v>46219</v>
      </c>
      <c r="GY4" s="187">
        <f>'C завтраками| Bed and breakfast'!GS4</f>
        <v>46220</v>
      </c>
      <c r="GZ4" s="187">
        <f>'C завтраками| Bed and breakfast'!GT4</f>
        <v>46221</v>
      </c>
      <c r="HA4" s="187">
        <f>'C завтраками| Bed and breakfast'!GU4</f>
        <v>46222</v>
      </c>
      <c r="HB4" s="187">
        <f>'C завтраками| Bed and breakfast'!GV4</f>
        <v>46223</v>
      </c>
      <c r="HC4" s="187">
        <f>'C завтраками| Bed and breakfast'!GW4</f>
        <v>46224</v>
      </c>
      <c r="HD4" s="187">
        <f>'C завтраками| Bed and breakfast'!GX4</f>
        <v>46225</v>
      </c>
      <c r="HE4" s="187">
        <f>'C завтраками| Bed and breakfast'!GY4</f>
        <v>46226</v>
      </c>
      <c r="HF4" s="187">
        <f>'C завтраками| Bed and breakfast'!GZ4</f>
        <v>46227</v>
      </c>
      <c r="HG4" s="187">
        <f>'C завтраками| Bed and breakfast'!HA4</f>
        <v>46228</v>
      </c>
      <c r="HH4" s="187">
        <f>'C завтраками| Bed and breakfast'!HB4</f>
        <v>46229</v>
      </c>
      <c r="HI4" s="187">
        <f>'C завтраками| Bed and breakfast'!HC4</f>
        <v>46230</v>
      </c>
      <c r="HJ4" s="187">
        <f>'C завтраками| Bed and breakfast'!HD4</f>
        <v>46231</v>
      </c>
      <c r="HK4" s="187">
        <f>'C завтраками| Bed and breakfast'!HE4</f>
        <v>46232</v>
      </c>
      <c r="HL4" s="187">
        <f>'C завтраками| Bed and breakfast'!HF4</f>
        <v>46233</v>
      </c>
      <c r="HM4" s="187">
        <f>'C завтраками| Bed and breakfast'!HG4</f>
        <v>46234</v>
      </c>
      <c r="HN4" s="187">
        <f>'C завтраками| Bed and breakfast'!HH4</f>
        <v>46235</v>
      </c>
      <c r="HO4" s="187">
        <f>'C завтраками| Bed and breakfast'!HI4</f>
        <v>46236</v>
      </c>
      <c r="HP4" s="187">
        <f>'C завтраками| Bed and breakfast'!HJ4</f>
        <v>46237</v>
      </c>
      <c r="HQ4" s="187">
        <f>'C завтраками| Bed and breakfast'!HK4</f>
        <v>46238</v>
      </c>
      <c r="HR4" s="187">
        <f>'C завтраками| Bed and breakfast'!HL4</f>
        <v>46239</v>
      </c>
      <c r="HS4" s="187">
        <f>'C завтраками| Bed and breakfast'!HM4</f>
        <v>46240</v>
      </c>
      <c r="HT4" s="187">
        <f>'C завтраками| Bed and breakfast'!HN4</f>
        <v>46241</v>
      </c>
      <c r="HU4" s="187">
        <f>'C завтраками| Bed and breakfast'!HO4</f>
        <v>46242</v>
      </c>
      <c r="HV4" s="187">
        <f>'C завтраками| Bed and breakfast'!HP4</f>
        <v>46243</v>
      </c>
      <c r="HW4" s="187">
        <f>'C завтраками| Bed and breakfast'!HQ4</f>
        <v>46244</v>
      </c>
      <c r="HX4" s="187">
        <f>'C завтраками| Bed and breakfast'!HR4</f>
        <v>46245</v>
      </c>
      <c r="HY4" s="187">
        <f>'C завтраками| Bed and breakfast'!HS4</f>
        <v>46246</v>
      </c>
      <c r="HZ4" s="187">
        <f>'C завтраками| Bed and breakfast'!HT4</f>
        <v>46247</v>
      </c>
      <c r="IA4" s="187">
        <f>'C завтраками| Bed and breakfast'!HU4</f>
        <v>46248</v>
      </c>
      <c r="IB4" s="187">
        <f>'C завтраками| Bed and breakfast'!HV4</f>
        <v>46249</v>
      </c>
      <c r="IC4" s="187">
        <f>'C завтраками| Bed and breakfast'!HW4</f>
        <v>46250</v>
      </c>
      <c r="ID4" s="187">
        <f>'C завтраками| Bed and breakfast'!HX4</f>
        <v>46251</v>
      </c>
      <c r="IE4" s="187">
        <f>'C завтраками| Bed and breakfast'!HY4</f>
        <v>46252</v>
      </c>
      <c r="IF4" s="187">
        <f>'C завтраками| Bed and breakfast'!HZ4</f>
        <v>46253</v>
      </c>
      <c r="IG4" s="187">
        <f>'C завтраками| Bed and breakfast'!IA4</f>
        <v>46254</v>
      </c>
      <c r="IH4" s="187">
        <f>'C завтраками| Bed and breakfast'!IB4</f>
        <v>46255</v>
      </c>
      <c r="II4" s="187">
        <f>'C завтраками| Bed and breakfast'!IC4</f>
        <v>46256</v>
      </c>
      <c r="IJ4" s="187">
        <f>'C завтраками| Bed and breakfast'!ID4</f>
        <v>46257</v>
      </c>
      <c r="IK4" s="187">
        <f>'C завтраками| Bed and breakfast'!IE4</f>
        <v>46258</v>
      </c>
      <c r="IL4" s="187">
        <f>'C завтраками| Bed and breakfast'!IF4</f>
        <v>46259</v>
      </c>
      <c r="IM4" s="187">
        <f>'C завтраками| Bed and breakfast'!IG4</f>
        <v>46260</v>
      </c>
      <c r="IN4" s="187">
        <f>'C завтраками| Bed and breakfast'!IH4</f>
        <v>46261</v>
      </c>
      <c r="IO4" s="187">
        <f>'C завтраками| Bed and breakfast'!II4</f>
        <v>46262</v>
      </c>
      <c r="IP4" s="187">
        <f>'C завтраками| Bed and breakfast'!IJ4</f>
        <v>46263</v>
      </c>
      <c r="IQ4" s="187">
        <f>'C завтраками| Bed and breakfast'!IK4</f>
        <v>46264</v>
      </c>
      <c r="IR4" s="187">
        <f>'C завтраками| Bed and breakfast'!IL4</f>
        <v>46265</v>
      </c>
      <c r="IS4" s="187">
        <f>'C завтраками| Bed and breakfast'!IM4</f>
        <v>46266</v>
      </c>
      <c r="IT4" s="187">
        <f>'C завтраками| Bed and breakfast'!IN4</f>
        <v>46267</v>
      </c>
      <c r="IU4" s="187">
        <f>'C завтраками| Bed and breakfast'!IO4</f>
        <v>46268</v>
      </c>
      <c r="IV4" s="187">
        <f>'C завтраками| Bed and breakfast'!IP4</f>
        <v>46269</v>
      </c>
      <c r="IW4" s="187">
        <f>'C завтраками| Bed and breakfast'!IQ4</f>
        <v>46270</v>
      </c>
      <c r="IX4" s="187">
        <f>'C завтраками| Bed and breakfast'!IR4</f>
        <v>46271</v>
      </c>
      <c r="IY4" s="187">
        <f>'C завтраками| Bed and breakfast'!IS4</f>
        <v>46272</v>
      </c>
      <c r="IZ4" s="187">
        <f>'C завтраками| Bed and breakfast'!IT4</f>
        <v>46273</v>
      </c>
      <c r="JA4" s="187">
        <f>'C завтраками| Bed and breakfast'!IU4</f>
        <v>46274</v>
      </c>
      <c r="JB4" s="187">
        <f>'C завтраками| Bed and breakfast'!IV4</f>
        <v>46275</v>
      </c>
      <c r="JC4" s="187">
        <f>'C завтраками| Bed and breakfast'!IW4</f>
        <v>46276</v>
      </c>
      <c r="JD4" s="187">
        <f>'C завтраками| Bed and breakfast'!IX4</f>
        <v>46277</v>
      </c>
      <c r="JE4" s="187">
        <f>'C завтраками| Bed and breakfast'!IY4</f>
        <v>46278</v>
      </c>
      <c r="JF4" s="187">
        <f>'C завтраками| Bed and breakfast'!IZ4</f>
        <v>46279</v>
      </c>
      <c r="JG4" s="187">
        <f>'C завтраками| Bed and breakfast'!JA4</f>
        <v>46280</v>
      </c>
      <c r="JH4" s="187">
        <f>'C завтраками| Bed and breakfast'!JB4</f>
        <v>46281</v>
      </c>
      <c r="JI4" s="187">
        <f>'C завтраками| Bed and breakfast'!JC4</f>
        <v>46282</v>
      </c>
      <c r="JJ4" s="187">
        <f>'C завтраками| Bed and breakfast'!JD4</f>
        <v>46283</v>
      </c>
      <c r="JK4" s="187">
        <f>'C завтраками| Bed and breakfast'!JE4</f>
        <v>46284</v>
      </c>
      <c r="JL4" s="187">
        <f>'C завтраками| Bed and breakfast'!JF4</f>
        <v>46285</v>
      </c>
      <c r="JM4" s="187">
        <f>'C завтраками| Bed and breakfast'!JG4</f>
        <v>46286</v>
      </c>
      <c r="JN4" s="187">
        <f>'C завтраками| Bed and breakfast'!JH4</f>
        <v>46287</v>
      </c>
      <c r="JO4" s="187">
        <f>'C завтраками| Bed and breakfast'!JI4</f>
        <v>46288</v>
      </c>
      <c r="JP4" s="187">
        <f>'C завтраками| Bed and breakfast'!JJ4</f>
        <v>46289</v>
      </c>
      <c r="JQ4" s="187">
        <f>'C завтраками| Bed and breakfast'!JK4</f>
        <v>46290</v>
      </c>
      <c r="JR4" s="187">
        <f>'C завтраками| Bed and breakfast'!JL4</f>
        <v>46291</v>
      </c>
      <c r="JS4" s="187">
        <f>'C завтраками| Bed and breakfast'!JM4</f>
        <v>46292</v>
      </c>
      <c r="JT4" s="187">
        <f>'C завтраками| Bed and breakfast'!JN4</f>
        <v>46293</v>
      </c>
      <c r="JU4" s="187">
        <f>'C завтраками| Bed and breakfast'!JO4</f>
        <v>46294</v>
      </c>
      <c r="JV4" s="187">
        <f>'C завтраками| Bed and breakfast'!JP4</f>
        <v>46295</v>
      </c>
    </row>
    <row r="5" spans="1:282" s="53" customFormat="1" ht="21.95" customHeight="1" x14ac:dyDescent="0.2">
      <c r="A5" s="98"/>
      <c r="B5" s="187" t="e">
        <f>'C завтраками| Bed and breakfast'!#REF!</f>
        <v>#REF!</v>
      </c>
      <c r="C5" s="187" t="e">
        <f>'C завтраками| Bed and breakfast'!#REF!</f>
        <v>#REF!</v>
      </c>
      <c r="D5" s="187" t="e">
        <f>'C завтраками| Bed and breakfast'!#REF!</f>
        <v>#REF!</v>
      </c>
      <c r="E5" s="187" t="e">
        <f>'C завтраками| Bed and breakfast'!#REF!</f>
        <v>#REF!</v>
      </c>
      <c r="F5" s="187" t="e">
        <f>'C завтраками| Bed and breakfast'!#REF!</f>
        <v>#REF!</v>
      </c>
      <c r="G5" s="187" t="e">
        <f>'C завтраками| Bed and breakfast'!#REF!</f>
        <v>#REF!</v>
      </c>
      <c r="H5" s="187">
        <f>'C завтраками| Bed and breakfast'!B5</f>
        <v>46021</v>
      </c>
      <c r="I5" s="187">
        <f>'C завтраками| Bed and breakfast'!C5</f>
        <v>46022</v>
      </c>
      <c r="J5" s="187">
        <f>'C завтраками| Bed and breakfast'!D5</f>
        <v>46023</v>
      </c>
      <c r="K5" s="187">
        <f>'C завтраками| Bed and breakfast'!E5</f>
        <v>46024</v>
      </c>
      <c r="L5" s="187">
        <f>'C завтраками| Bed and breakfast'!F5</f>
        <v>46025</v>
      </c>
      <c r="M5" s="187">
        <f>'C завтраками| Bed and breakfast'!G5</f>
        <v>46026</v>
      </c>
      <c r="N5" s="187">
        <f>'C завтраками| Bed and breakfast'!H5</f>
        <v>46027</v>
      </c>
      <c r="O5" s="187">
        <f>'C завтраками| Bed and breakfast'!I5</f>
        <v>46028</v>
      </c>
      <c r="P5" s="187">
        <f>'C завтраками| Bed and breakfast'!J5</f>
        <v>46029</v>
      </c>
      <c r="Q5" s="187">
        <f>'C завтраками| Bed and breakfast'!K5</f>
        <v>46030</v>
      </c>
      <c r="R5" s="187">
        <f>'C завтраками| Bed and breakfast'!L5</f>
        <v>46031</v>
      </c>
      <c r="S5" s="187">
        <f>'C завтраками| Bed and breakfast'!M5</f>
        <v>46032</v>
      </c>
      <c r="T5" s="187">
        <f>'C завтраками| Bed and breakfast'!N5</f>
        <v>46033</v>
      </c>
      <c r="U5" s="187">
        <f>'C завтраками| Bed and breakfast'!O5</f>
        <v>46034</v>
      </c>
      <c r="V5" s="187">
        <f>'C завтраками| Bed and breakfast'!P5</f>
        <v>46035</v>
      </c>
      <c r="W5" s="187">
        <f>'C завтраками| Bed and breakfast'!Q5</f>
        <v>46036</v>
      </c>
      <c r="X5" s="187">
        <f>'C завтраками| Bed and breakfast'!R5</f>
        <v>46037</v>
      </c>
      <c r="Y5" s="187">
        <f>'C завтраками| Bed and breakfast'!S5</f>
        <v>46038</v>
      </c>
      <c r="Z5" s="187">
        <f>'C завтраками| Bed and breakfast'!T5</f>
        <v>46039</v>
      </c>
      <c r="AA5" s="187">
        <f>'C завтраками| Bed and breakfast'!U5</f>
        <v>46040</v>
      </c>
      <c r="AB5" s="187">
        <f>'C завтраками| Bed and breakfast'!V5</f>
        <v>46041</v>
      </c>
      <c r="AC5" s="187">
        <f>'C завтраками| Bed and breakfast'!W5</f>
        <v>46042</v>
      </c>
      <c r="AD5" s="187">
        <f>'C завтраками| Bed and breakfast'!X5</f>
        <v>46043</v>
      </c>
      <c r="AE5" s="187">
        <f>'C завтраками| Bed and breakfast'!Y5</f>
        <v>46044</v>
      </c>
      <c r="AF5" s="187">
        <f>'C завтраками| Bed and breakfast'!Z5</f>
        <v>46045</v>
      </c>
      <c r="AG5" s="187">
        <f>'C завтраками| Bed and breakfast'!AA5</f>
        <v>46046</v>
      </c>
      <c r="AH5" s="187">
        <f>'C завтраками| Bed and breakfast'!AB5</f>
        <v>46047</v>
      </c>
      <c r="AI5" s="187">
        <f>'C завтраками| Bed and breakfast'!AC5</f>
        <v>46048</v>
      </c>
      <c r="AJ5" s="187">
        <f>'C завтраками| Bed and breakfast'!AD5</f>
        <v>46049</v>
      </c>
      <c r="AK5" s="187">
        <f>'C завтраками| Bed and breakfast'!AE5</f>
        <v>46050</v>
      </c>
      <c r="AL5" s="187">
        <f>'C завтраками| Bed and breakfast'!AF5</f>
        <v>46051</v>
      </c>
      <c r="AM5" s="187">
        <f>'C завтраками| Bed and breakfast'!AG5</f>
        <v>46052</v>
      </c>
      <c r="AN5" s="187">
        <f>'C завтраками| Bed and breakfast'!AH5</f>
        <v>46053</v>
      </c>
      <c r="AO5" s="187">
        <f>'C завтраками| Bed and breakfast'!AI5</f>
        <v>46054</v>
      </c>
      <c r="AP5" s="187">
        <f>'C завтраками| Bed and breakfast'!AJ5</f>
        <v>46055</v>
      </c>
      <c r="AQ5" s="187">
        <f>'C завтраками| Bed and breakfast'!AK5</f>
        <v>46056</v>
      </c>
      <c r="AR5" s="187">
        <f>'C завтраками| Bed and breakfast'!AL5</f>
        <v>46057</v>
      </c>
      <c r="AS5" s="187">
        <f>'C завтраками| Bed and breakfast'!AM5</f>
        <v>46058</v>
      </c>
      <c r="AT5" s="187">
        <f>'C завтраками| Bed and breakfast'!AN5</f>
        <v>46059</v>
      </c>
      <c r="AU5" s="187">
        <f>'C завтраками| Bed and breakfast'!AO5</f>
        <v>46060</v>
      </c>
      <c r="AV5" s="187">
        <f>'C завтраками| Bed and breakfast'!AP5</f>
        <v>46061</v>
      </c>
      <c r="AW5" s="187">
        <f>'C завтраками| Bed and breakfast'!AQ5</f>
        <v>46062</v>
      </c>
      <c r="AX5" s="187">
        <f>'C завтраками| Bed and breakfast'!AR5</f>
        <v>46063</v>
      </c>
      <c r="AY5" s="187">
        <f>'C завтраками| Bed and breakfast'!AS5</f>
        <v>46064</v>
      </c>
      <c r="AZ5" s="187">
        <f>'C завтраками| Bed and breakfast'!AT5</f>
        <v>46065</v>
      </c>
      <c r="BA5" s="187">
        <f>'C завтраками| Bed and breakfast'!AU5</f>
        <v>46066</v>
      </c>
      <c r="BB5" s="187">
        <f>'C завтраками| Bed and breakfast'!AV5</f>
        <v>46067</v>
      </c>
      <c r="BC5" s="187">
        <f>'C завтраками| Bed and breakfast'!AW5</f>
        <v>46068</v>
      </c>
      <c r="BD5" s="187">
        <f>'C завтраками| Bed and breakfast'!AX5</f>
        <v>46069</v>
      </c>
      <c r="BE5" s="187">
        <f>'C завтраками| Bed and breakfast'!AY5</f>
        <v>46070</v>
      </c>
      <c r="BF5" s="187">
        <f>'C завтраками| Bed and breakfast'!AZ5</f>
        <v>46071</v>
      </c>
      <c r="BG5" s="187">
        <f>'C завтраками| Bed and breakfast'!BA5</f>
        <v>46072</v>
      </c>
      <c r="BH5" s="187">
        <f>'C завтраками| Bed and breakfast'!BB5</f>
        <v>46073</v>
      </c>
      <c r="BI5" s="187">
        <f>'C завтраками| Bed and breakfast'!BC5</f>
        <v>46074</v>
      </c>
      <c r="BJ5" s="187">
        <f>'C завтраками| Bed and breakfast'!BD5</f>
        <v>46075</v>
      </c>
      <c r="BK5" s="187">
        <f>'C завтраками| Bed and breakfast'!BE5</f>
        <v>46076</v>
      </c>
      <c r="BL5" s="187">
        <f>'C завтраками| Bed and breakfast'!BF5</f>
        <v>46077</v>
      </c>
      <c r="BM5" s="187">
        <f>'C завтраками| Bed and breakfast'!BG5</f>
        <v>46078</v>
      </c>
      <c r="BN5" s="187">
        <f>'C завтраками| Bed and breakfast'!BH5</f>
        <v>46079</v>
      </c>
      <c r="BO5" s="187">
        <f>'C завтраками| Bed and breakfast'!BI5</f>
        <v>46080</v>
      </c>
      <c r="BP5" s="187">
        <f>'C завтраками| Bed and breakfast'!BJ5</f>
        <v>46081</v>
      </c>
      <c r="BQ5" s="187">
        <f>'C завтраками| Bed and breakfast'!BK5</f>
        <v>46082</v>
      </c>
      <c r="BR5" s="187">
        <f>'C завтраками| Bed and breakfast'!BL5</f>
        <v>46083</v>
      </c>
      <c r="BS5" s="187">
        <f>'C завтраками| Bed and breakfast'!BM5</f>
        <v>46084</v>
      </c>
      <c r="BT5" s="187">
        <f>'C завтраками| Bed and breakfast'!BN5</f>
        <v>46085</v>
      </c>
      <c r="BU5" s="187">
        <f>'C завтраками| Bed and breakfast'!BO5</f>
        <v>46086</v>
      </c>
      <c r="BV5" s="187">
        <f>'C завтраками| Bed and breakfast'!BP5</f>
        <v>46087</v>
      </c>
      <c r="BW5" s="187">
        <f>'C завтраками| Bed and breakfast'!BQ5</f>
        <v>46088</v>
      </c>
      <c r="BX5" s="187">
        <f>'C завтраками| Bed and breakfast'!BR5</f>
        <v>46089</v>
      </c>
      <c r="BY5" s="187">
        <f>'C завтраками| Bed and breakfast'!BS5</f>
        <v>46090</v>
      </c>
      <c r="BZ5" s="187">
        <f>'C завтраками| Bed and breakfast'!BT5</f>
        <v>46091</v>
      </c>
      <c r="CA5" s="187">
        <f>'C завтраками| Bed and breakfast'!BU5</f>
        <v>46092</v>
      </c>
      <c r="CB5" s="187">
        <f>'C завтраками| Bed and breakfast'!BV5</f>
        <v>46093</v>
      </c>
      <c r="CC5" s="187">
        <f>'C завтраками| Bed and breakfast'!BW5</f>
        <v>46094</v>
      </c>
      <c r="CD5" s="187">
        <f>'C завтраками| Bed and breakfast'!BX5</f>
        <v>46095</v>
      </c>
      <c r="CE5" s="187">
        <f>'C завтраками| Bed and breakfast'!BY5</f>
        <v>46096</v>
      </c>
      <c r="CF5" s="187">
        <f>'C завтраками| Bed and breakfast'!BZ5</f>
        <v>46097</v>
      </c>
      <c r="CG5" s="187">
        <f>'C завтраками| Bed and breakfast'!CA5</f>
        <v>46098</v>
      </c>
      <c r="CH5" s="187">
        <f>'C завтраками| Bed and breakfast'!CB5</f>
        <v>46099</v>
      </c>
      <c r="CI5" s="187">
        <f>'C завтраками| Bed and breakfast'!CC5</f>
        <v>46100</v>
      </c>
      <c r="CJ5" s="187">
        <f>'C завтраками| Bed and breakfast'!CD5</f>
        <v>46101</v>
      </c>
      <c r="CK5" s="187">
        <f>'C завтраками| Bed and breakfast'!CE5</f>
        <v>46102</v>
      </c>
      <c r="CL5" s="187">
        <f>'C завтраками| Bed and breakfast'!CF5</f>
        <v>46103</v>
      </c>
      <c r="CM5" s="187">
        <f>'C завтраками| Bed and breakfast'!CG5</f>
        <v>46104</v>
      </c>
      <c r="CN5" s="187">
        <f>'C завтраками| Bed and breakfast'!CH5</f>
        <v>46105</v>
      </c>
      <c r="CO5" s="187">
        <f>'C завтраками| Bed and breakfast'!CI5</f>
        <v>46106</v>
      </c>
      <c r="CP5" s="187">
        <f>'C завтраками| Bed and breakfast'!CJ5</f>
        <v>46107</v>
      </c>
      <c r="CQ5" s="187">
        <f>'C завтраками| Bed and breakfast'!CK5</f>
        <v>46108</v>
      </c>
      <c r="CR5" s="187">
        <f>'C завтраками| Bed and breakfast'!CL5</f>
        <v>46109</v>
      </c>
      <c r="CS5" s="187">
        <f>'C завтраками| Bed and breakfast'!CM5</f>
        <v>46110</v>
      </c>
      <c r="CT5" s="187">
        <f>'C завтраками| Bed and breakfast'!CN5</f>
        <v>46111</v>
      </c>
      <c r="CU5" s="187">
        <f>'C завтраками| Bed and breakfast'!CO5</f>
        <v>46112</v>
      </c>
      <c r="CV5" s="187">
        <f>'C завтраками| Bed and breakfast'!CP5</f>
        <v>46113</v>
      </c>
      <c r="CW5" s="187">
        <f>'C завтраками| Bed and breakfast'!CQ5</f>
        <v>46114</v>
      </c>
      <c r="CX5" s="187">
        <f>'C завтраками| Bed and breakfast'!CR5</f>
        <v>46115</v>
      </c>
      <c r="CY5" s="187">
        <f>'C завтраками| Bed and breakfast'!CS5</f>
        <v>46116</v>
      </c>
      <c r="CZ5" s="187">
        <f>'C завтраками| Bed and breakfast'!CT5</f>
        <v>46117</v>
      </c>
      <c r="DA5" s="187">
        <f>'C завтраками| Bed and breakfast'!CU5</f>
        <v>46118</v>
      </c>
      <c r="DB5" s="187">
        <f>'C завтраками| Bed and breakfast'!CV5</f>
        <v>46119</v>
      </c>
      <c r="DC5" s="187">
        <f>'C завтраками| Bed and breakfast'!CW5</f>
        <v>46120</v>
      </c>
      <c r="DD5" s="187">
        <f>'C завтраками| Bed and breakfast'!CX5</f>
        <v>46121</v>
      </c>
      <c r="DE5" s="187">
        <f>'C завтраками| Bed and breakfast'!CY5</f>
        <v>46122</v>
      </c>
      <c r="DF5" s="187">
        <f>'C завтраками| Bed and breakfast'!CZ5</f>
        <v>46123</v>
      </c>
      <c r="DG5" s="187">
        <f>'C завтраками| Bed and breakfast'!DA5</f>
        <v>46124</v>
      </c>
      <c r="DH5" s="187">
        <f>'C завтраками| Bed and breakfast'!DB5</f>
        <v>46125</v>
      </c>
      <c r="DI5" s="187">
        <f>'C завтраками| Bed and breakfast'!DC5</f>
        <v>46126</v>
      </c>
      <c r="DJ5" s="187">
        <f>'C завтраками| Bed and breakfast'!DD5</f>
        <v>46127</v>
      </c>
      <c r="DK5" s="187">
        <f>'C завтраками| Bed and breakfast'!DE5</f>
        <v>46128</v>
      </c>
      <c r="DL5" s="187">
        <f>'C завтраками| Bed and breakfast'!DF5</f>
        <v>46129</v>
      </c>
      <c r="DM5" s="187">
        <f>'C завтраками| Bed and breakfast'!DG5</f>
        <v>46130</v>
      </c>
      <c r="DN5" s="187">
        <f>'C завтраками| Bed and breakfast'!DH5</f>
        <v>46131</v>
      </c>
      <c r="DO5" s="187">
        <f>'C завтраками| Bed and breakfast'!DI5</f>
        <v>46132</v>
      </c>
      <c r="DP5" s="187">
        <f>'C завтраками| Bed and breakfast'!DJ5</f>
        <v>46133</v>
      </c>
      <c r="DQ5" s="187">
        <f>'C завтраками| Bed and breakfast'!DK5</f>
        <v>46134</v>
      </c>
      <c r="DR5" s="187">
        <f>'C завтраками| Bed and breakfast'!DL5</f>
        <v>46135</v>
      </c>
      <c r="DS5" s="187">
        <f>'C завтраками| Bed and breakfast'!DM5</f>
        <v>46136</v>
      </c>
      <c r="DT5" s="187">
        <f>'C завтраками| Bed and breakfast'!DN5</f>
        <v>46137</v>
      </c>
      <c r="DU5" s="187">
        <f>'C завтраками| Bed and breakfast'!DO5</f>
        <v>46138</v>
      </c>
      <c r="DV5" s="187">
        <f>'C завтраками| Bed and breakfast'!DP5</f>
        <v>46139</v>
      </c>
      <c r="DW5" s="187">
        <f>'C завтраками| Bed and breakfast'!DQ5</f>
        <v>46140</v>
      </c>
      <c r="DX5" s="187">
        <f>'C завтраками| Bed and breakfast'!DR5</f>
        <v>46141</v>
      </c>
      <c r="DY5" s="187">
        <f>'C завтраками| Bed and breakfast'!DS5</f>
        <v>46142</v>
      </c>
      <c r="DZ5" s="187">
        <f>'C завтраками| Bed and breakfast'!DT5</f>
        <v>46143</v>
      </c>
      <c r="EA5" s="187">
        <f>'C завтраками| Bed and breakfast'!DU5</f>
        <v>46144</v>
      </c>
      <c r="EB5" s="187">
        <f>'C завтраками| Bed and breakfast'!DV5</f>
        <v>46145</v>
      </c>
      <c r="EC5" s="187">
        <f>'C завтраками| Bed and breakfast'!DW5</f>
        <v>46146</v>
      </c>
      <c r="ED5" s="187">
        <f>'C завтраками| Bed and breakfast'!DX5</f>
        <v>46147</v>
      </c>
      <c r="EE5" s="187">
        <f>'C завтраками| Bed and breakfast'!DY5</f>
        <v>46148</v>
      </c>
      <c r="EF5" s="187">
        <f>'C завтраками| Bed and breakfast'!DZ5</f>
        <v>46149</v>
      </c>
      <c r="EG5" s="187">
        <f>'C завтраками| Bed and breakfast'!EA5</f>
        <v>46150</v>
      </c>
      <c r="EH5" s="187">
        <f>'C завтраками| Bed and breakfast'!EB5</f>
        <v>46151</v>
      </c>
      <c r="EI5" s="187">
        <f>'C завтраками| Bed and breakfast'!EC5</f>
        <v>46152</v>
      </c>
      <c r="EJ5" s="187">
        <f>'C завтраками| Bed and breakfast'!ED5</f>
        <v>46153</v>
      </c>
      <c r="EK5" s="187">
        <f>'C завтраками| Bed and breakfast'!EE5</f>
        <v>46154</v>
      </c>
      <c r="EL5" s="187">
        <f>'C завтраками| Bed and breakfast'!EF5</f>
        <v>46155</v>
      </c>
      <c r="EM5" s="187">
        <f>'C завтраками| Bed and breakfast'!EG5</f>
        <v>46156</v>
      </c>
      <c r="EN5" s="187">
        <f>'C завтраками| Bed and breakfast'!EH5</f>
        <v>46157</v>
      </c>
      <c r="EO5" s="187">
        <f>'C завтраками| Bed and breakfast'!EI5</f>
        <v>46158</v>
      </c>
      <c r="EP5" s="187">
        <f>'C завтраками| Bed and breakfast'!EJ5</f>
        <v>46159</v>
      </c>
      <c r="EQ5" s="187">
        <f>'C завтраками| Bed and breakfast'!EK5</f>
        <v>46160</v>
      </c>
      <c r="ER5" s="187">
        <f>'C завтраками| Bed and breakfast'!EL5</f>
        <v>46161</v>
      </c>
      <c r="ES5" s="187">
        <f>'C завтраками| Bed and breakfast'!EM5</f>
        <v>46162</v>
      </c>
      <c r="ET5" s="187">
        <f>'C завтраками| Bed and breakfast'!EN5</f>
        <v>46163</v>
      </c>
      <c r="EU5" s="187">
        <f>'C завтраками| Bed and breakfast'!EO5</f>
        <v>46164</v>
      </c>
      <c r="EV5" s="187">
        <f>'C завтраками| Bed and breakfast'!EP5</f>
        <v>46165</v>
      </c>
      <c r="EW5" s="187">
        <f>'C завтраками| Bed and breakfast'!EQ5</f>
        <v>46166</v>
      </c>
      <c r="EX5" s="187">
        <f>'C завтраками| Bed and breakfast'!ER5</f>
        <v>46167</v>
      </c>
      <c r="EY5" s="187">
        <f>'C завтраками| Bed and breakfast'!ES5</f>
        <v>46168</v>
      </c>
      <c r="EZ5" s="187">
        <f>'C завтраками| Bed and breakfast'!ET5</f>
        <v>46169</v>
      </c>
      <c r="FA5" s="187">
        <f>'C завтраками| Bed and breakfast'!EU5</f>
        <v>46170</v>
      </c>
      <c r="FB5" s="187">
        <f>'C завтраками| Bed and breakfast'!EV5</f>
        <v>46171</v>
      </c>
      <c r="FC5" s="187">
        <f>'C завтраками| Bed and breakfast'!EW5</f>
        <v>46172</v>
      </c>
      <c r="FD5" s="187">
        <f>'C завтраками| Bed and breakfast'!EX5</f>
        <v>46173</v>
      </c>
      <c r="FE5" s="187">
        <f>'C завтраками| Bed and breakfast'!EY5</f>
        <v>46174</v>
      </c>
      <c r="FF5" s="187">
        <f>'C завтраками| Bed and breakfast'!EZ5</f>
        <v>46175</v>
      </c>
      <c r="FG5" s="187">
        <f>'C завтраками| Bed and breakfast'!FA5</f>
        <v>46176</v>
      </c>
      <c r="FH5" s="187">
        <f>'C завтраками| Bed and breakfast'!FB5</f>
        <v>46177</v>
      </c>
      <c r="FI5" s="187">
        <f>'C завтраками| Bed and breakfast'!FC5</f>
        <v>46178</v>
      </c>
      <c r="FJ5" s="187">
        <f>'C завтраками| Bed and breakfast'!FD5</f>
        <v>46179</v>
      </c>
      <c r="FK5" s="187">
        <f>'C завтраками| Bed and breakfast'!FE5</f>
        <v>46180</v>
      </c>
      <c r="FL5" s="187">
        <f>'C завтраками| Bed and breakfast'!FF5</f>
        <v>46181</v>
      </c>
      <c r="FM5" s="187">
        <f>'C завтраками| Bed and breakfast'!FG5</f>
        <v>46182</v>
      </c>
      <c r="FN5" s="187">
        <f>'C завтраками| Bed and breakfast'!FH5</f>
        <v>46183</v>
      </c>
      <c r="FO5" s="187">
        <f>'C завтраками| Bed and breakfast'!FI5</f>
        <v>46184</v>
      </c>
      <c r="FP5" s="187">
        <f>'C завтраками| Bed and breakfast'!FJ5</f>
        <v>46185</v>
      </c>
      <c r="FQ5" s="187">
        <f>'C завтраками| Bed and breakfast'!FK5</f>
        <v>46186</v>
      </c>
      <c r="FR5" s="187">
        <f>'C завтраками| Bed and breakfast'!FL5</f>
        <v>46187</v>
      </c>
      <c r="FS5" s="187">
        <f>'C завтраками| Bed and breakfast'!FM5</f>
        <v>46188</v>
      </c>
      <c r="FT5" s="187">
        <f>'C завтраками| Bed and breakfast'!FN5</f>
        <v>46189</v>
      </c>
      <c r="FU5" s="187">
        <f>'C завтраками| Bed and breakfast'!FO5</f>
        <v>46190</v>
      </c>
      <c r="FV5" s="187">
        <f>'C завтраками| Bed and breakfast'!FP5</f>
        <v>46191</v>
      </c>
      <c r="FW5" s="187">
        <f>'C завтраками| Bed and breakfast'!FQ5</f>
        <v>46192</v>
      </c>
      <c r="FX5" s="187">
        <f>'C завтраками| Bed and breakfast'!FR5</f>
        <v>46193</v>
      </c>
      <c r="FY5" s="187">
        <f>'C завтраками| Bed and breakfast'!FS5</f>
        <v>46194</v>
      </c>
      <c r="FZ5" s="187">
        <f>'C завтраками| Bed and breakfast'!FT5</f>
        <v>46195</v>
      </c>
      <c r="GA5" s="187">
        <f>'C завтраками| Bed and breakfast'!FU5</f>
        <v>46196</v>
      </c>
      <c r="GB5" s="187">
        <f>'C завтраками| Bed and breakfast'!FV5</f>
        <v>46197</v>
      </c>
      <c r="GC5" s="187">
        <f>'C завтраками| Bed and breakfast'!FW5</f>
        <v>46198</v>
      </c>
      <c r="GD5" s="187">
        <f>'C завтраками| Bed and breakfast'!FX5</f>
        <v>46199</v>
      </c>
      <c r="GE5" s="187">
        <f>'C завтраками| Bed and breakfast'!FY5</f>
        <v>46200</v>
      </c>
      <c r="GF5" s="187">
        <f>'C завтраками| Bed and breakfast'!FZ5</f>
        <v>46201</v>
      </c>
      <c r="GG5" s="187">
        <f>'C завтраками| Bed and breakfast'!GA5</f>
        <v>46202</v>
      </c>
      <c r="GH5" s="187">
        <f>'C завтраками| Bed and breakfast'!GB5</f>
        <v>46203</v>
      </c>
      <c r="GI5" s="187">
        <f>'C завтраками| Bed and breakfast'!GC5</f>
        <v>46204</v>
      </c>
      <c r="GJ5" s="187">
        <f>'C завтраками| Bed and breakfast'!GD5</f>
        <v>46205</v>
      </c>
      <c r="GK5" s="187">
        <f>'C завтраками| Bed and breakfast'!GE5</f>
        <v>46206</v>
      </c>
      <c r="GL5" s="187">
        <f>'C завтраками| Bed and breakfast'!GF5</f>
        <v>46207</v>
      </c>
      <c r="GM5" s="187">
        <f>'C завтраками| Bed and breakfast'!GG5</f>
        <v>46208</v>
      </c>
      <c r="GN5" s="187">
        <f>'C завтраками| Bed and breakfast'!GH5</f>
        <v>46209</v>
      </c>
      <c r="GO5" s="187">
        <f>'C завтраками| Bed and breakfast'!GI5</f>
        <v>46210</v>
      </c>
      <c r="GP5" s="187">
        <f>'C завтраками| Bed and breakfast'!GJ5</f>
        <v>46211</v>
      </c>
      <c r="GQ5" s="187">
        <f>'C завтраками| Bed and breakfast'!GK5</f>
        <v>46212</v>
      </c>
      <c r="GR5" s="187">
        <f>'C завтраками| Bed and breakfast'!GL5</f>
        <v>46213</v>
      </c>
      <c r="GS5" s="187">
        <f>'C завтраками| Bed and breakfast'!GM5</f>
        <v>46214</v>
      </c>
      <c r="GT5" s="187">
        <f>'C завтраками| Bed and breakfast'!GN5</f>
        <v>46215</v>
      </c>
      <c r="GU5" s="187">
        <f>'C завтраками| Bed and breakfast'!GO5</f>
        <v>46216</v>
      </c>
      <c r="GV5" s="187">
        <f>'C завтраками| Bed and breakfast'!GP5</f>
        <v>46217</v>
      </c>
      <c r="GW5" s="187">
        <f>'C завтраками| Bed and breakfast'!GQ5</f>
        <v>46218</v>
      </c>
      <c r="GX5" s="187">
        <f>'C завтраками| Bed and breakfast'!GR5</f>
        <v>46219</v>
      </c>
      <c r="GY5" s="187">
        <f>'C завтраками| Bed and breakfast'!GS5</f>
        <v>46220</v>
      </c>
      <c r="GZ5" s="187">
        <f>'C завтраками| Bed and breakfast'!GT5</f>
        <v>46221</v>
      </c>
      <c r="HA5" s="187">
        <f>'C завтраками| Bed and breakfast'!GU5</f>
        <v>46222</v>
      </c>
      <c r="HB5" s="187">
        <f>'C завтраками| Bed and breakfast'!GV5</f>
        <v>46223</v>
      </c>
      <c r="HC5" s="187">
        <f>'C завтраками| Bed and breakfast'!GW5</f>
        <v>46224</v>
      </c>
      <c r="HD5" s="187">
        <f>'C завтраками| Bed and breakfast'!GX5</f>
        <v>46225</v>
      </c>
      <c r="HE5" s="187">
        <f>'C завтраками| Bed and breakfast'!GY5</f>
        <v>46226</v>
      </c>
      <c r="HF5" s="187">
        <f>'C завтраками| Bed and breakfast'!GZ5</f>
        <v>46227</v>
      </c>
      <c r="HG5" s="187">
        <f>'C завтраками| Bed and breakfast'!HA5</f>
        <v>46228</v>
      </c>
      <c r="HH5" s="187">
        <f>'C завтраками| Bed and breakfast'!HB5</f>
        <v>46229</v>
      </c>
      <c r="HI5" s="187">
        <f>'C завтраками| Bed and breakfast'!HC5</f>
        <v>46230</v>
      </c>
      <c r="HJ5" s="187">
        <f>'C завтраками| Bed and breakfast'!HD5</f>
        <v>46231</v>
      </c>
      <c r="HK5" s="187">
        <f>'C завтраками| Bed and breakfast'!HE5</f>
        <v>46232</v>
      </c>
      <c r="HL5" s="187">
        <f>'C завтраками| Bed and breakfast'!HF5</f>
        <v>46233</v>
      </c>
      <c r="HM5" s="187">
        <f>'C завтраками| Bed and breakfast'!HG5</f>
        <v>46234</v>
      </c>
      <c r="HN5" s="187">
        <f>'C завтраками| Bed and breakfast'!HH5</f>
        <v>46235</v>
      </c>
      <c r="HO5" s="187">
        <f>'C завтраками| Bed and breakfast'!HI5</f>
        <v>46236</v>
      </c>
      <c r="HP5" s="187">
        <f>'C завтраками| Bed and breakfast'!HJ5</f>
        <v>46237</v>
      </c>
      <c r="HQ5" s="187">
        <f>'C завтраками| Bed and breakfast'!HK5</f>
        <v>46238</v>
      </c>
      <c r="HR5" s="187">
        <f>'C завтраками| Bed and breakfast'!HL5</f>
        <v>46239</v>
      </c>
      <c r="HS5" s="187">
        <f>'C завтраками| Bed and breakfast'!HM5</f>
        <v>46240</v>
      </c>
      <c r="HT5" s="187">
        <f>'C завтраками| Bed and breakfast'!HN5</f>
        <v>46241</v>
      </c>
      <c r="HU5" s="187">
        <f>'C завтраками| Bed and breakfast'!HO5</f>
        <v>46242</v>
      </c>
      <c r="HV5" s="187">
        <f>'C завтраками| Bed and breakfast'!HP5</f>
        <v>46243</v>
      </c>
      <c r="HW5" s="187">
        <f>'C завтраками| Bed and breakfast'!HQ5</f>
        <v>46244</v>
      </c>
      <c r="HX5" s="187">
        <f>'C завтраками| Bed and breakfast'!HR5</f>
        <v>46245</v>
      </c>
      <c r="HY5" s="187">
        <f>'C завтраками| Bed and breakfast'!HS5</f>
        <v>46246</v>
      </c>
      <c r="HZ5" s="187">
        <f>'C завтраками| Bed and breakfast'!HT5</f>
        <v>46247</v>
      </c>
      <c r="IA5" s="187">
        <f>'C завтраками| Bed and breakfast'!HU5</f>
        <v>46248</v>
      </c>
      <c r="IB5" s="187">
        <f>'C завтраками| Bed and breakfast'!HV5</f>
        <v>46249</v>
      </c>
      <c r="IC5" s="187">
        <f>'C завтраками| Bed and breakfast'!HW5</f>
        <v>46250</v>
      </c>
      <c r="ID5" s="187">
        <f>'C завтраками| Bed and breakfast'!HX5</f>
        <v>46251</v>
      </c>
      <c r="IE5" s="187">
        <f>'C завтраками| Bed and breakfast'!HY5</f>
        <v>46252</v>
      </c>
      <c r="IF5" s="187">
        <f>'C завтраками| Bed and breakfast'!HZ5</f>
        <v>46253</v>
      </c>
      <c r="IG5" s="187">
        <f>'C завтраками| Bed and breakfast'!IA5</f>
        <v>46254</v>
      </c>
      <c r="IH5" s="187">
        <f>'C завтраками| Bed and breakfast'!IB5</f>
        <v>46255</v>
      </c>
      <c r="II5" s="187">
        <f>'C завтраками| Bed and breakfast'!IC5</f>
        <v>46256</v>
      </c>
      <c r="IJ5" s="187">
        <f>'C завтраками| Bed and breakfast'!ID5</f>
        <v>46257</v>
      </c>
      <c r="IK5" s="187">
        <f>'C завтраками| Bed and breakfast'!IE5</f>
        <v>46258</v>
      </c>
      <c r="IL5" s="187">
        <f>'C завтраками| Bed and breakfast'!IF5</f>
        <v>46259</v>
      </c>
      <c r="IM5" s="187">
        <f>'C завтраками| Bed and breakfast'!IG5</f>
        <v>46260</v>
      </c>
      <c r="IN5" s="187">
        <f>'C завтраками| Bed and breakfast'!IH5</f>
        <v>46261</v>
      </c>
      <c r="IO5" s="187">
        <f>'C завтраками| Bed and breakfast'!II5</f>
        <v>46262</v>
      </c>
      <c r="IP5" s="187">
        <f>'C завтраками| Bed and breakfast'!IJ5</f>
        <v>46263</v>
      </c>
      <c r="IQ5" s="187">
        <f>'C завтраками| Bed and breakfast'!IK5</f>
        <v>46264</v>
      </c>
      <c r="IR5" s="187">
        <f>'C завтраками| Bed and breakfast'!IL5</f>
        <v>46265</v>
      </c>
      <c r="IS5" s="187">
        <f>'C завтраками| Bed and breakfast'!IM5</f>
        <v>46266</v>
      </c>
      <c r="IT5" s="187">
        <f>'C завтраками| Bed and breakfast'!IN5</f>
        <v>46267</v>
      </c>
      <c r="IU5" s="187">
        <f>'C завтраками| Bed and breakfast'!IO5</f>
        <v>46268</v>
      </c>
      <c r="IV5" s="187">
        <f>'C завтраками| Bed and breakfast'!IP5</f>
        <v>46269</v>
      </c>
      <c r="IW5" s="187">
        <f>'C завтраками| Bed and breakfast'!IQ5</f>
        <v>46270</v>
      </c>
      <c r="IX5" s="187">
        <f>'C завтраками| Bed and breakfast'!IR5</f>
        <v>46271</v>
      </c>
      <c r="IY5" s="187">
        <f>'C завтраками| Bed and breakfast'!IS5</f>
        <v>46272</v>
      </c>
      <c r="IZ5" s="187">
        <f>'C завтраками| Bed and breakfast'!IT5</f>
        <v>46273</v>
      </c>
      <c r="JA5" s="187">
        <f>'C завтраками| Bed and breakfast'!IU5</f>
        <v>46274</v>
      </c>
      <c r="JB5" s="187">
        <f>'C завтраками| Bed and breakfast'!IV5</f>
        <v>46275</v>
      </c>
      <c r="JC5" s="187">
        <f>'C завтраками| Bed and breakfast'!IW5</f>
        <v>46276</v>
      </c>
      <c r="JD5" s="187">
        <f>'C завтраками| Bed and breakfast'!IX5</f>
        <v>46277</v>
      </c>
      <c r="JE5" s="187">
        <f>'C завтраками| Bed and breakfast'!IY5</f>
        <v>46278</v>
      </c>
      <c r="JF5" s="187">
        <f>'C завтраками| Bed and breakfast'!IZ5</f>
        <v>46279</v>
      </c>
      <c r="JG5" s="187">
        <f>'C завтраками| Bed and breakfast'!JA5</f>
        <v>46280</v>
      </c>
      <c r="JH5" s="187">
        <f>'C завтраками| Bed and breakfast'!JB5</f>
        <v>46281</v>
      </c>
      <c r="JI5" s="187">
        <f>'C завтраками| Bed and breakfast'!JC5</f>
        <v>46282</v>
      </c>
      <c r="JJ5" s="187">
        <f>'C завтраками| Bed and breakfast'!JD5</f>
        <v>46283</v>
      </c>
      <c r="JK5" s="187">
        <f>'C завтраками| Bed and breakfast'!JE5</f>
        <v>46284</v>
      </c>
      <c r="JL5" s="187">
        <f>'C завтраками| Bed and breakfast'!JF5</f>
        <v>46285</v>
      </c>
      <c r="JM5" s="187">
        <f>'C завтраками| Bed and breakfast'!JG5</f>
        <v>46286</v>
      </c>
      <c r="JN5" s="187">
        <f>'C завтраками| Bed and breakfast'!JH5</f>
        <v>46287</v>
      </c>
      <c r="JO5" s="187">
        <f>'C завтраками| Bed and breakfast'!JI5</f>
        <v>46288</v>
      </c>
      <c r="JP5" s="187">
        <f>'C завтраками| Bed and breakfast'!JJ5</f>
        <v>46289</v>
      </c>
      <c r="JQ5" s="187">
        <f>'C завтраками| Bed and breakfast'!JK5</f>
        <v>46290</v>
      </c>
      <c r="JR5" s="187">
        <f>'C завтраками| Bed and breakfast'!JL5</f>
        <v>46291</v>
      </c>
      <c r="JS5" s="187">
        <f>'C завтраками| Bed and breakfast'!JM5</f>
        <v>46292</v>
      </c>
      <c r="JT5" s="187">
        <f>'C завтраками| Bed and breakfast'!JN5</f>
        <v>46293</v>
      </c>
      <c r="JU5" s="187">
        <f>'C завтраками| Bed and breakfast'!JO5</f>
        <v>46294</v>
      </c>
      <c r="JV5" s="187">
        <f>'C завтраками| Bed and breakfast'!JP5</f>
        <v>46295</v>
      </c>
    </row>
    <row r="6" spans="1:282" s="53" customFormat="1" x14ac:dyDescent="0.2">
      <c r="A6" s="42" t="s">
        <v>83</v>
      </c>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c r="DS6" s="189"/>
      <c r="DT6" s="189"/>
      <c r="DU6" s="189"/>
      <c r="DV6" s="189"/>
      <c r="DW6" s="189"/>
      <c r="DX6" s="189"/>
      <c r="DY6" s="189"/>
      <c r="DZ6" s="189"/>
      <c r="EA6" s="189"/>
      <c r="EB6" s="189"/>
      <c r="EC6" s="189"/>
      <c r="ED6" s="189"/>
      <c r="EE6" s="189"/>
      <c r="EF6" s="189"/>
      <c r="EG6" s="189"/>
      <c r="EH6" s="189"/>
      <c r="EI6" s="189"/>
      <c r="EJ6" s="189"/>
      <c r="EK6" s="189"/>
      <c r="EL6" s="189"/>
      <c r="EM6" s="189"/>
      <c r="EN6" s="189"/>
      <c r="EO6" s="189"/>
      <c r="EP6" s="189"/>
      <c r="EQ6" s="189"/>
      <c r="ER6" s="189"/>
      <c r="ES6" s="189"/>
      <c r="ET6" s="189"/>
      <c r="EU6" s="189"/>
      <c r="EV6" s="189"/>
      <c r="EW6" s="189"/>
      <c r="EX6" s="189"/>
      <c r="EY6" s="189"/>
      <c r="EZ6" s="189"/>
      <c r="FA6" s="189"/>
      <c r="FB6" s="189"/>
      <c r="FC6" s="189"/>
      <c r="FD6" s="189"/>
      <c r="FE6" s="189"/>
      <c r="FF6" s="189"/>
      <c r="FG6" s="189"/>
      <c r="FH6" s="189"/>
      <c r="FI6" s="189"/>
      <c r="FJ6" s="189"/>
      <c r="FK6" s="189"/>
      <c r="FL6" s="189"/>
      <c r="FM6" s="189"/>
      <c r="FN6" s="189"/>
      <c r="FO6" s="189"/>
      <c r="FP6" s="189"/>
      <c r="FQ6" s="189"/>
      <c r="FR6" s="189"/>
      <c r="FS6" s="189"/>
      <c r="FT6" s="189"/>
      <c r="FU6" s="189"/>
      <c r="FV6" s="189"/>
      <c r="FW6" s="189"/>
      <c r="FX6" s="189"/>
      <c r="FY6" s="189"/>
      <c r="FZ6" s="189"/>
      <c r="GA6" s="189"/>
      <c r="GB6" s="189"/>
      <c r="GC6" s="189"/>
      <c r="GD6" s="189"/>
      <c r="GE6" s="189"/>
      <c r="GF6" s="189"/>
      <c r="GG6" s="189"/>
      <c r="GH6" s="189"/>
      <c r="GI6" s="189"/>
      <c r="GJ6" s="189"/>
      <c r="GK6" s="189"/>
      <c r="GL6" s="189"/>
      <c r="GM6" s="189"/>
      <c r="GN6" s="189"/>
      <c r="GO6" s="189"/>
      <c r="GP6" s="189"/>
      <c r="GQ6" s="189"/>
      <c r="GR6" s="189"/>
      <c r="GS6" s="189"/>
      <c r="GT6" s="189"/>
      <c r="GU6" s="189"/>
      <c r="GV6" s="189"/>
      <c r="GW6" s="189"/>
      <c r="GX6" s="189"/>
      <c r="GY6" s="189"/>
      <c r="GZ6" s="189"/>
      <c r="HA6" s="189"/>
      <c r="HB6" s="189"/>
      <c r="HC6" s="189"/>
      <c r="HD6" s="189"/>
      <c r="HE6" s="189"/>
      <c r="HF6" s="189"/>
      <c r="HG6" s="189"/>
      <c r="HH6" s="189"/>
      <c r="HI6" s="189"/>
      <c r="HJ6" s="189"/>
      <c r="HK6" s="189"/>
      <c r="HL6" s="189"/>
      <c r="HM6" s="189"/>
      <c r="HN6" s="189"/>
      <c r="HO6" s="189"/>
      <c r="HP6" s="189"/>
      <c r="HQ6" s="189"/>
      <c r="HR6" s="189"/>
      <c r="HS6" s="189"/>
      <c r="HT6" s="189"/>
      <c r="HU6" s="189"/>
      <c r="HV6" s="189"/>
      <c r="HW6" s="189"/>
      <c r="HX6" s="189"/>
      <c r="HY6" s="189"/>
      <c r="HZ6" s="189"/>
      <c r="IA6" s="189"/>
      <c r="IB6" s="189"/>
      <c r="IC6" s="189"/>
      <c r="ID6" s="189"/>
      <c r="IE6" s="189"/>
      <c r="IF6" s="189"/>
      <c r="IG6" s="189"/>
      <c r="IH6" s="189"/>
      <c r="II6" s="189"/>
      <c r="IJ6" s="189"/>
      <c r="IK6" s="189"/>
      <c r="IL6" s="189"/>
      <c r="IM6" s="189"/>
      <c r="IN6" s="189"/>
      <c r="IO6" s="189"/>
      <c r="IP6" s="189"/>
      <c r="IQ6" s="189"/>
      <c r="IR6" s="189"/>
      <c r="IS6" s="189"/>
      <c r="IT6" s="189"/>
      <c r="IU6" s="189"/>
      <c r="IV6" s="189"/>
      <c r="IW6" s="189"/>
      <c r="IX6" s="189"/>
      <c r="IY6" s="189"/>
      <c r="IZ6" s="189"/>
      <c r="JA6" s="189"/>
      <c r="JB6" s="189"/>
      <c r="JC6" s="189"/>
      <c r="JD6" s="189"/>
      <c r="JE6" s="189"/>
      <c r="JF6" s="189"/>
      <c r="JG6" s="189"/>
      <c r="JH6" s="189"/>
      <c r="JI6" s="189"/>
      <c r="JJ6" s="189"/>
      <c r="JK6" s="189"/>
      <c r="JL6" s="189"/>
      <c r="JM6" s="189"/>
      <c r="JN6" s="189"/>
      <c r="JO6" s="189"/>
      <c r="JP6" s="189"/>
      <c r="JQ6" s="189"/>
      <c r="JR6" s="189"/>
      <c r="JS6" s="189"/>
      <c r="JT6" s="189"/>
      <c r="JU6" s="189"/>
      <c r="JV6" s="189"/>
    </row>
    <row r="7" spans="1:282" s="53" customFormat="1" x14ac:dyDescent="0.2">
      <c r="A7" s="88">
        <v>1</v>
      </c>
      <c r="B7" s="8" t="e">
        <f>'C завтраками| Bed and breakfast'!#REF!*0.9</f>
        <v>#REF!</v>
      </c>
      <c r="C7" s="8" t="e">
        <f>'C завтраками| Bed and breakfast'!#REF!*0.9</f>
        <v>#REF!</v>
      </c>
      <c r="D7" s="8" t="e">
        <f>'C завтраками| Bed and breakfast'!#REF!*0.9</f>
        <v>#REF!</v>
      </c>
      <c r="E7" s="8" t="e">
        <f>'C завтраками| Bed and breakfast'!#REF!*0.9</f>
        <v>#REF!</v>
      </c>
      <c r="F7" s="8" t="e">
        <f>'C завтраками| Bed and breakfast'!#REF!*0.9</f>
        <v>#REF!</v>
      </c>
      <c r="G7" s="8" t="e">
        <f>'C завтраками| Bed and breakfast'!#REF!*0.9</f>
        <v>#REF!</v>
      </c>
      <c r="H7" s="8">
        <f>'C завтраками| Bed and breakfast'!B7*0.9</f>
        <v>33525</v>
      </c>
      <c r="I7" s="8">
        <f>'C завтраками| Bed and breakfast'!C7*0.9</f>
        <v>46575</v>
      </c>
      <c r="J7" s="8">
        <f>'C завтраками| Bed and breakfast'!D7*0.9</f>
        <v>46575</v>
      </c>
      <c r="K7" s="8">
        <f>'C завтраками| Bed and breakfast'!E7*0.9</f>
        <v>46575</v>
      </c>
      <c r="L7" s="8">
        <f>'C завтраками| Bed and breakfast'!F7*0.9</f>
        <v>40275</v>
      </c>
      <c r="M7" s="8">
        <f>'C завтраками| Bed and breakfast'!G7*0.9</f>
        <v>40275</v>
      </c>
      <c r="N7" s="8">
        <f>'C завтраками| Bed and breakfast'!H7*0.9</f>
        <v>40275</v>
      </c>
      <c r="O7" s="8">
        <f>'C завтраками| Bed and breakfast'!I7*0.9</f>
        <v>40275</v>
      </c>
      <c r="P7" s="8">
        <f>'C завтраками| Bed and breakfast'!J7*0.9</f>
        <v>40275</v>
      </c>
      <c r="Q7" s="8">
        <f>'C завтраками| Bed and breakfast'!K7*0.9</f>
        <v>40275</v>
      </c>
      <c r="R7" s="8">
        <f>'C завтраками| Bed and breakfast'!L7*0.9</f>
        <v>32805</v>
      </c>
      <c r="S7" s="8">
        <f>'C завтраками| Bed and breakfast'!M7*0.9</f>
        <v>17955</v>
      </c>
      <c r="T7" s="8">
        <f>'C завтраками| Bed and breakfast'!N7*0.9</f>
        <v>17955</v>
      </c>
      <c r="U7" s="8">
        <f>'C завтраками| Bed and breakfast'!O7*0.9</f>
        <v>17955</v>
      </c>
      <c r="V7" s="8">
        <f>'C завтраками| Bed and breakfast'!P7*0.9</f>
        <v>17955</v>
      </c>
      <c r="W7" s="8">
        <f>'C завтраками| Bed and breakfast'!Q7*0.9</f>
        <v>17955</v>
      </c>
      <c r="X7" s="8">
        <f>'C завтраками| Bed and breakfast'!R7*0.9</f>
        <v>19755</v>
      </c>
      <c r="Y7" s="8">
        <f>'C завтраками| Bed and breakfast'!S7*0.9</f>
        <v>19755</v>
      </c>
      <c r="Z7" s="8">
        <f>'C завтраками| Bed and breakfast'!T7*0.9</f>
        <v>19755</v>
      </c>
      <c r="AA7" s="8">
        <f>'C завтраками| Bed and breakfast'!U7*0.9</f>
        <v>19755</v>
      </c>
      <c r="AB7" s="8">
        <f>'C завтраками| Bed and breakfast'!V7*0.9</f>
        <v>19755</v>
      </c>
      <c r="AC7" s="8">
        <f>'C завтраками| Bed and breakfast'!W7*0.9</f>
        <v>17955</v>
      </c>
      <c r="AD7" s="8">
        <f>'C завтраками| Bed and breakfast'!X7*0.9</f>
        <v>17955</v>
      </c>
      <c r="AE7" s="8">
        <f>'C завтраками| Bed and breakfast'!Y7*0.9</f>
        <v>17955</v>
      </c>
      <c r="AF7" s="8">
        <f>'C завтраками| Bed and breakfast'!Z7*0.9</f>
        <v>17955</v>
      </c>
      <c r="AG7" s="8">
        <f>'C завтраками| Bed and breakfast'!AA7*0.9</f>
        <v>17955</v>
      </c>
      <c r="AH7" s="8">
        <f>'C завтраками| Bed and breakfast'!AB7*0.9</f>
        <v>21555</v>
      </c>
      <c r="AI7" s="8">
        <f>'C завтраками| Bed and breakfast'!AC7*0.9</f>
        <v>21555</v>
      </c>
      <c r="AJ7" s="8">
        <f>'C завтраками| Bed and breakfast'!AD7*0.9</f>
        <v>21555</v>
      </c>
      <c r="AK7" s="8">
        <f>'C завтраками| Bed and breakfast'!AE7*0.9</f>
        <v>21555</v>
      </c>
      <c r="AL7" s="8">
        <f>'C завтраками| Bed and breakfast'!AF7*0.9</f>
        <v>21555</v>
      </c>
      <c r="AM7" s="8">
        <f>'C завтраками| Bed and breakfast'!AG7*0.9</f>
        <v>23355</v>
      </c>
      <c r="AN7" s="8">
        <f>'C завтраками| Bed and breakfast'!AH7*0.9</f>
        <v>25605</v>
      </c>
      <c r="AO7" s="8">
        <f>'C завтраками| Bed and breakfast'!AI7*0.9</f>
        <v>26055</v>
      </c>
      <c r="AP7" s="8">
        <f>'C завтраками| Bed and breakfast'!AJ7*0.9</f>
        <v>26055</v>
      </c>
      <c r="AQ7" s="8">
        <f>'C завтраками| Bed and breakfast'!AK7*0.9</f>
        <v>26055</v>
      </c>
      <c r="AR7" s="8">
        <f>'C завтраками| Bed and breakfast'!AL7*0.9</f>
        <v>26055</v>
      </c>
      <c r="AS7" s="8">
        <f>'C завтраками| Bed and breakfast'!AM7*0.9</f>
        <v>26055</v>
      </c>
      <c r="AT7" s="8">
        <f>'C завтраками| Bed and breakfast'!AN7*0.9</f>
        <v>26055</v>
      </c>
      <c r="AU7" s="8">
        <f>'C завтраками| Bed and breakfast'!AO7*0.9</f>
        <v>26055</v>
      </c>
      <c r="AV7" s="8">
        <f>'C завтраками| Bed and breakfast'!AP7*0.9</f>
        <v>26055</v>
      </c>
      <c r="AW7" s="8">
        <f>'C завтраками| Bed and breakfast'!AQ7*0.9</f>
        <v>26055</v>
      </c>
      <c r="AX7" s="8">
        <f>'C завтраками| Bed and breakfast'!AR7*0.9</f>
        <v>26055</v>
      </c>
      <c r="AY7" s="8">
        <f>'C завтраками| Bed and breakfast'!AS7*0.9</f>
        <v>24255</v>
      </c>
      <c r="AZ7" s="8">
        <f>'C завтраками| Bed and breakfast'!AT7*0.9</f>
        <v>24255</v>
      </c>
      <c r="BA7" s="8">
        <f>'C завтраками| Bed and breakfast'!AU7*0.9</f>
        <v>26055</v>
      </c>
      <c r="BB7" s="8">
        <f>'C завтраками| Bed and breakfast'!AV7*0.9</f>
        <v>26055</v>
      </c>
      <c r="BC7" s="8">
        <f>'C завтраками| Bed and breakfast'!AW7*0.9</f>
        <v>27855</v>
      </c>
      <c r="BD7" s="8">
        <f>'C завтраками| Bed and breakfast'!AX7*0.9</f>
        <v>30105</v>
      </c>
      <c r="BE7" s="8">
        <f>'C завтраками| Bed and breakfast'!AY7*0.9</f>
        <v>30105</v>
      </c>
      <c r="BF7" s="8">
        <f>'C завтраками| Bed and breakfast'!AZ7*0.9</f>
        <v>30105</v>
      </c>
      <c r="BG7" s="8">
        <f>'C завтраками| Bed and breakfast'!BA7*0.9</f>
        <v>30105</v>
      </c>
      <c r="BH7" s="8">
        <f>'C завтраками| Bed and breakfast'!BB7*0.9</f>
        <v>32355</v>
      </c>
      <c r="BI7" s="8">
        <f>'C завтраками| Bed and breakfast'!BC7*0.9</f>
        <v>35055</v>
      </c>
      <c r="BJ7" s="8">
        <f>'C завтраками| Bed and breakfast'!BD7*0.9</f>
        <v>35055</v>
      </c>
      <c r="BK7" s="8">
        <f>'C завтраками| Bed and breakfast'!BE7*0.9</f>
        <v>32355</v>
      </c>
      <c r="BL7" s="8">
        <f>'C завтраками| Bed and breakfast'!BF7*0.9</f>
        <v>27855</v>
      </c>
      <c r="BM7" s="8">
        <f>'C завтраками| Bed and breakfast'!BG7*0.9</f>
        <v>27855</v>
      </c>
      <c r="BN7" s="8">
        <f>'C завтраками| Bed and breakfast'!BH7*0.9</f>
        <v>30105</v>
      </c>
      <c r="BO7" s="8">
        <f>'C завтраками| Bed and breakfast'!BI7*0.9</f>
        <v>30105</v>
      </c>
      <c r="BP7" s="8">
        <f>'C завтраками| Bed and breakfast'!BJ7*0.9</f>
        <v>22455</v>
      </c>
      <c r="BQ7" s="8">
        <f>'C завтраками| Bed and breakfast'!BK7*0.9</f>
        <v>22860</v>
      </c>
      <c r="BR7" s="8">
        <f>'C завтраками| Bed and breakfast'!BL7*0.9</f>
        <v>22860</v>
      </c>
      <c r="BS7" s="8">
        <f>'C завтраками| Bed and breakfast'!BM7*0.9</f>
        <v>22860</v>
      </c>
      <c r="BT7" s="8">
        <f>'C завтраками| Bed and breakfast'!BN7*0.9</f>
        <v>21510</v>
      </c>
      <c r="BU7" s="8">
        <f>'C завтраками| Bed and breakfast'!BO7*0.9</f>
        <v>21510</v>
      </c>
      <c r="BV7" s="8">
        <f>'C завтраками| Bed and breakfast'!BP7*0.9</f>
        <v>22860</v>
      </c>
      <c r="BW7" s="8">
        <f>'C завтраками| Bed and breakfast'!BQ7*0.9</f>
        <v>22860</v>
      </c>
      <c r="BX7" s="8">
        <f>'C завтраками| Bed and breakfast'!BR7*0.9</f>
        <v>22860</v>
      </c>
      <c r="BY7" s="8">
        <f>'C завтраками| Bed and breakfast'!BS7*0.9</f>
        <v>21510</v>
      </c>
      <c r="BZ7" s="8">
        <f>'C завтраками| Bed and breakfast'!BT7*0.9</f>
        <v>21510</v>
      </c>
      <c r="CA7" s="8">
        <f>'C завтраками| Bed and breakfast'!BU7*0.9</f>
        <v>21510</v>
      </c>
      <c r="CB7" s="8">
        <f>'C завтраками| Bed and breakfast'!BV7*0.9</f>
        <v>21510</v>
      </c>
      <c r="CC7" s="8">
        <f>'C завтраками| Bed and breakfast'!BW7*0.9</f>
        <v>21510</v>
      </c>
      <c r="CD7" s="8">
        <f>'C завтраками| Bed and breakfast'!BX7*0.9</f>
        <v>21510</v>
      </c>
      <c r="CE7" s="8">
        <f>'C завтраками| Bed and breakfast'!BY7*0.9</f>
        <v>21510</v>
      </c>
      <c r="CF7" s="8">
        <f>'C завтраками| Bed and breakfast'!BZ7*0.9</f>
        <v>21510</v>
      </c>
      <c r="CG7" s="8">
        <f>'C завтраками| Bed and breakfast'!CA7*0.9</f>
        <v>21510</v>
      </c>
      <c r="CH7" s="8">
        <f>'C завтраками| Bed and breakfast'!CB7*0.9</f>
        <v>21510</v>
      </c>
      <c r="CI7" s="8">
        <f>'C завтраками| Bed and breakfast'!CC7*0.9</f>
        <v>21510</v>
      </c>
      <c r="CJ7" s="8">
        <f>'C завтраками| Bed and breakfast'!CD7*0.9</f>
        <v>21510</v>
      </c>
      <c r="CK7" s="8">
        <f>'C завтраками| Bed and breakfast'!CE7*0.9</f>
        <v>21510</v>
      </c>
      <c r="CL7" s="8">
        <f>'C завтраками| Bed and breakfast'!CF7*0.9</f>
        <v>21510</v>
      </c>
      <c r="CM7" s="8">
        <f>'C завтраками| Bed and breakfast'!CG7*0.9</f>
        <v>21510</v>
      </c>
      <c r="CN7" s="8">
        <f>'C завтраками| Bed and breakfast'!CH7*0.9</f>
        <v>21510</v>
      </c>
      <c r="CO7" s="8">
        <f>'C завтраками| Bed and breakfast'!CI7*0.9</f>
        <v>21510</v>
      </c>
      <c r="CP7" s="8">
        <f>'C завтраками| Bed and breakfast'!CJ7*0.9</f>
        <v>21510</v>
      </c>
      <c r="CQ7" s="8">
        <f>'C завтраками| Bed and breakfast'!CK7*0.9</f>
        <v>21510</v>
      </c>
      <c r="CR7" s="8">
        <f>'C завтраками| Bed and breakfast'!CL7*0.9</f>
        <v>21510</v>
      </c>
      <c r="CS7" s="8">
        <f>'C завтраками| Bed and breakfast'!CM7*0.9</f>
        <v>21510</v>
      </c>
      <c r="CT7" s="8">
        <f>'C завтраками| Bed and breakfast'!CN7*0.9</f>
        <v>21510</v>
      </c>
      <c r="CU7" s="8">
        <f>'C завтраками| Bed and breakfast'!CO7*0.9</f>
        <v>21510</v>
      </c>
      <c r="CV7" s="8">
        <f>'C завтраками| Bed and breakfast'!CP7*0.9</f>
        <v>13185</v>
      </c>
      <c r="CW7" s="8">
        <f>'C завтраками| Bed and breakfast'!CQ7*0.9</f>
        <v>13185</v>
      </c>
      <c r="CX7" s="8">
        <f>'C завтраками| Bed and breakfast'!CR7*0.9</f>
        <v>13635</v>
      </c>
      <c r="CY7" s="8">
        <f>'C завтраками| Bed and breakfast'!CS7*0.9</f>
        <v>13635</v>
      </c>
      <c r="CZ7" s="8">
        <f>'C завтраками| Bed and breakfast'!CT7*0.9</f>
        <v>13185</v>
      </c>
      <c r="DA7" s="8">
        <f>'C завтраками| Bed and breakfast'!CU7*0.9</f>
        <v>13185</v>
      </c>
      <c r="DB7" s="8">
        <f>'C завтраками| Bed and breakfast'!CV7*0.9</f>
        <v>13185</v>
      </c>
      <c r="DC7" s="8">
        <f>'C завтраками| Bed and breakfast'!CW7*0.9</f>
        <v>13185</v>
      </c>
      <c r="DD7" s="8">
        <f>'C завтраками| Bed and breakfast'!CX7*0.9</f>
        <v>13185</v>
      </c>
      <c r="DE7" s="8">
        <f>'C завтраками| Bed and breakfast'!CY7*0.9</f>
        <v>13635</v>
      </c>
      <c r="DF7" s="8">
        <f>'C завтраками| Bed and breakfast'!CZ7*0.9</f>
        <v>13635</v>
      </c>
      <c r="DG7" s="8">
        <f>'C завтраками| Bed and breakfast'!DA7*0.9</f>
        <v>13185</v>
      </c>
      <c r="DH7" s="8">
        <f>'C завтраками| Bed and breakfast'!DB7*0.9</f>
        <v>13185</v>
      </c>
      <c r="DI7" s="8">
        <f>'C завтраками| Bed and breakfast'!DC7*0.9</f>
        <v>13185</v>
      </c>
      <c r="DJ7" s="8">
        <f>'C завтраками| Bed and breakfast'!DD7*0.9</f>
        <v>12285</v>
      </c>
      <c r="DK7" s="8">
        <f>'C завтраками| Bed and breakfast'!DE7*0.9</f>
        <v>12285</v>
      </c>
      <c r="DL7" s="8">
        <f>'C завтраками| Bed and breakfast'!DF7*0.9</f>
        <v>12915</v>
      </c>
      <c r="DM7" s="8">
        <f>'C завтраками| Bed and breakfast'!DG7*0.9</f>
        <v>12915</v>
      </c>
      <c r="DN7" s="8">
        <f>'C завтраками| Bed and breakfast'!DH7*0.9</f>
        <v>12285</v>
      </c>
      <c r="DO7" s="8">
        <f>'C завтраками| Bed and breakfast'!DI7*0.9</f>
        <v>12285</v>
      </c>
      <c r="DP7" s="8">
        <f>'C завтраками| Bed and breakfast'!DJ7*0.9</f>
        <v>12285</v>
      </c>
      <c r="DQ7" s="8">
        <f>'C завтраками| Bed and breakfast'!DK7*0.9</f>
        <v>12285</v>
      </c>
      <c r="DR7" s="8">
        <f>'C завтраками| Bed and breakfast'!DL7*0.9</f>
        <v>12285</v>
      </c>
      <c r="DS7" s="8">
        <f>'C завтраками| Bed and breakfast'!DM7*0.9</f>
        <v>12915</v>
      </c>
      <c r="DT7" s="8">
        <f>'C завтраками| Bed and breakfast'!DN7*0.9</f>
        <v>12915</v>
      </c>
      <c r="DU7" s="8">
        <f>'C завтраками| Bed and breakfast'!DO7*0.9</f>
        <v>12285</v>
      </c>
      <c r="DV7" s="8">
        <f>'C завтраками| Bed and breakfast'!DP7*0.9</f>
        <v>12285</v>
      </c>
      <c r="DW7" s="8">
        <f>'C завтраками| Bed and breakfast'!DQ7*0.9</f>
        <v>12285</v>
      </c>
      <c r="DX7" s="8">
        <f>'C завтраками| Bed and breakfast'!DR7*0.9</f>
        <v>12285</v>
      </c>
      <c r="DY7" s="8">
        <f>'C завтраками| Bed and breakfast'!DS7*0.9</f>
        <v>13185</v>
      </c>
      <c r="DZ7" s="8">
        <f>'C завтраками| Bed and breakfast'!DT7*0.9</f>
        <v>12915</v>
      </c>
      <c r="EA7" s="8">
        <f>'C завтраками| Bed and breakfast'!DU7*0.9</f>
        <v>12915</v>
      </c>
      <c r="EB7" s="8">
        <f>'C завтраками| Bed and breakfast'!DV7*0.9</f>
        <v>12915</v>
      </c>
      <c r="EC7" s="8">
        <f>'C завтраками| Bed and breakfast'!DW7*0.9</f>
        <v>11835</v>
      </c>
      <c r="ED7" s="8">
        <f>'C завтраками| Bed and breakfast'!DX7*0.9</f>
        <v>11835</v>
      </c>
      <c r="EE7" s="8">
        <f>'C завтраками| Bed and breakfast'!DY7*0.9</f>
        <v>11835</v>
      </c>
      <c r="EF7" s="8">
        <f>'C завтраками| Bed and breakfast'!DZ7*0.9</f>
        <v>11835</v>
      </c>
      <c r="EG7" s="8">
        <f>'C завтраками| Bed and breakfast'!EA7*0.9</f>
        <v>11835</v>
      </c>
      <c r="EH7" s="8">
        <f>'C завтраками| Bed and breakfast'!EB7*0.9</f>
        <v>12915</v>
      </c>
      <c r="EI7" s="8">
        <f>'C завтраками| Bed and breakfast'!EC7*0.9</f>
        <v>12915</v>
      </c>
      <c r="EJ7" s="8">
        <f>'C завтраками| Bed and breakfast'!ED7*0.9</f>
        <v>12915</v>
      </c>
      <c r="EK7" s="8">
        <f>'C завтраками| Bed and breakfast'!EE7*0.9</f>
        <v>11565</v>
      </c>
      <c r="EL7" s="8">
        <f>'C завтраками| Bed and breakfast'!EF7*0.9</f>
        <v>11565</v>
      </c>
      <c r="EM7" s="8">
        <f>'C завтраками| Bed and breakfast'!EG7*0.9</f>
        <v>11565</v>
      </c>
      <c r="EN7" s="8">
        <f>'C завтраками| Bed and breakfast'!EH7*0.9</f>
        <v>11835</v>
      </c>
      <c r="EO7" s="8">
        <f>'C завтраками| Bed and breakfast'!EI7*0.9</f>
        <v>11835</v>
      </c>
      <c r="EP7" s="8">
        <f>'C завтраками| Bed and breakfast'!EJ7*0.9</f>
        <v>11565</v>
      </c>
      <c r="EQ7" s="8">
        <f>'C завтраками| Bed and breakfast'!EK7*0.9</f>
        <v>11565</v>
      </c>
      <c r="ER7" s="8">
        <f>'C завтраками| Bed and breakfast'!EL7*0.9</f>
        <v>11565</v>
      </c>
      <c r="ES7" s="8">
        <f>'C завтраками| Bed and breakfast'!EM7*0.9</f>
        <v>11565</v>
      </c>
      <c r="ET7" s="8">
        <f>'C завтраками| Bed and breakfast'!EN7*0.9</f>
        <v>11565</v>
      </c>
      <c r="EU7" s="8">
        <f>'C завтраками| Bed and breakfast'!EO7*0.9</f>
        <v>11835</v>
      </c>
      <c r="EV7" s="8">
        <f>'C завтраками| Bed and breakfast'!EP7*0.9</f>
        <v>11835</v>
      </c>
      <c r="EW7" s="8">
        <f>'C завтраками| Bed and breakfast'!EQ7*0.9</f>
        <v>11565</v>
      </c>
      <c r="EX7" s="8">
        <f>'C завтраками| Bed and breakfast'!ER7*0.9</f>
        <v>11565</v>
      </c>
      <c r="EY7" s="8">
        <f>'C завтраками| Bed and breakfast'!ES7*0.9</f>
        <v>11565</v>
      </c>
      <c r="EZ7" s="8">
        <f>'C завтраками| Bed and breakfast'!ET7*0.9</f>
        <v>11565</v>
      </c>
      <c r="FA7" s="8">
        <f>'C завтраками| Bed and breakfast'!EU7*0.9</f>
        <v>11565</v>
      </c>
      <c r="FB7" s="8">
        <f>'C завтраками| Bed and breakfast'!EV7*0.9</f>
        <v>11835</v>
      </c>
      <c r="FC7" s="8">
        <f>'C завтраками| Bed and breakfast'!EW7*0.9</f>
        <v>11835</v>
      </c>
      <c r="FD7" s="8">
        <f>'C завтраками| Bed and breakfast'!EX7*0.9</f>
        <v>13185</v>
      </c>
      <c r="FE7" s="8">
        <f>'C завтраками| Bed and breakfast'!EY7*0.9</f>
        <v>11835</v>
      </c>
      <c r="FF7" s="8">
        <f>'C завтраками| Bed and breakfast'!EZ7*0.9</f>
        <v>11835</v>
      </c>
      <c r="FG7" s="8">
        <f>'C завтраками| Bed and breakfast'!FA7*0.9</f>
        <v>11835</v>
      </c>
      <c r="FH7" s="8">
        <f>'C завтраками| Bed and breakfast'!FB7*0.9</f>
        <v>11835</v>
      </c>
      <c r="FI7" s="8">
        <f>'C завтраками| Bed and breakfast'!FC7*0.9</f>
        <v>18585</v>
      </c>
      <c r="FJ7" s="8">
        <f>'C завтраками| Bed and breakfast'!FD7*0.9</f>
        <v>18585</v>
      </c>
      <c r="FK7" s="8">
        <f>'C завтраками| Bed and breakfast'!FE7*0.9</f>
        <v>18585</v>
      </c>
      <c r="FL7" s="8">
        <f>'C завтраками| Bed and breakfast'!FF7*0.9</f>
        <v>18585</v>
      </c>
      <c r="FM7" s="8">
        <f>'C завтраками| Bed and breakfast'!FG7*0.9</f>
        <v>18585</v>
      </c>
      <c r="FN7" s="8">
        <f>'C завтраками| Bed and breakfast'!FH7*0.9</f>
        <v>18585</v>
      </c>
      <c r="FO7" s="8">
        <f>'C завтраками| Bed and breakfast'!FI7*0.9</f>
        <v>18585</v>
      </c>
      <c r="FP7" s="8">
        <f>'C завтраками| Bed and breakfast'!FJ7*0.9</f>
        <v>18585</v>
      </c>
      <c r="FQ7" s="8">
        <f>'C завтраками| Bed and breakfast'!FK7*0.9</f>
        <v>18585</v>
      </c>
      <c r="FR7" s="8">
        <f>'C завтраками| Bed and breakfast'!FL7*0.9</f>
        <v>18585</v>
      </c>
      <c r="FS7" s="8">
        <f>'C завтраками| Bed and breakfast'!FM7*0.9</f>
        <v>18585</v>
      </c>
      <c r="FT7" s="8">
        <f>'C завтраками| Bed and breakfast'!FN7*0.9</f>
        <v>18585</v>
      </c>
      <c r="FU7" s="8">
        <f>'C завтраками| Bed and breakfast'!FO7*0.9</f>
        <v>18585</v>
      </c>
      <c r="FV7" s="8">
        <f>'C завтраками| Bed and breakfast'!FP7*0.9</f>
        <v>18585</v>
      </c>
      <c r="FW7" s="8">
        <f>'C завтраками| Bed and breakfast'!FQ7*0.9</f>
        <v>18585</v>
      </c>
      <c r="FX7" s="8">
        <f>'C завтраками| Bed and breakfast'!FR7*0.9</f>
        <v>18585</v>
      </c>
      <c r="FY7" s="8">
        <f>'C завтраками| Bed and breakfast'!FS7*0.9</f>
        <v>18585</v>
      </c>
      <c r="FZ7" s="8">
        <f>'C завтраками| Bed and breakfast'!FT7*0.9</f>
        <v>18585</v>
      </c>
      <c r="GA7" s="8">
        <f>'C завтраками| Bed and breakfast'!FU7*0.9</f>
        <v>18585</v>
      </c>
      <c r="GB7" s="8">
        <f>'C завтраками| Bed and breakfast'!FV7*0.9</f>
        <v>18585</v>
      </c>
      <c r="GC7" s="8">
        <f>'C завтраками| Bed and breakfast'!FW7*0.9</f>
        <v>18585</v>
      </c>
      <c r="GD7" s="8">
        <f>'C завтраками| Bed and breakfast'!FX7*0.9</f>
        <v>18585</v>
      </c>
      <c r="GE7" s="8">
        <f>'C завтраками| Bed and breakfast'!FY7*0.9</f>
        <v>18585</v>
      </c>
      <c r="GF7" s="8">
        <f>'C завтраками| Bed and breakfast'!FZ7*0.9</f>
        <v>18585</v>
      </c>
      <c r="GG7" s="8">
        <f>'C завтраками| Bed and breakfast'!GA7*0.9</f>
        <v>11835</v>
      </c>
      <c r="GH7" s="8">
        <f>'C завтраками| Bed and breakfast'!GB7*0.9</f>
        <v>11835</v>
      </c>
      <c r="GI7" s="8">
        <f>'C завтраками| Bed and breakfast'!GC7*0.9</f>
        <v>20295</v>
      </c>
      <c r="GJ7" s="8">
        <f>'C завтраками| Bed and breakfast'!GD7*0.9</f>
        <v>20295</v>
      </c>
      <c r="GK7" s="8">
        <f>'C завтраками| Bed and breakfast'!GE7*0.9</f>
        <v>20295</v>
      </c>
      <c r="GL7" s="8">
        <f>'C завтраками| Bed and breakfast'!GF7*0.9</f>
        <v>20295</v>
      </c>
      <c r="GM7" s="8">
        <f>'C завтраками| Bed and breakfast'!GG7*0.9</f>
        <v>20295</v>
      </c>
      <c r="GN7" s="8">
        <f>'C завтраками| Bed and breakfast'!GH7*0.9</f>
        <v>20295</v>
      </c>
      <c r="GO7" s="8">
        <f>'C завтраками| Bed and breakfast'!GI7*0.9</f>
        <v>20295</v>
      </c>
      <c r="GP7" s="8">
        <f>'C завтраками| Bed and breakfast'!GJ7*0.9</f>
        <v>20295</v>
      </c>
      <c r="GQ7" s="8">
        <f>'C завтраками| Bed and breakfast'!GK7*0.9</f>
        <v>20295</v>
      </c>
      <c r="GR7" s="8">
        <f>'C завтраками| Bed and breakfast'!GL7*0.9</f>
        <v>20295</v>
      </c>
      <c r="GS7" s="8">
        <f>'C завтраками| Bed and breakfast'!GM7*0.9</f>
        <v>14895</v>
      </c>
      <c r="GT7" s="8">
        <f>'C завтраками| Bed and breakfast'!GN7*0.9</f>
        <v>14895</v>
      </c>
      <c r="GU7" s="8">
        <f>'C завтраками| Bed and breakfast'!GO7*0.9</f>
        <v>14895</v>
      </c>
      <c r="GV7" s="8">
        <f>'C завтраками| Bed and breakfast'!GP7*0.9</f>
        <v>14895</v>
      </c>
      <c r="GW7" s="8">
        <f>'C завтраками| Bed and breakfast'!GQ7*0.9</f>
        <v>15345</v>
      </c>
      <c r="GX7" s="8">
        <f>'C завтраками| Bed and breakfast'!GR7*0.9</f>
        <v>15345</v>
      </c>
      <c r="GY7" s="8">
        <f>'C завтраками| Bed and breakfast'!GS7*0.9</f>
        <v>16425</v>
      </c>
      <c r="GZ7" s="8">
        <f>'C завтраками| Bed and breakfast'!GT7*0.9</f>
        <v>16425</v>
      </c>
      <c r="HA7" s="8">
        <f>'C завтраками| Bed and breakfast'!GU7*0.9</f>
        <v>15345</v>
      </c>
      <c r="HB7" s="8">
        <f>'C завтраками| Bed and breakfast'!GV7*0.9</f>
        <v>15345</v>
      </c>
      <c r="HC7" s="8">
        <f>'C завтраками| Bed and breakfast'!GW7*0.9</f>
        <v>15345</v>
      </c>
      <c r="HD7" s="8">
        <f>'C завтраками| Bed and breakfast'!GX7*0.9</f>
        <v>15345</v>
      </c>
      <c r="HE7" s="8">
        <f>'C завтраками| Bed and breakfast'!GY7*0.9</f>
        <v>15345</v>
      </c>
      <c r="HF7" s="8">
        <f>'C завтраками| Bed and breakfast'!GZ7*0.9</f>
        <v>16425</v>
      </c>
      <c r="HG7" s="8">
        <f>'C завтраками| Bed and breakfast'!HA7*0.9</f>
        <v>16425</v>
      </c>
      <c r="HH7" s="8">
        <f>'C завтраками| Bed and breakfast'!HB7*0.9</f>
        <v>15345</v>
      </c>
      <c r="HI7" s="8">
        <f>'C завтраками| Bed and breakfast'!HC7*0.9</f>
        <v>15345</v>
      </c>
      <c r="HJ7" s="8">
        <f>'C завтраками| Bed and breakfast'!HD7*0.9</f>
        <v>15345</v>
      </c>
      <c r="HK7" s="8">
        <f>'C завтраками| Bed and breakfast'!HE7*0.9</f>
        <v>15345</v>
      </c>
      <c r="HL7" s="8">
        <f>'C завтраками| Bed and breakfast'!HF7*0.9</f>
        <v>15345</v>
      </c>
      <c r="HM7" s="8">
        <f>'C завтраками| Bed and breakfast'!HG7*0.9</f>
        <v>13185</v>
      </c>
      <c r="HN7" s="8">
        <f>'C завтраками| Bed and breakfast'!HH7*0.9</f>
        <v>16425</v>
      </c>
      <c r="HO7" s="8">
        <f>'C завтраками| Bed and breakfast'!HI7*0.9</f>
        <v>15345</v>
      </c>
      <c r="HP7" s="8">
        <f>'C завтраками| Bed and breakfast'!HJ7*0.9</f>
        <v>15345</v>
      </c>
      <c r="HQ7" s="8">
        <f>'C завтраками| Bed and breakfast'!HK7*0.9</f>
        <v>15345</v>
      </c>
      <c r="HR7" s="8">
        <f>'C завтраками| Bed and breakfast'!HL7*0.9</f>
        <v>15345</v>
      </c>
      <c r="HS7" s="8">
        <f>'C завтраками| Bed and breakfast'!HM7*0.9</f>
        <v>15345</v>
      </c>
      <c r="HT7" s="8">
        <f>'C завтраками| Bed and breakfast'!HN7*0.9</f>
        <v>16425</v>
      </c>
      <c r="HU7" s="8">
        <f>'C завтраками| Bed and breakfast'!HO7*0.9</f>
        <v>16425</v>
      </c>
      <c r="HV7" s="8">
        <f>'C завтраками| Bed and breakfast'!HP7*0.9</f>
        <v>15345</v>
      </c>
      <c r="HW7" s="8">
        <f>'C завтраками| Bed and breakfast'!HQ7*0.9</f>
        <v>15345</v>
      </c>
      <c r="HX7" s="8">
        <f>'C завтраками| Bed and breakfast'!HR7*0.9</f>
        <v>15345</v>
      </c>
      <c r="HY7" s="8">
        <f>'C завтраками| Bed and breakfast'!HS7*0.9</f>
        <v>15345</v>
      </c>
      <c r="HZ7" s="8">
        <f>'C завтраками| Bed and breakfast'!HT7*0.9</f>
        <v>15345</v>
      </c>
      <c r="IA7" s="8">
        <f>'C завтраками| Bed and breakfast'!HU7*0.9</f>
        <v>16425</v>
      </c>
      <c r="IB7" s="8">
        <f>'C завтраками| Bed and breakfast'!HV7*0.9</f>
        <v>16425</v>
      </c>
      <c r="IC7" s="8">
        <f>'C завтраками| Bed and breakfast'!HW7*0.9</f>
        <v>15345</v>
      </c>
      <c r="ID7" s="8">
        <f>'C завтраками| Bed and breakfast'!HX7*0.9</f>
        <v>15345</v>
      </c>
      <c r="IE7" s="8">
        <f>'C завтраками| Bed and breakfast'!HY7*0.9</f>
        <v>15345</v>
      </c>
      <c r="IF7" s="8">
        <f>'C завтраками| Bed and breakfast'!HZ7*0.9</f>
        <v>15345</v>
      </c>
      <c r="IG7" s="8">
        <f>'C завтраками| Bed and breakfast'!IA7*0.9</f>
        <v>15345</v>
      </c>
      <c r="IH7" s="8">
        <f>'C завтраками| Bed and breakfast'!IB7*0.9</f>
        <v>16425</v>
      </c>
      <c r="II7" s="8">
        <f>'C завтраками| Bed and breakfast'!IC7*0.9</f>
        <v>16425</v>
      </c>
      <c r="IJ7" s="8">
        <f>'C завтраками| Bed and breakfast'!ID7*0.9</f>
        <v>13635</v>
      </c>
      <c r="IK7" s="8">
        <f>'C завтраками| Bed and breakfast'!IE7*0.9</f>
        <v>13635</v>
      </c>
      <c r="IL7" s="8">
        <f>'C завтраками| Bed and breakfast'!IF7*0.9</f>
        <v>13635</v>
      </c>
      <c r="IM7" s="8">
        <f>'C завтраками| Bed and breakfast'!IG7*0.9</f>
        <v>13635</v>
      </c>
      <c r="IN7" s="8">
        <f>'C завтраками| Bed and breakfast'!IH7*0.9</f>
        <v>13635</v>
      </c>
      <c r="IO7" s="8">
        <f>'C завтраками| Bed and breakfast'!II7*0.9</f>
        <v>15345</v>
      </c>
      <c r="IP7" s="8">
        <f>'C завтраками| Bed and breakfast'!IJ7*0.9</f>
        <v>15345</v>
      </c>
      <c r="IQ7" s="8">
        <f>'C завтраками| Bed and breakfast'!IK7*0.9</f>
        <v>13185</v>
      </c>
      <c r="IR7" s="8">
        <f>'C завтраками| Bed and breakfast'!IL7*0.9</f>
        <v>13185</v>
      </c>
      <c r="IS7" s="8">
        <f>'C завтраками| Bed and breakfast'!IM7*0.9</f>
        <v>13185</v>
      </c>
      <c r="IT7" s="8">
        <f>'C завтраками| Bed and breakfast'!IN7*0.9</f>
        <v>13185</v>
      </c>
      <c r="IU7" s="8">
        <f>'C завтраками| Bed and breakfast'!IO7*0.9</f>
        <v>13185</v>
      </c>
      <c r="IV7" s="8">
        <f>'C завтраками| Bed and breakfast'!IP7*0.9</f>
        <v>15345</v>
      </c>
      <c r="IW7" s="8">
        <f>'C завтраками| Bed and breakfast'!IQ7*0.9</f>
        <v>15345</v>
      </c>
      <c r="IX7" s="8">
        <f>'C завтраками| Bed and breakfast'!IR7*0.9</f>
        <v>13185</v>
      </c>
      <c r="IY7" s="8">
        <f>'C завтраками| Bed and breakfast'!IS7*0.9</f>
        <v>13185</v>
      </c>
      <c r="IZ7" s="8">
        <f>'C завтраками| Bed and breakfast'!IT7*0.9</f>
        <v>13185</v>
      </c>
      <c r="JA7" s="8">
        <f>'C завтраками| Bed and breakfast'!IU7*0.9</f>
        <v>13185</v>
      </c>
      <c r="JB7" s="8">
        <f>'C завтраками| Bed and breakfast'!IV7*0.9</f>
        <v>13185</v>
      </c>
      <c r="JC7" s="8">
        <f>'C завтраками| Bed and breakfast'!IW7*0.9</f>
        <v>15345</v>
      </c>
      <c r="JD7" s="8">
        <f>'C завтраками| Bed and breakfast'!IX7*0.9</f>
        <v>15345</v>
      </c>
      <c r="JE7" s="8">
        <f>'C завтраками| Bed and breakfast'!IY7*0.9</f>
        <v>13185</v>
      </c>
      <c r="JF7" s="8">
        <f>'C завтраками| Bed and breakfast'!IZ7*0.9</f>
        <v>13185</v>
      </c>
      <c r="JG7" s="8">
        <f>'C завтраками| Bed and breakfast'!JA7*0.9</f>
        <v>13185</v>
      </c>
      <c r="JH7" s="8">
        <f>'C завтраками| Bed and breakfast'!JB7*0.9</f>
        <v>13185</v>
      </c>
      <c r="JI7" s="8">
        <f>'C завтраками| Bed and breakfast'!JC7*0.9</f>
        <v>13185</v>
      </c>
      <c r="JJ7" s="8">
        <f>'C завтраками| Bed and breakfast'!JD7*0.9</f>
        <v>15345</v>
      </c>
      <c r="JK7" s="8">
        <f>'C завтраками| Bed and breakfast'!JE7*0.9</f>
        <v>15345</v>
      </c>
      <c r="JL7" s="8">
        <f>'C завтраками| Bed and breakfast'!JF7*0.9</f>
        <v>13185</v>
      </c>
      <c r="JM7" s="8">
        <f>'C завтраками| Bed and breakfast'!JG7*0.9</f>
        <v>13185</v>
      </c>
      <c r="JN7" s="8">
        <f>'C завтраками| Bed and breakfast'!JH7*0.9</f>
        <v>13185</v>
      </c>
      <c r="JO7" s="8">
        <f>'C завтраками| Bed and breakfast'!JI7*0.9</f>
        <v>13185</v>
      </c>
      <c r="JP7" s="8">
        <f>'C завтраками| Bed and breakfast'!JJ7*0.9</f>
        <v>13185</v>
      </c>
      <c r="JQ7" s="8">
        <f>'C завтраками| Bed and breakfast'!JK7*0.9</f>
        <v>15345</v>
      </c>
      <c r="JR7" s="8">
        <f>'C завтраками| Bed and breakfast'!JL7*0.9</f>
        <v>15345</v>
      </c>
      <c r="JS7" s="8">
        <f>'C завтраками| Bed and breakfast'!JM7*0.9</f>
        <v>14265</v>
      </c>
      <c r="JT7" s="8">
        <f>'C завтраками| Bed and breakfast'!JN7*0.9</f>
        <v>14265</v>
      </c>
      <c r="JU7" s="8">
        <f>'C завтраками| Bed and breakfast'!JO7*0.9</f>
        <v>14265</v>
      </c>
      <c r="JV7" s="8">
        <f>'C завтраками| Bed and breakfast'!JP7*0.9</f>
        <v>14265</v>
      </c>
    </row>
    <row r="8" spans="1:282" s="53" customFormat="1" x14ac:dyDescent="0.2">
      <c r="A8" s="88">
        <v>2</v>
      </c>
      <c r="B8" s="8" t="e">
        <f>'C завтраками| Bed and breakfast'!#REF!*0.9</f>
        <v>#REF!</v>
      </c>
      <c r="C8" s="8" t="e">
        <f>'C завтраками| Bed and breakfast'!#REF!*0.9</f>
        <v>#REF!</v>
      </c>
      <c r="D8" s="8" t="e">
        <f>'C завтраками| Bed and breakfast'!#REF!*0.9</f>
        <v>#REF!</v>
      </c>
      <c r="E8" s="8" t="e">
        <f>'C завтраками| Bed and breakfast'!#REF!*0.9</f>
        <v>#REF!</v>
      </c>
      <c r="F8" s="8" t="e">
        <f>'C завтраками| Bed and breakfast'!#REF!*0.9</f>
        <v>#REF!</v>
      </c>
      <c r="G8" s="8" t="e">
        <f>'C завтраками| Bed and breakfast'!#REF!*0.9</f>
        <v>#REF!</v>
      </c>
      <c r="H8" s="8">
        <f>'C завтраками| Bed and breakfast'!B8*0.9</f>
        <v>35550</v>
      </c>
      <c r="I8" s="8">
        <f>'C завтраками| Bed and breakfast'!C8*0.9</f>
        <v>48600</v>
      </c>
      <c r="J8" s="8">
        <f>'C завтраками| Bed and breakfast'!D8*0.9</f>
        <v>48600</v>
      </c>
      <c r="K8" s="8">
        <f>'C завтраками| Bed and breakfast'!E8*0.9</f>
        <v>48600</v>
      </c>
      <c r="L8" s="8">
        <f>'C завтраками| Bed and breakfast'!F8*0.9</f>
        <v>42300</v>
      </c>
      <c r="M8" s="8">
        <f>'C завтраками| Bed and breakfast'!G8*0.9</f>
        <v>42300</v>
      </c>
      <c r="N8" s="8">
        <f>'C завтраками| Bed and breakfast'!H8*0.9</f>
        <v>42300</v>
      </c>
      <c r="O8" s="8">
        <f>'C завтраками| Bed and breakfast'!I8*0.9</f>
        <v>42300</v>
      </c>
      <c r="P8" s="8">
        <f>'C завтраками| Bed and breakfast'!J8*0.9</f>
        <v>42300</v>
      </c>
      <c r="Q8" s="8">
        <f>'C завтраками| Bed and breakfast'!K8*0.9</f>
        <v>42300</v>
      </c>
      <c r="R8" s="8">
        <f>'C завтраками| Bed and breakfast'!L8*0.9</f>
        <v>34560</v>
      </c>
      <c r="S8" s="8">
        <f>'C завтраками| Bed and breakfast'!M8*0.9</f>
        <v>19710</v>
      </c>
      <c r="T8" s="8">
        <f>'C завтраками| Bed and breakfast'!N8*0.9</f>
        <v>19710</v>
      </c>
      <c r="U8" s="8">
        <f>'C завтраками| Bed and breakfast'!O8*0.9</f>
        <v>19710</v>
      </c>
      <c r="V8" s="8">
        <f>'C завтраками| Bed and breakfast'!P8*0.9</f>
        <v>19710</v>
      </c>
      <c r="W8" s="8">
        <f>'C завтраками| Bed and breakfast'!Q8*0.9</f>
        <v>19710</v>
      </c>
      <c r="X8" s="8">
        <f>'C завтраками| Bed and breakfast'!R8*0.9</f>
        <v>21510</v>
      </c>
      <c r="Y8" s="8">
        <f>'C завтраками| Bed and breakfast'!S8*0.9</f>
        <v>21510</v>
      </c>
      <c r="Z8" s="8">
        <f>'C завтраками| Bed and breakfast'!T8*0.9</f>
        <v>21510</v>
      </c>
      <c r="AA8" s="8">
        <f>'C завтраками| Bed and breakfast'!U8*0.9</f>
        <v>21510</v>
      </c>
      <c r="AB8" s="8">
        <f>'C завтраками| Bed and breakfast'!V8*0.9</f>
        <v>21510</v>
      </c>
      <c r="AC8" s="8">
        <f>'C завтраками| Bed and breakfast'!W8*0.9</f>
        <v>19710</v>
      </c>
      <c r="AD8" s="8">
        <f>'C завтраками| Bed and breakfast'!X8*0.9</f>
        <v>19710</v>
      </c>
      <c r="AE8" s="8">
        <f>'C завтраками| Bed and breakfast'!Y8*0.9</f>
        <v>19710</v>
      </c>
      <c r="AF8" s="8">
        <f>'C завтраками| Bed and breakfast'!Z8*0.9</f>
        <v>19710</v>
      </c>
      <c r="AG8" s="8">
        <f>'C завтраками| Bed and breakfast'!AA8*0.9</f>
        <v>19710</v>
      </c>
      <c r="AH8" s="8">
        <f>'C завтраками| Bed and breakfast'!AB8*0.9</f>
        <v>23310</v>
      </c>
      <c r="AI8" s="8">
        <f>'C завтраками| Bed and breakfast'!AC8*0.9</f>
        <v>23310</v>
      </c>
      <c r="AJ8" s="8">
        <f>'C завтраками| Bed and breakfast'!AD8*0.9</f>
        <v>23310</v>
      </c>
      <c r="AK8" s="8">
        <f>'C завтраками| Bed and breakfast'!AE8*0.9</f>
        <v>23310</v>
      </c>
      <c r="AL8" s="8">
        <f>'C завтраками| Bed and breakfast'!AF8*0.9</f>
        <v>23310</v>
      </c>
      <c r="AM8" s="8">
        <f>'C завтраками| Bed and breakfast'!AG8*0.9</f>
        <v>25110</v>
      </c>
      <c r="AN8" s="8">
        <f>'C завтраками| Bed and breakfast'!AH8*0.9</f>
        <v>27360</v>
      </c>
      <c r="AO8" s="8">
        <f>'C завтраками| Bed and breakfast'!AI8*0.9</f>
        <v>27810</v>
      </c>
      <c r="AP8" s="8">
        <f>'C завтраками| Bed and breakfast'!AJ8*0.9</f>
        <v>27810</v>
      </c>
      <c r="AQ8" s="8">
        <f>'C завтраками| Bed and breakfast'!AK8*0.9</f>
        <v>27810</v>
      </c>
      <c r="AR8" s="8">
        <f>'C завтраками| Bed and breakfast'!AL8*0.9</f>
        <v>27810</v>
      </c>
      <c r="AS8" s="8">
        <f>'C завтраками| Bed and breakfast'!AM8*0.9</f>
        <v>27810</v>
      </c>
      <c r="AT8" s="8">
        <f>'C завтраками| Bed and breakfast'!AN8*0.9</f>
        <v>27810</v>
      </c>
      <c r="AU8" s="8">
        <f>'C завтраками| Bed and breakfast'!AO8*0.9</f>
        <v>27810</v>
      </c>
      <c r="AV8" s="8">
        <f>'C завтраками| Bed and breakfast'!AP8*0.9</f>
        <v>27810</v>
      </c>
      <c r="AW8" s="8">
        <f>'C завтраками| Bed and breakfast'!AQ8*0.9</f>
        <v>27810</v>
      </c>
      <c r="AX8" s="8">
        <f>'C завтраками| Bed and breakfast'!AR8*0.9</f>
        <v>27810</v>
      </c>
      <c r="AY8" s="8">
        <f>'C завтраками| Bed and breakfast'!AS8*0.9</f>
        <v>26010</v>
      </c>
      <c r="AZ8" s="8">
        <f>'C завтраками| Bed and breakfast'!AT8*0.9</f>
        <v>26010</v>
      </c>
      <c r="BA8" s="8">
        <f>'C завтраками| Bed and breakfast'!AU8*0.9</f>
        <v>27810</v>
      </c>
      <c r="BB8" s="8">
        <f>'C завтраками| Bed and breakfast'!AV8*0.9</f>
        <v>27810</v>
      </c>
      <c r="BC8" s="8">
        <f>'C завтраками| Bed and breakfast'!AW8*0.9</f>
        <v>29610</v>
      </c>
      <c r="BD8" s="8">
        <f>'C завтраками| Bed and breakfast'!AX8*0.9</f>
        <v>31860</v>
      </c>
      <c r="BE8" s="8">
        <f>'C завтраками| Bed and breakfast'!AY8*0.9</f>
        <v>31860</v>
      </c>
      <c r="BF8" s="8">
        <f>'C завтраками| Bed and breakfast'!AZ8*0.9</f>
        <v>31860</v>
      </c>
      <c r="BG8" s="8">
        <f>'C завтраками| Bed and breakfast'!BA8*0.9</f>
        <v>31860</v>
      </c>
      <c r="BH8" s="8">
        <f>'C завтраками| Bed and breakfast'!BB8*0.9</f>
        <v>34110</v>
      </c>
      <c r="BI8" s="8">
        <f>'C завтраками| Bed and breakfast'!BC8*0.9</f>
        <v>36810</v>
      </c>
      <c r="BJ8" s="8">
        <f>'C завтраками| Bed and breakfast'!BD8*0.9</f>
        <v>36810</v>
      </c>
      <c r="BK8" s="8">
        <f>'C завтраками| Bed and breakfast'!BE8*0.9</f>
        <v>34110</v>
      </c>
      <c r="BL8" s="8">
        <f>'C завтраками| Bed and breakfast'!BF8*0.9</f>
        <v>29610</v>
      </c>
      <c r="BM8" s="8">
        <f>'C завтраками| Bed and breakfast'!BG8*0.9</f>
        <v>29610</v>
      </c>
      <c r="BN8" s="8">
        <f>'C завтраками| Bed and breakfast'!BH8*0.9</f>
        <v>31860</v>
      </c>
      <c r="BO8" s="8">
        <f>'C завтраками| Bed and breakfast'!BI8*0.9</f>
        <v>31860</v>
      </c>
      <c r="BP8" s="8">
        <f>'C завтраками| Bed and breakfast'!BJ8*0.9</f>
        <v>24210</v>
      </c>
      <c r="BQ8" s="8">
        <f>'C завтраками| Bed and breakfast'!BK8*0.9</f>
        <v>24615</v>
      </c>
      <c r="BR8" s="8">
        <f>'C завтраками| Bed and breakfast'!BL8*0.9</f>
        <v>24615</v>
      </c>
      <c r="BS8" s="8">
        <f>'C завтраками| Bed and breakfast'!BM8*0.9</f>
        <v>24615</v>
      </c>
      <c r="BT8" s="8">
        <f>'C завтраками| Bed and breakfast'!BN8*0.9</f>
        <v>23265</v>
      </c>
      <c r="BU8" s="8">
        <f>'C завтраками| Bed and breakfast'!BO8*0.9</f>
        <v>23265</v>
      </c>
      <c r="BV8" s="8">
        <f>'C завтраками| Bed and breakfast'!BP8*0.9</f>
        <v>24615</v>
      </c>
      <c r="BW8" s="8">
        <f>'C завтраками| Bed and breakfast'!BQ8*0.9</f>
        <v>24615</v>
      </c>
      <c r="BX8" s="8">
        <f>'C завтраками| Bed and breakfast'!BR8*0.9</f>
        <v>24615</v>
      </c>
      <c r="BY8" s="8">
        <f>'C завтраками| Bed and breakfast'!BS8*0.9</f>
        <v>23265</v>
      </c>
      <c r="BZ8" s="8">
        <f>'C завтраками| Bed and breakfast'!BT8*0.9</f>
        <v>23265</v>
      </c>
      <c r="CA8" s="8">
        <f>'C завтраками| Bed and breakfast'!BU8*0.9</f>
        <v>23265</v>
      </c>
      <c r="CB8" s="8">
        <f>'C завтраками| Bed and breakfast'!BV8*0.9</f>
        <v>23265</v>
      </c>
      <c r="CC8" s="8">
        <f>'C завтраками| Bed and breakfast'!BW8*0.9</f>
        <v>23265</v>
      </c>
      <c r="CD8" s="8">
        <f>'C завтраками| Bed and breakfast'!BX8*0.9</f>
        <v>23265</v>
      </c>
      <c r="CE8" s="8">
        <f>'C завтраками| Bed and breakfast'!BY8*0.9</f>
        <v>23265</v>
      </c>
      <c r="CF8" s="8">
        <f>'C завтраками| Bed and breakfast'!BZ8*0.9</f>
        <v>23265</v>
      </c>
      <c r="CG8" s="8">
        <f>'C завтраками| Bed and breakfast'!CA8*0.9</f>
        <v>23265</v>
      </c>
      <c r="CH8" s="8">
        <f>'C завтраками| Bed and breakfast'!CB8*0.9</f>
        <v>23265</v>
      </c>
      <c r="CI8" s="8">
        <f>'C завтраками| Bed and breakfast'!CC8*0.9</f>
        <v>23265</v>
      </c>
      <c r="CJ8" s="8">
        <f>'C завтраками| Bed and breakfast'!CD8*0.9</f>
        <v>23265</v>
      </c>
      <c r="CK8" s="8">
        <f>'C завтраками| Bed and breakfast'!CE8*0.9</f>
        <v>23265</v>
      </c>
      <c r="CL8" s="8">
        <f>'C завтраками| Bed and breakfast'!CF8*0.9</f>
        <v>23265</v>
      </c>
      <c r="CM8" s="8">
        <f>'C завтраками| Bed and breakfast'!CG8*0.9</f>
        <v>23265</v>
      </c>
      <c r="CN8" s="8">
        <f>'C завтраками| Bed and breakfast'!CH8*0.9</f>
        <v>23265</v>
      </c>
      <c r="CO8" s="8">
        <f>'C завтраками| Bed and breakfast'!CI8*0.9</f>
        <v>23265</v>
      </c>
      <c r="CP8" s="8">
        <f>'C завтраками| Bed and breakfast'!CJ8*0.9</f>
        <v>23265</v>
      </c>
      <c r="CQ8" s="8">
        <f>'C завтраками| Bed and breakfast'!CK8*0.9</f>
        <v>23265</v>
      </c>
      <c r="CR8" s="8">
        <f>'C завтраками| Bed and breakfast'!CL8*0.9</f>
        <v>23265</v>
      </c>
      <c r="CS8" s="8">
        <f>'C завтраками| Bed and breakfast'!CM8*0.9</f>
        <v>23265</v>
      </c>
      <c r="CT8" s="8">
        <f>'C завтраками| Bed and breakfast'!CN8*0.9</f>
        <v>23265</v>
      </c>
      <c r="CU8" s="8">
        <f>'C завтраками| Bed and breakfast'!CO8*0.9</f>
        <v>23265</v>
      </c>
      <c r="CV8" s="8">
        <f>'C завтраками| Bed and breakfast'!CP8*0.9</f>
        <v>14850</v>
      </c>
      <c r="CW8" s="8">
        <f>'C завтраками| Bed and breakfast'!CQ8*0.9</f>
        <v>14850</v>
      </c>
      <c r="CX8" s="8">
        <f>'C завтраками| Bed and breakfast'!CR8*0.9</f>
        <v>15300</v>
      </c>
      <c r="CY8" s="8">
        <f>'C завтраками| Bed and breakfast'!CS8*0.9</f>
        <v>15300</v>
      </c>
      <c r="CZ8" s="8">
        <f>'C завтраками| Bed and breakfast'!CT8*0.9</f>
        <v>14850</v>
      </c>
      <c r="DA8" s="8">
        <f>'C завтраками| Bed and breakfast'!CU8*0.9</f>
        <v>14850</v>
      </c>
      <c r="DB8" s="8">
        <f>'C завтраками| Bed and breakfast'!CV8*0.9</f>
        <v>14850</v>
      </c>
      <c r="DC8" s="8">
        <f>'C завтраками| Bed and breakfast'!CW8*0.9</f>
        <v>14850</v>
      </c>
      <c r="DD8" s="8">
        <f>'C завтраками| Bed and breakfast'!CX8*0.9</f>
        <v>14850</v>
      </c>
      <c r="DE8" s="8">
        <f>'C завтраками| Bed and breakfast'!CY8*0.9</f>
        <v>15300</v>
      </c>
      <c r="DF8" s="8">
        <f>'C завтраками| Bed and breakfast'!CZ8*0.9</f>
        <v>15300</v>
      </c>
      <c r="DG8" s="8">
        <f>'C завтраками| Bed and breakfast'!DA8*0.9</f>
        <v>14850</v>
      </c>
      <c r="DH8" s="8">
        <f>'C завтраками| Bed and breakfast'!DB8*0.9</f>
        <v>14850</v>
      </c>
      <c r="DI8" s="8">
        <f>'C завтраками| Bed and breakfast'!DC8*0.9</f>
        <v>14850</v>
      </c>
      <c r="DJ8" s="8">
        <f>'C завтраками| Bed and breakfast'!DD8*0.9</f>
        <v>13950</v>
      </c>
      <c r="DK8" s="8">
        <f>'C завтраками| Bed and breakfast'!DE8*0.9</f>
        <v>13950</v>
      </c>
      <c r="DL8" s="8">
        <f>'C завтраками| Bed and breakfast'!DF8*0.9</f>
        <v>14580</v>
      </c>
      <c r="DM8" s="8">
        <f>'C завтраками| Bed and breakfast'!DG8*0.9</f>
        <v>14580</v>
      </c>
      <c r="DN8" s="8">
        <f>'C завтраками| Bed and breakfast'!DH8*0.9</f>
        <v>13950</v>
      </c>
      <c r="DO8" s="8">
        <f>'C завтраками| Bed and breakfast'!DI8*0.9</f>
        <v>13950</v>
      </c>
      <c r="DP8" s="8">
        <f>'C завтраками| Bed and breakfast'!DJ8*0.9</f>
        <v>13950</v>
      </c>
      <c r="DQ8" s="8">
        <f>'C завтраками| Bed and breakfast'!DK8*0.9</f>
        <v>13950</v>
      </c>
      <c r="DR8" s="8">
        <f>'C завтраками| Bed and breakfast'!DL8*0.9</f>
        <v>13950</v>
      </c>
      <c r="DS8" s="8">
        <f>'C завтраками| Bed and breakfast'!DM8*0.9</f>
        <v>14580</v>
      </c>
      <c r="DT8" s="8">
        <f>'C завтраками| Bed and breakfast'!DN8*0.9</f>
        <v>14580</v>
      </c>
      <c r="DU8" s="8">
        <f>'C завтраками| Bed and breakfast'!DO8*0.9</f>
        <v>13950</v>
      </c>
      <c r="DV8" s="8">
        <f>'C завтраками| Bed and breakfast'!DP8*0.9</f>
        <v>13950</v>
      </c>
      <c r="DW8" s="8">
        <f>'C завтраками| Bed and breakfast'!DQ8*0.9</f>
        <v>13950</v>
      </c>
      <c r="DX8" s="8">
        <f>'C завтраками| Bed and breakfast'!DR8*0.9</f>
        <v>13950</v>
      </c>
      <c r="DY8" s="8">
        <f>'C завтраками| Bed and breakfast'!DS8*0.9</f>
        <v>14850</v>
      </c>
      <c r="DZ8" s="8">
        <f>'C завтраками| Bed and breakfast'!DT8*0.9</f>
        <v>14580</v>
      </c>
      <c r="EA8" s="8">
        <f>'C завтраками| Bed and breakfast'!DU8*0.9</f>
        <v>14580</v>
      </c>
      <c r="EB8" s="8">
        <f>'C завтраками| Bed and breakfast'!DV8*0.9</f>
        <v>14580</v>
      </c>
      <c r="EC8" s="8">
        <f>'C завтраками| Bed and breakfast'!DW8*0.9</f>
        <v>13500</v>
      </c>
      <c r="ED8" s="8">
        <f>'C завтраками| Bed and breakfast'!DX8*0.9</f>
        <v>13500</v>
      </c>
      <c r="EE8" s="8">
        <f>'C завтраками| Bed and breakfast'!DY8*0.9</f>
        <v>13500</v>
      </c>
      <c r="EF8" s="8">
        <f>'C завтраками| Bed and breakfast'!DZ8*0.9</f>
        <v>13500</v>
      </c>
      <c r="EG8" s="8">
        <f>'C завтраками| Bed and breakfast'!EA8*0.9</f>
        <v>13500</v>
      </c>
      <c r="EH8" s="8">
        <f>'C завтраками| Bed and breakfast'!EB8*0.9</f>
        <v>14580</v>
      </c>
      <c r="EI8" s="8">
        <f>'C завтраками| Bed and breakfast'!EC8*0.9</f>
        <v>14580</v>
      </c>
      <c r="EJ8" s="8">
        <f>'C завтраками| Bed and breakfast'!ED8*0.9</f>
        <v>14580</v>
      </c>
      <c r="EK8" s="8">
        <f>'C завтраками| Bed and breakfast'!EE8*0.9</f>
        <v>13230</v>
      </c>
      <c r="EL8" s="8">
        <f>'C завтраками| Bed and breakfast'!EF8*0.9</f>
        <v>13230</v>
      </c>
      <c r="EM8" s="8">
        <f>'C завтраками| Bed and breakfast'!EG8*0.9</f>
        <v>13230</v>
      </c>
      <c r="EN8" s="8">
        <f>'C завтраками| Bed and breakfast'!EH8*0.9</f>
        <v>13500</v>
      </c>
      <c r="EO8" s="8">
        <f>'C завтраками| Bed and breakfast'!EI8*0.9</f>
        <v>13500</v>
      </c>
      <c r="EP8" s="8">
        <f>'C завтраками| Bed and breakfast'!EJ8*0.9</f>
        <v>13230</v>
      </c>
      <c r="EQ8" s="8">
        <f>'C завтраками| Bed and breakfast'!EK8*0.9</f>
        <v>13230</v>
      </c>
      <c r="ER8" s="8">
        <f>'C завтраками| Bed and breakfast'!EL8*0.9</f>
        <v>13230</v>
      </c>
      <c r="ES8" s="8">
        <f>'C завтраками| Bed and breakfast'!EM8*0.9</f>
        <v>13230</v>
      </c>
      <c r="ET8" s="8">
        <f>'C завтраками| Bed and breakfast'!EN8*0.9</f>
        <v>13230</v>
      </c>
      <c r="EU8" s="8">
        <f>'C завтраками| Bed and breakfast'!EO8*0.9</f>
        <v>13500</v>
      </c>
      <c r="EV8" s="8">
        <f>'C завтраками| Bed and breakfast'!EP8*0.9</f>
        <v>13500</v>
      </c>
      <c r="EW8" s="8">
        <f>'C завтраками| Bed and breakfast'!EQ8*0.9</f>
        <v>13230</v>
      </c>
      <c r="EX8" s="8">
        <f>'C завтраками| Bed and breakfast'!ER8*0.9</f>
        <v>13230</v>
      </c>
      <c r="EY8" s="8">
        <f>'C завтраками| Bed and breakfast'!ES8*0.9</f>
        <v>13230</v>
      </c>
      <c r="EZ8" s="8">
        <f>'C завтраками| Bed and breakfast'!ET8*0.9</f>
        <v>13230</v>
      </c>
      <c r="FA8" s="8">
        <f>'C завтраками| Bed and breakfast'!EU8*0.9</f>
        <v>13230</v>
      </c>
      <c r="FB8" s="8">
        <f>'C завтраками| Bed and breakfast'!EV8*0.9</f>
        <v>13500</v>
      </c>
      <c r="FC8" s="8">
        <f>'C завтраками| Bed and breakfast'!EW8*0.9</f>
        <v>13500</v>
      </c>
      <c r="FD8" s="8">
        <f>'C завтраками| Bed and breakfast'!EX8*0.9</f>
        <v>14850</v>
      </c>
      <c r="FE8" s="8">
        <f>'C завтраками| Bed and breakfast'!EY8*0.9</f>
        <v>13500</v>
      </c>
      <c r="FF8" s="8">
        <f>'C завтраками| Bed and breakfast'!EZ8*0.9</f>
        <v>13500</v>
      </c>
      <c r="FG8" s="8">
        <f>'C завтраками| Bed and breakfast'!FA8*0.9</f>
        <v>13500</v>
      </c>
      <c r="FH8" s="8">
        <f>'C завтраками| Bed and breakfast'!FB8*0.9</f>
        <v>13500</v>
      </c>
      <c r="FI8" s="8">
        <f>'C завтраками| Bed and breakfast'!FC8*0.9</f>
        <v>20250</v>
      </c>
      <c r="FJ8" s="8">
        <f>'C завтраками| Bed and breakfast'!FD8*0.9</f>
        <v>20250</v>
      </c>
      <c r="FK8" s="8">
        <f>'C завтраками| Bed and breakfast'!FE8*0.9</f>
        <v>20250</v>
      </c>
      <c r="FL8" s="8">
        <f>'C завтраками| Bed and breakfast'!FF8*0.9</f>
        <v>20250</v>
      </c>
      <c r="FM8" s="8">
        <f>'C завтраками| Bed and breakfast'!FG8*0.9</f>
        <v>20250</v>
      </c>
      <c r="FN8" s="8">
        <f>'C завтраками| Bed and breakfast'!FH8*0.9</f>
        <v>20250</v>
      </c>
      <c r="FO8" s="8">
        <f>'C завтраками| Bed and breakfast'!FI8*0.9</f>
        <v>20250</v>
      </c>
      <c r="FP8" s="8">
        <f>'C завтраками| Bed and breakfast'!FJ8*0.9</f>
        <v>20250</v>
      </c>
      <c r="FQ8" s="8">
        <f>'C завтраками| Bed and breakfast'!FK8*0.9</f>
        <v>20250</v>
      </c>
      <c r="FR8" s="8">
        <f>'C завтраками| Bed and breakfast'!FL8*0.9</f>
        <v>20250</v>
      </c>
      <c r="FS8" s="8">
        <f>'C завтраками| Bed and breakfast'!FM8*0.9</f>
        <v>20250</v>
      </c>
      <c r="FT8" s="8">
        <f>'C завтраками| Bed and breakfast'!FN8*0.9</f>
        <v>20250</v>
      </c>
      <c r="FU8" s="8">
        <f>'C завтраками| Bed and breakfast'!FO8*0.9</f>
        <v>20250</v>
      </c>
      <c r="FV8" s="8">
        <f>'C завтраками| Bed and breakfast'!FP8*0.9</f>
        <v>20250</v>
      </c>
      <c r="FW8" s="8">
        <f>'C завтраками| Bed and breakfast'!FQ8*0.9</f>
        <v>20250</v>
      </c>
      <c r="FX8" s="8">
        <f>'C завтраками| Bed and breakfast'!FR8*0.9</f>
        <v>20250</v>
      </c>
      <c r="FY8" s="8">
        <f>'C завтраками| Bed and breakfast'!FS8*0.9</f>
        <v>20250</v>
      </c>
      <c r="FZ8" s="8">
        <f>'C завтраками| Bed and breakfast'!FT8*0.9</f>
        <v>20250</v>
      </c>
      <c r="GA8" s="8">
        <f>'C завтраками| Bed and breakfast'!FU8*0.9</f>
        <v>20250</v>
      </c>
      <c r="GB8" s="8">
        <f>'C завтраками| Bed and breakfast'!FV8*0.9</f>
        <v>20250</v>
      </c>
      <c r="GC8" s="8">
        <f>'C завтраками| Bed and breakfast'!FW8*0.9</f>
        <v>20250</v>
      </c>
      <c r="GD8" s="8">
        <f>'C завтраками| Bed and breakfast'!FX8*0.9</f>
        <v>20250</v>
      </c>
      <c r="GE8" s="8">
        <f>'C завтраками| Bed and breakfast'!FY8*0.9</f>
        <v>20250</v>
      </c>
      <c r="GF8" s="8">
        <f>'C завтраками| Bed and breakfast'!FZ8*0.9</f>
        <v>20250</v>
      </c>
      <c r="GG8" s="8">
        <f>'C завтраками| Bed and breakfast'!GA8*0.9</f>
        <v>13500</v>
      </c>
      <c r="GH8" s="8">
        <f>'C завтраками| Bed and breakfast'!GB8*0.9</f>
        <v>13500</v>
      </c>
      <c r="GI8" s="8">
        <f>'C завтраками| Bed and breakfast'!GC8*0.9</f>
        <v>21960</v>
      </c>
      <c r="GJ8" s="8">
        <f>'C завтраками| Bed and breakfast'!GD8*0.9</f>
        <v>21960</v>
      </c>
      <c r="GK8" s="8">
        <f>'C завтраками| Bed and breakfast'!GE8*0.9</f>
        <v>21960</v>
      </c>
      <c r="GL8" s="8">
        <f>'C завтраками| Bed and breakfast'!GF8*0.9</f>
        <v>21960</v>
      </c>
      <c r="GM8" s="8">
        <f>'C завтраками| Bed and breakfast'!GG8*0.9</f>
        <v>21960</v>
      </c>
      <c r="GN8" s="8">
        <f>'C завтраками| Bed and breakfast'!GH8*0.9</f>
        <v>21960</v>
      </c>
      <c r="GO8" s="8">
        <f>'C завтраками| Bed and breakfast'!GI8*0.9</f>
        <v>21960</v>
      </c>
      <c r="GP8" s="8">
        <f>'C завтраками| Bed and breakfast'!GJ8*0.9</f>
        <v>21960</v>
      </c>
      <c r="GQ8" s="8">
        <f>'C завтраками| Bed and breakfast'!GK8*0.9</f>
        <v>21960</v>
      </c>
      <c r="GR8" s="8">
        <f>'C завтраками| Bed and breakfast'!GL8*0.9</f>
        <v>21960</v>
      </c>
      <c r="GS8" s="8">
        <f>'C завтраками| Bed and breakfast'!GM8*0.9</f>
        <v>16560</v>
      </c>
      <c r="GT8" s="8">
        <f>'C завтраками| Bed and breakfast'!GN8*0.9</f>
        <v>16560</v>
      </c>
      <c r="GU8" s="8">
        <f>'C завтраками| Bed and breakfast'!GO8*0.9</f>
        <v>16560</v>
      </c>
      <c r="GV8" s="8">
        <f>'C завтраками| Bed and breakfast'!GP8*0.9</f>
        <v>16560</v>
      </c>
      <c r="GW8" s="8">
        <f>'C завтраками| Bed and breakfast'!GQ8*0.9</f>
        <v>17010</v>
      </c>
      <c r="GX8" s="8">
        <f>'C завтраками| Bed and breakfast'!GR8*0.9</f>
        <v>17010</v>
      </c>
      <c r="GY8" s="8">
        <f>'C завтраками| Bed and breakfast'!GS8*0.9</f>
        <v>18090</v>
      </c>
      <c r="GZ8" s="8">
        <f>'C завтраками| Bed and breakfast'!GT8*0.9</f>
        <v>18090</v>
      </c>
      <c r="HA8" s="8">
        <f>'C завтраками| Bed and breakfast'!GU8*0.9</f>
        <v>17010</v>
      </c>
      <c r="HB8" s="8">
        <f>'C завтраками| Bed and breakfast'!GV8*0.9</f>
        <v>17010</v>
      </c>
      <c r="HC8" s="8">
        <f>'C завтраками| Bed and breakfast'!GW8*0.9</f>
        <v>17010</v>
      </c>
      <c r="HD8" s="8">
        <f>'C завтраками| Bed and breakfast'!GX8*0.9</f>
        <v>17010</v>
      </c>
      <c r="HE8" s="8">
        <f>'C завтраками| Bed and breakfast'!GY8*0.9</f>
        <v>17010</v>
      </c>
      <c r="HF8" s="8">
        <f>'C завтраками| Bed and breakfast'!GZ8*0.9</f>
        <v>18090</v>
      </c>
      <c r="HG8" s="8">
        <f>'C завтраками| Bed and breakfast'!HA8*0.9</f>
        <v>18090</v>
      </c>
      <c r="HH8" s="8">
        <f>'C завтраками| Bed and breakfast'!HB8*0.9</f>
        <v>17010</v>
      </c>
      <c r="HI8" s="8">
        <f>'C завтраками| Bed and breakfast'!HC8*0.9</f>
        <v>17010</v>
      </c>
      <c r="HJ8" s="8">
        <f>'C завтраками| Bed and breakfast'!HD8*0.9</f>
        <v>17010</v>
      </c>
      <c r="HK8" s="8">
        <f>'C завтраками| Bed and breakfast'!HE8*0.9</f>
        <v>17010</v>
      </c>
      <c r="HL8" s="8">
        <f>'C завтраками| Bed and breakfast'!HF8*0.9</f>
        <v>17010</v>
      </c>
      <c r="HM8" s="8">
        <f>'C завтраками| Bed and breakfast'!HG8*0.9</f>
        <v>14850</v>
      </c>
      <c r="HN8" s="8">
        <f>'C завтраками| Bed and breakfast'!HH8*0.9</f>
        <v>18090</v>
      </c>
      <c r="HO8" s="8">
        <f>'C завтраками| Bed and breakfast'!HI8*0.9</f>
        <v>17010</v>
      </c>
      <c r="HP8" s="8">
        <f>'C завтраками| Bed and breakfast'!HJ8*0.9</f>
        <v>17010</v>
      </c>
      <c r="HQ8" s="8">
        <f>'C завтраками| Bed and breakfast'!HK8*0.9</f>
        <v>17010</v>
      </c>
      <c r="HR8" s="8">
        <f>'C завтраками| Bed and breakfast'!HL8*0.9</f>
        <v>17010</v>
      </c>
      <c r="HS8" s="8">
        <f>'C завтраками| Bed and breakfast'!HM8*0.9</f>
        <v>17010</v>
      </c>
      <c r="HT8" s="8">
        <f>'C завтраками| Bed and breakfast'!HN8*0.9</f>
        <v>18090</v>
      </c>
      <c r="HU8" s="8">
        <f>'C завтраками| Bed and breakfast'!HO8*0.9</f>
        <v>18090</v>
      </c>
      <c r="HV8" s="8">
        <f>'C завтраками| Bed and breakfast'!HP8*0.9</f>
        <v>17010</v>
      </c>
      <c r="HW8" s="8">
        <f>'C завтраками| Bed and breakfast'!HQ8*0.9</f>
        <v>17010</v>
      </c>
      <c r="HX8" s="8">
        <f>'C завтраками| Bed and breakfast'!HR8*0.9</f>
        <v>17010</v>
      </c>
      <c r="HY8" s="8">
        <f>'C завтраками| Bed and breakfast'!HS8*0.9</f>
        <v>17010</v>
      </c>
      <c r="HZ8" s="8">
        <f>'C завтраками| Bed and breakfast'!HT8*0.9</f>
        <v>17010</v>
      </c>
      <c r="IA8" s="8">
        <f>'C завтраками| Bed and breakfast'!HU8*0.9</f>
        <v>18090</v>
      </c>
      <c r="IB8" s="8">
        <f>'C завтраками| Bed and breakfast'!HV8*0.9</f>
        <v>18090</v>
      </c>
      <c r="IC8" s="8">
        <f>'C завтраками| Bed and breakfast'!HW8*0.9</f>
        <v>17010</v>
      </c>
      <c r="ID8" s="8">
        <f>'C завтраками| Bed and breakfast'!HX8*0.9</f>
        <v>17010</v>
      </c>
      <c r="IE8" s="8">
        <f>'C завтраками| Bed and breakfast'!HY8*0.9</f>
        <v>17010</v>
      </c>
      <c r="IF8" s="8">
        <f>'C завтраками| Bed and breakfast'!HZ8*0.9</f>
        <v>17010</v>
      </c>
      <c r="IG8" s="8">
        <f>'C завтраками| Bed and breakfast'!IA8*0.9</f>
        <v>17010</v>
      </c>
      <c r="IH8" s="8">
        <f>'C завтраками| Bed and breakfast'!IB8*0.9</f>
        <v>18090</v>
      </c>
      <c r="II8" s="8">
        <f>'C завтраками| Bed and breakfast'!IC8*0.9</f>
        <v>18090</v>
      </c>
      <c r="IJ8" s="8">
        <f>'C завтраками| Bed and breakfast'!ID8*0.9</f>
        <v>15300</v>
      </c>
      <c r="IK8" s="8">
        <f>'C завтраками| Bed and breakfast'!IE8*0.9</f>
        <v>15300</v>
      </c>
      <c r="IL8" s="8">
        <f>'C завтраками| Bed and breakfast'!IF8*0.9</f>
        <v>15300</v>
      </c>
      <c r="IM8" s="8">
        <f>'C завтраками| Bed and breakfast'!IG8*0.9</f>
        <v>15300</v>
      </c>
      <c r="IN8" s="8">
        <f>'C завтраками| Bed and breakfast'!IH8*0.9</f>
        <v>15300</v>
      </c>
      <c r="IO8" s="8">
        <f>'C завтраками| Bed and breakfast'!II8*0.9</f>
        <v>17010</v>
      </c>
      <c r="IP8" s="8">
        <f>'C завтраками| Bed and breakfast'!IJ8*0.9</f>
        <v>17010</v>
      </c>
      <c r="IQ8" s="8">
        <f>'C завтраками| Bed and breakfast'!IK8*0.9</f>
        <v>14850</v>
      </c>
      <c r="IR8" s="8">
        <f>'C завтраками| Bed and breakfast'!IL8*0.9</f>
        <v>14850</v>
      </c>
      <c r="IS8" s="8">
        <f>'C завтраками| Bed and breakfast'!IM8*0.9</f>
        <v>14850</v>
      </c>
      <c r="IT8" s="8">
        <f>'C завтраками| Bed and breakfast'!IN8*0.9</f>
        <v>14850</v>
      </c>
      <c r="IU8" s="8">
        <f>'C завтраками| Bed and breakfast'!IO8*0.9</f>
        <v>14850</v>
      </c>
      <c r="IV8" s="8">
        <f>'C завтраками| Bed and breakfast'!IP8*0.9</f>
        <v>17010</v>
      </c>
      <c r="IW8" s="8">
        <f>'C завтраками| Bed and breakfast'!IQ8*0.9</f>
        <v>17010</v>
      </c>
      <c r="IX8" s="8">
        <f>'C завтраками| Bed and breakfast'!IR8*0.9</f>
        <v>14850</v>
      </c>
      <c r="IY8" s="8">
        <f>'C завтраками| Bed and breakfast'!IS8*0.9</f>
        <v>14850</v>
      </c>
      <c r="IZ8" s="8">
        <f>'C завтраками| Bed and breakfast'!IT8*0.9</f>
        <v>14850</v>
      </c>
      <c r="JA8" s="8">
        <f>'C завтраками| Bed and breakfast'!IU8*0.9</f>
        <v>14850</v>
      </c>
      <c r="JB8" s="8">
        <f>'C завтраками| Bed and breakfast'!IV8*0.9</f>
        <v>14850</v>
      </c>
      <c r="JC8" s="8">
        <f>'C завтраками| Bed and breakfast'!IW8*0.9</f>
        <v>17010</v>
      </c>
      <c r="JD8" s="8">
        <f>'C завтраками| Bed and breakfast'!IX8*0.9</f>
        <v>17010</v>
      </c>
      <c r="JE8" s="8">
        <f>'C завтраками| Bed and breakfast'!IY8*0.9</f>
        <v>14850</v>
      </c>
      <c r="JF8" s="8">
        <f>'C завтраками| Bed and breakfast'!IZ8*0.9</f>
        <v>14850</v>
      </c>
      <c r="JG8" s="8">
        <f>'C завтраками| Bed and breakfast'!JA8*0.9</f>
        <v>14850</v>
      </c>
      <c r="JH8" s="8">
        <f>'C завтраками| Bed and breakfast'!JB8*0.9</f>
        <v>14850</v>
      </c>
      <c r="JI8" s="8">
        <f>'C завтраками| Bed and breakfast'!JC8*0.9</f>
        <v>14850</v>
      </c>
      <c r="JJ8" s="8">
        <f>'C завтраками| Bed and breakfast'!JD8*0.9</f>
        <v>17010</v>
      </c>
      <c r="JK8" s="8">
        <f>'C завтраками| Bed and breakfast'!JE8*0.9</f>
        <v>17010</v>
      </c>
      <c r="JL8" s="8">
        <f>'C завтраками| Bed and breakfast'!JF8*0.9</f>
        <v>14850</v>
      </c>
      <c r="JM8" s="8">
        <f>'C завтраками| Bed and breakfast'!JG8*0.9</f>
        <v>14850</v>
      </c>
      <c r="JN8" s="8">
        <f>'C завтраками| Bed and breakfast'!JH8*0.9</f>
        <v>14850</v>
      </c>
      <c r="JO8" s="8">
        <f>'C завтраками| Bed and breakfast'!JI8*0.9</f>
        <v>14850</v>
      </c>
      <c r="JP8" s="8">
        <f>'C завтраками| Bed and breakfast'!JJ8*0.9</f>
        <v>14850</v>
      </c>
      <c r="JQ8" s="8">
        <f>'C завтраками| Bed and breakfast'!JK8*0.9</f>
        <v>17010</v>
      </c>
      <c r="JR8" s="8">
        <f>'C завтраками| Bed and breakfast'!JL8*0.9</f>
        <v>17010</v>
      </c>
      <c r="JS8" s="8">
        <f>'C завтраками| Bed and breakfast'!JM8*0.9</f>
        <v>15930</v>
      </c>
      <c r="JT8" s="8">
        <f>'C завтраками| Bed and breakfast'!JN8*0.9</f>
        <v>15930</v>
      </c>
      <c r="JU8" s="8">
        <f>'C завтраками| Bed and breakfast'!JO8*0.9</f>
        <v>15930</v>
      </c>
      <c r="JV8" s="8">
        <f>'C завтраками| Bed and breakfast'!JP8*0.9</f>
        <v>15930</v>
      </c>
    </row>
    <row r="9" spans="1:282" s="53" customFormat="1" x14ac:dyDescent="0.2">
      <c r="A9" s="229" t="s">
        <v>300</v>
      </c>
      <c r="B9" s="206"/>
      <c r="C9" s="94"/>
      <c r="D9" s="94"/>
      <c r="E9" s="94"/>
      <c r="F9" s="94"/>
      <c r="G9" s="94"/>
      <c r="H9" s="94"/>
      <c r="I9" s="94"/>
      <c r="J9" s="94"/>
      <c r="K9" s="94"/>
      <c r="L9" s="94"/>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row>
    <row r="10" spans="1:282" s="53" customFormat="1" x14ac:dyDescent="0.2">
      <c r="A10" s="88">
        <v>1</v>
      </c>
      <c r="B10" s="7" t="e">
        <f>B7</f>
        <v>#REF!</v>
      </c>
      <c r="C10" s="7" t="e">
        <f t="shared" ref="C10:BN11" si="0">C7</f>
        <v>#REF!</v>
      </c>
      <c r="D10" s="7" t="e">
        <f t="shared" si="0"/>
        <v>#REF!</v>
      </c>
      <c r="E10" s="7" t="e">
        <f t="shared" si="0"/>
        <v>#REF!</v>
      </c>
      <c r="F10" s="7" t="e">
        <f t="shared" si="0"/>
        <v>#REF!</v>
      </c>
      <c r="G10" s="7" t="e">
        <f t="shared" si="0"/>
        <v>#REF!</v>
      </c>
      <c r="H10" s="7">
        <f t="shared" si="0"/>
        <v>33525</v>
      </c>
      <c r="I10" s="7">
        <f t="shared" si="0"/>
        <v>46575</v>
      </c>
      <c r="J10" s="7">
        <f t="shared" si="0"/>
        <v>46575</v>
      </c>
      <c r="K10" s="7">
        <f t="shared" si="0"/>
        <v>46575</v>
      </c>
      <c r="L10" s="7">
        <f t="shared" si="0"/>
        <v>40275</v>
      </c>
      <c r="M10" s="7">
        <f t="shared" si="0"/>
        <v>40275</v>
      </c>
      <c r="N10" s="7">
        <f t="shared" si="0"/>
        <v>40275</v>
      </c>
      <c r="O10" s="7">
        <f t="shared" si="0"/>
        <v>40275</v>
      </c>
      <c r="P10" s="7">
        <f t="shared" si="0"/>
        <v>40275</v>
      </c>
      <c r="Q10" s="7">
        <f t="shared" si="0"/>
        <v>40275</v>
      </c>
      <c r="R10" s="7">
        <f t="shared" si="0"/>
        <v>32805</v>
      </c>
      <c r="S10" s="7">
        <f t="shared" si="0"/>
        <v>17955</v>
      </c>
      <c r="T10" s="7">
        <f t="shared" si="0"/>
        <v>17955</v>
      </c>
      <c r="U10" s="7">
        <f t="shared" si="0"/>
        <v>17955</v>
      </c>
      <c r="V10" s="7">
        <f t="shared" si="0"/>
        <v>17955</v>
      </c>
      <c r="W10" s="7">
        <f t="shared" si="0"/>
        <v>17955</v>
      </c>
      <c r="X10" s="7">
        <f t="shared" si="0"/>
        <v>19755</v>
      </c>
      <c r="Y10" s="7">
        <f t="shared" si="0"/>
        <v>19755</v>
      </c>
      <c r="Z10" s="7">
        <f t="shared" si="0"/>
        <v>19755</v>
      </c>
      <c r="AA10" s="7">
        <f t="shared" si="0"/>
        <v>19755</v>
      </c>
      <c r="AB10" s="7">
        <f t="shared" si="0"/>
        <v>19755</v>
      </c>
      <c r="AC10" s="7">
        <f t="shared" si="0"/>
        <v>17955</v>
      </c>
      <c r="AD10" s="7">
        <f t="shared" si="0"/>
        <v>17955</v>
      </c>
      <c r="AE10" s="7">
        <f t="shared" si="0"/>
        <v>17955</v>
      </c>
      <c r="AF10" s="7">
        <f t="shared" si="0"/>
        <v>17955</v>
      </c>
      <c r="AG10" s="7">
        <f t="shared" si="0"/>
        <v>17955</v>
      </c>
      <c r="AH10" s="7">
        <f t="shared" si="0"/>
        <v>21555</v>
      </c>
      <c r="AI10" s="7">
        <f t="shared" si="0"/>
        <v>21555</v>
      </c>
      <c r="AJ10" s="7">
        <f t="shared" si="0"/>
        <v>21555</v>
      </c>
      <c r="AK10" s="7">
        <f t="shared" si="0"/>
        <v>21555</v>
      </c>
      <c r="AL10" s="7">
        <f t="shared" si="0"/>
        <v>21555</v>
      </c>
      <c r="AM10" s="7">
        <f t="shared" si="0"/>
        <v>23355</v>
      </c>
      <c r="AN10" s="7">
        <f t="shared" si="0"/>
        <v>25605</v>
      </c>
      <c r="AO10" s="7">
        <f t="shared" si="0"/>
        <v>26055</v>
      </c>
      <c r="AP10" s="7">
        <f t="shared" si="0"/>
        <v>26055</v>
      </c>
      <c r="AQ10" s="7">
        <f t="shared" si="0"/>
        <v>26055</v>
      </c>
      <c r="AR10" s="7">
        <f t="shared" si="0"/>
        <v>26055</v>
      </c>
      <c r="AS10" s="7">
        <f t="shared" si="0"/>
        <v>26055</v>
      </c>
      <c r="AT10" s="7">
        <f t="shared" si="0"/>
        <v>26055</v>
      </c>
      <c r="AU10" s="7">
        <f t="shared" si="0"/>
        <v>26055</v>
      </c>
      <c r="AV10" s="7">
        <f t="shared" si="0"/>
        <v>26055</v>
      </c>
      <c r="AW10" s="7">
        <f t="shared" si="0"/>
        <v>26055</v>
      </c>
      <c r="AX10" s="7">
        <f t="shared" si="0"/>
        <v>26055</v>
      </c>
      <c r="AY10" s="7">
        <f t="shared" si="0"/>
        <v>24255</v>
      </c>
      <c r="AZ10" s="7">
        <f t="shared" si="0"/>
        <v>24255</v>
      </c>
      <c r="BA10" s="7">
        <f t="shared" si="0"/>
        <v>26055</v>
      </c>
      <c r="BB10" s="7">
        <f t="shared" si="0"/>
        <v>26055</v>
      </c>
      <c r="BC10" s="7">
        <f t="shared" si="0"/>
        <v>27855</v>
      </c>
      <c r="BD10" s="7">
        <f t="shared" si="0"/>
        <v>30105</v>
      </c>
      <c r="BE10" s="7">
        <f t="shared" si="0"/>
        <v>30105</v>
      </c>
      <c r="BF10" s="7">
        <f t="shared" si="0"/>
        <v>30105</v>
      </c>
      <c r="BG10" s="7">
        <f t="shared" si="0"/>
        <v>30105</v>
      </c>
      <c r="BH10" s="7">
        <f t="shared" si="0"/>
        <v>32355</v>
      </c>
      <c r="BI10" s="7">
        <f t="shared" si="0"/>
        <v>35055</v>
      </c>
      <c r="BJ10" s="7">
        <f t="shared" si="0"/>
        <v>35055</v>
      </c>
      <c r="BK10" s="7">
        <f t="shared" si="0"/>
        <v>32355</v>
      </c>
      <c r="BL10" s="7">
        <f t="shared" si="0"/>
        <v>27855</v>
      </c>
      <c r="BM10" s="7">
        <f t="shared" si="0"/>
        <v>27855</v>
      </c>
      <c r="BN10" s="7">
        <f t="shared" si="0"/>
        <v>30105</v>
      </c>
      <c r="BO10" s="7">
        <f t="shared" ref="BO10:DY11" si="1">BO7</f>
        <v>30105</v>
      </c>
      <c r="BP10" s="7">
        <f t="shared" si="1"/>
        <v>22455</v>
      </c>
      <c r="BQ10" s="7">
        <f t="shared" si="1"/>
        <v>22860</v>
      </c>
      <c r="BR10" s="7">
        <f t="shared" si="1"/>
        <v>22860</v>
      </c>
      <c r="BS10" s="7">
        <f t="shared" si="1"/>
        <v>22860</v>
      </c>
      <c r="BT10" s="7">
        <f t="shared" si="1"/>
        <v>21510</v>
      </c>
      <c r="BU10" s="7">
        <f t="shared" si="1"/>
        <v>21510</v>
      </c>
      <c r="BV10" s="7">
        <f t="shared" si="1"/>
        <v>22860</v>
      </c>
      <c r="BW10" s="7">
        <f t="shared" si="1"/>
        <v>22860</v>
      </c>
      <c r="BX10" s="7">
        <f t="shared" si="1"/>
        <v>22860</v>
      </c>
      <c r="BY10" s="7">
        <f t="shared" si="1"/>
        <v>21510</v>
      </c>
      <c r="BZ10" s="7">
        <f t="shared" si="1"/>
        <v>21510</v>
      </c>
      <c r="CA10" s="7">
        <f t="shared" si="1"/>
        <v>21510</v>
      </c>
      <c r="CB10" s="7">
        <f t="shared" si="1"/>
        <v>21510</v>
      </c>
      <c r="CC10" s="7">
        <f t="shared" si="1"/>
        <v>21510</v>
      </c>
      <c r="CD10" s="7">
        <f t="shared" si="1"/>
        <v>21510</v>
      </c>
      <c r="CE10" s="7">
        <f t="shared" si="1"/>
        <v>21510</v>
      </c>
      <c r="CF10" s="7">
        <f t="shared" si="1"/>
        <v>21510</v>
      </c>
      <c r="CG10" s="7">
        <f t="shared" si="1"/>
        <v>21510</v>
      </c>
      <c r="CH10" s="7">
        <f t="shared" si="1"/>
        <v>21510</v>
      </c>
      <c r="CI10" s="7">
        <f t="shared" si="1"/>
        <v>21510</v>
      </c>
      <c r="CJ10" s="7">
        <f t="shared" si="1"/>
        <v>21510</v>
      </c>
      <c r="CK10" s="7">
        <f t="shared" si="1"/>
        <v>21510</v>
      </c>
      <c r="CL10" s="7">
        <f t="shared" si="1"/>
        <v>21510</v>
      </c>
      <c r="CM10" s="7">
        <f t="shared" si="1"/>
        <v>21510</v>
      </c>
      <c r="CN10" s="7">
        <f t="shared" si="1"/>
        <v>21510</v>
      </c>
      <c r="CO10" s="7">
        <f t="shared" si="1"/>
        <v>21510</v>
      </c>
      <c r="CP10" s="7">
        <f t="shared" si="1"/>
        <v>21510</v>
      </c>
      <c r="CQ10" s="7">
        <f t="shared" si="1"/>
        <v>21510</v>
      </c>
      <c r="CR10" s="7">
        <f t="shared" si="1"/>
        <v>21510</v>
      </c>
      <c r="CS10" s="7">
        <f t="shared" si="1"/>
        <v>21510</v>
      </c>
      <c r="CT10" s="7">
        <f t="shared" si="1"/>
        <v>21510</v>
      </c>
      <c r="CU10" s="7">
        <f t="shared" si="1"/>
        <v>21510</v>
      </c>
      <c r="CV10" s="7">
        <f t="shared" si="1"/>
        <v>13185</v>
      </c>
      <c r="CW10" s="7">
        <f t="shared" si="1"/>
        <v>13185</v>
      </c>
      <c r="CX10" s="7">
        <f t="shared" si="1"/>
        <v>13635</v>
      </c>
      <c r="CY10" s="7">
        <f t="shared" si="1"/>
        <v>13635</v>
      </c>
      <c r="CZ10" s="7">
        <f t="shared" si="1"/>
        <v>13185</v>
      </c>
      <c r="DA10" s="7">
        <f t="shared" si="1"/>
        <v>13185</v>
      </c>
      <c r="DB10" s="7">
        <f t="shared" si="1"/>
        <v>13185</v>
      </c>
      <c r="DC10" s="7">
        <f t="shared" si="1"/>
        <v>13185</v>
      </c>
      <c r="DD10" s="7">
        <f t="shared" si="1"/>
        <v>13185</v>
      </c>
      <c r="DE10" s="7">
        <f t="shared" si="1"/>
        <v>13635</v>
      </c>
      <c r="DF10" s="7">
        <f t="shared" si="1"/>
        <v>13635</v>
      </c>
      <c r="DG10" s="7">
        <f t="shared" si="1"/>
        <v>13185</v>
      </c>
      <c r="DH10" s="7">
        <f t="shared" si="1"/>
        <v>13185</v>
      </c>
      <c r="DI10" s="7">
        <f t="shared" si="1"/>
        <v>13185</v>
      </c>
      <c r="DJ10" s="7">
        <f t="shared" si="1"/>
        <v>12285</v>
      </c>
      <c r="DK10" s="7">
        <f t="shared" si="1"/>
        <v>12285</v>
      </c>
      <c r="DL10" s="7">
        <f t="shared" si="1"/>
        <v>12915</v>
      </c>
      <c r="DM10" s="7">
        <f t="shared" si="1"/>
        <v>12915</v>
      </c>
      <c r="DN10" s="7">
        <f t="shared" si="1"/>
        <v>12285</v>
      </c>
      <c r="DO10" s="7">
        <f t="shared" si="1"/>
        <v>12285</v>
      </c>
      <c r="DP10" s="7">
        <f t="shared" si="1"/>
        <v>12285</v>
      </c>
      <c r="DQ10" s="7">
        <f t="shared" si="1"/>
        <v>12285</v>
      </c>
      <c r="DR10" s="7">
        <f t="shared" si="1"/>
        <v>12285</v>
      </c>
      <c r="DS10" s="7">
        <f t="shared" si="1"/>
        <v>12915</v>
      </c>
      <c r="DT10" s="7">
        <f t="shared" si="1"/>
        <v>12915</v>
      </c>
      <c r="DU10" s="7">
        <f t="shared" si="1"/>
        <v>12285</v>
      </c>
      <c r="DV10" s="7">
        <f t="shared" si="1"/>
        <v>12285</v>
      </c>
      <c r="DW10" s="7">
        <f t="shared" si="1"/>
        <v>12285</v>
      </c>
      <c r="DX10" s="7">
        <f t="shared" si="1"/>
        <v>12285</v>
      </c>
      <c r="DY10" s="7">
        <f t="shared" si="1"/>
        <v>13185</v>
      </c>
      <c r="DZ10" s="7">
        <f t="shared" ref="DZ10:GK10" si="2">DZ7</f>
        <v>12915</v>
      </c>
      <c r="EA10" s="7">
        <f t="shared" si="2"/>
        <v>12915</v>
      </c>
      <c r="EB10" s="7">
        <f t="shared" si="2"/>
        <v>12915</v>
      </c>
      <c r="EC10" s="7">
        <f t="shared" si="2"/>
        <v>11835</v>
      </c>
      <c r="ED10" s="7">
        <f t="shared" si="2"/>
        <v>11835</v>
      </c>
      <c r="EE10" s="7">
        <f t="shared" si="2"/>
        <v>11835</v>
      </c>
      <c r="EF10" s="7">
        <f t="shared" si="2"/>
        <v>11835</v>
      </c>
      <c r="EG10" s="7">
        <f t="shared" si="2"/>
        <v>11835</v>
      </c>
      <c r="EH10" s="7">
        <f t="shared" si="2"/>
        <v>12915</v>
      </c>
      <c r="EI10" s="7">
        <f t="shared" si="2"/>
        <v>12915</v>
      </c>
      <c r="EJ10" s="7">
        <f t="shared" si="2"/>
        <v>12915</v>
      </c>
      <c r="EK10" s="7">
        <f t="shared" si="2"/>
        <v>11565</v>
      </c>
      <c r="EL10" s="7">
        <f t="shared" si="2"/>
        <v>11565</v>
      </c>
      <c r="EM10" s="7">
        <f t="shared" si="2"/>
        <v>11565</v>
      </c>
      <c r="EN10" s="7">
        <f t="shared" si="2"/>
        <v>11835</v>
      </c>
      <c r="EO10" s="7">
        <f t="shared" si="2"/>
        <v>11835</v>
      </c>
      <c r="EP10" s="7">
        <f t="shared" si="2"/>
        <v>11565</v>
      </c>
      <c r="EQ10" s="7">
        <f t="shared" si="2"/>
        <v>11565</v>
      </c>
      <c r="ER10" s="7">
        <f t="shared" si="2"/>
        <v>11565</v>
      </c>
      <c r="ES10" s="7">
        <f t="shared" si="2"/>
        <v>11565</v>
      </c>
      <c r="ET10" s="7">
        <f t="shared" si="2"/>
        <v>11565</v>
      </c>
      <c r="EU10" s="7">
        <f t="shared" si="2"/>
        <v>11835</v>
      </c>
      <c r="EV10" s="7">
        <f t="shared" si="2"/>
        <v>11835</v>
      </c>
      <c r="EW10" s="7">
        <f t="shared" si="2"/>
        <v>11565</v>
      </c>
      <c r="EX10" s="7">
        <f t="shared" si="2"/>
        <v>11565</v>
      </c>
      <c r="EY10" s="7">
        <f t="shared" si="2"/>
        <v>11565</v>
      </c>
      <c r="EZ10" s="7">
        <f t="shared" si="2"/>
        <v>11565</v>
      </c>
      <c r="FA10" s="7">
        <f t="shared" si="2"/>
        <v>11565</v>
      </c>
      <c r="FB10" s="7">
        <f t="shared" si="2"/>
        <v>11835</v>
      </c>
      <c r="FC10" s="7">
        <f t="shared" si="2"/>
        <v>11835</v>
      </c>
      <c r="FD10" s="7">
        <f t="shared" si="2"/>
        <v>13185</v>
      </c>
      <c r="FE10" s="7">
        <f t="shared" si="2"/>
        <v>11835</v>
      </c>
      <c r="FF10" s="7">
        <f t="shared" si="2"/>
        <v>11835</v>
      </c>
      <c r="FG10" s="7">
        <f t="shared" si="2"/>
        <v>11835</v>
      </c>
      <c r="FH10" s="7">
        <f t="shared" si="2"/>
        <v>11835</v>
      </c>
      <c r="FI10" s="7">
        <f t="shared" si="2"/>
        <v>18585</v>
      </c>
      <c r="FJ10" s="7">
        <f t="shared" si="2"/>
        <v>18585</v>
      </c>
      <c r="FK10" s="7">
        <f t="shared" si="2"/>
        <v>18585</v>
      </c>
      <c r="FL10" s="7">
        <f t="shared" si="2"/>
        <v>18585</v>
      </c>
      <c r="FM10" s="7">
        <f t="shared" si="2"/>
        <v>18585</v>
      </c>
      <c r="FN10" s="7">
        <f t="shared" si="2"/>
        <v>18585</v>
      </c>
      <c r="FO10" s="7">
        <f t="shared" si="2"/>
        <v>18585</v>
      </c>
      <c r="FP10" s="7">
        <f t="shared" si="2"/>
        <v>18585</v>
      </c>
      <c r="FQ10" s="7">
        <f t="shared" si="2"/>
        <v>18585</v>
      </c>
      <c r="FR10" s="7">
        <f t="shared" si="2"/>
        <v>18585</v>
      </c>
      <c r="FS10" s="7">
        <f t="shared" si="2"/>
        <v>18585</v>
      </c>
      <c r="FT10" s="7">
        <f t="shared" si="2"/>
        <v>18585</v>
      </c>
      <c r="FU10" s="7">
        <f t="shared" si="2"/>
        <v>18585</v>
      </c>
      <c r="FV10" s="7">
        <f t="shared" si="2"/>
        <v>18585</v>
      </c>
      <c r="FW10" s="7">
        <f t="shared" si="2"/>
        <v>18585</v>
      </c>
      <c r="FX10" s="7">
        <f t="shared" si="2"/>
        <v>18585</v>
      </c>
      <c r="FY10" s="7">
        <f t="shared" si="2"/>
        <v>18585</v>
      </c>
      <c r="FZ10" s="7">
        <f t="shared" si="2"/>
        <v>18585</v>
      </c>
      <c r="GA10" s="7">
        <f t="shared" si="2"/>
        <v>18585</v>
      </c>
      <c r="GB10" s="7">
        <f t="shared" si="2"/>
        <v>18585</v>
      </c>
      <c r="GC10" s="7">
        <f t="shared" si="2"/>
        <v>18585</v>
      </c>
      <c r="GD10" s="7">
        <f t="shared" si="2"/>
        <v>18585</v>
      </c>
      <c r="GE10" s="7">
        <f t="shared" si="2"/>
        <v>18585</v>
      </c>
      <c r="GF10" s="7">
        <f t="shared" si="2"/>
        <v>18585</v>
      </c>
      <c r="GG10" s="7">
        <f t="shared" si="2"/>
        <v>11835</v>
      </c>
      <c r="GH10" s="7">
        <f t="shared" si="2"/>
        <v>11835</v>
      </c>
      <c r="GI10" s="7">
        <f t="shared" si="2"/>
        <v>20295</v>
      </c>
      <c r="GJ10" s="7">
        <f t="shared" si="2"/>
        <v>20295</v>
      </c>
      <c r="GK10" s="7">
        <f t="shared" si="2"/>
        <v>20295</v>
      </c>
      <c r="GL10" s="7">
        <f t="shared" ref="GL10:IW10" si="3">GL7</f>
        <v>20295</v>
      </c>
      <c r="GM10" s="7">
        <f t="shared" si="3"/>
        <v>20295</v>
      </c>
      <c r="GN10" s="7">
        <f t="shared" si="3"/>
        <v>20295</v>
      </c>
      <c r="GO10" s="7">
        <f t="shared" si="3"/>
        <v>20295</v>
      </c>
      <c r="GP10" s="7">
        <f t="shared" si="3"/>
        <v>20295</v>
      </c>
      <c r="GQ10" s="7">
        <f t="shared" si="3"/>
        <v>20295</v>
      </c>
      <c r="GR10" s="7">
        <f t="shared" si="3"/>
        <v>20295</v>
      </c>
      <c r="GS10" s="7">
        <f t="shared" si="3"/>
        <v>14895</v>
      </c>
      <c r="GT10" s="7">
        <f t="shared" si="3"/>
        <v>14895</v>
      </c>
      <c r="GU10" s="7">
        <f t="shared" si="3"/>
        <v>14895</v>
      </c>
      <c r="GV10" s="7">
        <f t="shared" si="3"/>
        <v>14895</v>
      </c>
      <c r="GW10" s="7">
        <f t="shared" si="3"/>
        <v>15345</v>
      </c>
      <c r="GX10" s="7">
        <f t="shared" si="3"/>
        <v>15345</v>
      </c>
      <c r="GY10" s="7">
        <f t="shared" si="3"/>
        <v>16425</v>
      </c>
      <c r="GZ10" s="7">
        <f t="shared" si="3"/>
        <v>16425</v>
      </c>
      <c r="HA10" s="7">
        <f t="shared" si="3"/>
        <v>15345</v>
      </c>
      <c r="HB10" s="7">
        <f t="shared" si="3"/>
        <v>15345</v>
      </c>
      <c r="HC10" s="7">
        <f t="shared" si="3"/>
        <v>15345</v>
      </c>
      <c r="HD10" s="7">
        <f t="shared" si="3"/>
        <v>15345</v>
      </c>
      <c r="HE10" s="7">
        <f t="shared" si="3"/>
        <v>15345</v>
      </c>
      <c r="HF10" s="7">
        <f t="shared" si="3"/>
        <v>16425</v>
      </c>
      <c r="HG10" s="7">
        <f t="shared" si="3"/>
        <v>16425</v>
      </c>
      <c r="HH10" s="7">
        <f t="shared" si="3"/>
        <v>15345</v>
      </c>
      <c r="HI10" s="7">
        <f t="shared" si="3"/>
        <v>15345</v>
      </c>
      <c r="HJ10" s="7">
        <f t="shared" si="3"/>
        <v>15345</v>
      </c>
      <c r="HK10" s="7">
        <f t="shared" si="3"/>
        <v>15345</v>
      </c>
      <c r="HL10" s="7">
        <f t="shared" si="3"/>
        <v>15345</v>
      </c>
      <c r="HM10" s="7">
        <f t="shared" si="3"/>
        <v>13185</v>
      </c>
      <c r="HN10" s="7">
        <f t="shared" si="3"/>
        <v>16425</v>
      </c>
      <c r="HO10" s="7">
        <f t="shared" si="3"/>
        <v>15345</v>
      </c>
      <c r="HP10" s="7">
        <f t="shared" si="3"/>
        <v>15345</v>
      </c>
      <c r="HQ10" s="7">
        <f t="shared" si="3"/>
        <v>15345</v>
      </c>
      <c r="HR10" s="7">
        <f t="shared" si="3"/>
        <v>15345</v>
      </c>
      <c r="HS10" s="7">
        <f t="shared" si="3"/>
        <v>15345</v>
      </c>
      <c r="HT10" s="7">
        <f t="shared" si="3"/>
        <v>16425</v>
      </c>
      <c r="HU10" s="7">
        <f t="shared" si="3"/>
        <v>16425</v>
      </c>
      <c r="HV10" s="7">
        <f t="shared" si="3"/>
        <v>15345</v>
      </c>
      <c r="HW10" s="7">
        <f t="shared" si="3"/>
        <v>15345</v>
      </c>
      <c r="HX10" s="7">
        <f t="shared" si="3"/>
        <v>15345</v>
      </c>
      <c r="HY10" s="7">
        <f t="shared" si="3"/>
        <v>15345</v>
      </c>
      <c r="HZ10" s="7">
        <f t="shared" si="3"/>
        <v>15345</v>
      </c>
      <c r="IA10" s="7">
        <f t="shared" si="3"/>
        <v>16425</v>
      </c>
      <c r="IB10" s="7">
        <f t="shared" si="3"/>
        <v>16425</v>
      </c>
      <c r="IC10" s="7">
        <f t="shared" si="3"/>
        <v>15345</v>
      </c>
      <c r="ID10" s="7">
        <f t="shared" si="3"/>
        <v>15345</v>
      </c>
      <c r="IE10" s="7">
        <f t="shared" si="3"/>
        <v>15345</v>
      </c>
      <c r="IF10" s="7">
        <f t="shared" si="3"/>
        <v>15345</v>
      </c>
      <c r="IG10" s="7">
        <f t="shared" si="3"/>
        <v>15345</v>
      </c>
      <c r="IH10" s="7">
        <f t="shared" si="3"/>
        <v>16425</v>
      </c>
      <c r="II10" s="7">
        <f t="shared" si="3"/>
        <v>16425</v>
      </c>
      <c r="IJ10" s="7">
        <f t="shared" si="3"/>
        <v>13635</v>
      </c>
      <c r="IK10" s="7">
        <f t="shared" si="3"/>
        <v>13635</v>
      </c>
      <c r="IL10" s="7">
        <f t="shared" si="3"/>
        <v>13635</v>
      </c>
      <c r="IM10" s="7">
        <f t="shared" si="3"/>
        <v>13635</v>
      </c>
      <c r="IN10" s="7">
        <f t="shared" si="3"/>
        <v>13635</v>
      </c>
      <c r="IO10" s="7">
        <f t="shared" si="3"/>
        <v>15345</v>
      </c>
      <c r="IP10" s="7">
        <f t="shared" si="3"/>
        <v>15345</v>
      </c>
      <c r="IQ10" s="7">
        <f t="shared" si="3"/>
        <v>13185</v>
      </c>
      <c r="IR10" s="7">
        <f t="shared" si="3"/>
        <v>13185</v>
      </c>
      <c r="IS10" s="7">
        <f t="shared" si="3"/>
        <v>13185</v>
      </c>
      <c r="IT10" s="7">
        <f t="shared" si="3"/>
        <v>13185</v>
      </c>
      <c r="IU10" s="7">
        <f t="shared" si="3"/>
        <v>13185</v>
      </c>
      <c r="IV10" s="7">
        <f t="shared" si="3"/>
        <v>15345</v>
      </c>
      <c r="IW10" s="7">
        <f t="shared" si="3"/>
        <v>15345</v>
      </c>
      <c r="IX10" s="7">
        <f t="shared" ref="IX10:JV10" si="4">IX7</f>
        <v>13185</v>
      </c>
      <c r="IY10" s="7">
        <f t="shared" si="4"/>
        <v>13185</v>
      </c>
      <c r="IZ10" s="7">
        <f t="shared" si="4"/>
        <v>13185</v>
      </c>
      <c r="JA10" s="7">
        <f t="shared" si="4"/>
        <v>13185</v>
      </c>
      <c r="JB10" s="7">
        <f t="shared" si="4"/>
        <v>13185</v>
      </c>
      <c r="JC10" s="7">
        <f t="shared" si="4"/>
        <v>15345</v>
      </c>
      <c r="JD10" s="7">
        <f t="shared" si="4"/>
        <v>15345</v>
      </c>
      <c r="JE10" s="7">
        <f t="shared" si="4"/>
        <v>13185</v>
      </c>
      <c r="JF10" s="7">
        <f t="shared" si="4"/>
        <v>13185</v>
      </c>
      <c r="JG10" s="7">
        <f t="shared" si="4"/>
        <v>13185</v>
      </c>
      <c r="JH10" s="7">
        <f t="shared" si="4"/>
        <v>13185</v>
      </c>
      <c r="JI10" s="7">
        <f t="shared" si="4"/>
        <v>13185</v>
      </c>
      <c r="JJ10" s="7">
        <f t="shared" si="4"/>
        <v>15345</v>
      </c>
      <c r="JK10" s="7">
        <f t="shared" si="4"/>
        <v>15345</v>
      </c>
      <c r="JL10" s="7">
        <f t="shared" si="4"/>
        <v>13185</v>
      </c>
      <c r="JM10" s="7">
        <f t="shared" si="4"/>
        <v>13185</v>
      </c>
      <c r="JN10" s="7">
        <f t="shared" si="4"/>
        <v>13185</v>
      </c>
      <c r="JO10" s="7">
        <f t="shared" si="4"/>
        <v>13185</v>
      </c>
      <c r="JP10" s="7">
        <f t="shared" si="4"/>
        <v>13185</v>
      </c>
      <c r="JQ10" s="7">
        <f t="shared" si="4"/>
        <v>15345</v>
      </c>
      <c r="JR10" s="7">
        <f t="shared" si="4"/>
        <v>15345</v>
      </c>
      <c r="JS10" s="7">
        <f t="shared" si="4"/>
        <v>14265</v>
      </c>
      <c r="JT10" s="7">
        <f t="shared" si="4"/>
        <v>14265</v>
      </c>
      <c r="JU10" s="7">
        <f t="shared" si="4"/>
        <v>14265</v>
      </c>
      <c r="JV10" s="7">
        <f t="shared" si="4"/>
        <v>14265</v>
      </c>
    </row>
    <row r="11" spans="1:282" s="53" customFormat="1" x14ac:dyDescent="0.2">
      <c r="A11" s="88">
        <v>2</v>
      </c>
      <c r="B11" s="7" t="e">
        <f>B8</f>
        <v>#REF!</v>
      </c>
      <c r="C11" s="7" t="e">
        <f t="shared" si="0"/>
        <v>#REF!</v>
      </c>
      <c r="D11" s="7" t="e">
        <f t="shared" si="0"/>
        <v>#REF!</v>
      </c>
      <c r="E11" s="7" t="e">
        <f t="shared" si="0"/>
        <v>#REF!</v>
      </c>
      <c r="F11" s="7" t="e">
        <f t="shared" si="0"/>
        <v>#REF!</v>
      </c>
      <c r="G11" s="7" t="e">
        <f t="shared" si="0"/>
        <v>#REF!</v>
      </c>
      <c r="H11" s="7">
        <f t="shared" si="0"/>
        <v>35550</v>
      </c>
      <c r="I11" s="7">
        <f t="shared" si="0"/>
        <v>48600</v>
      </c>
      <c r="J11" s="7">
        <f t="shared" si="0"/>
        <v>48600</v>
      </c>
      <c r="K11" s="7">
        <f t="shared" si="0"/>
        <v>48600</v>
      </c>
      <c r="L11" s="7">
        <f t="shared" si="0"/>
        <v>42300</v>
      </c>
      <c r="M11" s="7">
        <f t="shared" si="0"/>
        <v>42300</v>
      </c>
      <c r="N11" s="7">
        <f t="shared" si="0"/>
        <v>42300</v>
      </c>
      <c r="O11" s="7">
        <f t="shared" si="0"/>
        <v>42300</v>
      </c>
      <c r="P11" s="7">
        <f t="shared" si="0"/>
        <v>42300</v>
      </c>
      <c r="Q11" s="7">
        <f t="shared" si="0"/>
        <v>42300</v>
      </c>
      <c r="R11" s="7">
        <f t="shared" si="0"/>
        <v>34560</v>
      </c>
      <c r="S11" s="7">
        <f t="shared" si="0"/>
        <v>19710</v>
      </c>
      <c r="T11" s="7">
        <f t="shared" si="0"/>
        <v>19710</v>
      </c>
      <c r="U11" s="7">
        <f t="shared" si="0"/>
        <v>19710</v>
      </c>
      <c r="V11" s="7">
        <f t="shared" si="0"/>
        <v>19710</v>
      </c>
      <c r="W11" s="7">
        <f t="shared" si="0"/>
        <v>19710</v>
      </c>
      <c r="X11" s="7">
        <f t="shared" si="0"/>
        <v>21510</v>
      </c>
      <c r="Y11" s="7">
        <f t="shared" si="0"/>
        <v>21510</v>
      </c>
      <c r="Z11" s="7">
        <f t="shared" si="0"/>
        <v>21510</v>
      </c>
      <c r="AA11" s="7">
        <f t="shared" si="0"/>
        <v>21510</v>
      </c>
      <c r="AB11" s="7">
        <f t="shared" si="0"/>
        <v>21510</v>
      </c>
      <c r="AC11" s="7">
        <f t="shared" si="0"/>
        <v>19710</v>
      </c>
      <c r="AD11" s="7">
        <f t="shared" si="0"/>
        <v>19710</v>
      </c>
      <c r="AE11" s="7">
        <f t="shared" si="0"/>
        <v>19710</v>
      </c>
      <c r="AF11" s="7">
        <f t="shared" si="0"/>
        <v>19710</v>
      </c>
      <c r="AG11" s="7">
        <f t="shared" si="0"/>
        <v>19710</v>
      </c>
      <c r="AH11" s="7">
        <f t="shared" si="0"/>
        <v>23310</v>
      </c>
      <c r="AI11" s="7">
        <f t="shared" si="0"/>
        <v>23310</v>
      </c>
      <c r="AJ11" s="7">
        <f t="shared" si="0"/>
        <v>23310</v>
      </c>
      <c r="AK11" s="7">
        <f t="shared" si="0"/>
        <v>23310</v>
      </c>
      <c r="AL11" s="7">
        <f t="shared" si="0"/>
        <v>23310</v>
      </c>
      <c r="AM11" s="7">
        <f t="shared" si="0"/>
        <v>25110</v>
      </c>
      <c r="AN11" s="7">
        <f t="shared" si="0"/>
        <v>27360</v>
      </c>
      <c r="AO11" s="7">
        <f t="shared" si="0"/>
        <v>27810</v>
      </c>
      <c r="AP11" s="7">
        <f t="shared" si="0"/>
        <v>27810</v>
      </c>
      <c r="AQ11" s="7">
        <f t="shared" si="0"/>
        <v>27810</v>
      </c>
      <c r="AR11" s="7">
        <f t="shared" si="0"/>
        <v>27810</v>
      </c>
      <c r="AS11" s="7">
        <f t="shared" si="0"/>
        <v>27810</v>
      </c>
      <c r="AT11" s="7">
        <f t="shared" si="0"/>
        <v>27810</v>
      </c>
      <c r="AU11" s="7">
        <f t="shared" si="0"/>
        <v>27810</v>
      </c>
      <c r="AV11" s="7">
        <f t="shared" si="0"/>
        <v>27810</v>
      </c>
      <c r="AW11" s="7">
        <f t="shared" si="0"/>
        <v>27810</v>
      </c>
      <c r="AX11" s="7">
        <f t="shared" si="0"/>
        <v>27810</v>
      </c>
      <c r="AY11" s="7">
        <f t="shared" si="0"/>
        <v>26010</v>
      </c>
      <c r="AZ11" s="7">
        <f t="shared" si="0"/>
        <v>26010</v>
      </c>
      <c r="BA11" s="7">
        <f t="shared" si="0"/>
        <v>27810</v>
      </c>
      <c r="BB11" s="7">
        <f t="shared" si="0"/>
        <v>27810</v>
      </c>
      <c r="BC11" s="7">
        <f t="shared" si="0"/>
        <v>29610</v>
      </c>
      <c r="BD11" s="7">
        <f t="shared" si="0"/>
        <v>31860</v>
      </c>
      <c r="BE11" s="7">
        <f t="shared" si="0"/>
        <v>31860</v>
      </c>
      <c r="BF11" s="7">
        <f t="shared" si="0"/>
        <v>31860</v>
      </c>
      <c r="BG11" s="7">
        <f t="shared" si="0"/>
        <v>31860</v>
      </c>
      <c r="BH11" s="7">
        <f t="shared" si="0"/>
        <v>34110</v>
      </c>
      <c r="BI11" s="7">
        <f t="shared" si="0"/>
        <v>36810</v>
      </c>
      <c r="BJ11" s="7">
        <f t="shared" si="0"/>
        <v>36810</v>
      </c>
      <c r="BK11" s="7">
        <f t="shared" si="0"/>
        <v>34110</v>
      </c>
      <c r="BL11" s="7">
        <f t="shared" si="0"/>
        <v>29610</v>
      </c>
      <c r="BM11" s="7">
        <f t="shared" si="0"/>
        <v>29610</v>
      </c>
      <c r="BN11" s="7">
        <f t="shared" si="0"/>
        <v>31860</v>
      </c>
      <c r="BO11" s="7">
        <f t="shared" si="1"/>
        <v>31860</v>
      </c>
      <c r="BP11" s="7">
        <f t="shared" si="1"/>
        <v>24210</v>
      </c>
      <c r="BQ11" s="7">
        <f t="shared" si="1"/>
        <v>24615</v>
      </c>
      <c r="BR11" s="7">
        <f t="shared" si="1"/>
        <v>24615</v>
      </c>
      <c r="BS11" s="7">
        <f t="shared" si="1"/>
        <v>24615</v>
      </c>
      <c r="BT11" s="7">
        <f t="shared" si="1"/>
        <v>23265</v>
      </c>
      <c r="BU11" s="7">
        <f t="shared" si="1"/>
        <v>23265</v>
      </c>
      <c r="BV11" s="7">
        <f t="shared" si="1"/>
        <v>24615</v>
      </c>
      <c r="BW11" s="7">
        <f t="shared" si="1"/>
        <v>24615</v>
      </c>
      <c r="BX11" s="7">
        <f t="shared" si="1"/>
        <v>24615</v>
      </c>
      <c r="BY11" s="7">
        <f t="shared" si="1"/>
        <v>23265</v>
      </c>
      <c r="BZ11" s="7">
        <f t="shared" si="1"/>
        <v>23265</v>
      </c>
      <c r="CA11" s="7">
        <f t="shared" si="1"/>
        <v>23265</v>
      </c>
      <c r="CB11" s="7">
        <f t="shared" si="1"/>
        <v>23265</v>
      </c>
      <c r="CC11" s="7">
        <f t="shared" si="1"/>
        <v>23265</v>
      </c>
      <c r="CD11" s="7">
        <f t="shared" si="1"/>
        <v>23265</v>
      </c>
      <c r="CE11" s="7">
        <f t="shared" si="1"/>
        <v>23265</v>
      </c>
      <c r="CF11" s="7">
        <f t="shared" si="1"/>
        <v>23265</v>
      </c>
      <c r="CG11" s="7">
        <f t="shared" si="1"/>
        <v>23265</v>
      </c>
      <c r="CH11" s="7">
        <f t="shared" si="1"/>
        <v>23265</v>
      </c>
      <c r="CI11" s="7">
        <f t="shared" si="1"/>
        <v>23265</v>
      </c>
      <c r="CJ11" s="7">
        <f t="shared" si="1"/>
        <v>23265</v>
      </c>
      <c r="CK11" s="7">
        <f t="shared" si="1"/>
        <v>23265</v>
      </c>
      <c r="CL11" s="7">
        <f t="shared" si="1"/>
        <v>23265</v>
      </c>
      <c r="CM11" s="7">
        <f t="shared" si="1"/>
        <v>23265</v>
      </c>
      <c r="CN11" s="7">
        <f t="shared" si="1"/>
        <v>23265</v>
      </c>
      <c r="CO11" s="7">
        <f t="shared" si="1"/>
        <v>23265</v>
      </c>
      <c r="CP11" s="7">
        <f t="shared" si="1"/>
        <v>23265</v>
      </c>
      <c r="CQ11" s="7">
        <f t="shared" si="1"/>
        <v>23265</v>
      </c>
      <c r="CR11" s="7">
        <f t="shared" si="1"/>
        <v>23265</v>
      </c>
      <c r="CS11" s="7">
        <f t="shared" si="1"/>
        <v>23265</v>
      </c>
      <c r="CT11" s="7">
        <f t="shared" si="1"/>
        <v>23265</v>
      </c>
      <c r="CU11" s="7">
        <f t="shared" si="1"/>
        <v>23265</v>
      </c>
      <c r="CV11" s="7">
        <f t="shared" si="1"/>
        <v>14850</v>
      </c>
      <c r="CW11" s="7">
        <f t="shared" si="1"/>
        <v>14850</v>
      </c>
      <c r="CX11" s="7">
        <f t="shared" si="1"/>
        <v>15300</v>
      </c>
      <c r="CY11" s="7">
        <f t="shared" si="1"/>
        <v>15300</v>
      </c>
      <c r="CZ11" s="7">
        <f t="shared" si="1"/>
        <v>14850</v>
      </c>
      <c r="DA11" s="7">
        <f t="shared" si="1"/>
        <v>14850</v>
      </c>
      <c r="DB11" s="7">
        <f t="shared" si="1"/>
        <v>14850</v>
      </c>
      <c r="DC11" s="7">
        <f t="shared" si="1"/>
        <v>14850</v>
      </c>
      <c r="DD11" s="7">
        <f t="shared" si="1"/>
        <v>14850</v>
      </c>
      <c r="DE11" s="7">
        <f t="shared" si="1"/>
        <v>15300</v>
      </c>
      <c r="DF11" s="7">
        <f t="shared" si="1"/>
        <v>15300</v>
      </c>
      <c r="DG11" s="7">
        <f t="shared" si="1"/>
        <v>14850</v>
      </c>
      <c r="DH11" s="7">
        <f t="shared" si="1"/>
        <v>14850</v>
      </c>
      <c r="DI11" s="7">
        <f t="shared" si="1"/>
        <v>14850</v>
      </c>
      <c r="DJ11" s="7">
        <f t="shared" si="1"/>
        <v>13950</v>
      </c>
      <c r="DK11" s="7">
        <f t="shared" si="1"/>
        <v>13950</v>
      </c>
      <c r="DL11" s="7">
        <f t="shared" si="1"/>
        <v>14580</v>
      </c>
      <c r="DM11" s="7">
        <f t="shared" si="1"/>
        <v>14580</v>
      </c>
      <c r="DN11" s="7">
        <f t="shared" si="1"/>
        <v>13950</v>
      </c>
      <c r="DO11" s="7">
        <f t="shared" si="1"/>
        <v>13950</v>
      </c>
      <c r="DP11" s="7">
        <f t="shared" si="1"/>
        <v>13950</v>
      </c>
      <c r="DQ11" s="7">
        <f t="shared" si="1"/>
        <v>13950</v>
      </c>
      <c r="DR11" s="7">
        <f t="shared" si="1"/>
        <v>13950</v>
      </c>
      <c r="DS11" s="7">
        <f t="shared" si="1"/>
        <v>14580</v>
      </c>
      <c r="DT11" s="7">
        <f t="shared" si="1"/>
        <v>14580</v>
      </c>
      <c r="DU11" s="7">
        <f t="shared" si="1"/>
        <v>13950</v>
      </c>
      <c r="DV11" s="7">
        <f t="shared" si="1"/>
        <v>13950</v>
      </c>
      <c r="DW11" s="7">
        <f t="shared" si="1"/>
        <v>13950</v>
      </c>
      <c r="DX11" s="7">
        <f t="shared" si="1"/>
        <v>13950</v>
      </c>
      <c r="DY11" s="7">
        <f t="shared" si="1"/>
        <v>14850</v>
      </c>
      <c r="DZ11" s="7">
        <f t="shared" ref="DZ11:GK11" si="5">DZ8</f>
        <v>14580</v>
      </c>
      <c r="EA11" s="7">
        <f t="shared" si="5"/>
        <v>14580</v>
      </c>
      <c r="EB11" s="7">
        <f t="shared" si="5"/>
        <v>14580</v>
      </c>
      <c r="EC11" s="7">
        <f t="shared" si="5"/>
        <v>13500</v>
      </c>
      <c r="ED11" s="7">
        <f t="shared" si="5"/>
        <v>13500</v>
      </c>
      <c r="EE11" s="7">
        <f t="shared" si="5"/>
        <v>13500</v>
      </c>
      <c r="EF11" s="7">
        <f t="shared" si="5"/>
        <v>13500</v>
      </c>
      <c r="EG11" s="7">
        <f t="shared" si="5"/>
        <v>13500</v>
      </c>
      <c r="EH11" s="7">
        <f t="shared" si="5"/>
        <v>14580</v>
      </c>
      <c r="EI11" s="7">
        <f t="shared" si="5"/>
        <v>14580</v>
      </c>
      <c r="EJ11" s="7">
        <f t="shared" si="5"/>
        <v>14580</v>
      </c>
      <c r="EK11" s="7">
        <f t="shared" si="5"/>
        <v>13230</v>
      </c>
      <c r="EL11" s="7">
        <f t="shared" si="5"/>
        <v>13230</v>
      </c>
      <c r="EM11" s="7">
        <f t="shared" si="5"/>
        <v>13230</v>
      </c>
      <c r="EN11" s="7">
        <f t="shared" si="5"/>
        <v>13500</v>
      </c>
      <c r="EO11" s="7">
        <f t="shared" si="5"/>
        <v>13500</v>
      </c>
      <c r="EP11" s="7">
        <f t="shared" si="5"/>
        <v>13230</v>
      </c>
      <c r="EQ11" s="7">
        <f t="shared" si="5"/>
        <v>13230</v>
      </c>
      <c r="ER11" s="7">
        <f t="shared" si="5"/>
        <v>13230</v>
      </c>
      <c r="ES11" s="7">
        <f t="shared" si="5"/>
        <v>13230</v>
      </c>
      <c r="ET11" s="7">
        <f t="shared" si="5"/>
        <v>13230</v>
      </c>
      <c r="EU11" s="7">
        <f t="shared" si="5"/>
        <v>13500</v>
      </c>
      <c r="EV11" s="7">
        <f t="shared" si="5"/>
        <v>13500</v>
      </c>
      <c r="EW11" s="7">
        <f t="shared" si="5"/>
        <v>13230</v>
      </c>
      <c r="EX11" s="7">
        <f t="shared" si="5"/>
        <v>13230</v>
      </c>
      <c r="EY11" s="7">
        <f t="shared" si="5"/>
        <v>13230</v>
      </c>
      <c r="EZ11" s="7">
        <f t="shared" si="5"/>
        <v>13230</v>
      </c>
      <c r="FA11" s="7">
        <f t="shared" si="5"/>
        <v>13230</v>
      </c>
      <c r="FB11" s="7">
        <f t="shared" si="5"/>
        <v>13500</v>
      </c>
      <c r="FC11" s="7">
        <f t="shared" si="5"/>
        <v>13500</v>
      </c>
      <c r="FD11" s="7">
        <f t="shared" si="5"/>
        <v>14850</v>
      </c>
      <c r="FE11" s="7">
        <f t="shared" si="5"/>
        <v>13500</v>
      </c>
      <c r="FF11" s="7">
        <f t="shared" si="5"/>
        <v>13500</v>
      </c>
      <c r="FG11" s="7">
        <f t="shared" si="5"/>
        <v>13500</v>
      </c>
      <c r="FH11" s="7">
        <f t="shared" si="5"/>
        <v>13500</v>
      </c>
      <c r="FI11" s="7">
        <f t="shared" si="5"/>
        <v>20250</v>
      </c>
      <c r="FJ11" s="7">
        <f t="shared" si="5"/>
        <v>20250</v>
      </c>
      <c r="FK11" s="7">
        <f t="shared" si="5"/>
        <v>20250</v>
      </c>
      <c r="FL11" s="7">
        <f t="shared" si="5"/>
        <v>20250</v>
      </c>
      <c r="FM11" s="7">
        <f t="shared" si="5"/>
        <v>20250</v>
      </c>
      <c r="FN11" s="7">
        <f t="shared" si="5"/>
        <v>20250</v>
      </c>
      <c r="FO11" s="7">
        <f t="shared" si="5"/>
        <v>20250</v>
      </c>
      <c r="FP11" s="7">
        <f t="shared" si="5"/>
        <v>20250</v>
      </c>
      <c r="FQ11" s="7">
        <f t="shared" si="5"/>
        <v>20250</v>
      </c>
      <c r="FR11" s="7">
        <f t="shared" si="5"/>
        <v>20250</v>
      </c>
      <c r="FS11" s="7">
        <f t="shared" si="5"/>
        <v>20250</v>
      </c>
      <c r="FT11" s="7">
        <f t="shared" si="5"/>
        <v>20250</v>
      </c>
      <c r="FU11" s="7">
        <f t="shared" si="5"/>
        <v>20250</v>
      </c>
      <c r="FV11" s="7">
        <f t="shared" si="5"/>
        <v>20250</v>
      </c>
      <c r="FW11" s="7">
        <f t="shared" si="5"/>
        <v>20250</v>
      </c>
      <c r="FX11" s="7">
        <f t="shared" si="5"/>
        <v>20250</v>
      </c>
      <c r="FY11" s="7">
        <f t="shared" si="5"/>
        <v>20250</v>
      </c>
      <c r="FZ11" s="7">
        <f t="shared" si="5"/>
        <v>20250</v>
      </c>
      <c r="GA11" s="7">
        <f t="shared" si="5"/>
        <v>20250</v>
      </c>
      <c r="GB11" s="7">
        <f t="shared" si="5"/>
        <v>20250</v>
      </c>
      <c r="GC11" s="7">
        <f t="shared" si="5"/>
        <v>20250</v>
      </c>
      <c r="GD11" s="7">
        <f t="shared" si="5"/>
        <v>20250</v>
      </c>
      <c r="GE11" s="7">
        <f t="shared" si="5"/>
        <v>20250</v>
      </c>
      <c r="GF11" s="7">
        <f t="shared" si="5"/>
        <v>20250</v>
      </c>
      <c r="GG11" s="7">
        <f t="shared" si="5"/>
        <v>13500</v>
      </c>
      <c r="GH11" s="7">
        <f t="shared" si="5"/>
        <v>13500</v>
      </c>
      <c r="GI11" s="7">
        <f t="shared" si="5"/>
        <v>21960</v>
      </c>
      <c r="GJ11" s="7">
        <f t="shared" si="5"/>
        <v>21960</v>
      </c>
      <c r="GK11" s="7">
        <f t="shared" si="5"/>
        <v>21960</v>
      </c>
      <c r="GL11" s="7">
        <f t="shared" ref="GL11:IW11" si="6">GL8</f>
        <v>21960</v>
      </c>
      <c r="GM11" s="7">
        <f t="shared" si="6"/>
        <v>21960</v>
      </c>
      <c r="GN11" s="7">
        <f t="shared" si="6"/>
        <v>21960</v>
      </c>
      <c r="GO11" s="7">
        <f t="shared" si="6"/>
        <v>21960</v>
      </c>
      <c r="GP11" s="7">
        <f t="shared" si="6"/>
        <v>21960</v>
      </c>
      <c r="GQ11" s="7">
        <f t="shared" si="6"/>
        <v>21960</v>
      </c>
      <c r="GR11" s="7">
        <f t="shared" si="6"/>
        <v>21960</v>
      </c>
      <c r="GS11" s="7">
        <f t="shared" si="6"/>
        <v>16560</v>
      </c>
      <c r="GT11" s="7">
        <f t="shared" si="6"/>
        <v>16560</v>
      </c>
      <c r="GU11" s="7">
        <f t="shared" si="6"/>
        <v>16560</v>
      </c>
      <c r="GV11" s="7">
        <f t="shared" si="6"/>
        <v>16560</v>
      </c>
      <c r="GW11" s="7">
        <f t="shared" si="6"/>
        <v>17010</v>
      </c>
      <c r="GX11" s="7">
        <f t="shared" si="6"/>
        <v>17010</v>
      </c>
      <c r="GY11" s="7">
        <f t="shared" si="6"/>
        <v>18090</v>
      </c>
      <c r="GZ11" s="7">
        <f t="shared" si="6"/>
        <v>18090</v>
      </c>
      <c r="HA11" s="7">
        <f t="shared" si="6"/>
        <v>17010</v>
      </c>
      <c r="HB11" s="7">
        <f t="shared" si="6"/>
        <v>17010</v>
      </c>
      <c r="HC11" s="7">
        <f t="shared" si="6"/>
        <v>17010</v>
      </c>
      <c r="HD11" s="7">
        <f t="shared" si="6"/>
        <v>17010</v>
      </c>
      <c r="HE11" s="7">
        <f t="shared" si="6"/>
        <v>17010</v>
      </c>
      <c r="HF11" s="7">
        <f t="shared" si="6"/>
        <v>18090</v>
      </c>
      <c r="HG11" s="7">
        <f t="shared" si="6"/>
        <v>18090</v>
      </c>
      <c r="HH11" s="7">
        <f t="shared" si="6"/>
        <v>17010</v>
      </c>
      <c r="HI11" s="7">
        <f t="shared" si="6"/>
        <v>17010</v>
      </c>
      <c r="HJ11" s="7">
        <f t="shared" si="6"/>
        <v>17010</v>
      </c>
      <c r="HK11" s="7">
        <f t="shared" si="6"/>
        <v>17010</v>
      </c>
      <c r="HL11" s="7">
        <f t="shared" si="6"/>
        <v>17010</v>
      </c>
      <c r="HM11" s="7">
        <f t="shared" si="6"/>
        <v>14850</v>
      </c>
      <c r="HN11" s="7">
        <f t="shared" si="6"/>
        <v>18090</v>
      </c>
      <c r="HO11" s="7">
        <f t="shared" si="6"/>
        <v>17010</v>
      </c>
      <c r="HP11" s="7">
        <f t="shared" si="6"/>
        <v>17010</v>
      </c>
      <c r="HQ11" s="7">
        <f t="shared" si="6"/>
        <v>17010</v>
      </c>
      <c r="HR11" s="7">
        <f t="shared" si="6"/>
        <v>17010</v>
      </c>
      <c r="HS11" s="7">
        <f t="shared" si="6"/>
        <v>17010</v>
      </c>
      <c r="HT11" s="7">
        <f t="shared" si="6"/>
        <v>18090</v>
      </c>
      <c r="HU11" s="7">
        <f t="shared" si="6"/>
        <v>18090</v>
      </c>
      <c r="HV11" s="7">
        <f t="shared" si="6"/>
        <v>17010</v>
      </c>
      <c r="HW11" s="7">
        <f t="shared" si="6"/>
        <v>17010</v>
      </c>
      <c r="HX11" s="7">
        <f t="shared" si="6"/>
        <v>17010</v>
      </c>
      <c r="HY11" s="7">
        <f t="shared" si="6"/>
        <v>17010</v>
      </c>
      <c r="HZ11" s="7">
        <f t="shared" si="6"/>
        <v>17010</v>
      </c>
      <c r="IA11" s="7">
        <f t="shared" si="6"/>
        <v>18090</v>
      </c>
      <c r="IB11" s="7">
        <f t="shared" si="6"/>
        <v>18090</v>
      </c>
      <c r="IC11" s="7">
        <f t="shared" si="6"/>
        <v>17010</v>
      </c>
      <c r="ID11" s="7">
        <f t="shared" si="6"/>
        <v>17010</v>
      </c>
      <c r="IE11" s="7">
        <f t="shared" si="6"/>
        <v>17010</v>
      </c>
      <c r="IF11" s="7">
        <f t="shared" si="6"/>
        <v>17010</v>
      </c>
      <c r="IG11" s="7">
        <f t="shared" si="6"/>
        <v>17010</v>
      </c>
      <c r="IH11" s="7">
        <f t="shared" si="6"/>
        <v>18090</v>
      </c>
      <c r="II11" s="7">
        <f t="shared" si="6"/>
        <v>18090</v>
      </c>
      <c r="IJ11" s="7">
        <f t="shared" si="6"/>
        <v>15300</v>
      </c>
      <c r="IK11" s="7">
        <f t="shared" si="6"/>
        <v>15300</v>
      </c>
      <c r="IL11" s="7">
        <f t="shared" si="6"/>
        <v>15300</v>
      </c>
      <c r="IM11" s="7">
        <f t="shared" si="6"/>
        <v>15300</v>
      </c>
      <c r="IN11" s="7">
        <f t="shared" si="6"/>
        <v>15300</v>
      </c>
      <c r="IO11" s="7">
        <f t="shared" si="6"/>
        <v>17010</v>
      </c>
      <c r="IP11" s="7">
        <f t="shared" si="6"/>
        <v>17010</v>
      </c>
      <c r="IQ11" s="7">
        <f t="shared" si="6"/>
        <v>14850</v>
      </c>
      <c r="IR11" s="7">
        <f t="shared" si="6"/>
        <v>14850</v>
      </c>
      <c r="IS11" s="7">
        <f t="shared" si="6"/>
        <v>14850</v>
      </c>
      <c r="IT11" s="7">
        <f t="shared" si="6"/>
        <v>14850</v>
      </c>
      <c r="IU11" s="7">
        <f t="shared" si="6"/>
        <v>14850</v>
      </c>
      <c r="IV11" s="7">
        <f t="shared" si="6"/>
        <v>17010</v>
      </c>
      <c r="IW11" s="7">
        <f t="shared" si="6"/>
        <v>17010</v>
      </c>
      <c r="IX11" s="7">
        <f t="shared" ref="IX11:JV11" si="7">IX8</f>
        <v>14850</v>
      </c>
      <c r="IY11" s="7">
        <f t="shared" si="7"/>
        <v>14850</v>
      </c>
      <c r="IZ11" s="7">
        <f t="shared" si="7"/>
        <v>14850</v>
      </c>
      <c r="JA11" s="7">
        <f t="shared" si="7"/>
        <v>14850</v>
      </c>
      <c r="JB11" s="7">
        <f t="shared" si="7"/>
        <v>14850</v>
      </c>
      <c r="JC11" s="7">
        <f t="shared" si="7"/>
        <v>17010</v>
      </c>
      <c r="JD11" s="7">
        <f t="shared" si="7"/>
        <v>17010</v>
      </c>
      <c r="JE11" s="7">
        <f t="shared" si="7"/>
        <v>14850</v>
      </c>
      <c r="JF11" s="7">
        <f t="shared" si="7"/>
        <v>14850</v>
      </c>
      <c r="JG11" s="7">
        <f t="shared" si="7"/>
        <v>14850</v>
      </c>
      <c r="JH11" s="7">
        <f t="shared" si="7"/>
        <v>14850</v>
      </c>
      <c r="JI11" s="7">
        <f t="shared" si="7"/>
        <v>14850</v>
      </c>
      <c r="JJ11" s="7">
        <f t="shared" si="7"/>
        <v>17010</v>
      </c>
      <c r="JK11" s="7">
        <f t="shared" si="7"/>
        <v>17010</v>
      </c>
      <c r="JL11" s="7">
        <f t="shared" si="7"/>
        <v>14850</v>
      </c>
      <c r="JM11" s="7">
        <f t="shared" si="7"/>
        <v>14850</v>
      </c>
      <c r="JN11" s="7">
        <f t="shared" si="7"/>
        <v>14850</v>
      </c>
      <c r="JO11" s="7">
        <f t="shared" si="7"/>
        <v>14850</v>
      </c>
      <c r="JP11" s="7">
        <f t="shared" si="7"/>
        <v>14850</v>
      </c>
      <c r="JQ11" s="7">
        <f t="shared" si="7"/>
        <v>17010</v>
      </c>
      <c r="JR11" s="7">
        <f t="shared" si="7"/>
        <v>17010</v>
      </c>
      <c r="JS11" s="7">
        <f t="shared" si="7"/>
        <v>15930</v>
      </c>
      <c r="JT11" s="7">
        <f t="shared" si="7"/>
        <v>15930</v>
      </c>
      <c r="JU11" s="7">
        <f t="shared" si="7"/>
        <v>15930</v>
      </c>
      <c r="JV11" s="7">
        <f t="shared" si="7"/>
        <v>15930</v>
      </c>
    </row>
    <row r="12" spans="1:282" s="53" customFormat="1" x14ac:dyDescent="0.2">
      <c r="A12" s="42" t="s">
        <v>234</v>
      </c>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row>
    <row r="13" spans="1:282" s="53" customFormat="1" x14ac:dyDescent="0.2">
      <c r="A13" s="180">
        <v>1</v>
      </c>
      <c r="B13" s="8" t="e">
        <f>'C завтраками| Bed and breakfast'!#REF!*0.9</f>
        <v>#REF!</v>
      </c>
      <c r="C13" s="8" t="e">
        <f>'C завтраками| Bed and breakfast'!#REF!*0.9</f>
        <v>#REF!</v>
      </c>
      <c r="D13" s="8" t="e">
        <f>'C завтраками| Bed and breakfast'!#REF!*0.9</f>
        <v>#REF!</v>
      </c>
      <c r="E13" s="8" t="e">
        <f>'C завтраками| Bed and breakfast'!#REF!*0.9</f>
        <v>#REF!</v>
      </c>
      <c r="F13" s="8" t="e">
        <f>'C завтраками| Bed and breakfast'!#REF!*0.9</f>
        <v>#REF!</v>
      </c>
      <c r="G13" s="8" t="e">
        <f>'C завтраками| Bed and breakfast'!#REF!*0.9</f>
        <v>#REF!</v>
      </c>
      <c r="H13" s="8">
        <f>'C завтраками| Bed and breakfast'!B15*0.9</f>
        <v>35325</v>
      </c>
      <c r="I13" s="8">
        <f>'C завтраками| Bed and breakfast'!C15*0.9</f>
        <v>48375</v>
      </c>
      <c r="J13" s="8">
        <f>'C завтраками| Bed and breakfast'!D15*0.9</f>
        <v>48375</v>
      </c>
      <c r="K13" s="8">
        <f>'C завтраками| Bed and breakfast'!E15*0.9</f>
        <v>48375</v>
      </c>
      <c r="L13" s="8">
        <f>'C завтраками| Bed and breakfast'!F15*0.9</f>
        <v>42075</v>
      </c>
      <c r="M13" s="8">
        <f>'C завтраками| Bed and breakfast'!G15*0.9</f>
        <v>42075</v>
      </c>
      <c r="N13" s="8">
        <f>'C завтраками| Bed and breakfast'!H15*0.9</f>
        <v>42075</v>
      </c>
      <c r="O13" s="8">
        <f>'C завтраками| Bed and breakfast'!I15*0.9</f>
        <v>42075</v>
      </c>
      <c r="P13" s="8">
        <f>'C завтраками| Bed and breakfast'!J15*0.9</f>
        <v>42075</v>
      </c>
      <c r="Q13" s="8">
        <f>'C завтраками| Bed and breakfast'!K15*0.9</f>
        <v>42075</v>
      </c>
      <c r="R13" s="8">
        <f>'C завтраками| Bed and breakfast'!L15*0.9</f>
        <v>34605</v>
      </c>
      <c r="S13" s="8">
        <f>'C завтраками| Bed and breakfast'!M15*0.9</f>
        <v>19755</v>
      </c>
      <c r="T13" s="8">
        <f>'C завтраками| Bed and breakfast'!N15*0.9</f>
        <v>19755</v>
      </c>
      <c r="U13" s="8">
        <f>'C завтраками| Bed and breakfast'!O15*0.9</f>
        <v>19755</v>
      </c>
      <c r="V13" s="8">
        <f>'C завтраками| Bed and breakfast'!P15*0.9</f>
        <v>19755</v>
      </c>
      <c r="W13" s="8">
        <f>'C завтраками| Bed and breakfast'!Q15*0.9</f>
        <v>19755</v>
      </c>
      <c r="X13" s="8">
        <f>'C завтраками| Bed and breakfast'!R15*0.9</f>
        <v>21555</v>
      </c>
      <c r="Y13" s="8">
        <f>'C завтраками| Bed and breakfast'!S15*0.9</f>
        <v>21555</v>
      </c>
      <c r="Z13" s="8">
        <f>'C завтраками| Bed and breakfast'!T15*0.9</f>
        <v>21555</v>
      </c>
      <c r="AA13" s="8">
        <f>'C завтраками| Bed and breakfast'!U15*0.9</f>
        <v>21555</v>
      </c>
      <c r="AB13" s="8">
        <f>'C завтраками| Bed and breakfast'!V15*0.9</f>
        <v>21555</v>
      </c>
      <c r="AC13" s="8">
        <f>'C завтраками| Bed and breakfast'!W15*0.9</f>
        <v>19755</v>
      </c>
      <c r="AD13" s="8">
        <f>'C завтраками| Bed and breakfast'!X15*0.9</f>
        <v>19755</v>
      </c>
      <c r="AE13" s="8">
        <f>'C завтраками| Bed and breakfast'!Y15*0.9</f>
        <v>19755</v>
      </c>
      <c r="AF13" s="8">
        <f>'C завтраками| Bed and breakfast'!Z15*0.9</f>
        <v>19755</v>
      </c>
      <c r="AG13" s="8">
        <f>'C завтраками| Bed and breakfast'!AA15*0.9</f>
        <v>19755</v>
      </c>
      <c r="AH13" s="8">
        <f>'C завтраками| Bed and breakfast'!AB15*0.9</f>
        <v>23355</v>
      </c>
      <c r="AI13" s="8">
        <f>'C завтраками| Bed and breakfast'!AC15*0.9</f>
        <v>23355</v>
      </c>
      <c r="AJ13" s="8">
        <f>'C завтраками| Bed and breakfast'!AD15*0.9</f>
        <v>23355</v>
      </c>
      <c r="AK13" s="8">
        <f>'C завтраками| Bed and breakfast'!AE15*0.9</f>
        <v>23355</v>
      </c>
      <c r="AL13" s="8">
        <f>'C завтраками| Bed and breakfast'!AF15*0.9</f>
        <v>23355</v>
      </c>
      <c r="AM13" s="8">
        <f>'C завтраками| Bed and breakfast'!AG15*0.9</f>
        <v>25155</v>
      </c>
      <c r="AN13" s="8">
        <f>'C завтраками| Bed and breakfast'!AH15*0.9</f>
        <v>27405</v>
      </c>
      <c r="AO13" s="8">
        <f>'C завтраками| Bed and breakfast'!AI15*0.9</f>
        <v>27855</v>
      </c>
      <c r="AP13" s="8">
        <f>'C завтраками| Bed and breakfast'!AJ15*0.9</f>
        <v>27855</v>
      </c>
      <c r="AQ13" s="8">
        <f>'C завтраками| Bed and breakfast'!AK15*0.9</f>
        <v>27855</v>
      </c>
      <c r="AR13" s="8">
        <f>'C завтраками| Bed and breakfast'!AL15*0.9</f>
        <v>27855</v>
      </c>
      <c r="AS13" s="8">
        <f>'C завтраками| Bed and breakfast'!AM15*0.9</f>
        <v>27855</v>
      </c>
      <c r="AT13" s="8">
        <f>'C завтраками| Bed and breakfast'!AN15*0.9</f>
        <v>27855</v>
      </c>
      <c r="AU13" s="8">
        <f>'C завтраками| Bed and breakfast'!AO15*0.9</f>
        <v>27855</v>
      </c>
      <c r="AV13" s="8">
        <f>'C завтраками| Bed and breakfast'!AP15*0.9</f>
        <v>27855</v>
      </c>
      <c r="AW13" s="8">
        <f>'C завтраками| Bed and breakfast'!AQ15*0.9</f>
        <v>27855</v>
      </c>
      <c r="AX13" s="8">
        <f>'C завтраками| Bed and breakfast'!AR15*0.9</f>
        <v>27855</v>
      </c>
      <c r="AY13" s="8">
        <f>'C завтраками| Bed and breakfast'!AS15*0.9</f>
        <v>26055</v>
      </c>
      <c r="AZ13" s="8">
        <f>'C завтраками| Bed and breakfast'!AT15*0.9</f>
        <v>26055</v>
      </c>
      <c r="BA13" s="8">
        <f>'C завтраками| Bed and breakfast'!AU15*0.9</f>
        <v>27855</v>
      </c>
      <c r="BB13" s="8">
        <f>'C завтраками| Bed and breakfast'!AV15*0.9</f>
        <v>27855</v>
      </c>
      <c r="BC13" s="8">
        <f>'C завтраками| Bed and breakfast'!AW15*0.9</f>
        <v>29655</v>
      </c>
      <c r="BD13" s="8">
        <f>'C завтраками| Bed and breakfast'!AX15*0.9</f>
        <v>31905</v>
      </c>
      <c r="BE13" s="8">
        <f>'C завтраками| Bed and breakfast'!AY15*0.9</f>
        <v>31905</v>
      </c>
      <c r="BF13" s="8">
        <f>'C завтраками| Bed and breakfast'!AZ15*0.9</f>
        <v>31905</v>
      </c>
      <c r="BG13" s="8">
        <f>'C завтраками| Bed and breakfast'!BA15*0.9</f>
        <v>31905</v>
      </c>
      <c r="BH13" s="8">
        <f>'C завтраками| Bed and breakfast'!BB15*0.9</f>
        <v>34155</v>
      </c>
      <c r="BI13" s="8">
        <f>'C завтраками| Bed and breakfast'!BC15*0.9</f>
        <v>36855</v>
      </c>
      <c r="BJ13" s="8">
        <f>'C завтраками| Bed and breakfast'!BD15*0.9</f>
        <v>36855</v>
      </c>
      <c r="BK13" s="8">
        <f>'C завтраками| Bed and breakfast'!BE15*0.9</f>
        <v>34155</v>
      </c>
      <c r="BL13" s="8">
        <f>'C завтраками| Bed and breakfast'!BF15*0.9</f>
        <v>29655</v>
      </c>
      <c r="BM13" s="8">
        <f>'C завтраками| Bed and breakfast'!BG15*0.9</f>
        <v>29655</v>
      </c>
      <c r="BN13" s="8">
        <f>'C завтраками| Bed and breakfast'!BH15*0.9</f>
        <v>31905</v>
      </c>
      <c r="BO13" s="8">
        <f>'C завтраками| Bed and breakfast'!BI15*0.9</f>
        <v>31905</v>
      </c>
      <c r="BP13" s="8">
        <f>'C завтраками| Bed and breakfast'!BJ15*0.9</f>
        <v>24255</v>
      </c>
      <c r="BQ13" s="8">
        <f>'C завтраками| Bed and breakfast'!BK15*0.9</f>
        <v>24660</v>
      </c>
      <c r="BR13" s="8">
        <f>'C завтраками| Bed and breakfast'!BL15*0.9</f>
        <v>24660</v>
      </c>
      <c r="BS13" s="8">
        <f>'C завтраками| Bed and breakfast'!BM15*0.9</f>
        <v>24660</v>
      </c>
      <c r="BT13" s="8">
        <f>'C завтраками| Bed and breakfast'!BN15*0.9</f>
        <v>23310</v>
      </c>
      <c r="BU13" s="8">
        <f>'C завтраками| Bed and breakfast'!BO15*0.9</f>
        <v>23310</v>
      </c>
      <c r="BV13" s="8">
        <f>'C завтраками| Bed and breakfast'!BP15*0.9</f>
        <v>24660</v>
      </c>
      <c r="BW13" s="8">
        <f>'C завтраками| Bed and breakfast'!BQ15*0.9</f>
        <v>24660</v>
      </c>
      <c r="BX13" s="8">
        <f>'C завтраками| Bed and breakfast'!BR15*0.9</f>
        <v>24660</v>
      </c>
      <c r="BY13" s="8">
        <f>'C завтраками| Bed and breakfast'!BS15*0.9</f>
        <v>23310</v>
      </c>
      <c r="BZ13" s="8">
        <f>'C завтраками| Bed and breakfast'!BT15*0.9</f>
        <v>23310</v>
      </c>
      <c r="CA13" s="8">
        <f>'C завтраками| Bed and breakfast'!BU15*0.9</f>
        <v>23310</v>
      </c>
      <c r="CB13" s="8">
        <f>'C завтраками| Bed and breakfast'!BV15*0.9</f>
        <v>23310</v>
      </c>
      <c r="CC13" s="8">
        <f>'C завтраками| Bed and breakfast'!BW15*0.9</f>
        <v>23310</v>
      </c>
      <c r="CD13" s="8">
        <f>'C завтраками| Bed and breakfast'!BX15*0.9</f>
        <v>23310</v>
      </c>
      <c r="CE13" s="8">
        <f>'C завтраками| Bed and breakfast'!BY15*0.9</f>
        <v>23310</v>
      </c>
      <c r="CF13" s="8">
        <f>'C завтраками| Bed and breakfast'!BZ15*0.9</f>
        <v>23310</v>
      </c>
      <c r="CG13" s="8">
        <f>'C завтраками| Bed and breakfast'!CA15*0.9</f>
        <v>23310</v>
      </c>
      <c r="CH13" s="8">
        <f>'C завтраками| Bed and breakfast'!CB15*0.9</f>
        <v>23310</v>
      </c>
      <c r="CI13" s="8">
        <f>'C завтраками| Bed and breakfast'!CC15*0.9</f>
        <v>23310</v>
      </c>
      <c r="CJ13" s="8">
        <f>'C завтраками| Bed and breakfast'!CD15*0.9</f>
        <v>23310</v>
      </c>
      <c r="CK13" s="8">
        <f>'C завтраками| Bed and breakfast'!CE15*0.9</f>
        <v>23310</v>
      </c>
      <c r="CL13" s="8">
        <f>'C завтраками| Bed and breakfast'!CF15*0.9</f>
        <v>23310</v>
      </c>
      <c r="CM13" s="8">
        <f>'C завтраками| Bed and breakfast'!CG15*0.9</f>
        <v>23310</v>
      </c>
      <c r="CN13" s="8">
        <f>'C завтраками| Bed and breakfast'!CH15*0.9</f>
        <v>23310</v>
      </c>
      <c r="CO13" s="8">
        <f>'C завтраками| Bed and breakfast'!CI15*0.9</f>
        <v>23310</v>
      </c>
      <c r="CP13" s="8">
        <f>'C завтраками| Bed and breakfast'!CJ15*0.9</f>
        <v>23310</v>
      </c>
      <c r="CQ13" s="8">
        <f>'C завтраками| Bed and breakfast'!CK15*0.9</f>
        <v>23310</v>
      </c>
      <c r="CR13" s="8">
        <f>'C завтраками| Bed and breakfast'!CL15*0.9</f>
        <v>23310</v>
      </c>
      <c r="CS13" s="8">
        <f>'C завтраками| Bed and breakfast'!CM15*0.9</f>
        <v>23310</v>
      </c>
      <c r="CT13" s="8">
        <f>'C завтраками| Bed and breakfast'!CN15*0.9</f>
        <v>23310</v>
      </c>
      <c r="CU13" s="8">
        <f>'C завтраками| Bed and breakfast'!CO15*0.9</f>
        <v>23310</v>
      </c>
      <c r="CV13" s="8">
        <f>'C завтраками| Bed and breakfast'!CP15*0.9</f>
        <v>14985</v>
      </c>
      <c r="CW13" s="8">
        <f>'C завтраками| Bed and breakfast'!CQ15*0.9</f>
        <v>14985</v>
      </c>
      <c r="CX13" s="8">
        <f>'C завтраками| Bed and breakfast'!CR15*0.9</f>
        <v>15435</v>
      </c>
      <c r="CY13" s="8">
        <f>'C завтраками| Bed and breakfast'!CS15*0.9</f>
        <v>15435</v>
      </c>
      <c r="CZ13" s="8">
        <f>'C завтраками| Bed and breakfast'!CT15*0.9</f>
        <v>14985</v>
      </c>
      <c r="DA13" s="8">
        <f>'C завтраками| Bed and breakfast'!CU15*0.9</f>
        <v>14985</v>
      </c>
      <c r="DB13" s="8">
        <f>'C завтраками| Bed and breakfast'!CV15*0.9</f>
        <v>14985</v>
      </c>
      <c r="DC13" s="8">
        <f>'C завтраками| Bed and breakfast'!CW15*0.9</f>
        <v>14985</v>
      </c>
      <c r="DD13" s="8">
        <f>'C завтраками| Bed and breakfast'!CX15*0.9</f>
        <v>14985</v>
      </c>
      <c r="DE13" s="8">
        <f>'C завтраками| Bed and breakfast'!CY15*0.9</f>
        <v>15435</v>
      </c>
      <c r="DF13" s="8">
        <f>'C завтраками| Bed and breakfast'!CZ15*0.9</f>
        <v>15435</v>
      </c>
      <c r="DG13" s="8">
        <f>'C завтраками| Bed and breakfast'!DA15*0.9</f>
        <v>14985</v>
      </c>
      <c r="DH13" s="8">
        <f>'C завтраками| Bed and breakfast'!DB15*0.9</f>
        <v>14985</v>
      </c>
      <c r="DI13" s="8">
        <f>'C завтраками| Bed and breakfast'!DC15*0.9</f>
        <v>14985</v>
      </c>
      <c r="DJ13" s="8">
        <f>'C завтраками| Bed and breakfast'!DD15*0.9</f>
        <v>14085</v>
      </c>
      <c r="DK13" s="8">
        <f>'C завтраками| Bed and breakfast'!DE15*0.9</f>
        <v>14085</v>
      </c>
      <c r="DL13" s="8">
        <f>'C завтраками| Bed and breakfast'!DF15*0.9</f>
        <v>14715</v>
      </c>
      <c r="DM13" s="8">
        <f>'C завтраками| Bed and breakfast'!DG15*0.9</f>
        <v>14715</v>
      </c>
      <c r="DN13" s="8">
        <f>'C завтраками| Bed and breakfast'!DH15*0.9</f>
        <v>14085</v>
      </c>
      <c r="DO13" s="8">
        <f>'C завтраками| Bed and breakfast'!DI15*0.9</f>
        <v>14085</v>
      </c>
      <c r="DP13" s="8">
        <f>'C завтраками| Bed and breakfast'!DJ15*0.9</f>
        <v>14085</v>
      </c>
      <c r="DQ13" s="8">
        <f>'C завтраками| Bed and breakfast'!DK15*0.9</f>
        <v>14085</v>
      </c>
      <c r="DR13" s="8">
        <f>'C завтраками| Bed and breakfast'!DL15*0.9</f>
        <v>14085</v>
      </c>
      <c r="DS13" s="8">
        <f>'C завтраками| Bed and breakfast'!DM15*0.9</f>
        <v>14715</v>
      </c>
      <c r="DT13" s="8">
        <f>'C завтраками| Bed and breakfast'!DN15*0.9</f>
        <v>14715</v>
      </c>
      <c r="DU13" s="8">
        <f>'C завтраками| Bed and breakfast'!DO15*0.9</f>
        <v>14085</v>
      </c>
      <c r="DV13" s="8">
        <f>'C завтраками| Bed and breakfast'!DP15*0.9</f>
        <v>14085</v>
      </c>
      <c r="DW13" s="8">
        <f>'C завтраками| Bed and breakfast'!DQ15*0.9</f>
        <v>14085</v>
      </c>
      <c r="DX13" s="8">
        <f>'C завтраками| Bed and breakfast'!DR15*0.9</f>
        <v>14085</v>
      </c>
      <c r="DY13" s="8">
        <f>'C завтраками| Bed and breakfast'!DS15*0.9</f>
        <v>14985</v>
      </c>
      <c r="DZ13" s="8">
        <f>'C завтраками| Bed and breakfast'!DT15*0.9</f>
        <v>14715</v>
      </c>
      <c r="EA13" s="8">
        <f>'C завтраками| Bed and breakfast'!DU15*0.9</f>
        <v>14715</v>
      </c>
      <c r="EB13" s="8">
        <f>'C завтраками| Bed and breakfast'!DV15*0.9</f>
        <v>14715</v>
      </c>
      <c r="EC13" s="8">
        <f>'C завтраками| Bed and breakfast'!DW15*0.9</f>
        <v>13635</v>
      </c>
      <c r="ED13" s="8">
        <f>'C завтраками| Bed and breakfast'!DX15*0.9</f>
        <v>13635</v>
      </c>
      <c r="EE13" s="8">
        <f>'C завтраками| Bed and breakfast'!DY15*0.9</f>
        <v>13635</v>
      </c>
      <c r="EF13" s="8">
        <f>'C завтраками| Bed and breakfast'!DZ15*0.9</f>
        <v>13635</v>
      </c>
      <c r="EG13" s="8">
        <f>'C завтраками| Bed and breakfast'!EA15*0.9</f>
        <v>13635</v>
      </c>
      <c r="EH13" s="8">
        <f>'C завтраками| Bed and breakfast'!EB15*0.9</f>
        <v>14715</v>
      </c>
      <c r="EI13" s="8">
        <f>'C завтраками| Bed and breakfast'!EC15*0.9</f>
        <v>14715</v>
      </c>
      <c r="EJ13" s="8">
        <f>'C завтраками| Bed and breakfast'!ED15*0.9</f>
        <v>14715</v>
      </c>
      <c r="EK13" s="8">
        <f>'C завтраками| Bed and breakfast'!EE15*0.9</f>
        <v>13365</v>
      </c>
      <c r="EL13" s="8">
        <f>'C завтраками| Bed and breakfast'!EF15*0.9</f>
        <v>13365</v>
      </c>
      <c r="EM13" s="8">
        <f>'C завтраками| Bed and breakfast'!EG15*0.9</f>
        <v>13365</v>
      </c>
      <c r="EN13" s="8">
        <f>'C завтраками| Bed and breakfast'!EH15*0.9</f>
        <v>13635</v>
      </c>
      <c r="EO13" s="8">
        <f>'C завтраками| Bed and breakfast'!EI15*0.9</f>
        <v>13635</v>
      </c>
      <c r="EP13" s="8">
        <f>'C завтраками| Bed and breakfast'!EJ15*0.9</f>
        <v>13365</v>
      </c>
      <c r="EQ13" s="8">
        <f>'C завтраками| Bed and breakfast'!EK15*0.9</f>
        <v>13365</v>
      </c>
      <c r="ER13" s="8">
        <f>'C завтраками| Bed and breakfast'!EL15*0.9</f>
        <v>13365</v>
      </c>
      <c r="ES13" s="8">
        <f>'C завтраками| Bed and breakfast'!EM15*0.9</f>
        <v>13365</v>
      </c>
      <c r="ET13" s="8">
        <f>'C завтраками| Bed and breakfast'!EN15*0.9</f>
        <v>13365</v>
      </c>
      <c r="EU13" s="8">
        <f>'C завтраками| Bed and breakfast'!EO15*0.9</f>
        <v>13635</v>
      </c>
      <c r="EV13" s="8">
        <f>'C завтраками| Bed and breakfast'!EP15*0.9</f>
        <v>13635</v>
      </c>
      <c r="EW13" s="8">
        <f>'C завтраками| Bed and breakfast'!EQ15*0.9</f>
        <v>13365</v>
      </c>
      <c r="EX13" s="8">
        <f>'C завтраками| Bed and breakfast'!ER15*0.9</f>
        <v>13365</v>
      </c>
      <c r="EY13" s="8">
        <f>'C завтраками| Bed and breakfast'!ES15*0.9</f>
        <v>13365</v>
      </c>
      <c r="EZ13" s="8">
        <f>'C завтраками| Bed and breakfast'!ET15*0.9</f>
        <v>13365</v>
      </c>
      <c r="FA13" s="8">
        <f>'C завтраками| Bed and breakfast'!EU15*0.9</f>
        <v>13365</v>
      </c>
      <c r="FB13" s="8">
        <f>'C завтраками| Bed and breakfast'!EV15*0.9</f>
        <v>13635</v>
      </c>
      <c r="FC13" s="8">
        <f>'C завтраками| Bed and breakfast'!EW15*0.9</f>
        <v>13635</v>
      </c>
      <c r="FD13" s="8">
        <f>'C завтраками| Bed and breakfast'!EX15*0.9</f>
        <v>14985</v>
      </c>
      <c r="FE13" s="8">
        <f>'C завтраками| Bed and breakfast'!EY15*0.9</f>
        <v>13635</v>
      </c>
      <c r="FF13" s="8">
        <f>'C завтраками| Bed and breakfast'!EZ15*0.9</f>
        <v>13635</v>
      </c>
      <c r="FG13" s="8">
        <f>'C завтраками| Bed and breakfast'!FA15*0.9</f>
        <v>13635</v>
      </c>
      <c r="FH13" s="8">
        <f>'C завтраками| Bed and breakfast'!FB15*0.9</f>
        <v>13635</v>
      </c>
      <c r="FI13" s="8">
        <f>'C завтраками| Bed and breakfast'!FC15*0.9</f>
        <v>20385</v>
      </c>
      <c r="FJ13" s="8">
        <f>'C завтраками| Bed and breakfast'!FD15*0.9</f>
        <v>20385</v>
      </c>
      <c r="FK13" s="8">
        <f>'C завтраками| Bed and breakfast'!FE15*0.9</f>
        <v>20385</v>
      </c>
      <c r="FL13" s="8">
        <f>'C завтраками| Bed and breakfast'!FF15*0.9</f>
        <v>20385</v>
      </c>
      <c r="FM13" s="8">
        <f>'C завтраками| Bed and breakfast'!FG15*0.9</f>
        <v>20385</v>
      </c>
      <c r="FN13" s="8">
        <f>'C завтраками| Bed and breakfast'!FH15*0.9</f>
        <v>20385</v>
      </c>
      <c r="FO13" s="8">
        <f>'C завтраками| Bed and breakfast'!FI15*0.9</f>
        <v>20385</v>
      </c>
      <c r="FP13" s="8">
        <f>'C завтраками| Bed and breakfast'!FJ15*0.9</f>
        <v>20385</v>
      </c>
      <c r="FQ13" s="8">
        <f>'C завтраками| Bed and breakfast'!FK15*0.9</f>
        <v>20385</v>
      </c>
      <c r="FR13" s="8">
        <f>'C завтраками| Bed and breakfast'!FL15*0.9</f>
        <v>20385</v>
      </c>
      <c r="FS13" s="8">
        <f>'C завтраками| Bed and breakfast'!FM15*0.9</f>
        <v>20385</v>
      </c>
      <c r="FT13" s="8">
        <f>'C завтраками| Bed and breakfast'!FN15*0.9</f>
        <v>20385</v>
      </c>
      <c r="FU13" s="8">
        <f>'C завтраками| Bed and breakfast'!FO15*0.9</f>
        <v>20385</v>
      </c>
      <c r="FV13" s="8">
        <f>'C завтраками| Bed and breakfast'!FP15*0.9</f>
        <v>20385</v>
      </c>
      <c r="FW13" s="8">
        <f>'C завтраками| Bed and breakfast'!FQ15*0.9</f>
        <v>20385</v>
      </c>
      <c r="FX13" s="8">
        <f>'C завтраками| Bed and breakfast'!FR15*0.9</f>
        <v>20385</v>
      </c>
      <c r="FY13" s="8">
        <f>'C завтраками| Bed and breakfast'!FS15*0.9</f>
        <v>20385</v>
      </c>
      <c r="FZ13" s="8">
        <f>'C завтраками| Bed and breakfast'!FT15*0.9</f>
        <v>20385</v>
      </c>
      <c r="GA13" s="8">
        <f>'C завтраками| Bed and breakfast'!FU15*0.9</f>
        <v>20385</v>
      </c>
      <c r="GB13" s="8">
        <f>'C завтраками| Bed and breakfast'!FV15*0.9</f>
        <v>20385</v>
      </c>
      <c r="GC13" s="8">
        <f>'C завтраками| Bed and breakfast'!FW15*0.9</f>
        <v>20385</v>
      </c>
      <c r="GD13" s="8">
        <f>'C завтраками| Bed and breakfast'!FX15*0.9</f>
        <v>20385</v>
      </c>
      <c r="GE13" s="8">
        <f>'C завтраками| Bed and breakfast'!FY15*0.9</f>
        <v>20385</v>
      </c>
      <c r="GF13" s="8">
        <f>'C завтраками| Bed and breakfast'!FZ15*0.9</f>
        <v>20385</v>
      </c>
      <c r="GG13" s="8">
        <f>'C завтраками| Bed and breakfast'!GA15*0.9</f>
        <v>13635</v>
      </c>
      <c r="GH13" s="8">
        <f>'C завтраками| Bed and breakfast'!GB15*0.9</f>
        <v>13635</v>
      </c>
      <c r="GI13" s="8">
        <f>'C завтраками| Bed and breakfast'!GC15*0.9</f>
        <v>22095</v>
      </c>
      <c r="GJ13" s="8">
        <f>'C завтраками| Bed and breakfast'!GD15*0.9</f>
        <v>22095</v>
      </c>
      <c r="GK13" s="8">
        <f>'C завтраками| Bed and breakfast'!GE15*0.9</f>
        <v>22095</v>
      </c>
      <c r="GL13" s="8">
        <f>'C завтраками| Bed and breakfast'!GF15*0.9</f>
        <v>22095</v>
      </c>
      <c r="GM13" s="8">
        <f>'C завтраками| Bed and breakfast'!GG15*0.9</f>
        <v>22095</v>
      </c>
      <c r="GN13" s="8">
        <f>'C завтраками| Bed and breakfast'!GH15*0.9</f>
        <v>22095</v>
      </c>
      <c r="GO13" s="8">
        <f>'C завтраками| Bed and breakfast'!GI15*0.9</f>
        <v>22095</v>
      </c>
      <c r="GP13" s="8">
        <f>'C завтраками| Bed and breakfast'!GJ15*0.9</f>
        <v>22095</v>
      </c>
      <c r="GQ13" s="8">
        <f>'C завтраками| Bed and breakfast'!GK15*0.9</f>
        <v>22095</v>
      </c>
      <c r="GR13" s="8">
        <f>'C завтраками| Bed and breakfast'!GL15*0.9</f>
        <v>22095</v>
      </c>
      <c r="GS13" s="8">
        <f>'C завтраками| Bed and breakfast'!GM15*0.9</f>
        <v>16695</v>
      </c>
      <c r="GT13" s="8">
        <f>'C завтраками| Bed and breakfast'!GN15*0.9</f>
        <v>16695</v>
      </c>
      <c r="GU13" s="8">
        <f>'C завтраками| Bed and breakfast'!GO15*0.9</f>
        <v>16695</v>
      </c>
      <c r="GV13" s="8">
        <f>'C завтраками| Bed and breakfast'!GP15*0.9</f>
        <v>16695</v>
      </c>
      <c r="GW13" s="8">
        <f>'C завтраками| Bed and breakfast'!GQ15*0.9</f>
        <v>17145</v>
      </c>
      <c r="GX13" s="8">
        <f>'C завтраками| Bed and breakfast'!GR15*0.9</f>
        <v>17145</v>
      </c>
      <c r="GY13" s="8">
        <f>'C завтраками| Bed and breakfast'!GS15*0.9</f>
        <v>18225</v>
      </c>
      <c r="GZ13" s="8">
        <f>'C завтраками| Bed and breakfast'!GT15*0.9</f>
        <v>18225</v>
      </c>
      <c r="HA13" s="8">
        <f>'C завтраками| Bed and breakfast'!GU15*0.9</f>
        <v>17145</v>
      </c>
      <c r="HB13" s="8">
        <f>'C завтраками| Bed and breakfast'!GV15*0.9</f>
        <v>17145</v>
      </c>
      <c r="HC13" s="8">
        <f>'C завтраками| Bed and breakfast'!GW15*0.9</f>
        <v>17145</v>
      </c>
      <c r="HD13" s="8">
        <f>'C завтраками| Bed and breakfast'!GX15*0.9</f>
        <v>17145</v>
      </c>
      <c r="HE13" s="8">
        <f>'C завтраками| Bed and breakfast'!GY15*0.9</f>
        <v>17145</v>
      </c>
      <c r="HF13" s="8">
        <f>'C завтраками| Bed and breakfast'!GZ15*0.9</f>
        <v>18225</v>
      </c>
      <c r="HG13" s="8">
        <f>'C завтраками| Bed and breakfast'!HA15*0.9</f>
        <v>18225</v>
      </c>
      <c r="HH13" s="8">
        <f>'C завтраками| Bed and breakfast'!HB15*0.9</f>
        <v>17145</v>
      </c>
      <c r="HI13" s="8">
        <f>'C завтраками| Bed and breakfast'!HC15*0.9</f>
        <v>17145</v>
      </c>
      <c r="HJ13" s="8">
        <f>'C завтраками| Bed and breakfast'!HD15*0.9</f>
        <v>17145</v>
      </c>
      <c r="HK13" s="8">
        <f>'C завтраками| Bed and breakfast'!HE15*0.9</f>
        <v>17145</v>
      </c>
      <c r="HL13" s="8">
        <f>'C завтраками| Bed and breakfast'!HF15*0.9</f>
        <v>17145</v>
      </c>
      <c r="HM13" s="8">
        <f>'C завтраками| Bed and breakfast'!HG15*0.9</f>
        <v>14985</v>
      </c>
      <c r="HN13" s="8">
        <f>'C завтраками| Bed and breakfast'!HH15*0.9</f>
        <v>18225</v>
      </c>
      <c r="HO13" s="8">
        <f>'C завтраками| Bed and breakfast'!HI15*0.9</f>
        <v>17145</v>
      </c>
      <c r="HP13" s="8">
        <f>'C завтраками| Bed and breakfast'!HJ15*0.9</f>
        <v>17145</v>
      </c>
      <c r="HQ13" s="8">
        <f>'C завтраками| Bed and breakfast'!HK15*0.9</f>
        <v>17145</v>
      </c>
      <c r="HR13" s="8">
        <f>'C завтраками| Bed and breakfast'!HL15*0.9</f>
        <v>17145</v>
      </c>
      <c r="HS13" s="8">
        <f>'C завтраками| Bed and breakfast'!HM15*0.9</f>
        <v>17145</v>
      </c>
      <c r="HT13" s="8">
        <f>'C завтраками| Bed and breakfast'!HN15*0.9</f>
        <v>18225</v>
      </c>
      <c r="HU13" s="8">
        <f>'C завтраками| Bed and breakfast'!HO15*0.9</f>
        <v>18225</v>
      </c>
      <c r="HV13" s="8">
        <f>'C завтраками| Bed and breakfast'!HP15*0.9</f>
        <v>17145</v>
      </c>
      <c r="HW13" s="8">
        <f>'C завтраками| Bed and breakfast'!HQ15*0.9</f>
        <v>17145</v>
      </c>
      <c r="HX13" s="8">
        <f>'C завтраками| Bed and breakfast'!HR15*0.9</f>
        <v>17145</v>
      </c>
      <c r="HY13" s="8">
        <f>'C завтраками| Bed and breakfast'!HS15*0.9</f>
        <v>17145</v>
      </c>
      <c r="HZ13" s="8">
        <f>'C завтраками| Bed and breakfast'!HT15*0.9</f>
        <v>17145</v>
      </c>
      <c r="IA13" s="8">
        <f>'C завтраками| Bed and breakfast'!HU15*0.9</f>
        <v>18225</v>
      </c>
      <c r="IB13" s="8">
        <f>'C завтраками| Bed and breakfast'!HV15*0.9</f>
        <v>18225</v>
      </c>
      <c r="IC13" s="8">
        <f>'C завтраками| Bed and breakfast'!HW15*0.9</f>
        <v>17145</v>
      </c>
      <c r="ID13" s="8">
        <f>'C завтраками| Bed and breakfast'!HX15*0.9</f>
        <v>17145</v>
      </c>
      <c r="IE13" s="8">
        <f>'C завтраками| Bed and breakfast'!HY15*0.9</f>
        <v>17145</v>
      </c>
      <c r="IF13" s="8">
        <f>'C завтраками| Bed and breakfast'!HZ15*0.9</f>
        <v>17145</v>
      </c>
      <c r="IG13" s="8">
        <f>'C завтраками| Bed and breakfast'!IA15*0.9</f>
        <v>17145</v>
      </c>
      <c r="IH13" s="8">
        <f>'C завтраками| Bed and breakfast'!IB15*0.9</f>
        <v>18225</v>
      </c>
      <c r="II13" s="8">
        <f>'C завтраками| Bed and breakfast'!IC15*0.9</f>
        <v>18225</v>
      </c>
      <c r="IJ13" s="8">
        <f>'C завтраками| Bed and breakfast'!ID15*0.9</f>
        <v>15435</v>
      </c>
      <c r="IK13" s="8">
        <f>'C завтраками| Bed and breakfast'!IE15*0.9</f>
        <v>15435</v>
      </c>
      <c r="IL13" s="8">
        <f>'C завтраками| Bed and breakfast'!IF15*0.9</f>
        <v>15435</v>
      </c>
      <c r="IM13" s="8">
        <f>'C завтраками| Bed and breakfast'!IG15*0.9</f>
        <v>15435</v>
      </c>
      <c r="IN13" s="8">
        <f>'C завтраками| Bed and breakfast'!IH15*0.9</f>
        <v>15435</v>
      </c>
      <c r="IO13" s="8">
        <f>'C завтраками| Bed and breakfast'!II15*0.9</f>
        <v>17145</v>
      </c>
      <c r="IP13" s="8">
        <f>'C завтраками| Bed and breakfast'!IJ15*0.9</f>
        <v>17145</v>
      </c>
      <c r="IQ13" s="8">
        <f>'C завтраками| Bed and breakfast'!IK15*0.9</f>
        <v>14985</v>
      </c>
      <c r="IR13" s="8">
        <f>'C завтраками| Bed and breakfast'!IL15*0.9</f>
        <v>14985</v>
      </c>
      <c r="IS13" s="8">
        <f>'C завтраками| Bed and breakfast'!IM15*0.9</f>
        <v>14985</v>
      </c>
      <c r="IT13" s="8">
        <f>'C завтраками| Bed and breakfast'!IN15*0.9</f>
        <v>14985</v>
      </c>
      <c r="IU13" s="8">
        <f>'C завтраками| Bed and breakfast'!IO15*0.9</f>
        <v>14985</v>
      </c>
      <c r="IV13" s="8">
        <f>'C завтраками| Bed and breakfast'!IP15*0.9</f>
        <v>17145</v>
      </c>
      <c r="IW13" s="8">
        <f>'C завтраками| Bed and breakfast'!IQ15*0.9</f>
        <v>17145</v>
      </c>
      <c r="IX13" s="8">
        <f>'C завтраками| Bed and breakfast'!IR15*0.9</f>
        <v>14985</v>
      </c>
      <c r="IY13" s="8">
        <f>'C завтраками| Bed and breakfast'!IS15*0.9</f>
        <v>14985</v>
      </c>
      <c r="IZ13" s="8">
        <f>'C завтраками| Bed and breakfast'!IT15*0.9</f>
        <v>14985</v>
      </c>
      <c r="JA13" s="8">
        <f>'C завтраками| Bed and breakfast'!IU15*0.9</f>
        <v>14985</v>
      </c>
      <c r="JB13" s="8">
        <f>'C завтраками| Bed and breakfast'!IV15*0.9</f>
        <v>14985</v>
      </c>
      <c r="JC13" s="8">
        <f>'C завтраками| Bed and breakfast'!IW15*0.9</f>
        <v>17145</v>
      </c>
      <c r="JD13" s="8">
        <f>'C завтраками| Bed and breakfast'!IX15*0.9</f>
        <v>17145</v>
      </c>
      <c r="JE13" s="8">
        <f>'C завтраками| Bed and breakfast'!IY15*0.9</f>
        <v>14985</v>
      </c>
      <c r="JF13" s="8">
        <f>'C завтраками| Bed and breakfast'!IZ15*0.9</f>
        <v>14985</v>
      </c>
      <c r="JG13" s="8">
        <f>'C завтраками| Bed and breakfast'!JA15*0.9</f>
        <v>14985</v>
      </c>
      <c r="JH13" s="8">
        <f>'C завтраками| Bed and breakfast'!JB15*0.9</f>
        <v>14985</v>
      </c>
      <c r="JI13" s="8">
        <f>'C завтраками| Bed and breakfast'!JC15*0.9</f>
        <v>14985</v>
      </c>
      <c r="JJ13" s="8">
        <f>'C завтраками| Bed and breakfast'!JD15*0.9</f>
        <v>17145</v>
      </c>
      <c r="JK13" s="8">
        <f>'C завтраками| Bed and breakfast'!JE15*0.9</f>
        <v>17145</v>
      </c>
      <c r="JL13" s="8">
        <f>'C завтраками| Bed and breakfast'!JF15*0.9</f>
        <v>14985</v>
      </c>
      <c r="JM13" s="8">
        <f>'C завтраками| Bed and breakfast'!JG15*0.9</f>
        <v>14985</v>
      </c>
      <c r="JN13" s="8">
        <f>'C завтраками| Bed and breakfast'!JH15*0.9</f>
        <v>14985</v>
      </c>
      <c r="JO13" s="8">
        <f>'C завтраками| Bed and breakfast'!JI15*0.9</f>
        <v>14985</v>
      </c>
      <c r="JP13" s="8">
        <f>'C завтраками| Bed and breakfast'!JJ15*0.9</f>
        <v>14985</v>
      </c>
      <c r="JQ13" s="8">
        <f>'C завтраками| Bed and breakfast'!JK15*0.9</f>
        <v>17145</v>
      </c>
      <c r="JR13" s="8">
        <f>'C завтраками| Bed and breakfast'!JL15*0.9</f>
        <v>17145</v>
      </c>
      <c r="JS13" s="8">
        <f>'C завтраками| Bed and breakfast'!JM15*0.9</f>
        <v>16065</v>
      </c>
      <c r="JT13" s="8">
        <f>'C завтраками| Bed and breakfast'!JN15*0.9</f>
        <v>16065</v>
      </c>
      <c r="JU13" s="8">
        <f>'C завтраками| Bed and breakfast'!JO15*0.9</f>
        <v>16065</v>
      </c>
      <c r="JV13" s="8">
        <f>'C завтраками| Bed and breakfast'!JP15*0.9</f>
        <v>16065</v>
      </c>
    </row>
    <row r="14" spans="1:282" s="53" customFormat="1" x14ac:dyDescent="0.2">
      <c r="A14" s="180">
        <v>2</v>
      </c>
      <c r="B14" s="8" t="e">
        <f>'C завтраками| Bed and breakfast'!#REF!*0.9</f>
        <v>#REF!</v>
      </c>
      <c r="C14" s="8" t="e">
        <f>'C завтраками| Bed and breakfast'!#REF!*0.9</f>
        <v>#REF!</v>
      </c>
      <c r="D14" s="8" t="e">
        <f>'C завтраками| Bed and breakfast'!#REF!*0.9</f>
        <v>#REF!</v>
      </c>
      <c r="E14" s="8" t="e">
        <f>'C завтраками| Bed and breakfast'!#REF!*0.9</f>
        <v>#REF!</v>
      </c>
      <c r="F14" s="8" t="e">
        <f>'C завтраками| Bed and breakfast'!#REF!*0.9</f>
        <v>#REF!</v>
      </c>
      <c r="G14" s="8" t="e">
        <f>'C завтраками| Bed and breakfast'!#REF!*0.9</f>
        <v>#REF!</v>
      </c>
      <c r="H14" s="8">
        <f>'C завтраками| Bed and breakfast'!B16*0.9</f>
        <v>37350</v>
      </c>
      <c r="I14" s="8">
        <f>'C завтраками| Bed and breakfast'!C16*0.9</f>
        <v>50400</v>
      </c>
      <c r="J14" s="8">
        <f>'C завтраками| Bed and breakfast'!D16*0.9</f>
        <v>50400</v>
      </c>
      <c r="K14" s="8">
        <f>'C завтраками| Bed and breakfast'!E16*0.9</f>
        <v>50400</v>
      </c>
      <c r="L14" s="8">
        <f>'C завтраками| Bed and breakfast'!F16*0.9</f>
        <v>44100</v>
      </c>
      <c r="M14" s="8">
        <f>'C завтраками| Bed and breakfast'!G16*0.9</f>
        <v>44100</v>
      </c>
      <c r="N14" s="8">
        <f>'C завтраками| Bed and breakfast'!H16*0.9</f>
        <v>44100</v>
      </c>
      <c r="O14" s="8">
        <f>'C завтраками| Bed and breakfast'!I16*0.9</f>
        <v>44100</v>
      </c>
      <c r="P14" s="8">
        <f>'C завтраками| Bed and breakfast'!J16*0.9</f>
        <v>44100</v>
      </c>
      <c r="Q14" s="8">
        <f>'C завтраками| Bed and breakfast'!K16*0.9</f>
        <v>44100</v>
      </c>
      <c r="R14" s="8">
        <f>'C завтраками| Bed and breakfast'!L16*0.9</f>
        <v>36360</v>
      </c>
      <c r="S14" s="8">
        <f>'C завтраками| Bed and breakfast'!M16*0.9</f>
        <v>21510</v>
      </c>
      <c r="T14" s="8">
        <f>'C завтраками| Bed and breakfast'!N16*0.9</f>
        <v>21510</v>
      </c>
      <c r="U14" s="8">
        <f>'C завтраками| Bed and breakfast'!O16*0.9</f>
        <v>21510</v>
      </c>
      <c r="V14" s="8">
        <f>'C завтраками| Bed and breakfast'!P16*0.9</f>
        <v>21510</v>
      </c>
      <c r="W14" s="8">
        <f>'C завтраками| Bed and breakfast'!Q16*0.9</f>
        <v>21510</v>
      </c>
      <c r="X14" s="8">
        <f>'C завтраками| Bed and breakfast'!R16*0.9</f>
        <v>23310</v>
      </c>
      <c r="Y14" s="8">
        <f>'C завтраками| Bed and breakfast'!S16*0.9</f>
        <v>23310</v>
      </c>
      <c r="Z14" s="8">
        <f>'C завтраками| Bed and breakfast'!T16*0.9</f>
        <v>23310</v>
      </c>
      <c r="AA14" s="8">
        <f>'C завтраками| Bed and breakfast'!U16*0.9</f>
        <v>23310</v>
      </c>
      <c r="AB14" s="8">
        <f>'C завтраками| Bed and breakfast'!V16*0.9</f>
        <v>23310</v>
      </c>
      <c r="AC14" s="8">
        <f>'C завтраками| Bed and breakfast'!W16*0.9</f>
        <v>21510</v>
      </c>
      <c r="AD14" s="8">
        <f>'C завтраками| Bed and breakfast'!X16*0.9</f>
        <v>21510</v>
      </c>
      <c r="AE14" s="8">
        <f>'C завтраками| Bed and breakfast'!Y16*0.9</f>
        <v>21510</v>
      </c>
      <c r="AF14" s="8">
        <f>'C завтраками| Bed and breakfast'!Z16*0.9</f>
        <v>21510</v>
      </c>
      <c r="AG14" s="8">
        <f>'C завтраками| Bed and breakfast'!AA16*0.9</f>
        <v>21510</v>
      </c>
      <c r="AH14" s="8">
        <f>'C завтраками| Bed and breakfast'!AB16*0.9</f>
        <v>25110</v>
      </c>
      <c r="AI14" s="8">
        <f>'C завтраками| Bed and breakfast'!AC16*0.9</f>
        <v>25110</v>
      </c>
      <c r="AJ14" s="8">
        <f>'C завтраками| Bed and breakfast'!AD16*0.9</f>
        <v>25110</v>
      </c>
      <c r="AK14" s="8">
        <f>'C завтраками| Bed and breakfast'!AE16*0.9</f>
        <v>25110</v>
      </c>
      <c r="AL14" s="8">
        <f>'C завтраками| Bed and breakfast'!AF16*0.9</f>
        <v>25110</v>
      </c>
      <c r="AM14" s="8">
        <f>'C завтраками| Bed and breakfast'!AG16*0.9</f>
        <v>26910</v>
      </c>
      <c r="AN14" s="8">
        <f>'C завтраками| Bed and breakfast'!AH16*0.9</f>
        <v>29160</v>
      </c>
      <c r="AO14" s="8">
        <f>'C завтраками| Bed and breakfast'!AI16*0.9</f>
        <v>29610</v>
      </c>
      <c r="AP14" s="8">
        <f>'C завтраками| Bed and breakfast'!AJ16*0.9</f>
        <v>29610</v>
      </c>
      <c r="AQ14" s="8">
        <f>'C завтраками| Bed and breakfast'!AK16*0.9</f>
        <v>29610</v>
      </c>
      <c r="AR14" s="8">
        <f>'C завтраками| Bed and breakfast'!AL16*0.9</f>
        <v>29610</v>
      </c>
      <c r="AS14" s="8">
        <f>'C завтраками| Bed and breakfast'!AM16*0.9</f>
        <v>29610</v>
      </c>
      <c r="AT14" s="8">
        <f>'C завтраками| Bed and breakfast'!AN16*0.9</f>
        <v>29610</v>
      </c>
      <c r="AU14" s="8">
        <f>'C завтраками| Bed and breakfast'!AO16*0.9</f>
        <v>29610</v>
      </c>
      <c r="AV14" s="8">
        <f>'C завтраками| Bed and breakfast'!AP16*0.9</f>
        <v>29610</v>
      </c>
      <c r="AW14" s="8">
        <f>'C завтраками| Bed and breakfast'!AQ16*0.9</f>
        <v>29610</v>
      </c>
      <c r="AX14" s="8">
        <f>'C завтраками| Bed and breakfast'!AR16*0.9</f>
        <v>29610</v>
      </c>
      <c r="AY14" s="8">
        <f>'C завтраками| Bed and breakfast'!AS16*0.9</f>
        <v>27810</v>
      </c>
      <c r="AZ14" s="8">
        <f>'C завтраками| Bed and breakfast'!AT16*0.9</f>
        <v>27810</v>
      </c>
      <c r="BA14" s="8">
        <f>'C завтраками| Bed and breakfast'!AU16*0.9</f>
        <v>29610</v>
      </c>
      <c r="BB14" s="8">
        <f>'C завтраками| Bed and breakfast'!AV16*0.9</f>
        <v>29610</v>
      </c>
      <c r="BC14" s="8">
        <f>'C завтраками| Bed and breakfast'!AW16*0.9</f>
        <v>31410</v>
      </c>
      <c r="BD14" s="8">
        <f>'C завтраками| Bed and breakfast'!AX16*0.9</f>
        <v>33660</v>
      </c>
      <c r="BE14" s="8">
        <f>'C завтраками| Bed and breakfast'!AY16*0.9</f>
        <v>33660</v>
      </c>
      <c r="BF14" s="8">
        <f>'C завтраками| Bed and breakfast'!AZ16*0.9</f>
        <v>33660</v>
      </c>
      <c r="BG14" s="8">
        <f>'C завтраками| Bed and breakfast'!BA16*0.9</f>
        <v>33660</v>
      </c>
      <c r="BH14" s="8">
        <f>'C завтраками| Bed and breakfast'!BB16*0.9</f>
        <v>35910</v>
      </c>
      <c r="BI14" s="8">
        <f>'C завтраками| Bed and breakfast'!BC16*0.9</f>
        <v>38610</v>
      </c>
      <c r="BJ14" s="8">
        <f>'C завтраками| Bed and breakfast'!BD16*0.9</f>
        <v>38610</v>
      </c>
      <c r="BK14" s="8">
        <f>'C завтраками| Bed and breakfast'!BE16*0.9</f>
        <v>35910</v>
      </c>
      <c r="BL14" s="8">
        <f>'C завтраками| Bed and breakfast'!BF16*0.9</f>
        <v>31410</v>
      </c>
      <c r="BM14" s="8">
        <f>'C завтраками| Bed and breakfast'!BG16*0.9</f>
        <v>31410</v>
      </c>
      <c r="BN14" s="8">
        <f>'C завтраками| Bed and breakfast'!BH16*0.9</f>
        <v>33660</v>
      </c>
      <c r="BO14" s="8">
        <f>'C завтраками| Bed and breakfast'!BI16*0.9</f>
        <v>33660</v>
      </c>
      <c r="BP14" s="8">
        <f>'C завтраками| Bed and breakfast'!BJ16*0.9</f>
        <v>26010</v>
      </c>
      <c r="BQ14" s="8">
        <f>'C завтраками| Bed and breakfast'!BK16*0.9</f>
        <v>26415</v>
      </c>
      <c r="BR14" s="8">
        <f>'C завтраками| Bed and breakfast'!BL16*0.9</f>
        <v>26415</v>
      </c>
      <c r="BS14" s="8">
        <f>'C завтраками| Bed and breakfast'!BM16*0.9</f>
        <v>26415</v>
      </c>
      <c r="BT14" s="8">
        <f>'C завтраками| Bed and breakfast'!BN16*0.9</f>
        <v>25065</v>
      </c>
      <c r="BU14" s="8">
        <f>'C завтраками| Bed and breakfast'!BO16*0.9</f>
        <v>25065</v>
      </c>
      <c r="BV14" s="8">
        <f>'C завтраками| Bed and breakfast'!BP16*0.9</f>
        <v>26415</v>
      </c>
      <c r="BW14" s="8">
        <f>'C завтраками| Bed and breakfast'!BQ16*0.9</f>
        <v>26415</v>
      </c>
      <c r="BX14" s="8">
        <f>'C завтраками| Bed and breakfast'!BR16*0.9</f>
        <v>26415</v>
      </c>
      <c r="BY14" s="8">
        <f>'C завтраками| Bed and breakfast'!BS16*0.9</f>
        <v>25065</v>
      </c>
      <c r="BZ14" s="8">
        <f>'C завтраками| Bed and breakfast'!BT16*0.9</f>
        <v>25065</v>
      </c>
      <c r="CA14" s="8">
        <f>'C завтраками| Bed and breakfast'!BU16*0.9</f>
        <v>25065</v>
      </c>
      <c r="CB14" s="8">
        <f>'C завтраками| Bed and breakfast'!BV16*0.9</f>
        <v>25065</v>
      </c>
      <c r="CC14" s="8">
        <f>'C завтраками| Bed and breakfast'!BW16*0.9</f>
        <v>25065</v>
      </c>
      <c r="CD14" s="8">
        <f>'C завтраками| Bed and breakfast'!BX16*0.9</f>
        <v>25065</v>
      </c>
      <c r="CE14" s="8">
        <f>'C завтраками| Bed and breakfast'!BY16*0.9</f>
        <v>25065</v>
      </c>
      <c r="CF14" s="8">
        <f>'C завтраками| Bed and breakfast'!BZ16*0.9</f>
        <v>25065</v>
      </c>
      <c r="CG14" s="8">
        <f>'C завтраками| Bed and breakfast'!CA16*0.9</f>
        <v>25065</v>
      </c>
      <c r="CH14" s="8">
        <f>'C завтраками| Bed and breakfast'!CB16*0.9</f>
        <v>25065</v>
      </c>
      <c r="CI14" s="8">
        <f>'C завтраками| Bed and breakfast'!CC16*0.9</f>
        <v>25065</v>
      </c>
      <c r="CJ14" s="8">
        <f>'C завтраками| Bed and breakfast'!CD16*0.9</f>
        <v>25065</v>
      </c>
      <c r="CK14" s="8">
        <f>'C завтраками| Bed and breakfast'!CE16*0.9</f>
        <v>25065</v>
      </c>
      <c r="CL14" s="8">
        <f>'C завтраками| Bed and breakfast'!CF16*0.9</f>
        <v>25065</v>
      </c>
      <c r="CM14" s="8">
        <f>'C завтраками| Bed and breakfast'!CG16*0.9</f>
        <v>25065</v>
      </c>
      <c r="CN14" s="8">
        <f>'C завтраками| Bed and breakfast'!CH16*0.9</f>
        <v>25065</v>
      </c>
      <c r="CO14" s="8">
        <f>'C завтраками| Bed and breakfast'!CI16*0.9</f>
        <v>25065</v>
      </c>
      <c r="CP14" s="8">
        <f>'C завтраками| Bed and breakfast'!CJ16*0.9</f>
        <v>25065</v>
      </c>
      <c r="CQ14" s="8">
        <f>'C завтраками| Bed and breakfast'!CK16*0.9</f>
        <v>25065</v>
      </c>
      <c r="CR14" s="8">
        <f>'C завтраками| Bed and breakfast'!CL16*0.9</f>
        <v>25065</v>
      </c>
      <c r="CS14" s="8">
        <f>'C завтраками| Bed and breakfast'!CM16*0.9</f>
        <v>25065</v>
      </c>
      <c r="CT14" s="8">
        <f>'C завтраками| Bed and breakfast'!CN16*0.9</f>
        <v>25065</v>
      </c>
      <c r="CU14" s="8">
        <f>'C завтраками| Bed and breakfast'!CO16*0.9</f>
        <v>24975</v>
      </c>
      <c r="CV14" s="8">
        <f>'C завтраками| Bed and breakfast'!CP16*0.9</f>
        <v>16650</v>
      </c>
      <c r="CW14" s="8">
        <f>'C завтраками| Bed and breakfast'!CQ16*0.9</f>
        <v>16650</v>
      </c>
      <c r="CX14" s="8">
        <f>'C завтраками| Bed and breakfast'!CR16*0.9</f>
        <v>17100</v>
      </c>
      <c r="CY14" s="8">
        <f>'C завтраками| Bed and breakfast'!CS16*0.9</f>
        <v>17100</v>
      </c>
      <c r="CZ14" s="8">
        <f>'C завтраками| Bed and breakfast'!CT16*0.9</f>
        <v>16650</v>
      </c>
      <c r="DA14" s="8">
        <f>'C завтраками| Bed and breakfast'!CU16*0.9</f>
        <v>16650</v>
      </c>
      <c r="DB14" s="8">
        <f>'C завтраками| Bed and breakfast'!CV16*0.9</f>
        <v>16650</v>
      </c>
      <c r="DC14" s="8">
        <f>'C завтраками| Bed and breakfast'!CW16*0.9</f>
        <v>16650</v>
      </c>
      <c r="DD14" s="8">
        <f>'C завтраками| Bed and breakfast'!CX16*0.9</f>
        <v>16650</v>
      </c>
      <c r="DE14" s="8">
        <f>'C завтраками| Bed and breakfast'!CY16*0.9</f>
        <v>17100</v>
      </c>
      <c r="DF14" s="8">
        <f>'C завтраками| Bed and breakfast'!CZ16*0.9</f>
        <v>17100</v>
      </c>
      <c r="DG14" s="8">
        <f>'C завтраками| Bed and breakfast'!DA16*0.9</f>
        <v>16650</v>
      </c>
      <c r="DH14" s="8">
        <f>'C завтраками| Bed and breakfast'!DB16*0.9</f>
        <v>16650</v>
      </c>
      <c r="DI14" s="8">
        <f>'C завтраками| Bed and breakfast'!DC16*0.9</f>
        <v>16650</v>
      </c>
      <c r="DJ14" s="8">
        <f>'C завтраками| Bed and breakfast'!DD16*0.9</f>
        <v>15750</v>
      </c>
      <c r="DK14" s="8">
        <f>'C завтраками| Bed and breakfast'!DE16*0.9</f>
        <v>15750</v>
      </c>
      <c r="DL14" s="8">
        <f>'C завтраками| Bed and breakfast'!DF16*0.9</f>
        <v>16380</v>
      </c>
      <c r="DM14" s="8">
        <f>'C завтраками| Bed and breakfast'!DG16*0.9</f>
        <v>16380</v>
      </c>
      <c r="DN14" s="8">
        <f>'C завтраками| Bed and breakfast'!DH16*0.9</f>
        <v>15750</v>
      </c>
      <c r="DO14" s="8">
        <f>'C завтраками| Bed and breakfast'!DI16*0.9</f>
        <v>15750</v>
      </c>
      <c r="DP14" s="8">
        <f>'C завтраками| Bed and breakfast'!DJ16*0.9</f>
        <v>15750</v>
      </c>
      <c r="DQ14" s="8">
        <f>'C завтраками| Bed and breakfast'!DK16*0.9</f>
        <v>15750</v>
      </c>
      <c r="DR14" s="8">
        <f>'C завтраками| Bed and breakfast'!DL16*0.9</f>
        <v>15750</v>
      </c>
      <c r="DS14" s="8">
        <f>'C завтраками| Bed and breakfast'!DM16*0.9</f>
        <v>16380</v>
      </c>
      <c r="DT14" s="8">
        <f>'C завтраками| Bed and breakfast'!DN16*0.9</f>
        <v>16380</v>
      </c>
      <c r="DU14" s="8">
        <f>'C завтраками| Bed and breakfast'!DO16*0.9</f>
        <v>15750</v>
      </c>
      <c r="DV14" s="8">
        <f>'C завтраками| Bed and breakfast'!DP16*0.9</f>
        <v>15750</v>
      </c>
      <c r="DW14" s="8">
        <f>'C завтраками| Bed and breakfast'!DQ16*0.9</f>
        <v>15750</v>
      </c>
      <c r="DX14" s="8">
        <f>'C завтраками| Bed and breakfast'!DR16*0.9</f>
        <v>15750</v>
      </c>
      <c r="DY14" s="8">
        <f>'C завтраками| Bed and breakfast'!DS16*0.9</f>
        <v>16650</v>
      </c>
      <c r="DZ14" s="8">
        <f>'C завтраками| Bed and breakfast'!DT16*0.9</f>
        <v>16380</v>
      </c>
      <c r="EA14" s="8">
        <f>'C завтраками| Bed and breakfast'!DU16*0.9</f>
        <v>16380</v>
      </c>
      <c r="EB14" s="8">
        <f>'C завтраками| Bed and breakfast'!DV16*0.9</f>
        <v>16380</v>
      </c>
      <c r="EC14" s="8">
        <f>'C завтраками| Bed and breakfast'!DW16*0.9</f>
        <v>15300</v>
      </c>
      <c r="ED14" s="8">
        <f>'C завтраками| Bed and breakfast'!DX16*0.9</f>
        <v>15300</v>
      </c>
      <c r="EE14" s="8">
        <f>'C завтраками| Bed and breakfast'!DY16*0.9</f>
        <v>15300</v>
      </c>
      <c r="EF14" s="8">
        <f>'C завтраками| Bed and breakfast'!DZ16*0.9</f>
        <v>15300</v>
      </c>
      <c r="EG14" s="8">
        <f>'C завтраками| Bed and breakfast'!EA16*0.9</f>
        <v>15300</v>
      </c>
      <c r="EH14" s="8">
        <f>'C завтраками| Bed and breakfast'!EB16*0.9</f>
        <v>16380</v>
      </c>
      <c r="EI14" s="8">
        <f>'C завтраками| Bed and breakfast'!EC16*0.9</f>
        <v>16380</v>
      </c>
      <c r="EJ14" s="8">
        <f>'C завтраками| Bed and breakfast'!ED16*0.9</f>
        <v>16380</v>
      </c>
      <c r="EK14" s="8">
        <f>'C завтраками| Bed and breakfast'!EE16*0.9</f>
        <v>15030</v>
      </c>
      <c r="EL14" s="8">
        <f>'C завтраками| Bed and breakfast'!EF16*0.9</f>
        <v>15030</v>
      </c>
      <c r="EM14" s="8">
        <f>'C завтраками| Bed and breakfast'!EG16*0.9</f>
        <v>15030</v>
      </c>
      <c r="EN14" s="8">
        <f>'C завтраками| Bed and breakfast'!EH16*0.9</f>
        <v>15300</v>
      </c>
      <c r="EO14" s="8">
        <f>'C завтраками| Bed and breakfast'!EI16*0.9</f>
        <v>15300</v>
      </c>
      <c r="EP14" s="8">
        <f>'C завтраками| Bed and breakfast'!EJ16*0.9</f>
        <v>15030</v>
      </c>
      <c r="EQ14" s="8">
        <f>'C завтраками| Bed and breakfast'!EK16*0.9</f>
        <v>15030</v>
      </c>
      <c r="ER14" s="8">
        <f>'C завтраками| Bed and breakfast'!EL16*0.9</f>
        <v>15030</v>
      </c>
      <c r="ES14" s="8">
        <f>'C завтраками| Bed and breakfast'!EM16*0.9</f>
        <v>15030</v>
      </c>
      <c r="ET14" s="8">
        <f>'C завтраками| Bed and breakfast'!EN16*0.9</f>
        <v>15030</v>
      </c>
      <c r="EU14" s="8">
        <f>'C завтраками| Bed and breakfast'!EO16*0.9</f>
        <v>15300</v>
      </c>
      <c r="EV14" s="8">
        <f>'C завтраками| Bed and breakfast'!EP16*0.9</f>
        <v>15300</v>
      </c>
      <c r="EW14" s="8">
        <f>'C завтраками| Bed and breakfast'!EQ16*0.9</f>
        <v>15030</v>
      </c>
      <c r="EX14" s="8">
        <f>'C завтраками| Bed and breakfast'!ER16*0.9</f>
        <v>15030</v>
      </c>
      <c r="EY14" s="8">
        <f>'C завтраками| Bed and breakfast'!ES16*0.9</f>
        <v>15030</v>
      </c>
      <c r="EZ14" s="8">
        <f>'C завтраками| Bed and breakfast'!ET16*0.9</f>
        <v>15030</v>
      </c>
      <c r="FA14" s="8">
        <f>'C завтраками| Bed and breakfast'!EU16*0.9</f>
        <v>15030</v>
      </c>
      <c r="FB14" s="8">
        <f>'C завтраками| Bed and breakfast'!EV16*0.9</f>
        <v>15300</v>
      </c>
      <c r="FC14" s="8">
        <f>'C завтраками| Bed and breakfast'!EW16*0.9</f>
        <v>15300</v>
      </c>
      <c r="FD14" s="8">
        <f>'C завтраками| Bed and breakfast'!EX16*0.9</f>
        <v>16650</v>
      </c>
      <c r="FE14" s="8">
        <f>'C завтраками| Bed and breakfast'!EY16*0.9</f>
        <v>15300</v>
      </c>
      <c r="FF14" s="8">
        <f>'C завтраками| Bed and breakfast'!EZ16*0.9</f>
        <v>15300</v>
      </c>
      <c r="FG14" s="8">
        <f>'C завтраками| Bed and breakfast'!FA16*0.9</f>
        <v>15300</v>
      </c>
      <c r="FH14" s="8">
        <f>'C завтраками| Bed and breakfast'!FB16*0.9</f>
        <v>15300</v>
      </c>
      <c r="FI14" s="8">
        <f>'C завтраками| Bed and breakfast'!FC16*0.9</f>
        <v>22050</v>
      </c>
      <c r="FJ14" s="8">
        <f>'C завтраками| Bed and breakfast'!FD16*0.9</f>
        <v>22050</v>
      </c>
      <c r="FK14" s="8">
        <f>'C завтраками| Bed and breakfast'!FE16*0.9</f>
        <v>22050</v>
      </c>
      <c r="FL14" s="8">
        <f>'C завтраками| Bed and breakfast'!FF16*0.9</f>
        <v>22050</v>
      </c>
      <c r="FM14" s="8">
        <f>'C завтраками| Bed and breakfast'!FG16*0.9</f>
        <v>22050</v>
      </c>
      <c r="FN14" s="8">
        <f>'C завтраками| Bed and breakfast'!FH16*0.9</f>
        <v>22050</v>
      </c>
      <c r="FO14" s="8">
        <f>'C завтраками| Bed and breakfast'!FI16*0.9</f>
        <v>22050</v>
      </c>
      <c r="FP14" s="8">
        <f>'C завтраками| Bed and breakfast'!FJ16*0.9</f>
        <v>22050</v>
      </c>
      <c r="FQ14" s="8">
        <f>'C завтраками| Bed and breakfast'!FK16*0.9</f>
        <v>22050</v>
      </c>
      <c r="FR14" s="8">
        <f>'C завтраками| Bed and breakfast'!FL16*0.9</f>
        <v>22050</v>
      </c>
      <c r="FS14" s="8">
        <f>'C завтраками| Bed and breakfast'!FM16*0.9</f>
        <v>22050</v>
      </c>
      <c r="FT14" s="8">
        <f>'C завтраками| Bed and breakfast'!FN16*0.9</f>
        <v>22050</v>
      </c>
      <c r="FU14" s="8">
        <f>'C завтраками| Bed and breakfast'!FO16*0.9</f>
        <v>22050</v>
      </c>
      <c r="FV14" s="8">
        <f>'C завтраками| Bed and breakfast'!FP16*0.9</f>
        <v>22050</v>
      </c>
      <c r="FW14" s="8">
        <f>'C завтраками| Bed and breakfast'!FQ16*0.9</f>
        <v>22050</v>
      </c>
      <c r="FX14" s="8">
        <f>'C завтраками| Bed and breakfast'!FR16*0.9</f>
        <v>22050</v>
      </c>
      <c r="FY14" s="8">
        <f>'C завтраками| Bed and breakfast'!FS16*0.9</f>
        <v>22050</v>
      </c>
      <c r="FZ14" s="8">
        <f>'C завтраками| Bed and breakfast'!FT16*0.9</f>
        <v>22050</v>
      </c>
      <c r="GA14" s="8">
        <f>'C завтраками| Bed and breakfast'!FU16*0.9</f>
        <v>22050</v>
      </c>
      <c r="GB14" s="8">
        <f>'C завтраками| Bed and breakfast'!FV16*0.9</f>
        <v>22050</v>
      </c>
      <c r="GC14" s="8">
        <f>'C завтраками| Bed and breakfast'!FW16*0.9</f>
        <v>22050</v>
      </c>
      <c r="GD14" s="8">
        <f>'C завтраками| Bed and breakfast'!FX16*0.9</f>
        <v>22050</v>
      </c>
      <c r="GE14" s="8">
        <f>'C завтраками| Bed and breakfast'!FY16*0.9</f>
        <v>22050</v>
      </c>
      <c r="GF14" s="8">
        <f>'C завтраками| Bed and breakfast'!FZ16*0.9</f>
        <v>22050</v>
      </c>
      <c r="GG14" s="8">
        <f>'C завтраками| Bed and breakfast'!GA16*0.9</f>
        <v>15300</v>
      </c>
      <c r="GH14" s="8">
        <f>'C завтраками| Bed and breakfast'!GB16*0.9</f>
        <v>15300</v>
      </c>
      <c r="GI14" s="8">
        <f>'C завтраками| Bed and breakfast'!GC16*0.9</f>
        <v>23760</v>
      </c>
      <c r="GJ14" s="8">
        <f>'C завтраками| Bed and breakfast'!GD16*0.9</f>
        <v>23760</v>
      </c>
      <c r="GK14" s="8">
        <f>'C завтраками| Bed and breakfast'!GE16*0.9</f>
        <v>23760</v>
      </c>
      <c r="GL14" s="8">
        <f>'C завтраками| Bed and breakfast'!GF16*0.9</f>
        <v>23760</v>
      </c>
      <c r="GM14" s="8">
        <f>'C завтраками| Bed and breakfast'!GG16*0.9</f>
        <v>23760</v>
      </c>
      <c r="GN14" s="8">
        <f>'C завтраками| Bed and breakfast'!GH16*0.9</f>
        <v>23760</v>
      </c>
      <c r="GO14" s="8">
        <f>'C завтраками| Bed and breakfast'!GI16*0.9</f>
        <v>23760</v>
      </c>
      <c r="GP14" s="8">
        <f>'C завтраками| Bed and breakfast'!GJ16*0.9</f>
        <v>23760</v>
      </c>
      <c r="GQ14" s="8">
        <f>'C завтраками| Bed and breakfast'!GK16*0.9</f>
        <v>23760</v>
      </c>
      <c r="GR14" s="8">
        <f>'C завтраками| Bed and breakfast'!GL16*0.9</f>
        <v>23760</v>
      </c>
      <c r="GS14" s="8">
        <f>'C завтраками| Bed and breakfast'!GM16*0.9</f>
        <v>18360</v>
      </c>
      <c r="GT14" s="8">
        <f>'C завтраками| Bed and breakfast'!GN16*0.9</f>
        <v>18360</v>
      </c>
      <c r="GU14" s="8">
        <f>'C завтраками| Bed and breakfast'!GO16*0.9</f>
        <v>18360</v>
      </c>
      <c r="GV14" s="8">
        <f>'C завтраками| Bed and breakfast'!GP16*0.9</f>
        <v>18360</v>
      </c>
      <c r="GW14" s="8">
        <f>'C завтраками| Bed and breakfast'!GQ16*0.9</f>
        <v>18810</v>
      </c>
      <c r="GX14" s="8">
        <f>'C завтраками| Bed and breakfast'!GR16*0.9</f>
        <v>18810</v>
      </c>
      <c r="GY14" s="8">
        <f>'C завтраками| Bed and breakfast'!GS16*0.9</f>
        <v>19890</v>
      </c>
      <c r="GZ14" s="8">
        <f>'C завтраками| Bed and breakfast'!GT16*0.9</f>
        <v>19890</v>
      </c>
      <c r="HA14" s="8">
        <f>'C завтраками| Bed and breakfast'!GU16*0.9</f>
        <v>18810</v>
      </c>
      <c r="HB14" s="8">
        <f>'C завтраками| Bed and breakfast'!GV16*0.9</f>
        <v>18810</v>
      </c>
      <c r="HC14" s="8">
        <f>'C завтраками| Bed and breakfast'!GW16*0.9</f>
        <v>18810</v>
      </c>
      <c r="HD14" s="8">
        <f>'C завтраками| Bed and breakfast'!GX16*0.9</f>
        <v>18810</v>
      </c>
      <c r="HE14" s="8">
        <f>'C завтраками| Bed and breakfast'!GY16*0.9</f>
        <v>18810</v>
      </c>
      <c r="HF14" s="8">
        <f>'C завтраками| Bed and breakfast'!GZ16*0.9</f>
        <v>19890</v>
      </c>
      <c r="HG14" s="8">
        <f>'C завтраками| Bed and breakfast'!HA16*0.9</f>
        <v>19890</v>
      </c>
      <c r="HH14" s="8">
        <f>'C завтраками| Bed and breakfast'!HB16*0.9</f>
        <v>18810</v>
      </c>
      <c r="HI14" s="8">
        <f>'C завтраками| Bed and breakfast'!HC16*0.9</f>
        <v>18810</v>
      </c>
      <c r="HJ14" s="8">
        <f>'C завтраками| Bed and breakfast'!HD16*0.9</f>
        <v>18810</v>
      </c>
      <c r="HK14" s="8">
        <f>'C завтраками| Bed and breakfast'!HE16*0.9</f>
        <v>18810</v>
      </c>
      <c r="HL14" s="8">
        <f>'C завтраками| Bed and breakfast'!HF16*0.9</f>
        <v>18810</v>
      </c>
      <c r="HM14" s="8">
        <f>'C завтраками| Bed and breakfast'!HG16*0.9</f>
        <v>16650</v>
      </c>
      <c r="HN14" s="8">
        <f>'C завтраками| Bed and breakfast'!HH16*0.9</f>
        <v>19890</v>
      </c>
      <c r="HO14" s="8">
        <f>'C завтраками| Bed and breakfast'!HI16*0.9</f>
        <v>18810</v>
      </c>
      <c r="HP14" s="8">
        <f>'C завтраками| Bed and breakfast'!HJ16*0.9</f>
        <v>18810</v>
      </c>
      <c r="HQ14" s="8">
        <f>'C завтраками| Bed and breakfast'!HK16*0.9</f>
        <v>18810</v>
      </c>
      <c r="HR14" s="8">
        <f>'C завтраками| Bed and breakfast'!HL16*0.9</f>
        <v>18810</v>
      </c>
      <c r="HS14" s="8">
        <f>'C завтраками| Bed and breakfast'!HM16*0.9</f>
        <v>18810</v>
      </c>
      <c r="HT14" s="8">
        <f>'C завтраками| Bed and breakfast'!HN16*0.9</f>
        <v>19890</v>
      </c>
      <c r="HU14" s="8">
        <f>'C завтраками| Bed and breakfast'!HO16*0.9</f>
        <v>19890</v>
      </c>
      <c r="HV14" s="8">
        <f>'C завтраками| Bed and breakfast'!HP16*0.9</f>
        <v>18810</v>
      </c>
      <c r="HW14" s="8">
        <f>'C завтраками| Bed and breakfast'!HQ16*0.9</f>
        <v>18810</v>
      </c>
      <c r="HX14" s="8">
        <f>'C завтраками| Bed and breakfast'!HR16*0.9</f>
        <v>18810</v>
      </c>
      <c r="HY14" s="8">
        <f>'C завтраками| Bed and breakfast'!HS16*0.9</f>
        <v>18810</v>
      </c>
      <c r="HZ14" s="8">
        <f>'C завтраками| Bed and breakfast'!HT16*0.9</f>
        <v>18810</v>
      </c>
      <c r="IA14" s="8">
        <f>'C завтраками| Bed and breakfast'!HU16*0.9</f>
        <v>19890</v>
      </c>
      <c r="IB14" s="8">
        <f>'C завтраками| Bed and breakfast'!HV16*0.9</f>
        <v>19890</v>
      </c>
      <c r="IC14" s="8">
        <f>'C завтраками| Bed and breakfast'!HW16*0.9</f>
        <v>18810</v>
      </c>
      <c r="ID14" s="8">
        <f>'C завтраками| Bed and breakfast'!HX16*0.9</f>
        <v>18810</v>
      </c>
      <c r="IE14" s="8">
        <f>'C завтраками| Bed and breakfast'!HY16*0.9</f>
        <v>18810</v>
      </c>
      <c r="IF14" s="8">
        <f>'C завтраками| Bed and breakfast'!HZ16*0.9</f>
        <v>18810</v>
      </c>
      <c r="IG14" s="8">
        <f>'C завтраками| Bed and breakfast'!IA16*0.9</f>
        <v>18810</v>
      </c>
      <c r="IH14" s="8">
        <f>'C завтраками| Bed and breakfast'!IB16*0.9</f>
        <v>19890</v>
      </c>
      <c r="II14" s="8">
        <f>'C завтраками| Bed and breakfast'!IC16*0.9</f>
        <v>19890</v>
      </c>
      <c r="IJ14" s="8">
        <f>'C завтраками| Bed and breakfast'!ID16*0.9</f>
        <v>17100</v>
      </c>
      <c r="IK14" s="8">
        <f>'C завтраками| Bed and breakfast'!IE16*0.9</f>
        <v>17100</v>
      </c>
      <c r="IL14" s="8">
        <f>'C завтраками| Bed and breakfast'!IF16*0.9</f>
        <v>17100</v>
      </c>
      <c r="IM14" s="8">
        <f>'C завтраками| Bed and breakfast'!IG16*0.9</f>
        <v>17100</v>
      </c>
      <c r="IN14" s="8">
        <f>'C завтраками| Bed and breakfast'!IH16*0.9</f>
        <v>17100</v>
      </c>
      <c r="IO14" s="8">
        <f>'C завтраками| Bed and breakfast'!II16*0.9</f>
        <v>18810</v>
      </c>
      <c r="IP14" s="8">
        <f>'C завтраками| Bed and breakfast'!IJ16*0.9</f>
        <v>18810</v>
      </c>
      <c r="IQ14" s="8">
        <f>'C завтраками| Bed and breakfast'!IK16*0.9</f>
        <v>16650</v>
      </c>
      <c r="IR14" s="8">
        <f>'C завтраками| Bed and breakfast'!IL16*0.9</f>
        <v>16650</v>
      </c>
      <c r="IS14" s="8">
        <f>'C завтраками| Bed and breakfast'!IM16*0.9</f>
        <v>16650</v>
      </c>
      <c r="IT14" s="8">
        <f>'C завтраками| Bed and breakfast'!IN16*0.9</f>
        <v>16650</v>
      </c>
      <c r="IU14" s="8">
        <f>'C завтраками| Bed and breakfast'!IO16*0.9</f>
        <v>16650</v>
      </c>
      <c r="IV14" s="8">
        <f>'C завтраками| Bed and breakfast'!IP16*0.9</f>
        <v>18810</v>
      </c>
      <c r="IW14" s="8">
        <f>'C завтраками| Bed and breakfast'!IQ16*0.9</f>
        <v>18810</v>
      </c>
      <c r="IX14" s="8">
        <f>'C завтраками| Bed and breakfast'!IR16*0.9</f>
        <v>16650</v>
      </c>
      <c r="IY14" s="8">
        <f>'C завтраками| Bed and breakfast'!IS16*0.9</f>
        <v>16650</v>
      </c>
      <c r="IZ14" s="8">
        <f>'C завтраками| Bed and breakfast'!IT16*0.9</f>
        <v>16650</v>
      </c>
      <c r="JA14" s="8">
        <f>'C завтраками| Bed and breakfast'!IU16*0.9</f>
        <v>16650</v>
      </c>
      <c r="JB14" s="8">
        <f>'C завтраками| Bed and breakfast'!IV16*0.9</f>
        <v>16650</v>
      </c>
      <c r="JC14" s="8">
        <f>'C завтраками| Bed and breakfast'!IW16*0.9</f>
        <v>18810</v>
      </c>
      <c r="JD14" s="8">
        <f>'C завтраками| Bed and breakfast'!IX16*0.9</f>
        <v>18810</v>
      </c>
      <c r="JE14" s="8">
        <f>'C завтраками| Bed and breakfast'!IY16*0.9</f>
        <v>16650</v>
      </c>
      <c r="JF14" s="8">
        <f>'C завтраками| Bed and breakfast'!IZ16*0.9</f>
        <v>16650</v>
      </c>
      <c r="JG14" s="8">
        <f>'C завтраками| Bed and breakfast'!JA16*0.9</f>
        <v>16650</v>
      </c>
      <c r="JH14" s="8">
        <f>'C завтраками| Bed and breakfast'!JB16*0.9</f>
        <v>16650</v>
      </c>
      <c r="JI14" s="8">
        <f>'C завтраками| Bed and breakfast'!JC16*0.9</f>
        <v>16650</v>
      </c>
      <c r="JJ14" s="8">
        <f>'C завтраками| Bed and breakfast'!JD16*0.9</f>
        <v>18810</v>
      </c>
      <c r="JK14" s="8">
        <f>'C завтраками| Bed and breakfast'!JE16*0.9</f>
        <v>18810</v>
      </c>
      <c r="JL14" s="8">
        <f>'C завтраками| Bed and breakfast'!JF16*0.9</f>
        <v>16650</v>
      </c>
      <c r="JM14" s="8">
        <f>'C завтраками| Bed and breakfast'!JG16*0.9</f>
        <v>16650</v>
      </c>
      <c r="JN14" s="8">
        <f>'C завтраками| Bed and breakfast'!JH16*0.9</f>
        <v>16650</v>
      </c>
      <c r="JO14" s="8">
        <f>'C завтраками| Bed and breakfast'!JI16*0.9</f>
        <v>16650</v>
      </c>
      <c r="JP14" s="8">
        <f>'C завтраками| Bed and breakfast'!JJ16*0.9</f>
        <v>16650</v>
      </c>
      <c r="JQ14" s="8">
        <f>'C завтраками| Bed and breakfast'!JK16*0.9</f>
        <v>18810</v>
      </c>
      <c r="JR14" s="8">
        <f>'C завтраками| Bed and breakfast'!JL16*0.9</f>
        <v>18810</v>
      </c>
      <c r="JS14" s="8">
        <f>'C завтраками| Bed and breakfast'!JM16*0.9</f>
        <v>17730</v>
      </c>
      <c r="JT14" s="8">
        <f>'C завтраками| Bed and breakfast'!JN16*0.9</f>
        <v>17730</v>
      </c>
      <c r="JU14" s="8">
        <f>'C завтраками| Bed and breakfast'!JO16*0.9</f>
        <v>17730</v>
      </c>
      <c r="JV14" s="8">
        <f>'C завтраками| Bed and breakfast'!JP16*0.9</f>
        <v>17730</v>
      </c>
    </row>
    <row r="15" spans="1:282" s="53" customFormat="1" x14ac:dyDescent="0.2">
      <c r="A15" s="42" t="s">
        <v>84</v>
      </c>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row>
    <row r="16" spans="1:282" s="53" customFormat="1" x14ac:dyDescent="0.2">
      <c r="A16" s="88">
        <f>A7</f>
        <v>1</v>
      </c>
      <c r="B16" s="8" t="e">
        <f>'C завтраками| Bed and breakfast'!#REF!*0.9</f>
        <v>#REF!</v>
      </c>
      <c r="C16" s="8" t="e">
        <f>'C завтраками| Bed and breakfast'!#REF!*0.9</f>
        <v>#REF!</v>
      </c>
      <c r="D16" s="8" t="e">
        <f>'C завтраками| Bed and breakfast'!#REF!*0.9</f>
        <v>#REF!</v>
      </c>
      <c r="E16" s="8" t="e">
        <f>'C завтраками| Bed and breakfast'!#REF!*0.9</f>
        <v>#REF!</v>
      </c>
      <c r="F16" s="8" t="e">
        <f>'C завтраками| Bed and breakfast'!#REF!*0.9</f>
        <v>#REF!</v>
      </c>
      <c r="G16" s="8" t="e">
        <f>'C завтраками| Bed and breakfast'!#REF!*0.9</f>
        <v>#REF!</v>
      </c>
      <c r="H16" s="8">
        <f>'C завтраками| Bed and breakfast'!B18*0.9</f>
        <v>36225</v>
      </c>
      <c r="I16" s="8">
        <f>'C завтраками| Bed and breakfast'!C18*0.9</f>
        <v>49275</v>
      </c>
      <c r="J16" s="8">
        <f>'C завтраками| Bed and breakfast'!D18*0.9</f>
        <v>49275</v>
      </c>
      <c r="K16" s="8">
        <f>'C завтраками| Bed and breakfast'!E18*0.9</f>
        <v>49275</v>
      </c>
      <c r="L16" s="8">
        <f>'C завтраками| Bed and breakfast'!F18*0.9</f>
        <v>42975</v>
      </c>
      <c r="M16" s="8">
        <f>'C завтраками| Bed and breakfast'!G18*0.9</f>
        <v>42975</v>
      </c>
      <c r="N16" s="8">
        <f>'C завтраками| Bed and breakfast'!H18*0.9</f>
        <v>42975</v>
      </c>
      <c r="O16" s="8">
        <f>'C завтраками| Bed and breakfast'!I18*0.9</f>
        <v>42975</v>
      </c>
      <c r="P16" s="8">
        <f>'C завтраками| Bed and breakfast'!J18*0.9</f>
        <v>42975</v>
      </c>
      <c r="Q16" s="8">
        <f>'C завтраками| Bed and breakfast'!K18*0.9</f>
        <v>42975</v>
      </c>
      <c r="R16" s="8">
        <f>'C завтраками| Bed and breakfast'!L18*0.9</f>
        <v>35505</v>
      </c>
      <c r="S16" s="8">
        <f>'C завтраками| Bed and breakfast'!M18*0.9</f>
        <v>20655</v>
      </c>
      <c r="T16" s="8">
        <f>'C завтраками| Bed and breakfast'!N18*0.9</f>
        <v>20655</v>
      </c>
      <c r="U16" s="8">
        <f>'C завтраками| Bed and breakfast'!O18*0.9</f>
        <v>20655</v>
      </c>
      <c r="V16" s="8">
        <f>'C завтраками| Bed and breakfast'!P18*0.9</f>
        <v>20655</v>
      </c>
      <c r="W16" s="8">
        <f>'C завтраками| Bed and breakfast'!Q18*0.9</f>
        <v>20655</v>
      </c>
      <c r="X16" s="8">
        <f>'C завтраками| Bed and breakfast'!R18*0.9</f>
        <v>22455</v>
      </c>
      <c r="Y16" s="8">
        <f>'C завтраками| Bed and breakfast'!S18*0.9</f>
        <v>22455</v>
      </c>
      <c r="Z16" s="8">
        <f>'C завтраками| Bed and breakfast'!T18*0.9</f>
        <v>22455</v>
      </c>
      <c r="AA16" s="8">
        <f>'C завтраками| Bed and breakfast'!U18*0.9</f>
        <v>22455</v>
      </c>
      <c r="AB16" s="8">
        <f>'C завтраками| Bed and breakfast'!V18*0.9</f>
        <v>22455</v>
      </c>
      <c r="AC16" s="8">
        <f>'C завтраками| Bed and breakfast'!W18*0.9</f>
        <v>20655</v>
      </c>
      <c r="AD16" s="8">
        <f>'C завтраками| Bed and breakfast'!X18*0.9</f>
        <v>20655</v>
      </c>
      <c r="AE16" s="8">
        <f>'C завтраками| Bed and breakfast'!Y18*0.9</f>
        <v>20655</v>
      </c>
      <c r="AF16" s="8">
        <f>'C завтраками| Bed and breakfast'!Z18*0.9</f>
        <v>20655</v>
      </c>
      <c r="AG16" s="8">
        <f>'C завтраками| Bed and breakfast'!AA18*0.9</f>
        <v>20655</v>
      </c>
      <c r="AH16" s="8">
        <f>'C завтраками| Bed and breakfast'!AB18*0.9</f>
        <v>24255</v>
      </c>
      <c r="AI16" s="8">
        <f>'C завтраками| Bed and breakfast'!AC18*0.9</f>
        <v>24255</v>
      </c>
      <c r="AJ16" s="8">
        <f>'C завтраками| Bed and breakfast'!AD18*0.9</f>
        <v>24255</v>
      </c>
      <c r="AK16" s="8">
        <f>'C завтраками| Bed and breakfast'!AE18*0.9</f>
        <v>24255</v>
      </c>
      <c r="AL16" s="8">
        <f>'C завтраками| Bed and breakfast'!AF18*0.9</f>
        <v>24255</v>
      </c>
      <c r="AM16" s="8">
        <f>'C завтраками| Bed and breakfast'!AG18*0.9</f>
        <v>26055</v>
      </c>
      <c r="AN16" s="8">
        <f>'C завтраками| Bed and breakfast'!AH18*0.9</f>
        <v>28305</v>
      </c>
      <c r="AO16" s="8">
        <f>'C завтраками| Bed and breakfast'!AI18*0.9</f>
        <v>28755</v>
      </c>
      <c r="AP16" s="8">
        <f>'C завтраками| Bed and breakfast'!AJ18*0.9</f>
        <v>28755</v>
      </c>
      <c r="AQ16" s="8">
        <f>'C завтраками| Bed and breakfast'!AK18*0.9</f>
        <v>28755</v>
      </c>
      <c r="AR16" s="8">
        <f>'C завтраками| Bed and breakfast'!AL18*0.9</f>
        <v>28755</v>
      </c>
      <c r="AS16" s="8">
        <f>'C завтраками| Bed and breakfast'!AM18*0.9</f>
        <v>28755</v>
      </c>
      <c r="AT16" s="8">
        <f>'C завтраками| Bed and breakfast'!AN18*0.9</f>
        <v>28755</v>
      </c>
      <c r="AU16" s="8">
        <f>'C завтраками| Bed and breakfast'!AO18*0.9</f>
        <v>28755</v>
      </c>
      <c r="AV16" s="8">
        <f>'C завтраками| Bed and breakfast'!AP18*0.9</f>
        <v>28755</v>
      </c>
      <c r="AW16" s="8">
        <f>'C завтраками| Bed and breakfast'!AQ18*0.9</f>
        <v>28755</v>
      </c>
      <c r="AX16" s="8">
        <f>'C завтраками| Bed and breakfast'!AR18*0.9</f>
        <v>28755</v>
      </c>
      <c r="AY16" s="8">
        <f>'C завтраками| Bed and breakfast'!AS18*0.9</f>
        <v>26955</v>
      </c>
      <c r="AZ16" s="8">
        <f>'C завтраками| Bed and breakfast'!AT18*0.9</f>
        <v>26955</v>
      </c>
      <c r="BA16" s="8">
        <f>'C завтраками| Bed and breakfast'!AU18*0.9</f>
        <v>28755</v>
      </c>
      <c r="BB16" s="8">
        <f>'C завтраками| Bed and breakfast'!AV18*0.9</f>
        <v>28755</v>
      </c>
      <c r="BC16" s="8">
        <f>'C завтраками| Bed and breakfast'!AW18*0.9</f>
        <v>30555</v>
      </c>
      <c r="BD16" s="8">
        <f>'C завтраками| Bed and breakfast'!AX18*0.9</f>
        <v>32805</v>
      </c>
      <c r="BE16" s="8">
        <f>'C завтраками| Bed and breakfast'!AY18*0.9</f>
        <v>32805</v>
      </c>
      <c r="BF16" s="8">
        <f>'C завтраками| Bed and breakfast'!AZ18*0.9</f>
        <v>32805</v>
      </c>
      <c r="BG16" s="8">
        <f>'C завтраками| Bed and breakfast'!BA18*0.9</f>
        <v>32805</v>
      </c>
      <c r="BH16" s="8">
        <f>'C завтраками| Bed and breakfast'!BB18*0.9</f>
        <v>35055</v>
      </c>
      <c r="BI16" s="8">
        <f>'C завтраками| Bed and breakfast'!BC18*0.9</f>
        <v>37755</v>
      </c>
      <c r="BJ16" s="8">
        <f>'C завтраками| Bed and breakfast'!BD18*0.9</f>
        <v>37755</v>
      </c>
      <c r="BK16" s="8">
        <f>'C завтраками| Bed and breakfast'!BE18*0.9</f>
        <v>35055</v>
      </c>
      <c r="BL16" s="8">
        <f>'C завтраками| Bed and breakfast'!BF18*0.9</f>
        <v>30555</v>
      </c>
      <c r="BM16" s="8">
        <f>'C завтраками| Bed and breakfast'!BG18*0.9</f>
        <v>30555</v>
      </c>
      <c r="BN16" s="8">
        <f>'C завтраками| Bed and breakfast'!BH18*0.9</f>
        <v>32805</v>
      </c>
      <c r="BO16" s="8">
        <f>'C завтраками| Bed and breakfast'!BI18*0.9</f>
        <v>32805</v>
      </c>
      <c r="BP16" s="8">
        <f>'C завтраками| Bed and breakfast'!BJ18*0.9</f>
        <v>25155</v>
      </c>
      <c r="BQ16" s="8">
        <f>'C завтраками| Bed and breakfast'!BK18*0.9</f>
        <v>25560</v>
      </c>
      <c r="BR16" s="8">
        <f>'C завтраками| Bed and breakfast'!BL18*0.9</f>
        <v>25560</v>
      </c>
      <c r="BS16" s="8">
        <f>'C завтраками| Bed and breakfast'!BM18*0.9</f>
        <v>25560</v>
      </c>
      <c r="BT16" s="8">
        <f>'C завтраками| Bed and breakfast'!BN18*0.9</f>
        <v>24210</v>
      </c>
      <c r="BU16" s="8">
        <f>'C завтраками| Bed and breakfast'!BO18*0.9</f>
        <v>24210</v>
      </c>
      <c r="BV16" s="8">
        <f>'C завтраками| Bed and breakfast'!BP18*0.9</f>
        <v>25560</v>
      </c>
      <c r="BW16" s="8">
        <f>'C завтраками| Bed and breakfast'!BQ18*0.9</f>
        <v>25560</v>
      </c>
      <c r="BX16" s="8">
        <f>'C завтраками| Bed and breakfast'!BR18*0.9</f>
        <v>25560</v>
      </c>
      <c r="BY16" s="8">
        <f>'C завтраками| Bed and breakfast'!BS18*0.9</f>
        <v>24210</v>
      </c>
      <c r="BZ16" s="8">
        <f>'C завтраками| Bed and breakfast'!BT18*0.9</f>
        <v>24210</v>
      </c>
      <c r="CA16" s="8">
        <f>'C завтраками| Bed and breakfast'!BU18*0.9</f>
        <v>24210</v>
      </c>
      <c r="CB16" s="8">
        <f>'C завтраками| Bed and breakfast'!BV18*0.9</f>
        <v>24210</v>
      </c>
      <c r="CC16" s="8">
        <f>'C завтраками| Bed and breakfast'!BW18*0.9</f>
        <v>24210</v>
      </c>
      <c r="CD16" s="8">
        <f>'C завтраками| Bed and breakfast'!BX18*0.9</f>
        <v>24210</v>
      </c>
      <c r="CE16" s="8">
        <f>'C завтраками| Bed and breakfast'!BY18*0.9</f>
        <v>24210</v>
      </c>
      <c r="CF16" s="8">
        <f>'C завтраками| Bed and breakfast'!BZ18*0.9</f>
        <v>24210</v>
      </c>
      <c r="CG16" s="8">
        <f>'C завтраками| Bed and breakfast'!CA18*0.9</f>
        <v>24210</v>
      </c>
      <c r="CH16" s="8">
        <f>'C завтраками| Bed and breakfast'!CB18*0.9</f>
        <v>24210</v>
      </c>
      <c r="CI16" s="8">
        <f>'C завтраками| Bed and breakfast'!CC18*0.9</f>
        <v>24210</v>
      </c>
      <c r="CJ16" s="8">
        <f>'C завтраками| Bed and breakfast'!CD18*0.9</f>
        <v>24210</v>
      </c>
      <c r="CK16" s="8">
        <f>'C завтраками| Bed and breakfast'!CE18*0.9</f>
        <v>24210</v>
      </c>
      <c r="CL16" s="8">
        <f>'C завтраками| Bed and breakfast'!CF18*0.9</f>
        <v>24210</v>
      </c>
      <c r="CM16" s="8">
        <f>'C завтраками| Bed and breakfast'!CG18*0.9</f>
        <v>24210</v>
      </c>
      <c r="CN16" s="8">
        <f>'C завтраками| Bed and breakfast'!CH18*0.9</f>
        <v>24210</v>
      </c>
      <c r="CO16" s="8">
        <f>'C завтраками| Bed and breakfast'!CI18*0.9</f>
        <v>24210</v>
      </c>
      <c r="CP16" s="8">
        <f>'C завтраками| Bed and breakfast'!CJ18*0.9</f>
        <v>24210</v>
      </c>
      <c r="CQ16" s="8">
        <f>'C завтраками| Bed and breakfast'!CK18*0.9</f>
        <v>24210</v>
      </c>
      <c r="CR16" s="8">
        <f>'C завтраками| Bed and breakfast'!CL18*0.9</f>
        <v>24210</v>
      </c>
      <c r="CS16" s="8">
        <f>'C завтраками| Bed and breakfast'!CM18*0.9</f>
        <v>24210</v>
      </c>
      <c r="CT16" s="8">
        <f>'C завтраками| Bed and breakfast'!CN18*0.9</f>
        <v>24210</v>
      </c>
      <c r="CU16" s="8">
        <f>'C завтраками| Bed and breakfast'!CO18*0.9</f>
        <v>24210</v>
      </c>
      <c r="CV16" s="8">
        <f>'C завтраками| Bed and breakfast'!CP18*0.9</f>
        <v>15885</v>
      </c>
      <c r="CW16" s="8">
        <f>'C завтраками| Bed and breakfast'!CQ18*0.9</f>
        <v>15885</v>
      </c>
      <c r="CX16" s="8">
        <f>'C завтраками| Bed and breakfast'!CR18*0.9</f>
        <v>16335</v>
      </c>
      <c r="CY16" s="8">
        <f>'C завтраками| Bed and breakfast'!CS18*0.9</f>
        <v>16335</v>
      </c>
      <c r="CZ16" s="8">
        <f>'C завтраками| Bed and breakfast'!CT18*0.9</f>
        <v>15885</v>
      </c>
      <c r="DA16" s="8">
        <f>'C завтраками| Bed and breakfast'!CU18*0.9</f>
        <v>15885</v>
      </c>
      <c r="DB16" s="8">
        <f>'C завтраками| Bed and breakfast'!CV18*0.9</f>
        <v>15885</v>
      </c>
      <c r="DC16" s="8">
        <f>'C завтраками| Bed and breakfast'!CW18*0.9</f>
        <v>15885</v>
      </c>
      <c r="DD16" s="8">
        <f>'C завтраками| Bed and breakfast'!CX18*0.9</f>
        <v>15885</v>
      </c>
      <c r="DE16" s="8">
        <f>'C завтраками| Bed and breakfast'!CY18*0.9</f>
        <v>16335</v>
      </c>
      <c r="DF16" s="8">
        <f>'C завтраками| Bed and breakfast'!CZ18*0.9</f>
        <v>16335</v>
      </c>
      <c r="DG16" s="8">
        <f>'C завтраками| Bed and breakfast'!DA18*0.9</f>
        <v>15885</v>
      </c>
      <c r="DH16" s="8">
        <f>'C завтраками| Bed and breakfast'!DB18*0.9</f>
        <v>15885</v>
      </c>
      <c r="DI16" s="8">
        <f>'C завтраками| Bed and breakfast'!DC18*0.9</f>
        <v>15885</v>
      </c>
      <c r="DJ16" s="8">
        <f>'C завтраками| Bed and breakfast'!DD18*0.9</f>
        <v>14985</v>
      </c>
      <c r="DK16" s="8">
        <f>'C завтраками| Bed and breakfast'!DE18*0.9</f>
        <v>14985</v>
      </c>
      <c r="DL16" s="8">
        <f>'C завтраками| Bed and breakfast'!DF18*0.9</f>
        <v>15615</v>
      </c>
      <c r="DM16" s="8">
        <f>'C завтраками| Bed and breakfast'!DG18*0.9</f>
        <v>15615</v>
      </c>
      <c r="DN16" s="8">
        <f>'C завтраками| Bed and breakfast'!DH18*0.9</f>
        <v>14985</v>
      </c>
      <c r="DO16" s="8">
        <f>'C завтраками| Bed and breakfast'!DI18*0.9</f>
        <v>14985</v>
      </c>
      <c r="DP16" s="8">
        <f>'C завтраками| Bed and breakfast'!DJ18*0.9</f>
        <v>14985</v>
      </c>
      <c r="DQ16" s="8">
        <f>'C завтраками| Bed and breakfast'!DK18*0.9</f>
        <v>14985</v>
      </c>
      <c r="DR16" s="8">
        <f>'C завтраками| Bed and breakfast'!DL18*0.9</f>
        <v>14985</v>
      </c>
      <c r="DS16" s="8">
        <f>'C завтраками| Bed and breakfast'!DM18*0.9</f>
        <v>15615</v>
      </c>
      <c r="DT16" s="8">
        <f>'C завтраками| Bed and breakfast'!DN18*0.9</f>
        <v>15615</v>
      </c>
      <c r="DU16" s="8">
        <f>'C завтраками| Bed and breakfast'!DO18*0.9</f>
        <v>14985</v>
      </c>
      <c r="DV16" s="8">
        <f>'C завтраками| Bed and breakfast'!DP18*0.9</f>
        <v>14985</v>
      </c>
      <c r="DW16" s="8">
        <f>'C завтраками| Bed and breakfast'!DQ18*0.9</f>
        <v>14985</v>
      </c>
      <c r="DX16" s="8">
        <f>'C завтраками| Bed and breakfast'!DR18*0.9</f>
        <v>14985</v>
      </c>
      <c r="DY16" s="8">
        <f>'C завтраками| Bed and breakfast'!DS18*0.9</f>
        <v>15885</v>
      </c>
      <c r="DZ16" s="8">
        <f>'C завтраками| Bed and breakfast'!DT18*0.9</f>
        <v>15615</v>
      </c>
      <c r="EA16" s="8">
        <f>'C завтраками| Bed and breakfast'!DU18*0.9</f>
        <v>15615</v>
      </c>
      <c r="EB16" s="8">
        <f>'C завтраками| Bed and breakfast'!DV18*0.9</f>
        <v>15615</v>
      </c>
      <c r="EC16" s="8">
        <f>'C завтраками| Bed and breakfast'!DW18*0.9</f>
        <v>14535</v>
      </c>
      <c r="ED16" s="8">
        <f>'C завтраками| Bed and breakfast'!DX18*0.9</f>
        <v>14535</v>
      </c>
      <c r="EE16" s="8">
        <f>'C завтраками| Bed and breakfast'!DY18*0.9</f>
        <v>14535</v>
      </c>
      <c r="EF16" s="8">
        <f>'C завтраками| Bed and breakfast'!DZ18*0.9</f>
        <v>14535</v>
      </c>
      <c r="EG16" s="8">
        <f>'C завтраками| Bed and breakfast'!EA18*0.9</f>
        <v>14535</v>
      </c>
      <c r="EH16" s="8">
        <f>'C завтраками| Bed and breakfast'!EB18*0.9</f>
        <v>15615</v>
      </c>
      <c r="EI16" s="8">
        <f>'C завтраками| Bed and breakfast'!EC18*0.9</f>
        <v>15615</v>
      </c>
      <c r="EJ16" s="8">
        <f>'C завтраками| Bed and breakfast'!ED18*0.9</f>
        <v>15615</v>
      </c>
      <c r="EK16" s="8">
        <f>'C завтраками| Bed and breakfast'!EE18*0.9</f>
        <v>14265</v>
      </c>
      <c r="EL16" s="8">
        <f>'C завтраками| Bed and breakfast'!EF18*0.9</f>
        <v>14265</v>
      </c>
      <c r="EM16" s="8">
        <f>'C завтраками| Bed and breakfast'!EG18*0.9</f>
        <v>14265</v>
      </c>
      <c r="EN16" s="8">
        <f>'C завтраками| Bed and breakfast'!EH18*0.9</f>
        <v>14535</v>
      </c>
      <c r="EO16" s="8">
        <f>'C завтраками| Bed and breakfast'!EI18*0.9</f>
        <v>14535</v>
      </c>
      <c r="EP16" s="8">
        <f>'C завтраками| Bed and breakfast'!EJ18*0.9</f>
        <v>14265</v>
      </c>
      <c r="EQ16" s="8">
        <f>'C завтраками| Bed and breakfast'!EK18*0.9</f>
        <v>14265</v>
      </c>
      <c r="ER16" s="8">
        <f>'C завтраками| Bed and breakfast'!EL18*0.9</f>
        <v>14265</v>
      </c>
      <c r="ES16" s="8">
        <f>'C завтраками| Bed and breakfast'!EM18*0.9</f>
        <v>14265</v>
      </c>
      <c r="ET16" s="8">
        <f>'C завтраками| Bed and breakfast'!EN18*0.9</f>
        <v>14265</v>
      </c>
      <c r="EU16" s="8">
        <f>'C завтраками| Bed and breakfast'!EO18*0.9</f>
        <v>14535</v>
      </c>
      <c r="EV16" s="8">
        <f>'C завтраками| Bed and breakfast'!EP18*0.9</f>
        <v>14535</v>
      </c>
      <c r="EW16" s="8">
        <f>'C завтраками| Bed and breakfast'!EQ18*0.9</f>
        <v>14265</v>
      </c>
      <c r="EX16" s="8">
        <f>'C завтраками| Bed and breakfast'!ER18*0.9</f>
        <v>14265</v>
      </c>
      <c r="EY16" s="8">
        <f>'C завтраками| Bed and breakfast'!ES18*0.9</f>
        <v>14265</v>
      </c>
      <c r="EZ16" s="8">
        <f>'C завтраками| Bed and breakfast'!ET18*0.9</f>
        <v>14265</v>
      </c>
      <c r="FA16" s="8">
        <f>'C завтраками| Bed and breakfast'!EU18*0.9</f>
        <v>14265</v>
      </c>
      <c r="FB16" s="8">
        <f>'C завтраками| Bed and breakfast'!EV18*0.9</f>
        <v>14535</v>
      </c>
      <c r="FC16" s="8">
        <f>'C завтраками| Bed and breakfast'!EW18*0.9</f>
        <v>14535</v>
      </c>
      <c r="FD16" s="8">
        <f>'C завтраками| Bed and breakfast'!EX18*0.9</f>
        <v>15885</v>
      </c>
      <c r="FE16" s="8">
        <f>'C завтраками| Bed and breakfast'!EY18*0.9</f>
        <v>14535</v>
      </c>
      <c r="FF16" s="8">
        <f>'C завтраками| Bed and breakfast'!EZ18*0.9</f>
        <v>14535</v>
      </c>
      <c r="FG16" s="8">
        <f>'C завтраками| Bed and breakfast'!FA18*0.9</f>
        <v>14535</v>
      </c>
      <c r="FH16" s="8">
        <f>'C завтраками| Bed and breakfast'!FB18*0.9</f>
        <v>14535</v>
      </c>
      <c r="FI16" s="8">
        <f>'C завтраками| Bed and breakfast'!FC18*0.9</f>
        <v>21285</v>
      </c>
      <c r="FJ16" s="8">
        <f>'C завтраками| Bed and breakfast'!FD18*0.9</f>
        <v>21285</v>
      </c>
      <c r="FK16" s="8">
        <f>'C завтраками| Bed and breakfast'!FE18*0.9</f>
        <v>21285</v>
      </c>
      <c r="FL16" s="8">
        <f>'C завтраками| Bed and breakfast'!FF18*0.9</f>
        <v>21285</v>
      </c>
      <c r="FM16" s="8">
        <f>'C завтраками| Bed and breakfast'!FG18*0.9</f>
        <v>21285</v>
      </c>
      <c r="FN16" s="8">
        <f>'C завтраками| Bed and breakfast'!FH18*0.9</f>
        <v>21285</v>
      </c>
      <c r="FO16" s="8">
        <f>'C завтраками| Bed and breakfast'!FI18*0.9</f>
        <v>21285</v>
      </c>
      <c r="FP16" s="8">
        <f>'C завтраками| Bed and breakfast'!FJ18*0.9</f>
        <v>21285</v>
      </c>
      <c r="FQ16" s="8">
        <f>'C завтраками| Bed and breakfast'!FK18*0.9</f>
        <v>21285</v>
      </c>
      <c r="FR16" s="8">
        <f>'C завтраками| Bed and breakfast'!FL18*0.9</f>
        <v>21285</v>
      </c>
      <c r="FS16" s="8">
        <f>'C завтраками| Bed and breakfast'!FM18*0.9</f>
        <v>21285</v>
      </c>
      <c r="FT16" s="8">
        <f>'C завтраками| Bed and breakfast'!FN18*0.9</f>
        <v>21285</v>
      </c>
      <c r="FU16" s="8">
        <f>'C завтраками| Bed and breakfast'!FO18*0.9</f>
        <v>21285</v>
      </c>
      <c r="FV16" s="8">
        <f>'C завтраками| Bed and breakfast'!FP18*0.9</f>
        <v>21285</v>
      </c>
      <c r="FW16" s="8">
        <f>'C завтраками| Bed and breakfast'!FQ18*0.9</f>
        <v>21285</v>
      </c>
      <c r="FX16" s="8">
        <f>'C завтраками| Bed and breakfast'!FR18*0.9</f>
        <v>21285</v>
      </c>
      <c r="FY16" s="8">
        <f>'C завтраками| Bed and breakfast'!FS18*0.9</f>
        <v>21285</v>
      </c>
      <c r="FZ16" s="8">
        <f>'C завтраками| Bed and breakfast'!FT18*0.9</f>
        <v>21285</v>
      </c>
      <c r="GA16" s="8">
        <f>'C завтраками| Bed and breakfast'!FU18*0.9</f>
        <v>21285</v>
      </c>
      <c r="GB16" s="8">
        <f>'C завтраками| Bed and breakfast'!FV18*0.9</f>
        <v>21285</v>
      </c>
      <c r="GC16" s="8">
        <f>'C завтраками| Bed and breakfast'!FW18*0.9</f>
        <v>21285</v>
      </c>
      <c r="GD16" s="8">
        <f>'C завтраками| Bed and breakfast'!FX18*0.9</f>
        <v>21285</v>
      </c>
      <c r="GE16" s="8">
        <f>'C завтраками| Bed and breakfast'!FY18*0.9</f>
        <v>21285</v>
      </c>
      <c r="GF16" s="8">
        <f>'C завтраками| Bed and breakfast'!FZ18*0.9</f>
        <v>21285</v>
      </c>
      <c r="GG16" s="8">
        <f>'C завтраками| Bed and breakfast'!GA18*0.9</f>
        <v>14535</v>
      </c>
      <c r="GH16" s="8">
        <f>'C завтраками| Bed and breakfast'!GB18*0.9</f>
        <v>14535</v>
      </c>
      <c r="GI16" s="8">
        <f>'C завтраками| Bed and breakfast'!GC18*0.9</f>
        <v>22995</v>
      </c>
      <c r="GJ16" s="8">
        <f>'C завтраками| Bed and breakfast'!GD18*0.9</f>
        <v>22995</v>
      </c>
      <c r="GK16" s="8">
        <f>'C завтраками| Bed and breakfast'!GE18*0.9</f>
        <v>22995</v>
      </c>
      <c r="GL16" s="8">
        <f>'C завтраками| Bed and breakfast'!GF18*0.9</f>
        <v>22995</v>
      </c>
      <c r="GM16" s="8">
        <f>'C завтраками| Bed and breakfast'!GG18*0.9</f>
        <v>22995</v>
      </c>
      <c r="GN16" s="8">
        <f>'C завтраками| Bed and breakfast'!GH18*0.9</f>
        <v>22995</v>
      </c>
      <c r="GO16" s="8">
        <f>'C завтраками| Bed and breakfast'!GI18*0.9</f>
        <v>22995</v>
      </c>
      <c r="GP16" s="8">
        <f>'C завтраками| Bed and breakfast'!GJ18*0.9</f>
        <v>22995</v>
      </c>
      <c r="GQ16" s="8">
        <f>'C завтраками| Bed and breakfast'!GK18*0.9</f>
        <v>22995</v>
      </c>
      <c r="GR16" s="8">
        <f>'C завтраками| Bed and breakfast'!GL18*0.9</f>
        <v>22995</v>
      </c>
      <c r="GS16" s="8">
        <f>'C завтраками| Bed and breakfast'!GM18*0.9</f>
        <v>17595</v>
      </c>
      <c r="GT16" s="8">
        <f>'C завтраками| Bed and breakfast'!GN18*0.9</f>
        <v>17595</v>
      </c>
      <c r="GU16" s="8">
        <f>'C завтраками| Bed and breakfast'!GO18*0.9</f>
        <v>17595</v>
      </c>
      <c r="GV16" s="8">
        <f>'C завтраками| Bed and breakfast'!GP18*0.9</f>
        <v>17595</v>
      </c>
      <c r="GW16" s="8">
        <f>'C завтраками| Bed and breakfast'!GQ18*0.9</f>
        <v>18045</v>
      </c>
      <c r="GX16" s="8">
        <f>'C завтраками| Bed and breakfast'!GR18*0.9</f>
        <v>18045</v>
      </c>
      <c r="GY16" s="8">
        <f>'C завтраками| Bed and breakfast'!GS18*0.9</f>
        <v>19125</v>
      </c>
      <c r="GZ16" s="8">
        <f>'C завтраками| Bed and breakfast'!GT18*0.9</f>
        <v>19125</v>
      </c>
      <c r="HA16" s="8">
        <f>'C завтраками| Bed and breakfast'!GU18*0.9</f>
        <v>18045</v>
      </c>
      <c r="HB16" s="8">
        <f>'C завтраками| Bed and breakfast'!GV18*0.9</f>
        <v>18045</v>
      </c>
      <c r="HC16" s="8">
        <f>'C завтраками| Bed and breakfast'!GW18*0.9</f>
        <v>18045</v>
      </c>
      <c r="HD16" s="8">
        <f>'C завтраками| Bed and breakfast'!GX18*0.9</f>
        <v>18045</v>
      </c>
      <c r="HE16" s="8">
        <f>'C завтраками| Bed and breakfast'!GY18*0.9</f>
        <v>18045</v>
      </c>
      <c r="HF16" s="8">
        <f>'C завтраками| Bed and breakfast'!GZ18*0.9</f>
        <v>19125</v>
      </c>
      <c r="HG16" s="8">
        <f>'C завтраками| Bed and breakfast'!HA18*0.9</f>
        <v>19125</v>
      </c>
      <c r="HH16" s="8">
        <f>'C завтраками| Bed and breakfast'!HB18*0.9</f>
        <v>18045</v>
      </c>
      <c r="HI16" s="8">
        <f>'C завтраками| Bed and breakfast'!HC18*0.9</f>
        <v>18045</v>
      </c>
      <c r="HJ16" s="8">
        <f>'C завтраками| Bed and breakfast'!HD18*0.9</f>
        <v>18045</v>
      </c>
      <c r="HK16" s="8">
        <f>'C завтраками| Bed and breakfast'!HE18*0.9</f>
        <v>18045</v>
      </c>
      <c r="HL16" s="8">
        <f>'C завтраками| Bed and breakfast'!HF18*0.9</f>
        <v>18045</v>
      </c>
      <c r="HM16" s="8">
        <f>'C завтраками| Bed and breakfast'!HG18*0.9</f>
        <v>15885</v>
      </c>
      <c r="HN16" s="8">
        <f>'C завтраками| Bed and breakfast'!HH18*0.9</f>
        <v>19125</v>
      </c>
      <c r="HO16" s="8">
        <f>'C завтраками| Bed and breakfast'!HI18*0.9</f>
        <v>18045</v>
      </c>
      <c r="HP16" s="8">
        <f>'C завтраками| Bed and breakfast'!HJ18*0.9</f>
        <v>18045</v>
      </c>
      <c r="HQ16" s="8">
        <f>'C завтраками| Bed and breakfast'!HK18*0.9</f>
        <v>18045</v>
      </c>
      <c r="HR16" s="8">
        <f>'C завтраками| Bed and breakfast'!HL18*0.9</f>
        <v>18045</v>
      </c>
      <c r="HS16" s="8">
        <f>'C завтраками| Bed and breakfast'!HM18*0.9</f>
        <v>18045</v>
      </c>
      <c r="HT16" s="8">
        <f>'C завтраками| Bed and breakfast'!HN18*0.9</f>
        <v>19125</v>
      </c>
      <c r="HU16" s="8">
        <f>'C завтраками| Bed and breakfast'!HO18*0.9</f>
        <v>19125</v>
      </c>
      <c r="HV16" s="8">
        <f>'C завтраками| Bed and breakfast'!HP18*0.9</f>
        <v>18045</v>
      </c>
      <c r="HW16" s="8">
        <f>'C завтраками| Bed and breakfast'!HQ18*0.9</f>
        <v>18045</v>
      </c>
      <c r="HX16" s="8">
        <f>'C завтраками| Bed and breakfast'!HR18*0.9</f>
        <v>18045</v>
      </c>
      <c r="HY16" s="8">
        <f>'C завтраками| Bed and breakfast'!HS18*0.9</f>
        <v>18045</v>
      </c>
      <c r="HZ16" s="8">
        <f>'C завтраками| Bed and breakfast'!HT18*0.9</f>
        <v>18045</v>
      </c>
      <c r="IA16" s="8">
        <f>'C завтраками| Bed and breakfast'!HU18*0.9</f>
        <v>19125</v>
      </c>
      <c r="IB16" s="8">
        <f>'C завтраками| Bed and breakfast'!HV18*0.9</f>
        <v>19125</v>
      </c>
      <c r="IC16" s="8">
        <f>'C завтраками| Bed and breakfast'!HW18*0.9</f>
        <v>18045</v>
      </c>
      <c r="ID16" s="8">
        <f>'C завтраками| Bed and breakfast'!HX18*0.9</f>
        <v>18045</v>
      </c>
      <c r="IE16" s="8">
        <f>'C завтраками| Bed and breakfast'!HY18*0.9</f>
        <v>18045</v>
      </c>
      <c r="IF16" s="8">
        <f>'C завтраками| Bed and breakfast'!HZ18*0.9</f>
        <v>18045</v>
      </c>
      <c r="IG16" s="8">
        <f>'C завтраками| Bed and breakfast'!IA18*0.9</f>
        <v>18045</v>
      </c>
      <c r="IH16" s="8">
        <f>'C завтраками| Bed and breakfast'!IB18*0.9</f>
        <v>19125</v>
      </c>
      <c r="II16" s="8">
        <f>'C завтраками| Bed and breakfast'!IC18*0.9</f>
        <v>19125</v>
      </c>
      <c r="IJ16" s="8">
        <f>'C завтраками| Bed and breakfast'!ID18*0.9</f>
        <v>16335</v>
      </c>
      <c r="IK16" s="8">
        <f>'C завтраками| Bed and breakfast'!IE18*0.9</f>
        <v>16335</v>
      </c>
      <c r="IL16" s="8">
        <f>'C завтраками| Bed and breakfast'!IF18*0.9</f>
        <v>16335</v>
      </c>
      <c r="IM16" s="8">
        <f>'C завтраками| Bed and breakfast'!IG18*0.9</f>
        <v>16335</v>
      </c>
      <c r="IN16" s="8">
        <f>'C завтраками| Bed and breakfast'!IH18*0.9</f>
        <v>16335</v>
      </c>
      <c r="IO16" s="8">
        <f>'C завтраками| Bed and breakfast'!II18*0.9</f>
        <v>18045</v>
      </c>
      <c r="IP16" s="8">
        <f>'C завтраками| Bed and breakfast'!IJ18*0.9</f>
        <v>18045</v>
      </c>
      <c r="IQ16" s="8">
        <f>'C завтраками| Bed and breakfast'!IK18*0.9</f>
        <v>15885</v>
      </c>
      <c r="IR16" s="8">
        <f>'C завтраками| Bed and breakfast'!IL18*0.9</f>
        <v>15885</v>
      </c>
      <c r="IS16" s="8">
        <f>'C завтраками| Bed and breakfast'!IM18*0.9</f>
        <v>15885</v>
      </c>
      <c r="IT16" s="8">
        <f>'C завтраками| Bed and breakfast'!IN18*0.9</f>
        <v>15885</v>
      </c>
      <c r="IU16" s="8">
        <f>'C завтраками| Bed and breakfast'!IO18*0.9</f>
        <v>15885</v>
      </c>
      <c r="IV16" s="8">
        <f>'C завтраками| Bed and breakfast'!IP18*0.9</f>
        <v>18045</v>
      </c>
      <c r="IW16" s="8">
        <f>'C завтраками| Bed and breakfast'!IQ18*0.9</f>
        <v>18045</v>
      </c>
      <c r="IX16" s="8">
        <f>'C завтраками| Bed and breakfast'!IR18*0.9</f>
        <v>15885</v>
      </c>
      <c r="IY16" s="8">
        <f>'C завтраками| Bed and breakfast'!IS18*0.9</f>
        <v>15885</v>
      </c>
      <c r="IZ16" s="8">
        <f>'C завтраками| Bed and breakfast'!IT18*0.9</f>
        <v>15885</v>
      </c>
      <c r="JA16" s="8">
        <f>'C завтраками| Bed and breakfast'!IU18*0.9</f>
        <v>15885</v>
      </c>
      <c r="JB16" s="8">
        <f>'C завтраками| Bed and breakfast'!IV18*0.9</f>
        <v>15885</v>
      </c>
      <c r="JC16" s="8">
        <f>'C завтраками| Bed and breakfast'!IW18*0.9</f>
        <v>18045</v>
      </c>
      <c r="JD16" s="8">
        <f>'C завтраками| Bed and breakfast'!IX18*0.9</f>
        <v>18045</v>
      </c>
      <c r="JE16" s="8">
        <f>'C завтраками| Bed and breakfast'!IY18*0.9</f>
        <v>15885</v>
      </c>
      <c r="JF16" s="8">
        <f>'C завтраками| Bed and breakfast'!IZ18*0.9</f>
        <v>15885</v>
      </c>
      <c r="JG16" s="8">
        <f>'C завтраками| Bed and breakfast'!JA18*0.9</f>
        <v>15885</v>
      </c>
      <c r="JH16" s="8">
        <f>'C завтраками| Bed and breakfast'!JB18*0.9</f>
        <v>15885</v>
      </c>
      <c r="JI16" s="8">
        <f>'C завтраками| Bed and breakfast'!JC18*0.9</f>
        <v>15885</v>
      </c>
      <c r="JJ16" s="8">
        <f>'C завтраками| Bed and breakfast'!JD18*0.9</f>
        <v>18045</v>
      </c>
      <c r="JK16" s="8">
        <f>'C завтраками| Bed and breakfast'!JE18*0.9</f>
        <v>18045</v>
      </c>
      <c r="JL16" s="8">
        <f>'C завтраками| Bed and breakfast'!JF18*0.9</f>
        <v>15885</v>
      </c>
      <c r="JM16" s="8">
        <f>'C завтраками| Bed and breakfast'!JG18*0.9</f>
        <v>15885</v>
      </c>
      <c r="JN16" s="8">
        <f>'C завтраками| Bed and breakfast'!JH18*0.9</f>
        <v>15885</v>
      </c>
      <c r="JO16" s="8">
        <f>'C завтраками| Bed and breakfast'!JI18*0.9</f>
        <v>15885</v>
      </c>
      <c r="JP16" s="8">
        <f>'C завтраками| Bed and breakfast'!JJ18*0.9</f>
        <v>15885</v>
      </c>
      <c r="JQ16" s="8">
        <f>'C завтраками| Bed and breakfast'!JK18*0.9</f>
        <v>18045</v>
      </c>
      <c r="JR16" s="8">
        <f>'C завтраками| Bed and breakfast'!JL18*0.9</f>
        <v>18045</v>
      </c>
      <c r="JS16" s="8">
        <f>'C завтраками| Bed and breakfast'!JM18*0.9</f>
        <v>16965</v>
      </c>
      <c r="JT16" s="8">
        <f>'C завтраками| Bed and breakfast'!JN18*0.9</f>
        <v>16965</v>
      </c>
      <c r="JU16" s="8">
        <f>'C завтраками| Bed and breakfast'!JO18*0.9</f>
        <v>16965</v>
      </c>
      <c r="JV16" s="8">
        <f>'C завтраками| Bed and breakfast'!JP18*0.9</f>
        <v>16965</v>
      </c>
    </row>
    <row r="17" spans="1:282" s="53" customFormat="1" x14ac:dyDescent="0.2">
      <c r="A17" s="88">
        <f>A8</f>
        <v>2</v>
      </c>
      <c r="B17" s="8" t="e">
        <f>'C завтраками| Bed and breakfast'!#REF!*0.9</f>
        <v>#REF!</v>
      </c>
      <c r="C17" s="8" t="e">
        <f>'C завтраками| Bed and breakfast'!#REF!*0.9</f>
        <v>#REF!</v>
      </c>
      <c r="D17" s="8" t="e">
        <f>'C завтраками| Bed and breakfast'!#REF!*0.9</f>
        <v>#REF!</v>
      </c>
      <c r="E17" s="8" t="e">
        <f>'C завтраками| Bed and breakfast'!#REF!*0.9</f>
        <v>#REF!</v>
      </c>
      <c r="F17" s="8" t="e">
        <f>'C завтраками| Bed and breakfast'!#REF!*0.9</f>
        <v>#REF!</v>
      </c>
      <c r="G17" s="8" t="e">
        <f>'C завтраками| Bed and breakfast'!#REF!*0.9</f>
        <v>#REF!</v>
      </c>
      <c r="H17" s="8">
        <f>'C завтраками| Bed and breakfast'!B19*0.9</f>
        <v>38250</v>
      </c>
      <c r="I17" s="8">
        <f>'C завтраками| Bed and breakfast'!C19*0.9</f>
        <v>51300</v>
      </c>
      <c r="J17" s="8">
        <f>'C завтраками| Bed and breakfast'!D19*0.9</f>
        <v>51300</v>
      </c>
      <c r="K17" s="8">
        <f>'C завтраками| Bed and breakfast'!E19*0.9</f>
        <v>51300</v>
      </c>
      <c r="L17" s="8">
        <f>'C завтраками| Bed and breakfast'!F19*0.9</f>
        <v>45000</v>
      </c>
      <c r="M17" s="8">
        <f>'C завтраками| Bed and breakfast'!G19*0.9</f>
        <v>45000</v>
      </c>
      <c r="N17" s="8">
        <f>'C завтраками| Bed and breakfast'!H19*0.9</f>
        <v>45000</v>
      </c>
      <c r="O17" s="8">
        <f>'C завтраками| Bed and breakfast'!I19*0.9</f>
        <v>45000</v>
      </c>
      <c r="P17" s="8">
        <f>'C завтраками| Bed and breakfast'!J19*0.9</f>
        <v>45000</v>
      </c>
      <c r="Q17" s="8">
        <f>'C завтраками| Bed and breakfast'!K19*0.9</f>
        <v>45000</v>
      </c>
      <c r="R17" s="8">
        <f>'C завтраками| Bed and breakfast'!L19*0.9</f>
        <v>37260</v>
      </c>
      <c r="S17" s="8">
        <f>'C завтраками| Bed and breakfast'!M19*0.9</f>
        <v>22410</v>
      </c>
      <c r="T17" s="8">
        <f>'C завтраками| Bed and breakfast'!N19*0.9</f>
        <v>22410</v>
      </c>
      <c r="U17" s="8">
        <f>'C завтраками| Bed and breakfast'!O19*0.9</f>
        <v>22410</v>
      </c>
      <c r="V17" s="8">
        <f>'C завтраками| Bed and breakfast'!P19*0.9</f>
        <v>22410</v>
      </c>
      <c r="W17" s="8">
        <f>'C завтраками| Bed and breakfast'!Q19*0.9</f>
        <v>22410</v>
      </c>
      <c r="X17" s="8">
        <f>'C завтраками| Bed and breakfast'!R19*0.9</f>
        <v>24210</v>
      </c>
      <c r="Y17" s="8">
        <f>'C завтраками| Bed and breakfast'!S19*0.9</f>
        <v>24210</v>
      </c>
      <c r="Z17" s="8">
        <f>'C завтраками| Bed and breakfast'!T19*0.9</f>
        <v>24210</v>
      </c>
      <c r="AA17" s="8">
        <f>'C завтраками| Bed and breakfast'!U19*0.9</f>
        <v>24210</v>
      </c>
      <c r="AB17" s="8">
        <f>'C завтраками| Bed and breakfast'!V19*0.9</f>
        <v>24210</v>
      </c>
      <c r="AC17" s="8">
        <f>'C завтраками| Bed and breakfast'!W19*0.9</f>
        <v>22410</v>
      </c>
      <c r="AD17" s="8">
        <f>'C завтраками| Bed and breakfast'!X19*0.9</f>
        <v>22410</v>
      </c>
      <c r="AE17" s="8">
        <f>'C завтраками| Bed and breakfast'!Y19*0.9</f>
        <v>22410</v>
      </c>
      <c r="AF17" s="8">
        <f>'C завтраками| Bed and breakfast'!Z19*0.9</f>
        <v>22410</v>
      </c>
      <c r="AG17" s="8">
        <f>'C завтраками| Bed and breakfast'!AA19*0.9</f>
        <v>22410</v>
      </c>
      <c r="AH17" s="8">
        <f>'C завтраками| Bed and breakfast'!AB19*0.9</f>
        <v>26010</v>
      </c>
      <c r="AI17" s="8">
        <f>'C завтраками| Bed and breakfast'!AC19*0.9</f>
        <v>26010</v>
      </c>
      <c r="AJ17" s="8">
        <f>'C завтраками| Bed and breakfast'!AD19*0.9</f>
        <v>26010</v>
      </c>
      <c r="AK17" s="8">
        <f>'C завтраками| Bed and breakfast'!AE19*0.9</f>
        <v>26010</v>
      </c>
      <c r="AL17" s="8">
        <f>'C завтраками| Bed and breakfast'!AF19*0.9</f>
        <v>26010</v>
      </c>
      <c r="AM17" s="8">
        <f>'C завтраками| Bed and breakfast'!AG19*0.9</f>
        <v>27810</v>
      </c>
      <c r="AN17" s="8">
        <f>'C завтраками| Bed and breakfast'!AH19*0.9</f>
        <v>30060</v>
      </c>
      <c r="AO17" s="8">
        <f>'C завтраками| Bed and breakfast'!AI19*0.9</f>
        <v>30510</v>
      </c>
      <c r="AP17" s="8">
        <f>'C завтраками| Bed and breakfast'!AJ19*0.9</f>
        <v>30510</v>
      </c>
      <c r="AQ17" s="8">
        <f>'C завтраками| Bed and breakfast'!AK19*0.9</f>
        <v>30510</v>
      </c>
      <c r="AR17" s="8">
        <f>'C завтраками| Bed and breakfast'!AL19*0.9</f>
        <v>30510</v>
      </c>
      <c r="AS17" s="8">
        <f>'C завтраками| Bed and breakfast'!AM19*0.9</f>
        <v>30510</v>
      </c>
      <c r="AT17" s="8">
        <f>'C завтраками| Bed and breakfast'!AN19*0.9</f>
        <v>30510</v>
      </c>
      <c r="AU17" s="8">
        <f>'C завтраками| Bed and breakfast'!AO19*0.9</f>
        <v>30510</v>
      </c>
      <c r="AV17" s="8">
        <f>'C завтраками| Bed and breakfast'!AP19*0.9</f>
        <v>30510</v>
      </c>
      <c r="AW17" s="8">
        <f>'C завтраками| Bed and breakfast'!AQ19*0.9</f>
        <v>30510</v>
      </c>
      <c r="AX17" s="8">
        <f>'C завтраками| Bed and breakfast'!AR19*0.9</f>
        <v>30510</v>
      </c>
      <c r="AY17" s="8">
        <f>'C завтраками| Bed and breakfast'!AS19*0.9</f>
        <v>28710</v>
      </c>
      <c r="AZ17" s="8">
        <f>'C завтраками| Bed and breakfast'!AT19*0.9</f>
        <v>28710</v>
      </c>
      <c r="BA17" s="8">
        <f>'C завтраками| Bed and breakfast'!AU19*0.9</f>
        <v>30510</v>
      </c>
      <c r="BB17" s="8">
        <f>'C завтраками| Bed and breakfast'!AV19*0.9</f>
        <v>30510</v>
      </c>
      <c r="BC17" s="8">
        <f>'C завтраками| Bed and breakfast'!AW19*0.9</f>
        <v>32310</v>
      </c>
      <c r="BD17" s="8">
        <f>'C завтраками| Bed and breakfast'!AX19*0.9</f>
        <v>34560</v>
      </c>
      <c r="BE17" s="8">
        <f>'C завтраками| Bed and breakfast'!AY19*0.9</f>
        <v>34560</v>
      </c>
      <c r="BF17" s="8">
        <f>'C завтраками| Bed and breakfast'!AZ19*0.9</f>
        <v>34560</v>
      </c>
      <c r="BG17" s="8">
        <f>'C завтраками| Bed and breakfast'!BA19*0.9</f>
        <v>34560</v>
      </c>
      <c r="BH17" s="8">
        <f>'C завтраками| Bed and breakfast'!BB19*0.9</f>
        <v>36810</v>
      </c>
      <c r="BI17" s="8">
        <f>'C завтраками| Bed and breakfast'!BC19*0.9</f>
        <v>39510</v>
      </c>
      <c r="BJ17" s="8">
        <f>'C завтраками| Bed and breakfast'!BD19*0.9</f>
        <v>39510</v>
      </c>
      <c r="BK17" s="8">
        <f>'C завтраками| Bed and breakfast'!BE19*0.9</f>
        <v>36810</v>
      </c>
      <c r="BL17" s="8">
        <f>'C завтраками| Bed and breakfast'!BF19*0.9</f>
        <v>32310</v>
      </c>
      <c r="BM17" s="8">
        <f>'C завтраками| Bed and breakfast'!BG19*0.9</f>
        <v>32310</v>
      </c>
      <c r="BN17" s="8">
        <f>'C завтраками| Bed and breakfast'!BH19*0.9</f>
        <v>34560</v>
      </c>
      <c r="BO17" s="8">
        <f>'C завтраками| Bed and breakfast'!BI19*0.9</f>
        <v>34560</v>
      </c>
      <c r="BP17" s="8">
        <f>'C завтраками| Bed and breakfast'!BJ19*0.9</f>
        <v>26910</v>
      </c>
      <c r="BQ17" s="8">
        <f>'C завтраками| Bed and breakfast'!BK19*0.9</f>
        <v>27315</v>
      </c>
      <c r="BR17" s="8">
        <f>'C завтраками| Bed and breakfast'!BL19*0.9</f>
        <v>27315</v>
      </c>
      <c r="BS17" s="8">
        <f>'C завтраками| Bed and breakfast'!BM19*0.9</f>
        <v>27315</v>
      </c>
      <c r="BT17" s="8">
        <f>'C завтраками| Bed and breakfast'!BN19*0.9</f>
        <v>25965</v>
      </c>
      <c r="BU17" s="8">
        <f>'C завтраками| Bed and breakfast'!BO19*0.9</f>
        <v>25965</v>
      </c>
      <c r="BV17" s="8">
        <f>'C завтраками| Bed and breakfast'!BP19*0.9</f>
        <v>27315</v>
      </c>
      <c r="BW17" s="8">
        <f>'C завтраками| Bed and breakfast'!BQ19*0.9</f>
        <v>27315</v>
      </c>
      <c r="BX17" s="8">
        <f>'C завтраками| Bed and breakfast'!BR19*0.9</f>
        <v>27315</v>
      </c>
      <c r="BY17" s="8">
        <f>'C завтраками| Bed and breakfast'!BS19*0.9</f>
        <v>25965</v>
      </c>
      <c r="BZ17" s="8">
        <f>'C завтраками| Bed and breakfast'!BT19*0.9</f>
        <v>25965</v>
      </c>
      <c r="CA17" s="8">
        <f>'C завтраками| Bed and breakfast'!BU19*0.9</f>
        <v>25965</v>
      </c>
      <c r="CB17" s="8">
        <f>'C завтраками| Bed and breakfast'!BV19*0.9</f>
        <v>25965</v>
      </c>
      <c r="CC17" s="8">
        <f>'C завтраками| Bed and breakfast'!BW19*0.9</f>
        <v>25965</v>
      </c>
      <c r="CD17" s="8">
        <f>'C завтраками| Bed and breakfast'!BX19*0.9</f>
        <v>25965</v>
      </c>
      <c r="CE17" s="8">
        <f>'C завтраками| Bed and breakfast'!BY19*0.9</f>
        <v>25965</v>
      </c>
      <c r="CF17" s="8">
        <f>'C завтраками| Bed and breakfast'!BZ19*0.9</f>
        <v>25965</v>
      </c>
      <c r="CG17" s="8">
        <f>'C завтраками| Bed and breakfast'!CA19*0.9</f>
        <v>25965</v>
      </c>
      <c r="CH17" s="8">
        <f>'C завтраками| Bed and breakfast'!CB19*0.9</f>
        <v>25965</v>
      </c>
      <c r="CI17" s="8">
        <f>'C завтраками| Bed and breakfast'!CC19*0.9</f>
        <v>25965</v>
      </c>
      <c r="CJ17" s="8">
        <f>'C завтраками| Bed and breakfast'!CD19*0.9</f>
        <v>25965</v>
      </c>
      <c r="CK17" s="8">
        <f>'C завтраками| Bed and breakfast'!CE19*0.9</f>
        <v>25965</v>
      </c>
      <c r="CL17" s="8">
        <f>'C завтраками| Bed and breakfast'!CF19*0.9</f>
        <v>25965</v>
      </c>
      <c r="CM17" s="8">
        <f>'C завтраками| Bed and breakfast'!CG19*0.9</f>
        <v>25965</v>
      </c>
      <c r="CN17" s="8">
        <f>'C завтраками| Bed and breakfast'!CH19*0.9</f>
        <v>25965</v>
      </c>
      <c r="CO17" s="8">
        <f>'C завтраками| Bed and breakfast'!CI19*0.9</f>
        <v>25965</v>
      </c>
      <c r="CP17" s="8">
        <f>'C завтраками| Bed and breakfast'!CJ19*0.9</f>
        <v>25965</v>
      </c>
      <c r="CQ17" s="8">
        <f>'C завтраками| Bed and breakfast'!CK19*0.9</f>
        <v>25965</v>
      </c>
      <c r="CR17" s="8">
        <f>'C завтраками| Bed and breakfast'!CL19*0.9</f>
        <v>25965</v>
      </c>
      <c r="CS17" s="8">
        <f>'C завтраками| Bed and breakfast'!CM19*0.9</f>
        <v>25965</v>
      </c>
      <c r="CT17" s="8">
        <f>'C завтраками| Bed and breakfast'!CN19*0.9</f>
        <v>25965</v>
      </c>
      <c r="CU17" s="8">
        <f>'C завтраками| Bed and breakfast'!CO19*0.9</f>
        <v>25965</v>
      </c>
      <c r="CV17" s="8">
        <f>'C завтраками| Bed and breakfast'!CP19*0.9</f>
        <v>17550</v>
      </c>
      <c r="CW17" s="8">
        <f>'C завтраками| Bed and breakfast'!CQ19*0.9</f>
        <v>17550</v>
      </c>
      <c r="CX17" s="8">
        <f>'C завтраками| Bed and breakfast'!CR19*0.9</f>
        <v>18000</v>
      </c>
      <c r="CY17" s="8">
        <f>'C завтраками| Bed and breakfast'!CS19*0.9</f>
        <v>18000</v>
      </c>
      <c r="CZ17" s="8">
        <f>'C завтраками| Bed and breakfast'!CT19*0.9</f>
        <v>17550</v>
      </c>
      <c r="DA17" s="8">
        <f>'C завтраками| Bed and breakfast'!CU19*0.9</f>
        <v>17550</v>
      </c>
      <c r="DB17" s="8">
        <f>'C завтраками| Bed and breakfast'!CV19*0.9</f>
        <v>17550</v>
      </c>
      <c r="DC17" s="8">
        <f>'C завтраками| Bed and breakfast'!CW19*0.9</f>
        <v>17550</v>
      </c>
      <c r="DD17" s="8">
        <f>'C завтраками| Bed and breakfast'!CX19*0.9</f>
        <v>17550</v>
      </c>
      <c r="DE17" s="8">
        <f>'C завтраками| Bed and breakfast'!CY19*0.9</f>
        <v>18000</v>
      </c>
      <c r="DF17" s="8">
        <f>'C завтраками| Bed and breakfast'!CZ19*0.9</f>
        <v>18000</v>
      </c>
      <c r="DG17" s="8">
        <f>'C завтраками| Bed and breakfast'!DA19*0.9</f>
        <v>17550</v>
      </c>
      <c r="DH17" s="8">
        <f>'C завтраками| Bed and breakfast'!DB19*0.9</f>
        <v>17550</v>
      </c>
      <c r="DI17" s="8">
        <f>'C завтраками| Bed and breakfast'!DC19*0.9</f>
        <v>17550</v>
      </c>
      <c r="DJ17" s="8">
        <f>'C завтраками| Bed and breakfast'!DD19*0.9</f>
        <v>16650</v>
      </c>
      <c r="DK17" s="8">
        <f>'C завтраками| Bed and breakfast'!DE19*0.9</f>
        <v>16650</v>
      </c>
      <c r="DL17" s="8">
        <f>'C завтраками| Bed and breakfast'!DF19*0.9</f>
        <v>17280</v>
      </c>
      <c r="DM17" s="8">
        <f>'C завтраками| Bed and breakfast'!DG19*0.9</f>
        <v>17280</v>
      </c>
      <c r="DN17" s="8">
        <f>'C завтраками| Bed and breakfast'!DH19*0.9</f>
        <v>16650</v>
      </c>
      <c r="DO17" s="8">
        <f>'C завтраками| Bed and breakfast'!DI19*0.9</f>
        <v>16650</v>
      </c>
      <c r="DP17" s="8">
        <f>'C завтраками| Bed and breakfast'!DJ19*0.9</f>
        <v>16650</v>
      </c>
      <c r="DQ17" s="8">
        <f>'C завтраками| Bed and breakfast'!DK19*0.9</f>
        <v>16650</v>
      </c>
      <c r="DR17" s="8">
        <f>'C завтраками| Bed and breakfast'!DL19*0.9</f>
        <v>16650</v>
      </c>
      <c r="DS17" s="8">
        <f>'C завтраками| Bed and breakfast'!DM19*0.9</f>
        <v>17280</v>
      </c>
      <c r="DT17" s="8">
        <f>'C завтраками| Bed and breakfast'!DN19*0.9</f>
        <v>17280</v>
      </c>
      <c r="DU17" s="8">
        <f>'C завтраками| Bed and breakfast'!DO19*0.9</f>
        <v>16650</v>
      </c>
      <c r="DV17" s="8">
        <f>'C завтраками| Bed and breakfast'!DP19*0.9</f>
        <v>16650</v>
      </c>
      <c r="DW17" s="8">
        <f>'C завтраками| Bed and breakfast'!DQ19*0.9</f>
        <v>16650</v>
      </c>
      <c r="DX17" s="8">
        <f>'C завтраками| Bed and breakfast'!DR19*0.9</f>
        <v>16650</v>
      </c>
      <c r="DY17" s="8">
        <f>'C завтраками| Bed and breakfast'!DS19*0.9</f>
        <v>17550</v>
      </c>
      <c r="DZ17" s="8">
        <f>'C завтраками| Bed and breakfast'!DT19*0.9</f>
        <v>17280</v>
      </c>
      <c r="EA17" s="8">
        <f>'C завтраками| Bed and breakfast'!DU19*0.9</f>
        <v>17280</v>
      </c>
      <c r="EB17" s="8">
        <f>'C завтраками| Bed and breakfast'!DV19*0.9</f>
        <v>17280</v>
      </c>
      <c r="EC17" s="8">
        <f>'C завтраками| Bed and breakfast'!DW19*0.9</f>
        <v>16200</v>
      </c>
      <c r="ED17" s="8">
        <f>'C завтраками| Bed and breakfast'!DX19*0.9</f>
        <v>16200</v>
      </c>
      <c r="EE17" s="8">
        <f>'C завтраками| Bed and breakfast'!DY19*0.9</f>
        <v>16200</v>
      </c>
      <c r="EF17" s="8">
        <f>'C завтраками| Bed and breakfast'!DZ19*0.9</f>
        <v>16200</v>
      </c>
      <c r="EG17" s="8">
        <f>'C завтраками| Bed and breakfast'!EA19*0.9</f>
        <v>16200</v>
      </c>
      <c r="EH17" s="8">
        <f>'C завтраками| Bed and breakfast'!EB19*0.9</f>
        <v>17280</v>
      </c>
      <c r="EI17" s="8">
        <f>'C завтраками| Bed and breakfast'!EC19*0.9</f>
        <v>17280</v>
      </c>
      <c r="EJ17" s="8">
        <f>'C завтраками| Bed and breakfast'!ED19*0.9</f>
        <v>17280</v>
      </c>
      <c r="EK17" s="8">
        <f>'C завтраками| Bed and breakfast'!EE19*0.9</f>
        <v>15930</v>
      </c>
      <c r="EL17" s="8">
        <f>'C завтраками| Bed and breakfast'!EF19*0.9</f>
        <v>15930</v>
      </c>
      <c r="EM17" s="8">
        <f>'C завтраками| Bed and breakfast'!EG19*0.9</f>
        <v>15930</v>
      </c>
      <c r="EN17" s="8">
        <f>'C завтраками| Bed and breakfast'!EH19*0.9</f>
        <v>16200</v>
      </c>
      <c r="EO17" s="8">
        <f>'C завтраками| Bed and breakfast'!EI19*0.9</f>
        <v>16200</v>
      </c>
      <c r="EP17" s="8">
        <f>'C завтраками| Bed and breakfast'!EJ19*0.9</f>
        <v>15930</v>
      </c>
      <c r="EQ17" s="8">
        <f>'C завтраками| Bed and breakfast'!EK19*0.9</f>
        <v>15930</v>
      </c>
      <c r="ER17" s="8">
        <f>'C завтраками| Bed and breakfast'!EL19*0.9</f>
        <v>15930</v>
      </c>
      <c r="ES17" s="8">
        <f>'C завтраками| Bed and breakfast'!EM19*0.9</f>
        <v>15930</v>
      </c>
      <c r="ET17" s="8">
        <f>'C завтраками| Bed and breakfast'!EN19*0.9</f>
        <v>15930</v>
      </c>
      <c r="EU17" s="8">
        <f>'C завтраками| Bed and breakfast'!EO19*0.9</f>
        <v>16200</v>
      </c>
      <c r="EV17" s="8">
        <f>'C завтраками| Bed and breakfast'!EP19*0.9</f>
        <v>16200</v>
      </c>
      <c r="EW17" s="8">
        <f>'C завтраками| Bed and breakfast'!EQ19*0.9</f>
        <v>15930</v>
      </c>
      <c r="EX17" s="8">
        <f>'C завтраками| Bed and breakfast'!ER19*0.9</f>
        <v>15930</v>
      </c>
      <c r="EY17" s="8">
        <f>'C завтраками| Bed and breakfast'!ES19*0.9</f>
        <v>15930</v>
      </c>
      <c r="EZ17" s="8">
        <f>'C завтраками| Bed and breakfast'!ET19*0.9</f>
        <v>15930</v>
      </c>
      <c r="FA17" s="8">
        <f>'C завтраками| Bed and breakfast'!EU19*0.9</f>
        <v>15930</v>
      </c>
      <c r="FB17" s="8">
        <f>'C завтраками| Bed and breakfast'!EV19*0.9</f>
        <v>16200</v>
      </c>
      <c r="FC17" s="8">
        <f>'C завтраками| Bed and breakfast'!EW19*0.9</f>
        <v>16200</v>
      </c>
      <c r="FD17" s="8">
        <f>'C завтраками| Bed and breakfast'!EX19*0.9</f>
        <v>17550</v>
      </c>
      <c r="FE17" s="8">
        <f>'C завтраками| Bed and breakfast'!EY19*0.9</f>
        <v>16200</v>
      </c>
      <c r="FF17" s="8">
        <f>'C завтраками| Bed and breakfast'!EZ19*0.9</f>
        <v>16200</v>
      </c>
      <c r="FG17" s="8">
        <f>'C завтраками| Bed and breakfast'!FA19*0.9</f>
        <v>16200</v>
      </c>
      <c r="FH17" s="8">
        <f>'C завтраками| Bed and breakfast'!FB19*0.9</f>
        <v>16200</v>
      </c>
      <c r="FI17" s="8">
        <f>'C завтраками| Bed and breakfast'!FC19*0.9</f>
        <v>22950</v>
      </c>
      <c r="FJ17" s="8">
        <f>'C завтраками| Bed and breakfast'!FD19*0.9</f>
        <v>22950</v>
      </c>
      <c r="FK17" s="8">
        <f>'C завтраками| Bed and breakfast'!FE19*0.9</f>
        <v>22950</v>
      </c>
      <c r="FL17" s="8">
        <f>'C завтраками| Bed and breakfast'!FF19*0.9</f>
        <v>22950</v>
      </c>
      <c r="FM17" s="8">
        <f>'C завтраками| Bed and breakfast'!FG19*0.9</f>
        <v>22950</v>
      </c>
      <c r="FN17" s="8">
        <f>'C завтраками| Bed and breakfast'!FH19*0.9</f>
        <v>22950</v>
      </c>
      <c r="FO17" s="8">
        <f>'C завтраками| Bed and breakfast'!FI19*0.9</f>
        <v>22950</v>
      </c>
      <c r="FP17" s="8">
        <f>'C завтраками| Bed and breakfast'!FJ19*0.9</f>
        <v>22950</v>
      </c>
      <c r="FQ17" s="8">
        <f>'C завтраками| Bed and breakfast'!FK19*0.9</f>
        <v>22950</v>
      </c>
      <c r="FR17" s="8">
        <f>'C завтраками| Bed and breakfast'!FL19*0.9</f>
        <v>22950</v>
      </c>
      <c r="FS17" s="8">
        <f>'C завтраками| Bed and breakfast'!FM19*0.9</f>
        <v>22950</v>
      </c>
      <c r="FT17" s="8">
        <f>'C завтраками| Bed and breakfast'!FN19*0.9</f>
        <v>22950</v>
      </c>
      <c r="FU17" s="8">
        <f>'C завтраками| Bed and breakfast'!FO19*0.9</f>
        <v>22950</v>
      </c>
      <c r="FV17" s="8">
        <f>'C завтраками| Bed and breakfast'!FP19*0.9</f>
        <v>22950</v>
      </c>
      <c r="FW17" s="8">
        <f>'C завтраками| Bed and breakfast'!FQ19*0.9</f>
        <v>22950</v>
      </c>
      <c r="FX17" s="8">
        <f>'C завтраками| Bed and breakfast'!FR19*0.9</f>
        <v>22950</v>
      </c>
      <c r="FY17" s="8">
        <f>'C завтраками| Bed and breakfast'!FS19*0.9</f>
        <v>22950</v>
      </c>
      <c r="FZ17" s="8">
        <f>'C завтраками| Bed and breakfast'!FT19*0.9</f>
        <v>22950</v>
      </c>
      <c r="GA17" s="8">
        <f>'C завтраками| Bed and breakfast'!FU19*0.9</f>
        <v>22950</v>
      </c>
      <c r="GB17" s="8">
        <f>'C завтраками| Bed and breakfast'!FV19*0.9</f>
        <v>22950</v>
      </c>
      <c r="GC17" s="8">
        <f>'C завтраками| Bed and breakfast'!FW19*0.9</f>
        <v>22950</v>
      </c>
      <c r="GD17" s="8">
        <f>'C завтраками| Bed and breakfast'!FX19*0.9</f>
        <v>22950</v>
      </c>
      <c r="GE17" s="8">
        <f>'C завтраками| Bed and breakfast'!FY19*0.9</f>
        <v>22950</v>
      </c>
      <c r="GF17" s="8">
        <f>'C завтраками| Bed and breakfast'!FZ19*0.9</f>
        <v>22950</v>
      </c>
      <c r="GG17" s="8">
        <f>'C завтраками| Bed and breakfast'!GA19*0.9</f>
        <v>16200</v>
      </c>
      <c r="GH17" s="8">
        <f>'C завтраками| Bed and breakfast'!GB19*0.9</f>
        <v>16200</v>
      </c>
      <c r="GI17" s="8">
        <f>'C завтраками| Bed and breakfast'!GC19*0.9</f>
        <v>24660</v>
      </c>
      <c r="GJ17" s="8">
        <f>'C завтраками| Bed and breakfast'!GD19*0.9</f>
        <v>24660</v>
      </c>
      <c r="GK17" s="8">
        <f>'C завтраками| Bed and breakfast'!GE19*0.9</f>
        <v>24660</v>
      </c>
      <c r="GL17" s="8">
        <f>'C завтраками| Bed and breakfast'!GF19*0.9</f>
        <v>24660</v>
      </c>
      <c r="GM17" s="8">
        <f>'C завтраками| Bed and breakfast'!GG19*0.9</f>
        <v>24660</v>
      </c>
      <c r="GN17" s="8">
        <f>'C завтраками| Bed and breakfast'!GH19*0.9</f>
        <v>24660</v>
      </c>
      <c r="GO17" s="8">
        <f>'C завтраками| Bed and breakfast'!GI19*0.9</f>
        <v>24660</v>
      </c>
      <c r="GP17" s="8">
        <f>'C завтраками| Bed and breakfast'!GJ19*0.9</f>
        <v>24660</v>
      </c>
      <c r="GQ17" s="8">
        <f>'C завтраками| Bed and breakfast'!GK19*0.9</f>
        <v>24660</v>
      </c>
      <c r="GR17" s="8">
        <f>'C завтраками| Bed and breakfast'!GL19*0.9</f>
        <v>24660</v>
      </c>
      <c r="GS17" s="8">
        <f>'C завтраками| Bed and breakfast'!GM19*0.9</f>
        <v>19260</v>
      </c>
      <c r="GT17" s="8">
        <f>'C завтраками| Bed and breakfast'!GN19*0.9</f>
        <v>19260</v>
      </c>
      <c r="GU17" s="8">
        <f>'C завтраками| Bed and breakfast'!GO19*0.9</f>
        <v>19260</v>
      </c>
      <c r="GV17" s="8">
        <f>'C завтраками| Bed and breakfast'!GP19*0.9</f>
        <v>19260</v>
      </c>
      <c r="GW17" s="8">
        <f>'C завтраками| Bed and breakfast'!GQ19*0.9</f>
        <v>19710</v>
      </c>
      <c r="GX17" s="8">
        <f>'C завтраками| Bed and breakfast'!GR19*0.9</f>
        <v>19710</v>
      </c>
      <c r="GY17" s="8">
        <f>'C завтраками| Bed and breakfast'!GS19*0.9</f>
        <v>20790</v>
      </c>
      <c r="GZ17" s="8">
        <f>'C завтраками| Bed and breakfast'!GT19*0.9</f>
        <v>20790</v>
      </c>
      <c r="HA17" s="8">
        <f>'C завтраками| Bed and breakfast'!GU19*0.9</f>
        <v>19710</v>
      </c>
      <c r="HB17" s="8">
        <f>'C завтраками| Bed and breakfast'!GV19*0.9</f>
        <v>19710</v>
      </c>
      <c r="HC17" s="8">
        <f>'C завтраками| Bed and breakfast'!GW19*0.9</f>
        <v>19710</v>
      </c>
      <c r="HD17" s="8">
        <f>'C завтраками| Bed and breakfast'!GX19*0.9</f>
        <v>19710</v>
      </c>
      <c r="HE17" s="8">
        <f>'C завтраками| Bed and breakfast'!GY19*0.9</f>
        <v>19710</v>
      </c>
      <c r="HF17" s="8">
        <f>'C завтраками| Bed and breakfast'!GZ19*0.9</f>
        <v>20790</v>
      </c>
      <c r="HG17" s="8">
        <f>'C завтраками| Bed and breakfast'!HA19*0.9</f>
        <v>20790</v>
      </c>
      <c r="HH17" s="8">
        <f>'C завтраками| Bed and breakfast'!HB19*0.9</f>
        <v>19710</v>
      </c>
      <c r="HI17" s="8">
        <f>'C завтраками| Bed and breakfast'!HC19*0.9</f>
        <v>19710</v>
      </c>
      <c r="HJ17" s="8">
        <f>'C завтраками| Bed and breakfast'!HD19*0.9</f>
        <v>19710</v>
      </c>
      <c r="HK17" s="8">
        <f>'C завтраками| Bed and breakfast'!HE19*0.9</f>
        <v>19710</v>
      </c>
      <c r="HL17" s="8">
        <f>'C завтраками| Bed and breakfast'!HF19*0.9</f>
        <v>19710</v>
      </c>
      <c r="HM17" s="8">
        <f>'C завтраками| Bed and breakfast'!HG19*0.9</f>
        <v>17550</v>
      </c>
      <c r="HN17" s="8">
        <f>'C завтраками| Bed and breakfast'!HH19*0.9</f>
        <v>20790</v>
      </c>
      <c r="HO17" s="8">
        <f>'C завтраками| Bed and breakfast'!HI19*0.9</f>
        <v>19710</v>
      </c>
      <c r="HP17" s="8">
        <f>'C завтраками| Bed and breakfast'!HJ19*0.9</f>
        <v>19710</v>
      </c>
      <c r="HQ17" s="8">
        <f>'C завтраками| Bed and breakfast'!HK19*0.9</f>
        <v>19710</v>
      </c>
      <c r="HR17" s="8">
        <f>'C завтраками| Bed and breakfast'!HL19*0.9</f>
        <v>19710</v>
      </c>
      <c r="HS17" s="8">
        <f>'C завтраками| Bed and breakfast'!HM19*0.9</f>
        <v>19710</v>
      </c>
      <c r="HT17" s="8">
        <f>'C завтраками| Bed and breakfast'!HN19*0.9</f>
        <v>20790</v>
      </c>
      <c r="HU17" s="8">
        <f>'C завтраками| Bed and breakfast'!HO19*0.9</f>
        <v>20790</v>
      </c>
      <c r="HV17" s="8">
        <f>'C завтраками| Bed and breakfast'!HP19*0.9</f>
        <v>19710</v>
      </c>
      <c r="HW17" s="8">
        <f>'C завтраками| Bed and breakfast'!HQ19*0.9</f>
        <v>19710</v>
      </c>
      <c r="HX17" s="8">
        <f>'C завтраками| Bed and breakfast'!HR19*0.9</f>
        <v>19710</v>
      </c>
      <c r="HY17" s="8">
        <f>'C завтраками| Bed and breakfast'!HS19*0.9</f>
        <v>19710</v>
      </c>
      <c r="HZ17" s="8">
        <f>'C завтраками| Bed and breakfast'!HT19*0.9</f>
        <v>19710</v>
      </c>
      <c r="IA17" s="8">
        <f>'C завтраками| Bed and breakfast'!HU19*0.9</f>
        <v>20790</v>
      </c>
      <c r="IB17" s="8">
        <f>'C завтраками| Bed and breakfast'!HV19*0.9</f>
        <v>20790</v>
      </c>
      <c r="IC17" s="8">
        <f>'C завтраками| Bed and breakfast'!HW19*0.9</f>
        <v>19710</v>
      </c>
      <c r="ID17" s="8">
        <f>'C завтраками| Bed and breakfast'!HX19*0.9</f>
        <v>19710</v>
      </c>
      <c r="IE17" s="8">
        <f>'C завтраками| Bed and breakfast'!HY19*0.9</f>
        <v>19710</v>
      </c>
      <c r="IF17" s="8">
        <f>'C завтраками| Bed and breakfast'!HZ19*0.9</f>
        <v>19710</v>
      </c>
      <c r="IG17" s="8">
        <f>'C завтраками| Bed and breakfast'!IA19*0.9</f>
        <v>19710</v>
      </c>
      <c r="IH17" s="8">
        <f>'C завтраками| Bed and breakfast'!IB19*0.9</f>
        <v>20790</v>
      </c>
      <c r="II17" s="8">
        <f>'C завтраками| Bed and breakfast'!IC19*0.9</f>
        <v>20790</v>
      </c>
      <c r="IJ17" s="8">
        <f>'C завтраками| Bed and breakfast'!ID19*0.9</f>
        <v>18000</v>
      </c>
      <c r="IK17" s="8">
        <f>'C завтраками| Bed and breakfast'!IE19*0.9</f>
        <v>18000</v>
      </c>
      <c r="IL17" s="8">
        <f>'C завтраками| Bed and breakfast'!IF19*0.9</f>
        <v>18000</v>
      </c>
      <c r="IM17" s="8">
        <f>'C завтраками| Bed and breakfast'!IG19*0.9</f>
        <v>18000</v>
      </c>
      <c r="IN17" s="8">
        <f>'C завтраками| Bed and breakfast'!IH19*0.9</f>
        <v>18000</v>
      </c>
      <c r="IO17" s="8">
        <f>'C завтраками| Bed and breakfast'!II19*0.9</f>
        <v>19710</v>
      </c>
      <c r="IP17" s="8">
        <f>'C завтраками| Bed and breakfast'!IJ19*0.9</f>
        <v>19710</v>
      </c>
      <c r="IQ17" s="8">
        <f>'C завтраками| Bed and breakfast'!IK19*0.9</f>
        <v>17550</v>
      </c>
      <c r="IR17" s="8">
        <f>'C завтраками| Bed and breakfast'!IL19*0.9</f>
        <v>17550</v>
      </c>
      <c r="IS17" s="8">
        <f>'C завтраками| Bed and breakfast'!IM19*0.9</f>
        <v>17550</v>
      </c>
      <c r="IT17" s="8">
        <f>'C завтраками| Bed and breakfast'!IN19*0.9</f>
        <v>17550</v>
      </c>
      <c r="IU17" s="8">
        <f>'C завтраками| Bed and breakfast'!IO19*0.9</f>
        <v>17550</v>
      </c>
      <c r="IV17" s="8">
        <f>'C завтраками| Bed and breakfast'!IP19*0.9</f>
        <v>19710</v>
      </c>
      <c r="IW17" s="8">
        <f>'C завтраками| Bed and breakfast'!IQ19*0.9</f>
        <v>19710</v>
      </c>
      <c r="IX17" s="8">
        <f>'C завтраками| Bed and breakfast'!IR19*0.9</f>
        <v>17550</v>
      </c>
      <c r="IY17" s="8">
        <f>'C завтраками| Bed and breakfast'!IS19*0.9</f>
        <v>17550</v>
      </c>
      <c r="IZ17" s="8">
        <f>'C завтраками| Bed and breakfast'!IT19*0.9</f>
        <v>17550</v>
      </c>
      <c r="JA17" s="8">
        <f>'C завтраками| Bed and breakfast'!IU19*0.9</f>
        <v>17550</v>
      </c>
      <c r="JB17" s="8">
        <f>'C завтраками| Bed and breakfast'!IV19*0.9</f>
        <v>17550</v>
      </c>
      <c r="JC17" s="8">
        <f>'C завтраками| Bed and breakfast'!IW19*0.9</f>
        <v>19710</v>
      </c>
      <c r="JD17" s="8">
        <f>'C завтраками| Bed and breakfast'!IX19*0.9</f>
        <v>19710</v>
      </c>
      <c r="JE17" s="8">
        <f>'C завтраками| Bed and breakfast'!IY19*0.9</f>
        <v>17550</v>
      </c>
      <c r="JF17" s="8">
        <f>'C завтраками| Bed and breakfast'!IZ19*0.9</f>
        <v>17550</v>
      </c>
      <c r="JG17" s="8">
        <f>'C завтраками| Bed and breakfast'!JA19*0.9</f>
        <v>17550</v>
      </c>
      <c r="JH17" s="8">
        <f>'C завтраками| Bed and breakfast'!JB19*0.9</f>
        <v>17550</v>
      </c>
      <c r="JI17" s="8">
        <f>'C завтраками| Bed and breakfast'!JC19*0.9</f>
        <v>17550</v>
      </c>
      <c r="JJ17" s="8">
        <f>'C завтраками| Bed and breakfast'!JD19*0.9</f>
        <v>19710</v>
      </c>
      <c r="JK17" s="8">
        <f>'C завтраками| Bed and breakfast'!JE19*0.9</f>
        <v>19710</v>
      </c>
      <c r="JL17" s="8">
        <f>'C завтраками| Bed and breakfast'!JF19*0.9</f>
        <v>17550</v>
      </c>
      <c r="JM17" s="8">
        <f>'C завтраками| Bed and breakfast'!JG19*0.9</f>
        <v>17550</v>
      </c>
      <c r="JN17" s="8">
        <f>'C завтраками| Bed and breakfast'!JH19*0.9</f>
        <v>17550</v>
      </c>
      <c r="JO17" s="8">
        <f>'C завтраками| Bed and breakfast'!JI19*0.9</f>
        <v>17550</v>
      </c>
      <c r="JP17" s="8">
        <f>'C завтраками| Bed and breakfast'!JJ19*0.9</f>
        <v>17550</v>
      </c>
      <c r="JQ17" s="8">
        <f>'C завтраками| Bed and breakfast'!JK19*0.9</f>
        <v>19710</v>
      </c>
      <c r="JR17" s="8">
        <f>'C завтраками| Bed and breakfast'!JL19*0.9</f>
        <v>19710</v>
      </c>
      <c r="JS17" s="8">
        <f>'C завтраками| Bed and breakfast'!JM19*0.9</f>
        <v>18630</v>
      </c>
      <c r="JT17" s="8">
        <f>'C завтраками| Bed and breakfast'!JN19*0.9</f>
        <v>18630</v>
      </c>
      <c r="JU17" s="8">
        <f>'C завтраками| Bed and breakfast'!JO19*0.9</f>
        <v>18630</v>
      </c>
      <c r="JV17" s="8">
        <f>'C завтраками| Bed and breakfast'!JP19*0.9</f>
        <v>18630</v>
      </c>
    </row>
    <row r="18" spans="1:282" s="53" customFormat="1" x14ac:dyDescent="0.2">
      <c r="A18" s="42" t="s">
        <v>85</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row>
    <row r="19" spans="1:282" s="53" customFormat="1" x14ac:dyDescent="0.2">
      <c r="A19" s="88">
        <f>A7</f>
        <v>1</v>
      </c>
      <c r="B19" s="8" t="e">
        <f>'C завтраками| Bed and breakfast'!#REF!*0.9</f>
        <v>#REF!</v>
      </c>
      <c r="C19" s="8" t="e">
        <f>'C завтраками| Bed and breakfast'!#REF!*0.9</f>
        <v>#REF!</v>
      </c>
      <c r="D19" s="8" t="e">
        <f>'C завтраками| Bed and breakfast'!#REF!*0.9</f>
        <v>#REF!</v>
      </c>
      <c r="E19" s="8" t="e">
        <f>'C завтраками| Bed and breakfast'!#REF!*0.9</f>
        <v>#REF!</v>
      </c>
      <c r="F19" s="8" t="e">
        <f>'C завтраками| Bed and breakfast'!#REF!*0.9</f>
        <v>#REF!</v>
      </c>
      <c r="G19" s="8" t="e">
        <f>'C завтраками| Bed and breakfast'!#REF!*0.9</f>
        <v>#REF!</v>
      </c>
      <c r="H19" s="8">
        <f>'C завтраками| Bed and breakfast'!B21*0.9</f>
        <v>38025</v>
      </c>
      <c r="I19" s="8">
        <f>'C завтраками| Bed and breakfast'!C21*0.9</f>
        <v>51075</v>
      </c>
      <c r="J19" s="8">
        <f>'C завтраками| Bed and breakfast'!D21*0.9</f>
        <v>51075</v>
      </c>
      <c r="K19" s="8">
        <f>'C завтраками| Bed and breakfast'!E21*0.9</f>
        <v>51075</v>
      </c>
      <c r="L19" s="8">
        <f>'C завтраками| Bed and breakfast'!F21*0.9</f>
        <v>44775</v>
      </c>
      <c r="M19" s="8">
        <f>'C завтраками| Bed and breakfast'!G21*0.9</f>
        <v>44775</v>
      </c>
      <c r="N19" s="8">
        <f>'C завтраками| Bed and breakfast'!H21*0.9</f>
        <v>44775</v>
      </c>
      <c r="O19" s="8">
        <f>'C завтраками| Bed and breakfast'!I21*0.9</f>
        <v>44775</v>
      </c>
      <c r="P19" s="8">
        <f>'C завтраками| Bed and breakfast'!J21*0.9</f>
        <v>44775</v>
      </c>
      <c r="Q19" s="8">
        <f>'C завтраками| Bed and breakfast'!K21*0.9</f>
        <v>44775</v>
      </c>
      <c r="R19" s="8">
        <f>'C завтраками| Bed and breakfast'!L21*0.9</f>
        <v>36855</v>
      </c>
      <c r="S19" s="8">
        <f>'C завтраками| Bed and breakfast'!M21*0.9</f>
        <v>22005</v>
      </c>
      <c r="T19" s="8">
        <f>'C завтраками| Bed and breakfast'!N21*0.9</f>
        <v>22005</v>
      </c>
      <c r="U19" s="8">
        <f>'C завтраками| Bed and breakfast'!O21*0.9</f>
        <v>22005</v>
      </c>
      <c r="V19" s="8">
        <f>'C завтраками| Bed and breakfast'!P21*0.9</f>
        <v>22005</v>
      </c>
      <c r="W19" s="8">
        <f>'C завтраками| Bed and breakfast'!Q21*0.9</f>
        <v>22005</v>
      </c>
      <c r="X19" s="8">
        <f>'C завтраками| Bed and breakfast'!R21*0.9</f>
        <v>23805</v>
      </c>
      <c r="Y19" s="8">
        <f>'C завтраками| Bed and breakfast'!S21*0.9</f>
        <v>23805</v>
      </c>
      <c r="Z19" s="8">
        <f>'C завтраками| Bed and breakfast'!T21*0.9</f>
        <v>23805</v>
      </c>
      <c r="AA19" s="8">
        <f>'C завтраками| Bed and breakfast'!U21*0.9</f>
        <v>23805</v>
      </c>
      <c r="AB19" s="8">
        <f>'C завтраками| Bed and breakfast'!V21*0.9</f>
        <v>23805</v>
      </c>
      <c r="AC19" s="8">
        <f>'C завтраками| Bed and breakfast'!W21*0.9</f>
        <v>22005</v>
      </c>
      <c r="AD19" s="8">
        <f>'C завтраками| Bed and breakfast'!X21*0.9</f>
        <v>22005</v>
      </c>
      <c r="AE19" s="8">
        <f>'C завтраками| Bed and breakfast'!Y21*0.9</f>
        <v>22005</v>
      </c>
      <c r="AF19" s="8">
        <f>'C завтраками| Bed and breakfast'!Z21*0.9</f>
        <v>22005</v>
      </c>
      <c r="AG19" s="8">
        <f>'C завтраками| Bed and breakfast'!AA21*0.9</f>
        <v>22005</v>
      </c>
      <c r="AH19" s="8">
        <f>'C завтраками| Bed and breakfast'!AB21*0.9</f>
        <v>25605</v>
      </c>
      <c r="AI19" s="8">
        <f>'C завтраками| Bed and breakfast'!AC21*0.9</f>
        <v>25605</v>
      </c>
      <c r="AJ19" s="8">
        <f>'C завтраками| Bed and breakfast'!AD21*0.9</f>
        <v>25605</v>
      </c>
      <c r="AK19" s="8">
        <f>'C завтраками| Bed and breakfast'!AE21*0.9</f>
        <v>25605</v>
      </c>
      <c r="AL19" s="8">
        <f>'C завтраками| Bed and breakfast'!AF21*0.9</f>
        <v>25605</v>
      </c>
      <c r="AM19" s="8">
        <f>'C завтраками| Bed and breakfast'!AG21*0.9</f>
        <v>27405</v>
      </c>
      <c r="AN19" s="8">
        <f>'C завтраками| Bed and breakfast'!AH21*0.9</f>
        <v>29655</v>
      </c>
      <c r="AO19" s="8">
        <f>'C завтраками| Bed and breakfast'!AI21*0.9</f>
        <v>30285</v>
      </c>
      <c r="AP19" s="8">
        <f>'C завтраками| Bed and breakfast'!AJ21*0.9</f>
        <v>30285</v>
      </c>
      <c r="AQ19" s="8">
        <f>'C завтраками| Bed and breakfast'!AK21*0.9</f>
        <v>30285</v>
      </c>
      <c r="AR19" s="8">
        <f>'C завтраками| Bed and breakfast'!AL21*0.9</f>
        <v>30285</v>
      </c>
      <c r="AS19" s="8">
        <f>'C завтраками| Bed and breakfast'!AM21*0.9</f>
        <v>30285</v>
      </c>
      <c r="AT19" s="8">
        <f>'C завтраками| Bed and breakfast'!AN21*0.9</f>
        <v>30285</v>
      </c>
      <c r="AU19" s="8">
        <f>'C завтраками| Bed and breakfast'!AO21*0.9</f>
        <v>30285</v>
      </c>
      <c r="AV19" s="8">
        <f>'C завтраками| Bed and breakfast'!AP21*0.9</f>
        <v>30285</v>
      </c>
      <c r="AW19" s="8">
        <f>'C завтраками| Bed and breakfast'!AQ21*0.9</f>
        <v>30285</v>
      </c>
      <c r="AX19" s="8">
        <f>'C завтраками| Bed and breakfast'!AR21*0.9</f>
        <v>30285</v>
      </c>
      <c r="AY19" s="8">
        <f>'C завтраками| Bed and breakfast'!AS21*0.9</f>
        <v>28485</v>
      </c>
      <c r="AZ19" s="8">
        <f>'C завтраками| Bed and breakfast'!AT21*0.9</f>
        <v>28485</v>
      </c>
      <c r="BA19" s="8">
        <f>'C завтраками| Bed and breakfast'!AU21*0.9</f>
        <v>30285</v>
      </c>
      <c r="BB19" s="8">
        <f>'C завтраками| Bed and breakfast'!AV21*0.9</f>
        <v>30285</v>
      </c>
      <c r="BC19" s="8">
        <f>'C завтраками| Bed and breakfast'!AW21*0.9</f>
        <v>32085</v>
      </c>
      <c r="BD19" s="8">
        <f>'C завтраками| Bed and breakfast'!AX21*0.9</f>
        <v>34335</v>
      </c>
      <c r="BE19" s="8">
        <f>'C завтраками| Bed and breakfast'!AY21*0.9</f>
        <v>34335</v>
      </c>
      <c r="BF19" s="8">
        <f>'C завтраками| Bed and breakfast'!AZ21*0.9</f>
        <v>34335</v>
      </c>
      <c r="BG19" s="8">
        <f>'C завтраками| Bed and breakfast'!BA21*0.9</f>
        <v>34335</v>
      </c>
      <c r="BH19" s="8">
        <f>'C завтраками| Bed and breakfast'!BB21*0.9</f>
        <v>36585</v>
      </c>
      <c r="BI19" s="8">
        <f>'C завтраками| Bed and breakfast'!BC21*0.9</f>
        <v>39285</v>
      </c>
      <c r="BJ19" s="8">
        <f>'C завтраками| Bed and breakfast'!BD21*0.9</f>
        <v>39285</v>
      </c>
      <c r="BK19" s="8">
        <f>'C завтраками| Bed and breakfast'!BE21*0.9</f>
        <v>36585</v>
      </c>
      <c r="BL19" s="8">
        <f>'C завтраками| Bed and breakfast'!BF21*0.9</f>
        <v>32085</v>
      </c>
      <c r="BM19" s="8">
        <f>'C завтраками| Bed and breakfast'!BG21*0.9</f>
        <v>32085</v>
      </c>
      <c r="BN19" s="8">
        <f>'C завтраками| Bed and breakfast'!BH21*0.9</f>
        <v>34335</v>
      </c>
      <c r="BO19" s="8">
        <f>'C завтраками| Bed and breakfast'!BI21*0.9</f>
        <v>34335</v>
      </c>
      <c r="BP19" s="8">
        <f>'C завтраками| Bed and breakfast'!BJ21*0.9</f>
        <v>26685</v>
      </c>
      <c r="BQ19" s="8">
        <f>'C завтраками| Bed and breakfast'!BK21*0.9</f>
        <v>27090</v>
      </c>
      <c r="BR19" s="8">
        <f>'C завтраками| Bed and breakfast'!BL21*0.9</f>
        <v>27090</v>
      </c>
      <c r="BS19" s="8">
        <f>'C завтраками| Bed and breakfast'!BM21*0.9</f>
        <v>27090</v>
      </c>
      <c r="BT19" s="8">
        <f>'C завтраками| Bed and breakfast'!BN21*0.9</f>
        <v>25740</v>
      </c>
      <c r="BU19" s="8">
        <f>'C завтраками| Bed and breakfast'!BO21*0.9</f>
        <v>25740</v>
      </c>
      <c r="BV19" s="8">
        <f>'C завтраками| Bed and breakfast'!BP21*0.9</f>
        <v>27090</v>
      </c>
      <c r="BW19" s="8">
        <f>'C завтраками| Bed and breakfast'!BQ21*0.9</f>
        <v>27090</v>
      </c>
      <c r="BX19" s="8">
        <f>'C завтраками| Bed and breakfast'!BR21*0.9</f>
        <v>27090</v>
      </c>
      <c r="BY19" s="8">
        <f>'C завтраками| Bed and breakfast'!BS21*0.9</f>
        <v>25560</v>
      </c>
      <c r="BZ19" s="8">
        <f>'C завтраками| Bed and breakfast'!BT21*0.9</f>
        <v>25560</v>
      </c>
      <c r="CA19" s="8">
        <f>'C завтраками| Bed and breakfast'!BU21*0.9</f>
        <v>25560</v>
      </c>
      <c r="CB19" s="8">
        <f>'C завтраками| Bed and breakfast'!BV21*0.9</f>
        <v>25560</v>
      </c>
      <c r="CC19" s="8">
        <f>'C завтраками| Bed and breakfast'!BW21*0.9</f>
        <v>25560</v>
      </c>
      <c r="CD19" s="8">
        <f>'C завтраками| Bed and breakfast'!BX21*0.9</f>
        <v>25560</v>
      </c>
      <c r="CE19" s="8">
        <f>'C завтраками| Bed and breakfast'!BY21*0.9</f>
        <v>25560</v>
      </c>
      <c r="CF19" s="8">
        <f>'C завтраками| Bed and breakfast'!BZ21*0.9</f>
        <v>25560</v>
      </c>
      <c r="CG19" s="8">
        <f>'C завтраками| Bed and breakfast'!CA21*0.9</f>
        <v>25560</v>
      </c>
      <c r="CH19" s="8">
        <f>'C завтраками| Bed and breakfast'!CB21*0.9</f>
        <v>25560</v>
      </c>
      <c r="CI19" s="8">
        <f>'C завтраками| Bed and breakfast'!CC21*0.9</f>
        <v>25560</v>
      </c>
      <c r="CJ19" s="8">
        <f>'C завтраками| Bed and breakfast'!CD21*0.9</f>
        <v>25560</v>
      </c>
      <c r="CK19" s="8">
        <f>'C завтраками| Bed and breakfast'!CE21*0.9</f>
        <v>25560</v>
      </c>
      <c r="CL19" s="8">
        <f>'C завтраками| Bed and breakfast'!CF21*0.9</f>
        <v>25560</v>
      </c>
      <c r="CM19" s="8">
        <f>'C завтраками| Bed and breakfast'!CG21*0.9</f>
        <v>25560</v>
      </c>
      <c r="CN19" s="8">
        <f>'C завтраками| Bed and breakfast'!CH21*0.9</f>
        <v>25560</v>
      </c>
      <c r="CO19" s="8">
        <f>'C завтраками| Bed and breakfast'!CI21*0.9</f>
        <v>25560</v>
      </c>
      <c r="CP19" s="8">
        <f>'C завтраками| Bed and breakfast'!CJ21*0.9</f>
        <v>25560</v>
      </c>
      <c r="CQ19" s="8">
        <f>'C завтраками| Bed and breakfast'!CK21*0.9</f>
        <v>25560</v>
      </c>
      <c r="CR19" s="8">
        <f>'C завтраками| Bed and breakfast'!CL21*0.9</f>
        <v>25560</v>
      </c>
      <c r="CS19" s="8">
        <f>'C завтраками| Bed and breakfast'!CM21*0.9</f>
        <v>25560</v>
      </c>
      <c r="CT19" s="8">
        <f>'C завтраками| Bed and breakfast'!CN21*0.9</f>
        <v>25560</v>
      </c>
      <c r="CU19" s="8">
        <f>'C завтраками| Bed and breakfast'!CO21*0.9</f>
        <v>25560</v>
      </c>
      <c r="CV19" s="8">
        <f>'C завтраками| Bed and breakfast'!CP21*0.9</f>
        <v>17235</v>
      </c>
      <c r="CW19" s="8">
        <f>'C завтраками| Bed and breakfast'!CQ21*0.9</f>
        <v>17235</v>
      </c>
      <c r="CX19" s="8">
        <f>'C завтраками| Bed and breakfast'!CR21*0.9</f>
        <v>17685</v>
      </c>
      <c r="CY19" s="8">
        <f>'C завтраками| Bed and breakfast'!CS21*0.9</f>
        <v>17685</v>
      </c>
      <c r="CZ19" s="8">
        <f>'C завтраками| Bed and breakfast'!CT21*0.9</f>
        <v>17235</v>
      </c>
      <c r="DA19" s="8">
        <f>'C завтраками| Bed and breakfast'!CU21*0.9</f>
        <v>17235</v>
      </c>
      <c r="DB19" s="8">
        <f>'C завтраками| Bed and breakfast'!CV21*0.9</f>
        <v>17235</v>
      </c>
      <c r="DC19" s="8">
        <f>'C завтраками| Bed and breakfast'!CW21*0.9</f>
        <v>17235</v>
      </c>
      <c r="DD19" s="8">
        <f>'C завтраками| Bed and breakfast'!CX21*0.9</f>
        <v>17235</v>
      </c>
      <c r="DE19" s="8">
        <f>'C завтраками| Bed and breakfast'!CY21*0.9</f>
        <v>17685</v>
      </c>
      <c r="DF19" s="8">
        <f>'C завтраками| Bed and breakfast'!CZ21*0.9</f>
        <v>17685</v>
      </c>
      <c r="DG19" s="8">
        <f>'C завтраками| Bed and breakfast'!DA21*0.9</f>
        <v>17235</v>
      </c>
      <c r="DH19" s="8">
        <f>'C завтраками| Bed and breakfast'!DB21*0.9</f>
        <v>17235</v>
      </c>
      <c r="DI19" s="8">
        <f>'C завтраками| Bed and breakfast'!DC21*0.9</f>
        <v>17235</v>
      </c>
      <c r="DJ19" s="8">
        <f>'C завтраками| Bed and breakfast'!DD21*0.9</f>
        <v>16335</v>
      </c>
      <c r="DK19" s="8">
        <f>'C завтраками| Bed and breakfast'!DE21*0.9</f>
        <v>16335</v>
      </c>
      <c r="DL19" s="8">
        <f>'C завтраками| Bed and breakfast'!DF21*0.9</f>
        <v>16965</v>
      </c>
      <c r="DM19" s="8">
        <f>'C завтраками| Bed and breakfast'!DG21*0.9</f>
        <v>16965</v>
      </c>
      <c r="DN19" s="8">
        <f>'C завтраками| Bed and breakfast'!DH21*0.9</f>
        <v>16335</v>
      </c>
      <c r="DO19" s="8">
        <f>'C завтраками| Bed and breakfast'!DI21*0.9</f>
        <v>16335</v>
      </c>
      <c r="DP19" s="8">
        <f>'C завтраками| Bed and breakfast'!DJ21*0.9</f>
        <v>16335</v>
      </c>
      <c r="DQ19" s="8">
        <f>'C завтраками| Bed and breakfast'!DK21*0.9</f>
        <v>16335</v>
      </c>
      <c r="DR19" s="8">
        <f>'C завтраками| Bed and breakfast'!DL21*0.9</f>
        <v>16335</v>
      </c>
      <c r="DS19" s="8">
        <f>'C завтраками| Bed and breakfast'!DM21*0.9</f>
        <v>16965</v>
      </c>
      <c r="DT19" s="8">
        <f>'C завтраками| Bed and breakfast'!DN21*0.9</f>
        <v>16965</v>
      </c>
      <c r="DU19" s="8">
        <f>'C завтраками| Bed and breakfast'!DO21*0.9</f>
        <v>16335</v>
      </c>
      <c r="DV19" s="8">
        <f>'C завтраками| Bed and breakfast'!DP21*0.9</f>
        <v>16335</v>
      </c>
      <c r="DW19" s="8">
        <f>'C завтраками| Bed and breakfast'!DQ21*0.9</f>
        <v>16335</v>
      </c>
      <c r="DX19" s="8">
        <f>'C завтраками| Bed and breakfast'!DR21*0.9</f>
        <v>16335</v>
      </c>
      <c r="DY19" s="8">
        <f>'C завтраками| Bed and breakfast'!DS21*0.9</f>
        <v>17235</v>
      </c>
      <c r="DZ19" s="8">
        <f>'C завтраками| Bed and breakfast'!DT21*0.9</f>
        <v>16965</v>
      </c>
      <c r="EA19" s="8">
        <f>'C завтраками| Bed and breakfast'!DU21*0.9</f>
        <v>16965</v>
      </c>
      <c r="EB19" s="8">
        <f>'C завтраками| Bed and breakfast'!DV21*0.9</f>
        <v>16965</v>
      </c>
      <c r="EC19" s="8">
        <f>'C завтраками| Bed and breakfast'!DW21*0.9</f>
        <v>15885</v>
      </c>
      <c r="ED19" s="8">
        <f>'C завтраками| Bed and breakfast'!DX21*0.9</f>
        <v>15885</v>
      </c>
      <c r="EE19" s="8">
        <f>'C завтраками| Bed and breakfast'!DY21*0.9</f>
        <v>15885</v>
      </c>
      <c r="EF19" s="8">
        <f>'C завтраками| Bed and breakfast'!DZ21*0.9</f>
        <v>15885</v>
      </c>
      <c r="EG19" s="8">
        <f>'C завтраками| Bed and breakfast'!EA21*0.9</f>
        <v>15885</v>
      </c>
      <c r="EH19" s="8">
        <f>'C завтраками| Bed and breakfast'!EB21*0.9</f>
        <v>16965</v>
      </c>
      <c r="EI19" s="8">
        <f>'C завтраками| Bed and breakfast'!EC21*0.9</f>
        <v>16965</v>
      </c>
      <c r="EJ19" s="8">
        <f>'C завтраками| Bed and breakfast'!ED21*0.9</f>
        <v>16965</v>
      </c>
      <c r="EK19" s="8">
        <f>'C завтраками| Bed and breakfast'!EE21*0.9</f>
        <v>15615</v>
      </c>
      <c r="EL19" s="8">
        <f>'C завтраками| Bed and breakfast'!EF21*0.9</f>
        <v>15615</v>
      </c>
      <c r="EM19" s="8">
        <f>'C завтраками| Bed and breakfast'!EG21*0.9</f>
        <v>15615</v>
      </c>
      <c r="EN19" s="8">
        <f>'C завтраками| Bed and breakfast'!EH21*0.9</f>
        <v>15885</v>
      </c>
      <c r="EO19" s="8">
        <f>'C завтраками| Bed and breakfast'!EI21*0.9</f>
        <v>15885</v>
      </c>
      <c r="EP19" s="8">
        <f>'C завтраками| Bed and breakfast'!EJ21*0.9</f>
        <v>15615</v>
      </c>
      <c r="EQ19" s="8">
        <f>'C завтраками| Bed and breakfast'!EK21*0.9</f>
        <v>15615</v>
      </c>
      <c r="ER19" s="8">
        <f>'C завтраками| Bed and breakfast'!EL21*0.9</f>
        <v>15615</v>
      </c>
      <c r="ES19" s="8">
        <f>'C завтраками| Bed and breakfast'!EM21*0.9</f>
        <v>15615</v>
      </c>
      <c r="ET19" s="8">
        <f>'C завтраками| Bed and breakfast'!EN21*0.9</f>
        <v>15615</v>
      </c>
      <c r="EU19" s="8">
        <f>'C завтраками| Bed and breakfast'!EO21*0.9</f>
        <v>15885</v>
      </c>
      <c r="EV19" s="8">
        <f>'C завтраками| Bed and breakfast'!EP21*0.9</f>
        <v>15885</v>
      </c>
      <c r="EW19" s="8">
        <f>'C завтраками| Bed and breakfast'!EQ21*0.9</f>
        <v>15615</v>
      </c>
      <c r="EX19" s="8">
        <f>'C завтраками| Bed and breakfast'!ER21*0.9</f>
        <v>15615</v>
      </c>
      <c r="EY19" s="8">
        <f>'C завтраками| Bed and breakfast'!ES21*0.9</f>
        <v>15615</v>
      </c>
      <c r="EZ19" s="8">
        <f>'C завтраками| Bed and breakfast'!ET21*0.9</f>
        <v>15615</v>
      </c>
      <c r="FA19" s="8">
        <f>'C завтраками| Bed and breakfast'!EU21*0.9</f>
        <v>15615</v>
      </c>
      <c r="FB19" s="8">
        <f>'C завтраками| Bed and breakfast'!EV21*0.9</f>
        <v>15885</v>
      </c>
      <c r="FC19" s="8">
        <f>'C завтраками| Bed and breakfast'!EW21*0.9</f>
        <v>15885</v>
      </c>
      <c r="FD19" s="8">
        <f>'C завтраками| Bed and breakfast'!EX21*0.9</f>
        <v>17235</v>
      </c>
      <c r="FE19" s="8">
        <f>'C завтраками| Bed and breakfast'!EY21*0.9</f>
        <v>15885</v>
      </c>
      <c r="FF19" s="8">
        <f>'C завтраками| Bed and breakfast'!EZ21*0.9</f>
        <v>15885</v>
      </c>
      <c r="FG19" s="8">
        <f>'C завтраками| Bed and breakfast'!FA21*0.9</f>
        <v>15885</v>
      </c>
      <c r="FH19" s="8">
        <f>'C завтраками| Bed and breakfast'!FB21*0.9</f>
        <v>15885</v>
      </c>
      <c r="FI19" s="8">
        <f>'C завтраками| Bed and breakfast'!FC21*0.9</f>
        <v>22635</v>
      </c>
      <c r="FJ19" s="8">
        <f>'C завтраками| Bed and breakfast'!FD21*0.9</f>
        <v>22635</v>
      </c>
      <c r="FK19" s="8">
        <f>'C завтраками| Bed and breakfast'!FE21*0.9</f>
        <v>22635</v>
      </c>
      <c r="FL19" s="8">
        <f>'C завтраками| Bed and breakfast'!FF21*0.9</f>
        <v>22635</v>
      </c>
      <c r="FM19" s="8">
        <f>'C завтраками| Bed and breakfast'!FG21*0.9</f>
        <v>22635</v>
      </c>
      <c r="FN19" s="8">
        <f>'C завтраками| Bed and breakfast'!FH21*0.9</f>
        <v>22635</v>
      </c>
      <c r="FO19" s="8">
        <f>'C завтраками| Bed and breakfast'!FI21*0.9</f>
        <v>22635</v>
      </c>
      <c r="FP19" s="8">
        <f>'C завтраками| Bed and breakfast'!FJ21*0.9</f>
        <v>22635</v>
      </c>
      <c r="FQ19" s="8">
        <f>'C завтраками| Bed and breakfast'!FK21*0.9</f>
        <v>22635</v>
      </c>
      <c r="FR19" s="8">
        <f>'C завтраками| Bed and breakfast'!FL21*0.9</f>
        <v>22635</v>
      </c>
      <c r="FS19" s="8">
        <f>'C завтраками| Bed and breakfast'!FM21*0.9</f>
        <v>22635</v>
      </c>
      <c r="FT19" s="8">
        <f>'C завтраками| Bed and breakfast'!FN21*0.9</f>
        <v>22635</v>
      </c>
      <c r="FU19" s="8">
        <f>'C завтраками| Bed and breakfast'!FO21*0.9</f>
        <v>22635</v>
      </c>
      <c r="FV19" s="8">
        <f>'C завтраками| Bed and breakfast'!FP21*0.9</f>
        <v>22635</v>
      </c>
      <c r="FW19" s="8">
        <f>'C завтраками| Bed and breakfast'!FQ21*0.9</f>
        <v>22635</v>
      </c>
      <c r="FX19" s="8">
        <f>'C завтраками| Bed and breakfast'!FR21*0.9</f>
        <v>22635</v>
      </c>
      <c r="FY19" s="8">
        <f>'C завтраками| Bed and breakfast'!FS21*0.9</f>
        <v>22635</v>
      </c>
      <c r="FZ19" s="8">
        <f>'C завтраками| Bed and breakfast'!FT21*0.9</f>
        <v>22635</v>
      </c>
      <c r="GA19" s="8">
        <f>'C завтраками| Bed and breakfast'!FU21*0.9</f>
        <v>22635</v>
      </c>
      <c r="GB19" s="8">
        <f>'C завтраками| Bed and breakfast'!FV21*0.9</f>
        <v>22635</v>
      </c>
      <c r="GC19" s="8">
        <f>'C завтраками| Bed and breakfast'!FW21*0.9</f>
        <v>22635</v>
      </c>
      <c r="GD19" s="8">
        <f>'C завтраками| Bed and breakfast'!FX21*0.9</f>
        <v>22635</v>
      </c>
      <c r="GE19" s="8">
        <f>'C завтраками| Bed and breakfast'!FY21*0.9</f>
        <v>22635</v>
      </c>
      <c r="GF19" s="8">
        <f>'C завтраками| Bed and breakfast'!FZ21*0.9</f>
        <v>22635</v>
      </c>
      <c r="GG19" s="8">
        <f>'C завтраками| Bed and breakfast'!GA21*0.9</f>
        <v>15885</v>
      </c>
      <c r="GH19" s="8">
        <f>'C завтраками| Bed and breakfast'!GB21*0.9</f>
        <v>15885</v>
      </c>
      <c r="GI19" s="8">
        <f>'C завтраками| Bed and breakfast'!GC21*0.9</f>
        <v>24345</v>
      </c>
      <c r="GJ19" s="8">
        <f>'C завтраками| Bed and breakfast'!GD21*0.9</f>
        <v>24345</v>
      </c>
      <c r="GK19" s="8">
        <f>'C завтраками| Bed and breakfast'!GE21*0.9</f>
        <v>24345</v>
      </c>
      <c r="GL19" s="8">
        <f>'C завтраками| Bed and breakfast'!GF21*0.9</f>
        <v>24345</v>
      </c>
      <c r="GM19" s="8">
        <f>'C завтраками| Bed and breakfast'!GG21*0.9</f>
        <v>24345</v>
      </c>
      <c r="GN19" s="8">
        <f>'C завтраками| Bed and breakfast'!GH21*0.9</f>
        <v>24345</v>
      </c>
      <c r="GO19" s="8">
        <f>'C завтраками| Bed and breakfast'!GI21*0.9</f>
        <v>24345</v>
      </c>
      <c r="GP19" s="8">
        <f>'C завтраками| Bed and breakfast'!GJ21*0.9</f>
        <v>24345</v>
      </c>
      <c r="GQ19" s="8">
        <f>'C завтраками| Bed and breakfast'!GK21*0.9</f>
        <v>24345</v>
      </c>
      <c r="GR19" s="8">
        <f>'C завтраками| Bed and breakfast'!GL21*0.9</f>
        <v>24345</v>
      </c>
      <c r="GS19" s="8">
        <f>'C завтраками| Bed and breakfast'!GM21*0.9</f>
        <v>18945</v>
      </c>
      <c r="GT19" s="8">
        <f>'C завтраками| Bed and breakfast'!GN21*0.9</f>
        <v>18945</v>
      </c>
      <c r="GU19" s="8">
        <f>'C завтраками| Bed and breakfast'!GO21*0.9</f>
        <v>18945</v>
      </c>
      <c r="GV19" s="8">
        <f>'C завтраками| Bed and breakfast'!GP21*0.9</f>
        <v>18945</v>
      </c>
      <c r="GW19" s="8">
        <f>'C завтраками| Bed and breakfast'!GQ21*0.9</f>
        <v>19395</v>
      </c>
      <c r="GX19" s="8">
        <f>'C завтраками| Bed and breakfast'!GR21*0.9</f>
        <v>19395</v>
      </c>
      <c r="GY19" s="8">
        <f>'C завтраками| Bed and breakfast'!GS21*0.9</f>
        <v>20475</v>
      </c>
      <c r="GZ19" s="8">
        <f>'C завтраками| Bed and breakfast'!GT21*0.9</f>
        <v>20475</v>
      </c>
      <c r="HA19" s="8">
        <f>'C завтраками| Bed and breakfast'!GU21*0.9</f>
        <v>19395</v>
      </c>
      <c r="HB19" s="8">
        <f>'C завтраками| Bed and breakfast'!GV21*0.9</f>
        <v>19395</v>
      </c>
      <c r="HC19" s="8">
        <f>'C завтраками| Bed and breakfast'!GW21*0.9</f>
        <v>19395</v>
      </c>
      <c r="HD19" s="8">
        <f>'C завтраками| Bed and breakfast'!GX21*0.9</f>
        <v>19395</v>
      </c>
      <c r="HE19" s="8">
        <f>'C завтраками| Bed and breakfast'!GY21*0.9</f>
        <v>19395</v>
      </c>
      <c r="HF19" s="8">
        <f>'C завтраками| Bed and breakfast'!GZ21*0.9</f>
        <v>20475</v>
      </c>
      <c r="HG19" s="8">
        <f>'C завтраками| Bed and breakfast'!HA21*0.9</f>
        <v>20475</v>
      </c>
      <c r="HH19" s="8">
        <f>'C завтраками| Bed and breakfast'!HB21*0.9</f>
        <v>19395</v>
      </c>
      <c r="HI19" s="8">
        <f>'C завтраками| Bed and breakfast'!HC21*0.9</f>
        <v>19395</v>
      </c>
      <c r="HJ19" s="8">
        <f>'C завтраками| Bed and breakfast'!HD21*0.9</f>
        <v>19395</v>
      </c>
      <c r="HK19" s="8">
        <f>'C завтраками| Bed and breakfast'!HE21*0.9</f>
        <v>19395</v>
      </c>
      <c r="HL19" s="8">
        <f>'C завтраками| Bed and breakfast'!HF21*0.9</f>
        <v>19395</v>
      </c>
      <c r="HM19" s="8">
        <f>'C завтраками| Bed and breakfast'!HG21*0.9</f>
        <v>17235</v>
      </c>
      <c r="HN19" s="8">
        <f>'C завтраками| Bed and breakfast'!HH21*0.9</f>
        <v>20475</v>
      </c>
      <c r="HO19" s="8">
        <f>'C завтраками| Bed and breakfast'!HI21*0.9</f>
        <v>19395</v>
      </c>
      <c r="HP19" s="8">
        <f>'C завтраками| Bed and breakfast'!HJ21*0.9</f>
        <v>19395</v>
      </c>
      <c r="HQ19" s="8">
        <f>'C завтраками| Bed and breakfast'!HK21*0.9</f>
        <v>19395</v>
      </c>
      <c r="HR19" s="8">
        <f>'C завтраками| Bed and breakfast'!HL21*0.9</f>
        <v>19395</v>
      </c>
      <c r="HS19" s="8">
        <f>'C завтраками| Bed and breakfast'!HM21*0.9</f>
        <v>19395</v>
      </c>
      <c r="HT19" s="8">
        <f>'C завтраками| Bed and breakfast'!HN21*0.9</f>
        <v>20475</v>
      </c>
      <c r="HU19" s="8">
        <f>'C завтраками| Bed and breakfast'!HO21*0.9</f>
        <v>20475</v>
      </c>
      <c r="HV19" s="8">
        <f>'C завтраками| Bed and breakfast'!HP21*0.9</f>
        <v>19395</v>
      </c>
      <c r="HW19" s="8">
        <f>'C завтраками| Bed and breakfast'!HQ21*0.9</f>
        <v>19395</v>
      </c>
      <c r="HX19" s="8">
        <f>'C завтраками| Bed and breakfast'!HR21*0.9</f>
        <v>19395</v>
      </c>
      <c r="HY19" s="8">
        <f>'C завтраками| Bed and breakfast'!HS21*0.9</f>
        <v>19395</v>
      </c>
      <c r="HZ19" s="8">
        <f>'C завтраками| Bed and breakfast'!HT21*0.9</f>
        <v>19395</v>
      </c>
      <c r="IA19" s="8">
        <f>'C завтраками| Bed and breakfast'!HU21*0.9</f>
        <v>20475</v>
      </c>
      <c r="IB19" s="8">
        <f>'C завтраками| Bed and breakfast'!HV21*0.9</f>
        <v>20475</v>
      </c>
      <c r="IC19" s="8">
        <f>'C завтраками| Bed and breakfast'!HW21*0.9</f>
        <v>19395</v>
      </c>
      <c r="ID19" s="8">
        <f>'C завтраками| Bed and breakfast'!HX21*0.9</f>
        <v>19395</v>
      </c>
      <c r="IE19" s="8">
        <f>'C завтраками| Bed and breakfast'!HY21*0.9</f>
        <v>19395</v>
      </c>
      <c r="IF19" s="8">
        <f>'C завтраками| Bed and breakfast'!HZ21*0.9</f>
        <v>19395</v>
      </c>
      <c r="IG19" s="8">
        <f>'C завтраками| Bed and breakfast'!IA21*0.9</f>
        <v>19395</v>
      </c>
      <c r="IH19" s="8">
        <f>'C завтраками| Bed and breakfast'!IB21*0.9</f>
        <v>20475</v>
      </c>
      <c r="II19" s="8">
        <f>'C завтраками| Bed and breakfast'!IC21*0.9</f>
        <v>20475</v>
      </c>
      <c r="IJ19" s="8">
        <f>'C завтраками| Bed and breakfast'!ID21*0.9</f>
        <v>17685</v>
      </c>
      <c r="IK19" s="8">
        <f>'C завтраками| Bed and breakfast'!IE21*0.9</f>
        <v>17685</v>
      </c>
      <c r="IL19" s="8">
        <f>'C завтраками| Bed and breakfast'!IF21*0.9</f>
        <v>17685</v>
      </c>
      <c r="IM19" s="8">
        <f>'C завтраками| Bed and breakfast'!IG21*0.9</f>
        <v>17685</v>
      </c>
      <c r="IN19" s="8">
        <f>'C завтраками| Bed and breakfast'!IH21*0.9</f>
        <v>17685</v>
      </c>
      <c r="IO19" s="8">
        <f>'C завтраками| Bed and breakfast'!II21*0.9</f>
        <v>19395</v>
      </c>
      <c r="IP19" s="8">
        <f>'C завтраками| Bed and breakfast'!IJ21*0.9</f>
        <v>19395</v>
      </c>
      <c r="IQ19" s="8">
        <f>'C завтраками| Bed and breakfast'!IK21*0.9</f>
        <v>17235</v>
      </c>
      <c r="IR19" s="8">
        <f>'C завтраками| Bed and breakfast'!IL21*0.9</f>
        <v>17235</v>
      </c>
      <c r="IS19" s="8">
        <f>'C завтраками| Bed and breakfast'!IM21*0.9</f>
        <v>17235</v>
      </c>
      <c r="IT19" s="8">
        <f>'C завтраками| Bed and breakfast'!IN21*0.9</f>
        <v>17235</v>
      </c>
      <c r="IU19" s="8">
        <f>'C завтраками| Bed and breakfast'!IO21*0.9</f>
        <v>17235</v>
      </c>
      <c r="IV19" s="8">
        <f>'C завтраками| Bed and breakfast'!IP21*0.9</f>
        <v>19395</v>
      </c>
      <c r="IW19" s="8">
        <f>'C завтраками| Bed and breakfast'!IQ21*0.9</f>
        <v>19395</v>
      </c>
      <c r="IX19" s="8">
        <f>'C завтраками| Bed and breakfast'!IR21*0.9</f>
        <v>17235</v>
      </c>
      <c r="IY19" s="8">
        <f>'C завтраками| Bed and breakfast'!IS21*0.9</f>
        <v>17235</v>
      </c>
      <c r="IZ19" s="8">
        <f>'C завтраками| Bed and breakfast'!IT21*0.9</f>
        <v>17235</v>
      </c>
      <c r="JA19" s="8">
        <f>'C завтраками| Bed and breakfast'!IU21*0.9</f>
        <v>17235</v>
      </c>
      <c r="JB19" s="8">
        <f>'C завтраками| Bed and breakfast'!IV21*0.9</f>
        <v>17235</v>
      </c>
      <c r="JC19" s="8">
        <f>'C завтраками| Bed and breakfast'!IW21*0.9</f>
        <v>19395</v>
      </c>
      <c r="JD19" s="8">
        <f>'C завтраками| Bed and breakfast'!IX21*0.9</f>
        <v>19395</v>
      </c>
      <c r="JE19" s="8">
        <f>'C завтраками| Bed and breakfast'!IY21*0.9</f>
        <v>17235</v>
      </c>
      <c r="JF19" s="8">
        <f>'C завтраками| Bed and breakfast'!IZ21*0.9</f>
        <v>17235</v>
      </c>
      <c r="JG19" s="8">
        <f>'C завтраками| Bed and breakfast'!JA21*0.9</f>
        <v>17235</v>
      </c>
      <c r="JH19" s="8">
        <f>'C завтраками| Bed and breakfast'!JB21*0.9</f>
        <v>17235</v>
      </c>
      <c r="JI19" s="8">
        <f>'C завтраками| Bed and breakfast'!JC21*0.9</f>
        <v>17235</v>
      </c>
      <c r="JJ19" s="8">
        <f>'C завтраками| Bed and breakfast'!JD21*0.9</f>
        <v>19395</v>
      </c>
      <c r="JK19" s="8">
        <f>'C завтраками| Bed and breakfast'!JE21*0.9</f>
        <v>19395</v>
      </c>
      <c r="JL19" s="8">
        <f>'C завтраками| Bed and breakfast'!JF21*0.9</f>
        <v>17235</v>
      </c>
      <c r="JM19" s="8">
        <f>'C завтраками| Bed and breakfast'!JG21*0.9</f>
        <v>17235</v>
      </c>
      <c r="JN19" s="8">
        <f>'C завтраками| Bed and breakfast'!JH21*0.9</f>
        <v>17235</v>
      </c>
      <c r="JO19" s="8">
        <f>'C завтраками| Bed and breakfast'!JI21*0.9</f>
        <v>17235</v>
      </c>
      <c r="JP19" s="8">
        <f>'C завтраками| Bed and breakfast'!JJ21*0.9</f>
        <v>17235</v>
      </c>
      <c r="JQ19" s="8">
        <f>'C завтраками| Bed and breakfast'!JK21*0.9</f>
        <v>19395</v>
      </c>
      <c r="JR19" s="8">
        <f>'C завтраками| Bed and breakfast'!JL21*0.9</f>
        <v>19395</v>
      </c>
      <c r="JS19" s="8">
        <f>'C завтраками| Bed and breakfast'!JM21*0.9</f>
        <v>18315</v>
      </c>
      <c r="JT19" s="8">
        <f>'C завтраками| Bed and breakfast'!JN21*0.9</f>
        <v>18315</v>
      </c>
      <c r="JU19" s="8">
        <f>'C завтраками| Bed and breakfast'!JO21*0.9</f>
        <v>18315</v>
      </c>
      <c r="JV19" s="8">
        <f>'C завтраками| Bed and breakfast'!JP21*0.9</f>
        <v>18315</v>
      </c>
    </row>
    <row r="20" spans="1:282" s="53" customFormat="1" x14ac:dyDescent="0.2">
      <c r="A20" s="88">
        <f>A8</f>
        <v>2</v>
      </c>
      <c r="B20" s="8" t="e">
        <f>'C завтраками| Bed and breakfast'!#REF!*0.9</f>
        <v>#REF!</v>
      </c>
      <c r="C20" s="8" t="e">
        <f>'C завтраками| Bed and breakfast'!#REF!*0.9</f>
        <v>#REF!</v>
      </c>
      <c r="D20" s="8" t="e">
        <f>'C завтраками| Bed and breakfast'!#REF!*0.9</f>
        <v>#REF!</v>
      </c>
      <c r="E20" s="8" t="e">
        <f>'C завтраками| Bed and breakfast'!#REF!*0.9</f>
        <v>#REF!</v>
      </c>
      <c r="F20" s="8" t="e">
        <f>'C завтраками| Bed and breakfast'!#REF!*0.9</f>
        <v>#REF!</v>
      </c>
      <c r="G20" s="8" t="e">
        <f>'C завтраками| Bed and breakfast'!#REF!*0.9</f>
        <v>#REF!</v>
      </c>
      <c r="H20" s="8">
        <f>'C завтраками| Bed and breakfast'!B22*0.9</f>
        <v>40050</v>
      </c>
      <c r="I20" s="8">
        <f>'C завтраками| Bed and breakfast'!C22*0.9</f>
        <v>53100</v>
      </c>
      <c r="J20" s="8">
        <f>'C завтраками| Bed and breakfast'!D22*0.9</f>
        <v>53100</v>
      </c>
      <c r="K20" s="8">
        <f>'C завтраками| Bed and breakfast'!E22*0.9</f>
        <v>53100</v>
      </c>
      <c r="L20" s="8">
        <f>'C завтраками| Bed and breakfast'!F22*0.9</f>
        <v>46800</v>
      </c>
      <c r="M20" s="8">
        <f>'C завтраками| Bed and breakfast'!G22*0.9</f>
        <v>46800</v>
      </c>
      <c r="N20" s="8">
        <f>'C завтраками| Bed and breakfast'!H22*0.9</f>
        <v>46800</v>
      </c>
      <c r="O20" s="8">
        <f>'C завтраками| Bed and breakfast'!I22*0.9</f>
        <v>46800</v>
      </c>
      <c r="P20" s="8">
        <f>'C завтраками| Bed and breakfast'!J22*0.9</f>
        <v>46800</v>
      </c>
      <c r="Q20" s="8">
        <f>'C завтраками| Bed and breakfast'!K22*0.9</f>
        <v>46800</v>
      </c>
      <c r="R20" s="8">
        <f>'C завтраками| Bed and breakfast'!L22*0.9</f>
        <v>38610</v>
      </c>
      <c r="S20" s="8">
        <f>'C завтраками| Bed and breakfast'!M22*0.9</f>
        <v>23760</v>
      </c>
      <c r="T20" s="8">
        <f>'C завтраками| Bed and breakfast'!N22*0.9</f>
        <v>23760</v>
      </c>
      <c r="U20" s="8">
        <f>'C завтраками| Bed and breakfast'!O22*0.9</f>
        <v>23760</v>
      </c>
      <c r="V20" s="8">
        <f>'C завтраками| Bed and breakfast'!P22*0.9</f>
        <v>23760</v>
      </c>
      <c r="W20" s="8">
        <f>'C завтраками| Bed and breakfast'!Q22*0.9</f>
        <v>23760</v>
      </c>
      <c r="X20" s="8">
        <f>'C завтраками| Bed and breakfast'!R22*0.9</f>
        <v>25560</v>
      </c>
      <c r="Y20" s="8">
        <f>'C завтраками| Bed and breakfast'!S22*0.9</f>
        <v>25560</v>
      </c>
      <c r="Z20" s="8">
        <f>'C завтраками| Bed and breakfast'!T22*0.9</f>
        <v>25560</v>
      </c>
      <c r="AA20" s="8">
        <f>'C завтраками| Bed and breakfast'!U22*0.9</f>
        <v>25560</v>
      </c>
      <c r="AB20" s="8">
        <f>'C завтраками| Bed and breakfast'!V22*0.9</f>
        <v>25560</v>
      </c>
      <c r="AC20" s="8">
        <f>'C завтраками| Bed and breakfast'!W22*0.9</f>
        <v>23760</v>
      </c>
      <c r="AD20" s="8">
        <f>'C завтраками| Bed and breakfast'!X22*0.9</f>
        <v>23760</v>
      </c>
      <c r="AE20" s="8">
        <f>'C завтраками| Bed and breakfast'!Y22*0.9</f>
        <v>23760</v>
      </c>
      <c r="AF20" s="8">
        <f>'C завтраками| Bed and breakfast'!Z22*0.9</f>
        <v>23760</v>
      </c>
      <c r="AG20" s="8">
        <f>'C завтраками| Bed and breakfast'!AA22*0.9</f>
        <v>23760</v>
      </c>
      <c r="AH20" s="8">
        <f>'C завтраками| Bed and breakfast'!AB22*0.9</f>
        <v>27360</v>
      </c>
      <c r="AI20" s="8">
        <f>'C завтраками| Bed and breakfast'!AC22*0.9</f>
        <v>27360</v>
      </c>
      <c r="AJ20" s="8">
        <f>'C завтраками| Bed and breakfast'!AD22*0.9</f>
        <v>27360</v>
      </c>
      <c r="AK20" s="8">
        <f>'C завтраками| Bed and breakfast'!AE22*0.9</f>
        <v>27360</v>
      </c>
      <c r="AL20" s="8">
        <f>'C завтраками| Bed and breakfast'!AF22*0.9</f>
        <v>27360</v>
      </c>
      <c r="AM20" s="8">
        <f>'C завтраками| Bed and breakfast'!AG22*0.9</f>
        <v>29160</v>
      </c>
      <c r="AN20" s="8">
        <f>'C завтраками| Bed and breakfast'!AH22*0.9</f>
        <v>31410</v>
      </c>
      <c r="AO20" s="8">
        <f>'C завтраками| Bed and breakfast'!AI22*0.9</f>
        <v>32040</v>
      </c>
      <c r="AP20" s="8">
        <f>'C завтраками| Bed and breakfast'!AJ22*0.9</f>
        <v>32040</v>
      </c>
      <c r="AQ20" s="8">
        <f>'C завтраками| Bed and breakfast'!AK22*0.9</f>
        <v>32040</v>
      </c>
      <c r="AR20" s="8">
        <f>'C завтраками| Bed and breakfast'!AL22*0.9</f>
        <v>32040</v>
      </c>
      <c r="AS20" s="8">
        <f>'C завтраками| Bed and breakfast'!AM22*0.9</f>
        <v>32040</v>
      </c>
      <c r="AT20" s="8">
        <f>'C завтраками| Bed and breakfast'!AN22*0.9</f>
        <v>32040</v>
      </c>
      <c r="AU20" s="8">
        <f>'C завтраками| Bed and breakfast'!AO22*0.9</f>
        <v>32040</v>
      </c>
      <c r="AV20" s="8">
        <f>'C завтраками| Bed and breakfast'!AP22*0.9</f>
        <v>32040</v>
      </c>
      <c r="AW20" s="8">
        <f>'C завтраками| Bed and breakfast'!AQ22*0.9</f>
        <v>32040</v>
      </c>
      <c r="AX20" s="8">
        <f>'C завтраками| Bed and breakfast'!AR22*0.9</f>
        <v>32040</v>
      </c>
      <c r="AY20" s="8">
        <f>'C завтраками| Bed and breakfast'!AS22*0.9</f>
        <v>30240</v>
      </c>
      <c r="AZ20" s="8">
        <f>'C завтраками| Bed and breakfast'!AT22*0.9</f>
        <v>30240</v>
      </c>
      <c r="BA20" s="8">
        <f>'C завтраками| Bed and breakfast'!AU22*0.9</f>
        <v>32040</v>
      </c>
      <c r="BB20" s="8">
        <f>'C завтраками| Bed and breakfast'!AV22*0.9</f>
        <v>32040</v>
      </c>
      <c r="BC20" s="8">
        <f>'C завтраками| Bed and breakfast'!AW22*0.9</f>
        <v>33840</v>
      </c>
      <c r="BD20" s="8">
        <f>'C завтраками| Bed and breakfast'!AX22*0.9</f>
        <v>36090</v>
      </c>
      <c r="BE20" s="8">
        <f>'C завтраками| Bed and breakfast'!AY22*0.9</f>
        <v>36090</v>
      </c>
      <c r="BF20" s="8">
        <f>'C завтраками| Bed and breakfast'!AZ22*0.9</f>
        <v>36090</v>
      </c>
      <c r="BG20" s="8">
        <f>'C завтраками| Bed and breakfast'!BA22*0.9</f>
        <v>36090</v>
      </c>
      <c r="BH20" s="8">
        <f>'C завтраками| Bed and breakfast'!BB22*0.9</f>
        <v>38340</v>
      </c>
      <c r="BI20" s="8">
        <f>'C завтраками| Bed and breakfast'!BC22*0.9</f>
        <v>41040</v>
      </c>
      <c r="BJ20" s="8">
        <f>'C завтраками| Bed and breakfast'!BD22*0.9</f>
        <v>41040</v>
      </c>
      <c r="BK20" s="8">
        <f>'C завтраками| Bed and breakfast'!BE22*0.9</f>
        <v>38340</v>
      </c>
      <c r="BL20" s="8">
        <f>'C завтраками| Bed and breakfast'!BF22*0.9</f>
        <v>33840</v>
      </c>
      <c r="BM20" s="8">
        <f>'C завтраками| Bed and breakfast'!BG22*0.9</f>
        <v>33840</v>
      </c>
      <c r="BN20" s="8">
        <f>'C завтраками| Bed and breakfast'!BH22*0.9</f>
        <v>36090</v>
      </c>
      <c r="BO20" s="8">
        <f>'C завтраками| Bed and breakfast'!BI22*0.9</f>
        <v>36090</v>
      </c>
      <c r="BP20" s="8">
        <f>'C завтраками| Bed and breakfast'!BJ22*0.9</f>
        <v>28440</v>
      </c>
      <c r="BQ20" s="8">
        <f>'C завтраками| Bed and breakfast'!BK22*0.9</f>
        <v>28845</v>
      </c>
      <c r="BR20" s="8">
        <f>'C завтраками| Bed and breakfast'!BL22*0.9</f>
        <v>28845</v>
      </c>
      <c r="BS20" s="8">
        <f>'C завтраками| Bed and breakfast'!BM22*0.9</f>
        <v>28845</v>
      </c>
      <c r="BT20" s="8">
        <f>'C завтраками| Bed and breakfast'!BN22*0.9</f>
        <v>27495</v>
      </c>
      <c r="BU20" s="8">
        <f>'C завтраками| Bed and breakfast'!BO22*0.9</f>
        <v>27495</v>
      </c>
      <c r="BV20" s="8">
        <f>'C завтраками| Bed and breakfast'!BP22*0.9</f>
        <v>28845</v>
      </c>
      <c r="BW20" s="8">
        <f>'C завтраками| Bed and breakfast'!BQ22*0.9</f>
        <v>28845</v>
      </c>
      <c r="BX20" s="8">
        <f>'C завтраками| Bed and breakfast'!BR22*0.9</f>
        <v>28845</v>
      </c>
      <c r="BY20" s="8">
        <f>'C завтраками| Bed and breakfast'!BS22*0.9</f>
        <v>27315</v>
      </c>
      <c r="BZ20" s="8">
        <f>'C завтраками| Bed and breakfast'!BT22*0.9</f>
        <v>27315</v>
      </c>
      <c r="CA20" s="8">
        <f>'C завтраками| Bed and breakfast'!BU22*0.9</f>
        <v>27315</v>
      </c>
      <c r="CB20" s="8">
        <f>'C завтраками| Bed and breakfast'!BV22*0.9</f>
        <v>27315</v>
      </c>
      <c r="CC20" s="8">
        <f>'C завтраками| Bed and breakfast'!BW22*0.9</f>
        <v>27315</v>
      </c>
      <c r="CD20" s="8">
        <f>'C завтраками| Bed and breakfast'!BX22*0.9</f>
        <v>27315</v>
      </c>
      <c r="CE20" s="8">
        <f>'C завтраками| Bed and breakfast'!BY22*0.9</f>
        <v>27315</v>
      </c>
      <c r="CF20" s="8">
        <f>'C завтраками| Bed and breakfast'!BZ22*0.9</f>
        <v>27315</v>
      </c>
      <c r="CG20" s="8">
        <f>'C завтраками| Bed and breakfast'!CA22*0.9</f>
        <v>27315</v>
      </c>
      <c r="CH20" s="8">
        <f>'C завтраками| Bed and breakfast'!CB22*0.9</f>
        <v>27315</v>
      </c>
      <c r="CI20" s="8">
        <f>'C завтраками| Bed and breakfast'!CC22*0.9</f>
        <v>27315</v>
      </c>
      <c r="CJ20" s="8">
        <f>'C завтраками| Bed and breakfast'!CD22*0.9</f>
        <v>27315</v>
      </c>
      <c r="CK20" s="8">
        <f>'C завтраками| Bed and breakfast'!CE22*0.9</f>
        <v>27315</v>
      </c>
      <c r="CL20" s="8">
        <f>'C завтраками| Bed and breakfast'!CF22*0.9</f>
        <v>27315</v>
      </c>
      <c r="CM20" s="8">
        <f>'C завтраками| Bed and breakfast'!CG22*0.9</f>
        <v>27315</v>
      </c>
      <c r="CN20" s="8">
        <f>'C завтраками| Bed and breakfast'!CH22*0.9</f>
        <v>27315</v>
      </c>
      <c r="CO20" s="8">
        <f>'C завтраками| Bed and breakfast'!CI22*0.9</f>
        <v>27315</v>
      </c>
      <c r="CP20" s="8">
        <f>'C завтраками| Bed and breakfast'!CJ22*0.9</f>
        <v>27315</v>
      </c>
      <c r="CQ20" s="8">
        <f>'C завтраками| Bed and breakfast'!CK22*0.9</f>
        <v>27315</v>
      </c>
      <c r="CR20" s="8">
        <f>'C завтраками| Bed and breakfast'!CL22*0.9</f>
        <v>27315</v>
      </c>
      <c r="CS20" s="8">
        <f>'C завтраками| Bed and breakfast'!CM22*0.9</f>
        <v>27315</v>
      </c>
      <c r="CT20" s="8">
        <f>'C завтраками| Bed and breakfast'!CN22*0.9</f>
        <v>27315</v>
      </c>
      <c r="CU20" s="8">
        <f>'C завтраками| Bed and breakfast'!CO22*0.9</f>
        <v>27315</v>
      </c>
      <c r="CV20" s="8">
        <f>'C завтраками| Bed and breakfast'!CP22*0.9</f>
        <v>18900</v>
      </c>
      <c r="CW20" s="8">
        <f>'C завтраками| Bed and breakfast'!CQ22*0.9</f>
        <v>18900</v>
      </c>
      <c r="CX20" s="8">
        <f>'C завтраками| Bed and breakfast'!CR22*0.9</f>
        <v>19350</v>
      </c>
      <c r="CY20" s="8">
        <f>'C завтраками| Bed and breakfast'!CS22*0.9</f>
        <v>19350</v>
      </c>
      <c r="CZ20" s="8">
        <f>'C завтраками| Bed and breakfast'!CT22*0.9</f>
        <v>18900</v>
      </c>
      <c r="DA20" s="8">
        <f>'C завтраками| Bed and breakfast'!CU22*0.9</f>
        <v>18900</v>
      </c>
      <c r="DB20" s="8">
        <f>'C завтраками| Bed and breakfast'!CV22*0.9</f>
        <v>18900</v>
      </c>
      <c r="DC20" s="8">
        <f>'C завтраками| Bed and breakfast'!CW22*0.9</f>
        <v>18900</v>
      </c>
      <c r="DD20" s="8">
        <f>'C завтраками| Bed and breakfast'!CX22*0.9</f>
        <v>18900</v>
      </c>
      <c r="DE20" s="8">
        <f>'C завтраками| Bed and breakfast'!CY22*0.9</f>
        <v>19350</v>
      </c>
      <c r="DF20" s="8">
        <f>'C завтраками| Bed and breakfast'!CZ22*0.9</f>
        <v>19350</v>
      </c>
      <c r="DG20" s="8">
        <f>'C завтраками| Bed and breakfast'!DA22*0.9</f>
        <v>18900</v>
      </c>
      <c r="DH20" s="8">
        <f>'C завтраками| Bed and breakfast'!DB22*0.9</f>
        <v>18900</v>
      </c>
      <c r="DI20" s="8">
        <f>'C завтраками| Bed and breakfast'!DC22*0.9</f>
        <v>18900</v>
      </c>
      <c r="DJ20" s="8">
        <f>'C завтраками| Bed and breakfast'!DD22*0.9</f>
        <v>18000</v>
      </c>
      <c r="DK20" s="8">
        <f>'C завтраками| Bed and breakfast'!DE22*0.9</f>
        <v>18000</v>
      </c>
      <c r="DL20" s="8">
        <f>'C завтраками| Bed and breakfast'!DF22*0.9</f>
        <v>18630</v>
      </c>
      <c r="DM20" s="8">
        <f>'C завтраками| Bed and breakfast'!DG22*0.9</f>
        <v>18630</v>
      </c>
      <c r="DN20" s="8">
        <f>'C завтраками| Bed and breakfast'!DH22*0.9</f>
        <v>18000</v>
      </c>
      <c r="DO20" s="8">
        <f>'C завтраками| Bed and breakfast'!DI22*0.9</f>
        <v>18000</v>
      </c>
      <c r="DP20" s="8">
        <f>'C завтраками| Bed and breakfast'!DJ22*0.9</f>
        <v>18000</v>
      </c>
      <c r="DQ20" s="8">
        <f>'C завтраками| Bed and breakfast'!DK22*0.9</f>
        <v>18000</v>
      </c>
      <c r="DR20" s="8">
        <f>'C завтраками| Bed and breakfast'!DL22*0.9</f>
        <v>18000</v>
      </c>
      <c r="DS20" s="8">
        <f>'C завтраками| Bed and breakfast'!DM22*0.9</f>
        <v>18630</v>
      </c>
      <c r="DT20" s="8">
        <f>'C завтраками| Bed and breakfast'!DN22*0.9</f>
        <v>18630</v>
      </c>
      <c r="DU20" s="8">
        <f>'C завтраками| Bed and breakfast'!DO22*0.9</f>
        <v>18000</v>
      </c>
      <c r="DV20" s="8">
        <f>'C завтраками| Bed and breakfast'!DP22*0.9</f>
        <v>18000</v>
      </c>
      <c r="DW20" s="8">
        <f>'C завтраками| Bed and breakfast'!DQ22*0.9</f>
        <v>18000</v>
      </c>
      <c r="DX20" s="8">
        <f>'C завтраками| Bed and breakfast'!DR22*0.9</f>
        <v>18000</v>
      </c>
      <c r="DY20" s="8">
        <f>'C завтраками| Bed and breakfast'!DS22*0.9</f>
        <v>18900</v>
      </c>
      <c r="DZ20" s="8">
        <f>'C завтраками| Bed and breakfast'!DT22*0.9</f>
        <v>18630</v>
      </c>
      <c r="EA20" s="8">
        <f>'C завтраками| Bed and breakfast'!DU22*0.9</f>
        <v>18630</v>
      </c>
      <c r="EB20" s="8">
        <f>'C завтраками| Bed and breakfast'!DV22*0.9</f>
        <v>18630</v>
      </c>
      <c r="EC20" s="8">
        <f>'C завтраками| Bed and breakfast'!DW22*0.9</f>
        <v>17550</v>
      </c>
      <c r="ED20" s="8">
        <f>'C завтраками| Bed and breakfast'!DX22*0.9</f>
        <v>17550</v>
      </c>
      <c r="EE20" s="8">
        <f>'C завтраками| Bed and breakfast'!DY22*0.9</f>
        <v>17550</v>
      </c>
      <c r="EF20" s="8">
        <f>'C завтраками| Bed and breakfast'!DZ22*0.9</f>
        <v>17550</v>
      </c>
      <c r="EG20" s="8">
        <f>'C завтраками| Bed and breakfast'!EA22*0.9</f>
        <v>17550</v>
      </c>
      <c r="EH20" s="8">
        <f>'C завтраками| Bed and breakfast'!EB22*0.9</f>
        <v>18630</v>
      </c>
      <c r="EI20" s="8">
        <f>'C завтраками| Bed and breakfast'!EC22*0.9</f>
        <v>18630</v>
      </c>
      <c r="EJ20" s="8">
        <f>'C завтраками| Bed and breakfast'!ED22*0.9</f>
        <v>18630</v>
      </c>
      <c r="EK20" s="8">
        <f>'C завтраками| Bed and breakfast'!EE22*0.9</f>
        <v>17280</v>
      </c>
      <c r="EL20" s="8">
        <f>'C завтраками| Bed and breakfast'!EF22*0.9</f>
        <v>17280</v>
      </c>
      <c r="EM20" s="8">
        <f>'C завтраками| Bed and breakfast'!EG22*0.9</f>
        <v>17280</v>
      </c>
      <c r="EN20" s="8">
        <f>'C завтраками| Bed and breakfast'!EH22*0.9</f>
        <v>17550</v>
      </c>
      <c r="EO20" s="8">
        <f>'C завтраками| Bed and breakfast'!EI22*0.9</f>
        <v>17550</v>
      </c>
      <c r="EP20" s="8">
        <f>'C завтраками| Bed and breakfast'!EJ22*0.9</f>
        <v>17280</v>
      </c>
      <c r="EQ20" s="8">
        <f>'C завтраками| Bed and breakfast'!EK22*0.9</f>
        <v>17280</v>
      </c>
      <c r="ER20" s="8">
        <f>'C завтраками| Bed and breakfast'!EL22*0.9</f>
        <v>17280</v>
      </c>
      <c r="ES20" s="8">
        <f>'C завтраками| Bed and breakfast'!EM22*0.9</f>
        <v>17280</v>
      </c>
      <c r="ET20" s="8">
        <f>'C завтраками| Bed and breakfast'!EN22*0.9</f>
        <v>17280</v>
      </c>
      <c r="EU20" s="8">
        <f>'C завтраками| Bed and breakfast'!EO22*0.9</f>
        <v>17550</v>
      </c>
      <c r="EV20" s="8">
        <f>'C завтраками| Bed and breakfast'!EP22*0.9</f>
        <v>17550</v>
      </c>
      <c r="EW20" s="8">
        <f>'C завтраками| Bed and breakfast'!EQ22*0.9</f>
        <v>17280</v>
      </c>
      <c r="EX20" s="8">
        <f>'C завтраками| Bed and breakfast'!ER22*0.9</f>
        <v>17280</v>
      </c>
      <c r="EY20" s="8">
        <f>'C завтраками| Bed and breakfast'!ES22*0.9</f>
        <v>17280</v>
      </c>
      <c r="EZ20" s="8">
        <f>'C завтраками| Bed and breakfast'!ET22*0.9</f>
        <v>17280</v>
      </c>
      <c r="FA20" s="8">
        <f>'C завтраками| Bed and breakfast'!EU22*0.9</f>
        <v>17280</v>
      </c>
      <c r="FB20" s="8">
        <f>'C завтраками| Bed and breakfast'!EV22*0.9</f>
        <v>17550</v>
      </c>
      <c r="FC20" s="8">
        <f>'C завтраками| Bed and breakfast'!EW22*0.9</f>
        <v>17550</v>
      </c>
      <c r="FD20" s="8">
        <f>'C завтраками| Bed and breakfast'!EX22*0.9</f>
        <v>18900</v>
      </c>
      <c r="FE20" s="8">
        <f>'C завтраками| Bed and breakfast'!EY22*0.9</f>
        <v>17550</v>
      </c>
      <c r="FF20" s="8">
        <f>'C завтраками| Bed and breakfast'!EZ22*0.9</f>
        <v>17550</v>
      </c>
      <c r="FG20" s="8">
        <f>'C завтраками| Bed and breakfast'!FA22*0.9</f>
        <v>17550</v>
      </c>
      <c r="FH20" s="8">
        <f>'C завтраками| Bed and breakfast'!FB22*0.9</f>
        <v>17550</v>
      </c>
      <c r="FI20" s="8">
        <f>'C завтраками| Bed and breakfast'!FC22*0.9</f>
        <v>24300</v>
      </c>
      <c r="FJ20" s="8">
        <f>'C завтраками| Bed and breakfast'!FD22*0.9</f>
        <v>24300</v>
      </c>
      <c r="FK20" s="8">
        <f>'C завтраками| Bed and breakfast'!FE22*0.9</f>
        <v>24300</v>
      </c>
      <c r="FL20" s="8">
        <f>'C завтраками| Bed and breakfast'!FF22*0.9</f>
        <v>24300</v>
      </c>
      <c r="FM20" s="8">
        <f>'C завтраками| Bed and breakfast'!FG22*0.9</f>
        <v>24300</v>
      </c>
      <c r="FN20" s="8">
        <f>'C завтраками| Bed and breakfast'!FH22*0.9</f>
        <v>24300</v>
      </c>
      <c r="FO20" s="8">
        <f>'C завтраками| Bed and breakfast'!FI22*0.9</f>
        <v>24300</v>
      </c>
      <c r="FP20" s="8">
        <f>'C завтраками| Bed and breakfast'!FJ22*0.9</f>
        <v>24300</v>
      </c>
      <c r="FQ20" s="8">
        <f>'C завтраками| Bed and breakfast'!FK22*0.9</f>
        <v>24300</v>
      </c>
      <c r="FR20" s="8">
        <f>'C завтраками| Bed and breakfast'!FL22*0.9</f>
        <v>24300</v>
      </c>
      <c r="FS20" s="8">
        <f>'C завтраками| Bed and breakfast'!FM22*0.9</f>
        <v>24300</v>
      </c>
      <c r="FT20" s="8">
        <f>'C завтраками| Bed and breakfast'!FN22*0.9</f>
        <v>24300</v>
      </c>
      <c r="FU20" s="8">
        <f>'C завтраками| Bed and breakfast'!FO22*0.9</f>
        <v>24300</v>
      </c>
      <c r="FV20" s="8">
        <f>'C завтраками| Bed and breakfast'!FP22*0.9</f>
        <v>24300</v>
      </c>
      <c r="FW20" s="8">
        <f>'C завтраками| Bed and breakfast'!FQ22*0.9</f>
        <v>24300</v>
      </c>
      <c r="FX20" s="8">
        <f>'C завтраками| Bed and breakfast'!FR22*0.9</f>
        <v>24300</v>
      </c>
      <c r="FY20" s="8">
        <f>'C завтраками| Bed and breakfast'!FS22*0.9</f>
        <v>24300</v>
      </c>
      <c r="FZ20" s="8">
        <f>'C завтраками| Bed and breakfast'!FT22*0.9</f>
        <v>24300</v>
      </c>
      <c r="GA20" s="8">
        <f>'C завтраками| Bed and breakfast'!FU22*0.9</f>
        <v>24300</v>
      </c>
      <c r="GB20" s="8">
        <f>'C завтраками| Bed and breakfast'!FV22*0.9</f>
        <v>24300</v>
      </c>
      <c r="GC20" s="8">
        <f>'C завтраками| Bed and breakfast'!FW22*0.9</f>
        <v>24300</v>
      </c>
      <c r="GD20" s="8">
        <f>'C завтраками| Bed and breakfast'!FX22*0.9</f>
        <v>24300</v>
      </c>
      <c r="GE20" s="8">
        <f>'C завтраками| Bed and breakfast'!FY22*0.9</f>
        <v>24300</v>
      </c>
      <c r="GF20" s="8">
        <f>'C завтраками| Bed and breakfast'!FZ22*0.9</f>
        <v>24300</v>
      </c>
      <c r="GG20" s="8">
        <f>'C завтраками| Bed and breakfast'!GA22*0.9</f>
        <v>17550</v>
      </c>
      <c r="GH20" s="8">
        <f>'C завтраками| Bed and breakfast'!GB22*0.9</f>
        <v>17550</v>
      </c>
      <c r="GI20" s="8">
        <f>'C завтраками| Bed and breakfast'!GC22*0.9</f>
        <v>26010</v>
      </c>
      <c r="GJ20" s="8">
        <f>'C завтраками| Bed and breakfast'!GD22*0.9</f>
        <v>26010</v>
      </c>
      <c r="GK20" s="8">
        <f>'C завтраками| Bed and breakfast'!GE22*0.9</f>
        <v>26010</v>
      </c>
      <c r="GL20" s="8">
        <f>'C завтраками| Bed and breakfast'!GF22*0.9</f>
        <v>26010</v>
      </c>
      <c r="GM20" s="8">
        <f>'C завтраками| Bed and breakfast'!GG22*0.9</f>
        <v>26010</v>
      </c>
      <c r="GN20" s="8">
        <f>'C завтраками| Bed and breakfast'!GH22*0.9</f>
        <v>26010</v>
      </c>
      <c r="GO20" s="8">
        <f>'C завтраками| Bed and breakfast'!GI22*0.9</f>
        <v>26010</v>
      </c>
      <c r="GP20" s="8">
        <f>'C завтраками| Bed and breakfast'!GJ22*0.9</f>
        <v>26010</v>
      </c>
      <c r="GQ20" s="8">
        <f>'C завтраками| Bed and breakfast'!GK22*0.9</f>
        <v>26010</v>
      </c>
      <c r="GR20" s="8">
        <f>'C завтраками| Bed and breakfast'!GL22*0.9</f>
        <v>26010</v>
      </c>
      <c r="GS20" s="8">
        <f>'C завтраками| Bed and breakfast'!GM22*0.9</f>
        <v>20610</v>
      </c>
      <c r="GT20" s="8">
        <f>'C завтраками| Bed and breakfast'!GN22*0.9</f>
        <v>20610</v>
      </c>
      <c r="GU20" s="8">
        <f>'C завтраками| Bed and breakfast'!GO22*0.9</f>
        <v>20610</v>
      </c>
      <c r="GV20" s="8">
        <f>'C завтраками| Bed and breakfast'!GP22*0.9</f>
        <v>20610</v>
      </c>
      <c r="GW20" s="8">
        <f>'C завтраками| Bed and breakfast'!GQ22*0.9</f>
        <v>21060</v>
      </c>
      <c r="GX20" s="8">
        <f>'C завтраками| Bed and breakfast'!GR22*0.9</f>
        <v>21060</v>
      </c>
      <c r="GY20" s="8">
        <f>'C завтраками| Bed and breakfast'!GS22*0.9</f>
        <v>22140</v>
      </c>
      <c r="GZ20" s="8">
        <f>'C завтраками| Bed and breakfast'!GT22*0.9</f>
        <v>22140</v>
      </c>
      <c r="HA20" s="8">
        <f>'C завтраками| Bed and breakfast'!GU22*0.9</f>
        <v>21060</v>
      </c>
      <c r="HB20" s="8">
        <f>'C завтраками| Bed and breakfast'!GV22*0.9</f>
        <v>21060</v>
      </c>
      <c r="HC20" s="8">
        <f>'C завтраками| Bed and breakfast'!GW22*0.9</f>
        <v>21060</v>
      </c>
      <c r="HD20" s="8">
        <f>'C завтраками| Bed and breakfast'!GX22*0.9</f>
        <v>21060</v>
      </c>
      <c r="HE20" s="8">
        <f>'C завтраками| Bed and breakfast'!GY22*0.9</f>
        <v>21060</v>
      </c>
      <c r="HF20" s="8">
        <f>'C завтраками| Bed and breakfast'!GZ22*0.9</f>
        <v>22140</v>
      </c>
      <c r="HG20" s="8">
        <f>'C завтраками| Bed and breakfast'!HA22*0.9</f>
        <v>22140</v>
      </c>
      <c r="HH20" s="8">
        <f>'C завтраками| Bed and breakfast'!HB22*0.9</f>
        <v>21060</v>
      </c>
      <c r="HI20" s="8">
        <f>'C завтраками| Bed and breakfast'!HC22*0.9</f>
        <v>21060</v>
      </c>
      <c r="HJ20" s="8">
        <f>'C завтраками| Bed and breakfast'!HD22*0.9</f>
        <v>21060</v>
      </c>
      <c r="HK20" s="8">
        <f>'C завтраками| Bed and breakfast'!HE22*0.9</f>
        <v>21060</v>
      </c>
      <c r="HL20" s="8">
        <f>'C завтраками| Bed and breakfast'!HF22*0.9</f>
        <v>21060</v>
      </c>
      <c r="HM20" s="8">
        <f>'C завтраками| Bed and breakfast'!HG22*0.9</f>
        <v>18900</v>
      </c>
      <c r="HN20" s="8">
        <f>'C завтраками| Bed and breakfast'!HH22*0.9</f>
        <v>22140</v>
      </c>
      <c r="HO20" s="8">
        <f>'C завтраками| Bed and breakfast'!HI22*0.9</f>
        <v>21060</v>
      </c>
      <c r="HP20" s="8">
        <f>'C завтраками| Bed and breakfast'!HJ22*0.9</f>
        <v>21060</v>
      </c>
      <c r="HQ20" s="8">
        <f>'C завтраками| Bed and breakfast'!HK22*0.9</f>
        <v>21060</v>
      </c>
      <c r="HR20" s="8">
        <f>'C завтраками| Bed and breakfast'!HL22*0.9</f>
        <v>21060</v>
      </c>
      <c r="HS20" s="8">
        <f>'C завтраками| Bed and breakfast'!HM22*0.9</f>
        <v>21060</v>
      </c>
      <c r="HT20" s="8">
        <f>'C завтраками| Bed and breakfast'!HN22*0.9</f>
        <v>22140</v>
      </c>
      <c r="HU20" s="8">
        <f>'C завтраками| Bed and breakfast'!HO22*0.9</f>
        <v>22140</v>
      </c>
      <c r="HV20" s="8">
        <f>'C завтраками| Bed and breakfast'!HP22*0.9</f>
        <v>21060</v>
      </c>
      <c r="HW20" s="8">
        <f>'C завтраками| Bed and breakfast'!HQ22*0.9</f>
        <v>21060</v>
      </c>
      <c r="HX20" s="8">
        <f>'C завтраками| Bed and breakfast'!HR22*0.9</f>
        <v>21060</v>
      </c>
      <c r="HY20" s="8">
        <f>'C завтраками| Bed and breakfast'!HS22*0.9</f>
        <v>21060</v>
      </c>
      <c r="HZ20" s="8">
        <f>'C завтраками| Bed and breakfast'!HT22*0.9</f>
        <v>21060</v>
      </c>
      <c r="IA20" s="8">
        <f>'C завтраками| Bed and breakfast'!HU22*0.9</f>
        <v>22140</v>
      </c>
      <c r="IB20" s="8">
        <f>'C завтраками| Bed and breakfast'!HV22*0.9</f>
        <v>22140</v>
      </c>
      <c r="IC20" s="8">
        <f>'C завтраками| Bed and breakfast'!HW22*0.9</f>
        <v>21060</v>
      </c>
      <c r="ID20" s="8">
        <f>'C завтраками| Bed and breakfast'!HX22*0.9</f>
        <v>21060</v>
      </c>
      <c r="IE20" s="8">
        <f>'C завтраками| Bed and breakfast'!HY22*0.9</f>
        <v>21060</v>
      </c>
      <c r="IF20" s="8">
        <f>'C завтраками| Bed and breakfast'!HZ22*0.9</f>
        <v>21060</v>
      </c>
      <c r="IG20" s="8">
        <f>'C завтраками| Bed and breakfast'!IA22*0.9</f>
        <v>21060</v>
      </c>
      <c r="IH20" s="8">
        <f>'C завтраками| Bed and breakfast'!IB22*0.9</f>
        <v>22140</v>
      </c>
      <c r="II20" s="8">
        <f>'C завтраками| Bed and breakfast'!IC22*0.9</f>
        <v>22140</v>
      </c>
      <c r="IJ20" s="8">
        <f>'C завтраками| Bed and breakfast'!ID22*0.9</f>
        <v>19350</v>
      </c>
      <c r="IK20" s="8">
        <f>'C завтраками| Bed and breakfast'!IE22*0.9</f>
        <v>19350</v>
      </c>
      <c r="IL20" s="8">
        <f>'C завтраками| Bed and breakfast'!IF22*0.9</f>
        <v>19350</v>
      </c>
      <c r="IM20" s="8">
        <f>'C завтраками| Bed and breakfast'!IG22*0.9</f>
        <v>19350</v>
      </c>
      <c r="IN20" s="8">
        <f>'C завтраками| Bed and breakfast'!IH22*0.9</f>
        <v>19350</v>
      </c>
      <c r="IO20" s="8">
        <f>'C завтраками| Bed and breakfast'!II22*0.9</f>
        <v>21060</v>
      </c>
      <c r="IP20" s="8">
        <f>'C завтраками| Bed and breakfast'!IJ22*0.9</f>
        <v>21060</v>
      </c>
      <c r="IQ20" s="8">
        <f>'C завтраками| Bed and breakfast'!IK22*0.9</f>
        <v>18900</v>
      </c>
      <c r="IR20" s="8">
        <f>'C завтраками| Bed and breakfast'!IL22*0.9</f>
        <v>18900</v>
      </c>
      <c r="IS20" s="8">
        <f>'C завтраками| Bed and breakfast'!IM22*0.9</f>
        <v>18900</v>
      </c>
      <c r="IT20" s="8">
        <f>'C завтраками| Bed and breakfast'!IN22*0.9</f>
        <v>18900</v>
      </c>
      <c r="IU20" s="8">
        <f>'C завтраками| Bed and breakfast'!IO22*0.9</f>
        <v>18900</v>
      </c>
      <c r="IV20" s="8">
        <f>'C завтраками| Bed and breakfast'!IP22*0.9</f>
        <v>21060</v>
      </c>
      <c r="IW20" s="8">
        <f>'C завтраками| Bed and breakfast'!IQ22*0.9</f>
        <v>21060</v>
      </c>
      <c r="IX20" s="8">
        <f>'C завтраками| Bed and breakfast'!IR22*0.9</f>
        <v>18900</v>
      </c>
      <c r="IY20" s="8">
        <f>'C завтраками| Bed and breakfast'!IS22*0.9</f>
        <v>18900</v>
      </c>
      <c r="IZ20" s="8">
        <f>'C завтраками| Bed and breakfast'!IT22*0.9</f>
        <v>18900</v>
      </c>
      <c r="JA20" s="8">
        <f>'C завтраками| Bed and breakfast'!IU22*0.9</f>
        <v>18900</v>
      </c>
      <c r="JB20" s="8">
        <f>'C завтраками| Bed and breakfast'!IV22*0.9</f>
        <v>18900</v>
      </c>
      <c r="JC20" s="8">
        <f>'C завтраками| Bed and breakfast'!IW22*0.9</f>
        <v>21060</v>
      </c>
      <c r="JD20" s="8">
        <f>'C завтраками| Bed and breakfast'!IX22*0.9</f>
        <v>21060</v>
      </c>
      <c r="JE20" s="8">
        <f>'C завтраками| Bed and breakfast'!IY22*0.9</f>
        <v>18900</v>
      </c>
      <c r="JF20" s="8">
        <f>'C завтраками| Bed and breakfast'!IZ22*0.9</f>
        <v>18900</v>
      </c>
      <c r="JG20" s="8">
        <f>'C завтраками| Bed and breakfast'!JA22*0.9</f>
        <v>18900</v>
      </c>
      <c r="JH20" s="8">
        <f>'C завтраками| Bed and breakfast'!JB22*0.9</f>
        <v>18900</v>
      </c>
      <c r="JI20" s="8">
        <f>'C завтраками| Bed and breakfast'!JC22*0.9</f>
        <v>18900</v>
      </c>
      <c r="JJ20" s="8">
        <f>'C завтраками| Bed and breakfast'!JD22*0.9</f>
        <v>21060</v>
      </c>
      <c r="JK20" s="8">
        <f>'C завтраками| Bed and breakfast'!JE22*0.9</f>
        <v>21060</v>
      </c>
      <c r="JL20" s="8">
        <f>'C завтраками| Bed and breakfast'!JF22*0.9</f>
        <v>18900</v>
      </c>
      <c r="JM20" s="8">
        <f>'C завтраками| Bed and breakfast'!JG22*0.9</f>
        <v>18900</v>
      </c>
      <c r="JN20" s="8">
        <f>'C завтраками| Bed and breakfast'!JH22*0.9</f>
        <v>18900</v>
      </c>
      <c r="JO20" s="8">
        <f>'C завтраками| Bed and breakfast'!JI22*0.9</f>
        <v>18900</v>
      </c>
      <c r="JP20" s="8">
        <f>'C завтраками| Bed and breakfast'!JJ22*0.9</f>
        <v>18900</v>
      </c>
      <c r="JQ20" s="8">
        <f>'C завтраками| Bed and breakfast'!JK22*0.9</f>
        <v>21060</v>
      </c>
      <c r="JR20" s="8">
        <f>'C завтраками| Bed and breakfast'!JL22*0.9</f>
        <v>21060</v>
      </c>
      <c r="JS20" s="8">
        <f>'C завтраками| Bed and breakfast'!JM22*0.9</f>
        <v>19980</v>
      </c>
      <c r="JT20" s="8">
        <f>'C завтраками| Bed and breakfast'!JN22*0.9</f>
        <v>19980</v>
      </c>
      <c r="JU20" s="8">
        <f>'C завтраками| Bed and breakfast'!JO22*0.9</f>
        <v>19980</v>
      </c>
      <c r="JV20" s="8">
        <f>'C завтраками| Bed and breakfast'!JP22*0.9</f>
        <v>19980</v>
      </c>
    </row>
    <row r="21" spans="1:282" s="53" customFormat="1" x14ac:dyDescent="0.2">
      <c r="A21" s="42" t="s">
        <v>86</v>
      </c>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row>
    <row r="22" spans="1:282" s="53" customFormat="1" x14ac:dyDescent="0.2">
      <c r="A22" s="88">
        <f>A7</f>
        <v>1</v>
      </c>
      <c r="B22" s="8" t="e">
        <f>'C завтраками| Bed and breakfast'!#REF!*0.9</f>
        <v>#REF!</v>
      </c>
      <c r="C22" s="8" t="e">
        <f>'C завтраками| Bed and breakfast'!#REF!*0.9</f>
        <v>#REF!</v>
      </c>
      <c r="D22" s="8" t="e">
        <f>'C завтраками| Bed and breakfast'!#REF!*0.9</f>
        <v>#REF!</v>
      </c>
      <c r="E22" s="8" t="e">
        <f>'C завтраками| Bed and breakfast'!#REF!*0.9</f>
        <v>#REF!</v>
      </c>
      <c r="F22" s="8" t="e">
        <f>'C завтраками| Bed and breakfast'!#REF!*0.9</f>
        <v>#REF!</v>
      </c>
      <c r="G22" s="8" t="e">
        <f>'C завтраками| Bed and breakfast'!#REF!*0.9</f>
        <v>#REF!</v>
      </c>
      <c r="H22" s="8">
        <f>'C завтраками| Bed and breakfast'!B24*0.9</f>
        <v>56025</v>
      </c>
      <c r="I22" s="8">
        <f>'C завтраками| Bed and breakfast'!C24*0.9</f>
        <v>69075</v>
      </c>
      <c r="J22" s="8">
        <f>'C завтраками| Bed and breakfast'!D24*0.9</f>
        <v>69075</v>
      </c>
      <c r="K22" s="8">
        <f>'C завтраками| Bed and breakfast'!E24*0.9</f>
        <v>69075</v>
      </c>
      <c r="L22" s="8">
        <f>'C завтраками| Bed and breakfast'!F24*0.9</f>
        <v>62775</v>
      </c>
      <c r="M22" s="8">
        <f>'C завтраками| Bed and breakfast'!G24*0.9</f>
        <v>62775</v>
      </c>
      <c r="N22" s="8">
        <f>'C завтраками| Bed and breakfast'!H24*0.9</f>
        <v>62775</v>
      </c>
      <c r="O22" s="8">
        <f>'C завтраками| Bed and breakfast'!I24*0.9</f>
        <v>62775</v>
      </c>
      <c r="P22" s="8">
        <f>'C завтраками| Bed and breakfast'!J24*0.9</f>
        <v>62775</v>
      </c>
      <c r="Q22" s="8">
        <f>'C завтраками| Bed and breakfast'!K24*0.9</f>
        <v>62775</v>
      </c>
      <c r="R22" s="8">
        <f>'C завтраками| Bed and breakfast'!L24*0.9</f>
        <v>50805</v>
      </c>
      <c r="S22" s="8">
        <f>'C завтраками| Bed and breakfast'!M24*0.9</f>
        <v>35955</v>
      </c>
      <c r="T22" s="8">
        <f>'C завтраками| Bed and breakfast'!N24*0.9</f>
        <v>35955</v>
      </c>
      <c r="U22" s="8">
        <f>'C завтраками| Bed and breakfast'!O24*0.9</f>
        <v>35955</v>
      </c>
      <c r="V22" s="8">
        <f>'C завтраками| Bed and breakfast'!P24*0.9</f>
        <v>35955</v>
      </c>
      <c r="W22" s="8">
        <f>'C завтраками| Bed and breakfast'!Q24*0.9</f>
        <v>35955</v>
      </c>
      <c r="X22" s="8">
        <f>'C завтраками| Bed and breakfast'!R24*0.9</f>
        <v>37755</v>
      </c>
      <c r="Y22" s="8">
        <f>'C завтраками| Bed and breakfast'!S24*0.9</f>
        <v>37755</v>
      </c>
      <c r="Z22" s="8">
        <f>'C завтраками| Bed and breakfast'!T24*0.9</f>
        <v>37755</v>
      </c>
      <c r="AA22" s="8">
        <f>'C завтраками| Bed and breakfast'!U24*0.9</f>
        <v>37755</v>
      </c>
      <c r="AB22" s="8">
        <f>'C завтраками| Bed and breakfast'!V24*0.9</f>
        <v>37755</v>
      </c>
      <c r="AC22" s="8">
        <f>'C завтраками| Bed and breakfast'!W24*0.9</f>
        <v>35955</v>
      </c>
      <c r="AD22" s="8">
        <f>'C завтраками| Bed and breakfast'!X24*0.9</f>
        <v>35955</v>
      </c>
      <c r="AE22" s="8">
        <f>'C завтраками| Bed and breakfast'!Y24*0.9</f>
        <v>35955</v>
      </c>
      <c r="AF22" s="8">
        <f>'C завтраками| Bed and breakfast'!Z24*0.9</f>
        <v>35955</v>
      </c>
      <c r="AG22" s="8">
        <f>'C завтраками| Bed and breakfast'!AA24*0.9</f>
        <v>35955</v>
      </c>
      <c r="AH22" s="8">
        <f>'C завтраками| Bed and breakfast'!AB24*0.9</f>
        <v>39555</v>
      </c>
      <c r="AI22" s="8">
        <f>'C завтраками| Bed and breakfast'!AC24*0.9</f>
        <v>39555</v>
      </c>
      <c r="AJ22" s="8">
        <f>'C завтраками| Bed and breakfast'!AD24*0.9</f>
        <v>39555</v>
      </c>
      <c r="AK22" s="8">
        <f>'C завтраками| Bed and breakfast'!AE24*0.9</f>
        <v>39555</v>
      </c>
      <c r="AL22" s="8">
        <f>'C завтраками| Bed and breakfast'!AF24*0.9</f>
        <v>39555</v>
      </c>
      <c r="AM22" s="8">
        <f>'C завтраками| Bed and breakfast'!AG24*0.9</f>
        <v>41355</v>
      </c>
      <c r="AN22" s="8">
        <f>'C завтраками| Bed and breakfast'!AH24*0.9</f>
        <v>43605</v>
      </c>
      <c r="AO22" s="8">
        <f>'C завтраками| Bed and breakfast'!AI24*0.9</f>
        <v>48555</v>
      </c>
      <c r="AP22" s="8">
        <f>'C завтраками| Bed and breakfast'!AJ24*0.9</f>
        <v>48555</v>
      </c>
      <c r="AQ22" s="8">
        <f>'C завтраками| Bed and breakfast'!AK24*0.9</f>
        <v>48555</v>
      </c>
      <c r="AR22" s="8">
        <f>'C завтраками| Bed and breakfast'!AL24*0.9</f>
        <v>48555</v>
      </c>
      <c r="AS22" s="8">
        <f>'C завтраками| Bed and breakfast'!AM24*0.9</f>
        <v>48555</v>
      </c>
      <c r="AT22" s="8">
        <f>'C завтраками| Bed and breakfast'!AN24*0.9</f>
        <v>48555</v>
      </c>
      <c r="AU22" s="8">
        <f>'C завтраками| Bed and breakfast'!AO24*0.9</f>
        <v>48555</v>
      </c>
      <c r="AV22" s="8">
        <f>'C завтраками| Bed and breakfast'!AP24*0.9</f>
        <v>48555</v>
      </c>
      <c r="AW22" s="8">
        <f>'C завтраками| Bed and breakfast'!AQ24*0.9</f>
        <v>48555</v>
      </c>
      <c r="AX22" s="8">
        <f>'C завтраками| Bed and breakfast'!AR24*0.9</f>
        <v>48555</v>
      </c>
      <c r="AY22" s="8">
        <f>'C завтраками| Bed and breakfast'!AS24*0.9</f>
        <v>46755</v>
      </c>
      <c r="AZ22" s="8">
        <f>'C завтраками| Bed and breakfast'!AT24*0.9</f>
        <v>46755</v>
      </c>
      <c r="BA22" s="8">
        <f>'C завтраками| Bed and breakfast'!AU24*0.9</f>
        <v>48555</v>
      </c>
      <c r="BB22" s="8">
        <f>'C завтраками| Bed and breakfast'!AV24*0.9</f>
        <v>48555</v>
      </c>
      <c r="BC22" s="8">
        <f>'C завтраками| Bed and breakfast'!AW24*0.9</f>
        <v>50355</v>
      </c>
      <c r="BD22" s="8">
        <f>'C завтраками| Bed and breakfast'!AX24*0.9</f>
        <v>52605</v>
      </c>
      <c r="BE22" s="8">
        <f>'C завтраками| Bed and breakfast'!AY24*0.9</f>
        <v>52605</v>
      </c>
      <c r="BF22" s="8">
        <f>'C завтраками| Bed and breakfast'!AZ24*0.9</f>
        <v>52605</v>
      </c>
      <c r="BG22" s="8">
        <f>'C завтраками| Bed and breakfast'!BA24*0.9</f>
        <v>52605</v>
      </c>
      <c r="BH22" s="8">
        <f>'C завтраками| Bed and breakfast'!BB24*0.9</f>
        <v>54855</v>
      </c>
      <c r="BI22" s="8">
        <f>'C завтраками| Bed and breakfast'!BC24*0.9</f>
        <v>57555</v>
      </c>
      <c r="BJ22" s="8">
        <f>'C завтраками| Bed and breakfast'!BD24*0.9</f>
        <v>57555</v>
      </c>
      <c r="BK22" s="8">
        <f>'C завтраками| Bed and breakfast'!BE24*0.9</f>
        <v>54855</v>
      </c>
      <c r="BL22" s="8">
        <f>'C завтраками| Bed and breakfast'!BF24*0.9</f>
        <v>50355</v>
      </c>
      <c r="BM22" s="8">
        <f>'C завтраками| Bed and breakfast'!BG24*0.9</f>
        <v>50355</v>
      </c>
      <c r="BN22" s="8">
        <f>'C завтраками| Bed and breakfast'!BH24*0.9</f>
        <v>52605</v>
      </c>
      <c r="BO22" s="8">
        <f>'C завтраками| Bed and breakfast'!BI24*0.9</f>
        <v>52605</v>
      </c>
      <c r="BP22" s="8">
        <f>'C завтраками| Bed and breakfast'!BJ24*0.9</f>
        <v>44955</v>
      </c>
      <c r="BQ22" s="8">
        <f>'C завтраками| Bed and breakfast'!BK24*0.9</f>
        <v>45360</v>
      </c>
      <c r="BR22" s="8">
        <f>'C завтраками| Bed and breakfast'!BL24*0.9</f>
        <v>45360</v>
      </c>
      <c r="BS22" s="8">
        <f>'C завтраками| Bed and breakfast'!BM24*0.9</f>
        <v>45360</v>
      </c>
      <c r="BT22" s="8">
        <f>'C завтраками| Bed and breakfast'!BN24*0.9</f>
        <v>44010</v>
      </c>
      <c r="BU22" s="8">
        <f>'C завтраками| Bed and breakfast'!BO24*0.9</f>
        <v>44010</v>
      </c>
      <c r="BV22" s="8">
        <f>'C завтраками| Bed and breakfast'!BP24*0.9</f>
        <v>45360</v>
      </c>
      <c r="BW22" s="8">
        <f>'C завтраками| Bed and breakfast'!BQ24*0.9</f>
        <v>45360</v>
      </c>
      <c r="BX22" s="8">
        <f>'C завтраками| Bed and breakfast'!BR24*0.9</f>
        <v>45360</v>
      </c>
      <c r="BY22" s="8">
        <f>'C завтраками| Bed and breakfast'!BS24*0.9</f>
        <v>39510</v>
      </c>
      <c r="BZ22" s="8">
        <f>'C завтраками| Bed and breakfast'!BT24*0.9</f>
        <v>39510</v>
      </c>
      <c r="CA22" s="8">
        <f>'C завтраками| Bed and breakfast'!BU24*0.9</f>
        <v>39510</v>
      </c>
      <c r="CB22" s="8">
        <f>'C завтраками| Bed and breakfast'!BV24*0.9</f>
        <v>39510</v>
      </c>
      <c r="CC22" s="8">
        <f>'C завтраками| Bed and breakfast'!BW24*0.9</f>
        <v>39510</v>
      </c>
      <c r="CD22" s="8">
        <f>'C завтраками| Bed and breakfast'!BX24*0.9</f>
        <v>39510</v>
      </c>
      <c r="CE22" s="8">
        <f>'C завтраками| Bed and breakfast'!BY24*0.9</f>
        <v>39510</v>
      </c>
      <c r="CF22" s="8">
        <f>'C завтраками| Bed and breakfast'!BZ24*0.9</f>
        <v>39510</v>
      </c>
      <c r="CG22" s="8">
        <f>'C завтраками| Bed and breakfast'!CA24*0.9</f>
        <v>39510</v>
      </c>
      <c r="CH22" s="8">
        <f>'C завтраками| Bed and breakfast'!CB24*0.9</f>
        <v>39510</v>
      </c>
      <c r="CI22" s="8">
        <f>'C завтраками| Bed and breakfast'!CC24*0.9</f>
        <v>39510</v>
      </c>
      <c r="CJ22" s="8">
        <f>'C завтраками| Bed and breakfast'!CD24*0.9</f>
        <v>39510</v>
      </c>
      <c r="CK22" s="8">
        <f>'C завтраками| Bed and breakfast'!CE24*0.9</f>
        <v>39510</v>
      </c>
      <c r="CL22" s="8">
        <f>'C завтраками| Bed and breakfast'!CF24*0.9</f>
        <v>39510</v>
      </c>
      <c r="CM22" s="8">
        <f>'C завтраками| Bed and breakfast'!CG24*0.9</f>
        <v>39510</v>
      </c>
      <c r="CN22" s="8">
        <f>'C завтраками| Bed and breakfast'!CH24*0.9</f>
        <v>39510</v>
      </c>
      <c r="CO22" s="8">
        <f>'C завтраками| Bed and breakfast'!CI24*0.9</f>
        <v>39510</v>
      </c>
      <c r="CP22" s="8">
        <f>'C завтраками| Bed and breakfast'!CJ24*0.9</f>
        <v>39510</v>
      </c>
      <c r="CQ22" s="8">
        <f>'C завтраками| Bed and breakfast'!CK24*0.9</f>
        <v>39510</v>
      </c>
      <c r="CR22" s="8">
        <f>'C завтраками| Bed and breakfast'!CL24*0.9</f>
        <v>39510</v>
      </c>
      <c r="CS22" s="8">
        <f>'C завтраками| Bed and breakfast'!CM24*0.9</f>
        <v>39510</v>
      </c>
      <c r="CT22" s="8">
        <f>'C завтраками| Bed and breakfast'!CN24*0.9</f>
        <v>39510</v>
      </c>
      <c r="CU22" s="8">
        <f>'C завтраками| Bed and breakfast'!CO24*0.9</f>
        <v>39510</v>
      </c>
      <c r="CV22" s="8">
        <f>'C завтраками| Bed and breakfast'!CP24*0.9</f>
        <v>31185</v>
      </c>
      <c r="CW22" s="8">
        <f>'C завтраками| Bed and breakfast'!CQ24*0.9</f>
        <v>31185</v>
      </c>
      <c r="CX22" s="8">
        <f>'C завтраками| Bed and breakfast'!CR24*0.9</f>
        <v>31635</v>
      </c>
      <c r="CY22" s="8">
        <f>'C завтраками| Bed and breakfast'!CS24*0.9</f>
        <v>31635</v>
      </c>
      <c r="CZ22" s="8">
        <f>'C завтраками| Bed and breakfast'!CT24*0.9</f>
        <v>31185</v>
      </c>
      <c r="DA22" s="8">
        <f>'C завтраками| Bed and breakfast'!CU24*0.9</f>
        <v>31185</v>
      </c>
      <c r="DB22" s="8">
        <f>'C завтраками| Bed and breakfast'!CV24*0.9</f>
        <v>31185</v>
      </c>
      <c r="DC22" s="8">
        <f>'C завтраками| Bed and breakfast'!CW24*0.9</f>
        <v>31185</v>
      </c>
      <c r="DD22" s="8">
        <f>'C завтраками| Bed and breakfast'!CX24*0.9</f>
        <v>31185</v>
      </c>
      <c r="DE22" s="8">
        <f>'C завтраками| Bed and breakfast'!CY24*0.9</f>
        <v>31635</v>
      </c>
      <c r="DF22" s="8">
        <f>'C завтраками| Bed and breakfast'!CZ24*0.9</f>
        <v>31635</v>
      </c>
      <c r="DG22" s="8">
        <f>'C завтраками| Bed and breakfast'!DA24*0.9</f>
        <v>31185</v>
      </c>
      <c r="DH22" s="8">
        <f>'C завтраками| Bed and breakfast'!DB24*0.9</f>
        <v>31185</v>
      </c>
      <c r="DI22" s="8">
        <f>'C завтраками| Bed and breakfast'!DC24*0.9</f>
        <v>31185</v>
      </c>
      <c r="DJ22" s="8">
        <f>'C завтраками| Bed and breakfast'!DD24*0.9</f>
        <v>30285</v>
      </c>
      <c r="DK22" s="8">
        <f>'C завтраками| Bed and breakfast'!DE24*0.9</f>
        <v>30285</v>
      </c>
      <c r="DL22" s="8">
        <f>'C завтраками| Bed and breakfast'!DF24*0.9</f>
        <v>30915</v>
      </c>
      <c r="DM22" s="8">
        <f>'C завтраками| Bed and breakfast'!DG24*0.9</f>
        <v>30915</v>
      </c>
      <c r="DN22" s="8">
        <f>'C завтраками| Bed and breakfast'!DH24*0.9</f>
        <v>30285</v>
      </c>
      <c r="DO22" s="8">
        <f>'C завтраками| Bed and breakfast'!DI24*0.9</f>
        <v>30285</v>
      </c>
      <c r="DP22" s="8">
        <f>'C завтраками| Bed and breakfast'!DJ24*0.9</f>
        <v>30285</v>
      </c>
      <c r="DQ22" s="8">
        <f>'C завтраками| Bed and breakfast'!DK24*0.9</f>
        <v>30285</v>
      </c>
      <c r="DR22" s="8">
        <f>'C завтраками| Bed and breakfast'!DL24*0.9</f>
        <v>30285</v>
      </c>
      <c r="DS22" s="8">
        <f>'C завтраками| Bed and breakfast'!DM24*0.9</f>
        <v>30915</v>
      </c>
      <c r="DT22" s="8">
        <f>'C завтраками| Bed and breakfast'!DN24*0.9</f>
        <v>30915</v>
      </c>
      <c r="DU22" s="8">
        <f>'C завтраками| Bed and breakfast'!DO24*0.9</f>
        <v>30285</v>
      </c>
      <c r="DV22" s="8">
        <f>'C завтраками| Bed and breakfast'!DP24*0.9</f>
        <v>30285</v>
      </c>
      <c r="DW22" s="8">
        <f>'C завтраками| Bed and breakfast'!DQ24*0.9</f>
        <v>30285</v>
      </c>
      <c r="DX22" s="8">
        <f>'C завтраками| Bed and breakfast'!DR24*0.9</f>
        <v>30285</v>
      </c>
      <c r="DY22" s="8">
        <f>'C завтраками| Bed and breakfast'!DS24*0.9</f>
        <v>31185</v>
      </c>
      <c r="DZ22" s="8">
        <f>'C завтраками| Bed and breakfast'!DT24*0.9</f>
        <v>30915</v>
      </c>
      <c r="EA22" s="8">
        <f>'C завтраками| Bed and breakfast'!DU24*0.9</f>
        <v>30915</v>
      </c>
      <c r="EB22" s="8">
        <f>'C завтраками| Bed and breakfast'!DV24*0.9</f>
        <v>30915</v>
      </c>
      <c r="EC22" s="8">
        <f>'C завтраками| Bed and breakfast'!DW24*0.9</f>
        <v>29835</v>
      </c>
      <c r="ED22" s="8">
        <f>'C завтраками| Bed and breakfast'!DX24*0.9</f>
        <v>29835</v>
      </c>
      <c r="EE22" s="8">
        <f>'C завтраками| Bed and breakfast'!DY24*0.9</f>
        <v>29835</v>
      </c>
      <c r="EF22" s="8">
        <f>'C завтраками| Bed and breakfast'!DZ24*0.9</f>
        <v>29835</v>
      </c>
      <c r="EG22" s="8">
        <f>'C завтраками| Bed and breakfast'!EA24*0.9</f>
        <v>29835</v>
      </c>
      <c r="EH22" s="8">
        <f>'C завтраками| Bed and breakfast'!EB24*0.9</f>
        <v>30915</v>
      </c>
      <c r="EI22" s="8">
        <f>'C завтраками| Bed and breakfast'!EC24*0.9</f>
        <v>30915</v>
      </c>
      <c r="EJ22" s="8">
        <f>'C завтраками| Bed and breakfast'!ED24*0.9</f>
        <v>30915</v>
      </c>
      <c r="EK22" s="8">
        <f>'C завтраками| Bed and breakfast'!EE24*0.9</f>
        <v>29565</v>
      </c>
      <c r="EL22" s="8">
        <f>'C завтраками| Bed and breakfast'!EF24*0.9</f>
        <v>29565</v>
      </c>
      <c r="EM22" s="8">
        <f>'C завтраками| Bed and breakfast'!EG24*0.9</f>
        <v>29565</v>
      </c>
      <c r="EN22" s="8">
        <f>'C завтраками| Bed and breakfast'!EH24*0.9</f>
        <v>29835</v>
      </c>
      <c r="EO22" s="8">
        <f>'C завтраками| Bed and breakfast'!EI24*0.9</f>
        <v>29835</v>
      </c>
      <c r="EP22" s="8">
        <f>'C завтраками| Bed and breakfast'!EJ24*0.9</f>
        <v>29565</v>
      </c>
      <c r="EQ22" s="8">
        <f>'C завтраками| Bed and breakfast'!EK24*0.9</f>
        <v>29565</v>
      </c>
      <c r="ER22" s="8">
        <f>'C завтраками| Bed and breakfast'!EL24*0.9</f>
        <v>29565</v>
      </c>
      <c r="ES22" s="8">
        <f>'C завтраками| Bed and breakfast'!EM24*0.9</f>
        <v>29565</v>
      </c>
      <c r="ET22" s="8">
        <f>'C завтраками| Bed and breakfast'!EN24*0.9</f>
        <v>29565</v>
      </c>
      <c r="EU22" s="8">
        <f>'C завтраками| Bed and breakfast'!EO24*0.9</f>
        <v>29835</v>
      </c>
      <c r="EV22" s="8">
        <f>'C завтраками| Bed and breakfast'!EP24*0.9</f>
        <v>29835</v>
      </c>
      <c r="EW22" s="8">
        <f>'C завтраками| Bed and breakfast'!EQ24*0.9</f>
        <v>29565</v>
      </c>
      <c r="EX22" s="8">
        <f>'C завтраками| Bed and breakfast'!ER24*0.9</f>
        <v>29565</v>
      </c>
      <c r="EY22" s="8">
        <f>'C завтраками| Bed and breakfast'!ES24*0.9</f>
        <v>29565</v>
      </c>
      <c r="EZ22" s="8">
        <f>'C завтраками| Bed and breakfast'!ET24*0.9</f>
        <v>29565</v>
      </c>
      <c r="FA22" s="8">
        <f>'C завтраками| Bed and breakfast'!EU24*0.9</f>
        <v>29565</v>
      </c>
      <c r="FB22" s="8">
        <f>'C завтраками| Bed and breakfast'!EV24*0.9</f>
        <v>29835</v>
      </c>
      <c r="FC22" s="8">
        <f>'C завтраками| Bed and breakfast'!EW24*0.9</f>
        <v>29835</v>
      </c>
      <c r="FD22" s="8">
        <f>'C завтраками| Bed and breakfast'!EX24*0.9</f>
        <v>31185</v>
      </c>
      <c r="FE22" s="8">
        <f>'C завтраками| Bed and breakfast'!EY24*0.9</f>
        <v>29835</v>
      </c>
      <c r="FF22" s="8">
        <f>'C завтраками| Bed and breakfast'!EZ24*0.9</f>
        <v>29835</v>
      </c>
      <c r="FG22" s="8">
        <f>'C завтраками| Bed and breakfast'!FA24*0.9</f>
        <v>29835</v>
      </c>
      <c r="FH22" s="8">
        <f>'C завтраками| Bed and breakfast'!FB24*0.9</f>
        <v>29835</v>
      </c>
      <c r="FI22" s="8">
        <f>'C завтраками| Bed and breakfast'!FC24*0.9</f>
        <v>36585</v>
      </c>
      <c r="FJ22" s="8">
        <f>'C завтраками| Bed and breakfast'!FD24*0.9</f>
        <v>36585</v>
      </c>
      <c r="FK22" s="8">
        <f>'C завтраками| Bed and breakfast'!FE24*0.9</f>
        <v>36585</v>
      </c>
      <c r="FL22" s="8">
        <f>'C завтраками| Bed and breakfast'!FF24*0.9</f>
        <v>36585</v>
      </c>
      <c r="FM22" s="8">
        <f>'C завтраками| Bed and breakfast'!FG24*0.9</f>
        <v>36585</v>
      </c>
      <c r="FN22" s="8">
        <f>'C завтраками| Bed and breakfast'!FH24*0.9</f>
        <v>36585</v>
      </c>
      <c r="FO22" s="8">
        <f>'C завтраками| Bed and breakfast'!FI24*0.9</f>
        <v>36585</v>
      </c>
      <c r="FP22" s="8">
        <f>'C завтраками| Bed and breakfast'!FJ24*0.9</f>
        <v>36585</v>
      </c>
      <c r="FQ22" s="8">
        <f>'C завтраками| Bed and breakfast'!FK24*0.9</f>
        <v>36585</v>
      </c>
      <c r="FR22" s="8">
        <f>'C завтраками| Bed and breakfast'!FL24*0.9</f>
        <v>36585</v>
      </c>
      <c r="FS22" s="8">
        <f>'C завтраками| Bed and breakfast'!FM24*0.9</f>
        <v>36585</v>
      </c>
      <c r="FT22" s="8">
        <f>'C завтраками| Bed and breakfast'!FN24*0.9</f>
        <v>36585</v>
      </c>
      <c r="FU22" s="8">
        <f>'C завтраками| Bed and breakfast'!FO24*0.9</f>
        <v>36585</v>
      </c>
      <c r="FV22" s="8">
        <f>'C завтраками| Bed and breakfast'!FP24*0.9</f>
        <v>36585</v>
      </c>
      <c r="FW22" s="8">
        <f>'C завтраками| Bed and breakfast'!FQ24*0.9</f>
        <v>36585</v>
      </c>
      <c r="FX22" s="8">
        <f>'C завтраками| Bed and breakfast'!FR24*0.9</f>
        <v>36585</v>
      </c>
      <c r="FY22" s="8">
        <f>'C завтраками| Bed and breakfast'!FS24*0.9</f>
        <v>36585</v>
      </c>
      <c r="FZ22" s="8">
        <f>'C завтраками| Bed and breakfast'!FT24*0.9</f>
        <v>36585</v>
      </c>
      <c r="GA22" s="8">
        <f>'C завтраками| Bed and breakfast'!FU24*0.9</f>
        <v>36585</v>
      </c>
      <c r="GB22" s="8">
        <f>'C завтраками| Bed and breakfast'!FV24*0.9</f>
        <v>36585</v>
      </c>
      <c r="GC22" s="8">
        <f>'C завтраками| Bed and breakfast'!FW24*0.9</f>
        <v>36585</v>
      </c>
      <c r="GD22" s="8">
        <f>'C завтраками| Bed and breakfast'!FX24*0.9</f>
        <v>36585</v>
      </c>
      <c r="GE22" s="8">
        <f>'C завтраками| Bed and breakfast'!FY24*0.9</f>
        <v>36585</v>
      </c>
      <c r="GF22" s="8">
        <f>'C завтраками| Bed and breakfast'!FZ24*0.9</f>
        <v>36585</v>
      </c>
      <c r="GG22" s="8">
        <f>'C завтраками| Bed and breakfast'!GA24*0.9</f>
        <v>29835</v>
      </c>
      <c r="GH22" s="8">
        <f>'C завтраками| Bed and breakfast'!GB24*0.9</f>
        <v>29835</v>
      </c>
      <c r="GI22" s="8">
        <f>'C завтраками| Bed and breakfast'!GC24*0.9</f>
        <v>38295</v>
      </c>
      <c r="GJ22" s="8">
        <f>'C завтраками| Bed and breakfast'!GD24*0.9</f>
        <v>38295</v>
      </c>
      <c r="GK22" s="8">
        <f>'C завтраками| Bed and breakfast'!GE24*0.9</f>
        <v>38295</v>
      </c>
      <c r="GL22" s="8">
        <f>'C завтраками| Bed and breakfast'!GF24*0.9</f>
        <v>38295</v>
      </c>
      <c r="GM22" s="8">
        <f>'C завтраками| Bed and breakfast'!GG24*0.9</f>
        <v>38295</v>
      </c>
      <c r="GN22" s="8">
        <f>'C завтраками| Bed and breakfast'!GH24*0.9</f>
        <v>38295</v>
      </c>
      <c r="GO22" s="8">
        <f>'C завтраками| Bed and breakfast'!GI24*0.9</f>
        <v>38295</v>
      </c>
      <c r="GP22" s="8">
        <f>'C завтраками| Bed and breakfast'!GJ24*0.9</f>
        <v>38295</v>
      </c>
      <c r="GQ22" s="8">
        <f>'C завтраками| Bed and breakfast'!GK24*0.9</f>
        <v>38295</v>
      </c>
      <c r="GR22" s="8">
        <f>'C завтраками| Bed and breakfast'!GL24*0.9</f>
        <v>38295</v>
      </c>
      <c r="GS22" s="8">
        <f>'C завтраками| Bed and breakfast'!GM24*0.9</f>
        <v>32895</v>
      </c>
      <c r="GT22" s="8">
        <f>'C завтраками| Bed and breakfast'!GN24*0.9</f>
        <v>32895</v>
      </c>
      <c r="GU22" s="8">
        <f>'C завтраками| Bed and breakfast'!GO24*0.9</f>
        <v>32895</v>
      </c>
      <c r="GV22" s="8">
        <f>'C завтраками| Bed and breakfast'!GP24*0.9</f>
        <v>32895</v>
      </c>
      <c r="GW22" s="8">
        <f>'C завтраками| Bed and breakfast'!GQ24*0.9</f>
        <v>33345</v>
      </c>
      <c r="GX22" s="8">
        <f>'C завтраками| Bed and breakfast'!GR24*0.9</f>
        <v>33345</v>
      </c>
      <c r="GY22" s="8">
        <f>'C завтраками| Bed and breakfast'!GS24*0.9</f>
        <v>34425</v>
      </c>
      <c r="GZ22" s="8">
        <f>'C завтраками| Bed and breakfast'!GT24*0.9</f>
        <v>34425</v>
      </c>
      <c r="HA22" s="8">
        <f>'C завтраками| Bed and breakfast'!GU24*0.9</f>
        <v>33345</v>
      </c>
      <c r="HB22" s="8">
        <f>'C завтраками| Bed and breakfast'!GV24*0.9</f>
        <v>33345</v>
      </c>
      <c r="HC22" s="8">
        <f>'C завтраками| Bed and breakfast'!GW24*0.9</f>
        <v>33345</v>
      </c>
      <c r="HD22" s="8">
        <f>'C завтраками| Bed and breakfast'!GX24*0.9</f>
        <v>33345</v>
      </c>
      <c r="HE22" s="8">
        <f>'C завтраками| Bed and breakfast'!GY24*0.9</f>
        <v>33345</v>
      </c>
      <c r="HF22" s="8">
        <f>'C завтраками| Bed and breakfast'!GZ24*0.9</f>
        <v>34425</v>
      </c>
      <c r="HG22" s="8">
        <f>'C завтраками| Bed and breakfast'!HA24*0.9</f>
        <v>34425</v>
      </c>
      <c r="HH22" s="8">
        <f>'C завтраками| Bed and breakfast'!HB24*0.9</f>
        <v>33345</v>
      </c>
      <c r="HI22" s="8">
        <f>'C завтраками| Bed and breakfast'!HC24*0.9</f>
        <v>33345</v>
      </c>
      <c r="HJ22" s="8">
        <f>'C завтраками| Bed and breakfast'!HD24*0.9</f>
        <v>33345</v>
      </c>
      <c r="HK22" s="8">
        <f>'C завтраками| Bed and breakfast'!HE24*0.9</f>
        <v>33345</v>
      </c>
      <c r="HL22" s="8">
        <f>'C завтраками| Bed and breakfast'!HF24*0.9</f>
        <v>33345</v>
      </c>
      <c r="HM22" s="8">
        <f>'C завтраками| Bed and breakfast'!HG24*0.9</f>
        <v>31185</v>
      </c>
      <c r="HN22" s="8">
        <f>'C завтраками| Bed and breakfast'!HH24*0.9</f>
        <v>34425</v>
      </c>
      <c r="HO22" s="8">
        <f>'C завтраками| Bed and breakfast'!HI24*0.9</f>
        <v>33345</v>
      </c>
      <c r="HP22" s="8">
        <f>'C завтраками| Bed and breakfast'!HJ24*0.9</f>
        <v>33345</v>
      </c>
      <c r="HQ22" s="8">
        <f>'C завтраками| Bed and breakfast'!HK24*0.9</f>
        <v>33345</v>
      </c>
      <c r="HR22" s="8">
        <f>'C завтраками| Bed and breakfast'!HL24*0.9</f>
        <v>33345</v>
      </c>
      <c r="HS22" s="8">
        <f>'C завтраками| Bed and breakfast'!HM24*0.9</f>
        <v>33345</v>
      </c>
      <c r="HT22" s="8">
        <f>'C завтраками| Bed and breakfast'!HN24*0.9</f>
        <v>34425</v>
      </c>
      <c r="HU22" s="8">
        <f>'C завтраками| Bed and breakfast'!HO24*0.9</f>
        <v>34425</v>
      </c>
      <c r="HV22" s="8">
        <f>'C завтраками| Bed and breakfast'!HP24*0.9</f>
        <v>33345</v>
      </c>
      <c r="HW22" s="8">
        <f>'C завтраками| Bed and breakfast'!HQ24*0.9</f>
        <v>33345</v>
      </c>
      <c r="HX22" s="8">
        <f>'C завтраками| Bed and breakfast'!HR24*0.9</f>
        <v>33345</v>
      </c>
      <c r="HY22" s="8">
        <f>'C завтраками| Bed and breakfast'!HS24*0.9</f>
        <v>33345</v>
      </c>
      <c r="HZ22" s="8">
        <f>'C завтраками| Bed and breakfast'!HT24*0.9</f>
        <v>33345</v>
      </c>
      <c r="IA22" s="8">
        <f>'C завтраками| Bed and breakfast'!HU24*0.9</f>
        <v>34425</v>
      </c>
      <c r="IB22" s="8">
        <f>'C завтраками| Bed and breakfast'!HV24*0.9</f>
        <v>34425</v>
      </c>
      <c r="IC22" s="8">
        <f>'C завтраками| Bed and breakfast'!HW24*0.9</f>
        <v>33345</v>
      </c>
      <c r="ID22" s="8">
        <f>'C завтраками| Bed and breakfast'!HX24*0.9</f>
        <v>33345</v>
      </c>
      <c r="IE22" s="8">
        <f>'C завтраками| Bed and breakfast'!HY24*0.9</f>
        <v>33345</v>
      </c>
      <c r="IF22" s="8">
        <f>'C завтраками| Bed and breakfast'!HZ24*0.9</f>
        <v>33345</v>
      </c>
      <c r="IG22" s="8">
        <f>'C завтраками| Bed and breakfast'!IA24*0.9</f>
        <v>33345</v>
      </c>
      <c r="IH22" s="8">
        <f>'C завтраками| Bed and breakfast'!IB24*0.9</f>
        <v>34425</v>
      </c>
      <c r="II22" s="8">
        <f>'C завтраками| Bed and breakfast'!IC24*0.9</f>
        <v>34425</v>
      </c>
      <c r="IJ22" s="8">
        <f>'C завтраками| Bed and breakfast'!ID24*0.9</f>
        <v>31635</v>
      </c>
      <c r="IK22" s="8">
        <f>'C завтраками| Bed and breakfast'!IE24*0.9</f>
        <v>31635</v>
      </c>
      <c r="IL22" s="8">
        <f>'C завтраками| Bed and breakfast'!IF24*0.9</f>
        <v>31635</v>
      </c>
      <c r="IM22" s="8">
        <f>'C завтраками| Bed and breakfast'!IG24*0.9</f>
        <v>31635</v>
      </c>
      <c r="IN22" s="8">
        <f>'C завтраками| Bed and breakfast'!IH24*0.9</f>
        <v>31635</v>
      </c>
      <c r="IO22" s="8">
        <f>'C завтраками| Bed and breakfast'!II24*0.9</f>
        <v>33345</v>
      </c>
      <c r="IP22" s="8">
        <f>'C завтраками| Bed and breakfast'!IJ24*0.9</f>
        <v>33345</v>
      </c>
      <c r="IQ22" s="8">
        <f>'C завтраками| Bed and breakfast'!IK24*0.9</f>
        <v>31185</v>
      </c>
      <c r="IR22" s="8">
        <f>'C завтраками| Bed and breakfast'!IL24*0.9</f>
        <v>31185</v>
      </c>
      <c r="IS22" s="8">
        <f>'C завтраками| Bed and breakfast'!IM24*0.9</f>
        <v>31185</v>
      </c>
      <c r="IT22" s="8">
        <f>'C завтраками| Bed and breakfast'!IN24*0.9</f>
        <v>31185</v>
      </c>
      <c r="IU22" s="8">
        <f>'C завтраками| Bed and breakfast'!IO24*0.9</f>
        <v>31185</v>
      </c>
      <c r="IV22" s="8">
        <f>'C завтраками| Bed and breakfast'!IP24*0.9</f>
        <v>33345</v>
      </c>
      <c r="IW22" s="8">
        <f>'C завтраками| Bed and breakfast'!IQ24*0.9</f>
        <v>33345</v>
      </c>
      <c r="IX22" s="8">
        <f>'C завтраками| Bed and breakfast'!IR24*0.9</f>
        <v>31185</v>
      </c>
      <c r="IY22" s="8">
        <f>'C завтраками| Bed and breakfast'!IS24*0.9</f>
        <v>31185</v>
      </c>
      <c r="IZ22" s="8">
        <f>'C завтраками| Bed and breakfast'!IT24*0.9</f>
        <v>31185</v>
      </c>
      <c r="JA22" s="8">
        <f>'C завтраками| Bed and breakfast'!IU24*0.9</f>
        <v>31185</v>
      </c>
      <c r="JB22" s="8">
        <f>'C завтраками| Bed and breakfast'!IV24*0.9</f>
        <v>31185</v>
      </c>
      <c r="JC22" s="8">
        <f>'C завтраками| Bed and breakfast'!IW24*0.9</f>
        <v>33345</v>
      </c>
      <c r="JD22" s="8">
        <f>'C завтраками| Bed and breakfast'!IX24*0.9</f>
        <v>33345</v>
      </c>
      <c r="JE22" s="8">
        <f>'C завтраками| Bed and breakfast'!IY24*0.9</f>
        <v>31185</v>
      </c>
      <c r="JF22" s="8">
        <f>'C завтраками| Bed and breakfast'!IZ24*0.9</f>
        <v>31185</v>
      </c>
      <c r="JG22" s="8">
        <f>'C завтраками| Bed and breakfast'!JA24*0.9</f>
        <v>31185</v>
      </c>
      <c r="JH22" s="8">
        <f>'C завтраками| Bed and breakfast'!JB24*0.9</f>
        <v>31185</v>
      </c>
      <c r="JI22" s="8">
        <f>'C завтраками| Bed and breakfast'!JC24*0.9</f>
        <v>31185</v>
      </c>
      <c r="JJ22" s="8">
        <f>'C завтраками| Bed and breakfast'!JD24*0.9</f>
        <v>33345</v>
      </c>
      <c r="JK22" s="8">
        <f>'C завтраками| Bed and breakfast'!JE24*0.9</f>
        <v>33345</v>
      </c>
      <c r="JL22" s="8">
        <f>'C завтраками| Bed and breakfast'!JF24*0.9</f>
        <v>31185</v>
      </c>
      <c r="JM22" s="8">
        <f>'C завтраками| Bed and breakfast'!JG24*0.9</f>
        <v>31185</v>
      </c>
      <c r="JN22" s="8">
        <f>'C завтраками| Bed and breakfast'!JH24*0.9</f>
        <v>31185</v>
      </c>
      <c r="JO22" s="8">
        <f>'C завтраками| Bed and breakfast'!JI24*0.9</f>
        <v>31185</v>
      </c>
      <c r="JP22" s="8">
        <f>'C завтраками| Bed and breakfast'!JJ24*0.9</f>
        <v>31185</v>
      </c>
      <c r="JQ22" s="8">
        <f>'C завтраками| Bed and breakfast'!JK24*0.9</f>
        <v>33345</v>
      </c>
      <c r="JR22" s="8">
        <f>'C завтраками| Bed and breakfast'!JL24*0.9</f>
        <v>33345</v>
      </c>
      <c r="JS22" s="8">
        <f>'C завтраками| Bed and breakfast'!JM24*0.9</f>
        <v>32265</v>
      </c>
      <c r="JT22" s="8">
        <f>'C завтраками| Bed and breakfast'!JN24*0.9</f>
        <v>32265</v>
      </c>
      <c r="JU22" s="8">
        <f>'C завтраками| Bed and breakfast'!JO24*0.9</f>
        <v>32265</v>
      </c>
      <c r="JV22" s="8">
        <f>'C завтраками| Bed and breakfast'!JP24*0.9</f>
        <v>32265</v>
      </c>
    </row>
    <row r="23" spans="1:282" s="53" customFormat="1" x14ac:dyDescent="0.2">
      <c r="A23" s="88">
        <f>A8</f>
        <v>2</v>
      </c>
      <c r="B23" s="8" t="e">
        <f>'C завтраками| Bed and breakfast'!#REF!*0.9</f>
        <v>#REF!</v>
      </c>
      <c r="C23" s="8" t="e">
        <f>'C завтраками| Bed and breakfast'!#REF!*0.9</f>
        <v>#REF!</v>
      </c>
      <c r="D23" s="8" t="e">
        <f>'C завтраками| Bed and breakfast'!#REF!*0.9</f>
        <v>#REF!</v>
      </c>
      <c r="E23" s="8" t="e">
        <f>'C завтраками| Bed and breakfast'!#REF!*0.9</f>
        <v>#REF!</v>
      </c>
      <c r="F23" s="8" t="e">
        <f>'C завтраками| Bed and breakfast'!#REF!*0.9</f>
        <v>#REF!</v>
      </c>
      <c r="G23" s="8" t="e">
        <f>'C завтраками| Bed and breakfast'!#REF!*0.9</f>
        <v>#REF!</v>
      </c>
      <c r="H23" s="8">
        <f>'C завтраками| Bed and breakfast'!B25*0.9</f>
        <v>58050</v>
      </c>
      <c r="I23" s="8">
        <f>'C завтраками| Bed and breakfast'!C25*0.9</f>
        <v>71100</v>
      </c>
      <c r="J23" s="8">
        <f>'C завтраками| Bed and breakfast'!D25*0.9</f>
        <v>71100</v>
      </c>
      <c r="K23" s="8">
        <f>'C завтраками| Bed and breakfast'!E25*0.9</f>
        <v>71100</v>
      </c>
      <c r="L23" s="8">
        <f>'C завтраками| Bed and breakfast'!F25*0.9</f>
        <v>64800</v>
      </c>
      <c r="M23" s="8">
        <f>'C завтраками| Bed and breakfast'!G25*0.9</f>
        <v>64800</v>
      </c>
      <c r="N23" s="8">
        <f>'C завтраками| Bed and breakfast'!H25*0.9</f>
        <v>64800</v>
      </c>
      <c r="O23" s="8">
        <f>'C завтраками| Bed and breakfast'!I25*0.9</f>
        <v>64800</v>
      </c>
      <c r="P23" s="8">
        <f>'C завтраками| Bed and breakfast'!J25*0.9</f>
        <v>64800</v>
      </c>
      <c r="Q23" s="8">
        <f>'C завтраками| Bed and breakfast'!K25*0.9</f>
        <v>64800</v>
      </c>
      <c r="R23" s="8">
        <f>'C завтраками| Bed and breakfast'!L25*0.9</f>
        <v>52560</v>
      </c>
      <c r="S23" s="8">
        <f>'C завтраками| Bed and breakfast'!M25*0.9</f>
        <v>37710</v>
      </c>
      <c r="T23" s="8">
        <f>'C завтраками| Bed and breakfast'!N25*0.9</f>
        <v>37710</v>
      </c>
      <c r="U23" s="8">
        <f>'C завтраками| Bed and breakfast'!O25*0.9</f>
        <v>37710</v>
      </c>
      <c r="V23" s="8">
        <f>'C завтраками| Bed and breakfast'!P25*0.9</f>
        <v>37710</v>
      </c>
      <c r="W23" s="8">
        <f>'C завтраками| Bed and breakfast'!Q25*0.9</f>
        <v>37710</v>
      </c>
      <c r="X23" s="8">
        <f>'C завтраками| Bed and breakfast'!R25*0.9</f>
        <v>39510</v>
      </c>
      <c r="Y23" s="8">
        <f>'C завтраками| Bed and breakfast'!S25*0.9</f>
        <v>39510</v>
      </c>
      <c r="Z23" s="8">
        <f>'C завтраками| Bed and breakfast'!T25*0.9</f>
        <v>39510</v>
      </c>
      <c r="AA23" s="8">
        <f>'C завтраками| Bed and breakfast'!U25*0.9</f>
        <v>39510</v>
      </c>
      <c r="AB23" s="8">
        <f>'C завтраками| Bed and breakfast'!V25*0.9</f>
        <v>39510</v>
      </c>
      <c r="AC23" s="8">
        <f>'C завтраками| Bed and breakfast'!W25*0.9</f>
        <v>37710</v>
      </c>
      <c r="AD23" s="8">
        <f>'C завтраками| Bed and breakfast'!X25*0.9</f>
        <v>37710</v>
      </c>
      <c r="AE23" s="8">
        <f>'C завтраками| Bed and breakfast'!Y25*0.9</f>
        <v>37710</v>
      </c>
      <c r="AF23" s="8">
        <f>'C завтраками| Bed and breakfast'!Z25*0.9</f>
        <v>37710</v>
      </c>
      <c r="AG23" s="8">
        <f>'C завтраками| Bed and breakfast'!AA25*0.9</f>
        <v>37710</v>
      </c>
      <c r="AH23" s="8">
        <f>'C завтраками| Bed and breakfast'!AB25*0.9</f>
        <v>41310</v>
      </c>
      <c r="AI23" s="8">
        <f>'C завтраками| Bed and breakfast'!AC25*0.9</f>
        <v>41310</v>
      </c>
      <c r="AJ23" s="8">
        <f>'C завтраками| Bed and breakfast'!AD25*0.9</f>
        <v>41310</v>
      </c>
      <c r="AK23" s="8">
        <f>'C завтраками| Bed and breakfast'!AE25*0.9</f>
        <v>41310</v>
      </c>
      <c r="AL23" s="8">
        <f>'C завтраками| Bed and breakfast'!AF25*0.9</f>
        <v>41310</v>
      </c>
      <c r="AM23" s="8">
        <f>'C завтраками| Bed and breakfast'!AG25*0.9</f>
        <v>43110</v>
      </c>
      <c r="AN23" s="8">
        <f>'C завтраками| Bed and breakfast'!AH25*0.9</f>
        <v>45360</v>
      </c>
      <c r="AO23" s="8">
        <f>'C завтраками| Bed and breakfast'!AI25*0.9</f>
        <v>50310</v>
      </c>
      <c r="AP23" s="8">
        <f>'C завтраками| Bed and breakfast'!AJ25*0.9</f>
        <v>50310</v>
      </c>
      <c r="AQ23" s="8">
        <f>'C завтраками| Bed and breakfast'!AK25*0.9</f>
        <v>50310</v>
      </c>
      <c r="AR23" s="8">
        <f>'C завтраками| Bed and breakfast'!AL25*0.9</f>
        <v>50310</v>
      </c>
      <c r="AS23" s="8">
        <f>'C завтраками| Bed and breakfast'!AM25*0.9</f>
        <v>50310</v>
      </c>
      <c r="AT23" s="8">
        <f>'C завтраками| Bed and breakfast'!AN25*0.9</f>
        <v>50310</v>
      </c>
      <c r="AU23" s="8">
        <f>'C завтраками| Bed and breakfast'!AO25*0.9</f>
        <v>50310</v>
      </c>
      <c r="AV23" s="8">
        <f>'C завтраками| Bed and breakfast'!AP25*0.9</f>
        <v>50310</v>
      </c>
      <c r="AW23" s="8">
        <f>'C завтраками| Bed and breakfast'!AQ25*0.9</f>
        <v>50310</v>
      </c>
      <c r="AX23" s="8">
        <f>'C завтраками| Bed and breakfast'!AR25*0.9</f>
        <v>50310</v>
      </c>
      <c r="AY23" s="8">
        <f>'C завтраками| Bed and breakfast'!AS25*0.9</f>
        <v>48510</v>
      </c>
      <c r="AZ23" s="8">
        <f>'C завтраками| Bed and breakfast'!AT25*0.9</f>
        <v>48510</v>
      </c>
      <c r="BA23" s="8">
        <f>'C завтраками| Bed and breakfast'!AU25*0.9</f>
        <v>50310</v>
      </c>
      <c r="BB23" s="8">
        <f>'C завтраками| Bed and breakfast'!AV25*0.9</f>
        <v>50310</v>
      </c>
      <c r="BC23" s="8">
        <f>'C завтраками| Bed and breakfast'!AW25*0.9</f>
        <v>52110</v>
      </c>
      <c r="BD23" s="8">
        <f>'C завтраками| Bed and breakfast'!AX25*0.9</f>
        <v>54360</v>
      </c>
      <c r="BE23" s="8">
        <f>'C завтраками| Bed and breakfast'!AY25*0.9</f>
        <v>54360</v>
      </c>
      <c r="BF23" s="8">
        <f>'C завтраками| Bed and breakfast'!AZ25*0.9</f>
        <v>54360</v>
      </c>
      <c r="BG23" s="8">
        <f>'C завтраками| Bed and breakfast'!BA25*0.9</f>
        <v>54360</v>
      </c>
      <c r="BH23" s="8">
        <f>'C завтраками| Bed and breakfast'!BB25*0.9</f>
        <v>56610</v>
      </c>
      <c r="BI23" s="8">
        <f>'C завтраками| Bed and breakfast'!BC25*0.9</f>
        <v>59310</v>
      </c>
      <c r="BJ23" s="8">
        <f>'C завтраками| Bed and breakfast'!BD25*0.9</f>
        <v>59310</v>
      </c>
      <c r="BK23" s="8">
        <f>'C завтраками| Bed and breakfast'!BE25*0.9</f>
        <v>56610</v>
      </c>
      <c r="BL23" s="8">
        <f>'C завтраками| Bed and breakfast'!BF25*0.9</f>
        <v>52110</v>
      </c>
      <c r="BM23" s="8">
        <f>'C завтраками| Bed and breakfast'!BG25*0.9</f>
        <v>52110</v>
      </c>
      <c r="BN23" s="8">
        <f>'C завтраками| Bed and breakfast'!BH25*0.9</f>
        <v>54360</v>
      </c>
      <c r="BO23" s="8">
        <f>'C завтраками| Bed and breakfast'!BI25*0.9</f>
        <v>54360</v>
      </c>
      <c r="BP23" s="8">
        <f>'C завтраками| Bed and breakfast'!BJ25*0.9</f>
        <v>46710</v>
      </c>
      <c r="BQ23" s="8">
        <f>'C завтраками| Bed and breakfast'!BK25*0.9</f>
        <v>47115</v>
      </c>
      <c r="BR23" s="8">
        <f>'C завтраками| Bed and breakfast'!BL25*0.9</f>
        <v>47115</v>
      </c>
      <c r="BS23" s="8">
        <f>'C завтраками| Bed and breakfast'!BM25*0.9</f>
        <v>47115</v>
      </c>
      <c r="BT23" s="8">
        <f>'C завтраками| Bed and breakfast'!BN25*0.9</f>
        <v>45765</v>
      </c>
      <c r="BU23" s="8">
        <f>'C завтраками| Bed and breakfast'!BO25*0.9</f>
        <v>45765</v>
      </c>
      <c r="BV23" s="8">
        <f>'C завтраками| Bed and breakfast'!BP25*0.9</f>
        <v>47115</v>
      </c>
      <c r="BW23" s="8">
        <f>'C завтраками| Bed and breakfast'!BQ25*0.9</f>
        <v>47115</v>
      </c>
      <c r="BX23" s="8">
        <f>'C завтраками| Bed and breakfast'!BR25*0.9</f>
        <v>47115</v>
      </c>
      <c r="BY23" s="8">
        <f>'C завтраками| Bed and breakfast'!BS25*0.9</f>
        <v>41265</v>
      </c>
      <c r="BZ23" s="8">
        <f>'C завтраками| Bed and breakfast'!BT25*0.9</f>
        <v>41265</v>
      </c>
      <c r="CA23" s="8">
        <f>'C завтраками| Bed and breakfast'!BU25*0.9</f>
        <v>41265</v>
      </c>
      <c r="CB23" s="8">
        <f>'C завтраками| Bed and breakfast'!BV25*0.9</f>
        <v>41265</v>
      </c>
      <c r="CC23" s="8">
        <f>'C завтраками| Bed and breakfast'!BW25*0.9</f>
        <v>41265</v>
      </c>
      <c r="CD23" s="8">
        <f>'C завтраками| Bed and breakfast'!BX25*0.9</f>
        <v>41265</v>
      </c>
      <c r="CE23" s="8">
        <f>'C завтраками| Bed and breakfast'!BY25*0.9</f>
        <v>41265</v>
      </c>
      <c r="CF23" s="8">
        <f>'C завтраками| Bed and breakfast'!BZ25*0.9</f>
        <v>41265</v>
      </c>
      <c r="CG23" s="8">
        <f>'C завтраками| Bed and breakfast'!CA25*0.9</f>
        <v>41265</v>
      </c>
      <c r="CH23" s="8">
        <f>'C завтраками| Bed and breakfast'!CB25*0.9</f>
        <v>41265</v>
      </c>
      <c r="CI23" s="8">
        <f>'C завтраками| Bed and breakfast'!CC25*0.9</f>
        <v>41265</v>
      </c>
      <c r="CJ23" s="8">
        <f>'C завтраками| Bed and breakfast'!CD25*0.9</f>
        <v>41265</v>
      </c>
      <c r="CK23" s="8">
        <f>'C завтраками| Bed and breakfast'!CE25*0.9</f>
        <v>41265</v>
      </c>
      <c r="CL23" s="8">
        <f>'C завтраками| Bed and breakfast'!CF25*0.9</f>
        <v>41265</v>
      </c>
      <c r="CM23" s="8">
        <f>'C завтраками| Bed and breakfast'!CG25*0.9</f>
        <v>41265</v>
      </c>
      <c r="CN23" s="8">
        <f>'C завтраками| Bed and breakfast'!CH25*0.9</f>
        <v>41265</v>
      </c>
      <c r="CO23" s="8">
        <f>'C завтраками| Bed and breakfast'!CI25*0.9</f>
        <v>41265</v>
      </c>
      <c r="CP23" s="8">
        <f>'C завтраками| Bed and breakfast'!CJ25*0.9</f>
        <v>41265</v>
      </c>
      <c r="CQ23" s="8">
        <f>'C завтраками| Bed and breakfast'!CK25*0.9</f>
        <v>41265</v>
      </c>
      <c r="CR23" s="8">
        <f>'C завтраками| Bed and breakfast'!CL25*0.9</f>
        <v>41265</v>
      </c>
      <c r="CS23" s="8">
        <f>'C завтраками| Bed and breakfast'!CM25*0.9</f>
        <v>41265</v>
      </c>
      <c r="CT23" s="8">
        <f>'C завтраками| Bed and breakfast'!CN25*0.9</f>
        <v>41265</v>
      </c>
      <c r="CU23" s="8">
        <f>'C завтраками| Bed and breakfast'!CO25*0.9</f>
        <v>41265</v>
      </c>
      <c r="CV23" s="8">
        <f>'C завтраками| Bed and breakfast'!CP25*0.9</f>
        <v>32850</v>
      </c>
      <c r="CW23" s="8">
        <f>'C завтраками| Bed and breakfast'!CQ25*0.9</f>
        <v>32850</v>
      </c>
      <c r="CX23" s="8">
        <f>'C завтраками| Bed and breakfast'!CR25*0.9</f>
        <v>33300</v>
      </c>
      <c r="CY23" s="8">
        <f>'C завтраками| Bed and breakfast'!CS25*0.9</f>
        <v>33300</v>
      </c>
      <c r="CZ23" s="8">
        <f>'C завтраками| Bed and breakfast'!CT25*0.9</f>
        <v>32850</v>
      </c>
      <c r="DA23" s="8">
        <f>'C завтраками| Bed and breakfast'!CU25*0.9</f>
        <v>32850</v>
      </c>
      <c r="DB23" s="8">
        <f>'C завтраками| Bed and breakfast'!CV25*0.9</f>
        <v>32850</v>
      </c>
      <c r="DC23" s="8">
        <f>'C завтраками| Bed and breakfast'!CW25*0.9</f>
        <v>32850</v>
      </c>
      <c r="DD23" s="8">
        <f>'C завтраками| Bed and breakfast'!CX25*0.9</f>
        <v>32850</v>
      </c>
      <c r="DE23" s="8">
        <f>'C завтраками| Bed and breakfast'!CY25*0.9</f>
        <v>33300</v>
      </c>
      <c r="DF23" s="8">
        <f>'C завтраками| Bed and breakfast'!CZ25*0.9</f>
        <v>33300</v>
      </c>
      <c r="DG23" s="8">
        <f>'C завтраками| Bed and breakfast'!DA25*0.9</f>
        <v>32850</v>
      </c>
      <c r="DH23" s="8">
        <f>'C завтраками| Bed and breakfast'!DB25*0.9</f>
        <v>32850</v>
      </c>
      <c r="DI23" s="8">
        <f>'C завтраками| Bed and breakfast'!DC25*0.9</f>
        <v>32850</v>
      </c>
      <c r="DJ23" s="8">
        <f>'C завтраками| Bed and breakfast'!DD25*0.9</f>
        <v>31950</v>
      </c>
      <c r="DK23" s="8">
        <f>'C завтраками| Bed and breakfast'!DE25*0.9</f>
        <v>31950</v>
      </c>
      <c r="DL23" s="8">
        <f>'C завтраками| Bed and breakfast'!DF25*0.9</f>
        <v>32580</v>
      </c>
      <c r="DM23" s="8">
        <f>'C завтраками| Bed and breakfast'!DG25*0.9</f>
        <v>32580</v>
      </c>
      <c r="DN23" s="8">
        <f>'C завтраками| Bed and breakfast'!DH25*0.9</f>
        <v>31950</v>
      </c>
      <c r="DO23" s="8">
        <f>'C завтраками| Bed and breakfast'!DI25*0.9</f>
        <v>31950</v>
      </c>
      <c r="DP23" s="8">
        <f>'C завтраками| Bed and breakfast'!DJ25*0.9</f>
        <v>31950</v>
      </c>
      <c r="DQ23" s="8">
        <f>'C завтраками| Bed and breakfast'!DK25*0.9</f>
        <v>31950</v>
      </c>
      <c r="DR23" s="8">
        <f>'C завтраками| Bed and breakfast'!DL25*0.9</f>
        <v>31950</v>
      </c>
      <c r="DS23" s="8">
        <f>'C завтраками| Bed and breakfast'!DM25*0.9</f>
        <v>32580</v>
      </c>
      <c r="DT23" s="8">
        <f>'C завтраками| Bed and breakfast'!DN25*0.9</f>
        <v>32580</v>
      </c>
      <c r="DU23" s="8">
        <f>'C завтраками| Bed and breakfast'!DO25*0.9</f>
        <v>31950</v>
      </c>
      <c r="DV23" s="8">
        <f>'C завтраками| Bed and breakfast'!DP25*0.9</f>
        <v>31950</v>
      </c>
      <c r="DW23" s="8">
        <f>'C завтраками| Bed and breakfast'!DQ25*0.9</f>
        <v>31950</v>
      </c>
      <c r="DX23" s="8">
        <f>'C завтраками| Bed and breakfast'!DR25*0.9</f>
        <v>31950</v>
      </c>
      <c r="DY23" s="8">
        <f>'C завтраками| Bed and breakfast'!DS25*0.9</f>
        <v>32850</v>
      </c>
      <c r="DZ23" s="8">
        <f>'C завтраками| Bed and breakfast'!DT25*0.9</f>
        <v>32580</v>
      </c>
      <c r="EA23" s="8">
        <f>'C завтраками| Bed and breakfast'!DU25*0.9</f>
        <v>32580</v>
      </c>
      <c r="EB23" s="8">
        <f>'C завтраками| Bed and breakfast'!DV25*0.9</f>
        <v>32580</v>
      </c>
      <c r="EC23" s="8">
        <f>'C завтраками| Bed and breakfast'!DW25*0.9</f>
        <v>31500</v>
      </c>
      <c r="ED23" s="8">
        <f>'C завтраками| Bed and breakfast'!DX25*0.9</f>
        <v>31500</v>
      </c>
      <c r="EE23" s="8">
        <f>'C завтраками| Bed and breakfast'!DY25*0.9</f>
        <v>31500</v>
      </c>
      <c r="EF23" s="8">
        <f>'C завтраками| Bed and breakfast'!DZ25*0.9</f>
        <v>31500</v>
      </c>
      <c r="EG23" s="8">
        <f>'C завтраками| Bed and breakfast'!EA25*0.9</f>
        <v>31500</v>
      </c>
      <c r="EH23" s="8">
        <f>'C завтраками| Bed and breakfast'!EB25*0.9</f>
        <v>32580</v>
      </c>
      <c r="EI23" s="8">
        <f>'C завтраками| Bed and breakfast'!EC25*0.9</f>
        <v>32580</v>
      </c>
      <c r="EJ23" s="8">
        <f>'C завтраками| Bed and breakfast'!ED25*0.9</f>
        <v>32580</v>
      </c>
      <c r="EK23" s="8">
        <f>'C завтраками| Bed and breakfast'!EE25*0.9</f>
        <v>31230</v>
      </c>
      <c r="EL23" s="8">
        <f>'C завтраками| Bed and breakfast'!EF25*0.9</f>
        <v>31230</v>
      </c>
      <c r="EM23" s="8">
        <f>'C завтраками| Bed and breakfast'!EG25*0.9</f>
        <v>31230</v>
      </c>
      <c r="EN23" s="8">
        <f>'C завтраками| Bed and breakfast'!EH25*0.9</f>
        <v>31500</v>
      </c>
      <c r="EO23" s="8">
        <f>'C завтраками| Bed and breakfast'!EI25*0.9</f>
        <v>31500</v>
      </c>
      <c r="EP23" s="8">
        <f>'C завтраками| Bed and breakfast'!EJ25*0.9</f>
        <v>31230</v>
      </c>
      <c r="EQ23" s="8">
        <f>'C завтраками| Bed and breakfast'!EK25*0.9</f>
        <v>31230</v>
      </c>
      <c r="ER23" s="8">
        <f>'C завтраками| Bed and breakfast'!EL25*0.9</f>
        <v>31230</v>
      </c>
      <c r="ES23" s="8">
        <f>'C завтраками| Bed and breakfast'!EM25*0.9</f>
        <v>31230</v>
      </c>
      <c r="ET23" s="8">
        <f>'C завтраками| Bed and breakfast'!EN25*0.9</f>
        <v>31230</v>
      </c>
      <c r="EU23" s="8">
        <f>'C завтраками| Bed and breakfast'!EO25*0.9</f>
        <v>31500</v>
      </c>
      <c r="EV23" s="8">
        <f>'C завтраками| Bed and breakfast'!EP25*0.9</f>
        <v>31500</v>
      </c>
      <c r="EW23" s="8">
        <f>'C завтраками| Bed and breakfast'!EQ25*0.9</f>
        <v>31230</v>
      </c>
      <c r="EX23" s="8">
        <f>'C завтраками| Bed and breakfast'!ER25*0.9</f>
        <v>31230</v>
      </c>
      <c r="EY23" s="8">
        <f>'C завтраками| Bed and breakfast'!ES25*0.9</f>
        <v>31230</v>
      </c>
      <c r="EZ23" s="8">
        <f>'C завтраками| Bed and breakfast'!ET25*0.9</f>
        <v>31230</v>
      </c>
      <c r="FA23" s="8">
        <f>'C завтраками| Bed and breakfast'!EU25*0.9</f>
        <v>31230</v>
      </c>
      <c r="FB23" s="8">
        <f>'C завтраками| Bed and breakfast'!EV25*0.9</f>
        <v>31500</v>
      </c>
      <c r="FC23" s="8">
        <f>'C завтраками| Bed and breakfast'!EW25*0.9</f>
        <v>31500</v>
      </c>
      <c r="FD23" s="8">
        <f>'C завтраками| Bed and breakfast'!EX25*0.9</f>
        <v>32850</v>
      </c>
      <c r="FE23" s="8">
        <f>'C завтраками| Bed and breakfast'!EY25*0.9</f>
        <v>31500</v>
      </c>
      <c r="FF23" s="8">
        <f>'C завтраками| Bed and breakfast'!EZ25*0.9</f>
        <v>31500</v>
      </c>
      <c r="FG23" s="8">
        <f>'C завтраками| Bed and breakfast'!FA25*0.9</f>
        <v>31500</v>
      </c>
      <c r="FH23" s="8">
        <f>'C завтраками| Bed and breakfast'!FB25*0.9</f>
        <v>31500</v>
      </c>
      <c r="FI23" s="8">
        <f>'C завтраками| Bed and breakfast'!FC25*0.9</f>
        <v>38250</v>
      </c>
      <c r="FJ23" s="8">
        <f>'C завтраками| Bed and breakfast'!FD25*0.9</f>
        <v>38250</v>
      </c>
      <c r="FK23" s="8">
        <f>'C завтраками| Bed and breakfast'!FE25*0.9</f>
        <v>38250</v>
      </c>
      <c r="FL23" s="8">
        <f>'C завтраками| Bed and breakfast'!FF25*0.9</f>
        <v>38250</v>
      </c>
      <c r="FM23" s="8">
        <f>'C завтраками| Bed and breakfast'!FG25*0.9</f>
        <v>38250</v>
      </c>
      <c r="FN23" s="8">
        <f>'C завтраками| Bed and breakfast'!FH25*0.9</f>
        <v>38250</v>
      </c>
      <c r="FO23" s="8">
        <f>'C завтраками| Bed and breakfast'!FI25*0.9</f>
        <v>38250</v>
      </c>
      <c r="FP23" s="8">
        <f>'C завтраками| Bed and breakfast'!FJ25*0.9</f>
        <v>38250</v>
      </c>
      <c r="FQ23" s="8">
        <f>'C завтраками| Bed and breakfast'!FK25*0.9</f>
        <v>38250</v>
      </c>
      <c r="FR23" s="8">
        <f>'C завтраками| Bed and breakfast'!FL25*0.9</f>
        <v>38250</v>
      </c>
      <c r="FS23" s="8">
        <f>'C завтраками| Bed and breakfast'!FM25*0.9</f>
        <v>38250</v>
      </c>
      <c r="FT23" s="8">
        <f>'C завтраками| Bed and breakfast'!FN25*0.9</f>
        <v>38250</v>
      </c>
      <c r="FU23" s="8">
        <f>'C завтраками| Bed and breakfast'!FO25*0.9</f>
        <v>38250</v>
      </c>
      <c r="FV23" s="8">
        <f>'C завтраками| Bed and breakfast'!FP25*0.9</f>
        <v>38250</v>
      </c>
      <c r="FW23" s="8">
        <f>'C завтраками| Bed and breakfast'!FQ25*0.9</f>
        <v>38250</v>
      </c>
      <c r="FX23" s="8">
        <f>'C завтраками| Bed and breakfast'!FR25*0.9</f>
        <v>38250</v>
      </c>
      <c r="FY23" s="8">
        <f>'C завтраками| Bed and breakfast'!FS25*0.9</f>
        <v>38250</v>
      </c>
      <c r="FZ23" s="8">
        <f>'C завтраками| Bed and breakfast'!FT25*0.9</f>
        <v>38250</v>
      </c>
      <c r="GA23" s="8">
        <f>'C завтраками| Bed and breakfast'!FU25*0.9</f>
        <v>38250</v>
      </c>
      <c r="GB23" s="8">
        <f>'C завтраками| Bed and breakfast'!FV25*0.9</f>
        <v>38250</v>
      </c>
      <c r="GC23" s="8">
        <f>'C завтраками| Bed and breakfast'!FW25*0.9</f>
        <v>38250</v>
      </c>
      <c r="GD23" s="8">
        <f>'C завтраками| Bed and breakfast'!FX25*0.9</f>
        <v>38250</v>
      </c>
      <c r="GE23" s="8">
        <f>'C завтраками| Bed and breakfast'!FY25*0.9</f>
        <v>38250</v>
      </c>
      <c r="GF23" s="8">
        <f>'C завтраками| Bed and breakfast'!FZ25*0.9</f>
        <v>38250</v>
      </c>
      <c r="GG23" s="8">
        <f>'C завтраками| Bed and breakfast'!GA25*0.9</f>
        <v>31500</v>
      </c>
      <c r="GH23" s="8">
        <f>'C завтраками| Bed and breakfast'!GB25*0.9</f>
        <v>31500</v>
      </c>
      <c r="GI23" s="8">
        <f>'C завтраками| Bed and breakfast'!GC25*0.9</f>
        <v>39960</v>
      </c>
      <c r="GJ23" s="8">
        <f>'C завтраками| Bed and breakfast'!GD25*0.9</f>
        <v>39960</v>
      </c>
      <c r="GK23" s="8">
        <f>'C завтраками| Bed and breakfast'!GE25*0.9</f>
        <v>39960</v>
      </c>
      <c r="GL23" s="8">
        <f>'C завтраками| Bed and breakfast'!GF25*0.9</f>
        <v>39960</v>
      </c>
      <c r="GM23" s="8">
        <f>'C завтраками| Bed and breakfast'!GG25*0.9</f>
        <v>39960</v>
      </c>
      <c r="GN23" s="8">
        <f>'C завтраками| Bed and breakfast'!GH25*0.9</f>
        <v>39960</v>
      </c>
      <c r="GO23" s="8">
        <f>'C завтраками| Bed and breakfast'!GI25*0.9</f>
        <v>39960</v>
      </c>
      <c r="GP23" s="8">
        <f>'C завтраками| Bed and breakfast'!GJ25*0.9</f>
        <v>39960</v>
      </c>
      <c r="GQ23" s="8">
        <f>'C завтраками| Bed and breakfast'!GK25*0.9</f>
        <v>39960</v>
      </c>
      <c r="GR23" s="8">
        <f>'C завтраками| Bed and breakfast'!GL25*0.9</f>
        <v>39960</v>
      </c>
      <c r="GS23" s="8">
        <f>'C завтраками| Bed and breakfast'!GM25*0.9</f>
        <v>34560</v>
      </c>
      <c r="GT23" s="8">
        <f>'C завтраками| Bed and breakfast'!GN25*0.9</f>
        <v>34560</v>
      </c>
      <c r="GU23" s="8">
        <f>'C завтраками| Bed and breakfast'!GO25*0.9</f>
        <v>34560</v>
      </c>
      <c r="GV23" s="8">
        <f>'C завтраками| Bed and breakfast'!GP25*0.9</f>
        <v>34560</v>
      </c>
      <c r="GW23" s="8">
        <f>'C завтраками| Bed and breakfast'!GQ25*0.9</f>
        <v>35010</v>
      </c>
      <c r="GX23" s="8">
        <f>'C завтраками| Bed and breakfast'!GR25*0.9</f>
        <v>35010</v>
      </c>
      <c r="GY23" s="8">
        <f>'C завтраками| Bed and breakfast'!GS25*0.9</f>
        <v>36090</v>
      </c>
      <c r="GZ23" s="8">
        <f>'C завтраками| Bed and breakfast'!GT25*0.9</f>
        <v>36090</v>
      </c>
      <c r="HA23" s="8">
        <f>'C завтраками| Bed and breakfast'!GU25*0.9</f>
        <v>35010</v>
      </c>
      <c r="HB23" s="8">
        <f>'C завтраками| Bed and breakfast'!GV25*0.9</f>
        <v>35010</v>
      </c>
      <c r="HC23" s="8">
        <f>'C завтраками| Bed and breakfast'!GW25*0.9</f>
        <v>35010</v>
      </c>
      <c r="HD23" s="8">
        <f>'C завтраками| Bed and breakfast'!GX25*0.9</f>
        <v>35010</v>
      </c>
      <c r="HE23" s="8">
        <f>'C завтраками| Bed and breakfast'!GY25*0.9</f>
        <v>35010</v>
      </c>
      <c r="HF23" s="8">
        <f>'C завтраками| Bed and breakfast'!GZ25*0.9</f>
        <v>36090</v>
      </c>
      <c r="HG23" s="8">
        <f>'C завтраками| Bed and breakfast'!HA25*0.9</f>
        <v>36090</v>
      </c>
      <c r="HH23" s="8">
        <f>'C завтраками| Bed and breakfast'!HB25*0.9</f>
        <v>35010</v>
      </c>
      <c r="HI23" s="8">
        <f>'C завтраками| Bed and breakfast'!HC25*0.9</f>
        <v>35010</v>
      </c>
      <c r="HJ23" s="8">
        <f>'C завтраками| Bed and breakfast'!HD25*0.9</f>
        <v>35010</v>
      </c>
      <c r="HK23" s="8">
        <f>'C завтраками| Bed and breakfast'!HE25*0.9</f>
        <v>35010</v>
      </c>
      <c r="HL23" s="8">
        <f>'C завтраками| Bed and breakfast'!HF25*0.9</f>
        <v>35010</v>
      </c>
      <c r="HM23" s="8">
        <f>'C завтраками| Bed and breakfast'!HG25*0.9</f>
        <v>32850</v>
      </c>
      <c r="HN23" s="8">
        <f>'C завтраками| Bed and breakfast'!HH25*0.9</f>
        <v>36090</v>
      </c>
      <c r="HO23" s="8">
        <f>'C завтраками| Bed and breakfast'!HI25*0.9</f>
        <v>35010</v>
      </c>
      <c r="HP23" s="8">
        <f>'C завтраками| Bed and breakfast'!HJ25*0.9</f>
        <v>35010</v>
      </c>
      <c r="HQ23" s="8">
        <f>'C завтраками| Bed and breakfast'!HK25*0.9</f>
        <v>35010</v>
      </c>
      <c r="HR23" s="8">
        <f>'C завтраками| Bed and breakfast'!HL25*0.9</f>
        <v>35010</v>
      </c>
      <c r="HS23" s="8">
        <f>'C завтраками| Bed and breakfast'!HM25*0.9</f>
        <v>35010</v>
      </c>
      <c r="HT23" s="8">
        <f>'C завтраками| Bed and breakfast'!HN25*0.9</f>
        <v>36090</v>
      </c>
      <c r="HU23" s="8">
        <f>'C завтраками| Bed and breakfast'!HO25*0.9</f>
        <v>36090</v>
      </c>
      <c r="HV23" s="8">
        <f>'C завтраками| Bed and breakfast'!HP25*0.9</f>
        <v>35010</v>
      </c>
      <c r="HW23" s="8">
        <f>'C завтраками| Bed and breakfast'!HQ25*0.9</f>
        <v>35010</v>
      </c>
      <c r="HX23" s="8">
        <f>'C завтраками| Bed and breakfast'!HR25*0.9</f>
        <v>35010</v>
      </c>
      <c r="HY23" s="8">
        <f>'C завтраками| Bed and breakfast'!HS25*0.9</f>
        <v>35010</v>
      </c>
      <c r="HZ23" s="8">
        <f>'C завтраками| Bed and breakfast'!HT25*0.9</f>
        <v>35010</v>
      </c>
      <c r="IA23" s="8">
        <f>'C завтраками| Bed and breakfast'!HU25*0.9</f>
        <v>36090</v>
      </c>
      <c r="IB23" s="8">
        <f>'C завтраками| Bed and breakfast'!HV25*0.9</f>
        <v>36090</v>
      </c>
      <c r="IC23" s="8">
        <f>'C завтраками| Bed and breakfast'!HW25*0.9</f>
        <v>35010</v>
      </c>
      <c r="ID23" s="8">
        <f>'C завтраками| Bed and breakfast'!HX25*0.9</f>
        <v>35010</v>
      </c>
      <c r="IE23" s="8">
        <f>'C завтраками| Bed and breakfast'!HY25*0.9</f>
        <v>35010</v>
      </c>
      <c r="IF23" s="8">
        <f>'C завтраками| Bed and breakfast'!HZ25*0.9</f>
        <v>35010</v>
      </c>
      <c r="IG23" s="8">
        <f>'C завтраками| Bed and breakfast'!IA25*0.9</f>
        <v>35010</v>
      </c>
      <c r="IH23" s="8">
        <f>'C завтраками| Bed and breakfast'!IB25*0.9</f>
        <v>36090</v>
      </c>
      <c r="II23" s="8">
        <f>'C завтраками| Bed and breakfast'!IC25*0.9</f>
        <v>36090</v>
      </c>
      <c r="IJ23" s="8">
        <f>'C завтраками| Bed and breakfast'!ID25*0.9</f>
        <v>33300</v>
      </c>
      <c r="IK23" s="8">
        <f>'C завтраками| Bed and breakfast'!IE25*0.9</f>
        <v>33300</v>
      </c>
      <c r="IL23" s="8">
        <f>'C завтраками| Bed and breakfast'!IF25*0.9</f>
        <v>33300</v>
      </c>
      <c r="IM23" s="8">
        <f>'C завтраками| Bed and breakfast'!IG25*0.9</f>
        <v>33300</v>
      </c>
      <c r="IN23" s="8">
        <f>'C завтраками| Bed and breakfast'!IH25*0.9</f>
        <v>33300</v>
      </c>
      <c r="IO23" s="8">
        <f>'C завтраками| Bed and breakfast'!II25*0.9</f>
        <v>35010</v>
      </c>
      <c r="IP23" s="8">
        <f>'C завтраками| Bed and breakfast'!IJ25*0.9</f>
        <v>35010</v>
      </c>
      <c r="IQ23" s="8">
        <f>'C завтраками| Bed and breakfast'!IK25*0.9</f>
        <v>32850</v>
      </c>
      <c r="IR23" s="8">
        <f>'C завтраками| Bed and breakfast'!IL25*0.9</f>
        <v>32850</v>
      </c>
      <c r="IS23" s="8">
        <f>'C завтраками| Bed and breakfast'!IM25*0.9</f>
        <v>32850</v>
      </c>
      <c r="IT23" s="8">
        <f>'C завтраками| Bed and breakfast'!IN25*0.9</f>
        <v>32850</v>
      </c>
      <c r="IU23" s="8">
        <f>'C завтраками| Bed and breakfast'!IO25*0.9</f>
        <v>32850</v>
      </c>
      <c r="IV23" s="8">
        <f>'C завтраками| Bed and breakfast'!IP25*0.9</f>
        <v>35010</v>
      </c>
      <c r="IW23" s="8">
        <f>'C завтраками| Bed and breakfast'!IQ25*0.9</f>
        <v>35010</v>
      </c>
      <c r="IX23" s="8">
        <f>'C завтраками| Bed and breakfast'!IR25*0.9</f>
        <v>32850</v>
      </c>
      <c r="IY23" s="8">
        <f>'C завтраками| Bed and breakfast'!IS25*0.9</f>
        <v>32850</v>
      </c>
      <c r="IZ23" s="8">
        <f>'C завтраками| Bed and breakfast'!IT25*0.9</f>
        <v>32850</v>
      </c>
      <c r="JA23" s="8">
        <f>'C завтраками| Bed and breakfast'!IU25*0.9</f>
        <v>32850</v>
      </c>
      <c r="JB23" s="8">
        <f>'C завтраками| Bed and breakfast'!IV25*0.9</f>
        <v>32850</v>
      </c>
      <c r="JC23" s="8">
        <f>'C завтраками| Bed and breakfast'!IW25*0.9</f>
        <v>35010</v>
      </c>
      <c r="JD23" s="8">
        <f>'C завтраками| Bed and breakfast'!IX25*0.9</f>
        <v>35010</v>
      </c>
      <c r="JE23" s="8">
        <f>'C завтраками| Bed and breakfast'!IY25*0.9</f>
        <v>32850</v>
      </c>
      <c r="JF23" s="8">
        <f>'C завтраками| Bed and breakfast'!IZ25*0.9</f>
        <v>32850</v>
      </c>
      <c r="JG23" s="8">
        <f>'C завтраками| Bed and breakfast'!JA25*0.9</f>
        <v>32850</v>
      </c>
      <c r="JH23" s="8">
        <f>'C завтраками| Bed and breakfast'!JB25*0.9</f>
        <v>32850</v>
      </c>
      <c r="JI23" s="8">
        <f>'C завтраками| Bed and breakfast'!JC25*0.9</f>
        <v>32850</v>
      </c>
      <c r="JJ23" s="8">
        <f>'C завтраками| Bed and breakfast'!JD25*0.9</f>
        <v>35010</v>
      </c>
      <c r="JK23" s="8">
        <f>'C завтраками| Bed and breakfast'!JE25*0.9</f>
        <v>35010</v>
      </c>
      <c r="JL23" s="8">
        <f>'C завтраками| Bed and breakfast'!JF25*0.9</f>
        <v>32850</v>
      </c>
      <c r="JM23" s="8">
        <f>'C завтраками| Bed and breakfast'!JG25*0.9</f>
        <v>32850</v>
      </c>
      <c r="JN23" s="8">
        <f>'C завтраками| Bed and breakfast'!JH25*0.9</f>
        <v>32850</v>
      </c>
      <c r="JO23" s="8">
        <f>'C завтраками| Bed and breakfast'!JI25*0.9</f>
        <v>32850</v>
      </c>
      <c r="JP23" s="8">
        <f>'C завтраками| Bed and breakfast'!JJ25*0.9</f>
        <v>32850</v>
      </c>
      <c r="JQ23" s="8">
        <f>'C завтраками| Bed and breakfast'!JK25*0.9</f>
        <v>35010</v>
      </c>
      <c r="JR23" s="8">
        <f>'C завтраками| Bed and breakfast'!JL25*0.9</f>
        <v>35010</v>
      </c>
      <c r="JS23" s="8">
        <f>'C завтраками| Bed and breakfast'!JM25*0.9</f>
        <v>33930</v>
      </c>
      <c r="JT23" s="8">
        <f>'C завтраками| Bed and breakfast'!JN25*0.9</f>
        <v>33930</v>
      </c>
      <c r="JU23" s="8">
        <f>'C завтраками| Bed and breakfast'!JO25*0.9</f>
        <v>33930</v>
      </c>
      <c r="JV23" s="8">
        <f>'C завтраками| Bed and breakfast'!JP25*0.9</f>
        <v>33930</v>
      </c>
    </row>
    <row r="24" spans="1:282" s="53" customFormat="1" x14ac:dyDescent="0.2">
      <c r="A24" s="42" t="s">
        <v>87</v>
      </c>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row>
    <row r="25" spans="1:282" s="53" customFormat="1" x14ac:dyDescent="0.2">
      <c r="A25" s="88" t="s">
        <v>88</v>
      </c>
      <c r="B25" s="8" t="e">
        <f>'C завтраками| Bed and breakfast'!#REF!*0.9</f>
        <v>#REF!</v>
      </c>
      <c r="C25" s="8" t="e">
        <f>'C завтраками| Bed and breakfast'!#REF!*0.9</f>
        <v>#REF!</v>
      </c>
      <c r="D25" s="8" t="e">
        <f>'C завтраками| Bed and breakfast'!#REF!*0.9</f>
        <v>#REF!</v>
      </c>
      <c r="E25" s="8" t="e">
        <f>'C завтраками| Bed and breakfast'!#REF!*0.9</f>
        <v>#REF!</v>
      </c>
      <c r="F25" s="8" t="e">
        <f>'C завтраками| Bed and breakfast'!#REF!*0.9</f>
        <v>#REF!</v>
      </c>
      <c r="G25" s="8" t="e">
        <f>'C завтраками| Bed and breakfast'!#REF!*0.9</f>
        <v>#REF!</v>
      </c>
      <c r="H25" s="8">
        <f>'C завтраками| Bed and breakfast'!B27*0.9</f>
        <v>107550</v>
      </c>
      <c r="I25" s="8">
        <f>'C завтраками| Bed and breakfast'!C27*0.9</f>
        <v>120600</v>
      </c>
      <c r="J25" s="8">
        <f>'C завтраками| Bed and breakfast'!D27*0.9</f>
        <v>120600</v>
      </c>
      <c r="K25" s="8">
        <f>'C завтраками| Bed and breakfast'!E27*0.9</f>
        <v>120600</v>
      </c>
      <c r="L25" s="8">
        <f>'C завтраками| Bed and breakfast'!F27*0.9</f>
        <v>114300</v>
      </c>
      <c r="M25" s="8">
        <f>'C завтраками| Bed and breakfast'!G27*0.9</f>
        <v>114300</v>
      </c>
      <c r="N25" s="8">
        <f>'C завтраками| Bed and breakfast'!H27*0.9</f>
        <v>114300</v>
      </c>
      <c r="O25" s="8">
        <f>'C завтраками| Bed and breakfast'!I27*0.9</f>
        <v>114300</v>
      </c>
      <c r="P25" s="8">
        <f>'C завтраками| Bed and breakfast'!J27*0.9</f>
        <v>114300</v>
      </c>
      <c r="Q25" s="8">
        <f>'C завтраками| Bed and breakfast'!K27*0.9</f>
        <v>114300</v>
      </c>
      <c r="R25" s="8">
        <f>'C завтраками| Bed and breakfast'!L27*0.9</f>
        <v>84060</v>
      </c>
      <c r="S25" s="8">
        <f>'C завтраками| Bed and breakfast'!M27*0.9</f>
        <v>69210</v>
      </c>
      <c r="T25" s="8">
        <f>'C завтраками| Bed and breakfast'!N27*0.9</f>
        <v>69210</v>
      </c>
      <c r="U25" s="8">
        <f>'C завтраками| Bed and breakfast'!O27*0.9</f>
        <v>69210</v>
      </c>
      <c r="V25" s="8">
        <f>'C завтраками| Bed and breakfast'!P27*0.9</f>
        <v>69210</v>
      </c>
      <c r="W25" s="8">
        <f>'C завтраками| Bed and breakfast'!Q27*0.9</f>
        <v>69210</v>
      </c>
      <c r="X25" s="8">
        <f>'C завтраками| Bed and breakfast'!R27*0.9</f>
        <v>71010</v>
      </c>
      <c r="Y25" s="8">
        <f>'C завтраками| Bed and breakfast'!S27*0.9</f>
        <v>71010</v>
      </c>
      <c r="Z25" s="8">
        <f>'C завтраками| Bed and breakfast'!T27*0.9</f>
        <v>71010</v>
      </c>
      <c r="AA25" s="8">
        <f>'C завтраками| Bed and breakfast'!U27*0.9</f>
        <v>71010</v>
      </c>
      <c r="AB25" s="8">
        <f>'C завтраками| Bed and breakfast'!V27*0.9</f>
        <v>71010</v>
      </c>
      <c r="AC25" s="8">
        <f>'C завтраками| Bed and breakfast'!W27*0.9</f>
        <v>69210</v>
      </c>
      <c r="AD25" s="8">
        <f>'C завтраками| Bed and breakfast'!X27*0.9</f>
        <v>69210</v>
      </c>
      <c r="AE25" s="8">
        <f>'C завтраками| Bed and breakfast'!Y27*0.9</f>
        <v>69210</v>
      </c>
      <c r="AF25" s="8">
        <f>'C завтраками| Bed and breakfast'!Z27*0.9</f>
        <v>69210</v>
      </c>
      <c r="AG25" s="8">
        <f>'C завтраками| Bed and breakfast'!AA27*0.9</f>
        <v>69210</v>
      </c>
      <c r="AH25" s="8">
        <f>'C завтраками| Bed and breakfast'!AB27*0.9</f>
        <v>72810</v>
      </c>
      <c r="AI25" s="8">
        <f>'C завтраками| Bed and breakfast'!AC27*0.9</f>
        <v>72810</v>
      </c>
      <c r="AJ25" s="8">
        <f>'C завтраками| Bed and breakfast'!AD27*0.9</f>
        <v>72810</v>
      </c>
      <c r="AK25" s="8">
        <f>'C завтраками| Bed and breakfast'!AE27*0.9</f>
        <v>72810</v>
      </c>
      <c r="AL25" s="8">
        <f>'C завтраками| Bed and breakfast'!AF27*0.9</f>
        <v>72810</v>
      </c>
      <c r="AM25" s="8">
        <f>'C завтраками| Bed and breakfast'!AG27*0.9</f>
        <v>74610</v>
      </c>
      <c r="AN25" s="8">
        <f>'C завтраками| Bed and breakfast'!AH27*0.9</f>
        <v>76860</v>
      </c>
      <c r="AO25" s="8">
        <f>'C завтраками| Bed and breakfast'!AI27*0.9</f>
        <v>86310</v>
      </c>
      <c r="AP25" s="8">
        <f>'C завтраками| Bed and breakfast'!AJ27*0.9</f>
        <v>86310</v>
      </c>
      <c r="AQ25" s="8">
        <f>'C завтраками| Bed and breakfast'!AK27*0.9</f>
        <v>86310</v>
      </c>
      <c r="AR25" s="8">
        <f>'C завтраками| Bed and breakfast'!AL27*0.9</f>
        <v>86310</v>
      </c>
      <c r="AS25" s="8">
        <f>'C завтраками| Bed and breakfast'!AM27*0.9</f>
        <v>86310</v>
      </c>
      <c r="AT25" s="8">
        <f>'C завтраками| Bed and breakfast'!AN27*0.9</f>
        <v>86310</v>
      </c>
      <c r="AU25" s="8">
        <f>'C завтраками| Bed and breakfast'!AO27*0.9</f>
        <v>86310</v>
      </c>
      <c r="AV25" s="8">
        <f>'C завтраками| Bed and breakfast'!AP27*0.9</f>
        <v>86310</v>
      </c>
      <c r="AW25" s="8">
        <f>'C завтраками| Bed and breakfast'!AQ27*0.9</f>
        <v>86310</v>
      </c>
      <c r="AX25" s="8">
        <f>'C завтраками| Bed and breakfast'!AR27*0.9</f>
        <v>86310</v>
      </c>
      <c r="AY25" s="8">
        <f>'C завтраками| Bed and breakfast'!AS27*0.9</f>
        <v>84510</v>
      </c>
      <c r="AZ25" s="8">
        <f>'C завтраками| Bed and breakfast'!AT27*0.9</f>
        <v>84510</v>
      </c>
      <c r="BA25" s="8">
        <f>'C завтраками| Bed and breakfast'!AU27*0.9</f>
        <v>86310</v>
      </c>
      <c r="BB25" s="8">
        <f>'C завтраками| Bed and breakfast'!AV27*0.9</f>
        <v>86310</v>
      </c>
      <c r="BC25" s="8">
        <f>'C завтраками| Bed and breakfast'!AW27*0.9</f>
        <v>88110</v>
      </c>
      <c r="BD25" s="8">
        <f>'C завтраками| Bed and breakfast'!AX27*0.9</f>
        <v>90360</v>
      </c>
      <c r="BE25" s="8">
        <f>'C завтраками| Bed and breakfast'!AY27*0.9</f>
        <v>90360</v>
      </c>
      <c r="BF25" s="8">
        <f>'C завтраками| Bed and breakfast'!AZ27*0.9</f>
        <v>90360</v>
      </c>
      <c r="BG25" s="8">
        <f>'C завтраками| Bed and breakfast'!BA27*0.9</f>
        <v>90360</v>
      </c>
      <c r="BH25" s="8">
        <f>'C завтраками| Bed and breakfast'!BB27*0.9</f>
        <v>92610</v>
      </c>
      <c r="BI25" s="8">
        <f>'C завтраками| Bed and breakfast'!BC27*0.9</f>
        <v>95310</v>
      </c>
      <c r="BJ25" s="8">
        <f>'C завтраками| Bed and breakfast'!BD27*0.9</f>
        <v>95310</v>
      </c>
      <c r="BK25" s="8">
        <f>'C завтраками| Bed and breakfast'!BE27*0.9</f>
        <v>92610</v>
      </c>
      <c r="BL25" s="8">
        <f>'C завтраками| Bed and breakfast'!BF27*0.9</f>
        <v>88110</v>
      </c>
      <c r="BM25" s="8">
        <f>'C завтраками| Bed and breakfast'!BG27*0.9</f>
        <v>88110</v>
      </c>
      <c r="BN25" s="8">
        <f>'C завтраками| Bed and breakfast'!BH27*0.9</f>
        <v>90360</v>
      </c>
      <c r="BO25" s="8">
        <f>'C завтраками| Bed and breakfast'!BI27*0.9</f>
        <v>90360</v>
      </c>
      <c r="BP25" s="8">
        <f>'C завтраками| Bed and breakfast'!BJ27*0.9</f>
        <v>82710</v>
      </c>
      <c r="BQ25" s="8">
        <f>'C завтраками| Bed and breakfast'!BK27*0.9</f>
        <v>83115</v>
      </c>
      <c r="BR25" s="8">
        <f>'C завтраками| Bed and breakfast'!BL27*0.9</f>
        <v>83115</v>
      </c>
      <c r="BS25" s="8">
        <f>'C завтраками| Bed and breakfast'!BM27*0.9</f>
        <v>83115</v>
      </c>
      <c r="BT25" s="8">
        <f>'C завтраками| Bed and breakfast'!BN27*0.9</f>
        <v>81765</v>
      </c>
      <c r="BU25" s="8">
        <f>'C завтраками| Bed and breakfast'!BO27*0.9</f>
        <v>81765</v>
      </c>
      <c r="BV25" s="8">
        <f>'C завтраками| Bed and breakfast'!BP27*0.9</f>
        <v>83115</v>
      </c>
      <c r="BW25" s="8">
        <f>'C завтраками| Bed and breakfast'!BQ27*0.9</f>
        <v>83115</v>
      </c>
      <c r="BX25" s="8">
        <f>'C завтраками| Bed and breakfast'!BR27*0.9</f>
        <v>83115</v>
      </c>
      <c r="BY25" s="8">
        <f>'C завтраками| Bed and breakfast'!BS27*0.9</f>
        <v>72765</v>
      </c>
      <c r="BZ25" s="8">
        <f>'C завтраками| Bed and breakfast'!BT27*0.9</f>
        <v>72765</v>
      </c>
      <c r="CA25" s="8">
        <f>'C завтраками| Bed and breakfast'!BU27*0.9</f>
        <v>72765</v>
      </c>
      <c r="CB25" s="8">
        <f>'C завтраками| Bed and breakfast'!BV27*0.9</f>
        <v>72765</v>
      </c>
      <c r="CC25" s="8">
        <f>'C завтраками| Bed and breakfast'!BW27*0.9</f>
        <v>72765</v>
      </c>
      <c r="CD25" s="8">
        <f>'C завтраками| Bed and breakfast'!BX27*0.9</f>
        <v>72765</v>
      </c>
      <c r="CE25" s="8">
        <f>'C завтраками| Bed and breakfast'!BY27*0.9</f>
        <v>72765</v>
      </c>
      <c r="CF25" s="8">
        <f>'C завтраками| Bed and breakfast'!BZ27*0.9</f>
        <v>72765</v>
      </c>
      <c r="CG25" s="8">
        <f>'C завтраками| Bed and breakfast'!CA27*0.9</f>
        <v>72765</v>
      </c>
      <c r="CH25" s="8">
        <f>'C завтраками| Bed and breakfast'!CB27*0.9</f>
        <v>72765</v>
      </c>
      <c r="CI25" s="8">
        <f>'C завтраками| Bed and breakfast'!CC27*0.9</f>
        <v>72765</v>
      </c>
      <c r="CJ25" s="8">
        <f>'C завтраками| Bed and breakfast'!CD27*0.9</f>
        <v>72765</v>
      </c>
      <c r="CK25" s="8">
        <f>'C завтраками| Bed and breakfast'!CE27*0.9</f>
        <v>72765</v>
      </c>
      <c r="CL25" s="8">
        <f>'C завтраками| Bed and breakfast'!CF27*0.9</f>
        <v>72765</v>
      </c>
      <c r="CM25" s="8">
        <f>'C завтраками| Bed and breakfast'!CG27*0.9</f>
        <v>72765</v>
      </c>
      <c r="CN25" s="8">
        <f>'C завтраками| Bed and breakfast'!CH27*0.9</f>
        <v>72765</v>
      </c>
      <c r="CO25" s="8">
        <f>'C завтраками| Bed and breakfast'!CI27*0.9</f>
        <v>72765</v>
      </c>
      <c r="CP25" s="8">
        <f>'C завтраками| Bed and breakfast'!CJ27*0.9</f>
        <v>72765</v>
      </c>
      <c r="CQ25" s="8">
        <f>'C завтраками| Bed and breakfast'!CK27*0.9</f>
        <v>72765</v>
      </c>
      <c r="CR25" s="8">
        <f>'C завтраками| Bed and breakfast'!CL27*0.9</f>
        <v>72765</v>
      </c>
      <c r="CS25" s="8">
        <f>'C завтраками| Bed and breakfast'!CM27*0.9</f>
        <v>72765</v>
      </c>
      <c r="CT25" s="8">
        <f>'C завтраками| Bed and breakfast'!CN27*0.9</f>
        <v>72765</v>
      </c>
      <c r="CU25" s="8">
        <f>'C завтраками| Bed and breakfast'!CO27*0.9</f>
        <v>72765</v>
      </c>
      <c r="CV25" s="8">
        <f>'C завтраками| Bed and breakfast'!CP27*0.9</f>
        <v>64350</v>
      </c>
      <c r="CW25" s="8">
        <f>'C завтраками| Bed and breakfast'!CQ27*0.9</f>
        <v>64350</v>
      </c>
      <c r="CX25" s="8">
        <f>'C завтраками| Bed and breakfast'!CR27*0.9</f>
        <v>64800</v>
      </c>
      <c r="CY25" s="8">
        <f>'C завтраками| Bed and breakfast'!CS27*0.9</f>
        <v>64800</v>
      </c>
      <c r="CZ25" s="8">
        <f>'C завтраками| Bed and breakfast'!CT27*0.9</f>
        <v>64350</v>
      </c>
      <c r="DA25" s="8">
        <f>'C завтраками| Bed and breakfast'!CU27*0.9</f>
        <v>64350</v>
      </c>
      <c r="DB25" s="8">
        <f>'C завтраками| Bed and breakfast'!CV27*0.9</f>
        <v>64350</v>
      </c>
      <c r="DC25" s="8">
        <f>'C завтраками| Bed and breakfast'!CW27*0.9</f>
        <v>64350</v>
      </c>
      <c r="DD25" s="8">
        <f>'C завтраками| Bed and breakfast'!CX27*0.9</f>
        <v>64350</v>
      </c>
      <c r="DE25" s="8">
        <f>'C завтраками| Bed and breakfast'!CY27*0.9</f>
        <v>64800</v>
      </c>
      <c r="DF25" s="8">
        <f>'C завтраками| Bed and breakfast'!CZ27*0.9</f>
        <v>64800</v>
      </c>
      <c r="DG25" s="8">
        <f>'C завтраками| Bed and breakfast'!DA27*0.9</f>
        <v>64350</v>
      </c>
      <c r="DH25" s="8">
        <f>'C завтраками| Bed and breakfast'!DB27*0.9</f>
        <v>64350</v>
      </c>
      <c r="DI25" s="8">
        <f>'C завтраками| Bed and breakfast'!DC27*0.9</f>
        <v>64350</v>
      </c>
      <c r="DJ25" s="8">
        <f>'C завтраками| Bed and breakfast'!DD27*0.9</f>
        <v>63450</v>
      </c>
      <c r="DK25" s="8">
        <f>'C завтраками| Bed and breakfast'!DE27*0.9</f>
        <v>63450</v>
      </c>
      <c r="DL25" s="8">
        <f>'C завтраками| Bed and breakfast'!DF27*0.9</f>
        <v>64080</v>
      </c>
      <c r="DM25" s="8">
        <f>'C завтраками| Bed and breakfast'!DG27*0.9</f>
        <v>64080</v>
      </c>
      <c r="DN25" s="8">
        <f>'C завтраками| Bed and breakfast'!DH27*0.9</f>
        <v>63450</v>
      </c>
      <c r="DO25" s="8">
        <f>'C завтраками| Bed and breakfast'!DI27*0.9</f>
        <v>63450</v>
      </c>
      <c r="DP25" s="8">
        <f>'C завтраками| Bed and breakfast'!DJ27*0.9</f>
        <v>63450</v>
      </c>
      <c r="DQ25" s="8">
        <f>'C завтраками| Bed and breakfast'!DK27*0.9</f>
        <v>63450</v>
      </c>
      <c r="DR25" s="8">
        <f>'C завтраками| Bed and breakfast'!DL27*0.9</f>
        <v>63450</v>
      </c>
      <c r="DS25" s="8">
        <f>'C завтраками| Bed and breakfast'!DM27*0.9</f>
        <v>64080</v>
      </c>
      <c r="DT25" s="8">
        <f>'C завтраками| Bed and breakfast'!DN27*0.9</f>
        <v>64080</v>
      </c>
      <c r="DU25" s="8">
        <f>'C завтраками| Bed and breakfast'!DO27*0.9</f>
        <v>63450</v>
      </c>
      <c r="DV25" s="8">
        <f>'C завтраками| Bed and breakfast'!DP27*0.9</f>
        <v>63450</v>
      </c>
      <c r="DW25" s="8">
        <f>'C завтраками| Bed and breakfast'!DQ27*0.9</f>
        <v>63450</v>
      </c>
      <c r="DX25" s="8">
        <f>'C завтраками| Bed and breakfast'!DR27*0.9</f>
        <v>63450</v>
      </c>
      <c r="DY25" s="8">
        <f>'C завтраками| Bed and breakfast'!DS27*0.9</f>
        <v>64350</v>
      </c>
      <c r="DZ25" s="8">
        <f>'C завтраками| Bed and breakfast'!DT27*0.9</f>
        <v>64080</v>
      </c>
      <c r="EA25" s="8">
        <f>'C завтраками| Bed and breakfast'!DU27*0.9</f>
        <v>64080</v>
      </c>
      <c r="EB25" s="8">
        <f>'C завтраками| Bed and breakfast'!DV27*0.9</f>
        <v>64080</v>
      </c>
      <c r="EC25" s="8">
        <f>'C завтраками| Bed and breakfast'!DW27*0.9</f>
        <v>63000</v>
      </c>
      <c r="ED25" s="8">
        <f>'C завтраками| Bed and breakfast'!DX27*0.9</f>
        <v>63000</v>
      </c>
      <c r="EE25" s="8">
        <f>'C завтраками| Bed and breakfast'!DY27*0.9</f>
        <v>63000</v>
      </c>
      <c r="EF25" s="8">
        <f>'C завтраками| Bed and breakfast'!DZ27*0.9</f>
        <v>63000</v>
      </c>
      <c r="EG25" s="8">
        <f>'C завтраками| Bed and breakfast'!EA27*0.9</f>
        <v>63000</v>
      </c>
      <c r="EH25" s="8">
        <f>'C завтраками| Bed and breakfast'!EB27*0.9</f>
        <v>64080</v>
      </c>
      <c r="EI25" s="8">
        <f>'C завтраками| Bed and breakfast'!EC27*0.9</f>
        <v>64080</v>
      </c>
      <c r="EJ25" s="8">
        <f>'C завтраками| Bed and breakfast'!ED27*0.9</f>
        <v>64080</v>
      </c>
      <c r="EK25" s="8">
        <f>'C завтраками| Bed and breakfast'!EE27*0.9</f>
        <v>62730</v>
      </c>
      <c r="EL25" s="8">
        <f>'C завтраками| Bed and breakfast'!EF27*0.9</f>
        <v>62730</v>
      </c>
      <c r="EM25" s="8">
        <f>'C завтраками| Bed and breakfast'!EG27*0.9</f>
        <v>62730</v>
      </c>
      <c r="EN25" s="8">
        <f>'C завтраками| Bed and breakfast'!EH27*0.9</f>
        <v>63000</v>
      </c>
      <c r="EO25" s="8">
        <f>'C завтраками| Bed and breakfast'!EI27*0.9</f>
        <v>63000</v>
      </c>
      <c r="EP25" s="8">
        <f>'C завтраками| Bed and breakfast'!EJ27*0.9</f>
        <v>62730</v>
      </c>
      <c r="EQ25" s="8">
        <f>'C завтраками| Bed and breakfast'!EK27*0.9</f>
        <v>62730</v>
      </c>
      <c r="ER25" s="8">
        <f>'C завтраками| Bed and breakfast'!EL27*0.9</f>
        <v>62730</v>
      </c>
      <c r="ES25" s="8">
        <f>'C завтраками| Bed and breakfast'!EM27*0.9</f>
        <v>62730</v>
      </c>
      <c r="ET25" s="8">
        <f>'C завтраками| Bed and breakfast'!EN27*0.9</f>
        <v>62730</v>
      </c>
      <c r="EU25" s="8">
        <f>'C завтраками| Bed and breakfast'!EO27*0.9</f>
        <v>63000</v>
      </c>
      <c r="EV25" s="8">
        <f>'C завтраками| Bed and breakfast'!EP27*0.9</f>
        <v>63000</v>
      </c>
      <c r="EW25" s="8">
        <f>'C завтраками| Bed and breakfast'!EQ27*0.9</f>
        <v>62730</v>
      </c>
      <c r="EX25" s="8">
        <f>'C завтраками| Bed and breakfast'!ER27*0.9</f>
        <v>62730</v>
      </c>
      <c r="EY25" s="8">
        <f>'C завтраками| Bed and breakfast'!ES27*0.9</f>
        <v>62730</v>
      </c>
      <c r="EZ25" s="8">
        <f>'C завтраками| Bed and breakfast'!ET27*0.9</f>
        <v>62730</v>
      </c>
      <c r="FA25" s="8">
        <f>'C завтраками| Bed and breakfast'!EU27*0.9</f>
        <v>62730</v>
      </c>
      <c r="FB25" s="8">
        <f>'C завтраками| Bed and breakfast'!EV27*0.9</f>
        <v>63000</v>
      </c>
      <c r="FC25" s="8">
        <f>'C завтраками| Bed and breakfast'!EW27*0.9</f>
        <v>63000</v>
      </c>
      <c r="FD25" s="8">
        <f>'C завтраками| Bed and breakfast'!EX27*0.9</f>
        <v>64350</v>
      </c>
      <c r="FE25" s="8">
        <f>'C завтраками| Bed and breakfast'!EY27*0.9</f>
        <v>63000</v>
      </c>
      <c r="FF25" s="8">
        <f>'C завтраками| Bed and breakfast'!EZ27*0.9</f>
        <v>63000</v>
      </c>
      <c r="FG25" s="8">
        <f>'C завтраками| Bed and breakfast'!FA27*0.9</f>
        <v>63000</v>
      </c>
      <c r="FH25" s="8">
        <f>'C завтраками| Bed and breakfast'!FB27*0.9</f>
        <v>63000</v>
      </c>
      <c r="FI25" s="8">
        <f>'C завтраками| Bed and breakfast'!FC27*0.9</f>
        <v>69750</v>
      </c>
      <c r="FJ25" s="8">
        <f>'C завтраками| Bed and breakfast'!FD27*0.9</f>
        <v>69750</v>
      </c>
      <c r="FK25" s="8">
        <f>'C завтраками| Bed and breakfast'!FE27*0.9</f>
        <v>69750</v>
      </c>
      <c r="FL25" s="8">
        <f>'C завтраками| Bed and breakfast'!FF27*0.9</f>
        <v>69750</v>
      </c>
      <c r="FM25" s="8">
        <f>'C завтраками| Bed and breakfast'!FG27*0.9</f>
        <v>69750</v>
      </c>
      <c r="FN25" s="8">
        <f>'C завтраками| Bed and breakfast'!FH27*0.9</f>
        <v>69750</v>
      </c>
      <c r="FO25" s="8">
        <f>'C завтраками| Bed and breakfast'!FI27*0.9</f>
        <v>69750</v>
      </c>
      <c r="FP25" s="8">
        <f>'C завтраками| Bed and breakfast'!FJ27*0.9</f>
        <v>69750</v>
      </c>
      <c r="FQ25" s="8">
        <f>'C завтраками| Bed and breakfast'!FK27*0.9</f>
        <v>69750</v>
      </c>
      <c r="FR25" s="8">
        <f>'C завтраками| Bed and breakfast'!FL27*0.9</f>
        <v>69750</v>
      </c>
      <c r="FS25" s="8">
        <f>'C завтраками| Bed and breakfast'!FM27*0.9</f>
        <v>69750</v>
      </c>
      <c r="FT25" s="8">
        <f>'C завтраками| Bed and breakfast'!FN27*0.9</f>
        <v>69750</v>
      </c>
      <c r="FU25" s="8">
        <f>'C завтраками| Bed and breakfast'!FO27*0.9</f>
        <v>69750</v>
      </c>
      <c r="FV25" s="8">
        <f>'C завтраками| Bed and breakfast'!FP27*0.9</f>
        <v>69750</v>
      </c>
      <c r="FW25" s="8">
        <f>'C завтраками| Bed and breakfast'!FQ27*0.9</f>
        <v>69750</v>
      </c>
      <c r="FX25" s="8">
        <f>'C завтраками| Bed and breakfast'!FR27*0.9</f>
        <v>69750</v>
      </c>
      <c r="FY25" s="8">
        <f>'C завтраками| Bed and breakfast'!FS27*0.9</f>
        <v>69750</v>
      </c>
      <c r="FZ25" s="8">
        <f>'C завтраками| Bed and breakfast'!FT27*0.9</f>
        <v>69750</v>
      </c>
      <c r="GA25" s="8">
        <f>'C завтраками| Bed and breakfast'!FU27*0.9</f>
        <v>69750</v>
      </c>
      <c r="GB25" s="8">
        <f>'C завтраками| Bed and breakfast'!FV27*0.9</f>
        <v>69750</v>
      </c>
      <c r="GC25" s="8">
        <f>'C завтраками| Bed and breakfast'!FW27*0.9</f>
        <v>69750</v>
      </c>
      <c r="GD25" s="8">
        <f>'C завтраками| Bed and breakfast'!FX27*0.9</f>
        <v>69750</v>
      </c>
      <c r="GE25" s="8">
        <f>'C завтраками| Bed and breakfast'!FY27*0.9</f>
        <v>69750</v>
      </c>
      <c r="GF25" s="8">
        <f>'C завтраками| Bed and breakfast'!FZ27*0.9</f>
        <v>69750</v>
      </c>
      <c r="GG25" s="8">
        <f>'C завтраками| Bed and breakfast'!GA27*0.9</f>
        <v>63000</v>
      </c>
      <c r="GH25" s="8">
        <f>'C завтраками| Bed and breakfast'!GB27*0.9</f>
        <v>63000</v>
      </c>
      <c r="GI25" s="8">
        <f>'C завтраками| Bed and breakfast'!GC27*0.9</f>
        <v>71460</v>
      </c>
      <c r="GJ25" s="8">
        <f>'C завтраками| Bed and breakfast'!GD27*0.9</f>
        <v>71460</v>
      </c>
      <c r="GK25" s="8">
        <f>'C завтраками| Bed and breakfast'!GE27*0.9</f>
        <v>71460</v>
      </c>
      <c r="GL25" s="8">
        <f>'C завтраками| Bed and breakfast'!GF27*0.9</f>
        <v>71460</v>
      </c>
      <c r="GM25" s="8">
        <f>'C завтраками| Bed and breakfast'!GG27*0.9</f>
        <v>71460</v>
      </c>
      <c r="GN25" s="8">
        <f>'C завтраками| Bed and breakfast'!GH27*0.9</f>
        <v>71460</v>
      </c>
      <c r="GO25" s="8">
        <f>'C завтраками| Bed and breakfast'!GI27*0.9</f>
        <v>71460</v>
      </c>
      <c r="GP25" s="8">
        <f>'C завтраками| Bed and breakfast'!GJ27*0.9</f>
        <v>71460</v>
      </c>
      <c r="GQ25" s="8">
        <f>'C завтраками| Bed and breakfast'!GK27*0.9</f>
        <v>71460</v>
      </c>
      <c r="GR25" s="8">
        <f>'C завтраками| Bed and breakfast'!GL27*0.9</f>
        <v>71460</v>
      </c>
      <c r="GS25" s="8">
        <f>'C завтраками| Bed and breakfast'!GM27*0.9</f>
        <v>66060</v>
      </c>
      <c r="GT25" s="8">
        <f>'C завтраками| Bed and breakfast'!GN27*0.9</f>
        <v>66060</v>
      </c>
      <c r="GU25" s="8">
        <f>'C завтраками| Bed and breakfast'!GO27*0.9</f>
        <v>66060</v>
      </c>
      <c r="GV25" s="8">
        <f>'C завтраками| Bed and breakfast'!GP27*0.9</f>
        <v>66060</v>
      </c>
      <c r="GW25" s="8">
        <f>'C завтраками| Bed and breakfast'!GQ27*0.9</f>
        <v>66510</v>
      </c>
      <c r="GX25" s="8">
        <f>'C завтраками| Bed and breakfast'!GR27*0.9</f>
        <v>66510</v>
      </c>
      <c r="GY25" s="8">
        <f>'C завтраками| Bed and breakfast'!GS27*0.9</f>
        <v>67590</v>
      </c>
      <c r="GZ25" s="8">
        <f>'C завтраками| Bed and breakfast'!GT27*0.9</f>
        <v>67590</v>
      </c>
      <c r="HA25" s="8">
        <f>'C завтраками| Bed and breakfast'!GU27*0.9</f>
        <v>66510</v>
      </c>
      <c r="HB25" s="8">
        <f>'C завтраками| Bed and breakfast'!GV27*0.9</f>
        <v>66510</v>
      </c>
      <c r="HC25" s="8">
        <f>'C завтраками| Bed and breakfast'!GW27*0.9</f>
        <v>66510</v>
      </c>
      <c r="HD25" s="8">
        <f>'C завтраками| Bed and breakfast'!GX27*0.9</f>
        <v>66510</v>
      </c>
      <c r="HE25" s="8">
        <f>'C завтраками| Bed and breakfast'!GY27*0.9</f>
        <v>66510</v>
      </c>
      <c r="HF25" s="8">
        <f>'C завтраками| Bed and breakfast'!GZ27*0.9</f>
        <v>67590</v>
      </c>
      <c r="HG25" s="8">
        <f>'C завтраками| Bed and breakfast'!HA27*0.9</f>
        <v>67590</v>
      </c>
      <c r="HH25" s="8">
        <f>'C завтраками| Bed and breakfast'!HB27*0.9</f>
        <v>66510</v>
      </c>
      <c r="HI25" s="8">
        <f>'C завтраками| Bed and breakfast'!HC27*0.9</f>
        <v>66510</v>
      </c>
      <c r="HJ25" s="8">
        <f>'C завтраками| Bed and breakfast'!HD27*0.9</f>
        <v>66510</v>
      </c>
      <c r="HK25" s="8">
        <f>'C завтраками| Bed and breakfast'!HE27*0.9</f>
        <v>66510</v>
      </c>
      <c r="HL25" s="8">
        <f>'C завтраками| Bed and breakfast'!HF27*0.9</f>
        <v>66510</v>
      </c>
      <c r="HM25" s="8">
        <f>'C завтраками| Bed and breakfast'!HG27*0.9</f>
        <v>64350</v>
      </c>
      <c r="HN25" s="8">
        <f>'C завтраками| Bed and breakfast'!HH27*0.9</f>
        <v>67590</v>
      </c>
      <c r="HO25" s="8">
        <f>'C завтраками| Bed and breakfast'!HI27*0.9</f>
        <v>66510</v>
      </c>
      <c r="HP25" s="8">
        <f>'C завтраками| Bed and breakfast'!HJ27*0.9</f>
        <v>66510</v>
      </c>
      <c r="HQ25" s="8">
        <f>'C завтраками| Bed and breakfast'!HK27*0.9</f>
        <v>66510</v>
      </c>
      <c r="HR25" s="8">
        <f>'C завтраками| Bed and breakfast'!HL27*0.9</f>
        <v>66510</v>
      </c>
      <c r="HS25" s="8">
        <f>'C завтраками| Bed and breakfast'!HM27*0.9</f>
        <v>66510</v>
      </c>
      <c r="HT25" s="8">
        <f>'C завтраками| Bed and breakfast'!HN27*0.9</f>
        <v>67590</v>
      </c>
      <c r="HU25" s="8">
        <f>'C завтраками| Bed and breakfast'!HO27*0.9</f>
        <v>67590</v>
      </c>
      <c r="HV25" s="8">
        <f>'C завтраками| Bed and breakfast'!HP27*0.9</f>
        <v>66510</v>
      </c>
      <c r="HW25" s="8">
        <f>'C завтраками| Bed and breakfast'!HQ27*0.9</f>
        <v>66510</v>
      </c>
      <c r="HX25" s="8">
        <f>'C завтраками| Bed and breakfast'!HR27*0.9</f>
        <v>66510</v>
      </c>
      <c r="HY25" s="8">
        <f>'C завтраками| Bed and breakfast'!HS27*0.9</f>
        <v>66510</v>
      </c>
      <c r="HZ25" s="8">
        <f>'C завтраками| Bed and breakfast'!HT27*0.9</f>
        <v>66510</v>
      </c>
      <c r="IA25" s="8">
        <f>'C завтраками| Bed and breakfast'!HU27*0.9</f>
        <v>67590</v>
      </c>
      <c r="IB25" s="8">
        <f>'C завтраками| Bed and breakfast'!HV27*0.9</f>
        <v>67590</v>
      </c>
      <c r="IC25" s="8">
        <f>'C завтраками| Bed and breakfast'!HW27*0.9</f>
        <v>66510</v>
      </c>
      <c r="ID25" s="8">
        <f>'C завтраками| Bed and breakfast'!HX27*0.9</f>
        <v>66510</v>
      </c>
      <c r="IE25" s="8">
        <f>'C завтраками| Bed and breakfast'!HY27*0.9</f>
        <v>66510</v>
      </c>
      <c r="IF25" s="8">
        <f>'C завтраками| Bed and breakfast'!HZ27*0.9</f>
        <v>66510</v>
      </c>
      <c r="IG25" s="8">
        <f>'C завтраками| Bed and breakfast'!IA27*0.9</f>
        <v>66510</v>
      </c>
      <c r="IH25" s="8">
        <f>'C завтраками| Bed and breakfast'!IB27*0.9</f>
        <v>67590</v>
      </c>
      <c r="II25" s="8">
        <f>'C завтраками| Bed and breakfast'!IC27*0.9</f>
        <v>67590</v>
      </c>
      <c r="IJ25" s="8">
        <f>'C завтраками| Bed and breakfast'!ID27*0.9</f>
        <v>64800</v>
      </c>
      <c r="IK25" s="8">
        <f>'C завтраками| Bed and breakfast'!IE27*0.9</f>
        <v>64800</v>
      </c>
      <c r="IL25" s="8">
        <f>'C завтраками| Bed and breakfast'!IF27*0.9</f>
        <v>64800</v>
      </c>
      <c r="IM25" s="8">
        <f>'C завтраками| Bed and breakfast'!IG27*0.9</f>
        <v>64800</v>
      </c>
      <c r="IN25" s="8">
        <f>'C завтраками| Bed and breakfast'!IH27*0.9</f>
        <v>64800</v>
      </c>
      <c r="IO25" s="8">
        <f>'C завтраками| Bed and breakfast'!II27*0.9</f>
        <v>66510</v>
      </c>
      <c r="IP25" s="8">
        <f>'C завтраками| Bed and breakfast'!IJ27*0.9</f>
        <v>66510</v>
      </c>
      <c r="IQ25" s="8">
        <f>'C завтраками| Bed and breakfast'!IK27*0.9</f>
        <v>64350</v>
      </c>
      <c r="IR25" s="8">
        <f>'C завтраками| Bed and breakfast'!IL27*0.9</f>
        <v>64350</v>
      </c>
      <c r="IS25" s="8">
        <f>'C завтраками| Bed and breakfast'!IM27*0.9</f>
        <v>64350</v>
      </c>
      <c r="IT25" s="8">
        <f>'C завтраками| Bed and breakfast'!IN27*0.9</f>
        <v>64350</v>
      </c>
      <c r="IU25" s="8">
        <f>'C завтраками| Bed and breakfast'!IO27*0.9</f>
        <v>64350</v>
      </c>
      <c r="IV25" s="8">
        <f>'C завтраками| Bed and breakfast'!IP27*0.9</f>
        <v>66510</v>
      </c>
      <c r="IW25" s="8">
        <f>'C завтраками| Bed and breakfast'!IQ27*0.9</f>
        <v>66510</v>
      </c>
      <c r="IX25" s="8">
        <f>'C завтраками| Bed and breakfast'!IR27*0.9</f>
        <v>64350</v>
      </c>
      <c r="IY25" s="8">
        <f>'C завтраками| Bed and breakfast'!IS27*0.9</f>
        <v>64350</v>
      </c>
      <c r="IZ25" s="8">
        <f>'C завтраками| Bed and breakfast'!IT27*0.9</f>
        <v>64350</v>
      </c>
      <c r="JA25" s="8">
        <f>'C завтраками| Bed and breakfast'!IU27*0.9</f>
        <v>64350</v>
      </c>
      <c r="JB25" s="8">
        <f>'C завтраками| Bed and breakfast'!IV27*0.9</f>
        <v>64350</v>
      </c>
      <c r="JC25" s="8">
        <f>'C завтраками| Bed and breakfast'!IW27*0.9</f>
        <v>66510</v>
      </c>
      <c r="JD25" s="8">
        <f>'C завтраками| Bed and breakfast'!IX27*0.9</f>
        <v>66510</v>
      </c>
      <c r="JE25" s="8">
        <f>'C завтраками| Bed and breakfast'!IY27*0.9</f>
        <v>64350</v>
      </c>
      <c r="JF25" s="8">
        <f>'C завтраками| Bed and breakfast'!IZ27*0.9</f>
        <v>64350</v>
      </c>
      <c r="JG25" s="8">
        <f>'C завтраками| Bed and breakfast'!JA27*0.9</f>
        <v>64350</v>
      </c>
      <c r="JH25" s="8">
        <f>'C завтраками| Bed and breakfast'!JB27*0.9</f>
        <v>64350</v>
      </c>
      <c r="JI25" s="8">
        <f>'C завтраками| Bed and breakfast'!JC27*0.9</f>
        <v>64350</v>
      </c>
      <c r="JJ25" s="8">
        <f>'C завтраками| Bed and breakfast'!JD27*0.9</f>
        <v>66510</v>
      </c>
      <c r="JK25" s="8">
        <f>'C завтраками| Bed and breakfast'!JE27*0.9</f>
        <v>66510</v>
      </c>
      <c r="JL25" s="8">
        <f>'C завтраками| Bed and breakfast'!JF27*0.9</f>
        <v>64350</v>
      </c>
      <c r="JM25" s="8">
        <f>'C завтраками| Bed and breakfast'!JG27*0.9</f>
        <v>64350</v>
      </c>
      <c r="JN25" s="8">
        <f>'C завтраками| Bed and breakfast'!JH27*0.9</f>
        <v>64350</v>
      </c>
      <c r="JO25" s="8">
        <f>'C завтраками| Bed and breakfast'!JI27*0.9</f>
        <v>64350</v>
      </c>
      <c r="JP25" s="8">
        <f>'C завтраками| Bed and breakfast'!JJ27*0.9</f>
        <v>64350</v>
      </c>
      <c r="JQ25" s="8">
        <f>'C завтраками| Bed and breakfast'!JK27*0.9</f>
        <v>66510</v>
      </c>
      <c r="JR25" s="8">
        <f>'C завтраками| Bed and breakfast'!JL27*0.9</f>
        <v>66510</v>
      </c>
      <c r="JS25" s="8">
        <f>'C завтраками| Bed and breakfast'!JM27*0.9</f>
        <v>65430</v>
      </c>
      <c r="JT25" s="8">
        <f>'C завтраками| Bed and breakfast'!JN27*0.9</f>
        <v>65430</v>
      </c>
      <c r="JU25" s="8">
        <f>'C завтраками| Bed and breakfast'!JO27*0.9</f>
        <v>65430</v>
      </c>
      <c r="JV25" s="8">
        <f>'C завтраками| Bed and breakfast'!JP27*0.9</f>
        <v>65430</v>
      </c>
    </row>
    <row r="26" spans="1:282" s="53" customFormat="1" x14ac:dyDescent="0.2">
      <c r="A26" s="89"/>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c r="DS26" s="190"/>
      <c r="DT26" s="190"/>
      <c r="DU26" s="190"/>
      <c r="DV26" s="190"/>
      <c r="DW26" s="190"/>
      <c r="DX26" s="190"/>
      <c r="DY26" s="190"/>
      <c r="DZ26" s="190"/>
      <c r="EA26" s="190"/>
      <c r="EB26" s="190"/>
      <c r="EC26" s="190"/>
      <c r="ED26" s="190"/>
      <c r="EE26" s="190"/>
      <c r="EF26" s="190"/>
      <c r="EG26" s="190"/>
      <c r="EH26" s="190"/>
      <c r="EI26" s="190"/>
      <c r="EJ26" s="190"/>
      <c r="EK26" s="190"/>
      <c r="EL26" s="190"/>
      <c r="EM26" s="190"/>
      <c r="EN26" s="190"/>
      <c r="EO26" s="190"/>
      <c r="EP26" s="190"/>
      <c r="EQ26" s="190"/>
      <c r="ER26" s="190"/>
      <c r="ES26" s="190"/>
      <c r="ET26" s="190"/>
      <c r="EU26" s="190"/>
      <c r="EV26" s="190"/>
      <c r="EW26" s="190"/>
      <c r="EX26" s="190"/>
      <c r="EY26" s="190"/>
      <c r="EZ26" s="190"/>
      <c r="FA26" s="190"/>
      <c r="FB26" s="190"/>
      <c r="FC26" s="190"/>
      <c r="FD26" s="190"/>
      <c r="FE26" s="190"/>
      <c r="FF26" s="190"/>
      <c r="FG26" s="190"/>
      <c r="FH26" s="190"/>
      <c r="FI26" s="190"/>
      <c r="FJ26" s="190"/>
      <c r="FK26" s="190"/>
      <c r="FL26" s="190"/>
      <c r="FM26" s="190"/>
      <c r="FN26" s="190"/>
      <c r="FO26" s="190"/>
      <c r="FP26" s="190"/>
      <c r="FQ26" s="190"/>
      <c r="FR26" s="190"/>
      <c r="FS26" s="190"/>
      <c r="FT26" s="190"/>
      <c r="FU26" s="190"/>
      <c r="FV26" s="190"/>
      <c r="FW26" s="190"/>
      <c r="FX26" s="190"/>
      <c r="FY26" s="190"/>
      <c r="FZ26" s="190"/>
      <c r="GA26" s="190"/>
      <c r="GB26" s="190"/>
      <c r="GC26" s="190"/>
      <c r="GD26" s="190"/>
      <c r="GE26" s="190"/>
      <c r="GF26" s="190"/>
      <c r="GG26" s="190"/>
      <c r="GH26" s="190"/>
      <c r="GI26" s="190"/>
      <c r="GJ26" s="190"/>
      <c r="GK26" s="190"/>
      <c r="GL26" s="190"/>
      <c r="GM26" s="190"/>
      <c r="GN26" s="190"/>
      <c r="GO26" s="190"/>
      <c r="GP26" s="190"/>
      <c r="GQ26" s="190"/>
      <c r="GR26" s="190"/>
      <c r="GS26" s="190"/>
      <c r="GT26" s="190"/>
      <c r="GU26" s="190"/>
      <c r="GV26" s="190"/>
      <c r="GW26" s="190"/>
      <c r="GX26" s="190"/>
      <c r="GY26" s="190"/>
      <c r="GZ26" s="190"/>
      <c r="HA26" s="190"/>
      <c r="HB26" s="190"/>
      <c r="HC26" s="190"/>
      <c r="HD26" s="190"/>
      <c r="HE26" s="190"/>
      <c r="HF26" s="190"/>
      <c r="HG26" s="190"/>
      <c r="HH26" s="190"/>
      <c r="HI26" s="190"/>
      <c r="HJ26" s="190"/>
      <c r="HK26" s="190"/>
      <c r="HL26" s="190"/>
      <c r="HM26" s="190"/>
      <c r="HN26" s="190"/>
      <c r="HO26" s="190"/>
      <c r="HP26" s="190"/>
      <c r="HQ26" s="190"/>
      <c r="HR26" s="190"/>
      <c r="HS26" s="190"/>
      <c r="HT26" s="190"/>
      <c r="HU26" s="190"/>
      <c r="HV26" s="190"/>
      <c r="HW26" s="190"/>
      <c r="HX26" s="190"/>
      <c r="HY26" s="190"/>
      <c r="HZ26" s="190"/>
      <c r="IA26" s="190"/>
      <c r="IB26" s="190"/>
      <c r="IC26" s="190"/>
      <c r="ID26" s="190"/>
      <c r="IE26" s="190"/>
      <c r="IF26" s="190"/>
      <c r="IG26" s="190"/>
      <c r="IH26" s="190"/>
      <c r="II26" s="190"/>
      <c r="IJ26" s="190"/>
      <c r="IK26" s="190"/>
      <c r="IL26" s="190"/>
      <c r="IM26" s="190"/>
      <c r="IN26" s="190"/>
      <c r="IO26" s="190"/>
      <c r="IP26" s="190"/>
      <c r="IQ26" s="190"/>
      <c r="IR26" s="190"/>
      <c r="IS26" s="190"/>
      <c r="IT26" s="190"/>
      <c r="IU26" s="190"/>
      <c r="IV26" s="190"/>
      <c r="IW26" s="190"/>
      <c r="IX26" s="190"/>
      <c r="IY26" s="190"/>
      <c r="IZ26" s="190"/>
      <c r="JA26" s="190"/>
      <c r="JB26" s="190"/>
      <c r="JC26" s="190"/>
      <c r="JD26" s="190"/>
      <c r="JE26" s="190"/>
      <c r="JF26" s="190"/>
      <c r="JG26" s="190"/>
      <c r="JH26" s="190"/>
      <c r="JI26" s="190"/>
      <c r="JJ26" s="190"/>
      <c r="JK26" s="190"/>
      <c r="JL26" s="190"/>
      <c r="JM26" s="190"/>
      <c r="JN26" s="190"/>
      <c r="JO26" s="190"/>
      <c r="JP26" s="190"/>
      <c r="JQ26" s="190"/>
      <c r="JR26" s="190"/>
      <c r="JS26" s="190"/>
      <c r="JT26" s="190"/>
      <c r="JU26" s="190"/>
      <c r="JV26" s="190"/>
    </row>
    <row r="27" spans="1:282" ht="18" customHeight="1" x14ac:dyDescent="0.2">
      <c r="A27" s="111" t="s">
        <v>100</v>
      </c>
      <c r="B27" s="187" t="e">
        <f t="shared" ref="B27:C27" si="8">B4</f>
        <v>#REF!</v>
      </c>
      <c r="C27" s="187" t="e">
        <f t="shared" si="8"/>
        <v>#REF!</v>
      </c>
      <c r="D27" s="187" t="e">
        <f t="shared" ref="D27:BO27" si="9">D4</f>
        <v>#REF!</v>
      </c>
      <c r="E27" s="187" t="e">
        <f t="shared" si="9"/>
        <v>#REF!</v>
      </c>
      <c r="F27" s="187" t="e">
        <f t="shared" si="9"/>
        <v>#REF!</v>
      </c>
      <c r="G27" s="187" t="e">
        <f t="shared" si="9"/>
        <v>#REF!</v>
      </c>
      <c r="H27" s="187">
        <f t="shared" si="9"/>
        <v>46021</v>
      </c>
      <c r="I27" s="187">
        <f t="shared" si="9"/>
        <v>46022</v>
      </c>
      <c r="J27" s="187">
        <f t="shared" si="9"/>
        <v>46023</v>
      </c>
      <c r="K27" s="187">
        <f t="shared" si="9"/>
        <v>46024</v>
      </c>
      <c r="L27" s="187">
        <f t="shared" si="9"/>
        <v>46025</v>
      </c>
      <c r="M27" s="187">
        <f t="shared" si="9"/>
        <v>46026</v>
      </c>
      <c r="N27" s="187">
        <f t="shared" si="9"/>
        <v>46027</v>
      </c>
      <c r="O27" s="187">
        <f t="shared" si="9"/>
        <v>46028</v>
      </c>
      <c r="P27" s="187">
        <f t="shared" si="9"/>
        <v>46029</v>
      </c>
      <c r="Q27" s="187">
        <f t="shared" si="9"/>
        <v>46030</v>
      </c>
      <c r="R27" s="187">
        <f t="shared" si="9"/>
        <v>46031</v>
      </c>
      <c r="S27" s="187">
        <f t="shared" si="9"/>
        <v>46032</v>
      </c>
      <c r="T27" s="187">
        <f t="shared" si="9"/>
        <v>46033</v>
      </c>
      <c r="U27" s="187">
        <f t="shared" si="9"/>
        <v>46034</v>
      </c>
      <c r="V27" s="187">
        <f t="shared" si="9"/>
        <v>46035</v>
      </c>
      <c r="W27" s="187">
        <f t="shared" si="9"/>
        <v>46036</v>
      </c>
      <c r="X27" s="187">
        <f t="shared" si="9"/>
        <v>46037</v>
      </c>
      <c r="Y27" s="187">
        <f t="shared" si="9"/>
        <v>46038</v>
      </c>
      <c r="Z27" s="187">
        <f t="shared" si="9"/>
        <v>46039</v>
      </c>
      <c r="AA27" s="187">
        <f t="shared" si="9"/>
        <v>46040</v>
      </c>
      <c r="AB27" s="187">
        <f t="shared" si="9"/>
        <v>46041</v>
      </c>
      <c r="AC27" s="187">
        <f t="shared" si="9"/>
        <v>46042</v>
      </c>
      <c r="AD27" s="187">
        <f t="shared" si="9"/>
        <v>46043</v>
      </c>
      <c r="AE27" s="187">
        <f t="shared" si="9"/>
        <v>46044</v>
      </c>
      <c r="AF27" s="187">
        <f t="shared" si="9"/>
        <v>46045</v>
      </c>
      <c r="AG27" s="187">
        <f t="shared" si="9"/>
        <v>46046</v>
      </c>
      <c r="AH27" s="187">
        <f t="shared" si="9"/>
        <v>46047</v>
      </c>
      <c r="AI27" s="187">
        <f t="shared" si="9"/>
        <v>46048</v>
      </c>
      <c r="AJ27" s="187">
        <f t="shared" si="9"/>
        <v>46049</v>
      </c>
      <c r="AK27" s="187">
        <f t="shared" si="9"/>
        <v>46050</v>
      </c>
      <c r="AL27" s="187">
        <f t="shared" si="9"/>
        <v>46051</v>
      </c>
      <c r="AM27" s="187">
        <f t="shared" si="9"/>
        <v>46052</v>
      </c>
      <c r="AN27" s="187">
        <f t="shared" si="9"/>
        <v>46053</v>
      </c>
      <c r="AO27" s="187">
        <f t="shared" si="9"/>
        <v>46054</v>
      </c>
      <c r="AP27" s="187">
        <f t="shared" si="9"/>
        <v>46055</v>
      </c>
      <c r="AQ27" s="187">
        <f t="shared" si="9"/>
        <v>46056</v>
      </c>
      <c r="AR27" s="187">
        <f t="shared" si="9"/>
        <v>46057</v>
      </c>
      <c r="AS27" s="187">
        <f t="shared" si="9"/>
        <v>46058</v>
      </c>
      <c r="AT27" s="187">
        <f t="shared" si="9"/>
        <v>46059</v>
      </c>
      <c r="AU27" s="187">
        <f t="shared" si="9"/>
        <v>46060</v>
      </c>
      <c r="AV27" s="187">
        <f t="shared" si="9"/>
        <v>46061</v>
      </c>
      <c r="AW27" s="187">
        <f t="shared" si="9"/>
        <v>46062</v>
      </c>
      <c r="AX27" s="187">
        <f t="shared" si="9"/>
        <v>46063</v>
      </c>
      <c r="AY27" s="187">
        <f t="shared" si="9"/>
        <v>46064</v>
      </c>
      <c r="AZ27" s="187">
        <f t="shared" si="9"/>
        <v>46065</v>
      </c>
      <c r="BA27" s="187">
        <f t="shared" si="9"/>
        <v>46066</v>
      </c>
      <c r="BB27" s="187">
        <f t="shared" si="9"/>
        <v>46067</v>
      </c>
      <c r="BC27" s="187">
        <f t="shared" si="9"/>
        <v>46068</v>
      </c>
      <c r="BD27" s="187">
        <f t="shared" si="9"/>
        <v>46069</v>
      </c>
      <c r="BE27" s="187">
        <f t="shared" si="9"/>
        <v>46070</v>
      </c>
      <c r="BF27" s="187">
        <f t="shared" si="9"/>
        <v>46071</v>
      </c>
      <c r="BG27" s="187">
        <f t="shared" si="9"/>
        <v>46072</v>
      </c>
      <c r="BH27" s="187">
        <f t="shared" si="9"/>
        <v>46073</v>
      </c>
      <c r="BI27" s="187">
        <f t="shared" si="9"/>
        <v>46074</v>
      </c>
      <c r="BJ27" s="187">
        <f t="shared" si="9"/>
        <v>46075</v>
      </c>
      <c r="BK27" s="187">
        <f t="shared" si="9"/>
        <v>46076</v>
      </c>
      <c r="BL27" s="187">
        <f t="shared" si="9"/>
        <v>46077</v>
      </c>
      <c r="BM27" s="187">
        <f t="shared" si="9"/>
        <v>46078</v>
      </c>
      <c r="BN27" s="187">
        <f t="shared" si="9"/>
        <v>46079</v>
      </c>
      <c r="BO27" s="187">
        <f t="shared" si="9"/>
        <v>46080</v>
      </c>
      <c r="BP27" s="187">
        <f t="shared" ref="BP27:CU27" si="10">BP4</f>
        <v>46081</v>
      </c>
      <c r="BQ27" s="187">
        <f t="shared" si="10"/>
        <v>46082</v>
      </c>
      <c r="BR27" s="187">
        <f t="shared" si="10"/>
        <v>46083</v>
      </c>
      <c r="BS27" s="187">
        <f t="shared" si="10"/>
        <v>46084</v>
      </c>
      <c r="BT27" s="187">
        <f t="shared" si="10"/>
        <v>46085</v>
      </c>
      <c r="BU27" s="187">
        <f t="shared" si="10"/>
        <v>46086</v>
      </c>
      <c r="BV27" s="187">
        <f t="shared" si="10"/>
        <v>46087</v>
      </c>
      <c r="BW27" s="187">
        <f t="shared" si="10"/>
        <v>46088</v>
      </c>
      <c r="BX27" s="187">
        <f t="shared" si="10"/>
        <v>46089</v>
      </c>
      <c r="BY27" s="187">
        <f t="shared" si="10"/>
        <v>46090</v>
      </c>
      <c r="BZ27" s="187">
        <f t="shared" si="10"/>
        <v>46091</v>
      </c>
      <c r="CA27" s="187">
        <f t="shared" si="10"/>
        <v>46092</v>
      </c>
      <c r="CB27" s="187">
        <f t="shared" si="10"/>
        <v>46093</v>
      </c>
      <c r="CC27" s="187">
        <f t="shared" si="10"/>
        <v>46094</v>
      </c>
      <c r="CD27" s="187">
        <f t="shared" si="10"/>
        <v>46095</v>
      </c>
      <c r="CE27" s="187">
        <f t="shared" si="10"/>
        <v>46096</v>
      </c>
      <c r="CF27" s="187">
        <f t="shared" si="10"/>
        <v>46097</v>
      </c>
      <c r="CG27" s="187">
        <f t="shared" si="10"/>
        <v>46098</v>
      </c>
      <c r="CH27" s="187">
        <f t="shared" si="10"/>
        <v>46099</v>
      </c>
      <c r="CI27" s="187">
        <f t="shared" si="10"/>
        <v>46100</v>
      </c>
      <c r="CJ27" s="187">
        <f t="shared" si="10"/>
        <v>46101</v>
      </c>
      <c r="CK27" s="187">
        <f t="shared" si="10"/>
        <v>46102</v>
      </c>
      <c r="CL27" s="187">
        <f t="shared" si="10"/>
        <v>46103</v>
      </c>
      <c r="CM27" s="187">
        <f t="shared" si="10"/>
        <v>46104</v>
      </c>
      <c r="CN27" s="187">
        <f t="shared" si="10"/>
        <v>46105</v>
      </c>
      <c r="CO27" s="187">
        <f t="shared" si="10"/>
        <v>46106</v>
      </c>
      <c r="CP27" s="187">
        <f t="shared" si="10"/>
        <v>46107</v>
      </c>
      <c r="CQ27" s="187">
        <f t="shared" si="10"/>
        <v>46108</v>
      </c>
      <c r="CR27" s="187">
        <f t="shared" si="10"/>
        <v>46109</v>
      </c>
      <c r="CS27" s="187">
        <f t="shared" si="10"/>
        <v>46110</v>
      </c>
      <c r="CT27" s="187">
        <f t="shared" si="10"/>
        <v>46111</v>
      </c>
      <c r="CU27" s="187">
        <f t="shared" si="10"/>
        <v>46112</v>
      </c>
      <c r="CV27" s="187">
        <f t="shared" ref="CV27:DF27" si="11">CV4</f>
        <v>46113</v>
      </c>
      <c r="CW27" s="187">
        <f t="shared" si="11"/>
        <v>46114</v>
      </c>
      <c r="CX27" s="187">
        <f t="shared" si="11"/>
        <v>46115</v>
      </c>
      <c r="CY27" s="187">
        <f t="shared" si="11"/>
        <v>46116</v>
      </c>
      <c r="CZ27" s="187">
        <f t="shared" si="11"/>
        <v>46117</v>
      </c>
      <c r="DA27" s="187">
        <f t="shared" si="11"/>
        <v>46118</v>
      </c>
      <c r="DB27" s="187">
        <f t="shared" si="11"/>
        <v>46119</v>
      </c>
      <c r="DC27" s="187">
        <f t="shared" si="11"/>
        <v>46120</v>
      </c>
      <c r="DD27" s="187">
        <f t="shared" si="11"/>
        <v>46121</v>
      </c>
      <c r="DE27" s="187">
        <f t="shared" si="11"/>
        <v>46122</v>
      </c>
      <c r="DF27" s="187">
        <f t="shared" si="11"/>
        <v>46123</v>
      </c>
      <c r="DG27" s="187">
        <f t="shared" ref="DG27:DY27" si="12">DG4</f>
        <v>46124</v>
      </c>
      <c r="DH27" s="187">
        <f t="shared" si="12"/>
        <v>46125</v>
      </c>
      <c r="DI27" s="187">
        <f t="shared" si="12"/>
        <v>46126</v>
      </c>
      <c r="DJ27" s="187">
        <f t="shared" si="12"/>
        <v>46127</v>
      </c>
      <c r="DK27" s="187">
        <f t="shared" si="12"/>
        <v>46128</v>
      </c>
      <c r="DL27" s="187">
        <f t="shared" si="12"/>
        <v>46129</v>
      </c>
      <c r="DM27" s="187">
        <f t="shared" si="12"/>
        <v>46130</v>
      </c>
      <c r="DN27" s="187">
        <f t="shared" si="12"/>
        <v>46131</v>
      </c>
      <c r="DO27" s="187">
        <f t="shared" si="12"/>
        <v>46132</v>
      </c>
      <c r="DP27" s="187">
        <f t="shared" si="12"/>
        <v>46133</v>
      </c>
      <c r="DQ27" s="187">
        <f t="shared" si="12"/>
        <v>46134</v>
      </c>
      <c r="DR27" s="187">
        <f t="shared" si="12"/>
        <v>46135</v>
      </c>
      <c r="DS27" s="187">
        <f t="shared" si="12"/>
        <v>46136</v>
      </c>
      <c r="DT27" s="187">
        <f t="shared" si="12"/>
        <v>46137</v>
      </c>
      <c r="DU27" s="187">
        <f t="shared" si="12"/>
        <v>46138</v>
      </c>
      <c r="DV27" s="187">
        <f t="shared" si="12"/>
        <v>46139</v>
      </c>
      <c r="DW27" s="187">
        <f t="shared" si="12"/>
        <v>46140</v>
      </c>
      <c r="DX27" s="187">
        <f t="shared" si="12"/>
        <v>46141</v>
      </c>
      <c r="DY27" s="187">
        <f t="shared" si="12"/>
        <v>46142</v>
      </c>
      <c r="DZ27" s="187">
        <f t="shared" ref="DZ27:GK27" si="13">DZ4</f>
        <v>46143</v>
      </c>
      <c r="EA27" s="187">
        <f t="shared" si="13"/>
        <v>46144</v>
      </c>
      <c r="EB27" s="187">
        <f t="shared" si="13"/>
        <v>46145</v>
      </c>
      <c r="EC27" s="187">
        <f t="shared" si="13"/>
        <v>46146</v>
      </c>
      <c r="ED27" s="187">
        <f t="shared" si="13"/>
        <v>46147</v>
      </c>
      <c r="EE27" s="187">
        <f t="shared" si="13"/>
        <v>46148</v>
      </c>
      <c r="EF27" s="187">
        <f t="shared" si="13"/>
        <v>46149</v>
      </c>
      <c r="EG27" s="187">
        <f t="shared" si="13"/>
        <v>46150</v>
      </c>
      <c r="EH27" s="187">
        <f t="shared" si="13"/>
        <v>46151</v>
      </c>
      <c r="EI27" s="187">
        <f t="shared" si="13"/>
        <v>46152</v>
      </c>
      <c r="EJ27" s="187">
        <f t="shared" si="13"/>
        <v>46153</v>
      </c>
      <c r="EK27" s="187">
        <f t="shared" si="13"/>
        <v>46154</v>
      </c>
      <c r="EL27" s="187">
        <f t="shared" si="13"/>
        <v>46155</v>
      </c>
      <c r="EM27" s="187">
        <f t="shared" si="13"/>
        <v>46156</v>
      </c>
      <c r="EN27" s="187">
        <f t="shared" si="13"/>
        <v>46157</v>
      </c>
      <c r="EO27" s="187">
        <f t="shared" si="13"/>
        <v>46158</v>
      </c>
      <c r="EP27" s="187">
        <f t="shared" si="13"/>
        <v>46159</v>
      </c>
      <c r="EQ27" s="187">
        <f t="shared" si="13"/>
        <v>46160</v>
      </c>
      <c r="ER27" s="187">
        <f t="shared" si="13"/>
        <v>46161</v>
      </c>
      <c r="ES27" s="187">
        <f t="shared" si="13"/>
        <v>46162</v>
      </c>
      <c r="ET27" s="187">
        <f t="shared" si="13"/>
        <v>46163</v>
      </c>
      <c r="EU27" s="187">
        <f t="shared" si="13"/>
        <v>46164</v>
      </c>
      <c r="EV27" s="187">
        <f t="shared" si="13"/>
        <v>46165</v>
      </c>
      <c r="EW27" s="187">
        <f t="shared" si="13"/>
        <v>46166</v>
      </c>
      <c r="EX27" s="187">
        <f t="shared" si="13"/>
        <v>46167</v>
      </c>
      <c r="EY27" s="187">
        <f t="shared" si="13"/>
        <v>46168</v>
      </c>
      <c r="EZ27" s="187">
        <f t="shared" si="13"/>
        <v>46169</v>
      </c>
      <c r="FA27" s="187">
        <f t="shared" si="13"/>
        <v>46170</v>
      </c>
      <c r="FB27" s="187">
        <f t="shared" si="13"/>
        <v>46171</v>
      </c>
      <c r="FC27" s="187">
        <f t="shared" si="13"/>
        <v>46172</v>
      </c>
      <c r="FD27" s="187">
        <f t="shared" si="13"/>
        <v>46173</v>
      </c>
      <c r="FE27" s="187">
        <f t="shared" si="13"/>
        <v>46174</v>
      </c>
      <c r="FF27" s="187">
        <f t="shared" si="13"/>
        <v>46175</v>
      </c>
      <c r="FG27" s="187">
        <f t="shared" si="13"/>
        <v>46176</v>
      </c>
      <c r="FH27" s="187">
        <f t="shared" si="13"/>
        <v>46177</v>
      </c>
      <c r="FI27" s="187">
        <f t="shared" si="13"/>
        <v>46178</v>
      </c>
      <c r="FJ27" s="187">
        <f t="shared" si="13"/>
        <v>46179</v>
      </c>
      <c r="FK27" s="187">
        <f t="shared" si="13"/>
        <v>46180</v>
      </c>
      <c r="FL27" s="187">
        <f t="shared" si="13"/>
        <v>46181</v>
      </c>
      <c r="FM27" s="187">
        <f t="shared" si="13"/>
        <v>46182</v>
      </c>
      <c r="FN27" s="187">
        <f t="shared" si="13"/>
        <v>46183</v>
      </c>
      <c r="FO27" s="187">
        <f t="shared" si="13"/>
        <v>46184</v>
      </c>
      <c r="FP27" s="187">
        <f t="shared" si="13"/>
        <v>46185</v>
      </c>
      <c r="FQ27" s="187">
        <f t="shared" si="13"/>
        <v>46186</v>
      </c>
      <c r="FR27" s="187">
        <f t="shared" si="13"/>
        <v>46187</v>
      </c>
      <c r="FS27" s="187">
        <f t="shared" si="13"/>
        <v>46188</v>
      </c>
      <c r="FT27" s="187">
        <f t="shared" si="13"/>
        <v>46189</v>
      </c>
      <c r="FU27" s="187">
        <f t="shared" si="13"/>
        <v>46190</v>
      </c>
      <c r="FV27" s="187">
        <f t="shared" si="13"/>
        <v>46191</v>
      </c>
      <c r="FW27" s="187">
        <f t="shared" si="13"/>
        <v>46192</v>
      </c>
      <c r="FX27" s="187">
        <f t="shared" si="13"/>
        <v>46193</v>
      </c>
      <c r="FY27" s="187">
        <f t="shared" si="13"/>
        <v>46194</v>
      </c>
      <c r="FZ27" s="187">
        <f t="shared" si="13"/>
        <v>46195</v>
      </c>
      <c r="GA27" s="187">
        <f t="shared" si="13"/>
        <v>46196</v>
      </c>
      <c r="GB27" s="187">
        <f t="shared" si="13"/>
        <v>46197</v>
      </c>
      <c r="GC27" s="187">
        <f t="shared" si="13"/>
        <v>46198</v>
      </c>
      <c r="GD27" s="187">
        <f t="shared" si="13"/>
        <v>46199</v>
      </c>
      <c r="GE27" s="187">
        <f t="shared" si="13"/>
        <v>46200</v>
      </c>
      <c r="GF27" s="187">
        <f t="shared" si="13"/>
        <v>46201</v>
      </c>
      <c r="GG27" s="187">
        <f t="shared" si="13"/>
        <v>46202</v>
      </c>
      <c r="GH27" s="187">
        <f t="shared" si="13"/>
        <v>46203</v>
      </c>
      <c r="GI27" s="187">
        <f t="shared" si="13"/>
        <v>46204</v>
      </c>
      <c r="GJ27" s="187">
        <f t="shared" si="13"/>
        <v>46205</v>
      </c>
      <c r="GK27" s="187">
        <f t="shared" si="13"/>
        <v>46206</v>
      </c>
      <c r="GL27" s="187">
        <f t="shared" ref="GL27:IW27" si="14">GL4</f>
        <v>46207</v>
      </c>
      <c r="GM27" s="187">
        <f t="shared" si="14"/>
        <v>46208</v>
      </c>
      <c r="GN27" s="187">
        <f t="shared" si="14"/>
        <v>46209</v>
      </c>
      <c r="GO27" s="187">
        <f t="shared" si="14"/>
        <v>46210</v>
      </c>
      <c r="GP27" s="187">
        <f t="shared" si="14"/>
        <v>46211</v>
      </c>
      <c r="GQ27" s="187">
        <f t="shared" si="14"/>
        <v>46212</v>
      </c>
      <c r="GR27" s="187">
        <f t="shared" si="14"/>
        <v>46213</v>
      </c>
      <c r="GS27" s="187">
        <f t="shared" si="14"/>
        <v>46214</v>
      </c>
      <c r="GT27" s="187">
        <f t="shared" si="14"/>
        <v>46215</v>
      </c>
      <c r="GU27" s="187">
        <f t="shared" si="14"/>
        <v>46216</v>
      </c>
      <c r="GV27" s="187">
        <f t="shared" si="14"/>
        <v>46217</v>
      </c>
      <c r="GW27" s="187">
        <f t="shared" si="14"/>
        <v>46218</v>
      </c>
      <c r="GX27" s="187">
        <f t="shared" si="14"/>
        <v>46219</v>
      </c>
      <c r="GY27" s="187">
        <f t="shared" si="14"/>
        <v>46220</v>
      </c>
      <c r="GZ27" s="187">
        <f t="shared" si="14"/>
        <v>46221</v>
      </c>
      <c r="HA27" s="187">
        <f t="shared" si="14"/>
        <v>46222</v>
      </c>
      <c r="HB27" s="187">
        <f t="shared" si="14"/>
        <v>46223</v>
      </c>
      <c r="HC27" s="187">
        <f t="shared" si="14"/>
        <v>46224</v>
      </c>
      <c r="HD27" s="187">
        <f t="shared" si="14"/>
        <v>46225</v>
      </c>
      <c r="HE27" s="187">
        <f t="shared" si="14"/>
        <v>46226</v>
      </c>
      <c r="HF27" s="187">
        <f t="shared" si="14"/>
        <v>46227</v>
      </c>
      <c r="HG27" s="187">
        <f t="shared" si="14"/>
        <v>46228</v>
      </c>
      <c r="HH27" s="187">
        <f t="shared" si="14"/>
        <v>46229</v>
      </c>
      <c r="HI27" s="187">
        <f t="shared" si="14"/>
        <v>46230</v>
      </c>
      <c r="HJ27" s="187">
        <f t="shared" si="14"/>
        <v>46231</v>
      </c>
      <c r="HK27" s="187">
        <f t="shared" si="14"/>
        <v>46232</v>
      </c>
      <c r="HL27" s="187">
        <f t="shared" si="14"/>
        <v>46233</v>
      </c>
      <c r="HM27" s="187">
        <f t="shared" si="14"/>
        <v>46234</v>
      </c>
      <c r="HN27" s="187">
        <f t="shared" si="14"/>
        <v>46235</v>
      </c>
      <c r="HO27" s="187">
        <f t="shared" si="14"/>
        <v>46236</v>
      </c>
      <c r="HP27" s="187">
        <f t="shared" si="14"/>
        <v>46237</v>
      </c>
      <c r="HQ27" s="187">
        <f t="shared" si="14"/>
        <v>46238</v>
      </c>
      <c r="HR27" s="187">
        <f t="shared" si="14"/>
        <v>46239</v>
      </c>
      <c r="HS27" s="187">
        <f t="shared" si="14"/>
        <v>46240</v>
      </c>
      <c r="HT27" s="187">
        <f t="shared" si="14"/>
        <v>46241</v>
      </c>
      <c r="HU27" s="187">
        <f t="shared" si="14"/>
        <v>46242</v>
      </c>
      <c r="HV27" s="187">
        <f t="shared" si="14"/>
        <v>46243</v>
      </c>
      <c r="HW27" s="187">
        <f t="shared" si="14"/>
        <v>46244</v>
      </c>
      <c r="HX27" s="187">
        <f t="shared" si="14"/>
        <v>46245</v>
      </c>
      <c r="HY27" s="187">
        <f t="shared" si="14"/>
        <v>46246</v>
      </c>
      <c r="HZ27" s="187">
        <f t="shared" si="14"/>
        <v>46247</v>
      </c>
      <c r="IA27" s="187">
        <f t="shared" si="14"/>
        <v>46248</v>
      </c>
      <c r="IB27" s="187">
        <f t="shared" si="14"/>
        <v>46249</v>
      </c>
      <c r="IC27" s="187">
        <f t="shared" si="14"/>
        <v>46250</v>
      </c>
      <c r="ID27" s="187">
        <f t="shared" si="14"/>
        <v>46251</v>
      </c>
      <c r="IE27" s="187">
        <f t="shared" si="14"/>
        <v>46252</v>
      </c>
      <c r="IF27" s="187">
        <f t="shared" si="14"/>
        <v>46253</v>
      </c>
      <c r="IG27" s="187">
        <f t="shared" si="14"/>
        <v>46254</v>
      </c>
      <c r="IH27" s="187">
        <f t="shared" si="14"/>
        <v>46255</v>
      </c>
      <c r="II27" s="187">
        <f t="shared" si="14"/>
        <v>46256</v>
      </c>
      <c r="IJ27" s="187">
        <f t="shared" si="14"/>
        <v>46257</v>
      </c>
      <c r="IK27" s="187">
        <f t="shared" si="14"/>
        <v>46258</v>
      </c>
      <c r="IL27" s="187">
        <f t="shared" si="14"/>
        <v>46259</v>
      </c>
      <c r="IM27" s="187">
        <f t="shared" si="14"/>
        <v>46260</v>
      </c>
      <c r="IN27" s="187">
        <f t="shared" si="14"/>
        <v>46261</v>
      </c>
      <c r="IO27" s="187">
        <f t="shared" si="14"/>
        <v>46262</v>
      </c>
      <c r="IP27" s="187">
        <f t="shared" si="14"/>
        <v>46263</v>
      </c>
      <c r="IQ27" s="187">
        <f t="shared" si="14"/>
        <v>46264</v>
      </c>
      <c r="IR27" s="187">
        <f t="shared" si="14"/>
        <v>46265</v>
      </c>
      <c r="IS27" s="187">
        <f t="shared" si="14"/>
        <v>46266</v>
      </c>
      <c r="IT27" s="187">
        <f t="shared" si="14"/>
        <v>46267</v>
      </c>
      <c r="IU27" s="187">
        <f t="shared" si="14"/>
        <v>46268</v>
      </c>
      <c r="IV27" s="187">
        <f t="shared" si="14"/>
        <v>46269</v>
      </c>
      <c r="IW27" s="187">
        <f t="shared" si="14"/>
        <v>46270</v>
      </c>
      <c r="IX27" s="187">
        <f t="shared" ref="IX27:JV27" si="15">IX4</f>
        <v>46271</v>
      </c>
      <c r="IY27" s="187">
        <f t="shared" si="15"/>
        <v>46272</v>
      </c>
      <c r="IZ27" s="187">
        <f t="shared" si="15"/>
        <v>46273</v>
      </c>
      <c r="JA27" s="187">
        <f t="shared" si="15"/>
        <v>46274</v>
      </c>
      <c r="JB27" s="187">
        <f t="shared" si="15"/>
        <v>46275</v>
      </c>
      <c r="JC27" s="187">
        <f t="shared" si="15"/>
        <v>46276</v>
      </c>
      <c r="JD27" s="187">
        <f t="shared" si="15"/>
        <v>46277</v>
      </c>
      <c r="JE27" s="187">
        <f t="shared" si="15"/>
        <v>46278</v>
      </c>
      <c r="JF27" s="187">
        <f t="shared" si="15"/>
        <v>46279</v>
      </c>
      <c r="JG27" s="187">
        <f t="shared" si="15"/>
        <v>46280</v>
      </c>
      <c r="JH27" s="187">
        <f t="shared" si="15"/>
        <v>46281</v>
      </c>
      <c r="JI27" s="187">
        <f t="shared" si="15"/>
        <v>46282</v>
      </c>
      <c r="JJ27" s="187">
        <f t="shared" si="15"/>
        <v>46283</v>
      </c>
      <c r="JK27" s="187">
        <f t="shared" si="15"/>
        <v>46284</v>
      </c>
      <c r="JL27" s="187">
        <f t="shared" si="15"/>
        <v>46285</v>
      </c>
      <c r="JM27" s="187">
        <f t="shared" si="15"/>
        <v>46286</v>
      </c>
      <c r="JN27" s="187">
        <f t="shared" si="15"/>
        <v>46287</v>
      </c>
      <c r="JO27" s="187">
        <f t="shared" si="15"/>
        <v>46288</v>
      </c>
      <c r="JP27" s="187">
        <f t="shared" si="15"/>
        <v>46289</v>
      </c>
      <c r="JQ27" s="187">
        <f t="shared" si="15"/>
        <v>46290</v>
      </c>
      <c r="JR27" s="187">
        <f t="shared" si="15"/>
        <v>46291</v>
      </c>
      <c r="JS27" s="187">
        <f t="shared" si="15"/>
        <v>46292</v>
      </c>
      <c r="JT27" s="187">
        <f t="shared" si="15"/>
        <v>46293</v>
      </c>
      <c r="JU27" s="187">
        <f t="shared" si="15"/>
        <v>46294</v>
      </c>
      <c r="JV27" s="187">
        <f t="shared" si="15"/>
        <v>46295</v>
      </c>
    </row>
    <row r="28" spans="1:282" ht="20.25" customHeight="1" x14ac:dyDescent="0.2">
      <c r="A28" s="90" t="s">
        <v>64</v>
      </c>
      <c r="B28" s="187" t="e">
        <f t="shared" ref="B28:C28" si="16">B5</f>
        <v>#REF!</v>
      </c>
      <c r="C28" s="187" t="e">
        <f t="shared" si="16"/>
        <v>#REF!</v>
      </c>
      <c r="D28" s="187" t="e">
        <f t="shared" ref="D28:BO28" si="17">D5</f>
        <v>#REF!</v>
      </c>
      <c r="E28" s="187" t="e">
        <f t="shared" si="17"/>
        <v>#REF!</v>
      </c>
      <c r="F28" s="187" t="e">
        <f t="shared" si="17"/>
        <v>#REF!</v>
      </c>
      <c r="G28" s="187" t="e">
        <f t="shared" si="17"/>
        <v>#REF!</v>
      </c>
      <c r="H28" s="187">
        <f t="shared" si="17"/>
        <v>46021</v>
      </c>
      <c r="I28" s="187">
        <f t="shared" si="17"/>
        <v>46022</v>
      </c>
      <c r="J28" s="187">
        <f t="shared" si="17"/>
        <v>46023</v>
      </c>
      <c r="K28" s="187">
        <f t="shared" si="17"/>
        <v>46024</v>
      </c>
      <c r="L28" s="187">
        <f t="shared" si="17"/>
        <v>46025</v>
      </c>
      <c r="M28" s="187">
        <f t="shared" si="17"/>
        <v>46026</v>
      </c>
      <c r="N28" s="187">
        <f t="shared" si="17"/>
        <v>46027</v>
      </c>
      <c r="O28" s="187">
        <f t="shared" si="17"/>
        <v>46028</v>
      </c>
      <c r="P28" s="187">
        <f t="shared" si="17"/>
        <v>46029</v>
      </c>
      <c r="Q28" s="187">
        <f t="shared" si="17"/>
        <v>46030</v>
      </c>
      <c r="R28" s="187">
        <f t="shared" si="17"/>
        <v>46031</v>
      </c>
      <c r="S28" s="187">
        <f t="shared" si="17"/>
        <v>46032</v>
      </c>
      <c r="T28" s="187">
        <f t="shared" si="17"/>
        <v>46033</v>
      </c>
      <c r="U28" s="187">
        <f t="shared" si="17"/>
        <v>46034</v>
      </c>
      <c r="V28" s="187">
        <f t="shared" si="17"/>
        <v>46035</v>
      </c>
      <c r="W28" s="187">
        <f t="shared" si="17"/>
        <v>46036</v>
      </c>
      <c r="X28" s="187">
        <f t="shared" si="17"/>
        <v>46037</v>
      </c>
      <c r="Y28" s="187">
        <f t="shared" si="17"/>
        <v>46038</v>
      </c>
      <c r="Z28" s="187">
        <f t="shared" si="17"/>
        <v>46039</v>
      </c>
      <c r="AA28" s="187">
        <f t="shared" si="17"/>
        <v>46040</v>
      </c>
      <c r="AB28" s="187">
        <f t="shared" si="17"/>
        <v>46041</v>
      </c>
      <c r="AC28" s="187">
        <f t="shared" si="17"/>
        <v>46042</v>
      </c>
      <c r="AD28" s="187">
        <f t="shared" si="17"/>
        <v>46043</v>
      </c>
      <c r="AE28" s="187">
        <f t="shared" si="17"/>
        <v>46044</v>
      </c>
      <c r="AF28" s="187">
        <f t="shared" si="17"/>
        <v>46045</v>
      </c>
      <c r="AG28" s="187">
        <f t="shared" si="17"/>
        <v>46046</v>
      </c>
      <c r="AH28" s="187">
        <f t="shared" si="17"/>
        <v>46047</v>
      </c>
      <c r="AI28" s="187">
        <f t="shared" si="17"/>
        <v>46048</v>
      </c>
      <c r="AJ28" s="187">
        <f t="shared" si="17"/>
        <v>46049</v>
      </c>
      <c r="AK28" s="187">
        <f t="shared" si="17"/>
        <v>46050</v>
      </c>
      <c r="AL28" s="187">
        <f t="shared" si="17"/>
        <v>46051</v>
      </c>
      <c r="AM28" s="187">
        <f t="shared" si="17"/>
        <v>46052</v>
      </c>
      <c r="AN28" s="187">
        <f t="shared" si="17"/>
        <v>46053</v>
      </c>
      <c r="AO28" s="187">
        <f t="shared" si="17"/>
        <v>46054</v>
      </c>
      <c r="AP28" s="187">
        <f t="shared" si="17"/>
        <v>46055</v>
      </c>
      <c r="AQ28" s="187">
        <f t="shared" si="17"/>
        <v>46056</v>
      </c>
      <c r="AR28" s="187">
        <f t="shared" si="17"/>
        <v>46057</v>
      </c>
      <c r="AS28" s="187">
        <f t="shared" si="17"/>
        <v>46058</v>
      </c>
      <c r="AT28" s="187">
        <f t="shared" si="17"/>
        <v>46059</v>
      </c>
      <c r="AU28" s="187">
        <f t="shared" si="17"/>
        <v>46060</v>
      </c>
      <c r="AV28" s="187">
        <f t="shared" si="17"/>
        <v>46061</v>
      </c>
      <c r="AW28" s="187">
        <f t="shared" si="17"/>
        <v>46062</v>
      </c>
      <c r="AX28" s="187">
        <f t="shared" si="17"/>
        <v>46063</v>
      </c>
      <c r="AY28" s="187">
        <f t="shared" si="17"/>
        <v>46064</v>
      </c>
      <c r="AZ28" s="187">
        <f t="shared" si="17"/>
        <v>46065</v>
      </c>
      <c r="BA28" s="187">
        <f t="shared" si="17"/>
        <v>46066</v>
      </c>
      <c r="BB28" s="187">
        <f t="shared" si="17"/>
        <v>46067</v>
      </c>
      <c r="BC28" s="187">
        <f t="shared" si="17"/>
        <v>46068</v>
      </c>
      <c r="BD28" s="187">
        <f t="shared" si="17"/>
        <v>46069</v>
      </c>
      <c r="BE28" s="187">
        <f t="shared" si="17"/>
        <v>46070</v>
      </c>
      <c r="BF28" s="187">
        <f t="shared" si="17"/>
        <v>46071</v>
      </c>
      <c r="BG28" s="187">
        <f t="shared" si="17"/>
        <v>46072</v>
      </c>
      <c r="BH28" s="187">
        <f t="shared" si="17"/>
        <v>46073</v>
      </c>
      <c r="BI28" s="187">
        <f t="shared" si="17"/>
        <v>46074</v>
      </c>
      <c r="BJ28" s="187">
        <f t="shared" si="17"/>
        <v>46075</v>
      </c>
      <c r="BK28" s="187">
        <f t="shared" si="17"/>
        <v>46076</v>
      </c>
      <c r="BL28" s="187">
        <f t="shared" si="17"/>
        <v>46077</v>
      </c>
      <c r="BM28" s="187">
        <f t="shared" si="17"/>
        <v>46078</v>
      </c>
      <c r="BN28" s="187">
        <f t="shared" si="17"/>
        <v>46079</v>
      </c>
      <c r="BO28" s="187">
        <f t="shared" si="17"/>
        <v>46080</v>
      </c>
      <c r="BP28" s="187">
        <f t="shared" ref="BP28:CU28" si="18">BP5</f>
        <v>46081</v>
      </c>
      <c r="BQ28" s="187">
        <f t="shared" si="18"/>
        <v>46082</v>
      </c>
      <c r="BR28" s="187">
        <f t="shared" si="18"/>
        <v>46083</v>
      </c>
      <c r="BS28" s="187">
        <f t="shared" si="18"/>
        <v>46084</v>
      </c>
      <c r="BT28" s="187">
        <f t="shared" si="18"/>
        <v>46085</v>
      </c>
      <c r="BU28" s="187">
        <f t="shared" si="18"/>
        <v>46086</v>
      </c>
      <c r="BV28" s="187">
        <f t="shared" si="18"/>
        <v>46087</v>
      </c>
      <c r="BW28" s="187">
        <f t="shared" si="18"/>
        <v>46088</v>
      </c>
      <c r="BX28" s="187">
        <f t="shared" si="18"/>
        <v>46089</v>
      </c>
      <c r="BY28" s="187">
        <f t="shared" si="18"/>
        <v>46090</v>
      </c>
      <c r="BZ28" s="187">
        <f t="shared" si="18"/>
        <v>46091</v>
      </c>
      <c r="CA28" s="187">
        <f t="shared" si="18"/>
        <v>46092</v>
      </c>
      <c r="CB28" s="187">
        <f t="shared" si="18"/>
        <v>46093</v>
      </c>
      <c r="CC28" s="187">
        <f t="shared" si="18"/>
        <v>46094</v>
      </c>
      <c r="CD28" s="187">
        <f t="shared" si="18"/>
        <v>46095</v>
      </c>
      <c r="CE28" s="187">
        <f t="shared" si="18"/>
        <v>46096</v>
      </c>
      <c r="CF28" s="187">
        <f t="shared" si="18"/>
        <v>46097</v>
      </c>
      <c r="CG28" s="187">
        <f t="shared" si="18"/>
        <v>46098</v>
      </c>
      <c r="CH28" s="187">
        <f t="shared" si="18"/>
        <v>46099</v>
      </c>
      <c r="CI28" s="187">
        <f t="shared" si="18"/>
        <v>46100</v>
      </c>
      <c r="CJ28" s="187">
        <f t="shared" si="18"/>
        <v>46101</v>
      </c>
      <c r="CK28" s="187">
        <f t="shared" si="18"/>
        <v>46102</v>
      </c>
      <c r="CL28" s="187">
        <f t="shared" si="18"/>
        <v>46103</v>
      </c>
      <c r="CM28" s="187">
        <f t="shared" si="18"/>
        <v>46104</v>
      </c>
      <c r="CN28" s="187">
        <f t="shared" si="18"/>
        <v>46105</v>
      </c>
      <c r="CO28" s="187">
        <f t="shared" si="18"/>
        <v>46106</v>
      </c>
      <c r="CP28" s="187">
        <f t="shared" si="18"/>
        <v>46107</v>
      </c>
      <c r="CQ28" s="187">
        <f t="shared" si="18"/>
        <v>46108</v>
      </c>
      <c r="CR28" s="187">
        <f t="shared" si="18"/>
        <v>46109</v>
      </c>
      <c r="CS28" s="187">
        <f t="shared" si="18"/>
        <v>46110</v>
      </c>
      <c r="CT28" s="187">
        <f t="shared" si="18"/>
        <v>46111</v>
      </c>
      <c r="CU28" s="187">
        <f t="shared" si="18"/>
        <v>46112</v>
      </c>
      <c r="CV28" s="187">
        <f t="shared" ref="CV28:DF28" si="19">CV5</f>
        <v>46113</v>
      </c>
      <c r="CW28" s="187">
        <f t="shared" si="19"/>
        <v>46114</v>
      </c>
      <c r="CX28" s="187">
        <f t="shared" si="19"/>
        <v>46115</v>
      </c>
      <c r="CY28" s="187">
        <f t="shared" si="19"/>
        <v>46116</v>
      </c>
      <c r="CZ28" s="187">
        <f t="shared" si="19"/>
        <v>46117</v>
      </c>
      <c r="DA28" s="187">
        <f t="shared" si="19"/>
        <v>46118</v>
      </c>
      <c r="DB28" s="187">
        <f t="shared" si="19"/>
        <v>46119</v>
      </c>
      <c r="DC28" s="187">
        <f t="shared" si="19"/>
        <v>46120</v>
      </c>
      <c r="DD28" s="187">
        <f t="shared" si="19"/>
        <v>46121</v>
      </c>
      <c r="DE28" s="187">
        <f t="shared" si="19"/>
        <v>46122</v>
      </c>
      <c r="DF28" s="187">
        <f t="shared" si="19"/>
        <v>46123</v>
      </c>
      <c r="DG28" s="187">
        <f t="shared" ref="DG28:DY28" si="20">DG5</f>
        <v>46124</v>
      </c>
      <c r="DH28" s="187">
        <f t="shared" si="20"/>
        <v>46125</v>
      </c>
      <c r="DI28" s="187">
        <f t="shared" si="20"/>
        <v>46126</v>
      </c>
      <c r="DJ28" s="187">
        <f t="shared" si="20"/>
        <v>46127</v>
      </c>
      <c r="DK28" s="187">
        <f t="shared" si="20"/>
        <v>46128</v>
      </c>
      <c r="DL28" s="187">
        <f t="shared" si="20"/>
        <v>46129</v>
      </c>
      <c r="DM28" s="187">
        <f t="shared" si="20"/>
        <v>46130</v>
      </c>
      <c r="DN28" s="187">
        <f t="shared" si="20"/>
        <v>46131</v>
      </c>
      <c r="DO28" s="187">
        <f t="shared" si="20"/>
        <v>46132</v>
      </c>
      <c r="DP28" s="187">
        <f t="shared" si="20"/>
        <v>46133</v>
      </c>
      <c r="DQ28" s="187">
        <f t="shared" si="20"/>
        <v>46134</v>
      </c>
      <c r="DR28" s="187">
        <f t="shared" si="20"/>
        <v>46135</v>
      </c>
      <c r="DS28" s="187">
        <f t="shared" si="20"/>
        <v>46136</v>
      </c>
      <c r="DT28" s="187">
        <f t="shared" si="20"/>
        <v>46137</v>
      </c>
      <c r="DU28" s="187">
        <f t="shared" si="20"/>
        <v>46138</v>
      </c>
      <c r="DV28" s="187">
        <f t="shared" si="20"/>
        <v>46139</v>
      </c>
      <c r="DW28" s="187">
        <f t="shared" si="20"/>
        <v>46140</v>
      </c>
      <c r="DX28" s="187">
        <f t="shared" si="20"/>
        <v>46141</v>
      </c>
      <c r="DY28" s="187">
        <f t="shared" si="20"/>
        <v>46142</v>
      </c>
      <c r="DZ28" s="187">
        <f t="shared" ref="DZ28:GK28" si="21">DZ5</f>
        <v>46143</v>
      </c>
      <c r="EA28" s="187">
        <f t="shared" si="21"/>
        <v>46144</v>
      </c>
      <c r="EB28" s="187">
        <f t="shared" si="21"/>
        <v>46145</v>
      </c>
      <c r="EC28" s="187">
        <f t="shared" si="21"/>
        <v>46146</v>
      </c>
      <c r="ED28" s="187">
        <f t="shared" si="21"/>
        <v>46147</v>
      </c>
      <c r="EE28" s="187">
        <f t="shared" si="21"/>
        <v>46148</v>
      </c>
      <c r="EF28" s="187">
        <f t="shared" si="21"/>
        <v>46149</v>
      </c>
      <c r="EG28" s="187">
        <f t="shared" si="21"/>
        <v>46150</v>
      </c>
      <c r="EH28" s="187">
        <f t="shared" si="21"/>
        <v>46151</v>
      </c>
      <c r="EI28" s="187">
        <f t="shared" si="21"/>
        <v>46152</v>
      </c>
      <c r="EJ28" s="187">
        <f t="shared" si="21"/>
        <v>46153</v>
      </c>
      <c r="EK28" s="187">
        <f t="shared" si="21"/>
        <v>46154</v>
      </c>
      <c r="EL28" s="187">
        <f t="shared" si="21"/>
        <v>46155</v>
      </c>
      <c r="EM28" s="187">
        <f t="shared" si="21"/>
        <v>46156</v>
      </c>
      <c r="EN28" s="187">
        <f t="shared" si="21"/>
        <v>46157</v>
      </c>
      <c r="EO28" s="187">
        <f t="shared" si="21"/>
        <v>46158</v>
      </c>
      <c r="EP28" s="187">
        <f t="shared" si="21"/>
        <v>46159</v>
      </c>
      <c r="EQ28" s="187">
        <f t="shared" si="21"/>
        <v>46160</v>
      </c>
      <c r="ER28" s="187">
        <f t="shared" si="21"/>
        <v>46161</v>
      </c>
      <c r="ES28" s="187">
        <f t="shared" si="21"/>
        <v>46162</v>
      </c>
      <c r="ET28" s="187">
        <f t="shared" si="21"/>
        <v>46163</v>
      </c>
      <c r="EU28" s="187">
        <f t="shared" si="21"/>
        <v>46164</v>
      </c>
      <c r="EV28" s="187">
        <f t="shared" si="21"/>
        <v>46165</v>
      </c>
      <c r="EW28" s="187">
        <f t="shared" si="21"/>
        <v>46166</v>
      </c>
      <c r="EX28" s="187">
        <f t="shared" si="21"/>
        <v>46167</v>
      </c>
      <c r="EY28" s="187">
        <f t="shared" si="21"/>
        <v>46168</v>
      </c>
      <c r="EZ28" s="187">
        <f t="shared" si="21"/>
        <v>46169</v>
      </c>
      <c r="FA28" s="187">
        <f t="shared" si="21"/>
        <v>46170</v>
      </c>
      <c r="FB28" s="187">
        <f t="shared" si="21"/>
        <v>46171</v>
      </c>
      <c r="FC28" s="187">
        <f t="shared" si="21"/>
        <v>46172</v>
      </c>
      <c r="FD28" s="187">
        <f t="shared" si="21"/>
        <v>46173</v>
      </c>
      <c r="FE28" s="187">
        <f t="shared" si="21"/>
        <v>46174</v>
      </c>
      <c r="FF28" s="187">
        <f t="shared" si="21"/>
        <v>46175</v>
      </c>
      <c r="FG28" s="187">
        <f t="shared" si="21"/>
        <v>46176</v>
      </c>
      <c r="FH28" s="187">
        <f t="shared" si="21"/>
        <v>46177</v>
      </c>
      <c r="FI28" s="187">
        <f t="shared" si="21"/>
        <v>46178</v>
      </c>
      <c r="FJ28" s="187">
        <f t="shared" si="21"/>
        <v>46179</v>
      </c>
      <c r="FK28" s="187">
        <f t="shared" si="21"/>
        <v>46180</v>
      </c>
      <c r="FL28" s="187">
        <f t="shared" si="21"/>
        <v>46181</v>
      </c>
      <c r="FM28" s="187">
        <f t="shared" si="21"/>
        <v>46182</v>
      </c>
      <c r="FN28" s="187">
        <f t="shared" si="21"/>
        <v>46183</v>
      </c>
      <c r="FO28" s="187">
        <f t="shared" si="21"/>
        <v>46184</v>
      </c>
      <c r="FP28" s="187">
        <f t="shared" si="21"/>
        <v>46185</v>
      </c>
      <c r="FQ28" s="187">
        <f t="shared" si="21"/>
        <v>46186</v>
      </c>
      <c r="FR28" s="187">
        <f t="shared" si="21"/>
        <v>46187</v>
      </c>
      <c r="FS28" s="187">
        <f t="shared" si="21"/>
        <v>46188</v>
      </c>
      <c r="FT28" s="187">
        <f t="shared" si="21"/>
        <v>46189</v>
      </c>
      <c r="FU28" s="187">
        <f t="shared" si="21"/>
        <v>46190</v>
      </c>
      <c r="FV28" s="187">
        <f t="shared" si="21"/>
        <v>46191</v>
      </c>
      <c r="FW28" s="187">
        <f t="shared" si="21"/>
        <v>46192</v>
      </c>
      <c r="FX28" s="187">
        <f t="shared" si="21"/>
        <v>46193</v>
      </c>
      <c r="FY28" s="187">
        <f t="shared" si="21"/>
        <v>46194</v>
      </c>
      <c r="FZ28" s="187">
        <f t="shared" si="21"/>
        <v>46195</v>
      </c>
      <c r="GA28" s="187">
        <f t="shared" si="21"/>
        <v>46196</v>
      </c>
      <c r="GB28" s="187">
        <f t="shared" si="21"/>
        <v>46197</v>
      </c>
      <c r="GC28" s="187">
        <f t="shared" si="21"/>
        <v>46198</v>
      </c>
      <c r="GD28" s="187">
        <f t="shared" si="21"/>
        <v>46199</v>
      </c>
      <c r="GE28" s="187">
        <f t="shared" si="21"/>
        <v>46200</v>
      </c>
      <c r="GF28" s="187">
        <f t="shared" si="21"/>
        <v>46201</v>
      </c>
      <c r="GG28" s="187">
        <f t="shared" si="21"/>
        <v>46202</v>
      </c>
      <c r="GH28" s="187">
        <f t="shared" si="21"/>
        <v>46203</v>
      </c>
      <c r="GI28" s="187">
        <f t="shared" si="21"/>
        <v>46204</v>
      </c>
      <c r="GJ28" s="187">
        <f t="shared" si="21"/>
        <v>46205</v>
      </c>
      <c r="GK28" s="187">
        <f t="shared" si="21"/>
        <v>46206</v>
      </c>
      <c r="GL28" s="187">
        <f t="shared" ref="GL28:IW28" si="22">GL5</f>
        <v>46207</v>
      </c>
      <c r="GM28" s="187">
        <f t="shared" si="22"/>
        <v>46208</v>
      </c>
      <c r="GN28" s="187">
        <f t="shared" si="22"/>
        <v>46209</v>
      </c>
      <c r="GO28" s="187">
        <f t="shared" si="22"/>
        <v>46210</v>
      </c>
      <c r="GP28" s="187">
        <f t="shared" si="22"/>
        <v>46211</v>
      </c>
      <c r="GQ28" s="187">
        <f t="shared" si="22"/>
        <v>46212</v>
      </c>
      <c r="GR28" s="187">
        <f t="shared" si="22"/>
        <v>46213</v>
      </c>
      <c r="GS28" s="187">
        <f t="shared" si="22"/>
        <v>46214</v>
      </c>
      <c r="GT28" s="187">
        <f t="shared" si="22"/>
        <v>46215</v>
      </c>
      <c r="GU28" s="187">
        <f t="shared" si="22"/>
        <v>46216</v>
      </c>
      <c r="GV28" s="187">
        <f t="shared" si="22"/>
        <v>46217</v>
      </c>
      <c r="GW28" s="187">
        <f t="shared" si="22"/>
        <v>46218</v>
      </c>
      <c r="GX28" s="187">
        <f t="shared" si="22"/>
        <v>46219</v>
      </c>
      <c r="GY28" s="187">
        <f t="shared" si="22"/>
        <v>46220</v>
      </c>
      <c r="GZ28" s="187">
        <f t="shared" si="22"/>
        <v>46221</v>
      </c>
      <c r="HA28" s="187">
        <f t="shared" si="22"/>
        <v>46222</v>
      </c>
      <c r="HB28" s="187">
        <f t="shared" si="22"/>
        <v>46223</v>
      </c>
      <c r="HC28" s="187">
        <f t="shared" si="22"/>
        <v>46224</v>
      </c>
      <c r="HD28" s="187">
        <f t="shared" si="22"/>
        <v>46225</v>
      </c>
      <c r="HE28" s="187">
        <f t="shared" si="22"/>
        <v>46226</v>
      </c>
      <c r="HF28" s="187">
        <f t="shared" si="22"/>
        <v>46227</v>
      </c>
      <c r="HG28" s="187">
        <f t="shared" si="22"/>
        <v>46228</v>
      </c>
      <c r="HH28" s="187">
        <f t="shared" si="22"/>
        <v>46229</v>
      </c>
      <c r="HI28" s="187">
        <f t="shared" si="22"/>
        <v>46230</v>
      </c>
      <c r="HJ28" s="187">
        <f t="shared" si="22"/>
        <v>46231</v>
      </c>
      <c r="HK28" s="187">
        <f t="shared" si="22"/>
        <v>46232</v>
      </c>
      <c r="HL28" s="187">
        <f t="shared" si="22"/>
        <v>46233</v>
      </c>
      <c r="HM28" s="187">
        <f t="shared" si="22"/>
        <v>46234</v>
      </c>
      <c r="HN28" s="187">
        <f t="shared" si="22"/>
        <v>46235</v>
      </c>
      <c r="HO28" s="187">
        <f t="shared" si="22"/>
        <v>46236</v>
      </c>
      <c r="HP28" s="187">
        <f t="shared" si="22"/>
        <v>46237</v>
      </c>
      <c r="HQ28" s="187">
        <f t="shared" si="22"/>
        <v>46238</v>
      </c>
      <c r="HR28" s="187">
        <f t="shared" si="22"/>
        <v>46239</v>
      </c>
      <c r="HS28" s="187">
        <f t="shared" si="22"/>
        <v>46240</v>
      </c>
      <c r="HT28" s="187">
        <f t="shared" si="22"/>
        <v>46241</v>
      </c>
      <c r="HU28" s="187">
        <f t="shared" si="22"/>
        <v>46242</v>
      </c>
      <c r="HV28" s="187">
        <f t="shared" si="22"/>
        <v>46243</v>
      </c>
      <c r="HW28" s="187">
        <f t="shared" si="22"/>
        <v>46244</v>
      </c>
      <c r="HX28" s="187">
        <f t="shared" si="22"/>
        <v>46245</v>
      </c>
      <c r="HY28" s="187">
        <f t="shared" si="22"/>
        <v>46246</v>
      </c>
      <c r="HZ28" s="187">
        <f t="shared" si="22"/>
        <v>46247</v>
      </c>
      <c r="IA28" s="187">
        <f t="shared" si="22"/>
        <v>46248</v>
      </c>
      <c r="IB28" s="187">
        <f t="shared" si="22"/>
        <v>46249</v>
      </c>
      <c r="IC28" s="187">
        <f t="shared" si="22"/>
        <v>46250</v>
      </c>
      <c r="ID28" s="187">
        <f t="shared" si="22"/>
        <v>46251</v>
      </c>
      <c r="IE28" s="187">
        <f t="shared" si="22"/>
        <v>46252</v>
      </c>
      <c r="IF28" s="187">
        <f t="shared" si="22"/>
        <v>46253</v>
      </c>
      <c r="IG28" s="187">
        <f t="shared" si="22"/>
        <v>46254</v>
      </c>
      <c r="IH28" s="187">
        <f t="shared" si="22"/>
        <v>46255</v>
      </c>
      <c r="II28" s="187">
        <f t="shared" si="22"/>
        <v>46256</v>
      </c>
      <c r="IJ28" s="187">
        <f t="shared" si="22"/>
        <v>46257</v>
      </c>
      <c r="IK28" s="187">
        <f t="shared" si="22"/>
        <v>46258</v>
      </c>
      <c r="IL28" s="187">
        <f t="shared" si="22"/>
        <v>46259</v>
      </c>
      <c r="IM28" s="187">
        <f t="shared" si="22"/>
        <v>46260</v>
      </c>
      <c r="IN28" s="187">
        <f t="shared" si="22"/>
        <v>46261</v>
      </c>
      <c r="IO28" s="187">
        <f t="shared" si="22"/>
        <v>46262</v>
      </c>
      <c r="IP28" s="187">
        <f t="shared" si="22"/>
        <v>46263</v>
      </c>
      <c r="IQ28" s="187">
        <f t="shared" si="22"/>
        <v>46264</v>
      </c>
      <c r="IR28" s="187">
        <f t="shared" si="22"/>
        <v>46265</v>
      </c>
      <c r="IS28" s="187">
        <f t="shared" si="22"/>
        <v>46266</v>
      </c>
      <c r="IT28" s="187">
        <f t="shared" si="22"/>
        <v>46267</v>
      </c>
      <c r="IU28" s="187">
        <f t="shared" si="22"/>
        <v>46268</v>
      </c>
      <c r="IV28" s="187">
        <f t="shared" si="22"/>
        <v>46269</v>
      </c>
      <c r="IW28" s="187">
        <f t="shared" si="22"/>
        <v>46270</v>
      </c>
      <c r="IX28" s="187">
        <f t="shared" ref="IX28:JV28" si="23">IX5</f>
        <v>46271</v>
      </c>
      <c r="IY28" s="187">
        <f t="shared" si="23"/>
        <v>46272</v>
      </c>
      <c r="IZ28" s="187">
        <f t="shared" si="23"/>
        <v>46273</v>
      </c>
      <c r="JA28" s="187">
        <f t="shared" si="23"/>
        <v>46274</v>
      </c>
      <c r="JB28" s="187">
        <f t="shared" si="23"/>
        <v>46275</v>
      </c>
      <c r="JC28" s="187">
        <f t="shared" si="23"/>
        <v>46276</v>
      </c>
      <c r="JD28" s="187">
        <f t="shared" si="23"/>
        <v>46277</v>
      </c>
      <c r="JE28" s="187">
        <f t="shared" si="23"/>
        <v>46278</v>
      </c>
      <c r="JF28" s="187">
        <f t="shared" si="23"/>
        <v>46279</v>
      </c>
      <c r="JG28" s="187">
        <f t="shared" si="23"/>
        <v>46280</v>
      </c>
      <c r="JH28" s="187">
        <f t="shared" si="23"/>
        <v>46281</v>
      </c>
      <c r="JI28" s="187">
        <f t="shared" si="23"/>
        <v>46282</v>
      </c>
      <c r="JJ28" s="187">
        <f t="shared" si="23"/>
        <v>46283</v>
      </c>
      <c r="JK28" s="187">
        <f t="shared" si="23"/>
        <v>46284</v>
      </c>
      <c r="JL28" s="187">
        <f t="shared" si="23"/>
        <v>46285</v>
      </c>
      <c r="JM28" s="187">
        <f t="shared" si="23"/>
        <v>46286</v>
      </c>
      <c r="JN28" s="187">
        <f t="shared" si="23"/>
        <v>46287</v>
      </c>
      <c r="JO28" s="187">
        <f t="shared" si="23"/>
        <v>46288</v>
      </c>
      <c r="JP28" s="187">
        <f t="shared" si="23"/>
        <v>46289</v>
      </c>
      <c r="JQ28" s="187">
        <f t="shared" si="23"/>
        <v>46290</v>
      </c>
      <c r="JR28" s="187">
        <f t="shared" si="23"/>
        <v>46291</v>
      </c>
      <c r="JS28" s="187">
        <f t="shared" si="23"/>
        <v>46292</v>
      </c>
      <c r="JT28" s="187">
        <f t="shared" si="23"/>
        <v>46293</v>
      </c>
      <c r="JU28" s="187">
        <f t="shared" si="23"/>
        <v>46294</v>
      </c>
      <c r="JV28" s="187">
        <f t="shared" si="23"/>
        <v>46295</v>
      </c>
    </row>
    <row r="29" spans="1:282" s="44" customFormat="1" x14ac:dyDescent="0.2">
      <c r="A29" s="42" t="s">
        <v>83</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G29" s="189"/>
      <c r="FH29" s="189"/>
      <c r="FI29" s="189"/>
      <c r="FJ29" s="189"/>
      <c r="FK29" s="189"/>
      <c r="FL29" s="189"/>
      <c r="FM29" s="189"/>
      <c r="FN29" s="189"/>
      <c r="FO29" s="189"/>
      <c r="FP29" s="189"/>
      <c r="FQ29" s="189"/>
      <c r="FR29" s="189"/>
      <c r="FS29" s="189"/>
      <c r="FT29" s="189"/>
      <c r="FU29" s="189"/>
      <c r="FV29" s="189"/>
      <c r="FW29" s="189"/>
      <c r="FX29" s="189"/>
      <c r="FY29" s="189"/>
      <c r="FZ29" s="189"/>
      <c r="GA29" s="189"/>
      <c r="GB29" s="189"/>
      <c r="GC29" s="189"/>
      <c r="GD29" s="189"/>
      <c r="GE29" s="189"/>
      <c r="GF29" s="189"/>
      <c r="GG29" s="189"/>
      <c r="GH29" s="189"/>
      <c r="GI29" s="189"/>
      <c r="GJ29" s="189"/>
      <c r="GK29" s="189"/>
      <c r="GL29" s="189"/>
      <c r="GM29" s="189"/>
      <c r="GN29" s="189"/>
      <c r="GO29" s="189"/>
      <c r="GP29" s="189"/>
      <c r="GQ29" s="189"/>
      <c r="GR29" s="189"/>
      <c r="GS29" s="189"/>
      <c r="GT29" s="189"/>
      <c r="GU29" s="189"/>
      <c r="GV29" s="189"/>
      <c r="GW29" s="189"/>
      <c r="GX29" s="189"/>
      <c r="GY29" s="189"/>
      <c r="GZ29" s="189"/>
      <c r="HA29" s="189"/>
      <c r="HB29" s="189"/>
      <c r="HC29" s="189"/>
      <c r="HD29" s="189"/>
      <c r="HE29" s="189"/>
      <c r="HF29" s="189"/>
      <c r="HG29" s="189"/>
      <c r="HH29" s="189"/>
      <c r="HI29" s="189"/>
      <c r="HJ29" s="189"/>
      <c r="HK29" s="189"/>
      <c r="HL29" s="189"/>
      <c r="HM29" s="189"/>
      <c r="HN29" s="189"/>
      <c r="HO29" s="189"/>
      <c r="HP29" s="189"/>
      <c r="HQ29" s="189"/>
      <c r="HR29" s="189"/>
      <c r="HS29" s="189"/>
      <c r="HT29" s="189"/>
      <c r="HU29" s="189"/>
      <c r="HV29" s="189"/>
      <c r="HW29" s="189"/>
      <c r="HX29" s="189"/>
      <c r="HY29" s="189"/>
      <c r="HZ29" s="189"/>
      <c r="IA29" s="189"/>
      <c r="IB29" s="189"/>
      <c r="IC29" s="189"/>
      <c r="ID29" s="189"/>
      <c r="IE29" s="189"/>
      <c r="IF29" s="189"/>
      <c r="IG29" s="189"/>
      <c r="IH29" s="189"/>
      <c r="II29" s="189"/>
      <c r="IJ29" s="189"/>
      <c r="IK29" s="189"/>
      <c r="IL29" s="189"/>
      <c r="IM29" s="189"/>
      <c r="IN29" s="189"/>
      <c r="IO29" s="189"/>
      <c r="IP29" s="189"/>
      <c r="IQ29" s="189"/>
      <c r="IR29" s="189"/>
      <c r="IS29" s="189"/>
      <c r="IT29" s="189"/>
      <c r="IU29" s="189"/>
      <c r="IV29" s="189"/>
      <c r="IW29" s="189"/>
      <c r="IX29" s="189"/>
      <c r="IY29" s="189"/>
      <c r="IZ29" s="189"/>
      <c r="JA29" s="189"/>
      <c r="JB29" s="189"/>
      <c r="JC29" s="189"/>
      <c r="JD29" s="189"/>
      <c r="JE29" s="189"/>
      <c r="JF29" s="189"/>
      <c r="JG29" s="189"/>
      <c r="JH29" s="189"/>
      <c r="JI29" s="189"/>
      <c r="JJ29" s="189"/>
      <c r="JK29" s="189"/>
      <c r="JL29" s="189"/>
      <c r="JM29" s="189"/>
      <c r="JN29" s="189"/>
      <c r="JO29" s="189"/>
      <c r="JP29" s="189"/>
      <c r="JQ29" s="189"/>
      <c r="JR29" s="189"/>
      <c r="JS29" s="189"/>
      <c r="JT29" s="189"/>
      <c r="JU29" s="189"/>
      <c r="JV29" s="189"/>
    </row>
    <row r="30" spans="1:282" s="50" customFormat="1" x14ac:dyDescent="0.2">
      <c r="A30" s="88">
        <v>1</v>
      </c>
      <c r="B30" s="192" t="e">
        <f t="shared" ref="B30:C30" si="24">ROUNDUP(B7*0.87,)</f>
        <v>#REF!</v>
      </c>
      <c r="C30" s="192" t="e">
        <f t="shared" si="24"/>
        <v>#REF!</v>
      </c>
      <c r="D30" s="192" t="e">
        <f t="shared" ref="D30:BO30" si="25">ROUNDUP(D7*0.87,)</f>
        <v>#REF!</v>
      </c>
      <c r="E30" s="192" t="e">
        <f t="shared" si="25"/>
        <v>#REF!</v>
      </c>
      <c r="F30" s="192" t="e">
        <f t="shared" si="25"/>
        <v>#REF!</v>
      </c>
      <c r="G30" s="192" t="e">
        <f t="shared" si="25"/>
        <v>#REF!</v>
      </c>
      <c r="H30" s="192">
        <f t="shared" si="25"/>
        <v>29167</v>
      </c>
      <c r="I30" s="192">
        <f t="shared" si="25"/>
        <v>40521</v>
      </c>
      <c r="J30" s="192">
        <f t="shared" si="25"/>
        <v>40521</v>
      </c>
      <c r="K30" s="192">
        <f t="shared" si="25"/>
        <v>40521</v>
      </c>
      <c r="L30" s="192">
        <f t="shared" si="25"/>
        <v>35040</v>
      </c>
      <c r="M30" s="192">
        <f t="shared" si="25"/>
        <v>35040</v>
      </c>
      <c r="N30" s="192">
        <f t="shared" si="25"/>
        <v>35040</v>
      </c>
      <c r="O30" s="192">
        <f t="shared" si="25"/>
        <v>35040</v>
      </c>
      <c r="P30" s="192">
        <f t="shared" si="25"/>
        <v>35040</v>
      </c>
      <c r="Q30" s="192">
        <f t="shared" si="25"/>
        <v>35040</v>
      </c>
      <c r="R30" s="192">
        <f t="shared" si="25"/>
        <v>28541</v>
      </c>
      <c r="S30" s="192">
        <f t="shared" si="25"/>
        <v>15621</v>
      </c>
      <c r="T30" s="192">
        <f t="shared" si="25"/>
        <v>15621</v>
      </c>
      <c r="U30" s="192">
        <f t="shared" si="25"/>
        <v>15621</v>
      </c>
      <c r="V30" s="192">
        <f t="shared" si="25"/>
        <v>15621</v>
      </c>
      <c r="W30" s="192">
        <f t="shared" si="25"/>
        <v>15621</v>
      </c>
      <c r="X30" s="192">
        <f t="shared" si="25"/>
        <v>17187</v>
      </c>
      <c r="Y30" s="192">
        <f t="shared" si="25"/>
        <v>17187</v>
      </c>
      <c r="Z30" s="192">
        <f t="shared" si="25"/>
        <v>17187</v>
      </c>
      <c r="AA30" s="192">
        <f t="shared" si="25"/>
        <v>17187</v>
      </c>
      <c r="AB30" s="192">
        <f t="shared" si="25"/>
        <v>17187</v>
      </c>
      <c r="AC30" s="192">
        <f t="shared" si="25"/>
        <v>15621</v>
      </c>
      <c r="AD30" s="192">
        <f t="shared" si="25"/>
        <v>15621</v>
      </c>
      <c r="AE30" s="192">
        <f t="shared" si="25"/>
        <v>15621</v>
      </c>
      <c r="AF30" s="192">
        <f t="shared" si="25"/>
        <v>15621</v>
      </c>
      <c r="AG30" s="192">
        <f t="shared" si="25"/>
        <v>15621</v>
      </c>
      <c r="AH30" s="192">
        <f t="shared" si="25"/>
        <v>18753</v>
      </c>
      <c r="AI30" s="192">
        <f t="shared" si="25"/>
        <v>18753</v>
      </c>
      <c r="AJ30" s="192">
        <f t="shared" si="25"/>
        <v>18753</v>
      </c>
      <c r="AK30" s="192">
        <f t="shared" si="25"/>
        <v>18753</v>
      </c>
      <c r="AL30" s="192">
        <f t="shared" si="25"/>
        <v>18753</v>
      </c>
      <c r="AM30" s="192">
        <f t="shared" si="25"/>
        <v>20319</v>
      </c>
      <c r="AN30" s="192">
        <f t="shared" si="25"/>
        <v>22277</v>
      </c>
      <c r="AO30" s="192">
        <f t="shared" si="25"/>
        <v>22668</v>
      </c>
      <c r="AP30" s="192">
        <f t="shared" si="25"/>
        <v>22668</v>
      </c>
      <c r="AQ30" s="192">
        <f t="shared" si="25"/>
        <v>22668</v>
      </c>
      <c r="AR30" s="192">
        <f t="shared" si="25"/>
        <v>22668</v>
      </c>
      <c r="AS30" s="192">
        <f t="shared" si="25"/>
        <v>22668</v>
      </c>
      <c r="AT30" s="192">
        <f t="shared" si="25"/>
        <v>22668</v>
      </c>
      <c r="AU30" s="192">
        <f t="shared" si="25"/>
        <v>22668</v>
      </c>
      <c r="AV30" s="192">
        <f t="shared" si="25"/>
        <v>22668</v>
      </c>
      <c r="AW30" s="192">
        <f t="shared" si="25"/>
        <v>22668</v>
      </c>
      <c r="AX30" s="192">
        <f t="shared" si="25"/>
        <v>22668</v>
      </c>
      <c r="AY30" s="192">
        <f t="shared" si="25"/>
        <v>21102</v>
      </c>
      <c r="AZ30" s="192">
        <f t="shared" si="25"/>
        <v>21102</v>
      </c>
      <c r="BA30" s="192">
        <f t="shared" si="25"/>
        <v>22668</v>
      </c>
      <c r="BB30" s="192">
        <f t="shared" si="25"/>
        <v>22668</v>
      </c>
      <c r="BC30" s="192">
        <f t="shared" si="25"/>
        <v>24234</v>
      </c>
      <c r="BD30" s="192">
        <f t="shared" si="25"/>
        <v>26192</v>
      </c>
      <c r="BE30" s="192">
        <f t="shared" si="25"/>
        <v>26192</v>
      </c>
      <c r="BF30" s="192">
        <f t="shared" si="25"/>
        <v>26192</v>
      </c>
      <c r="BG30" s="192">
        <f t="shared" si="25"/>
        <v>26192</v>
      </c>
      <c r="BH30" s="192">
        <f t="shared" si="25"/>
        <v>28149</v>
      </c>
      <c r="BI30" s="192">
        <f t="shared" si="25"/>
        <v>30498</v>
      </c>
      <c r="BJ30" s="192">
        <f t="shared" si="25"/>
        <v>30498</v>
      </c>
      <c r="BK30" s="192">
        <f t="shared" si="25"/>
        <v>28149</v>
      </c>
      <c r="BL30" s="192">
        <f t="shared" si="25"/>
        <v>24234</v>
      </c>
      <c r="BM30" s="192">
        <f t="shared" si="25"/>
        <v>24234</v>
      </c>
      <c r="BN30" s="192">
        <f t="shared" si="25"/>
        <v>26192</v>
      </c>
      <c r="BO30" s="192">
        <f t="shared" si="25"/>
        <v>26192</v>
      </c>
      <c r="BP30" s="192">
        <f t="shared" ref="BP30:CU30" si="26">ROUNDUP(BP7*0.87,)</f>
        <v>19536</v>
      </c>
      <c r="BQ30" s="192">
        <f t="shared" si="26"/>
        <v>19889</v>
      </c>
      <c r="BR30" s="192">
        <f t="shared" si="26"/>
        <v>19889</v>
      </c>
      <c r="BS30" s="192">
        <f t="shared" si="26"/>
        <v>19889</v>
      </c>
      <c r="BT30" s="192">
        <f t="shared" si="26"/>
        <v>18714</v>
      </c>
      <c r="BU30" s="192">
        <f t="shared" si="26"/>
        <v>18714</v>
      </c>
      <c r="BV30" s="192">
        <f t="shared" si="26"/>
        <v>19889</v>
      </c>
      <c r="BW30" s="192">
        <f t="shared" si="26"/>
        <v>19889</v>
      </c>
      <c r="BX30" s="192">
        <f t="shared" si="26"/>
        <v>19889</v>
      </c>
      <c r="BY30" s="192">
        <f t="shared" si="26"/>
        <v>18714</v>
      </c>
      <c r="BZ30" s="192">
        <f t="shared" si="26"/>
        <v>18714</v>
      </c>
      <c r="CA30" s="192">
        <f t="shared" si="26"/>
        <v>18714</v>
      </c>
      <c r="CB30" s="192">
        <f t="shared" si="26"/>
        <v>18714</v>
      </c>
      <c r="CC30" s="192">
        <f t="shared" si="26"/>
        <v>18714</v>
      </c>
      <c r="CD30" s="192">
        <f t="shared" si="26"/>
        <v>18714</v>
      </c>
      <c r="CE30" s="192">
        <f t="shared" si="26"/>
        <v>18714</v>
      </c>
      <c r="CF30" s="192">
        <f t="shared" si="26"/>
        <v>18714</v>
      </c>
      <c r="CG30" s="192">
        <f t="shared" si="26"/>
        <v>18714</v>
      </c>
      <c r="CH30" s="192">
        <f t="shared" si="26"/>
        <v>18714</v>
      </c>
      <c r="CI30" s="192">
        <f t="shared" si="26"/>
        <v>18714</v>
      </c>
      <c r="CJ30" s="192">
        <f t="shared" si="26"/>
        <v>18714</v>
      </c>
      <c r="CK30" s="192">
        <f t="shared" si="26"/>
        <v>18714</v>
      </c>
      <c r="CL30" s="192">
        <f t="shared" si="26"/>
        <v>18714</v>
      </c>
      <c r="CM30" s="192">
        <f t="shared" si="26"/>
        <v>18714</v>
      </c>
      <c r="CN30" s="192">
        <f t="shared" si="26"/>
        <v>18714</v>
      </c>
      <c r="CO30" s="192">
        <f t="shared" si="26"/>
        <v>18714</v>
      </c>
      <c r="CP30" s="192">
        <f t="shared" si="26"/>
        <v>18714</v>
      </c>
      <c r="CQ30" s="192">
        <f t="shared" si="26"/>
        <v>18714</v>
      </c>
      <c r="CR30" s="192">
        <f t="shared" si="26"/>
        <v>18714</v>
      </c>
      <c r="CS30" s="192">
        <f t="shared" si="26"/>
        <v>18714</v>
      </c>
      <c r="CT30" s="192">
        <f t="shared" si="26"/>
        <v>18714</v>
      </c>
      <c r="CU30" s="192">
        <f t="shared" si="26"/>
        <v>18714</v>
      </c>
      <c r="CV30" s="192">
        <f t="shared" ref="CV30:DF30" si="27">ROUNDUP(CV7*0.87,)</f>
        <v>11471</v>
      </c>
      <c r="CW30" s="192">
        <f t="shared" si="27"/>
        <v>11471</v>
      </c>
      <c r="CX30" s="192">
        <f t="shared" si="27"/>
        <v>11863</v>
      </c>
      <c r="CY30" s="192">
        <f t="shared" si="27"/>
        <v>11863</v>
      </c>
      <c r="CZ30" s="192">
        <f t="shared" si="27"/>
        <v>11471</v>
      </c>
      <c r="DA30" s="192">
        <f t="shared" si="27"/>
        <v>11471</v>
      </c>
      <c r="DB30" s="192">
        <f t="shared" si="27"/>
        <v>11471</v>
      </c>
      <c r="DC30" s="192">
        <f t="shared" si="27"/>
        <v>11471</v>
      </c>
      <c r="DD30" s="192">
        <f t="shared" si="27"/>
        <v>11471</v>
      </c>
      <c r="DE30" s="192">
        <f t="shared" si="27"/>
        <v>11863</v>
      </c>
      <c r="DF30" s="192">
        <f t="shared" si="27"/>
        <v>11863</v>
      </c>
      <c r="DG30" s="192">
        <f t="shared" ref="DG30:DY30" si="28">ROUNDUP(DG7*0.87,)</f>
        <v>11471</v>
      </c>
      <c r="DH30" s="192">
        <f t="shared" si="28"/>
        <v>11471</v>
      </c>
      <c r="DI30" s="192">
        <f t="shared" si="28"/>
        <v>11471</v>
      </c>
      <c r="DJ30" s="192">
        <f t="shared" si="28"/>
        <v>10688</v>
      </c>
      <c r="DK30" s="192">
        <f t="shared" si="28"/>
        <v>10688</v>
      </c>
      <c r="DL30" s="192">
        <f t="shared" si="28"/>
        <v>11237</v>
      </c>
      <c r="DM30" s="192">
        <f t="shared" si="28"/>
        <v>11237</v>
      </c>
      <c r="DN30" s="192">
        <f t="shared" si="28"/>
        <v>10688</v>
      </c>
      <c r="DO30" s="192">
        <f t="shared" si="28"/>
        <v>10688</v>
      </c>
      <c r="DP30" s="192">
        <f t="shared" si="28"/>
        <v>10688</v>
      </c>
      <c r="DQ30" s="192">
        <f t="shared" si="28"/>
        <v>10688</v>
      </c>
      <c r="DR30" s="192">
        <f t="shared" si="28"/>
        <v>10688</v>
      </c>
      <c r="DS30" s="192">
        <f t="shared" si="28"/>
        <v>11237</v>
      </c>
      <c r="DT30" s="192">
        <f t="shared" si="28"/>
        <v>11237</v>
      </c>
      <c r="DU30" s="192">
        <f t="shared" si="28"/>
        <v>10688</v>
      </c>
      <c r="DV30" s="192">
        <f t="shared" si="28"/>
        <v>10688</v>
      </c>
      <c r="DW30" s="192">
        <f t="shared" si="28"/>
        <v>10688</v>
      </c>
      <c r="DX30" s="192">
        <f t="shared" si="28"/>
        <v>10688</v>
      </c>
      <c r="DY30" s="192">
        <f t="shared" si="28"/>
        <v>11471</v>
      </c>
      <c r="DZ30" s="192">
        <f t="shared" ref="DZ30:GK30" si="29">ROUNDUP(DZ7*0.87,)</f>
        <v>11237</v>
      </c>
      <c r="EA30" s="192">
        <f t="shared" si="29"/>
        <v>11237</v>
      </c>
      <c r="EB30" s="192">
        <f t="shared" si="29"/>
        <v>11237</v>
      </c>
      <c r="EC30" s="192">
        <f t="shared" si="29"/>
        <v>10297</v>
      </c>
      <c r="ED30" s="192">
        <f t="shared" si="29"/>
        <v>10297</v>
      </c>
      <c r="EE30" s="192">
        <f t="shared" si="29"/>
        <v>10297</v>
      </c>
      <c r="EF30" s="192">
        <f t="shared" si="29"/>
        <v>10297</v>
      </c>
      <c r="EG30" s="192">
        <f t="shared" si="29"/>
        <v>10297</v>
      </c>
      <c r="EH30" s="192">
        <f t="shared" si="29"/>
        <v>11237</v>
      </c>
      <c r="EI30" s="192">
        <f t="shared" si="29"/>
        <v>11237</v>
      </c>
      <c r="EJ30" s="192">
        <f t="shared" si="29"/>
        <v>11237</v>
      </c>
      <c r="EK30" s="192">
        <f t="shared" si="29"/>
        <v>10062</v>
      </c>
      <c r="EL30" s="192">
        <f t="shared" si="29"/>
        <v>10062</v>
      </c>
      <c r="EM30" s="192">
        <f t="shared" si="29"/>
        <v>10062</v>
      </c>
      <c r="EN30" s="192">
        <f t="shared" si="29"/>
        <v>10297</v>
      </c>
      <c r="EO30" s="192">
        <f t="shared" si="29"/>
        <v>10297</v>
      </c>
      <c r="EP30" s="192">
        <f t="shared" si="29"/>
        <v>10062</v>
      </c>
      <c r="EQ30" s="192">
        <f t="shared" si="29"/>
        <v>10062</v>
      </c>
      <c r="ER30" s="192">
        <f t="shared" si="29"/>
        <v>10062</v>
      </c>
      <c r="ES30" s="192">
        <f t="shared" si="29"/>
        <v>10062</v>
      </c>
      <c r="ET30" s="192">
        <f t="shared" si="29"/>
        <v>10062</v>
      </c>
      <c r="EU30" s="192">
        <f t="shared" si="29"/>
        <v>10297</v>
      </c>
      <c r="EV30" s="192">
        <f t="shared" si="29"/>
        <v>10297</v>
      </c>
      <c r="EW30" s="192">
        <f t="shared" si="29"/>
        <v>10062</v>
      </c>
      <c r="EX30" s="192">
        <f t="shared" si="29"/>
        <v>10062</v>
      </c>
      <c r="EY30" s="192">
        <f t="shared" si="29"/>
        <v>10062</v>
      </c>
      <c r="EZ30" s="192">
        <f t="shared" si="29"/>
        <v>10062</v>
      </c>
      <c r="FA30" s="192">
        <f t="shared" si="29"/>
        <v>10062</v>
      </c>
      <c r="FB30" s="192">
        <f t="shared" si="29"/>
        <v>10297</v>
      </c>
      <c r="FC30" s="192">
        <f t="shared" si="29"/>
        <v>10297</v>
      </c>
      <c r="FD30" s="192">
        <f t="shared" si="29"/>
        <v>11471</v>
      </c>
      <c r="FE30" s="192">
        <f t="shared" si="29"/>
        <v>10297</v>
      </c>
      <c r="FF30" s="192">
        <f t="shared" si="29"/>
        <v>10297</v>
      </c>
      <c r="FG30" s="192">
        <f t="shared" si="29"/>
        <v>10297</v>
      </c>
      <c r="FH30" s="192">
        <f t="shared" si="29"/>
        <v>10297</v>
      </c>
      <c r="FI30" s="192">
        <f t="shared" si="29"/>
        <v>16169</v>
      </c>
      <c r="FJ30" s="192">
        <f t="shared" si="29"/>
        <v>16169</v>
      </c>
      <c r="FK30" s="192">
        <f t="shared" si="29"/>
        <v>16169</v>
      </c>
      <c r="FL30" s="192">
        <f t="shared" si="29"/>
        <v>16169</v>
      </c>
      <c r="FM30" s="192">
        <f t="shared" si="29"/>
        <v>16169</v>
      </c>
      <c r="FN30" s="192">
        <f t="shared" si="29"/>
        <v>16169</v>
      </c>
      <c r="FO30" s="192">
        <f t="shared" si="29"/>
        <v>16169</v>
      </c>
      <c r="FP30" s="192">
        <f t="shared" si="29"/>
        <v>16169</v>
      </c>
      <c r="FQ30" s="192">
        <f t="shared" si="29"/>
        <v>16169</v>
      </c>
      <c r="FR30" s="192">
        <f t="shared" si="29"/>
        <v>16169</v>
      </c>
      <c r="FS30" s="192">
        <f t="shared" si="29"/>
        <v>16169</v>
      </c>
      <c r="FT30" s="192">
        <f t="shared" si="29"/>
        <v>16169</v>
      </c>
      <c r="FU30" s="192">
        <f t="shared" si="29"/>
        <v>16169</v>
      </c>
      <c r="FV30" s="192">
        <f t="shared" si="29"/>
        <v>16169</v>
      </c>
      <c r="FW30" s="192">
        <f t="shared" si="29"/>
        <v>16169</v>
      </c>
      <c r="FX30" s="192">
        <f t="shared" si="29"/>
        <v>16169</v>
      </c>
      <c r="FY30" s="192">
        <f t="shared" si="29"/>
        <v>16169</v>
      </c>
      <c r="FZ30" s="192">
        <f t="shared" si="29"/>
        <v>16169</v>
      </c>
      <c r="GA30" s="192">
        <f t="shared" si="29"/>
        <v>16169</v>
      </c>
      <c r="GB30" s="192">
        <f t="shared" si="29"/>
        <v>16169</v>
      </c>
      <c r="GC30" s="192">
        <f t="shared" si="29"/>
        <v>16169</v>
      </c>
      <c r="GD30" s="192">
        <f t="shared" si="29"/>
        <v>16169</v>
      </c>
      <c r="GE30" s="192">
        <f t="shared" si="29"/>
        <v>16169</v>
      </c>
      <c r="GF30" s="192">
        <f t="shared" si="29"/>
        <v>16169</v>
      </c>
      <c r="GG30" s="192">
        <f t="shared" si="29"/>
        <v>10297</v>
      </c>
      <c r="GH30" s="192">
        <f t="shared" si="29"/>
        <v>10297</v>
      </c>
      <c r="GI30" s="192">
        <f t="shared" si="29"/>
        <v>17657</v>
      </c>
      <c r="GJ30" s="192">
        <f t="shared" si="29"/>
        <v>17657</v>
      </c>
      <c r="GK30" s="192">
        <f t="shared" si="29"/>
        <v>17657</v>
      </c>
      <c r="GL30" s="192">
        <f t="shared" ref="GL30:IW30" si="30">ROUNDUP(GL7*0.87,)</f>
        <v>17657</v>
      </c>
      <c r="GM30" s="192">
        <f t="shared" si="30"/>
        <v>17657</v>
      </c>
      <c r="GN30" s="192">
        <f t="shared" si="30"/>
        <v>17657</v>
      </c>
      <c r="GO30" s="192">
        <f t="shared" si="30"/>
        <v>17657</v>
      </c>
      <c r="GP30" s="192">
        <f t="shared" si="30"/>
        <v>17657</v>
      </c>
      <c r="GQ30" s="192">
        <f t="shared" si="30"/>
        <v>17657</v>
      </c>
      <c r="GR30" s="192">
        <f t="shared" si="30"/>
        <v>17657</v>
      </c>
      <c r="GS30" s="192">
        <f t="shared" si="30"/>
        <v>12959</v>
      </c>
      <c r="GT30" s="192">
        <f t="shared" si="30"/>
        <v>12959</v>
      </c>
      <c r="GU30" s="192">
        <f t="shared" si="30"/>
        <v>12959</v>
      </c>
      <c r="GV30" s="192">
        <f t="shared" si="30"/>
        <v>12959</v>
      </c>
      <c r="GW30" s="192">
        <f t="shared" si="30"/>
        <v>13351</v>
      </c>
      <c r="GX30" s="192">
        <f t="shared" si="30"/>
        <v>13351</v>
      </c>
      <c r="GY30" s="192">
        <f t="shared" si="30"/>
        <v>14290</v>
      </c>
      <c r="GZ30" s="192">
        <f t="shared" si="30"/>
        <v>14290</v>
      </c>
      <c r="HA30" s="192">
        <f t="shared" si="30"/>
        <v>13351</v>
      </c>
      <c r="HB30" s="192">
        <f t="shared" si="30"/>
        <v>13351</v>
      </c>
      <c r="HC30" s="192">
        <f t="shared" si="30"/>
        <v>13351</v>
      </c>
      <c r="HD30" s="192">
        <f t="shared" si="30"/>
        <v>13351</v>
      </c>
      <c r="HE30" s="192">
        <f t="shared" si="30"/>
        <v>13351</v>
      </c>
      <c r="HF30" s="192">
        <f t="shared" si="30"/>
        <v>14290</v>
      </c>
      <c r="HG30" s="192">
        <f t="shared" si="30"/>
        <v>14290</v>
      </c>
      <c r="HH30" s="192">
        <f t="shared" si="30"/>
        <v>13351</v>
      </c>
      <c r="HI30" s="192">
        <f t="shared" si="30"/>
        <v>13351</v>
      </c>
      <c r="HJ30" s="192">
        <f t="shared" si="30"/>
        <v>13351</v>
      </c>
      <c r="HK30" s="192">
        <f t="shared" si="30"/>
        <v>13351</v>
      </c>
      <c r="HL30" s="192">
        <f t="shared" si="30"/>
        <v>13351</v>
      </c>
      <c r="HM30" s="192">
        <f t="shared" si="30"/>
        <v>11471</v>
      </c>
      <c r="HN30" s="192">
        <f t="shared" si="30"/>
        <v>14290</v>
      </c>
      <c r="HO30" s="192">
        <f t="shared" si="30"/>
        <v>13351</v>
      </c>
      <c r="HP30" s="192">
        <f t="shared" si="30"/>
        <v>13351</v>
      </c>
      <c r="HQ30" s="192">
        <f t="shared" si="30"/>
        <v>13351</v>
      </c>
      <c r="HR30" s="192">
        <f t="shared" si="30"/>
        <v>13351</v>
      </c>
      <c r="HS30" s="192">
        <f t="shared" si="30"/>
        <v>13351</v>
      </c>
      <c r="HT30" s="192">
        <f t="shared" si="30"/>
        <v>14290</v>
      </c>
      <c r="HU30" s="192">
        <f t="shared" si="30"/>
        <v>14290</v>
      </c>
      <c r="HV30" s="192">
        <f t="shared" si="30"/>
        <v>13351</v>
      </c>
      <c r="HW30" s="192">
        <f t="shared" si="30"/>
        <v>13351</v>
      </c>
      <c r="HX30" s="192">
        <f t="shared" si="30"/>
        <v>13351</v>
      </c>
      <c r="HY30" s="192">
        <f t="shared" si="30"/>
        <v>13351</v>
      </c>
      <c r="HZ30" s="192">
        <f t="shared" si="30"/>
        <v>13351</v>
      </c>
      <c r="IA30" s="192">
        <f t="shared" si="30"/>
        <v>14290</v>
      </c>
      <c r="IB30" s="192">
        <f t="shared" si="30"/>
        <v>14290</v>
      </c>
      <c r="IC30" s="192">
        <f t="shared" si="30"/>
        <v>13351</v>
      </c>
      <c r="ID30" s="192">
        <f t="shared" si="30"/>
        <v>13351</v>
      </c>
      <c r="IE30" s="192">
        <f t="shared" si="30"/>
        <v>13351</v>
      </c>
      <c r="IF30" s="192">
        <f t="shared" si="30"/>
        <v>13351</v>
      </c>
      <c r="IG30" s="192">
        <f t="shared" si="30"/>
        <v>13351</v>
      </c>
      <c r="IH30" s="192">
        <f t="shared" si="30"/>
        <v>14290</v>
      </c>
      <c r="II30" s="192">
        <f t="shared" si="30"/>
        <v>14290</v>
      </c>
      <c r="IJ30" s="192">
        <f t="shared" si="30"/>
        <v>11863</v>
      </c>
      <c r="IK30" s="192">
        <f t="shared" si="30"/>
        <v>11863</v>
      </c>
      <c r="IL30" s="192">
        <f t="shared" si="30"/>
        <v>11863</v>
      </c>
      <c r="IM30" s="192">
        <f t="shared" si="30"/>
        <v>11863</v>
      </c>
      <c r="IN30" s="192">
        <f t="shared" si="30"/>
        <v>11863</v>
      </c>
      <c r="IO30" s="192">
        <f t="shared" si="30"/>
        <v>13351</v>
      </c>
      <c r="IP30" s="192">
        <f t="shared" si="30"/>
        <v>13351</v>
      </c>
      <c r="IQ30" s="192">
        <f t="shared" si="30"/>
        <v>11471</v>
      </c>
      <c r="IR30" s="192">
        <f t="shared" si="30"/>
        <v>11471</v>
      </c>
      <c r="IS30" s="192">
        <f t="shared" si="30"/>
        <v>11471</v>
      </c>
      <c r="IT30" s="192">
        <f t="shared" si="30"/>
        <v>11471</v>
      </c>
      <c r="IU30" s="192">
        <f t="shared" si="30"/>
        <v>11471</v>
      </c>
      <c r="IV30" s="192">
        <f t="shared" si="30"/>
        <v>13351</v>
      </c>
      <c r="IW30" s="192">
        <f t="shared" si="30"/>
        <v>13351</v>
      </c>
      <c r="IX30" s="192">
        <f t="shared" ref="IX30:JV30" si="31">ROUNDUP(IX7*0.87,)</f>
        <v>11471</v>
      </c>
      <c r="IY30" s="192">
        <f t="shared" si="31"/>
        <v>11471</v>
      </c>
      <c r="IZ30" s="192">
        <f t="shared" si="31"/>
        <v>11471</v>
      </c>
      <c r="JA30" s="192">
        <f t="shared" si="31"/>
        <v>11471</v>
      </c>
      <c r="JB30" s="192">
        <f t="shared" si="31"/>
        <v>11471</v>
      </c>
      <c r="JC30" s="192">
        <f t="shared" si="31"/>
        <v>13351</v>
      </c>
      <c r="JD30" s="192">
        <f t="shared" si="31"/>
        <v>13351</v>
      </c>
      <c r="JE30" s="192">
        <f t="shared" si="31"/>
        <v>11471</v>
      </c>
      <c r="JF30" s="192">
        <f t="shared" si="31"/>
        <v>11471</v>
      </c>
      <c r="JG30" s="192">
        <f t="shared" si="31"/>
        <v>11471</v>
      </c>
      <c r="JH30" s="192">
        <f t="shared" si="31"/>
        <v>11471</v>
      </c>
      <c r="JI30" s="192">
        <f t="shared" si="31"/>
        <v>11471</v>
      </c>
      <c r="JJ30" s="192">
        <f t="shared" si="31"/>
        <v>13351</v>
      </c>
      <c r="JK30" s="192">
        <f t="shared" si="31"/>
        <v>13351</v>
      </c>
      <c r="JL30" s="192">
        <f t="shared" si="31"/>
        <v>11471</v>
      </c>
      <c r="JM30" s="192">
        <f t="shared" si="31"/>
        <v>11471</v>
      </c>
      <c r="JN30" s="192">
        <f t="shared" si="31"/>
        <v>11471</v>
      </c>
      <c r="JO30" s="192">
        <f t="shared" si="31"/>
        <v>11471</v>
      </c>
      <c r="JP30" s="192">
        <f t="shared" si="31"/>
        <v>11471</v>
      </c>
      <c r="JQ30" s="192">
        <f t="shared" si="31"/>
        <v>13351</v>
      </c>
      <c r="JR30" s="192">
        <f t="shared" si="31"/>
        <v>13351</v>
      </c>
      <c r="JS30" s="192">
        <f t="shared" si="31"/>
        <v>12411</v>
      </c>
      <c r="JT30" s="192">
        <f t="shared" si="31"/>
        <v>12411</v>
      </c>
      <c r="JU30" s="192">
        <f t="shared" si="31"/>
        <v>12411</v>
      </c>
      <c r="JV30" s="192">
        <f t="shared" si="31"/>
        <v>12411</v>
      </c>
    </row>
    <row r="31" spans="1:282" s="50" customFormat="1" x14ac:dyDescent="0.2">
      <c r="A31" s="88">
        <v>2</v>
      </c>
      <c r="B31" s="192" t="e">
        <f t="shared" ref="B31:C31" si="32">ROUNDUP(B8*0.87,)</f>
        <v>#REF!</v>
      </c>
      <c r="C31" s="192" t="e">
        <f t="shared" si="32"/>
        <v>#REF!</v>
      </c>
      <c r="D31" s="192" t="e">
        <f t="shared" ref="D31:BO31" si="33">ROUNDUP(D8*0.87,)</f>
        <v>#REF!</v>
      </c>
      <c r="E31" s="192" t="e">
        <f t="shared" si="33"/>
        <v>#REF!</v>
      </c>
      <c r="F31" s="192" t="e">
        <f t="shared" si="33"/>
        <v>#REF!</v>
      </c>
      <c r="G31" s="192" t="e">
        <f t="shared" si="33"/>
        <v>#REF!</v>
      </c>
      <c r="H31" s="192">
        <f t="shared" si="33"/>
        <v>30929</v>
      </c>
      <c r="I31" s="192">
        <f t="shared" si="33"/>
        <v>42282</v>
      </c>
      <c r="J31" s="192">
        <f t="shared" si="33"/>
        <v>42282</v>
      </c>
      <c r="K31" s="192">
        <f t="shared" si="33"/>
        <v>42282</v>
      </c>
      <c r="L31" s="192">
        <f t="shared" si="33"/>
        <v>36801</v>
      </c>
      <c r="M31" s="192">
        <f t="shared" si="33"/>
        <v>36801</v>
      </c>
      <c r="N31" s="192">
        <f t="shared" si="33"/>
        <v>36801</v>
      </c>
      <c r="O31" s="192">
        <f t="shared" si="33"/>
        <v>36801</v>
      </c>
      <c r="P31" s="192">
        <f t="shared" si="33"/>
        <v>36801</v>
      </c>
      <c r="Q31" s="192">
        <f t="shared" si="33"/>
        <v>36801</v>
      </c>
      <c r="R31" s="192">
        <f t="shared" si="33"/>
        <v>30068</v>
      </c>
      <c r="S31" s="192">
        <f t="shared" si="33"/>
        <v>17148</v>
      </c>
      <c r="T31" s="192">
        <f t="shared" si="33"/>
        <v>17148</v>
      </c>
      <c r="U31" s="192">
        <f t="shared" si="33"/>
        <v>17148</v>
      </c>
      <c r="V31" s="192">
        <f t="shared" si="33"/>
        <v>17148</v>
      </c>
      <c r="W31" s="192">
        <f t="shared" si="33"/>
        <v>17148</v>
      </c>
      <c r="X31" s="192">
        <f t="shared" si="33"/>
        <v>18714</v>
      </c>
      <c r="Y31" s="192">
        <f t="shared" si="33"/>
        <v>18714</v>
      </c>
      <c r="Z31" s="192">
        <f t="shared" si="33"/>
        <v>18714</v>
      </c>
      <c r="AA31" s="192">
        <f t="shared" si="33"/>
        <v>18714</v>
      </c>
      <c r="AB31" s="192">
        <f t="shared" si="33"/>
        <v>18714</v>
      </c>
      <c r="AC31" s="192">
        <f t="shared" si="33"/>
        <v>17148</v>
      </c>
      <c r="AD31" s="192">
        <f t="shared" si="33"/>
        <v>17148</v>
      </c>
      <c r="AE31" s="192">
        <f t="shared" si="33"/>
        <v>17148</v>
      </c>
      <c r="AF31" s="192">
        <f t="shared" si="33"/>
        <v>17148</v>
      </c>
      <c r="AG31" s="192">
        <f t="shared" si="33"/>
        <v>17148</v>
      </c>
      <c r="AH31" s="192">
        <f t="shared" si="33"/>
        <v>20280</v>
      </c>
      <c r="AI31" s="192">
        <f t="shared" si="33"/>
        <v>20280</v>
      </c>
      <c r="AJ31" s="192">
        <f t="shared" si="33"/>
        <v>20280</v>
      </c>
      <c r="AK31" s="192">
        <f t="shared" si="33"/>
        <v>20280</v>
      </c>
      <c r="AL31" s="192">
        <f t="shared" si="33"/>
        <v>20280</v>
      </c>
      <c r="AM31" s="192">
        <f t="shared" si="33"/>
        <v>21846</v>
      </c>
      <c r="AN31" s="192">
        <f t="shared" si="33"/>
        <v>23804</v>
      </c>
      <c r="AO31" s="192">
        <f t="shared" si="33"/>
        <v>24195</v>
      </c>
      <c r="AP31" s="192">
        <f t="shared" si="33"/>
        <v>24195</v>
      </c>
      <c r="AQ31" s="192">
        <f t="shared" si="33"/>
        <v>24195</v>
      </c>
      <c r="AR31" s="192">
        <f t="shared" si="33"/>
        <v>24195</v>
      </c>
      <c r="AS31" s="192">
        <f t="shared" si="33"/>
        <v>24195</v>
      </c>
      <c r="AT31" s="192">
        <f t="shared" si="33"/>
        <v>24195</v>
      </c>
      <c r="AU31" s="192">
        <f t="shared" si="33"/>
        <v>24195</v>
      </c>
      <c r="AV31" s="192">
        <f t="shared" si="33"/>
        <v>24195</v>
      </c>
      <c r="AW31" s="192">
        <f t="shared" si="33"/>
        <v>24195</v>
      </c>
      <c r="AX31" s="192">
        <f t="shared" si="33"/>
        <v>24195</v>
      </c>
      <c r="AY31" s="192">
        <f t="shared" si="33"/>
        <v>22629</v>
      </c>
      <c r="AZ31" s="192">
        <f t="shared" si="33"/>
        <v>22629</v>
      </c>
      <c r="BA31" s="192">
        <f t="shared" si="33"/>
        <v>24195</v>
      </c>
      <c r="BB31" s="192">
        <f t="shared" si="33"/>
        <v>24195</v>
      </c>
      <c r="BC31" s="192">
        <f t="shared" si="33"/>
        <v>25761</v>
      </c>
      <c r="BD31" s="192">
        <f t="shared" si="33"/>
        <v>27719</v>
      </c>
      <c r="BE31" s="192">
        <f t="shared" si="33"/>
        <v>27719</v>
      </c>
      <c r="BF31" s="192">
        <f t="shared" si="33"/>
        <v>27719</v>
      </c>
      <c r="BG31" s="192">
        <f t="shared" si="33"/>
        <v>27719</v>
      </c>
      <c r="BH31" s="192">
        <f t="shared" si="33"/>
        <v>29676</v>
      </c>
      <c r="BI31" s="192">
        <f t="shared" si="33"/>
        <v>32025</v>
      </c>
      <c r="BJ31" s="192">
        <f t="shared" si="33"/>
        <v>32025</v>
      </c>
      <c r="BK31" s="192">
        <f t="shared" si="33"/>
        <v>29676</v>
      </c>
      <c r="BL31" s="192">
        <f t="shared" si="33"/>
        <v>25761</v>
      </c>
      <c r="BM31" s="192">
        <f t="shared" si="33"/>
        <v>25761</v>
      </c>
      <c r="BN31" s="192">
        <f t="shared" si="33"/>
        <v>27719</v>
      </c>
      <c r="BO31" s="192">
        <f t="shared" si="33"/>
        <v>27719</v>
      </c>
      <c r="BP31" s="192">
        <f t="shared" ref="BP31:CU31" si="34">ROUNDUP(BP8*0.87,)</f>
        <v>21063</v>
      </c>
      <c r="BQ31" s="192">
        <f t="shared" si="34"/>
        <v>21416</v>
      </c>
      <c r="BR31" s="192">
        <f t="shared" si="34"/>
        <v>21416</v>
      </c>
      <c r="BS31" s="192">
        <f t="shared" si="34"/>
        <v>21416</v>
      </c>
      <c r="BT31" s="192">
        <f t="shared" si="34"/>
        <v>20241</v>
      </c>
      <c r="BU31" s="192">
        <f t="shared" si="34"/>
        <v>20241</v>
      </c>
      <c r="BV31" s="192">
        <f t="shared" si="34"/>
        <v>21416</v>
      </c>
      <c r="BW31" s="192">
        <f t="shared" si="34"/>
        <v>21416</v>
      </c>
      <c r="BX31" s="192">
        <f t="shared" si="34"/>
        <v>21416</v>
      </c>
      <c r="BY31" s="192">
        <f t="shared" si="34"/>
        <v>20241</v>
      </c>
      <c r="BZ31" s="192">
        <f t="shared" si="34"/>
        <v>20241</v>
      </c>
      <c r="CA31" s="192">
        <f t="shared" si="34"/>
        <v>20241</v>
      </c>
      <c r="CB31" s="192">
        <f t="shared" si="34"/>
        <v>20241</v>
      </c>
      <c r="CC31" s="192">
        <f t="shared" si="34"/>
        <v>20241</v>
      </c>
      <c r="CD31" s="192">
        <f t="shared" si="34"/>
        <v>20241</v>
      </c>
      <c r="CE31" s="192">
        <f t="shared" si="34"/>
        <v>20241</v>
      </c>
      <c r="CF31" s="192">
        <f t="shared" si="34"/>
        <v>20241</v>
      </c>
      <c r="CG31" s="192">
        <f t="shared" si="34"/>
        <v>20241</v>
      </c>
      <c r="CH31" s="192">
        <f t="shared" si="34"/>
        <v>20241</v>
      </c>
      <c r="CI31" s="192">
        <f t="shared" si="34"/>
        <v>20241</v>
      </c>
      <c r="CJ31" s="192">
        <f t="shared" si="34"/>
        <v>20241</v>
      </c>
      <c r="CK31" s="192">
        <f t="shared" si="34"/>
        <v>20241</v>
      </c>
      <c r="CL31" s="192">
        <f t="shared" si="34"/>
        <v>20241</v>
      </c>
      <c r="CM31" s="192">
        <f t="shared" si="34"/>
        <v>20241</v>
      </c>
      <c r="CN31" s="192">
        <f t="shared" si="34"/>
        <v>20241</v>
      </c>
      <c r="CO31" s="192">
        <f t="shared" si="34"/>
        <v>20241</v>
      </c>
      <c r="CP31" s="192">
        <f t="shared" si="34"/>
        <v>20241</v>
      </c>
      <c r="CQ31" s="192">
        <f t="shared" si="34"/>
        <v>20241</v>
      </c>
      <c r="CR31" s="192">
        <f t="shared" si="34"/>
        <v>20241</v>
      </c>
      <c r="CS31" s="192">
        <f t="shared" si="34"/>
        <v>20241</v>
      </c>
      <c r="CT31" s="192">
        <f t="shared" si="34"/>
        <v>20241</v>
      </c>
      <c r="CU31" s="192">
        <f t="shared" si="34"/>
        <v>20241</v>
      </c>
      <c r="CV31" s="192">
        <f t="shared" ref="CV31:DF31" si="35">ROUNDUP(CV8*0.87,)</f>
        <v>12920</v>
      </c>
      <c r="CW31" s="192">
        <f t="shared" si="35"/>
        <v>12920</v>
      </c>
      <c r="CX31" s="192">
        <f t="shared" si="35"/>
        <v>13311</v>
      </c>
      <c r="CY31" s="192">
        <f t="shared" si="35"/>
        <v>13311</v>
      </c>
      <c r="CZ31" s="192">
        <f t="shared" si="35"/>
        <v>12920</v>
      </c>
      <c r="DA31" s="192">
        <f t="shared" si="35"/>
        <v>12920</v>
      </c>
      <c r="DB31" s="192">
        <f t="shared" si="35"/>
        <v>12920</v>
      </c>
      <c r="DC31" s="192">
        <f t="shared" si="35"/>
        <v>12920</v>
      </c>
      <c r="DD31" s="192">
        <f t="shared" si="35"/>
        <v>12920</v>
      </c>
      <c r="DE31" s="192">
        <f t="shared" si="35"/>
        <v>13311</v>
      </c>
      <c r="DF31" s="192">
        <f t="shared" si="35"/>
        <v>13311</v>
      </c>
      <c r="DG31" s="192">
        <f t="shared" ref="DG31:DY31" si="36">ROUNDUP(DG8*0.87,)</f>
        <v>12920</v>
      </c>
      <c r="DH31" s="192">
        <f t="shared" si="36"/>
        <v>12920</v>
      </c>
      <c r="DI31" s="192">
        <f t="shared" si="36"/>
        <v>12920</v>
      </c>
      <c r="DJ31" s="192">
        <f t="shared" si="36"/>
        <v>12137</v>
      </c>
      <c r="DK31" s="192">
        <f t="shared" si="36"/>
        <v>12137</v>
      </c>
      <c r="DL31" s="192">
        <f t="shared" si="36"/>
        <v>12685</v>
      </c>
      <c r="DM31" s="192">
        <f t="shared" si="36"/>
        <v>12685</v>
      </c>
      <c r="DN31" s="192">
        <f t="shared" si="36"/>
        <v>12137</v>
      </c>
      <c r="DO31" s="192">
        <f t="shared" si="36"/>
        <v>12137</v>
      </c>
      <c r="DP31" s="192">
        <f t="shared" si="36"/>
        <v>12137</v>
      </c>
      <c r="DQ31" s="192">
        <f t="shared" si="36"/>
        <v>12137</v>
      </c>
      <c r="DR31" s="192">
        <f t="shared" si="36"/>
        <v>12137</v>
      </c>
      <c r="DS31" s="192">
        <f t="shared" si="36"/>
        <v>12685</v>
      </c>
      <c r="DT31" s="192">
        <f t="shared" si="36"/>
        <v>12685</v>
      </c>
      <c r="DU31" s="192">
        <f t="shared" si="36"/>
        <v>12137</v>
      </c>
      <c r="DV31" s="192">
        <f t="shared" si="36"/>
        <v>12137</v>
      </c>
      <c r="DW31" s="192">
        <f t="shared" si="36"/>
        <v>12137</v>
      </c>
      <c r="DX31" s="192">
        <f t="shared" si="36"/>
        <v>12137</v>
      </c>
      <c r="DY31" s="192">
        <f t="shared" si="36"/>
        <v>12920</v>
      </c>
      <c r="DZ31" s="192">
        <f t="shared" ref="DZ31:GK31" si="37">ROUNDUP(DZ8*0.87,)</f>
        <v>12685</v>
      </c>
      <c r="EA31" s="192">
        <f t="shared" si="37"/>
        <v>12685</v>
      </c>
      <c r="EB31" s="192">
        <f t="shared" si="37"/>
        <v>12685</v>
      </c>
      <c r="EC31" s="192">
        <f t="shared" si="37"/>
        <v>11745</v>
      </c>
      <c r="ED31" s="192">
        <f t="shared" si="37"/>
        <v>11745</v>
      </c>
      <c r="EE31" s="192">
        <f t="shared" si="37"/>
        <v>11745</v>
      </c>
      <c r="EF31" s="192">
        <f t="shared" si="37"/>
        <v>11745</v>
      </c>
      <c r="EG31" s="192">
        <f t="shared" si="37"/>
        <v>11745</v>
      </c>
      <c r="EH31" s="192">
        <f t="shared" si="37"/>
        <v>12685</v>
      </c>
      <c r="EI31" s="192">
        <f t="shared" si="37"/>
        <v>12685</v>
      </c>
      <c r="EJ31" s="192">
        <f t="shared" si="37"/>
        <v>12685</v>
      </c>
      <c r="EK31" s="192">
        <f t="shared" si="37"/>
        <v>11511</v>
      </c>
      <c r="EL31" s="192">
        <f t="shared" si="37"/>
        <v>11511</v>
      </c>
      <c r="EM31" s="192">
        <f t="shared" si="37"/>
        <v>11511</v>
      </c>
      <c r="EN31" s="192">
        <f t="shared" si="37"/>
        <v>11745</v>
      </c>
      <c r="EO31" s="192">
        <f t="shared" si="37"/>
        <v>11745</v>
      </c>
      <c r="EP31" s="192">
        <f t="shared" si="37"/>
        <v>11511</v>
      </c>
      <c r="EQ31" s="192">
        <f t="shared" si="37"/>
        <v>11511</v>
      </c>
      <c r="ER31" s="192">
        <f t="shared" si="37"/>
        <v>11511</v>
      </c>
      <c r="ES31" s="192">
        <f t="shared" si="37"/>
        <v>11511</v>
      </c>
      <c r="ET31" s="192">
        <f t="shared" si="37"/>
        <v>11511</v>
      </c>
      <c r="EU31" s="192">
        <f t="shared" si="37"/>
        <v>11745</v>
      </c>
      <c r="EV31" s="192">
        <f t="shared" si="37"/>
        <v>11745</v>
      </c>
      <c r="EW31" s="192">
        <f t="shared" si="37"/>
        <v>11511</v>
      </c>
      <c r="EX31" s="192">
        <f t="shared" si="37"/>
        <v>11511</v>
      </c>
      <c r="EY31" s="192">
        <f t="shared" si="37"/>
        <v>11511</v>
      </c>
      <c r="EZ31" s="192">
        <f t="shared" si="37"/>
        <v>11511</v>
      </c>
      <c r="FA31" s="192">
        <f t="shared" si="37"/>
        <v>11511</v>
      </c>
      <c r="FB31" s="192">
        <f t="shared" si="37"/>
        <v>11745</v>
      </c>
      <c r="FC31" s="192">
        <f t="shared" si="37"/>
        <v>11745</v>
      </c>
      <c r="FD31" s="192">
        <f t="shared" si="37"/>
        <v>12920</v>
      </c>
      <c r="FE31" s="192">
        <f t="shared" si="37"/>
        <v>11745</v>
      </c>
      <c r="FF31" s="192">
        <f t="shared" si="37"/>
        <v>11745</v>
      </c>
      <c r="FG31" s="192">
        <f t="shared" si="37"/>
        <v>11745</v>
      </c>
      <c r="FH31" s="192">
        <f t="shared" si="37"/>
        <v>11745</v>
      </c>
      <c r="FI31" s="192">
        <f t="shared" si="37"/>
        <v>17618</v>
      </c>
      <c r="FJ31" s="192">
        <f t="shared" si="37"/>
        <v>17618</v>
      </c>
      <c r="FK31" s="192">
        <f t="shared" si="37"/>
        <v>17618</v>
      </c>
      <c r="FL31" s="192">
        <f t="shared" si="37"/>
        <v>17618</v>
      </c>
      <c r="FM31" s="192">
        <f t="shared" si="37"/>
        <v>17618</v>
      </c>
      <c r="FN31" s="192">
        <f t="shared" si="37"/>
        <v>17618</v>
      </c>
      <c r="FO31" s="192">
        <f t="shared" si="37"/>
        <v>17618</v>
      </c>
      <c r="FP31" s="192">
        <f t="shared" si="37"/>
        <v>17618</v>
      </c>
      <c r="FQ31" s="192">
        <f t="shared" si="37"/>
        <v>17618</v>
      </c>
      <c r="FR31" s="192">
        <f t="shared" si="37"/>
        <v>17618</v>
      </c>
      <c r="FS31" s="192">
        <f t="shared" si="37"/>
        <v>17618</v>
      </c>
      <c r="FT31" s="192">
        <f t="shared" si="37"/>
        <v>17618</v>
      </c>
      <c r="FU31" s="192">
        <f t="shared" si="37"/>
        <v>17618</v>
      </c>
      <c r="FV31" s="192">
        <f t="shared" si="37"/>
        <v>17618</v>
      </c>
      <c r="FW31" s="192">
        <f t="shared" si="37"/>
        <v>17618</v>
      </c>
      <c r="FX31" s="192">
        <f t="shared" si="37"/>
        <v>17618</v>
      </c>
      <c r="FY31" s="192">
        <f t="shared" si="37"/>
        <v>17618</v>
      </c>
      <c r="FZ31" s="192">
        <f t="shared" si="37"/>
        <v>17618</v>
      </c>
      <c r="GA31" s="192">
        <f t="shared" si="37"/>
        <v>17618</v>
      </c>
      <c r="GB31" s="192">
        <f t="shared" si="37"/>
        <v>17618</v>
      </c>
      <c r="GC31" s="192">
        <f t="shared" si="37"/>
        <v>17618</v>
      </c>
      <c r="GD31" s="192">
        <f t="shared" si="37"/>
        <v>17618</v>
      </c>
      <c r="GE31" s="192">
        <f t="shared" si="37"/>
        <v>17618</v>
      </c>
      <c r="GF31" s="192">
        <f t="shared" si="37"/>
        <v>17618</v>
      </c>
      <c r="GG31" s="192">
        <f t="shared" si="37"/>
        <v>11745</v>
      </c>
      <c r="GH31" s="192">
        <f t="shared" si="37"/>
        <v>11745</v>
      </c>
      <c r="GI31" s="192">
        <f t="shared" si="37"/>
        <v>19106</v>
      </c>
      <c r="GJ31" s="192">
        <f t="shared" si="37"/>
        <v>19106</v>
      </c>
      <c r="GK31" s="192">
        <f t="shared" si="37"/>
        <v>19106</v>
      </c>
      <c r="GL31" s="192">
        <f t="shared" ref="GL31:IW31" si="38">ROUNDUP(GL8*0.87,)</f>
        <v>19106</v>
      </c>
      <c r="GM31" s="192">
        <f t="shared" si="38"/>
        <v>19106</v>
      </c>
      <c r="GN31" s="192">
        <f t="shared" si="38"/>
        <v>19106</v>
      </c>
      <c r="GO31" s="192">
        <f t="shared" si="38"/>
        <v>19106</v>
      </c>
      <c r="GP31" s="192">
        <f t="shared" si="38"/>
        <v>19106</v>
      </c>
      <c r="GQ31" s="192">
        <f t="shared" si="38"/>
        <v>19106</v>
      </c>
      <c r="GR31" s="192">
        <f t="shared" si="38"/>
        <v>19106</v>
      </c>
      <c r="GS31" s="192">
        <f t="shared" si="38"/>
        <v>14408</v>
      </c>
      <c r="GT31" s="192">
        <f t="shared" si="38"/>
        <v>14408</v>
      </c>
      <c r="GU31" s="192">
        <f t="shared" si="38"/>
        <v>14408</v>
      </c>
      <c r="GV31" s="192">
        <f t="shared" si="38"/>
        <v>14408</v>
      </c>
      <c r="GW31" s="192">
        <f t="shared" si="38"/>
        <v>14799</v>
      </c>
      <c r="GX31" s="192">
        <f t="shared" si="38"/>
        <v>14799</v>
      </c>
      <c r="GY31" s="192">
        <f t="shared" si="38"/>
        <v>15739</v>
      </c>
      <c r="GZ31" s="192">
        <f t="shared" si="38"/>
        <v>15739</v>
      </c>
      <c r="HA31" s="192">
        <f t="shared" si="38"/>
        <v>14799</v>
      </c>
      <c r="HB31" s="192">
        <f t="shared" si="38"/>
        <v>14799</v>
      </c>
      <c r="HC31" s="192">
        <f t="shared" si="38"/>
        <v>14799</v>
      </c>
      <c r="HD31" s="192">
        <f t="shared" si="38"/>
        <v>14799</v>
      </c>
      <c r="HE31" s="192">
        <f t="shared" si="38"/>
        <v>14799</v>
      </c>
      <c r="HF31" s="192">
        <f t="shared" si="38"/>
        <v>15739</v>
      </c>
      <c r="HG31" s="192">
        <f t="shared" si="38"/>
        <v>15739</v>
      </c>
      <c r="HH31" s="192">
        <f t="shared" si="38"/>
        <v>14799</v>
      </c>
      <c r="HI31" s="192">
        <f t="shared" si="38"/>
        <v>14799</v>
      </c>
      <c r="HJ31" s="192">
        <f t="shared" si="38"/>
        <v>14799</v>
      </c>
      <c r="HK31" s="192">
        <f t="shared" si="38"/>
        <v>14799</v>
      </c>
      <c r="HL31" s="192">
        <f t="shared" si="38"/>
        <v>14799</v>
      </c>
      <c r="HM31" s="192">
        <f t="shared" si="38"/>
        <v>12920</v>
      </c>
      <c r="HN31" s="192">
        <f t="shared" si="38"/>
        <v>15739</v>
      </c>
      <c r="HO31" s="192">
        <f t="shared" si="38"/>
        <v>14799</v>
      </c>
      <c r="HP31" s="192">
        <f t="shared" si="38"/>
        <v>14799</v>
      </c>
      <c r="HQ31" s="192">
        <f t="shared" si="38"/>
        <v>14799</v>
      </c>
      <c r="HR31" s="192">
        <f t="shared" si="38"/>
        <v>14799</v>
      </c>
      <c r="HS31" s="192">
        <f t="shared" si="38"/>
        <v>14799</v>
      </c>
      <c r="HT31" s="192">
        <f t="shared" si="38"/>
        <v>15739</v>
      </c>
      <c r="HU31" s="192">
        <f t="shared" si="38"/>
        <v>15739</v>
      </c>
      <c r="HV31" s="192">
        <f t="shared" si="38"/>
        <v>14799</v>
      </c>
      <c r="HW31" s="192">
        <f t="shared" si="38"/>
        <v>14799</v>
      </c>
      <c r="HX31" s="192">
        <f t="shared" si="38"/>
        <v>14799</v>
      </c>
      <c r="HY31" s="192">
        <f t="shared" si="38"/>
        <v>14799</v>
      </c>
      <c r="HZ31" s="192">
        <f t="shared" si="38"/>
        <v>14799</v>
      </c>
      <c r="IA31" s="192">
        <f t="shared" si="38"/>
        <v>15739</v>
      </c>
      <c r="IB31" s="192">
        <f t="shared" si="38"/>
        <v>15739</v>
      </c>
      <c r="IC31" s="192">
        <f t="shared" si="38"/>
        <v>14799</v>
      </c>
      <c r="ID31" s="192">
        <f t="shared" si="38"/>
        <v>14799</v>
      </c>
      <c r="IE31" s="192">
        <f t="shared" si="38"/>
        <v>14799</v>
      </c>
      <c r="IF31" s="192">
        <f t="shared" si="38"/>
        <v>14799</v>
      </c>
      <c r="IG31" s="192">
        <f t="shared" si="38"/>
        <v>14799</v>
      </c>
      <c r="IH31" s="192">
        <f t="shared" si="38"/>
        <v>15739</v>
      </c>
      <c r="II31" s="192">
        <f t="shared" si="38"/>
        <v>15739</v>
      </c>
      <c r="IJ31" s="192">
        <f t="shared" si="38"/>
        <v>13311</v>
      </c>
      <c r="IK31" s="192">
        <f t="shared" si="38"/>
        <v>13311</v>
      </c>
      <c r="IL31" s="192">
        <f t="shared" si="38"/>
        <v>13311</v>
      </c>
      <c r="IM31" s="192">
        <f t="shared" si="38"/>
        <v>13311</v>
      </c>
      <c r="IN31" s="192">
        <f t="shared" si="38"/>
        <v>13311</v>
      </c>
      <c r="IO31" s="192">
        <f t="shared" si="38"/>
        <v>14799</v>
      </c>
      <c r="IP31" s="192">
        <f t="shared" si="38"/>
        <v>14799</v>
      </c>
      <c r="IQ31" s="192">
        <f t="shared" si="38"/>
        <v>12920</v>
      </c>
      <c r="IR31" s="192">
        <f t="shared" si="38"/>
        <v>12920</v>
      </c>
      <c r="IS31" s="192">
        <f t="shared" si="38"/>
        <v>12920</v>
      </c>
      <c r="IT31" s="192">
        <f t="shared" si="38"/>
        <v>12920</v>
      </c>
      <c r="IU31" s="192">
        <f t="shared" si="38"/>
        <v>12920</v>
      </c>
      <c r="IV31" s="192">
        <f t="shared" si="38"/>
        <v>14799</v>
      </c>
      <c r="IW31" s="192">
        <f t="shared" si="38"/>
        <v>14799</v>
      </c>
      <c r="IX31" s="192">
        <f t="shared" ref="IX31:JV31" si="39">ROUNDUP(IX8*0.87,)</f>
        <v>12920</v>
      </c>
      <c r="IY31" s="192">
        <f t="shared" si="39"/>
        <v>12920</v>
      </c>
      <c r="IZ31" s="192">
        <f t="shared" si="39"/>
        <v>12920</v>
      </c>
      <c r="JA31" s="192">
        <f t="shared" si="39"/>
        <v>12920</v>
      </c>
      <c r="JB31" s="192">
        <f t="shared" si="39"/>
        <v>12920</v>
      </c>
      <c r="JC31" s="192">
        <f t="shared" si="39"/>
        <v>14799</v>
      </c>
      <c r="JD31" s="192">
        <f t="shared" si="39"/>
        <v>14799</v>
      </c>
      <c r="JE31" s="192">
        <f t="shared" si="39"/>
        <v>12920</v>
      </c>
      <c r="JF31" s="192">
        <f t="shared" si="39"/>
        <v>12920</v>
      </c>
      <c r="JG31" s="192">
        <f t="shared" si="39"/>
        <v>12920</v>
      </c>
      <c r="JH31" s="192">
        <f t="shared" si="39"/>
        <v>12920</v>
      </c>
      <c r="JI31" s="192">
        <f t="shared" si="39"/>
        <v>12920</v>
      </c>
      <c r="JJ31" s="192">
        <f t="shared" si="39"/>
        <v>14799</v>
      </c>
      <c r="JK31" s="192">
        <f t="shared" si="39"/>
        <v>14799</v>
      </c>
      <c r="JL31" s="192">
        <f t="shared" si="39"/>
        <v>12920</v>
      </c>
      <c r="JM31" s="192">
        <f t="shared" si="39"/>
        <v>12920</v>
      </c>
      <c r="JN31" s="192">
        <f t="shared" si="39"/>
        <v>12920</v>
      </c>
      <c r="JO31" s="192">
        <f t="shared" si="39"/>
        <v>12920</v>
      </c>
      <c r="JP31" s="192">
        <f t="shared" si="39"/>
        <v>12920</v>
      </c>
      <c r="JQ31" s="192">
        <f t="shared" si="39"/>
        <v>14799</v>
      </c>
      <c r="JR31" s="192">
        <f t="shared" si="39"/>
        <v>14799</v>
      </c>
      <c r="JS31" s="192">
        <f t="shared" si="39"/>
        <v>13860</v>
      </c>
      <c r="JT31" s="192">
        <f t="shared" si="39"/>
        <v>13860</v>
      </c>
      <c r="JU31" s="192">
        <f t="shared" si="39"/>
        <v>13860</v>
      </c>
      <c r="JV31" s="192">
        <f t="shared" si="39"/>
        <v>13860</v>
      </c>
    </row>
    <row r="32" spans="1:282" s="53" customFormat="1" x14ac:dyDescent="0.2">
      <c r="A32" s="229" t="s">
        <v>300</v>
      </c>
      <c r="B32" s="206"/>
      <c r="C32" s="94"/>
      <c r="D32" s="94"/>
      <c r="E32" s="94"/>
      <c r="F32" s="94"/>
      <c r="G32" s="94"/>
      <c r="H32" s="94"/>
      <c r="I32" s="94"/>
      <c r="J32" s="94"/>
      <c r="K32" s="94"/>
      <c r="L32" s="94"/>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row>
    <row r="33" spans="1:282" s="53" customFormat="1" x14ac:dyDescent="0.2">
      <c r="A33" s="88">
        <v>1</v>
      </c>
      <c r="B33" s="7" t="e">
        <f>B30</f>
        <v>#REF!</v>
      </c>
      <c r="C33" s="7" t="e">
        <f t="shared" ref="C33:BN34" si="40">C30</f>
        <v>#REF!</v>
      </c>
      <c r="D33" s="7" t="e">
        <f t="shared" si="40"/>
        <v>#REF!</v>
      </c>
      <c r="E33" s="7" t="e">
        <f t="shared" si="40"/>
        <v>#REF!</v>
      </c>
      <c r="F33" s="7" t="e">
        <f t="shared" si="40"/>
        <v>#REF!</v>
      </c>
      <c r="G33" s="7" t="e">
        <f t="shared" si="40"/>
        <v>#REF!</v>
      </c>
      <c r="H33" s="7">
        <f t="shared" si="40"/>
        <v>29167</v>
      </c>
      <c r="I33" s="7">
        <f t="shared" si="40"/>
        <v>40521</v>
      </c>
      <c r="J33" s="7">
        <f t="shared" si="40"/>
        <v>40521</v>
      </c>
      <c r="K33" s="7">
        <f t="shared" si="40"/>
        <v>40521</v>
      </c>
      <c r="L33" s="7">
        <f t="shared" si="40"/>
        <v>35040</v>
      </c>
      <c r="M33" s="7">
        <f t="shared" si="40"/>
        <v>35040</v>
      </c>
      <c r="N33" s="7">
        <f t="shared" si="40"/>
        <v>35040</v>
      </c>
      <c r="O33" s="7">
        <f t="shared" si="40"/>
        <v>35040</v>
      </c>
      <c r="P33" s="7">
        <f t="shared" si="40"/>
        <v>35040</v>
      </c>
      <c r="Q33" s="7">
        <f t="shared" si="40"/>
        <v>35040</v>
      </c>
      <c r="R33" s="7">
        <f t="shared" si="40"/>
        <v>28541</v>
      </c>
      <c r="S33" s="7">
        <f t="shared" si="40"/>
        <v>15621</v>
      </c>
      <c r="T33" s="7">
        <f t="shared" si="40"/>
        <v>15621</v>
      </c>
      <c r="U33" s="7">
        <f t="shared" si="40"/>
        <v>15621</v>
      </c>
      <c r="V33" s="7">
        <f t="shared" si="40"/>
        <v>15621</v>
      </c>
      <c r="W33" s="7">
        <f t="shared" si="40"/>
        <v>15621</v>
      </c>
      <c r="X33" s="7">
        <f t="shared" si="40"/>
        <v>17187</v>
      </c>
      <c r="Y33" s="7">
        <f t="shared" si="40"/>
        <v>17187</v>
      </c>
      <c r="Z33" s="7">
        <f t="shared" si="40"/>
        <v>17187</v>
      </c>
      <c r="AA33" s="7">
        <f t="shared" si="40"/>
        <v>17187</v>
      </c>
      <c r="AB33" s="7">
        <f t="shared" si="40"/>
        <v>17187</v>
      </c>
      <c r="AC33" s="7">
        <f t="shared" si="40"/>
        <v>15621</v>
      </c>
      <c r="AD33" s="7">
        <f t="shared" si="40"/>
        <v>15621</v>
      </c>
      <c r="AE33" s="7">
        <f t="shared" si="40"/>
        <v>15621</v>
      </c>
      <c r="AF33" s="7">
        <f t="shared" si="40"/>
        <v>15621</v>
      </c>
      <c r="AG33" s="7">
        <f t="shared" si="40"/>
        <v>15621</v>
      </c>
      <c r="AH33" s="7">
        <f t="shared" si="40"/>
        <v>18753</v>
      </c>
      <c r="AI33" s="7">
        <f t="shared" si="40"/>
        <v>18753</v>
      </c>
      <c r="AJ33" s="7">
        <f t="shared" si="40"/>
        <v>18753</v>
      </c>
      <c r="AK33" s="7">
        <f t="shared" si="40"/>
        <v>18753</v>
      </c>
      <c r="AL33" s="7">
        <f t="shared" si="40"/>
        <v>18753</v>
      </c>
      <c r="AM33" s="7">
        <f t="shared" si="40"/>
        <v>20319</v>
      </c>
      <c r="AN33" s="7">
        <f t="shared" si="40"/>
        <v>22277</v>
      </c>
      <c r="AO33" s="7">
        <f t="shared" si="40"/>
        <v>22668</v>
      </c>
      <c r="AP33" s="7">
        <f t="shared" si="40"/>
        <v>22668</v>
      </c>
      <c r="AQ33" s="7">
        <f t="shared" si="40"/>
        <v>22668</v>
      </c>
      <c r="AR33" s="7">
        <f t="shared" si="40"/>
        <v>22668</v>
      </c>
      <c r="AS33" s="7">
        <f t="shared" si="40"/>
        <v>22668</v>
      </c>
      <c r="AT33" s="7">
        <f t="shared" si="40"/>
        <v>22668</v>
      </c>
      <c r="AU33" s="7">
        <f t="shared" si="40"/>
        <v>22668</v>
      </c>
      <c r="AV33" s="7">
        <f t="shared" si="40"/>
        <v>22668</v>
      </c>
      <c r="AW33" s="7">
        <f t="shared" si="40"/>
        <v>22668</v>
      </c>
      <c r="AX33" s="7">
        <f t="shared" si="40"/>
        <v>22668</v>
      </c>
      <c r="AY33" s="7">
        <f t="shared" si="40"/>
        <v>21102</v>
      </c>
      <c r="AZ33" s="7">
        <f t="shared" si="40"/>
        <v>21102</v>
      </c>
      <c r="BA33" s="7">
        <f t="shared" si="40"/>
        <v>22668</v>
      </c>
      <c r="BB33" s="7">
        <f t="shared" si="40"/>
        <v>22668</v>
      </c>
      <c r="BC33" s="7">
        <f t="shared" si="40"/>
        <v>24234</v>
      </c>
      <c r="BD33" s="7">
        <f t="shared" si="40"/>
        <v>26192</v>
      </c>
      <c r="BE33" s="7">
        <f t="shared" si="40"/>
        <v>26192</v>
      </c>
      <c r="BF33" s="7">
        <f t="shared" si="40"/>
        <v>26192</v>
      </c>
      <c r="BG33" s="7">
        <f t="shared" si="40"/>
        <v>26192</v>
      </c>
      <c r="BH33" s="7">
        <f t="shared" si="40"/>
        <v>28149</v>
      </c>
      <c r="BI33" s="7">
        <f t="shared" si="40"/>
        <v>30498</v>
      </c>
      <c r="BJ33" s="7">
        <f t="shared" si="40"/>
        <v>30498</v>
      </c>
      <c r="BK33" s="7">
        <f t="shared" si="40"/>
        <v>28149</v>
      </c>
      <c r="BL33" s="7">
        <f t="shared" si="40"/>
        <v>24234</v>
      </c>
      <c r="BM33" s="7">
        <f t="shared" si="40"/>
        <v>24234</v>
      </c>
      <c r="BN33" s="7">
        <f t="shared" si="40"/>
        <v>26192</v>
      </c>
      <c r="BO33" s="7">
        <f t="shared" ref="BO33:DY34" si="41">BO30</f>
        <v>26192</v>
      </c>
      <c r="BP33" s="7">
        <f t="shared" si="41"/>
        <v>19536</v>
      </c>
      <c r="BQ33" s="7">
        <f t="shared" si="41"/>
        <v>19889</v>
      </c>
      <c r="BR33" s="7">
        <f t="shared" si="41"/>
        <v>19889</v>
      </c>
      <c r="BS33" s="7">
        <f t="shared" si="41"/>
        <v>19889</v>
      </c>
      <c r="BT33" s="7">
        <f t="shared" si="41"/>
        <v>18714</v>
      </c>
      <c r="BU33" s="7">
        <f t="shared" si="41"/>
        <v>18714</v>
      </c>
      <c r="BV33" s="7">
        <f t="shared" si="41"/>
        <v>19889</v>
      </c>
      <c r="BW33" s="7">
        <f t="shared" si="41"/>
        <v>19889</v>
      </c>
      <c r="BX33" s="7">
        <f t="shared" si="41"/>
        <v>19889</v>
      </c>
      <c r="BY33" s="7">
        <f t="shared" si="41"/>
        <v>18714</v>
      </c>
      <c r="BZ33" s="7">
        <f t="shared" si="41"/>
        <v>18714</v>
      </c>
      <c r="CA33" s="7">
        <f t="shared" si="41"/>
        <v>18714</v>
      </c>
      <c r="CB33" s="7">
        <f t="shared" si="41"/>
        <v>18714</v>
      </c>
      <c r="CC33" s="7">
        <f t="shared" si="41"/>
        <v>18714</v>
      </c>
      <c r="CD33" s="7">
        <f t="shared" si="41"/>
        <v>18714</v>
      </c>
      <c r="CE33" s="7">
        <f t="shared" si="41"/>
        <v>18714</v>
      </c>
      <c r="CF33" s="7">
        <f t="shared" si="41"/>
        <v>18714</v>
      </c>
      <c r="CG33" s="7">
        <f t="shared" si="41"/>
        <v>18714</v>
      </c>
      <c r="CH33" s="7">
        <f t="shared" si="41"/>
        <v>18714</v>
      </c>
      <c r="CI33" s="7">
        <f t="shared" si="41"/>
        <v>18714</v>
      </c>
      <c r="CJ33" s="7">
        <f t="shared" si="41"/>
        <v>18714</v>
      </c>
      <c r="CK33" s="7">
        <f t="shared" si="41"/>
        <v>18714</v>
      </c>
      <c r="CL33" s="7">
        <f t="shared" si="41"/>
        <v>18714</v>
      </c>
      <c r="CM33" s="7">
        <f t="shared" si="41"/>
        <v>18714</v>
      </c>
      <c r="CN33" s="7">
        <f t="shared" si="41"/>
        <v>18714</v>
      </c>
      <c r="CO33" s="7">
        <f t="shared" si="41"/>
        <v>18714</v>
      </c>
      <c r="CP33" s="7">
        <f t="shared" si="41"/>
        <v>18714</v>
      </c>
      <c r="CQ33" s="7">
        <f t="shared" si="41"/>
        <v>18714</v>
      </c>
      <c r="CR33" s="7">
        <f t="shared" si="41"/>
        <v>18714</v>
      </c>
      <c r="CS33" s="7">
        <f t="shared" si="41"/>
        <v>18714</v>
      </c>
      <c r="CT33" s="7">
        <f t="shared" si="41"/>
        <v>18714</v>
      </c>
      <c r="CU33" s="7">
        <f t="shared" si="41"/>
        <v>18714</v>
      </c>
      <c r="CV33" s="7">
        <f t="shared" si="41"/>
        <v>11471</v>
      </c>
      <c r="CW33" s="7">
        <f t="shared" si="41"/>
        <v>11471</v>
      </c>
      <c r="CX33" s="7">
        <f t="shared" si="41"/>
        <v>11863</v>
      </c>
      <c r="CY33" s="7">
        <f t="shared" si="41"/>
        <v>11863</v>
      </c>
      <c r="CZ33" s="7">
        <f t="shared" si="41"/>
        <v>11471</v>
      </c>
      <c r="DA33" s="7">
        <f t="shared" si="41"/>
        <v>11471</v>
      </c>
      <c r="DB33" s="7">
        <f t="shared" si="41"/>
        <v>11471</v>
      </c>
      <c r="DC33" s="7">
        <f t="shared" si="41"/>
        <v>11471</v>
      </c>
      <c r="DD33" s="7">
        <f t="shared" si="41"/>
        <v>11471</v>
      </c>
      <c r="DE33" s="7">
        <f t="shared" si="41"/>
        <v>11863</v>
      </c>
      <c r="DF33" s="7">
        <f t="shared" si="41"/>
        <v>11863</v>
      </c>
      <c r="DG33" s="7">
        <f t="shared" si="41"/>
        <v>11471</v>
      </c>
      <c r="DH33" s="7">
        <f t="shared" si="41"/>
        <v>11471</v>
      </c>
      <c r="DI33" s="7">
        <f t="shared" si="41"/>
        <v>11471</v>
      </c>
      <c r="DJ33" s="7">
        <f t="shared" si="41"/>
        <v>10688</v>
      </c>
      <c r="DK33" s="7">
        <f t="shared" si="41"/>
        <v>10688</v>
      </c>
      <c r="DL33" s="7">
        <f t="shared" si="41"/>
        <v>11237</v>
      </c>
      <c r="DM33" s="7">
        <f t="shared" si="41"/>
        <v>11237</v>
      </c>
      <c r="DN33" s="7">
        <f t="shared" si="41"/>
        <v>10688</v>
      </c>
      <c r="DO33" s="7">
        <f t="shared" si="41"/>
        <v>10688</v>
      </c>
      <c r="DP33" s="7">
        <f t="shared" si="41"/>
        <v>10688</v>
      </c>
      <c r="DQ33" s="7">
        <f t="shared" si="41"/>
        <v>10688</v>
      </c>
      <c r="DR33" s="7">
        <f t="shared" si="41"/>
        <v>10688</v>
      </c>
      <c r="DS33" s="7">
        <f t="shared" si="41"/>
        <v>11237</v>
      </c>
      <c r="DT33" s="7">
        <f t="shared" si="41"/>
        <v>11237</v>
      </c>
      <c r="DU33" s="7">
        <f t="shared" si="41"/>
        <v>10688</v>
      </c>
      <c r="DV33" s="7">
        <f t="shared" si="41"/>
        <v>10688</v>
      </c>
      <c r="DW33" s="7">
        <f t="shared" si="41"/>
        <v>10688</v>
      </c>
      <c r="DX33" s="7">
        <f t="shared" si="41"/>
        <v>10688</v>
      </c>
      <c r="DY33" s="7">
        <f t="shared" si="41"/>
        <v>11471</v>
      </c>
      <c r="DZ33" s="7">
        <f t="shared" ref="DZ33:GK33" si="42">DZ30</f>
        <v>11237</v>
      </c>
      <c r="EA33" s="7">
        <f t="shared" si="42"/>
        <v>11237</v>
      </c>
      <c r="EB33" s="7">
        <f t="shared" si="42"/>
        <v>11237</v>
      </c>
      <c r="EC33" s="7">
        <f t="shared" si="42"/>
        <v>10297</v>
      </c>
      <c r="ED33" s="7">
        <f t="shared" si="42"/>
        <v>10297</v>
      </c>
      <c r="EE33" s="7">
        <f t="shared" si="42"/>
        <v>10297</v>
      </c>
      <c r="EF33" s="7">
        <f t="shared" si="42"/>
        <v>10297</v>
      </c>
      <c r="EG33" s="7">
        <f t="shared" si="42"/>
        <v>10297</v>
      </c>
      <c r="EH33" s="7">
        <f t="shared" si="42"/>
        <v>11237</v>
      </c>
      <c r="EI33" s="7">
        <f t="shared" si="42"/>
        <v>11237</v>
      </c>
      <c r="EJ33" s="7">
        <f t="shared" si="42"/>
        <v>11237</v>
      </c>
      <c r="EK33" s="7">
        <f t="shared" si="42"/>
        <v>10062</v>
      </c>
      <c r="EL33" s="7">
        <f t="shared" si="42"/>
        <v>10062</v>
      </c>
      <c r="EM33" s="7">
        <f t="shared" si="42"/>
        <v>10062</v>
      </c>
      <c r="EN33" s="7">
        <f t="shared" si="42"/>
        <v>10297</v>
      </c>
      <c r="EO33" s="7">
        <f t="shared" si="42"/>
        <v>10297</v>
      </c>
      <c r="EP33" s="7">
        <f t="shared" si="42"/>
        <v>10062</v>
      </c>
      <c r="EQ33" s="7">
        <f t="shared" si="42"/>
        <v>10062</v>
      </c>
      <c r="ER33" s="7">
        <f t="shared" si="42"/>
        <v>10062</v>
      </c>
      <c r="ES33" s="7">
        <f t="shared" si="42"/>
        <v>10062</v>
      </c>
      <c r="ET33" s="7">
        <f t="shared" si="42"/>
        <v>10062</v>
      </c>
      <c r="EU33" s="7">
        <f t="shared" si="42"/>
        <v>10297</v>
      </c>
      <c r="EV33" s="7">
        <f t="shared" si="42"/>
        <v>10297</v>
      </c>
      <c r="EW33" s="7">
        <f t="shared" si="42"/>
        <v>10062</v>
      </c>
      <c r="EX33" s="7">
        <f t="shared" si="42"/>
        <v>10062</v>
      </c>
      <c r="EY33" s="7">
        <f t="shared" si="42"/>
        <v>10062</v>
      </c>
      <c r="EZ33" s="7">
        <f t="shared" si="42"/>
        <v>10062</v>
      </c>
      <c r="FA33" s="7">
        <f t="shared" si="42"/>
        <v>10062</v>
      </c>
      <c r="FB33" s="7">
        <f t="shared" si="42"/>
        <v>10297</v>
      </c>
      <c r="FC33" s="7">
        <f t="shared" si="42"/>
        <v>10297</v>
      </c>
      <c r="FD33" s="7">
        <f t="shared" si="42"/>
        <v>11471</v>
      </c>
      <c r="FE33" s="7">
        <f t="shared" si="42"/>
        <v>10297</v>
      </c>
      <c r="FF33" s="7">
        <f t="shared" si="42"/>
        <v>10297</v>
      </c>
      <c r="FG33" s="7">
        <f t="shared" si="42"/>
        <v>10297</v>
      </c>
      <c r="FH33" s="7">
        <f t="shared" si="42"/>
        <v>10297</v>
      </c>
      <c r="FI33" s="7">
        <f t="shared" si="42"/>
        <v>16169</v>
      </c>
      <c r="FJ33" s="7">
        <f t="shared" si="42"/>
        <v>16169</v>
      </c>
      <c r="FK33" s="7">
        <f t="shared" si="42"/>
        <v>16169</v>
      </c>
      <c r="FL33" s="7">
        <f t="shared" si="42"/>
        <v>16169</v>
      </c>
      <c r="FM33" s="7">
        <f t="shared" si="42"/>
        <v>16169</v>
      </c>
      <c r="FN33" s="7">
        <f t="shared" si="42"/>
        <v>16169</v>
      </c>
      <c r="FO33" s="7">
        <f t="shared" si="42"/>
        <v>16169</v>
      </c>
      <c r="FP33" s="7">
        <f t="shared" si="42"/>
        <v>16169</v>
      </c>
      <c r="FQ33" s="7">
        <f t="shared" si="42"/>
        <v>16169</v>
      </c>
      <c r="FR33" s="7">
        <f t="shared" si="42"/>
        <v>16169</v>
      </c>
      <c r="FS33" s="7">
        <f t="shared" si="42"/>
        <v>16169</v>
      </c>
      <c r="FT33" s="7">
        <f t="shared" si="42"/>
        <v>16169</v>
      </c>
      <c r="FU33" s="7">
        <f t="shared" si="42"/>
        <v>16169</v>
      </c>
      <c r="FV33" s="7">
        <f t="shared" si="42"/>
        <v>16169</v>
      </c>
      <c r="FW33" s="7">
        <f t="shared" si="42"/>
        <v>16169</v>
      </c>
      <c r="FX33" s="7">
        <f t="shared" si="42"/>
        <v>16169</v>
      </c>
      <c r="FY33" s="7">
        <f t="shared" si="42"/>
        <v>16169</v>
      </c>
      <c r="FZ33" s="7">
        <f t="shared" si="42"/>
        <v>16169</v>
      </c>
      <c r="GA33" s="7">
        <f t="shared" si="42"/>
        <v>16169</v>
      </c>
      <c r="GB33" s="7">
        <f t="shared" si="42"/>
        <v>16169</v>
      </c>
      <c r="GC33" s="7">
        <f t="shared" si="42"/>
        <v>16169</v>
      </c>
      <c r="GD33" s="7">
        <f t="shared" si="42"/>
        <v>16169</v>
      </c>
      <c r="GE33" s="7">
        <f t="shared" si="42"/>
        <v>16169</v>
      </c>
      <c r="GF33" s="7">
        <f t="shared" si="42"/>
        <v>16169</v>
      </c>
      <c r="GG33" s="7">
        <f t="shared" si="42"/>
        <v>10297</v>
      </c>
      <c r="GH33" s="7">
        <f t="shared" si="42"/>
        <v>10297</v>
      </c>
      <c r="GI33" s="7">
        <f t="shared" si="42"/>
        <v>17657</v>
      </c>
      <c r="GJ33" s="7">
        <f t="shared" si="42"/>
        <v>17657</v>
      </c>
      <c r="GK33" s="7">
        <f t="shared" si="42"/>
        <v>17657</v>
      </c>
      <c r="GL33" s="7">
        <f t="shared" ref="GL33:IW33" si="43">GL30</f>
        <v>17657</v>
      </c>
      <c r="GM33" s="7">
        <f t="shared" si="43"/>
        <v>17657</v>
      </c>
      <c r="GN33" s="7">
        <f t="shared" si="43"/>
        <v>17657</v>
      </c>
      <c r="GO33" s="7">
        <f t="shared" si="43"/>
        <v>17657</v>
      </c>
      <c r="GP33" s="7">
        <f t="shared" si="43"/>
        <v>17657</v>
      </c>
      <c r="GQ33" s="7">
        <f t="shared" si="43"/>
        <v>17657</v>
      </c>
      <c r="GR33" s="7">
        <f t="shared" si="43"/>
        <v>17657</v>
      </c>
      <c r="GS33" s="7">
        <f t="shared" si="43"/>
        <v>12959</v>
      </c>
      <c r="GT33" s="7">
        <f t="shared" si="43"/>
        <v>12959</v>
      </c>
      <c r="GU33" s="7">
        <f t="shared" si="43"/>
        <v>12959</v>
      </c>
      <c r="GV33" s="7">
        <f t="shared" si="43"/>
        <v>12959</v>
      </c>
      <c r="GW33" s="7">
        <f t="shared" si="43"/>
        <v>13351</v>
      </c>
      <c r="GX33" s="7">
        <f t="shared" si="43"/>
        <v>13351</v>
      </c>
      <c r="GY33" s="7">
        <f t="shared" si="43"/>
        <v>14290</v>
      </c>
      <c r="GZ33" s="7">
        <f t="shared" si="43"/>
        <v>14290</v>
      </c>
      <c r="HA33" s="7">
        <f t="shared" si="43"/>
        <v>13351</v>
      </c>
      <c r="HB33" s="7">
        <f t="shared" si="43"/>
        <v>13351</v>
      </c>
      <c r="HC33" s="7">
        <f t="shared" si="43"/>
        <v>13351</v>
      </c>
      <c r="HD33" s="7">
        <f t="shared" si="43"/>
        <v>13351</v>
      </c>
      <c r="HE33" s="7">
        <f t="shared" si="43"/>
        <v>13351</v>
      </c>
      <c r="HF33" s="7">
        <f t="shared" si="43"/>
        <v>14290</v>
      </c>
      <c r="HG33" s="7">
        <f t="shared" si="43"/>
        <v>14290</v>
      </c>
      <c r="HH33" s="7">
        <f t="shared" si="43"/>
        <v>13351</v>
      </c>
      <c r="HI33" s="7">
        <f t="shared" si="43"/>
        <v>13351</v>
      </c>
      <c r="HJ33" s="7">
        <f t="shared" si="43"/>
        <v>13351</v>
      </c>
      <c r="HK33" s="7">
        <f t="shared" si="43"/>
        <v>13351</v>
      </c>
      <c r="HL33" s="7">
        <f t="shared" si="43"/>
        <v>13351</v>
      </c>
      <c r="HM33" s="7">
        <f t="shared" si="43"/>
        <v>11471</v>
      </c>
      <c r="HN33" s="7">
        <f t="shared" si="43"/>
        <v>14290</v>
      </c>
      <c r="HO33" s="7">
        <f t="shared" si="43"/>
        <v>13351</v>
      </c>
      <c r="HP33" s="7">
        <f t="shared" si="43"/>
        <v>13351</v>
      </c>
      <c r="HQ33" s="7">
        <f t="shared" si="43"/>
        <v>13351</v>
      </c>
      <c r="HR33" s="7">
        <f t="shared" si="43"/>
        <v>13351</v>
      </c>
      <c r="HS33" s="7">
        <f t="shared" si="43"/>
        <v>13351</v>
      </c>
      <c r="HT33" s="7">
        <f t="shared" si="43"/>
        <v>14290</v>
      </c>
      <c r="HU33" s="7">
        <f t="shared" si="43"/>
        <v>14290</v>
      </c>
      <c r="HV33" s="7">
        <f t="shared" si="43"/>
        <v>13351</v>
      </c>
      <c r="HW33" s="7">
        <f t="shared" si="43"/>
        <v>13351</v>
      </c>
      <c r="HX33" s="7">
        <f t="shared" si="43"/>
        <v>13351</v>
      </c>
      <c r="HY33" s="7">
        <f t="shared" si="43"/>
        <v>13351</v>
      </c>
      <c r="HZ33" s="7">
        <f t="shared" si="43"/>
        <v>13351</v>
      </c>
      <c r="IA33" s="7">
        <f t="shared" si="43"/>
        <v>14290</v>
      </c>
      <c r="IB33" s="7">
        <f t="shared" si="43"/>
        <v>14290</v>
      </c>
      <c r="IC33" s="7">
        <f t="shared" si="43"/>
        <v>13351</v>
      </c>
      <c r="ID33" s="7">
        <f t="shared" si="43"/>
        <v>13351</v>
      </c>
      <c r="IE33" s="7">
        <f t="shared" si="43"/>
        <v>13351</v>
      </c>
      <c r="IF33" s="7">
        <f t="shared" si="43"/>
        <v>13351</v>
      </c>
      <c r="IG33" s="7">
        <f t="shared" si="43"/>
        <v>13351</v>
      </c>
      <c r="IH33" s="7">
        <f t="shared" si="43"/>
        <v>14290</v>
      </c>
      <c r="II33" s="7">
        <f t="shared" si="43"/>
        <v>14290</v>
      </c>
      <c r="IJ33" s="7">
        <f t="shared" si="43"/>
        <v>11863</v>
      </c>
      <c r="IK33" s="7">
        <f t="shared" si="43"/>
        <v>11863</v>
      </c>
      <c r="IL33" s="7">
        <f t="shared" si="43"/>
        <v>11863</v>
      </c>
      <c r="IM33" s="7">
        <f t="shared" si="43"/>
        <v>11863</v>
      </c>
      <c r="IN33" s="7">
        <f t="shared" si="43"/>
        <v>11863</v>
      </c>
      <c r="IO33" s="7">
        <f t="shared" si="43"/>
        <v>13351</v>
      </c>
      <c r="IP33" s="7">
        <f t="shared" si="43"/>
        <v>13351</v>
      </c>
      <c r="IQ33" s="7">
        <f t="shared" si="43"/>
        <v>11471</v>
      </c>
      <c r="IR33" s="7">
        <f t="shared" si="43"/>
        <v>11471</v>
      </c>
      <c r="IS33" s="7">
        <f t="shared" si="43"/>
        <v>11471</v>
      </c>
      <c r="IT33" s="7">
        <f t="shared" si="43"/>
        <v>11471</v>
      </c>
      <c r="IU33" s="7">
        <f t="shared" si="43"/>
        <v>11471</v>
      </c>
      <c r="IV33" s="7">
        <f t="shared" si="43"/>
        <v>13351</v>
      </c>
      <c r="IW33" s="7">
        <f t="shared" si="43"/>
        <v>13351</v>
      </c>
      <c r="IX33" s="7">
        <f t="shared" ref="IX33:JV33" si="44">IX30</f>
        <v>11471</v>
      </c>
      <c r="IY33" s="7">
        <f t="shared" si="44"/>
        <v>11471</v>
      </c>
      <c r="IZ33" s="7">
        <f t="shared" si="44"/>
        <v>11471</v>
      </c>
      <c r="JA33" s="7">
        <f t="shared" si="44"/>
        <v>11471</v>
      </c>
      <c r="JB33" s="7">
        <f t="shared" si="44"/>
        <v>11471</v>
      </c>
      <c r="JC33" s="7">
        <f t="shared" si="44"/>
        <v>13351</v>
      </c>
      <c r="JD33" s="7">
        <f t="shared" si="44"/>
        <v>13351</v>
      </c>
      <c r="JE33" s="7">
        <f t="shared" si="44"/>
        <v>11471</v>
      </c>
      <c r="JF33" s="7">
        <f t="shared" si="44"/>
        <v>11471</v>
      </c>
      <c r="JG33" s="7">
        <f t="shared" si="44"/>
        <v>11471</v>
      </c>
      <c r="JH33" s="7">
        <f t="shared" si="44"/>
        <v>11471</v>
      </c>
      <c r="JI33" s="7">
        <f t="shared" si="44"/>
        <v>11471</v>
      </c>
      <c r="JJ33" s="7">
        <f t="shared" si="44"/>
        <v>13351</v>
      </c>
      <c r="JK33" s="7">
        <f t="shared" si="44"/>
        <v>13351</v>
      </c>
      <c r="JL33" s="7">
        <f t="shared" si="44"/>
        <v>11471</v>
      </c>
      <c r="JM33" s="7">
        <f t="shared" si="44"/>
        <v>11471</v>
      </c>
      <c r="JN33" s="7">
        <f t="shared" si="44"/>
        <v>11471</v>
      </c>
      <c r="JO33" s="7">
        <f t="shared" si="44"/>
        <v>11471</v>
      </c>
      <c r="JP33" s="7">
        <f t="shared" si="44"/>
        <v>11471</v>
      </c>
      <c r="JQ33" s="7">
        <f t="shared" si="44"/>
        <v>13351</v>
      </c>
      <c r="JR33" s="7">
        <f t="shared" si="44"/>
        <v>13351</v>
      </c>
      <c r="JS33" s="7">
        <f t="shared" si="44"/>
        <v>12411</v>
      </c>
      <c r="JT33" s="7">
        <f t="shared" si="44"/>
        <v>12411</v>
      </c>
      <c r="JU33" s="7">
        <f t="shared" si="44"/>
        <v>12411</v>
      </c>
      <c r="JV33" s="7">
        <f t="shared" si="44"/>
        <v>12411</v>
      </c>
    </row>
    <row r="34" spans="1:282" s="53" customFormat="1" x14ac:dyDescent="0.2">
      <c r="A34" s="88">
        <v>2</v>
      </c>
      <c r="B34" s="7" t="e">
        <f>B31</f>
        <v>#REF!</v>
      </c>
      <c r="C34" s="7" t="e">
        <f t="shared" si="40"/>
        <v>#REF!</v>
      </c>
      <c r="D34" s="7" t="e">
        <f t="shared" si="40"/>
        <v>#REF!</v>
      </c>
      <c r="E34" s="7" t="e">
        <f t="shared" si="40"/>
        <v>#REF!</v>
      </c>
      <c r="F34" s="7" t="e">
        <f t="shared" si="40"/>
        <v>#REF!</v>
      </c>
      <c r="G34" s="7" t="e">
        <f t="shared" si="40"/>
        <v>#REF!</v>
      </c>
      <c r="H34" s="7">
        <f t="shared" si="40"/>
        <v>30929</v>
      </c>
      <c r="I34" s="7">
        <f t="shared" si="40"/>
        <v>42282</v>
      </c>
      <c r="J34" s="7">
        <f t="shared" si="40"/>
        <v>42282</v>
      </c>
      <c r="K34" s="7">
        <f t="shared" si="40"/>
        <v>42282</v>
      </c>
      <c r="L34" s="7">
        <f t="shared" si="40"/>
        <v>36801</v>
      </c>
      <c r="M34" s="7">
        <f t="shared" si="40"/>
        <v>36801</v>
      </c>
      <c r="N34" s="7">
        <f t="shared" si="40"/>
        <v>36801</v>
      </c>
      <c r="O34" s="7">
        <f t="shared" si="40"/>
        <v>36801</v>
      </c>
      <c r="P34" s="7">
        <f t="shared" si="40"/>
        <v>36801</v>
      </c>
      <c r="Q34" s="7">
        <f t="shared" si="40"/>
        <v>36801</v>
      </c>
      <c r="R34" s="7">
        <f t="shared" si="40"/>
        <v>30068</v>
      </c>
      <c r="S34" s="7">
        <f t="shared" si="40"/>
        <v>17148</v>
      </c>
      <c r="T34" s="7">
        <f t="shared" si="40"/>
        <v>17148</v>
      </c>
      <c r="U34" s="7">
        <f t="shared" si="40"/>
        <v>17148</v>
      </c>
      <c r="V34" s="7">
        <f t="shared" si="40"/>
        <v>17148</v>
      </c>
      <c r="W34" s="7">
        <f t="shared" si="40"/>
        <v>17148</v>
      </c>
      <c r="X34" s="7">
        <f t="shared" si="40"/>
        <v>18714</v>
      </c>
      <c r="Y34" s="7">
        <f t="shared" si="40"/>
        <v>18714</v>
      </c>
      <c r="Z34" s="7">
        <f t="shared" si="40"/>
        <v>18714</v>
      </c>
      <c r="AA34" s="7">
        <f t="shared" si="40"/>
        <v>18714</v>
      </c>
      <c r="AB34" s="7">
        <f t="shared" si="40"/>
        <v>18714</v>
      </c>
      <c r="AC34" s="7">
        <f t="shared" si="40"/>
        <v>17148</v>
      </c>
      <c r="AD34" s="7">
        <f t="shared" si="40"/>
        <v>17148</v>
      </c>
      <c r="AE34" s="7">
        <f t="shared" si="40"/>
        <v>17148</v>
      </c>
      <c r="AF34" s="7">
        <f t="shared" si="40"/>
        <v>17148</v>
      </c>
      <c r="AG34" s="7">
        <f t="shared" si="40"/>
        <v>17148</v>
      </c>
      <c r="AH34" s="7">
        <f t="shared" si="40"/>
        <v>20280</v>
      </c>
      <c r="AI34" s="7">
        <f t="shared" si="40"/>
        <v>20280</v>
      </c>
      <c r="AJ34" s="7">
        <f t="shared" si="40"/>
        <v>20280</v>
      </c>
      <c r="AK34" s="7">
        <f t="shared" si="40"/>
        <v>20280</v>
      </c>
      <c r="AL34" s="7">
        <f t="shared" si="40"/>
        <v>20280</v>
      </c>
      <c r="AM34" s="7">
        <f t="shared" si="40"/>
        <v>21846</v>
      </c>
      <c r="AN34" s="7">
        <f t="shared" si="40"/>
        <v>23804</v>
      </c>
      <c r="AO34" s="7">
        <f t="shared" si="40"/>
        <v>24195</v>
      </c>
      <c r="AP34" s="7">
        <f t="shared" si="40"/>
        <v>24195</v>
      </c>
      <c r="AQ34" s="7">
        <f t="shared" si="40"/>
        <v>24195</v>
      </c>
      <c r="AR34" s="7">
        <f t="shared" si="40"/>
        <v>24195</v>
      </c>
      <c r="AS34" s="7">
        <f t="shared" si="40"/>
        <v>24195</v>
      </c>
      <c r="AT34" s="7">
        <f t="shared" si="40"/>
        <v>24195</v>
      </c>
      <c r="AU34" s="7">
        <f t="shared" si="40"/>
        <v>24195</v>
      </c>
      <c r="AV34" s="7">
        <f t="shared" si="40"/>
        <v>24195</v>
      </c>
      <c r="AW34" s="7">
        <f t="shared" si="40"/>
        <v>24195</v>
      </c>
      <c r="AX34" s="7">
        <f t="shared" si="40"/>
        <v>24195</v>
      </c>
      <c r="AY34" s="7">
        <f t="shared" si="40"/>
        <v>22629</v>
      </c>
      <c r="AZ34" s="7">
        <f t="shared" si="40"/>
        <v>22629</v>
      </c>
      <c r="BA34" s="7">
        <f t="shared" si="40"/>
        <v>24195</v>
      </c>
      <c r="BB34" s="7">
        <f t="shared" si="40"/>
        <v>24195</v>
      </c>
      <c r="BC34" s="7">
        <f t="shared" si="40"/>
        <v>25761</v>
      </c>
      <c r="BD34" s="7">
        <f t="shared" si="40"/>
        <v>27719</v>
      </c>
      <c r="BE34" s="7">
        <f t="shared" si="40"/>
        <v>27719</v>
      </c>
      <c r="BF34" s="7">
        <f t="shared" si="40"/>
        <v>27719</v>
      </c>
      <c r="BG34" s="7">
        <f t="shared" si="40"/>
        <v>27719</v>
      </c>
      <c r="BH34" s="7">
        <f t="shared" si="40"/>
        <v>29676</v>
      </c>
      <c r="BI34" s="7">
        <f t="shared" si="40"/>
        <v>32025</v>
      </c>
      <c r="BJ34" s="7">
        <f t="shared" si="40"/>
        <v>32025</v>
      </c>
      <c r="BK34" s="7">
        <f t="shared" si="40"/>
        <v>29676</v>
      </c>
      <c r="BL34" s="7">
        <f t="shared" si="40"/>
        <v>25761</v>
      </c>
      <c r="BM34" s="7">
        <f t="shared" si="40"/>
        <v>25761</v>
      </c>
      <c r="BN34" s="7">
        <f t="shared" si="40"/>
        <v>27719</v>
      </c>
      <c r="BO34" s="7">
        <f t="shared" si="41"/>
        <v>27719</v>
      </c>
      <c r="BP34" s="7">
        <f t="shared" si="41"/>
        <v>21063</v>
      </c>
      <c r="BQ34" s="7">
        <f t="shared" si="41"/>
        <v>21416</v>
      </c>
      <c r="BR34" s="7">
        <f t="shared" si="41"/>
        <v>21416</v>
      </c>
      <c r="BS34" s="7">
        <f t="shared" si="41"/>
        <v>21416</v>
      </c>
      <c r="BT34" s="7">
        <f t="shared" si="41"/>
        <v>20241</v>
      </c>
      <c r="BU34" s="7">
        <f t="shared" si="41"/>
        <v>20241</v>
      </c>
      <c r="BV34" s="7">
        <f t="shared" si="41"/>
        <v>21416</v>
      </c>
      <c r="BW34" s="7">
        <f t="shared" si="41"/>
        <v>21416</v>
      </c>
      <c r="BX34" s="7">
        <f t="shared" si="41"/>
        <v>21416</v>
      </c>
      <c r="BY34" s="7">
        <f t="shared" si="41"/>
        <v>20241</v>
      </c>
      <c r="BZ34" s="7">
        <f t="shared" si="41"/>
        <v>20241</v>
      </c>
      <c r="CA34" s="7">
        <f t="shared" si="41"/>
        <v>20241</v>
      </c>
      <c r="CB34" s="7">
        <f t="shared" si="41"/>
        <v>20241</v>
      </c>
      <c r="CC34" s="7">
        <f t="shared" si="41"/>
        <v>20241</v>
      </c>
      <c r="CD34" s="7">
        <f t="shared" si="41"/>
        <v>20241</v>
      </c>
      <c r="CE34" s="7">
        <f t="shared" si="41"/>
        <v>20241</v>
      </c>
      <c r="CF34" s="7">
        <f t="shared" si="41"/>
        <v>20241</v>
      </c>
      <c r="CG34" s="7">
        <f t="shared" si="41"/>
        <v>20241</v>
      </c>
      <c r="CH34" s="7">
        <f t="shared" si="41"/>
        <v>20241</v>
      </c>
      <c r="CI34" s="7">
        <f t="shared" si="41"/>
        <v>20241</v>
      </c>
      <c r="CJ34" s="7">
        <f t="shared" si="41"/>
        <v>20241</v>
      </c>
      <c r="CK34" s="7">
        <f t="shared" si="41"/>
        <v>20241</v>
      </c>
      <c r="CL34" s="7">
        <f t="shared" si="41"/>
        <v>20241</v>
      </c>
      <c r="CM34" s="7">
        <f t="shared" si="41"/>
        <v>20241</v>
      </c>
      <c r="CN34" s="7">
        <f t="shared" si="41"/>
        <v>20241</v>
      </c>
      <c r="CO34" s="7">
        <f t="shared" si="41"/>
        <v>20241</v>
      </c>
      <c r="CP34" s="7">
        <f t="shared" si="41"/>
        <v>20241</v>
      </c>
      <c r="CQ34" s="7">
        <f t="shared" si="41"/>
        <v>20241</v>
      </c>
      <c r="CR34" s="7">
        <f t="shared" si="41"/>
        <v>20241</v>
      </c>
      <c r="CS34" s="7">
        <f t="shared" si="41"/>
        <v>20241</v>
      </c>
      <c r="CT34" s="7">
        <f t="shared" si="41"/>
        <v>20241</v>
      </c>
      <c r="CU34" s="7">
        <f t="shared" si="41"/>
        <v>20241</v>
      </c>
      <c r="CV34" s="7">
        <f t="shared" si="41"/>
        <v>12920</v>
      </c>
      <c r="CW34" s="7">
        <f t="shared" si="41"/>
        <v>12920</v>
      </c>
      <c r="CX34" s="7">
        <f t="shared" si="41"/>
        <v>13311</v>
      </c>
      <c r="CY34" s="7">
        <f t="shared" si="41"/>
        <v>13311</v>
      </c>
      <c r="CZ34" s="7">
        <f t="shared" si="41"/>
        <v>12920</v>
      </c>
      <c r="DA34" s="7">
        <f t="shared" si="41"/>
        <v>12920</v>
      </c>
      <c r="DB34" s="7">
        <f t="shared" si="41"/>
        <v>12920</v>
      </c>
      <c r="DC34" s="7">
        <f t="shared" si="41"/>
        <v>12920</v>
      </c>
      <c r="DD34" s="7">
        <f t="shared" si="41"/>
        <v>12920</v>
      </c>
      <c r="DE34" s="7">
        <f t="shared" si="41"/>
        <v>13311</v>
      </c>
      <c r="DF34" s="7">
        <f t="shared" si="41"/>
        <v>13311</v>
      </c>
      <c r="DG34" s="7">
        <f t="shared" si="41"/>
        <v>12920</v>
      </c>
      <c r="DH34" s="7">
        <f t="shared" si="41"/>
        <v>12920</v>
      </c>
      <c r="DI34" s="7">
        <f t="shared" si="41"/>
        <v>12920</v>
      </c>
      <c r="DJ34" s="7">
        <f t="shared" si="41"/>
        <v>12137</v>
      </c>
      <c r="DK34" s="7">
        <f t="shared" si="41"/>
        <v>12137</v>
      </c>
      <c r="DL34" s="7">
        <f t="shared" si="41"/>
        <v>12685</v>
      </c>
      <c r="DM34" s="7">
        <f t="shared" si="41"/>
        <v>12685</v>
      </c>
      <c r="DN34" s="7">
        <f t="shared" si="41"/>
        <v>12137</v>
      </c>
      <c r="DO34" s="7">
        <f t="shared" si="41"/>
        <v>12137</v>
      </c>
      <c r="DP34" s="7">
        <f t="shared" si="41"/>
        <v>12137</v>
      </c>
      <c r="DQ34" s="7">
        <f t="shared" si="41"/>
        <v>12137</v>
      </c>
      <c r="DR34" s="7">
        <f t="shared" si="41"/>
        <v>12137</v>
      </c>
      <c r="DS34" s="7">
        <f t="shared" si="41"/>
        <v>12685</v>
      </c>
      <c r="DT34" s="7">
        <f t="shared" si="41"/>
        <v>12685</v>
      </c>
      <c r="DU34" s="7">
        <f t="shared" si="41"/>
        <v>12137</v>
      </c>
      <c r="DV34" s="7">
        <f t="shared" si="41"/>
        <v>12137</v>
      </c>
      <c r="DW34" s="7">
        <f t="shared" si="41"/>
        <v>12137</v>
      </c>
      <c r="DX34" s="7">
        <f t="shared" si="41"/>
        <v>12137</v>
      </c>
      <c r="DY34" s="7">
        <f t="shared" si="41"/>
        <v>12920</v>
      </c>
      <c r="DZ34" s="7">
        <f t="shared" ref="DZ34:GK34" si="45">DZ31</f>
        <v>12685</v>
      </c>
      <c r="EA34" s="7">
        <f t="shared" si="45"/>
        <v>12685</v>
      </c>
      <c r="EB34" s="7">
        <f t="shared" si="45"/>
        <v>12685</v>
      </c>
      <c r="EC34" s="7">
        <f t="shared" si="45"/>
        <v>11745</v>
      </c>
      <c r="ED34" s="7">
        <f t="shared" si="45"/>
        <v>11745</v>
      </c>
      <c r="EE34" s="7">
        <f t="shared" si="45"/>
        <v>11745</v>
      </c>
      <c r="EF34" s="7">
        <f t="shared" si="45"/>
        <v>11745</v>
      </c>
      <c r="EG34" s="7">
        <f t="shared" si="45"/>
        <v>11745</v>
      </c>
      <c r="EH34" s="7">
        <f t="shared" si="45"/>
        <v>12685</v>
      </c>
      <c r="EI34" s="7">
        <f t="shared" si="45"/>
        <v>12685</v>
      </c>
      <c r="EJ34" s="7">
        <f t="shared" si="45"/>
        <v>12685</v>
      </c>
      <c r="EK34" s="7">
        <f t="shared" si="45"/>
        <v>11511</v>
      </c>
      <c r="EL34" s="7">
        <f t="shared" si="45"/>
        <v>11511</v>
      </c>
      <c r="EM34" s="7">
        <f t="shared" si="45"/>
        <v>11511</v>
      </c>
      <c r="EN34" s="7">
        <f t="shared" si="45"/>
        <v>11745</v>
      </c>
      <c r="EO34" s="7">
        <f t="shared" si="45"/>
        <v>11745</v>
      </c>
      <c r="EP34" s="7">
        <f t="shared" si="45"/>
        <v>11511</v>
      </c>
      <c r="EQ34" s="7">
        <f t="shared" si="45"/>
        <v>11511</v>
      </c>
      <c r="ER34" s="7">
        <f t="shared" si="45"/>
        <v>11511</v>
      </c>
      <c r="ES34" s="7">
        <f t="shared" si="45"/>
        <v>11511</v>
      </c>
      <c r="ET34" s="7">
        <f t="shared" si="45"/>
        <v>11511</v>
      </c>
      <c r="EU34" s="7">
        <f t="shared" si="45"/>
        <v>11745</v>
      </c>
      <c r="EV34" s="7">
        <f t="shared" si="45"/>
        <v>11745</v>
      </c>
      <c r="EW34" s="7">
        <f t="shared" si="45"/>
        <v>11511</v>
      </c>
      <c r="EX34" s="7">
        <f t="shared" si="45"/>
        <v>11511</v>
      </c>
      <c r="EY34" s="7">
        <f t="shared" si="45"/>
        <v>11511</v>
      </c>
      <c r="EZ34" s="7">
        <f t="shared" si="45"/>
        <v>11511</v>
      </c>
      <c r="FA34" s="7">
        <f t="shared" si="45"/>
        <v>11511</v>
      </c>
      <c r="FB34" s="7">
        <f t="shared" si="45"/>
        <v>11745</v>
      </c>
      <c r="FC34" s="7">
        <f t="shared" si="45"/>
        <v>11745</v>
      </c>
      <c r="FD34" s="7">
        <f t="shared" si="45"/>
        <v>12920</v>
      </c>
      <c r="FE34" s="7">
        <f t="shared" si="45"/>
        <v>11745</v>
      </c>
      <c r="FF34" s="7">
        <f t="shared" si="45"/>
        <v>11745</v>
      </c>
      <c r="FG34" s="7">
        <f t="shared" si="45"/>
        <v>11745</v>
      </c>
      <c r="FH34" s="7">
        <f t="shared" si="45"/>
        <v>11745</v>
      </c>
      <c r="FI34" s="7">
        <f t="shared" si="45"/>
        <v>17618</v>
      </c>
      <c r="FJ34" s="7">
        <f t="shared" si="45"/>
        <v>17618</v>
      </c>
      <c r="FK34" s="7">
        <f t="shared" si="45"/>
        <v>17618</v>
      </c>
      <c r="FL34" s="7">
        <f t="shared" si="45"/>
        <v>17618</v>
      </c>
      <c r="FM34" s="7">
        <f t="shared" si="45"/>
        <v>17618</v>
      </c>
      <c r="FN34" s="7">
        <f t="shared" si="45"/>
        <v>17618</v>
      </c>
      <c r="FO34" s="7">
        <f t="shared" si="45"/>
        <v>17618</v>
      </c>
      <c r="FP34" s="7">
        <f t="shared" si="45"/>
        <v>17618</v>
      </c>
      <c r="FQ34" s="7">
        <f t="shared" si="45"/>
        <v>17618</v>
      </c>
      <c r="FR34" s="7">
        <f t="shared" si="45"/>
        <v>17618</v>
      </c>
      <c r="FS34" s="7">
        <f t="shared" si="45"/>
        <v>17618</v>
      </c>
      <c r="FT34" s="7">
        <f t="shared" si="45"/>
        <v>17618</v>
      </c>
      <c r="FU34" s="7">
        <f t="shared" si="45"/>
        <v>17618</v>
      </c>
      <c r="FV34" s="7">
        <f t="shared" si="45"/>
        <v>17618</v>
      </c>
      <c r="FW34" s="7">
        <f t="shared" si="45"/>
        <v>17618</v>
      </c>
      <c r="FX34" s="7">
        <f t="shared" si="45"/>
        <v>17618</v>
      </c>
      <c r="FY34" s="7">
        <f t="shared" si="45"/>
        <v>17618</v>
      </c>
      <c r="FZ34" s="7">
        <f t="shared" si="45"/>
        <v>17618</v>
      </c>
      <c r="GA34" s="7">
        <f t="shared" si="45"/>
        <v>17618</v>
      </c>
      <c r="GB34" s="7">
        <f t="shared" si="45"/>
        <v>17618</v>
      </c>
      <c r="GC34" s="7">
        <f t="shared" si="45"/>
        <v>17618</v>
      </c>
      <c r="GD34" s="7">
        <f t="shared" si="45"/>
        <v>17618</v>
      </c>
      <c r="GE34" s="7">
        <f t="shared" si="45"/>
        <v>17618</v>
      </c>
      <c r="GF34" s="7">
        <f t="shared" si="45"/>
        <v>17618</v>
      </c>
      <c r="GG34" s="7">
        <f t="shared" si="45"/>
        <v>11745</v>
      </c>
      <c r="GH34" s="7">
        <f t="shared" si="45"/>
        <v>11745</v>
      </c>
      <c r="GI34" s="7">
        <f t="shared" si="45"/>
        <v>19106</v>
      </c>
      <c r="GJ34" s="7">
        <f t="shared" si="45"/>
        <v>19106</v>
      </c>
      <c r="GK34" s="7">
        <f t="shared" si="45"/>
        <v>19106</v>
      </c>
      <c r="GL34" s="7">
        <f t="shared" ref="GL34:IW34" si="46">GL31</f>
        <v>19106</v>
      </c>
      <c r="GM34" s="7">
        <f t="shared" si="46"/>
        <v>19106</v>
      </c>
      <c r="GN34" s="7">
        <f t="shared" si="46"/>
        <v>19106</v>
      </c>
      <c r="GO34" s="7">
        <f t="shared" si="46"/>
        <v>19106</v>
      </c>
      <c r="GP34" s="7">
        <f t="shared" si="46"/>
        <v>19106</v>
      </c>
      <c r="GQ34" s="7">
        <f t="shared" si="46"/>
        <v>19106</v>
      </c>
      <c r="GR34" s="7">
        <f t="shared" si="46"/>
        <v>19106</v>
      </c>
      <c r="GS34" s="7">
        <f t="shared" si="46"/>
        <v>14408</v>
      </c>
      <c r="GT34" s="7">
        <f t="shared" si="46"/>
        <v>14408</v>
      </c>
      <c r="GU34" s="7">
        <f t="shared" si="46"/>
        <v>14408</v>
      </c>
      <c r="GV34" s="7">
        <f t="shared" si="46"/>
        <v>14408</v>
      </c>
      <c r="GW34" s="7">
        <f t="shared" si="46"/>
        <v>14799</v>
      </c>
      <c r="GX34" s="7">
        <f t="shared" si="46"/>
        <v>14799</v>
      </c>
      <c r="GY34" s="7">
        <f t="shared" si="46"/>
        <v>15739</v>
      </c>
      <c r="GZ34" s="7">
        <f t="shared" si="46"/>
        <v>15739</v>
      </c>
      <c r="HA34" s="7">
        <f t="shared" si="46"/>
        <v>14799</v>
      </c>
      <c r="HB34" s="7">
        <f t="shared" si="46"/>
        <v>14799</v>
      </c>
      <c r="HC34" s="7">
        <f t="shared" si="46"/>
        <v>14799</v>
      </c>
      <c r="HD34" s="7">
        <f t="shared" si="46"/>
        <v>14799</v>
      </c>
      <c r="HE34" s="7">
        <f t="shared" si="46"/>
        <v>14799</v>
      </c>
      <c r="HF34" s="7">
        <f t="shared" si="46"/>
        <v>15739</v>
      </c>
      <c r="HG34" s="7">
        <f t="shared" si="46"/>
        <v>15739</v>
      </c>
      <c r="HH34" s="7">
        <f t="shared" si="46"/>
        <v>14799</v>
      </c>
      <c r="HI34" s="7">
        <f t="shared" si="46"/>
        <v>14799</v>
      </c>
      <c r="HJ34" s="7">
        <f t="shared" si="46"/>
        <v>14799</v>
      </c>
      <c r="HK34" s="7">
        <f t="shared" si="46"/>
        <v>14799</v>
      </c>
      <c r="HL34" s="7">
        <f t="shared" si="46"/>
        <v>14799</v>
      </c>
      <c r="HM34" s="7">
        <f t="shared" si="46"/>
        <v>12920</v>
      </c>
      <c r="HN34" s="7">
        <f t="shared" si="46"/>
        <v>15739</v>
      </c>
      <c r="HO34" s="7">
        <f t="shared" si="46"/>
        <v>14799</v>
      </c>
      <c r="HP34" s="7">
        <f t="shared" si="46"/>
        <v>14799</v>
      </c>
      <c r="HQ34" s="7">
        <f t="shared" si="46"/>
        <v>14799</v>
      </c>
      <c r="HR34" s="7">
        <f t="shared" si="46"/>
        <v>14799</v>
      </c>
      <c r="HS34" s="7">
        <f t="shared" si="46"/>
        <v>14799</v>
      </c>
      <c r="HT34" s="7">
        <f t="shared" si="46"/>
        <v>15739</v>
      </c>
      <c r="HU34" s="7">
        <f t="shared" si="46"/>
        <v>15739</v>
      </c>
      <c r="HV34" s="7">
        <f t="shared" si="46"/>
        <v>14799</v>
      </c>
      <c r="HW34" s="7">
        <f t="shared" si="46"/>
        <v>14799</v>
      </c>
      <c r="HX34" s="7">
        <f t="shared" si="46"/>
        <v>14799</v>
      </c>
      <c r="HY34" s="7">
        <f t="shared" si="46"/>
        <v>14799</v>
      </c>
      <c r="HZ34" s="7">
        <f t="shared" si="46"/>
        <v>14799</v>
      </c>
      <c r="IA34" s="7">
        <f t="shared" si="46"/>
        <v>15739</v>
      </c>
      <c r="IB34" s="7">
        <f t="shared" si="46"/>
        <v>15739</v>
      </c>
      <c r="IC34" s="7">
        <f t="shared" si="46"/>
        <v>14799</v>
      </c>
      <c r="ID34" s="7">
        <f t="shared" si="46"/>
        <v>14799</v>
      </c>
      <c r="IE34" s="7">
        <f t="shared" si="46"/>
        <v>14799</v>
      </c>
      <c r="IF34" s="7">
        <f t="shared" si="46"/>
        <v>14799</v>
      </c>
      <c r="IG34" s="7">
        <f t="shared" si="46"/>
        <v>14799</v>
      </c>
      <c r="IH34" s="7">
        <f t="shared" si="46"/>
        <v>15739</v>
      </c>
      <c r="II34" s="7">
        <f t="shared" si="46"/>
        <v>15739</v>
      </c>
      <c r="IJ34" s="7">
        <f t="shared" si="46"/>
        <v>13311</v>
      </c>
      <c r="IK34" s="7">
        <f t="shared" si="46"/>
        <v>13311</v>
      </c>
      <c r="IL34" s="7">
        <f t="shared" si="46"/>
        <v>13311</v>
      </c>
      <c r="IM34" s="7">
        <f t="shared" si="46"/>
        <v>13311</v>
      </c>
      <c r="IN34" s="7">
        <f t="shared" si="46"/>
        <v>13311</v>
      </c>
      <c r="IO34" s="7">
        <f t="shared" si="46"/>
        <v>14799</v>
      </c>
      <c r="IP34" s="7">
        <f t="shared" si="46"/>
        <v>14799</v>
      </c>
      <c r="IQ34" s="7">
        <f t="shared" si="46"/>
        <v>12920</v>
      </c>
      <c r="IR34" s="7">
        <f t="shared" si="46"/>
        <v>12920</v>
      </c>
      <c r="IS34" s="7">
        <f t="shared" si="46"/>
        <v>12920</v>
      </c>
      <c r="IT34" s="7">
        <f t="shared" si="46"/>
        <v>12920</v>
      </c>
      <c r="IU34" s="7">
        <f t="shared" si="46"/>
        <v>12920</v>
      </c>
      <c r="IV34" s="7">
        <f t="shared" si="46"/>
        <v>14799</v>
      </c>
      <c r="IW34" s="7">
        <f t="shared" si="46"/>
        <v>14799</v>
      </c>
      <c r="IX34" s="7">
        <f t="shared" ref="IX34:JV34" si="47">IX31</f>
        <v>12920</v>
      </c>
      <c r="IY34" s="7">
        <f t="shared" si="47"/>
        <v>12920</v>
      </c>
      <c r="IZ34" s="7">
        <f t="shared" si="47"/>
        <v>12920</v>
      </c>
      <c r="JA34" s="7">
        <f t="shared" si="47"/>
        <v>12920</v>
      </c>
      <c r="JB34" s="7">
        <f t="shared" si="47"/>
        <v>12920</v>
      </c>
      <c r="JC34" s="7">
        <f t="shared" si="47"/>
        <v>14799</v>
      </c>
      <c r="JD34" s="7">
        <f t="shared" si="47"/>
        <v>14799</v>
      </c>
      <c r="JE34" s="7">
        <f t="shared" si="47"/>
        <v>12920</v>
      </c>
      <c r="JF34" s="7">
        <f t="shared" si="47"/>
        <v>12920</v>
      </c>
      <c r="JG34" s="7">
        <f t="shared" si="47"/>
        <v>12920</v>
      </c>
      <c r="JH34" s="7">
        <f t="shared" si="47"/>
        <v>12920</v>
      </c>
      <c r="JI34" s="7">
        <f t="shared" si="47"/>
        <v>12920</v>
      </c>
      <c r="JJ34" s="7">
        <f t="shared" si="47"/>
        <v>14799</v>
      </c>
      <c r="JK34" s="7">
        <f t="shared" si="47"/>
        <v>14799</v>
      </c>
      <c r="JL34" s="7">
        <f t="shared" si="47"/>
        <v>12920</v>
      </c>
      <c r="JM34" s="7">
        <f t="shared" si="47"/>
        <v>12920</v>
      </c>
      <c r="JN34" s="7">
        <f t="shared" si="47"/>
        <v>12920</v>
      </c>
      <c r="JO34" s="7">
        <f t="shared" si="47"/>
        <v>12920</v>
      </c>
      <c r="JP34" s="7">
        <f t="shared" si="47"/>
        <v>12920</v>
      </c>
      <c r="JQ34" s="7">
        <f t="shared" si="47"/>
        <v>14799</v>
      </c>
      <c r="JR34" s="7">
        <f t="shared" si="47"/>
        <v>14799</v>
      </c>
      <c r="JS34" s="7">
        <f t="shared" si="47"/>
        <v>13860</v>
      </c>
      <c r="JT34" s="7">
        <f t="shared" si="47"/>
        <v>13860</v>
      </c>
      <c r="JU34" s="7">
        <f t="shared" si="47"/>
        <v>13860</v>
      </c>
      <c r="JV34" s="7">
        <f t="shared" si="47"/>
        <v>13860</v>
      </c>
    </row>
    <row r="35" spans="1:282" s="50" customFormat="1" x14ac:dyDescent="0.2">
      <c r="A35" s="42" t="s">
        <v>234</v>
      </c>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192"/>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2"/>
      <c r="FA35" s="192"/>
      <c r="FB35" s="192"/>
      <c r="FC35" s="192"/>
      <c r="FD35" s="192"/>
      <c r="FE35" s="192"/>
      <c r="FF35" s="192"/>
      <c r="FG35" s="192"/>
      <c r="FH35" s="192"/>
      <c r="FI35" s="192"/>
      <c r="FJ35" s="192"/>
      <c r="FK35" s="192"/>
      <c r="FL35" s="192"/>
      <c r="FM35" s="192"/>
      <c r="FN35" s="192"/>
      <c r="FO35" s="192"/>
      <c r="FP35" s="192"/>
      <c r="FQ35" s="192"/>
      <c r="FR35" s="192"/>
      <c r="FS35" s="192"/>
      <c r="FT35" s="192"/>
      <c r="FU35" s="192"/>
      <c r="FV35" s="192"/>
      <c r="FW35" s="192"/>
      <c r="FX35" s="192"/>
      <c r="FY35" s="192"/>
      <c r="FZ35" s="192"/>
      <c r="GA35" s="192"/>
      <c r="GB35" s="192"/>
      <c r="GC35" s="192"/>
      <c r="GD35" s="192"/>
      <c r="GE35" s="192"/>
      <c r="GF35" s="192"/>
      <c r="GG35" s="192"/>
      <c r="GH35" s="192"/>
      <c r="GI35" s="192"/>
      <c r="GJ35" s="192"/>
      <c r="GK35" s="192"/>
      <c r="GL35" s="192"/>
      <c r="GM35" s="192"/>
      <c r="GN35" s="192"/>
      <c r="GO35" s="192"/>
      <c r="GP35" s="192"/>
      <c r="GQ35" s="192"/>
      <c r="GR35" s="192"/>
      <c r="GS35" s="192"/>
      <c r="GT35" s="192"/>
      <c r="GU35" s="192"/>
      <c r="GV35" s="192"/>
      <c r="GW35" s="192"/>
      <c r="GX35" s="192"/>
      <c r="GY35" s="192"/>
      <c r="GZ35" s="192"/>
      <c r="HA35" s="192"/>
      <c r="HB35" s="192"/>
      <c r="HC35" s="192"/>
      <c r="HD35" s="192"/>
      <c r="HE35" s="192"/>
      <c r="HF35" s="192"/>
      <c r="HG35" s="192"/>
      <c r="HH35" s="192"/>
      <c r="HI35" s="192"/>
      <c r="HJ35" s="192"/>
      <c r="HK35" s="192"/>
      <c r="HL35" s="192"/>
      <c r="HM35" s="192"/>
      <c r="HN35" s="192"/>
      <c r="HO35" s="192"/>
      <c r="HP35" s="192"/>
      <c r="HQ35" s="192"/>
      <c r="HR35" s="192"/>
      <c r="HS35" s="192"/>
      <c r="HT35" s="192"/>
      <c r="HU35" s="192"/>
      <c r="HV35" s="192"/>
      <c r="HW35" s="192"/>
      <c r="HX35" s="192"/>
      <c r="HY35" s="192"/>
      <c r="HZ35" s="192"/>
      <c r="IA35" s="192"/>
      <c r="IB35" s="192"/>
      <c r="IC35" s="192"/>
      <c r="ID35" s="192"/>
      <c r="IE35" s="192"/>
      <c r="IF35" s="192"/>
      <c r="IG35" s="192"/>
      <c r="IH35" s="192"/>
      <c r="II35" s="192"/>
      <c r="IJ35" s="192"/>
      <c r="IK35" s="192"/>
      <c r="IL35" s="192"/>
      <c r="IM35" s="192"/>
      <c r="IN35" s="192"/>
      <c r="IO35" s="192"/>
      <c r="IP35" s="192"/>
      <c r="IQ35" s="192"/>
      <c r="IR35" s="192"/>
      <c r="IS35" s="192"/>
      <c r="IT35" s="192"/>
      <c r="IU35" s="192"/>
      <c r="IV35" s="192"/>
      <c r="IW35" s="192"/>
      <c r="IX35" s="192"/>
      <c r="IY35" s="192"/>
      <c r="IZ35" s="192"/>
      <c r="JA35" s="192"/>
      <c r="JB35" s="192"/>
      <c r="JC35" s="192"/>
      <c r="JD35" s="192"/>
      <c r="JE35" s="192"/>
      <c r="JF35" s="192"/>
      <c r="JG35" s="192"/>
      <c r="JH35" s="192"/>
      <c r="JI35" s="192"/>
      <c r="JJ35" s="192"/>
      <c r="JK35" s="192"/>
      <c r="JL35" s="192"/>
      <c r="JM35" s="192"/>
      <c r="JN35" s="192"/>
      <c r="JO35" s="192"/>
      <c r="JP35" s="192"/>
      <c r="JQ35" s="192"/>
      <c r="JR35" s="192"/>
      <c r="JS35" s="192"/>
      <c r="JT35" s="192"/>
      <c r="JU35" s="192"/>
      <c r="JV35" s="192"/>
    </row>
    <row r="36" spans="1:282" s="50" customFormat="1" x14ac:dyDescent="0.2">
      <c r="A36" s="180">
        <v>1</v>
      </c>
      <c r="B36" s="192" t="e">
        <f t="shared" ref="B36:C36" si="48">ROUNDUP(B13*0.87,)</f>
        <v>#REF!</v>
      </c>
      <c r="C36" s="192" t="e">
        <f t="shared" si="48"/>
        <v>#REF!</v>
      </c>
      <c r="D36" s="192" t="e">
        <f t="shared" ref="D36:BO36" si="49">ROUNDUP(D13*0.87,)</f>
        <v>#REF!</v>
      </c>
      <c r="E36" s="192" t="e">
        <f t="shared" si="49"/>
        <v>#REF!</v>
      </c>
      <c r="F36" s="192" t="e">
        <f t="shared" si="49"/>
        <v>#REF!</v>
      </c>
      <c r="G36" s="192" t="e">
        <f t="shared" si="49"/>
        <v>#REF!</v>
      </c>
      <c r="H36" s="192">
        <f t="shared" si="49"/>
        <v>30733</v>
      </c>
      <c r="I36" s="192">
        <f t="shared" si="49"/>
        <v>42087</v>
      </c>
      <c r="J36" s="192">
        <f t="shared" si="49"/>
        <v>42087</v>
      </c>
      <c r="K36" s="192">
        <f t="shared" si="49"/>
        <v>42087</v>
      </c>
      <c r="L36" s="192">
        <f t="shared" si="49"/>
        <v>36606</v>
      </c>
      <c r="M36" s="192">
        <f t="shared" si="49"/>
        <v>36606</v>
      </c>
      <c r="N36" s="192">
        <f t="shared" si="49"/>
        <v>36606</v>
      </c>
      <c r="O36" s="192">
        <f t="shared" si="49"/>
        <v>36606</v>
      </c>
      <c r="P36" s="192">
        <f t="shared" si="49"/>
        <v>36606</v>
      </c>
      <c r="Q36" s="192">
        <f t="shared" si="49"/>
        <v>36606</v>
      </c>
      <c r="R36" s="192">
        <f t="shared" si="49"/>
        <v>30107</v>
      </c>
      <c r="S36" s="192">
        <f t="shared" si="49"/>
        <v>17187</v>
      </c>
      <c r="T36" s="192">
        <f t="shared" si="49"/>
        <v>17187</v>
      </c>
      <c r="U36" s="192">
        <f t="shared" si="49"/>
        <v>17187</v>
      </c>
      <c r="V36" s="192">
        <f t="shared" si="49"/>
        <v>17187</v>
      </c>
      <c r="W36" s="192">
        <f t="shared" si="49"/>
        <v>17187</v>
      </c>
      <c r="X36" s="192">
        <f t="shared" si="49"/>
        <v>18753</v>
      </c>
      <c r="Y36" s="192">
        <f t="shared" si="49"/>
        <v>18753</v>
      </c>
      <c r="Z36" s="192">
        <f t="shared" si="49"/>
        <v>18753</v>
      </c>
      <c r="AA36" s="192">
        <f t="shared" si="49"/>
        <v>18753</v>
      </c>
      <c r="AB36" s="192">
        <f t="shared" si="49"/>
        <v>18753</v>
      </c>
      <c r="AC36" s="192">
        <f t="shared" si="49"/>
        <v>17187</v>
      </c>
      <c r="AD36" s="192">
        <f t="shared" si="49"/>
        <v>17187</v>
      </c>
      <c r="AE36" s="192">
        <f t="shared" si="49"/>
        <v>17187</v>
      </c>
      <c r="AF36" s="192">
        <f t="shared" si="49"/>
        <v>17187</v>
      </c>
      <c r="AG36" s="192">
        <f t="shared" si="49"/>
        <v>17187</v>
      </c>
      <c r="AH36" s="192">
        <f t="shared" si="49"/>
        <v>20319</v>
      </c>
      <c r="AI36" s="192">
        <f t="shared" si="49"/>
        <v>20319</v>
      </c>
      <c r="AJ36" s="192">
        <f t="shared" si="49"/>
        <v>20319</v>
      </c>
      <c r="AK36" s="192">
        <f t="shared" si="49"/>
        <v>20319</v>
      </c>
      <c r="AL36" s="192">
        <f t="shared" si="49"/>
        <v>20319</v>
      </c>
      <c r="AM36" s="192">
        <f t="shared" si="49"/>
        <v>21885</v>
      </c>
      <c r="AN36" s="192">
        <f t="shared" si="49"/>
        <v>23843</v>
      </c>
      <c r="AO36" s="192">
        <f t="shared" si="49"/>
        <v>24234</v>
      </c>
      <c r="AP36" s="192">
        <f t="shared" si="49"/>
        <v>24234</v>
      </c>
      <c r="AQ36" s="192">
        <f t="shared" si="49"/>
        <v>24234</v>
      </c>
      <c r="AR36" s="192">
        <f t="shared" si="49"/>
        <v>24234</v>
      </c>
      <c r="AS36" s="192">
        <f t="shared" si="49"/>
        <v>24234</v>
      </c>
      <c r="AT36" s="192">
        <f t="shared" si="49"/>
        <v>24234</v>
      </c>
      <c r="AU36" s="192">
        <f t="shared" si="49"/>
        <v>24234</v>
      </c>
      <c r="AV36" s="192">
        <f t="shared" si="49"/>
        <v>24234</v>
      </c>
      <c r="AW36" s="192">
        <f t="shared" si="49"/>
        <v>24234</v>
      </c>
      <c r="AX36" s="192">
        <f t="shared" si="49"/>
        <v>24234</v>
      </c>
      <c r="AY36" s="192">
        <f t="shared" si="49"/>
        <v>22668</v>
      </c>
      <c r="AZ36" s="192">
        <f t="shared" si="49"/>
        <v>22668</v>
      </c>
      <c r="BA36" s="192">
        <f t="shared" si="49"/>
        <v>24234</v>
      </c>
      <c r="BB36" s="192">
        <f t="shared" si="49"/>
        <v>24234</v>
      </c>
      <c r="BC36" s="192">
        <f t="shared" si="49"/>
        <v>25800</v>
      </c>
      <c r="BD36" s="192">
        <f t="shared" si="49"/>
        <v>27758</v>
      </c>
      <c r="BE36" s="192">
        <f t="shared" si="49"/>
        <v>27758</v>
      </c>
      <c r="BF36" s="192">
        <f t="shared" si="49"/>
        <v>27758</v>
      </c>
      <c r="BG36" s="192">
        <f t="shared" si="49"/>
        <v>27758</v>
      </c>
      <c r="BH36" s="192">
        <f t="shared" si="49"/>
        <v>29715</v>
      </c>
      <c r="BI36" s="192">
        <f t="shared" si="49"/>
        <v>32064</v>
      </c>
      <c r="BJ36" s="192">
        <f t="shared" si="49"/>
        <v>32064</v>
      </c>
      <c r="BK36" s="192">
        <f t="shared" si="49"/>
        <v>29715</v>
      </c>
      <c r="BL36" s="192">
        <f t="shared" si="49"/>
        <v>25800</v>
      </c>
      <c r="BM36" s="192">
        <f t="shared" si="49"/>
        <v>25800</v>
      </c>
      <c r="BN36" s="192">
        <f t="shared" si="49"/>
        <v>27758</v>
      </c>
      <c r="BO36" s="192">
        <f t="shared" si="49"/>
        <v>27758</v>
      </c>
      <c r="BP36" s="192">
        <f t="shared" ref="BP36:CU36" si="50">ROUNDUP(BP13*0.87,)</f>
        <v>21102</v>
      </c>
      <c r="BQ36" s="192">
        <f t="shared" si="50"/>
        <v>21455</v>
      </c>
      <c r="BR36" s="192">
        <f t="shared" si="50"/>
        <v>21455</v>
      </c>
      <c r="BS36" s="192">
        <f t="shared" si="50"/>
        <v>21455</v>
      </c>
      <c r="BT36" s="192">
        <f t="shared" si="50"/>
        <v>20280</v>
      </c>
      <c r="BU36" s="192">
        <f t="shared" si="50"/>
        <v>20280</v>
      </c>
      <c r="BV36" s="192">
        <f t="shared" si="50"/>
        <v>21455</v>
      </c>
      <c r="BW36" s="192">
        <f t="shared" si="50"/>
        <v>21455</v>
      </c>
      <c r="BX36" s="192">
        <f t="shared" si="50"/>
        <v>21455</v>
      </c>
      <c r="BY36" s="192">
        <f t="shared" si="50"/>
        <v>20280</v>
      </c>
      <c r="BZ36" s="192">
        <f t="shared" si="50"/>
        <v>20280</v>
      </c>
      <c r="CA36" s="192">
        <f t="shared" si="50"/>
        <v>20280</v>
      </c>
      <c r="CB36" s="192">
        <f t="shared" si="50"/>
        <v>20280</v>
      </c>
      <c r="CC36" s="192">
        <f t="shared" si="50"/>
        <v>20280</v>
      </c>
      <c r="CD36" s="192">
        <f t="shared" si="50"/>
        <v>20280</v>
      </c>
      <c r="CE36" s="192">
        <f t="shared" si="50"/>
        <v>20280</v>
      </c>
      <c r="CF36" s="192">
        <f t="shared" si="50"/>
        <v>20280</v>
      </c>
      <c r="CG36" s="192">
        <f t="shared" si="50"/>
        <v>20280</v>
      </c>
      <c r="CH36" s="192">
        <f t="shared" si="50"/>
        <v>20280</v>
      </c>
      <c r="CI36" s="192">
        <f t="shared" si="50"/>
        <v>20280</v>
      </c>
      <c r="CJ36" s="192">
        <f t="shared" si="50"/>
        <v>20280</v>
      </c>
      <c r="CK36" s="192">
        <f t="shared" si="50"/>
        <v>20280</v>
      </c>
      <c r="CL36" s="192">
        <f t="shared" si="50"/>
        <v>20280</v>
      </c>
      <c r="CM36" s="192">
        <f t="shared" si="50"/>
        <v>20280</v>
      </c>
      <c r="CN36" s="192">
        <f t="shared" si="50"/>
        <v>20280</v>
      </c>
      <c r="CO36" s="192">
        <f t="shared" si="50"/>
        <v>20280</v>
      </c>
      <c r="CP36" s="192">
        <f t="shared" si="50"/>
        <v>20280</v>
      </c>
      <c r="CQ36" s="192">
        <f t="shared" si="50"/>
        <v>20280</v>
      </c>
      <c r="CR36" s="192">
        <f t="shared" si="50"/>
        <v>20280</v>
      </c>
      <c r="CS36" s="192">
        <f t="shared" si="50"/>
        <v>20280</v>
      </c>
      <c r="CT36" s="192">
        <f t="shared" si="50"/>
        <v>20280</v>
      </c>
      <c r="CU36" s="192">
        <f t="shared" si="50"/>
        <v>20280</v>
      </c>
      <c r="CV36" s="192">
        <f t="shared" ref="CV36:DF36" si="51">ROUNDUP(CV13*0.87,)</f>
        <v>13037</v>
      </c>
      <c r="CW36" s="192">
        <f t="shared" si="51"/>
        <v>13037</v>
      </c>
      <c r="CX36" s="192">
        <f t="shared" si="51"/>
        <v>13429</v>
      </c>
      <c r="CY36" s="192">
        <f t="shared" si="51"/>
        <v>13429</v>
      </c>
      <c r="CZ36" s="192">
        <f t="shared" si="51"/>
        <v>13037</v>
      </c>
      <c r="DA36" s="192">
        <f t="shared" si="51"/>
        <v>13037</v>
      </c>
      <c r="DB36" s="192">
        <f t="shared" si="51"/>
        <v>13037</v>
      </c>
      <c r="DC36" s="192">
        <f t="shared" si="51"/>
        <v>13037</v>
      </c>
      <c r="DD36" s="192">
        <f t="shared" si="51"/>
        <v>13037</v>
      </c>
      <c r="DE36" s="192">
        <f t="shared" si="51"/>
        <v>13429</v>
      </c>
      <c r="DF36" s="192">
        <f t="shared" si="51"/>
        <v>13429</v>
      </c>
      <c r="DG36" s="192">
        <f t="shared" ref="DG36:DY36" si="52">ROUNDUP(DG13*0.87,)</f>
        <v>13037</v>
      </c>
      <c r="DH36" s="192">
        <f t="shared" si="52"/>
        <v>13037</v>
      </c>
      <c r="DI36" s="192">
        <f t="shared" si="52"/>
        <v>13037</v>
      </c>
      <c r="DJ36" s="192">
        <f t="shared" si="52"/>
        <v>12254</v>
      </c>
      <c r="DK36" s="192">
        <f t="shared" si="52"/>
        <v>12254</v>
      </c>
      <c r="DL36" s="192">
        <f t="shared" si="52"/>
        <v>12803</v>
      </c>
      <c r="DM36" s="192">
        <f t="shared" si="52"/>
        <v>12803</v>
      </c>
      <c r="DN36" s="192">
        <f t="shared" si="52"/>
        <v>12254</v>
      </c>
      <c r="DO36" s="192">
        <f t="shared" si="52"/>
        <v>12254</v>
      </c>
      <c r="DP36" s="192">
        <f t="shared" si="52"/>
        <v>12254</v>
      </c>
      <c r="DQ36" s="192">
        <f t="shared" si="52"/>
        <v>12254</v>
      </c>
      <c r="DR36" s="192">
        <f t="shared" si="52"/>
        <v>12254</v>
      </c>
      <c r="DS36" s="192">
        <f t="shared" si="52"/>
        <v>12803</v>
      </c>
      <c r="DT36" s="192">
        <f t="shared" si="52"/>
        <v>12803</v>
      </c>
      <c r="DU36" s="192">
        <f t="shared" si="52"/>
        <v>12254</v>
      </c>
      <c r="DV36" s="192">
        <f t="shared" si="52"/>
        <v>12254</v>
      </c>
      <c r="DW36" s="192">
        <f t="shared" si="52"/>
        <v>12254</v>
      </c>
      <c r="DX36" s="192">
        <f t="shared" si="52"/>
        <v>12254</v>
      </c>
      <c r="DY36" s="192">
        <f t="shared" si="52"/>
        <v>13037</v>
      </c>
      <c r="DZ36" s="192">
        <f t="shared" ref="DZ36:GK36" si="53">ROUNDUP(DZ13*0.87,)</f>
        <v>12803</v>
      </c>
      <c r="EA36" s="192">
        <f t="shared" si="53"/>
        <v>12803</v>
      </c>
      <c r="EB36" s="192">
        <f t="shared" si="53"/>
        <v>12803</v>
      </c>
      <c r="EC36" s="192">
        <f t="shared" si="53"/>
        <v>11863</v>
      </c>
      <c r="ED36" s="192">
        <f t="shared" si="53"/>
        <v>11863</v>
      </c>
      <c r="EE36" s="192">
        <f t="shared" si="53"/>
        <v>11863</v>
      </c>
      <c r="EF36" s="192">
        <f t="shared" si="53"/>
        <v>11863</v>
      </c>
      <c r="EG36" s="192">
        <f t="shared" si="53"/>
        <v>11863</v>
      </c>
      <c r="EH36" s="192">
        <f t="shared" si="53"/>
        <v>12803</v>
      </c>
      <c r="EI36" s="192">
        <f t="shared" si="53"/>
        <v>12803</v>
      </c>
      <c r="EJ36" s="192">
        <f t="shared" si="53"/>
        <v>12803</v>
      </c>
      <c r="EK36" s="192">
        <f t="shared" si="53"/>
        <v>11628</v>
      </c>
      <c r="EL36" s="192">
        <f t="shared" si="53"/>
        <v>11628</v>
      </c>
      <c r="EM36" s="192">
        <f t="shared" si="53"/>
        <v>11628</v>
      </c>
      <c r="EN36" s="192">
        <f t="shared" si="53"/>
        <v>11863</v>
      </c>
      <c r="EO36" s="192">
        <f t="shared" si="53"/>
        <v>11863</v>
      </c>
      <c r="EP36" s="192">
        <f t="shared" si="53"/>
        <v>11628</v>
      </c>
      <c r="EQ36" s="192">
        <f t="shared" si="53"/>
        <v>11628</v>
      </c>
      <c r="ER36" s="192">
        <f t="shared" si="53"/>
        <v>11628</v>
      </c>
      <c r="ES36" s="192">
        <f t="shared" si="53"/>
        <v>11628</v>
      </c>
      <c r="ET36" s="192">
        <f t="shared" si="53"/>
        <v>11628</v>
      </c>
      <c r="EU36" s="192">
        <f t="shared" si="53"/>
        <v>11863</v>
      </c>
      <c r="EV36" s="192">
        <f t="shared" si="53"/>
        <v>11863</v>
      </c>
      <c r="EW36" s="192">
        <f t="shared" si="53"/>
        <v>11628</v>
      </c>
      <c r="EX36" s="192">
        <f t="shared" si="53"/>
        <v>11628</v>
      </c>
      <c r="EY36" s="192">
        <f t="shared" si="53"/>
        <v>11628</v>
      </c>
      <c r="EZ36" s="192">
        <f t="shared" si="53"/>
        <v>11628</v>
      </c>
      <c r="FA36" s="192">
        <f t="shared" si="53"/>
        <v>11628</v>
      </c>
      <c r="FB36" s="192">
        <f t="shared" si="53"/>
        <v>11863</v>
      </c>
      <c r="FC36" s="192">
        <f t="shared" si="53"/>
        <v>11863</v>
      </c>
      <c r="FD36" s="192">
        <f t="shared" si="53"/>
        <v>13037</v>
      </c>
      <c r="FE36" s="192">
        <f t="shared" si="53"/>
        <v>11863</v>
      </c>
      <c r="FF36" s="192">
        <f t="shared" si="53"/>
        <v>11863</v>
      </c>
      <c r="FG36" s="192">
        <f t="shared" si="53"/>
        <v>11863</v>
      </c>
      <c r="FH36" s="192">
        <f t="shared" si="53"/>
        <v>11863</v>
      </c>
      <c r="FI36" s="192">
        <f t="shared" si="53"/>
        <v>17735</v>
      </c>
      <c r="FJ36" s="192">
        <f t="shared" si="53"/>
        <v>17735</v>
      </c>
      <c r="FK36" s="192">
        <f t="shared" si="53"/>
        <v>17735</v>
      </c>
      <c r="FL36" s="192">
        <f t="shared" si="53"/>
        <v>17735</v>
      </c>
      <c r="FM36" s="192">
        <f t="shared" si="53"/>
        <v>17735</v>
      </c>
      <c r="FN36" s="192">
        <f t="shared" si="53"/>
        <v>17735</v>
      </c>
      <c r="FO36" s="192">
        <f t="shared" si="53"/>
        <v>17735</v>
      </c>
      <c r="FP36" s="192">
        <f t="shared" si="53"/>
        <v>17735</v>
      </c>
      <c r="FQ36" s="192">
        <f t="shared" si="53"/>
        <v>17735</v>
      </c>
      <c r="FR36" s="192">
        <f t="shared" si="53"/>
        <v>17735</v>
      </c>
      <c r="FS36" s="192">
        <f t="shared" si="53"/>
        <v>17735</v>
      </c>
      <c r="FT36" s="192">
        <f t="shared" si="53"/>
        <v>17735</v>
      </c>
      <c r="FU36" s="192">
        <f t="shared" si="53"/>
        <v>17735</v>
      </c>
      <c r="FV36" s="192">
        <f t="shared" si="53"/>
        <v>17735</v>
      </c>
      <c r="FW36" s="192">
        <f t="shared" si="53"/>
        <v>17735</v>
      </c>
      <c r="FX36" s="192">
        <f t="shared" si="53"/>
        <v>17735</v>
      </c>
      <c r="FY36" s="192">
        <f t="shared" si="53"/>
        <v>17735</v>
      </c>
      <c r="FZ36" s="192">
        <f t="shared" si="53"/>
        <v>17735</v>
      </c>
      <c r="GA36" s="192">
        <f t="shared" si="53"/>
        <v>17735</v>
      </c>
      <c r="GB36" s="192">
        <f t="shared" si="53"/>
        <v>17735</v>
      </c>
      <c r="GC36" s="192">
        <f t="shared" si="53"/>
        <v>17735</v>
      </c>
      <c r="GD36" s="192">
        <f t="shared" si="53"/>
        <v>17735</v>
      </c>
      <c r="GE36" s="192">
        <f t="shared" si="53"/>
        <v>17735</v>
      </c>
      <c r="GF36" s="192">
        <f t="shared" si="53"/>
        <v>17735</v>
      </c>
      <c r="GG36" s="192">
        <f t="shared" si="53"/>
        <v>11863</v>
      </c>
      <c r="GH36" s="192">
        <f t="shared" si="53"/>
        <v>11863</v>
      </c>
      <c r="GI36" s="192">
        <f t="shared" si="53"/>
        <v>19223</v>
      </c>
      <c r="GJ36" s="192">
        <f t="shared" si="53"/>
        <v>19223</v>
      </c>
      <c r="GK36" s="192">
        <f t="shared" si="53"/>
        <v>19223</v>
      </c>
      <c r="GL36" s="192">
        <f t="shared" ref="GL36:IW36" si="54">ROUNDUP(GL13*0.87,)</f>
        <v>19223</v>
      </c>
      <c r="GM36" s="192">
        <f t="shared" si="54"/>
        <v>19223</v>
      </c>
      <c r="GN36" s="192">
        <f t="shared" si="54"/>
        <v>19223</v>
      </c>
      <c r="GO36" s="192">
        <f t="shared" si="54"/>
        <v>19223</v>
      </c>
      <c r="GP36" s="192">
        <f t="shared" si="54"/>
        <v>19223</v>
      </c>
      <c r="GQ36" s="192">
        <f t="shared" si="54"/>
        <v>19223</v>
      </c>
      <c r="GR36" s="192">
        <f t="shared" si="54"/>
        <v>19223</v>
      </c>
      <c r="GS36" s="192">
        <f t="shared" si="54"/>
        <v>14525</v>
      </c>
      <c r="GT36" s="192">
        <f t="shared" si="54"/>
        <v>14525</v>
      </c>
      <c r="GU36" s="192">
        <f t="shared" si="54"/>
        <v>14525</v>
      </c>
      <c r="GV36" s="192">
        <f t="shared" si="54"/>
        <v>14525</v>
      </c>
      <c r="GW36" s="192">
        <f t="shared" si="54"/>
        <v>14917</v>
      </c>
      <c r="GX36" s="192">
        <f t="shared" si="54"/>
        <v>14917</v>
      </c>
      <c r="GY36" s="192">
        <f t="shared" si="54"/>
        <v>15856</v>
      </c>
      <c r="GZ36" s="192">
        <f t="shared" si="54"/>
        <v>15856</v>
      </c>
      <c r="HA36" s="192">
        <f t="shared" si="54"/>
        <v>14917</v>
      </c>
      <c r="HB36" s="192">
        <f t="shared" si="54"/>
        <v>14917</v>
      </c>
      <c r="HC36" s="192">
        <f t="shared" si="54"/>
        <v>14917</v>
      </c>
      <c r="HD36" s="192">
        <f t="shared" si="54"/>
        <v>14917</v>
      </c>
      <c r="HE36" s="192">
        <f t="shared" si="54"/>
        <v>14917</v>
      </c>
      <c r="HF36" s="192">
        <f t="shared" si="54"/>
        <v>15856</v>
      </c>
      <c r="HG36" s="192">
        <f t="shared" si="54"/>
        <v>15856</v>
      </c>
      <c r="HH36" s="192">
        <f t="shared" si="54"/>
        <v>14917</v>
      </c>
      <c r="HI36" s="192">
        <f t="shared" si="54"/>
        <v>14917</v>
      </c>
      <c r="HJ36" s="192">
        <f t="shared" si="54"/>
        <v>14917</v>
      </c>
      <c r="HK36" s="192">
        <f t="shared" si="54"/>
        <v>14917</v>
      </c>
      <c r="HL36" s="192">
        <f t="shared" si="54"/>
        <v>14917</v>
      </c>
      <c r="HM36" s="192">
        <f t="shared" si="54"/>
        <v>13037</v>
      </c>
      <c r="HN36" s="192">
        <f t="shared" si="54"/>
        <v>15856</v>
      </c>
      <c r="HO36" s="192">
        <f t="shared" si="54"/>
        <v>14917</v>
      </c>
      <c r="HP36" s="192">
        <f t="shared" si="54"/>
        <v>14917</v>
      </c>
      <c r="HQ36" s="192">
        <f t="shared" si="54"/>
        <v>14917</v>
      </c>
      <c r="HR36" s="192">
        <f t="shared" si="54"/>
        <v>14917</v>
      </c>
      <c r="HS36" s="192">
        <f t="shared" si="54"/>
        <v>14917</v>
      </c>
      <c r="HT36" s="192">
        <f t="shared" si="54"/>
        <v>15856</v>
      </c>
      <c r="HU36" s="192">
        <f t="shared" si="54"/>
        <v>15856</v>
      </c>
      <c r="HV36" s="192">
        <f t="shared" si="54"/>
        <v>14917</v>
      </c>
      <c r="HW36" s="192">
        <f t="shared" si="54"/>
        <v>14917</v>
      </c>
      <c r="HX36" s="192">
        <f t="shared" si="54"/>
        <v>14917</v>
      </c>
      <c r="HY36" s="192">
        <f t="shared" si="54"/>
        <v>14917</v>
      </c>
      <c r="HZ36" s="192">
        <f t="shared" si="54"/>
        <v>14917</v>
      </c>
      <c r="IA36" s="192">
        <f t="shared" si="54"/>
        <v>15856</v>
      </c>
      <c r="IB36" s="192">
        <f t="shared" si="54"/>
        <v>15856</v>
      </c>
      <c r="IC36" s="192">
        <f t="shared" si="54"/>
        <v>14917</v>
      </c>
      <c r="ID36" s="192">
        <f t="shared" si="54"/>
        <v>14917</v>
      </c>
      <c r="IE36" s="192">
        <f t="shared" si="54"/>
        <v>14917</v>
      </c>
      <c r="IF36" s="192">
        <f t="shared" si="54"/>
        <v>14917</v>
      </c>
      <c r="IG36" s="192">
        <f t="shared" si="54"/>
        <v>14917</v>
      </c>
      <c r="IH36" s="192">
        <f t="shared" si="54"/>
        <v>15856</v>
      </c>
      <c r="II36" s="192">
        <f t="shared" si="54"/>
        <v>15856</v>
      </c>
      <c r="IJ36" s="192">
        <f t="shared" si="54"/>
        <v>13429</v>
      </c>
      <c r="IK36" s="192">
        <f t="shared" si="54"/>
        <v>13429</v>
      </c>
      <c r="IL36" s="192">
        <f t="shared" si="54"/>
        <v>13429</v>
      </c>
      <c r="IM36" s="192">
        <f t="shared" si="54"/>
        <v>13429</v>
      </c>
      <c r="IN36" s="192">
        <f t="shared" si="54"/>
        <v>13429</v>
      </c>
      <c r="IO36" s="192">
        <f t="shared" si="54"/>
        <v>14917</v>
      </c>
      <c r="IP36" s="192">
        <f t="shared" si="54"/>
        <v>14917</v>
      </c>
      <c r="IQ36" s="192">
        <f t="shared" si="54"/>
        <v>13037</v>
      </c>
      <c r="IR36" s="192">
        <f t="shared" si="54"/>
        <v>13037</v>
      </c>
      <c r="IS36" s="192">
        <f t="shared" si="54"/>
        <v>13037</v>
      </c>
      <c r="IT36" s="192">
        <f t="shared" si="54"/>
        <v>13037</v>
      </c>
      <c r="IU36" s="192">
        <f t="shared" si="54"/>
        <v>13037</v>
      </c>
      <c r="IV36" s="192">
        <f t="shared" si="54"/>
        <v>14917</v>
      </c>
      <c r="IW36" s="192">
        <f t="shared" si="54"/>
        <v>14917</v>
      </c>
      <c r="IX36" s="192">
        <f t="shared" ref="IX36:JV36" si="55">ROUNDUP(IX13*0.87,)</f>
        <v>13037</v>
      </c>
      <c r="IY36" s="192">
        <f t="shared" si="55"/>
        <v>13037</v>
      </c>
      <c r="IZ36" s="192">
        <f t="shared" si="55"/>
        <v>13037</v>
      </c>
      <c r="JA36" s="192">
        <f t="shared" si="55"/>
        <v>13037</v>
      </c>
      <c r="JB36" s="192">
        <f t="shared" si="55"/>
        <v>13037</v>
      </c>
      <c r="JC36" s="192">
        <f t="shared" si="55"/>
        <v>14917</v>
      </c>
      <c r="JD36" s="192">
        <f t="shared" si="55"/>
        <v>14917</v>
      </c>
      <c r="JE36" s="192">
        <f t="shared" si="55"/>
        <v>13037</v>
      </c>
      <c r="JF36" s="192">
        <f t="shared" si="55"/>
        <v>13037</v>
      </c>
      <c r="JG36" s="192">
        <f t="shared" si="55"/>
        <v>13037</v>
      </c>
      <c r="JH36" s="192">
        <f t="shared" si="55"/>
        <v>13037</v>
      </c>
      <c r="JI36" s="192">
        <f t="shared" si="55"/>
        <v>13037</v>
      </c>
      <c r="JJ36" s="192">
        <f t="shared" si="55"/>
        <v>14917</v>
      </c>
      <c r="JK36" s="192">
        <f t="shared" si="55"/>
        <v>14917</v>
      </c>
      <c r="JL36" s="192">
        <f t="shared" si="55"/>
        <v>13037</v>
      </c>
      <c r="JM36" s="192">
        <f t="shared" si="55"/>
        <v>13037</v>
      </c>
      <c r="JN36" s="192">
        <f t="shared" si="55"/>
        <v>13037</v>
      </c>
      <c r="JO36" s="192">
        <f t="shared" si="55"/>
        <v>13037</v>
      </c>
      <c r="JP36" s="192">
        <f t="shared" si="55"/>
        <v>13037</v>
      </c>
      <c r="JQ36" s="192">
        <f t="shared" si="55"/>
        <v>14917</v>
      </c>
      <c r="JR36" s="192">
        <f t="shared" si="55"/>
        <v>14917</v>
      </c>
      <c r="JS36" s="192">
        <f t="shared" si="55"/>
        <v>13977</v>
      </c>
      <c r="JT36" s="192">
        <f t="shared" si="55"/>
        <v>13977</v>
      </c>
      <c r="JU36" s="192">
        <f t="shared" si="55"/>
        <v>13977</v>
      </c>
      <c r="JV36" s="192">
        <f t="shared" si="55"/>
        <v>13977</v>
      </c>
    </row>
    <row r="37" spans="1:282" s="50" customFormat="1" x14ac:dyDescent="0.2">
      <c r="A37" s="180">
        <v>2</v>
      </c>
      <c r="B37" s="192" t="e">
        <f t="shared" ref="B37:C37" si="56">ROUNDUP(B14*0.87,)</f>
        <v>#REF!</v>
      </c>
      <c r="C37" s="192" t="e">
        <f t="shared" si="56"/>
        <v>#REF!</v>
      </c>
      <c r="D37" s="192" t="e">
        <f t="shared" ref="D37:BO37" si="57">ROUNDUP(D14*0.87,)</f>
        <v>#REF!</v>
      </c>
      <c r="E37" s="192" t="e">
        <f t="shared" si="57"/>
        <v>#REF!</v>
      </c>
      <c r="F37" s="192" t="e">
        <f t="shared" si="57"/>
        <v>#REF!</v>
      </c>
      <c r="G37" s="192" t="e">
        <f t="shared" si="57"/>
        <v>#REF!</v>
      </c>
      <c r="H37" s="192">
        <f t="shared" si="57"/>
        <v>32495</v>
      </c>
      <c r="I37" s="192">
        <f t="shared" si="57"/>
        <v>43848</v>
      </c>
      <c r="J37" s="192">
        <f t="shared" si="57"/>
        <v>43848</v>
      </c>
      <c r="K37" s="192">
        <f t="shared" si="57"/>
        <v>43848</v>
      </c>
      <c r="L37" s="192">
        <f t="shared" si="57"/>
        <v>38367</v>
      </c>
      <c r="M37" s="192">
        <f t="shared" si="57"/>
        <v>38367</v>
      </c>
      <c r="N37" s="192">
        <f t="shared" si="57"/>
        <v>38367</v>
      </c>
      <c r="O37" s="192">
        <f t="shared" si="57"/>
        <v>38367</v>
      </c>
      <c r="P37" s="192">
        <f t="shared" si="57"/>
        <v>38367</v>
      </c>
      <c r="Q37" s="192">
        <f t="shared" si="57"/>
        <v>38367</v>
      </c>
      <c r="R37" s="192">
        <f t="shared" si="57"/>
        <v>31634</v>
      </c>
      <c r="S37" s="192">
        <f t="shared" si="57"/>
        <v>18714</v>
      </c>
      <c r="T37" s="192">
        <f t="shared" si="57"/>
        <v>18714</v>
      </c>
      <c r="U37" s="192">
        <f t="shared" si="57"/>
        <v>18714</v>
      </c>
      <c r="V37" s="192">
        <f t="shared" si="57"/>
        <v>18714</v>
      </c>
      <c r="W37" s="192">
        <f t="shared" si="57"/>
        <v>18714</v>
      </c>
      <c r="X37" s="192">
        <f t="shared" si="57"/>
        <v>20280</v>
      </c>
      <c r="Y37" s="192">
        <f t="shared" si="57"/>
        <v>20280</v>
      </c>
      <c r="Z37" s="192">
        <f t="shared" si="57"/>
        <v>20280</v>
      </c>
      <c r="AA37" s="192">
        <f t="shared" si="57"/>
        <v>20280</v>
      </c>
      <c r="AB37" s="192">
        <f t="shared" si="57"/>
        <v>20280</v>
      </c>
      <c r="AC37" s="192">
        <f t="shared" si="57"/>
        <v>18714</v>
      </c>
      <c r="AD37" s="192">
        <f t="shared" si="57"/>
        <v>18714</v>
      </c>
      <c r="AE37" s="192">
        <f t="shared" si="57"/>
        <v>18714</v>
      </c>
      <c r="AF37" s="192">
        <f t="shared" si="57"/>
        <v>18714</v>
      </c>
      <c r="AG37" s="192">
        <f t="shared" si="57"/>
        <v>18714</v>
      </c>
      <c r="AH37" s="192">
        <f t="shared" si="57"/>
        <v>21846</v>
      </c>
      <c r="AI37" s="192">
        <f t="shared" si="57"/>
        <v>21846</v>
      </c>
      <c r="AJ37" s="192">
        <f t="shared" si="57"/>
        <v>21846</v>
      </c>
      <c r="AK37" s="192">
        <f t="shared" si="57"/>
        <v>21846</v>
      </c>
      <c r="AL37" s="192">
        <f t="shared" si="57"/>
        <v>21846</v>
      </c>
      <c r="AM37" s="192">
        <f t="shared" si="57"/>
        <v>23412</v>
      </c>
      <c r="AN37" s="192">
        <f t="shared" si="57"/>
        <v>25370</v>
      </c>
      <c r="AO37" s="192">
        <f t="shared" si="57"/>
        <v>25761</v>
      </c>
      <c r="AP37" s="192">
        <f t="shared" si="57"/>
        <v>25761</v>
      </c>
      <c r="AQ37" s="192">
        <f t="shared" si="57"/>
        <v>25761</v>
      </c>
      <c r="AR37" s="192">
        <f t="shared" si="57"/>
        <v>25761</v>
      </c>
      <c r="AS37" s="192">
        <f t="shared" si="57"/>
        <v>25761</v>
      </c>
      <c r="AT37" s="192">
        <f t="shared" si="57"/>
        <v>25761</v>
      </c>
      <c r="AU37" s="192">
        <f t="shared" si="57"/>
        <v>25761</v>
      </c>
      <c r="AV37" s="192">
        <f t="shared" si="57"/>
        <v>25761</v>
      </c>
      <c r="AW37" s="192">
        <f t="shared" si="57"/>
        <v>25761</v>
      </c>
      <c r="AX37" s="192">
        <f t="shared" si="57"/>
        <v>25761</v>
      </c>
      <c r="AY37" s="192">
        <f t="shared" si="57"/>
        <v>24195</v>
      </c>
      <c r="AZ37" s="192">
        <f t="shared" si="57"/>
        <v>24195</v>
      </c>
      <c r="BA37" s="192">
        <f t="shared" si="57"/>
        <v>25761</v>
      </c>
      <c r="BB37" s="192">
        <f t="shared" si="57"/>
        <v>25761</v>
      </c>
      <c r="BC37" s="192">
        <f t="shared" si="57"/>
        <v>27327</v>
      </c>
      <c r="BD37" s="192">
        <f t="shared" si="57"/>
        <v>29285</v>
      </c>
      <c r="BE37" s="192">
        <f t="shared" si="57"/>
        <v>29285</v>
      </c>
      <c r="BF37" s="192">
        <f t="shared" si="57"/>
        <v>29285</v>
      </c>
      <c r="BG37" s="192">
        <f t="shared" si="57"/>
        <v>29285</v>
      </c>
      <c r="BH37" s="192">
        <f t="shared" si="57"/>
        <v>31242</v>
      </c>
      <c r="BI37" s="192">
        <f t="shared" si="57"/>
        <v>33591</v>
      </c>
      <c r="BJ37" s="192">
        <f t="shared" si="57"/>
        <v>33591</v>
      </c>
      <c r="BK37" s="192">
        <f t="shared" si="57"/>
        <v>31242</v>
      </c>
      <c r="BL37" s="192">
        <f t="shared" si="57"/>
        <v>27327</v>
      </c>
      <c r="BM37" s="192">
        <f t="shared" si="57"/>
        <v>27327</v>
      </c>
      <c r="BN37" s="192">
        <f t="shared" si="57"/>
        <v>29285</v>
      </c>
      <c r="BO37" s="192">
        <f t="shared" si="57"/>
        <v>29285</v>
      </c>
      <c r="BP37" s="192">
        <f t="shared" ref="BP37:CU37" si="58">ROUNDUP(BP14*0.87,)</f>
        <v>22629</v>
      </c>
      <c r="BQ37" s="192">
        <f t="shared" si="58"/>
        <v>22982</v>
      </c>
      <c r="BR37" s="192">
        <f t="shared" si="58"/>
        <v>22982</v>
      </c>
      <c r="BS37" s="192">
        <f t="shared" si="58"/>
        <v>22982</v>
      </c>
      <c r="BT37" s="192">
        <f t="shared" si="58"/>
        <v>21807</v>
      </c>
      <c r="BU37" s="192">
        <f t="shared" si="58"/>
        <v>21807</v>
      </c>
      <c r="BV37" s="192">
        <f t="shared" si="58"/>
        <v>22982</v>
      </c>
      <c r="BW37" s="192">
        <f t="shared" si="58"/>
        <v>22982</v>
      </c>
      <c r="BX37" s="192">
        <f t="shared" si="58"/>
        <v>22982</v>
      </c>
      <c r="BY37" s="192">
        <f t="shared" si="58"/>
        <v>21807</v>
      </c>
      <c r="BZ37" s="192">
        <f t="shared" si="58"/>
        <v>21807</v>
      </c>
      <c r="CA37" s="192">
        <f t="shared" si="58"/>
        <v>21807</v>
      </c>
      <c r="CB37" s="192">
        <f t="shared" si="58"/>
        <v>21807</v>
      </c>
      <c r="CC37" s="192">
        <f t="shared" si="58"/>
        <v>21807</v>
      </c>
      <c r="CD37" s="192">
        <f t="shared" si="58"/>
        <v>21807</v>
      </c>
      <c r="CE37" s="192">
        <f t="shared" si="58"/>
        <v>21807</v>
      </c>
      <c r="CF37" s="192">
        <f t="shared" si="58"/>
        <v>21807</v>
      </c>
      <c r="CG37" s="192">
        <f t="shared" si="58"/>
        <v>21807</v>
      </c>
      <c r="CH37" s="192">
        <f t="shared" si="58"/>
        <v>21807</v>
      </c>
      <c r="CI37" s="192">
        <f t="shared" si="58"/>
        <v>21807</v>
      </c>
      <c r="CJ37" s="192">
        <f t="shared" si="58"/>
        <v>21807</v>
      </c>
      <c r="CK37" s="192">
        <f t="shared" si="58"/>
        <v>21807</v>
      </c>
      <c r="CL37" s="192">
        <f t="shared" si="58"/>
        <v>21807</v>
      </c>
      <c r="CM37" s="192">
        <f t="shared" si="58"/>
        <v>21807</v>
      </c>
      <c r="CN37" s="192">
        <f t="shared" si="58"/>
        <v>21807</v>
      </c>
      <c r="CO37" s="192">
        <f t="shared" si="58"/>
        <v>21807</v>
      </c>
      <c r="CP37" s="192">
        <f t="shared" si="58"/>
        <v>21807</v>
      </c>
      <c r="CQ37" s="192">
        <f t="shared" si="58"/>
        <v>21807</v>
      </c>
      <c r="CR37" s="192">
        <f t="shared" si="58"/>
        <v>21807</v>
      </c>
      <c r="CS37" s="192">
        <f t="shared" si="58"/>
        <v>21807</v>
      </c>
      <c r="CT37" s="192">
        <f t="shared" si="58"/>
        <v>21807</v>
      </c>
      <c r="CU37" s="192">
        <f t="shared" si="58"/>
        <v>21729</v>
      </c>
      <c r="CV37" s="192">
        <f t="shared" ref="CV37:DF37" si="59">ROUNDUP(CV14*0.87,)</f>
        <v>14486</v>
      </c>
      <c r="CW37" s="192">
        <f t="shared" si="59"/>
        <v>14486</v>
      </c>
      <c r="CX37" s="192">
        <f t="shared" si="59"/>
        <v>14877</v>
      </c>
      <c r="CY37" s="192">
        <f t="shared" si="59"/>
        <v>14877</v>
      </c>
      <c r="CZ37" s="192">
        <f t="shared" si="59"/>
        <v>14486</v>
      </c>
      <c r="DA37" s="192">
        <f t="shared" si="59"/>
        <v>14486</v>
      </c>
      <c r="DB37" s="192">
        <f t="shared" si="59"/>
        <v>14486</v>
      </c>
      <c r="DC37" s="192">
        <f t="shared" si="59"/>
        <v>14486</v>
      </c>
      <c r="DD37" s="192">
        <f t="shared" si="59"/>
        <v>14486</v>
      </c>
      <c r="DE37" s="192">
        <f t="shared" si="59"/>
        <v>14877</v>
      </c>
      <c r="DF37" s="192">
        <f t="shared" si="59"/>
        <v>14877</v>
      </c>
      <c r="DG37" s="192">
        <f t="shared" ref="DG37:DY37" si="60">ROUNDUP(DG14*0.87,)</f>
        <v>14486</v>
      </c>
      <c r="DH37" s="192">
        <f t="shared" si="60"/>
        <v>14486</v>
      </c>
      <c r="DI37" s="192">
        <f t="shared" si="60"/>
        <v>14486</v>
      </c>
      <c r="DJ37" s="192">
        <f t="shared" si="60"/>
        <v>13703</v>
      </c>
      <c r="DK37" s="192">
        <f t="shared" si="60"/>
        <v>13703</v>
      </c>
      <c r="DL37" s="192">
        <f t="shared" si="60"/>
        <v>14251</v>
      </c>
      <c r="DM37" s="192">
        <f t="shared" si="60"/>
        <v>14251</v>
      </c>
      <c r="DN37" s="192">
        <f t="shared" si="60"/>
        <v>13703</v>
      </c>
      <c r="DO37" s="192">
        <f t="shared" si="60"/>
        <v>13703</v>
      </c>
      <c r="DP37" s="192">
        <f t="shared" si="60"/>
        <v>13703</v>
      </c>
      <c r="DQ37" s="192">
        <f t="shared" si="60"/>
        <v>13703</v>
      </c>
      <c r="DR37" s="192">
        <f t="shared" si="60"/>
        <v>13703</v>
      </c>
      <c r="DS37" s="192">
        <f t="shared" si="60"/>
        <v>14251</v>
      </c>
      <c r="DT37" s="192">
        <f t="shared" si="60"/>
        <v>14251</v>
      </c>
      <c r="DU37" s="192">
        <f t="shared" si="60"/>
        <v>13703</v>
      </c>
      <c r="DV37" s="192">
        <f t="shared" si="60"/>
        <v>13703</v>
      </c>
      <c r="DW37" s="192">
        <f t="shared" si="60"/>
        <v>13703</v>
      </c>
      <c r="DX37" s="192">
        <f t="shared" si="60"/>
        <v>13703</v>
      </c>
      <c r="DY37" s="192">
        <f t="shared" si="60"/>
        <v>14486</v>
      </c>
      <c r="DZ37" s="192">
        <f t="shared" ref="DZ37:GK37" si="61">ROUNDUP(DZ14*0.87,)</f>
        <v>14251</v>
      </c>
      <c r="EA37" s="192">
        <f t="shared" si="61"/>
        <v>14251</v>
      </c>
      <c r="EB37" s="192">
        <f t="shared" si="61"/>
        <v>14251</v>
      </c>
      <c r="EC37" s="192">
        <f t="shared" si="61"/>
        <v>13311</v>
      </c>
      <c r="ED37" s="192">
        <f t="shared" si="61"/>
        <v>13311</v>
      </c>
      <c r="EE37" s="192">
        <f t="shared" si="61"/>
        <v>13311</v>
      </c>
      <c r="EF37" s="192">
        <f t="shared" si="61"/>
        <v>13311</v>
      </c>
      <c r="EG37" s="192">
        <f t="shared" si="61"/>
        <v>13311</v>
      </c>
      <c r="EH37" s="192">
        <f t="shared" si="61"/>
        <v>14251</v>
      </c>
      <c r="EI37" s="192">
        <f t="shared" si="61"/>
        <v>14251</v>
      </c>
      <c r="EJ37" s="192">
        <f t="shared" si="61"/>
        <v>14251</v>
      </c>
      <c r="EK37" s="192">
        <f t="shared" si="61"/>
        <v>13077</v>
      </c>
      <c r="EL37" s="192">
        <f t="shared" si="61"/>
        <v>13077</v>
      </c>
      <c r="EM37" s="192">
        <f t="shared" si="61"/>
        <v>13077</v>
      </c>
      <c r="EN37" s="192">
        <f t="shared" si="61"/>
        <v>13311</v>
      </c>
      <c r="EO37" s="192">
        <f t="shared" si="61"/>
        <v>13311</v>
      </c>
      <c r="EP37" s="192">
        <f t="shared" si="61"/>
        <v>13077</v>
      </c>
      <c r="EQ37" s="192">
        <f t="shared" si="61"/>
        <v>13077</v>
      </c>
      <c r="ER37" s="192">
        <f t="shared" si="61"/>
        <v>13077</v>
      </c>
      <c r="ES37" s="192">
        <f t="shared" si="61"/>
        <v>13077</v>
      </c>
      <c r="ET37" s="192">
        <f t="shared" si="61"/>
        <v>13077</v>
      </c>
      <c r="EU37" s="192">
        <f t="shared" si="61"/>
        <v>13311</v>
      </c>
      <c r="EV37" s="192">
        <f t="shared" si="61"/>
        <v>13311</v>
      </c>
      <c r="EW37" s="192">
        <f t="shared" si="61"/>
        <v>13077</v>
      </c>
      <c r="EX37" s="192">
        <f t="shared" si="61"/>
        <v>13077</v>
      </c>
      <c r="EY37" s="192">
        <f t="shared" si="61"/>
        <v>13077</v>
      </c>
      <c r="EZ37" s="192">
        <f t="shared" si="61"/>
        <v>13077</v>
      </c>
      <c r="FA37" s="192">
        <f t="shared" si="61"/>
        <v>13077</v>
      </c>
      <c r="FB37" s="192">
        <f t="shared" si="61"/>
        <v>13311</v>
      </c>
      <c r="FC37" s="192">
        <f t="shared" si="61"/>
        <v>13311</v>
      </c>
      <c r="FD37" s="192">
        <f t="shared" si="61"/>
        <v>14486</v>
      </c>
      <c r="FE37" s="192">
        <f t="shared" si="61"/>
        <v>13311</v>
      </c>
      <c r="FF37" s="192">
        <f t="shared" si="61"/>
        <v>13311</v>
      </c>
      <c r="FG37" s="192">
        <f t="shared" si="61"/>
        <v>13311</v>
      </c>
      <c r="FH37" s="192">
        <f t="shared" si="61"/>
        <v>13311</v>
      </c>
      <c r="FI37" s="192">
        <f t="shared" si="61"/>
        <v>19184</v>
      </c>
      <c r="FJ37" s="192">
        <f t="shared" si="61"/>
        <v>19184</v>
      </c>
      <c r="FK37" s="192">
        <f t="shared" si="61"/>
        <v>19184</v>
      </c>
      <c r="FL37" s="192">
        <f t="shared" si="61"/>
        <v>19184</v>
      </c>
      <c r="FM37" s="192">
        <f t="shared" si="61"/>
        <v>19184</v>
      </c>
      <c r="FN37" s="192">
        <f t="shared" si="61"/>
        <v>19184</v>
      </c>
      <c r="FO37" s="192">
        <f t="shared" si="61"/>
        <v>19184</v>
      </c>
      <c r="FP37" s="192">
        <f t="shared" si="61"/>
        <v>19184</v>
      </c>
      <c r="FQ37" s="192">
        <f t="shared" si="61"/>
        <v>19184</v>
      </c>
      <c r="FR37" s="192">
        <f t="shared" si="61"/>
        <v>19184</v>
      </c>
      <c r="FS37" s="192">
        <f t="shared" si="61"/>
        <v>19184</v>
      </c>
      <c r="FT37" s="192">
        <f t="shared" si="61"/>
        <v>19184</v>
      </c>
      <c r="FU37" s="192">
        <f t="shared" si="61"/>
        <v>19184</v>
      </c>
      <c r="FV37" s="192">
        <f t="shared" si="61"/>
        <v>19184</v>
      </c>
      <c r="FW37" s="192">
        <f t="shared" si="61"/>
        <v>19184</v>
      </c>
      <c r="FX37" s="192">
        <f t="shared" si="61"/>
        <v>19184</v>
      </c>
      <c r="FY37" s="192">
        <f t="shared" si="61"/>
        <v>19184</v>
      </c>
      <c r="FZ37" s="192">
        <f t="shared" si="61"/>
        <v>19184</v>
      </c>
      <c r="GA37" s="192">
        <f t="shared" si="61"/>
        <v>19184</v>
      </c>
      <c r="GB37" s="192">
        <f t="shared" si="61"/>
        <v>19184</v>
      </c>
      <c r="GC37" s="192">
        <f t="shared" si="61"/>
        <v>19184</v>
      </c>
      <c r="GD37" s="192">
        <f t="shared" si="61"/>
        <v>19184</v>
      </c>
      <c r="GE37" s="192">
        <f t="shared" si="61"/>
        <v>19184</v>
      </c>
      <c r="GF37" s="192">
        <f t="shared" si="61"/>
        <v>19184</v>
      </c>
      <c r="GG37" s="192">
        <f t="shared" si="61"/>
        <v>13311</v>
      </c>
      <c r="GH37" s="192">
        <f t="shared" si="61"/>
        <v>13311</v>
      </c>
      <c r="GI37" s="192">
        <f t="shared" si="61"/>
        <v>20672</v>
      </c>
      <c r="GJ37" s="192">
        <f t="shared" si="61"/>
        <v>20672</v>
      </c>
      <c r="GK37" s="192">
        <f t="shared" si="61"/>
        <v>20672</v>
      </c>
      <c r="GL37" s="192">
        <f t="shared" ref="GL37:IW37" si="62">ROUNDUP(GL14*0.87,)</f>
        <v>20672</v>
      </c>
      <c r="GM37" s="192">
        <f t="shared" si="62"/>
        <v>20672</v>
      </c>
      <c r="GN37" s="192">
        <f t="shared" si="62"/>
        <v>20672</v>
      </c>
      <c r="GO37" s="192">
        <f t="shared" si="62"/>
        <v>20672</v>
      </c>
      <c r="GP37" s="192">
        <f t="shared" si="62"/>
        <v>20672</v>
      </c>
      <c r="GQ37" s="192">
        <f t="shared" si="62"/>
        <v>20672</v>
      </c>
      <c r="GR37" s="192">
        <f t="shared" si="62"/>
        <v>20672</v>
      </c>
      <c r="GS37" s="192">
        <f t="shared" si="62"/>
        <v>15974</v>
      </c>
      <c r="GT37" s="192">
        <f t="shared" si="62"/>
        <v>15974</v>
      </c>
      <c r="GU37" s="192">
        <f t="shared" si="62"/>
        <v>15974</v>
      </c>
      <c r="GV37" s="192">
        <f t="shared" si="62"/>
        <v>15974</v>
      </c>
      <c r="GW37" s="192">
        <f t="shared" si="62"/>
        <v>16365</v>
      </c>
      <c r="GX37" s="192">
        <f t="shared" si="62"/>
        <v>16365</v>
      </c>
      <c r="GY37" s="192">
        <f t="shared" si="62"/>
        <v>17305</v>
      </c>
      <c r="GZ37" s="192">
        <f t="shared" si="62"/>
        <v>17305</v>
      </c>
      <c r="HA37" s="192">
        <f t="shared" si="62"/>
        <v>16365</v>
      </c>
      <c r="HB37" s="192">
        <f t="shared" si="62"/>
        <v>16365</v>
      </c>
      <c r="HC37" s="192">
        <f t="shared" si="62"/>
        <v>16365</v>
      </c>
      <c r="HD37" s="192">
        <f t="shared" si="62"/>
        <v>16365</v>
      </c>
      <c r="HE37" s="192">
        <f t="shared" si="62"/>
        <v>16365</v>
      </c>
      <c r="HF37" s="192">
        <f t="shared" si="62"/>
        <v>17305</v>
      </c>
      <c r="HG37" s="192">
        <f t="shared" si="62"/>
        <v>17305</v>
      </c>
      <c r="HH37" s="192">
        <f t="shared" si="62"/>
        <v>16365</v>
      </c>
      <c r="HI37" s="192">
        <f t="shared" si="62"/>
        <v>16365</v>
      </c>
      <c r="HJ37" s="192">
        <f t="shared" si="62"/>
        <v>16365</v>
      </c>
      <c r="HK37" s="192">
        <f t="shared" si="62"/>
        <v>16365</v>
      </c>
      <c r="HL37" s="192">
        <f t="shared" si="62"/>
        <v>16365</v>
      </c>
      <c r="HM37" s="192">
        <f t="shared" si="62"/>
        <v>14486</v>
      </c>
      <c r="HN37" s="192">
        <f t="shared" si="62"/>
        <v>17305</v>
      </c>
      <c r="HO37" s="192">
        <f t="shared" si="62"/>
        <v>16365</v>
      </c>
      <c r="HP37" s="192">
        <f t="shared" si="62"/>
        <v>16365</v>
      </c>
      <c r="HQ37" s="192">
        <f t="shared" si="62"/>
        <v>16365</v>
      </c>
      <c r="HR37" s="192">
        <f t="shared" si="62"/>
        <v>16365</v>
      </c>
      <c r="HS37" s="192">
        <f t="shared" si="62"/>
        <v>16365</v>
      </c>
      <c r="HT37" s="192">
        <f t="shared" si="62"/>
        <v>17305</v>
      </c>
      <c r="HU37" s="192">
        <f t="shared" si="62"/>
        <v>17305</v>
      </c>
      <c r="HV37" s="192">
        <f t="shared" si="62"/>
        <v>16365</v>
      </c>
      <c r="HW37" s="192">
        <f t="shared" si="62"/>
        <v>16365</v>
      </c>
      <c r="HX37" s="192">
        <f t="shared" si="62"/>
        <v>16365</v>
      </c>
      <c r="HY37" s="192">
        <f t="shared" si="62"/>
        <v>16365</v>
      </c>
      <c r="HZ37" s="192">
        <f t="shared" si="62"/>
        <v>16365</v>
      </c>
      <c r="IA37" s="192">
        <f t="shared" si="62"/>
        <v>17305</v>
      </c>
      <c r="IB37" s="192">
        <f t="shared" si="62"/>
        <v>17305</v>
      </c>
      <c r="IC37" s="192">
        <f t="shared" si="62"/>
        <v>16365</v>
      </c>
      <c r="ID37" s="192">
        <f t="shared" si="62"/>
        <v>16365</v>
      </c>
      <c r="IE37" s="192">
        <f t="shared" si="62"/>
        <v>16365</v>
      </c>
      <c r="IF37" s="192">
        <f t="shared" si="62"/>
        <v>16365</v>
      </c>
      <c r="IG37" s="192">
        <f t="shared" si="62"/>
        <v>16365</v>
      </c>
      <c r="IH37" s="192">
        <f t="shared" si="62"/>
        <v>17305</v>
      </c>
      <c r="II37" s="192">
        <f t="shared" si="62"/>
        <v>17305</v>
      </c>
      <c r="IJ37" s="192">
        <f t="shared" si="62"/>
        <v>14877</v>
      </c>
      <c r="IK37" s="192">
        <f t="shared" si="62"/>
        <v>14877</v>
      </c>
      <c r="IL37" s="192">
        <f t="shared" si="62"/>
        <v>14877</v>
      </c>
      <c r="IM37" s="192">
        <f t="shared" si="62"/>
        <v>14877</v>
      </c>
      <c r="IN37" s="192">
        <f t="shared" si="62"/>
        <v>14877</v>
      </c>
      <c r="IO37" s="192">
        <f t="shared" si="62"/>
        <v>16365</v>
      </c>
      <c r="IP37" s="192">
        <f t="shared" si="62"/>
        <v>16365</v>
      </c>
      <c r="IQ37" s="192">
        <f t="shared" si="62"/>
        <v>14486</v>
      </c>
      <c r="IR37" s="192">
        <f t="shared" si="62"/>
        <v>14486</v>
      </c>
      <c r="IS37" s="192">
        <f t="shared" si="62"/>
        <v>14486</v>
      </c>
      <c r="IT37" s="192">
        <f t="shared" si="62"/>
        <v>14486</v>
      </c>
      <c r="IU37" s="192">
        <f t="shared" si="62"/>
        <v>14486</v>
      </c>
      <c r="IV37" s="192">
        <f t="shared" si="62"/>
        <v>16365</v>
      </c>
      <c r="IW37" s="192">
        <f t="shared" si="62"/>
        <v>16365</v>
      </c>
      <c r="IX37" s="192">
        <f t="shared" ref="IX37:JV37" si="63">ROUNDUP(IX14*0.87,)</f>
        <v>14486</v>
      </c>
      <c r="IY37" s="192">
        <f t="shared" si="63"/>
        <v>14486</v>
      </c>
      <c r="IZ37" s="192">
        <f t="shared" si="63"/>
        <v>14486</v>
      </c>
      <c r="JA37" s="192">
        <f t="shared" si="63"/>
        <v>14486</v>
      </c>
      <c r="JB37" s="192">
        <f t="shared" si="63"/>
        <v>14486</v>
      </c>
      <c r="JC37" s="192">
        <f t="shared" si="63"/>
        <v>16365</v>
      </c>
      <c r="JD37" s="192">
        <f t="shared" si="63"/>
        <v>16365</v>
      </c>
      <c r="JE37" s="192">
        <f t="shared" si="63"/>
        <v>14486</v>
      </c>
      <c r="JF37" s="192">
        <f t="shared" si="63"/>
        <v>14486</v>
      </c>
      <c r="JG37" s="192">
        <f t="shared" si="63"/>
        <v>14486</v>
      </c>
      <c r="JH37" s="192">
        <f t="shared" si="63"/>
        <v>14486</v>
      </c>
      <c r="JI37" s="192">
        <f t="shared" si="63"/>
        <v>14486</v>
      </c>
      <c r="JJ37" s="192">
        <f t="shared" si="63"/>
        <v>16365</v>
      </c>
      <c r="JK37" s="192">
        <f t="shared" si="63"/>
        <v>16365</v>
      </c>
      <c r="JL37" s="192">
        <f t="shared" si="63"/>
        <v>14486</v>
      </c>
      <c r="JM37" s="192">
        <f t="shared" si="63"/>
        <v>14486</v>
      </c>
      <c r="JN37" s="192">
        <f t="shared" si="63"/>
        <v>14486</v>
      </c>
      <c r="JO37" s="192">
        <f t="shared" si="63"/>
        <v>14486</v>
      </c>
      <c r="JP37" s="192">
        <f t="shared" si="63"/>
        <v>14486</v>
      </c>
      <c r="JQ37" s="192">
        <f t="shared" si="63"/>
        <v>16365</v>
      </c>
      <c r="JR37" s="192">
        <f t="shared" si="63"/>
        <v>16365</v>
      </c>
      <c r="JS37" s="192">
        <f t="shared" si="63"/>
        <v>15426</v>
      </c>
      <c r="JT37" s="192">
        <f t="shared" si="63"/>
        <v>15426</v>
      </c>
      <c r="JU37" s="192">
        <f t="shared" si="63"/>
        <v>15426</v>
      </c>
      <c r="JV37" s="192">
        <f t="shared" si="63"/>
        <v>15426</v>
      </c>
    </row>
    <row r="38" spans="1:282" s="50" customFormat="1" x14ac:dyDescent="0.2">
      <c r="A38" s="42" t="s">
        <v>84</v>
      </c>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192"/>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2"/>
      <c r="FA38" s="192"/>
      <c r="FB38" s="192"/>
      <c r="FC38" s="192"/>
      <c r="FD38" s="192"/>
      <c r="FE38" s="192"/>
      <c r="FF38" s="192"/>
      <c r="FG38" s="192"/>
      <c r="FH38" s="192"/>
      <c r="FI38" s="192"/>
      <c r="FJ38" s="192"/>
      <c r="FK38" s="192"/>
      <c r="FL38" s="192"/>
      <c r="FM38" s="192"/>
      <c r="FN38" s="192"/>
      <c r="FO38" s="192"/>
      <c r="FP38" s="192"/>
      <c r="FQ38" s="192"/>
      <c r="FR38" s="192"/>
      <c r="FS38" s="192"/>
      <c r="FT38" s="192"/>
      <c r="FU38" s="192"/>
      <c r="FV38" s="192"/>
      <c r="FW38" s="192"/>
      <c r="FX38" s="192"/>
      <c r="FY38" s="192"/>
      <c r="FZ38" s="192"/>
      <c r="GA38" s="192"/>
      <c r="GB38" s="192"/>
      <c r="GC38" s="192"/>
      <c r="GD38" s="192"/>
      <c r="GE38" s="192"/>
      <c r="GF38" s="192"/>
      <c r="GG38" s="192"/>
      <c r="GH38" s="192"/>
      <c r="GI38" s="192"/>
      <c r="GJ38" s="192"/>
      <c r="GK38" s="192"/>
      <c r="GL38" s="192"/>
      <c r="GM38" s="192"/>
      <c r="GN38" s="192"/>
      <c r="GO38" s="192"/>
      <c r="GP38" s="192"/>
      <c r="GQ38" s="192"/>
      <c r="GR38" s="192"/>
      <c r="GS38" s="192"/>
      <c r="GT38" s="192"/>
      <c r="GU38" s="192"/>
      <c r="GV38" s="192"/>
      <c r="GW38" s="192"/>
      <c r="GX38" s="192"/>
      <c r="GY38" s="192"/>
      <c r="GZ38" s="192"/>
      <c r="HA38" s="192"/>
      <c r="HB38" s="192"/>
      <c r="HC38" s="192"/>
      <c r="HD38" s="192"/>
      <c r="HE38" s="192"/>
      <c r="HF38" s="192"/>
      <c r="HG38" s="192"/>
      <c r="HH38" s="192"/>
      <c r="HI38" s="192"/>
      <c r="HJ38" s="192"/>
      <c r="HK38" s="192"/>
      <c r="HL38" s="192"/>
      <c r="HM38" s="192"/>
      <c r="HN38" s="192"/>
      <c r="HO38" s="192"/>
      <c r="HP38" s="192"/>
      <c r="HQ38" s="192"/>
      <c r="HR38" s="192"/>
      <c r="HS38" s="192"/>
      <c r="HT38" s="192"/>
      <c r="HU38" s="192"/>
      <c r="HV38" s="192"/>
      <c r="HW38" s="192"/>
      <c r="HX38" s="192"/>
      <c r="HY38" s="192"/>
      <c r="HZ38" s="192"/>
      <c r="IA38" s="192"/>
      <c r="IB38" s="192"/>
      <c r="IC38" s="192"/>
      <c r="ID38" s="192"/>
      <c r="IE38" s="192"/>
      <c r="IF38" s="192"/>
      <c r="IG38" s="192"/>
      <c r="IH38" s="192"/>
      <c r="II38" s="192"/>
      <c r="IJ38" s="192"/>
      <c r="IK38" s="192"/>
      <c r="IL38" s="192"/>
      <c r="IM38" s="192"/>
      <c r="IN38" s="192"/>
      <c r="IO38" s="192"/>
      <c r="IP38" s="192"/>
      <c r="IQ38" s="192"/>
      <c r="IR38" s="192"/>
      <c r="IS38" s="192"/>
      <c r="IT38" s="192"/>
      <c r="IU38" s="192"/>
      <c r="IV38" s="192"/>
      <c r="IW38" s="192"/>
      <c r="IX38" s="192"/>
      <c r="IY38" s="192"/>
      <c r="IZ38" s="192"/>
      <c r="JA38" s="192"/>
      <c r="JB38" s="192"/>
      <c r="JC38" s="192"/>
      <c r="JD38" s="192"/>
      <c r="JE38" s="192"/>
      <c r="JF38" s="192"/>
      <c r="JG38" s="192"/>
      <c r="JH38" s="192"/>
      <c r="JI38" s="192"/>
      <c r="JJ38" s="192"/>
      <c r="JK38" s="192"/>
      <c r="JL38" s="192"/>
      <c r="JM38" s="192"/>
      <c r="JN38" s="192"/>
      <c r="JO38" s="192"/>
      <c r="JP38" s="192"/>
      <c r="JQ38" s="192"/>
      <c r="JR38" s="192"/>
      <c r="JS38" s="192"/>
      <c r="JT38" s="192"/>
      <c r="JU38" s="192"/>
      <c r="JV38" s="192"/>
    </row>
    <row r="39" spans="1:282" s="50" customFormat="1" x14ac:dyDescent="0.2">
      <c r="A39" s="88">
        <f>A30</f>
        <v>1</v>
      </c>
      <c r="B39" s="192" t="e">
        <f t="shared" ref="B39:C39" si="64">ROUNDUP(B16*0.87,)</f>
        <v>#REF!</v>
      </c>
      <c r="C39" s="192" t="e">
        <f t="shared" si="64"/>
        <v>#REF!</v>
      </c>
      <c r="D39" s="192" t="e">
        <f t="shared" ref="D39:BO39" si="65">ROUNDUP(D16*0.87,)</f>
        <v>#REF!</v>
      </c>
      <c r="E39" s="192" t="e">
        <f t="shared" si="65"/>
        <v>#REF!</v>
      </c>
      <c r="F39" s="192" t="e">
        <f t="shared" si="65"/>
        <v>#REF!</v>
      </c>
      <c r="G39" s="192" t="e">
        <f t="shared" si="65"/>
        <v>#REF!</v>
      </c>
      <c r="H39" s="192">
        <f t="shared" si="65"/>
        <v>31516</v>
      </c>
      <c r="I39" s="192">
        <f t="shared" si="65"/>
        <v>42870</v>
      </c>
      <c r="J39" s="192">
        <f t="shared" si="65"/>
        <v>42870</v>
      </c>
      <c r="K39" s="192">
        <f t="shared" si="65"/>
        <v>42870</v>
      </c>
      <c r="L39" s="192">
        <f t="shared" si="65"/>
        <v>37389</v>
      </c>
      <c r="M39" s="192">
        <f t="shared" si="65"/>
        <v>37389</v>
      </c>
      <c r="N39" s="192">
        <f t="shared" si="65"/>
        <v>37389</v>
      </c>
      <c r="O39" s="192">
        <f t="shared" si="65"/>
        <v>37389</v>
      </c>
      <c r="P39" s="192">
        <f t="shared" si="65"/>
        <v>37389</v>
      </c>
      <c r="Q39" s="192">
        <f t="shared" si="65"/>
        <v>37389</v>
      </c>
      <c r="R39" s="192">
        <f t="shared" si="65"/>
        <v>30890</v>
      </c>
      <c r="S39" s="192">
        <f t="shared" si="65"/>
        <v>17970</v>
      </c>
      <c r="T39" s="192">
        <f t="shared" si="65"/>
        <v>17970</v>
      </c>
      <c r="U39" s="192">
        <f t="shared" si="65"/>
        <v>17970</v>
      </c>
      <c r="V39" s="192">
        <f t="shared" si="65"/>
        <v>17970</v>
      </c>
      <c r="W39" s="192">
        <f t="shared" si="65"/>
        <v>17970</v>
      </c>
      <c r="X39" s="192">
        <f t="shared" si="65"/>
        <v>19536</v>
      </c>
      <c r="Y39" s="192">
        <f t="shared" si="65"/>
        <v>19536</v>
      </c>
      <c r="Z39" s="192">
        <f t="shared" si="65"/>
        <v>19536</v>
      </c>
      <c r="AA39" s="192">
        <f t="shared" si="65"/>
        <v>19536</v>
      </c>
      <c r="AB39" s="192">
        <f t="shared" si="65"/>
        <v>19536</v>
      </c>
      <c r="AC39" s="192">
        <f t="shared" si="65"/>
        <v>17970</v>
      </c>
      <c r="AD39" s="192">
        <f t="shared" si="65"/>
        <v>17970</v>
      </c>
      <c r="AE39" s="192">
        <f t="shared" si="65"/>
        <v>17970</v>
      </c>
      <c r="AF39" s="192">
        <f t="shared" si="65"/>
        <v>17970</v>
      </c>
      <c r="AG39" s="192">
        <f t="shared" si="65"/>
        <v>17970</v>
      </c>
      <c r="AH39" s="192">
        <f t="shared" si="65"/>
        <v>21102</v>
      </c>
      <c r="AI39" s="192">
        <f t="shared" si="65"/>
        <v>21102</v>
      </c>
      <c r="AJ39" s="192">
        <f t="shared" si="65"/>
        <v>21102</v>
      </c>
      <c r="AK39" s="192">
        <f t="shared" si="65"/>
        <v>21102</v>
      </c>
      <c r="AL39" s="192">
        <f t="shared" si="65"/>
        <v>21102</v>
      </c>
      <c r="AM39" s="192">
        <f t="shared" si="65"/>
        <v>22668</v>
      </c>
      <c r="AN39" s="192">
        <f t="shared" si="65"/>
        <v>24626</v>
      </c>
      <c r="AO39" s="192">
        <f t="shared" si="65"/>
        <v>25017</v>
      </c>
      <c r="AP39" s="192">
        <f t="shared" si="65"/>
        <v>25017</v>
      </c>
      <c r="AQ39" s="192">
        <f t="shared" si="65"/>
        <v>25017</v>
      </c>
      <c r="AR39" s="192">
        <f t="shared" si="65"/>
        <v>25017</v>
      </c>
      <c r="AS39" s="192">
        <f t="shared" si="65"/>
        <v>25017</v>
      </c>
      <c r="AT39" s="192">
        <f t="shared" si="65"/>
        <v>25017</v>
      </c>
      <c r="AU39" s="192">
        <f t="shared" si="65"/>
        <v>25017</v>
      </c>
      <c r="AV39" s="192">
        <f t="shared" si="65"/>
        <v>25017</v>
      </c>
      <c r="AW39" s="192">
        <f t="shared" si="65"/>
        <v>25017</v>
      </c>
      <c r="AX39" s="192">
        <f t="shared" si="65"/>
        <v>25017</v>
      </c>
      <c r="AY39" s="192">
        <f t="shared" si="65"/>
        <v>23451</v>
      </c>
      <c r="AZ39" s="192">
        <f t="shared" si="65"/>
        <v>23451</v>
      </c>
      <c r="BA39" s="192">
        <f t="shared" si="65"/>
        <v>25017</v>
      </c>
      <c r="BB39" s="192">
        <f t="shared" si="65"/>
        <v>25017</v>
      </c>
      <c r="BC39" s="192">
        <f t="shared" si="65"/>
        <v>26583</v>
      </c>
      <c r="BD39" s="192">
        <f t="shared" si="65"/>
        <v>28541</v>
      </c>
      <c r="BE39" s="192">
        <f t="shared" si="65"/>
        <v>28541</v>
      </c>
      <c r="BF39" s="192">
        <f t="shared" si="65"/>
        <v>28541</v>
      </c>
      <c r="BG39" s="192">
        <f t="shared" si="65"/>
        <v>28541</v>
      </c>
      <c r="BH39" s="192">
        <f t="shared" si="65"/>
        <v>30498</v>
      </c>
      <c r="BI39" s="192">
        <f t="shared" si="65"/>
        <v>32847</v>
      </c>
      <c r="BJ39" s="192">
        <f t="shared" si="65"/>
        <v>32847</v>
      </c>
      <c r="BK39" s="192">
        <f t="shared" si="65"/>
        <v>30498</v>
      </c>
      <c r="BL39" s="192">
        <f t="shared" si="65"/>
        <v>26583</v>
      </c>
      <c r="BM39" s="192">
        <f t="shared" si="65"/>
        <v>26583</v>
      </c>
      <c r="BN39" s="192">
        <f t="shared" si="65"/>
        <v>28541</v>
      </c>
      <c r="BO39" s="192">
        <f t="shared" si="65"/>
        <v>28541</v>
      </c>
      <c r="BP39" s="192">
        <f t="shared" ref="BP39:CU39" si="66">ROUNDUP(BP16*0.87,)</f>
        <v>21885</v>
      </c>
      <c r="BQ39" s="192">
        <f t="shared" si="66"/>
        <v>22238</v>
      </c>
      <c r="BR39" s="192">
        <f t="shared" si="66"/>
        <v>22238</v>
      </c>
      <c r="BS39" s="192">
        <f t="shared" si="66"/>
        <v>22238</v>
      </c>
      <c r="BT39" s="192">
        <f t="shared" si="66"/>
        <v>21063</v>
      </c>
      <c r="BU39" s="192">
        <f t="shared" si="66"/>
        <v>21063</v>
      </c>
      <c r="BV39" s="192">
        <f t="shared" si="66"/>
        <v>22238</v>
      </c>
      <c r="BW39" s="192">
        <f t="shared" si="66"/>
        <v>22238</v>
      </c>
      <c r="BX39" s="192">
        <f t="shared" si="66"/>
        <v>22238</v>
      </c>
      <c r="BY39" s="192">
        <f t="shared" si="66"/>
        <v>21063</v>
      </c>
      <c r="BZ39" s="192">
        <f t="shared" si="66"/>
        <v>21063</v>
      </c>
      <c r="CA39" s="192">
        <f t="shared" si="66"/>
        <v>21063</v>
      </c>
      <c r="CB39" s="192">
        <f t="shared" si="66"/>
        <v>21063</v>
      </c>
      <c r="CC39" s="192">
        <f t="shared" si="66"/>
        <v>21063</v>
      </c>
      <c r="CD39" s="192">
        <f t="shared" si="66"/>
        <v>21063</v>
      </c>
      <c r="CE39" s="192">
        <f t="shared" si="66"/>
        <v>21063</v>
      </c>
      <c r="CF39" s="192">
        <f t="shared" si="66"/>
        <v>21063</v>
      </c>
      <c r="CG39" s="192">
        <f t="shared" si="66"/>
        <v>21063</v>
      </c>
      <c r="CH39" s="192">
        <f t="shared" si="66"/>
        <v>21063</v>
      </c>
      <c r="CI39" s="192">
        <f t="shared" si="66"/>
        <v>21063</v>
      </c>
      <c r="CJ39" s="192">
        <f t="shared" si="66"/>
        <v>21063</v>
      </c>
      <c r="CK39" s="192">
        <f t="shared" si="66"/>
        <v>21063</v>
      </c>
      <c r="CL39" s="192">
        <f t="shared" si="66"/>
        <v>21063</v>
      </c>
      <c r="CM39" s="192">
        <f t="shared" si="66"/>
        <v>21063</v>
      </c>
      <c r="CN39" s="192">
        <f t="shared" si="66"/>
        <v>21063</v>
      </c>
      <c r="CO39" s="192">
        <f t="shared" si="66"/>
        <v>21063</v>
      </c>
      <c r="CP39" s="192">
        <f t="shared" si="66"/>
        <v>21063</v>
      </c>
      <c r="CQ39" s="192">
        <f t="shared" si="66"/>
        <v>21063</v>
      </c>
      <c r="CR39" s="192">
        <f t="shared" si="66"/>
        <v>21063</v>
      </c>
      <c r="CS39" s="192">
        <f t="shared" si="66"/>
        <v>21063</v>
      </c>
      <c r="CT39" s="192">
        <f t="shared" si="66"/>
        <v>21063</v>
      </c>
      <c r="CU39" s="192">
        <f t="shared" si="66"/>
        <v>21063</v>
      </c>
      <c r="CV39" s="192">
        <f t="shared" ref="CV39:DF39" si="67">ROUNDUP(CV16*0.87,)</f>
        <v>13820</v>
      </c>
      <c r="CW39" s="192">
        <f t="shared" si="67"/>
        <v>13820</v>
      </c>
      <c r="CX39" s="192">
        <f t="shared" si="67"/>
        <v>14212</v>
      </c>
      <c r="CY39" s="192">
        <f t="shared" si="67"/>
        <v>14212</v>
      </c>
      <c r="CZ39" s="192">
        <f t="shared" si="67"/>
        <v>13820</v>
      </c>
      <c r="DA39" s="192">
        <f t="shared" si="67"/>
        <v>13820</v>
      </c>
      <c r="DB39" s="192">
        <f t="shared" si="67"/>
        <v>13820</v>
      </c>
      <c r="DC39" s="192">
        <f t="shared" si="67"/>
        <v>13820</v>
      </c>
      <c r="DD39" s="192">
        <f t="shared" si="67"/>
        <v>13820</v>
      </c>
      <c r="DE39" s="192">
        <f t="shared" si="67"/>
        <v>14212</v>
      </c>
      <c r="DF39" s="192">
        <f t="shared" si="67"/>
        <v>14212</v>
      </c>
      <c r="DG39" s="192">
        <f t="shared" ref="DG39:DY39" si="68">ROUNDUP(DG16*0.87,)</f>
        <v>13820</v>
      </c>
      <c r="DH39" s="192">
        <f t="shared" si="68"/>
        <v>13820</v>
      </c>
      <c r="DI39" s="192">
        <f t="shared" si="68"/>
        <v>13820</v>
      </c>
      <c r="DJ39" s="192">
        <f t="shared" si="68"/>
        <v>13037</v>
      </c>
      <c r="DK39" s="192">
        <f t="shared" si="68"/>
        <v>13037</v>
      </c>
      <c r="DL39" s="192">
        <f t="shared" si="68"/>
        <v>13586</v>
      </c>
      <c r="DM39" s="192">
        <f t="shared" si="68"/>
        <v>13586</v>
      </c>
      <c r="DN39" s="192">
        <f t="shared" si="68"/>
        <v>13037</v>
      </c>
      <c r="DO39" s="192">
        <f t="shared" si="68"/>
        <v>13037</v>
      </c>
      <c r="DP39" s="192">
        <f t="shared" si="68"/>
        <v>13037</v>
      </c>
      <c r="DQ39" s="192">
        <f t="shared" si="68"/>
        <v>13037</v>
      </c>
      <c r="DR39" s="192">
        <f t="shared" si="68"/>
        <v>13037</v>
      </c>
      <c r="DS39" s="192">
        <f t="shared" si="68"/>
        <v>13586</v>
      </c>
      <c r="DT39" s="192">
        <f t="shared" si="68"/>
        <v>13586</v>
      </c>
      <c r="DU39" s="192">
        <f t="shared" si="68"/>
        <v>13037</v>
      </c>
      <c r="DV39" s="192">
        <f t="shared" si="68"/>
        <v>13037</v>
      </c>
      <c r="DW39" s="192">
        <f t="shared" si="68"/>
        <v>13037</v>
      </c>
      <c r="DX39" s="192">
        <f t="shared" si="68"/>
        <v>13037</v>
      </c>
      <c r="DY39" s="192">
        <f t="shared" si="68"/>
        <v>13820</v>
      </c>
      <c r="DZ39" s="192">
        <f t="shared" ref="DZ39:GK39" si="69">ROUNDUP(DZ16*0.87,)</f>
        <v>13586</v>
      </c>
      <c r="EA39" s="192">
        <f t="shared" si="69"/>
        <v>13586</v>
      </c>
      <c r="EB39" s="192">
        <f t="shared" si="69"/>
        <v>13586</v>
      </c>
      <c r="EC39" s="192">
        <f t="shared" si="69"/>
        <v>12646</v>
      </c>
      <c r="ED39" s="192">
        <f t="shared" si="69"/>
        <v>12646</v>
      </c>
      <c r="EE39" s="192">
        <f t="shared" si="69"/>
        <v>12646</v>
      </c>
      <c r="EF39" s="192">
        <f t="shared" si="69"/>
        <v>12646</v>
      </c>
      <c r="EG39" s="192">
        <f t="shared" si="69"/>
        <v>12646</v>
      </c>
      <c r="EH39" s="192">
        <f t="shared" si="69"/>
        <v>13586</v>
      </c>
      <c r="EI39" s="192">
        <f t="shared" si="69"/>
        <v>13586</v>
      </c>
      <c r="EJ39" s="192">
        <f t="shared" si="69"/>
        <v>13586</v>
      </c>
      <c r="EK39" s="192">
        <f t="shared" si="69"/>
        <v>12411</v>
      </c>
      <c r="EL39" s="192">
        <f t="shared" si="69"/>
        <v>12411</v>
      </c>
      <c r="EM39" s="192">
        <f t="shared" si="69"/>
        <v>12411</v>
      </c>
      <c r="EN39" s="192">
        <f t="shared" si="69"/>
        <v>12646</v>
      </c>
      <c r="EO39" s="192">
        <f t="shared" si="69"/>
        <v>12646</v>
      </c>
      <c r="EP39" s="192">
        <f t="shared" si="69"/>
        <v>12411</v>
      </c>
      <c r="EQ39" s="192">
        <f t="shared" si="69"/>
        <v>12411</v>
      </c>
      <c r="ER39" s="192">
        <f t="shared" si="69"/>
        <v>12411</v>
      </c>
      <c r="ES39" s="192">
        <f t="shared" si="69"/>
        <v>12411</v>
      </c>
      <c r="ET39" s="192">
        <f t="shared" si="69"/>
        <v>12411</v>
      </c>
      <c r="EU39" s="192">
        <f t="shared" si="69"/>
        <v>12646</v>
      </c>
      <c r="EV39" s="192">
        <f t="shared" si="69"/>
        <v>12646</v>
      </c>
      <c r="EW39" s="192">
        <f t="shared" si="69"/>
        <v>12411</v>
      </c>
      <c r="EX39" s="192">
        <f t="shared" si="69"/>
        <v>12411</v>
      </c>
      <c r="EY39" s="192">
        <f t="shared" si="69"/>
        <v>12411</v>
      </c>
      <c r="EZ39" s="192">
        <f t="shared" si="69"/>
        <v>12411</v>
      </c>
      <c r="FA39" s="192">
        <f t="shared" si="69"/>
        <v>12411</v>
      </c>
      <c r="FB39" s="192">
        <f t="shared" si="69"/>
        <v>12646</v>
      </c>
      <c r="FC39" s="192">
        <f t="shared" si="69"/>
        <v>12646</v>
      </c>
      <c r="FD39" s="192">
        <f t="shared" si="69"/>
        <v>13820</v>
      </c>
      <c r="FE39" s="192">
        <f t="shared" si="69"/>
        <v>12646</v>
      </c>
      <c r="FF39" s="192">
        <f t="shared" si="69"/>
        <v>12646</v>
      </c>
      <c r="FG39" s="192">
        <f t="shared" si="69"/>
        <v>12646</v>
      </c>
      <c r="FH39" s="192">
        <f t="shared" si="69"/>
        <v>12646</v>
      </c>
      <c r="FI39" s="192">
        <f t="shared" si="69"/>
        <v>18518</v>
      </c>
      <c r="FJ39" s="192">
        <f t="shared" si="69"/>
        <v>18518</v>
      </c>
      <c r="FK39" s="192">
        <f t="shared" si="69"/>
        <v>18518</v>
      </c>
      <c r="FL39" s="192">
        <f t="shared" si="69"/>
        <v>18518</v>
      </c>
      <c r="FM39" s="192">
        <f t="shared" si="69"/>
        <v>18518</v>
      </c>
      <c r="FN39" s="192">
        <f t="shared" si="69"/>
        <v>18518</v>
      </c>
      <c r="FO39" s="192">
        <f t="shared" si="69"/>
        <v>18518</v>
      </c>
      <c r="FP39" s="192">
        <f t="shared" si="69"/>
        <v>18518</v>
      </c>
      <c r="FQ39" s="192">
        <f t="shared" si="69"/>
        <v>18518</v>
      </c>
      <c r="FR39" s="192">
        <f t="shared" si="69"/>
        <v>18518</v>
      </c>
      <c r="FS39" s="192">
        <f t="shared" si="69"/>
        <v>18518</v>
      </c>
      <c r="FT39" s="192">
        <f t="shared" si="69"/>
        <v>18518</v>
      </c>
      <c r="FU39" s="192">
        <f t="shared" si="69"/>
        <v>18518</v>
      </c>
      <c r="FV39" s="192">
        <f t="shared" si="69"/>
        <v>18518</v>
      </c>
      <c r="FW39" s="192">
        <f t="shared" si="69"/>
        <v>18518</v>
      </c>
      <c r="FX39" s="192">
        <f t="shared" si="69"/>
        <v>18518</v>
      </c>
      <c r="FY39" s="192">
        <f t="shared" si="69"/>
        <v>18518</v>
      </c>
      <c r="FZ39" s="192">
        <f t="shared" si="69"/>
        <v>18518</v>
      </c>
      <c r="GA39" s="192">
        <f t="shared" si="69"/>
        <v>18518</v>
      </c>
      <c r="GB39" s="192">
        <f t="shared" si="69"/>
        <v>18518</v>
      </c>
      <c r="GC39" s="192">
        <f t="shared" si="69"/>
        <v>18518</v>
      </c>
      <c r="GD39" s="192">
        <f t="shared" si="69"/>
        <v>18518</v>
      </c>
      <c r="GE39" s="192">
        <f t="shared" si="69"/>
        <v>18518</v>
      </c>
      <c r="GF39" s="192">
        <f t="shared" si="69"/>
        <v>18518</v>
      </c>
      <c r="GG39" s="192">
        <f t="shared" si="69"/>
        <v>12646</v>
      </c>
      <c r="GH39" s="192">
        <f t="shared" si="69"/>
        <v>12646</v>
      </c>
      <c r="GI39" s="192">
        <f t="shared" si="69"/>
        <v>20006</v>
      </c>
      <c r="GJ39" s="192">
        <f t="shared" si="69"/>
        <v>20006</v>
      </c>
      <c r="GK39" s="192">
        <f t="shared" si="69"/>
        <v>20006</v>
      </c>
      <c r="GL39" s="192">
        <f t="shared" ref="GL39:IW39" si="70">ROUNDUP(GL16*0.87,)</f>
        <v>20006</v>
      </c>
      <c r="GM39" s="192">
        <f t="shared" si="70"/>
        <v>20006</v>
      </c>
      <c r="GN39" s="192">
        <f t="shared" si="70"/>
        <v>20006</v>
      </c>
      <c r="GO39" s="192">
        <f t="shared" si="70"/>
        <v>20006</v>
      </c>
      <c r="GP39" s="192">
        <f t="shared" si="70"/>
        <v>20006</v>
      </c>
      <c r="GQ39" s="192">
        <f t="shared" si="70"/>
        <v>20006</v>
      </c>
      <c r="GR39" s="192">
        <f t="shared" si="70"/>
        <v>20006</v>
      </c>
      <c r="GS39" s="192">
        <f t="shared" si="70"/>
        <v>15308</v>
      </c>
      <c r="GT39" s="192">
        <f t="shared" si="70"/>
        <v>15308</v>
      </c>
      <c r="GU39" s="192">
        <f t="shared" si="70"/>
        <v>15308</v>
      </c>
      <c r="GV39" s="192">
        <f t="shared" si="70"/>
        <v>15308</v>
      </c>
      <c r="GW39" s="192">
        <f t="shared" si="70"/>
        <v>15700</v>
      </c>
      <c r="GX39" s="192">
        <f t="shared" si="70"/>
        <v>15700</v>
      </c>
      <c r="GY39" s="192">
        <f t="shared" si="70"/>
        <v>16639</v>
      </c>
      <c r="GZ39" s="192">
        <f t="shared" si="70"/>
        <v>16639</v>
      </c>
      <c r="HA39" s="192">
        <f t="shared" si="70"/>
        <v>15700</v>
      </c>
      <c r="HB39" s="192">
        <f t="shared" si="70"/>
        <v>15700</v>
      </c>
      <c r="HC39" s="192">
        <f t="shared" si="70"/>
        <v>15700</v>
      </c>
      <c r="HD39" s="192">
        <f t="shared" si="70"/>
        <v>15700</v>
      </c>
      <c r="HE39" s="192">
        <f t="shared" si="70"/>
        <v>15700</v>
      </c>
      <c r="HF39" s="192">
        <f t="shared" si="70"/>
        <v>16639</v>
      </c>
      <c r="HG39" s="192">
        <f t="shared" si="70"/>
        <v>16639</v>
      </c>
      <c r="HH39" s="192">
        <f t="shared" si="70"/>
        <v>15700</v>
      </c>
      <c r="HI39" s="192">
        <f t="shared" si="70"/>
        <v>15700</v>
      </c>
      <c r="HJ39" s="192">
        <f t="shared" si="70"/>
        <v>15700</v>
      </c>
      <c r="HK39" s="192">
        <f t="shared" si="70"/>
        <v>15700</v>
      </c>
      <c r="HL39" s="192">
        <f t="shared" si="70"/>
        <v>15700</v>
      </c>
      <c r="HM39" s="192">
        <f t="shared" si="70"/>
        <v>13820</v>
      </c>
      <c r="HN39" s="192">
        <f t="shared" si="70"/>
        <v>16639</v>
      </c>
      <c r="HO39" s="192">
        <f t="shared" si="70"/>
        <v>15700</v>
      </c>
      <c r="HP39" s="192">
        <f t="shared" si="70"/>
        <v>15700</v>
      </c>
      <c r="HQ39" s="192">
        <f t="shared" si="70"/>
        <v>15700</v>
      </c>
      <c r="HR39" s="192">
        <f t="shared" si="70"/>
        <v>15700</v>
      </c>
      <c r="HS39" s="192">
        <f t="shared" si="70"/>
        <v>15700</v>
      </c>
      <c r="HT39" s="192">
        <f t="shared" si="70"/>
        <v>16639</v>
      </c>
      <c r="HU39" s="192">
        <f t="shared" si="70"/>
        <v>16639</v>
      </c>
      <c r="HV39" s="192">
        <f t="shared" si="70"/>
        <v>15700</v>
      </c>
      <c r="HW39" s="192">
        <f t="shared" si="70"/>
        <v>15700</v>
      </c>
      <c r="HX39" s="192">
        <f t="shared" si="70"/>
        <v>15700</v>
      </c>
      <c r="HY39" s="192">
        <f t="shared" si="70"/>
        <v>15700</v>
      </c>
      <c r="HZ39" s="192">
        <f t="shared" si="70"/>
        <v>15700</v>
      </c>
      <c r="IA39" s="192">
        <f t="shared" si="70"/>
        <v>16639</v>
      </c>
      <c r="IB39" s="192">
        <f t="shared" si="70"/>
        <v>16639</v>
      </c>
      <c r="IC39" s="192">
        <f t="shared" si="70"/>
        <v>15700</v>
      </c>
      <c r="ID39" s="192">
        <f t="shared" si="70"/>
        <v>15700</v>
      </c>
      <c r="IE39" s="192">
        <f t="shared" si="70"/>
        <v>15700</v>
      </c>
      <c r="IF39" s="192">
        <f t="shared" si="70"/>
        <v>15700</v>
      </c>
      <c r="IG39" s="192">
        <f t="shared" si="70"/>
        <v>15700</v>
      </c>
      <c r="IH39" s="192">
        <f t="shared" si="70"/>
        <v>16639</v>
      </c>
      <c r="II39" s="192">
        <f t="shared" si="70"/>
        <v>16639</v>
      </c>
      <c r="IJ39" s="192">
        <f t="shared" si="70"/>
        <v>14212</v>
      </c>
      <c r="IK39" s="192">
        <f t="shared" si="70"/>
        <v>14212</v>
      </c>
      <c r="IL39" s="192">
        <f t="shared" si="70"/>
        <v>14212</v>
      </c>
      <c r="IM39" s="192">
        <f t="shared" si="70"/>
        <v>14212</v>
      </c>
      <c r="IN39" s="192">
        <f t="shared" si="70"/>
        <v>14212</v>
      </c>
      <c r="IO39" s="192">
        <f t="shared" si="70"/>
        <v>15700</v>
      </c>
      <c r="IP39" s="192">
        <f t="shared" si="70"/>
        <v>15700</v>
      </c>
      <c r="IQ39" s="192">
        <f t="shared" si="70"/>
        <v>13820</v>
      </c>
      <c r="IR39" s="192">
        <f t="shared" si="70"/>
        <v>13820</v>
      </c>
      <c r="IS39" s="192">
        <f t="shared" si="70"/>
        <v>13820</v>
      </c>
      <c r="IT39" s="192">
        <f t="shared" si="70"/>
        <v>13820</v>
      </c>
      <c r="IU39" s="192">
        <f t="shared" si="70"/>
        <v>13820</v>
      </c>
      <c r="IV39" s="192">
        <f t="shared" si="70"/>
        <v>15700</v>
      </c>
      <c r="IW39" s="192">
        <f t="shared" si="70"/>
        <v>15700</v>
      </c>
      <c r="IX39" s="192">
        <f t="shared" ref="IX39:JV39" si="71">ROUNDUP(IX16*0.87,)</f>
        <v>13820</v>
      </c>
      <c r="IY39" s="192">
        <f t="shared" si="71"/>
        <v>13820</v>
      </c>
      <c r="IZ39" s="192">
        <f t="shared" si="71"/>
        <v>13820</v>
      </c>
      <c r="JA39" s="192">
        <f t="shared" si="71"/>
        <v>13820</v>
      </c>
      <c r="JB39" s="192">
        <f t="shared" si="71"/>
        <v>13820</v>
      </c>
      <c r="JC39" s="192">
        <f t="shared" si="71"/>
        <v>15700</v>
      </c>
      <c r="JD39" s="192">
        <f t="shared" si="71"/>
        <v>15700</v>
      </c>
      <c r="JE39" s="192">
        <f t="shared" si="71"/>
        <v>13820</v>
      </c>
      <c r="JF39" s="192">
        <f t="shared" si="71"/>
        <v>13820</v>
      </c>
      <c r="JG39" s="192">
        <f t="shared" si="71"/>
        <v>13820</v>
      </c>
      <c r="JH39" s="192">
        <f t="shared" si="71"/>
        <v>13820</v>
      </c>
      <c r="JI39" s="192">
        <f t="shared" si="71"/>
        <v>13820</v>
      </c>
      <c r="JJ39" s="192">
        <f t="shared" si="71"/>
        <v>15700</v>
      </c>
      <c r="JK39" s="192">
        <f t="shared" si="71"/>
        <v>15700</v>
      </c>
      <c r="JL39" s="192">
        <f t="shared" si="71"/>
        <v>13820</v>
      </c>
      <c r="JM39" s="192">
        <f t="shared" si="71"/>
        <v>13820</v>
      </c>
      <c r="JN39" s="192">
        <f t="shared" si="71"/>
        <v>13820</v>
      </c>
      <c r="JO39" s="192">
        <f t="shared" si="71"/>
        <v>13820</v>
      </c>
      <c r="JP39" s="192">
        <f t="shared" si="71"/>
        <v>13820</v>
      </c>
      <c r="JQ39" s="192">
        <f t="shared" si="71"/>
        <v>15700</v>
      </c>
      <c r="JR39" s="192">
        <f t="shared" si="71"/>
        <v>15700</v>
      </c>
      <c r="JS39" s="192">
        <f t="shared" si="71"/>
        <v>14760</v>
      </c>
      <c r="JT39" s="192">
        <f t="shared" si="71"/>
        <v>14760</v>
      </c>
      <c r="JU39" s="192">
        <f t="shared" si="71"/>
        <v>14760</v>
      </c>
      <c r="JV39" s="192">
        <f t="shared" si="71"/>
        <v>14760</v>
      </c>
    </row>
    <row r="40" spans="1:282" s="50" customFormat="1" x14ac:dyDescent="0.2">
      <c r="A40" s="88">
        <f>A31</f>
        <v>2</v>
      </c>
      <c r="B40" s="192" t="e">
        <f t="shared" ref="B40:C40" si="72">ROUNDUP(B17*0.87,)</f>
        <v>#REF!</v>
      </c>
      <c r="C40" s="192" t="e">
        <f t="shared" si="72"/>
        <v>#REF!</v>
      </c>
      <c r="D40" s="192" t="e">
        <f t="shared" ref="D40:BO40" si="73">ROUNDUP(D17*0.87,)</f>
        <v>#REF!</v>
      </c>
      <c r="E40" s="192" t="e">
        <f t="shared" si="73"/>
        <v>#REF!</v>
      </c>
      <c r="F40" s="192" t="e">
        <f t="shared" si="73"/>
        <v>#REF!</v>
      </c>
      <c r="G40" s="192" t="e">
        <f t="shared" si="73"/>
        <v>#REF!</v>
      </c>
      <c r="H40" s="192">
        <f t="shared" si="73"/>
        <v>33278</v>
      </c>
      <c r="I40" s="192">
        <f t="shared" si="73"/>
        <v>44631</v>
      </c>
      <c r="J40" s="192">
        <f t="shared" si="73"/>
        <v>44631</v>
      </c>
      <c r="K40" s="192">
        <f t="shared" si="73"/>
        <v>44631</v>
      </c>
      <c r="L40" s="192">
        <f t="shared" si="73"/>
        <v>39150</v>
      </c>
      <c r="M40" s="192">
        <f t="shared" si="73"/>
        <v>39150</v>
      </c>
      <c r="N40" s="192">
        <f t="shared" si="73"/>
        <v>39150</v>
      </c>
      <c r="O40" s="192">
        <f t="shared" si="73"/>
        <v>39150</v>
      </c>
      <c r="P40" s="192">
        <f t="shared" si="73"/>
        <v>39150</v>
      </c>
      <c r="Q40" s="192">
        <f t="shared" si="73"/>
        <v>39150</v>
      </c>
      <c r="R40" s="192">
        <f t="shared" si="73"/>
        <v>32417</v>
      </c>
      <c r="S40" s="192">
        <f t="shared" si="73"/>
        <v>19497</v>
      </c>
      <c r="T40" s="192">
        <f t="shared" si="73"/>
        <v>19497</v>
      </c>
      <c r="U40" s="192">
        <f t="shared" si="73"/>
        <v>19497</v>
      </c>
      <c r="V40" s="192">
        <f t="shared" si="73"/>
        <v>19497</v>
      </c>
      <c r="W40" s="192">
        <f t="shared" si="73"/>
        <v>19497</v>
      </c>
      <c r="X40" s="192">
        <f t="shared" si="73"/>
        <v>21063</v>
      </c>
      <c r="Y40" s="192">
        <f t="shared" si="73"/>
        <v>21063</v>
      </c>
      <c r="Z40" s="192">
        <f t="shared" si="73"/>
        <v>21063</v>
      </c>
      <c r="AA40" s="192">
        <f t="shared" si="73"/>
        <v>21063</v>
      </c>
      <c r="AB40" s="192">
        <f t="shared" si="73"/>
        <v>21063</v>
      </c>
      <c r="AC40" s="192">
        <f t="shared" si="73"/>
        <v>19497</v>
      </c>
      <c r="AD40" s="192">
        <f t="shared" si="73"/>
        <v>19497</v>
      </c>
      <c r="AE40" s="192">
        <f t="shared" si="73"/>
        <v>19497</v>
      </c>
      <c r="AF40" s="192">
        <f t="shared" si="73"/>
        <v>19497</v>
      </c>
      <c r="AG40" s="192">
        <f t="shared" si="73"/>
        <v>19497</v>
      </c>
      <c r="AH40" s="192">
        <f t="shared" si="73"/>
        <v>22629</v>
      </c>
      <c r="AI40" s="192">
        <f t="shared" si="73"/>
        <v>22629</v>
      </c>
      <c r="AJ40" s="192">
        <f t="shared" si="73"/>
        <v>22629</v>
      </c>
      <c r="AK40" s="192">
        <f t="shared" si="73"/>
        <v>22629</v>
      </c>
      <c r="AL40" s="192">
        <f t="shared" si="73"/>
        <v>22629</v>
      </c>
      <c r="AM40" s="192">
        <f t="shared" si="73"/>
        <v>24195</v>
      </c>
      <c r="AN40" s="192">
        <f t="shared" si="73"/>
        <v>26153</v>
      </c>
      <c r="AO40" s="192">
        <f t="shared" si="73"/>
        <v>26544</v>
      </c>
      <c r="AP40" s="192">
        <f t="shared" si="73"/>
        <v>26544</v>
      </c>
      <c r="AQ40" s="192">
        <f t="shared" si="73"/>
        <v>26544</v>
      </c>
      <c r="AR40" s="192">
        <f t="shared" si="73"/>
        <v>26544</v>
      </c>
      <c r="AS40" s="192">
        <f t="shared" si="73"/>
        <v>26544</v>
      </c>
      <c r="AT40" s="192">
        <f t="shared" si="73"/>
        <v>26544</v>
      </c>
      <c r="AU40" s="192">
        <f t="shared" si="73"/>
        <v>26544</v>
      </c>
      <c r="AV40" s="192">
        <f t="shared" si="73"/>
        <v>26544</v>
      </c>
      <c r="AW40" s="192">
        <f t="shared" si="73"/>
        <v>26544</v>
      </c>
      <c r="AX40" s="192">
        <f t="shared" si="73"/>
        <v>26544</v>
      </c>
      <c r="AY40" s="192">
        <f t="shared" si="73"/>
        <v>24978</v>
      </c>
      <c r="AZ40" s="192">
        <f t="shared" si="73"/>
        <v>24978</v>
      </c>
      <c r="BA40" s="192">
        <f t="shared" si="73"/>
        <v>26544</v>
      </c>
      <c r="BB40" s="192">
        <f t="shared" si="73"/>
        <v>26544</v>
      </c>
      <c r="BC40" s="192">
        <f t="shared" si="73"/>
        <v>28110</v>
      </c>
      <c r="BD40" s="192">
        <f t="shared" si="73"/>
        <v>30068</v>
      </c>
      <c r="BE40" s="192">
        <f t="shared" si="73"/>
        <v>30068</v>
      </c>
      <c r="BF40" s="192">
        <f t="shared" si="73"/>
        <v>30068</v>
      </c>
      <c r="BG40" s="192">
        <f t="shared" si="73"/>
        <v>30068</v>
      </c>
      <c r="BH40" s="192">
        <f t="shared" si="73"/>
        <v>32025</v>
      </c>
      <c r="BI40" s="192">
        <f t="shared" si="73"/>
        <v>34374</v>
      </c>
      <c r="BJ40" s="192">
        <f t="shared" si="73"/>
        <v>34374</v>
      </c>
      <c r="BK40" s="192">
        <f t="shared" si="73"/>
        <v>32025</v>
      </c>
      <c r="BL40" s="192">
        <f t="shared" si="73"/>
        <v>28110</v>
      </c>
      <c r="BM40" s="192">
        <f t="shared" si="73"/>
        <v>28110</v>
      </c>
      <c r="BN40" s="192">
        <f t="shared" si="73"/>
        <v>30068</v>
      </c>
      <c r="BO40" s="192">
        <f t="shared" si="73"/>
        <v>30068</v>
      </c>
      <c r="BP40" s="192">
        <f t="shared" ref="BP40:CU40" si="74">ROUNDUP(BP17*0.87,)</f>
        <v>23412</v>
      </c>
      <c r="BQ40" s="192">
        <f t="shared" si="74"/>
        <v>23765</v>
      </c>
      <c r="BR40" s="192">
        <f t="shared" si="74"/>
        <v>23765</v>
      </c>
      <c r="BS40" s="192">
        <f t="shared" si="74"/>
        <v>23765</v>
      </c>
      <c r="BT40" s="192">
        <f t="shared" si="74"/>
        <v>22590</v>
      </c>
      <c r="BU40" s="192">
        <f t="shared" si="74"/>
        <v>22590</v>
      </c>
      <c r="BV40" s="192">
        <f t="shared" si="74"/>
        <v>23765</v>
      </c>
      <c r="BW40" s="192">
        <f t="shared" si="74"/>
        <v>23765</v>
      </c>
      <c r="BX40" s="192">
        <f t="shared" si="74"/>
        <v>23765</v>
      </c>
      <c r="BY40" s="192">
        <f t="shared" si="74"/>
        <v>22590</v>
      </c>
      <c r="BZ40" s="192">
        <f t="shared" si="74"/>
        <v>22590</v>
      </c>
      <c r="CA40" s="192">
        <f t="shared" si="74"/>
        <v>22590</v>
      </c>
      <c r="CB40" s="192">
        <f t="shared" si="74"/>
        <v>22590</v>
      </c>
      <c r="CC40" s="192">
        <f t="shared" si="74"/>
        <v>22590</v>
      </c>
      <c r="CD40" s="192">
        <f t="shared" si="74"/>
        <v>22590</v>
      </c>
      <c r="CE40" s="192">
        <f t="shared" si="74"/>
        <v>22590</v>
      </c>
      <c r="CF40" s="192">
        <f t="shared" si="74"/>
        <v>22590</v>
      </c>
      <c r="CG40" s="192">
        <f t="shared" si="74"/>
        <v>22590</v>
      </c>
      <c r="CH40" s="192">
        <f t="shared" si="74"/>
        <v>22590</v>
      </c>
      <c r="CI40" s="192">
        <f t="shared" si="74"/>
        <v>22590</v>
      </c>
      <c r="CJ40" s="192">
        <f t="shared" si="74"/>
        <v>22590</v>
      </c>
      <c r="CK40" s="192">
        <f t="shared" si="74"/>
        <v>22590</v>
      </c>
      <c r="CL40" s="192">
        <f t="shared" si="74"/>
        <v>22590</v>
      </c>
      <c r="CM40" s="192">
        <f t="shared" si="74"/>
        <v>22590</v>
      </c>
      <c r="CN40" s="192">
        <f t="shared" si="74"/>
        <v>22590</v>
      </c>
      <c r="CO40" s="192">
        <f t="shared" si="74"/>
        <v>22590</v>
      </c>
      <c r="CP40" s="192">
        <f t="shared" si="74"/>
        <v>22590</v>
      </c>
      <c r="CQ40" s="192">
        <f t="shared" si="74"/>
        <v>22590</v>
      </c>
      <c r="CR40" s="192">
        <f t="shared" si="74"/>
        <v>22590</v>
      </c>
      <c r="CS40" s="192">
        <f t="shared" si="74"/>
        <v>22590</v>
      </c>
      <c r="CT40" s="192">
        <f t="shared" si="74"/>
        <v>22590</v>
      </c>
      <c r="CU40" s="192">
        <f t="shared" si="74"/>
        <v>22590</v>
      </c>
      <c r="CV40" s="192">
        <f t="shared" ref="CV40:DF40" si="75">ROUNDUP(CV17*0.87,)</f>
        <v>15269</v>
      </c>
      <c r="CW40" s="192">
        <f t="shared" si="75"/>
        <v>15269</v>
      </c>
      <c r="CX40" s="192">
        <f t="shared" si="75"/>
        <v>15660</v>
      </c>
      <c r="CY40" s="192">
        <f t="shared" si="75"/>
        <v>15660</v>
      </c>
      <c r="CZ40" s="192">
        <f t="shared" si="75"/>
        <v>15269</v>
      </c>
      <c r="DA40" s="192">
        <f t="shared" si="75"/>
        <v>15269</v>
      </c>
      <c r="DB40" s="192">
        <f t="shared" si="75"/>
        <v>15269</v>
      </c>
      <c r="DC40" s="192">
        <f t="shared" si="75"/>
        <v>15269</v>
      </c>
      <c r="DD40" s="192">
        <f t="shared" si="75"/>
        <v>15269</v>
      </c>
      <c r="DE40" s="192">
        <f t="shared" si="75"/>
        <v>15660</v>
      </c>
      <c r="DF40" s="192">
        <f t="shared" si="75"/>
        <v>15660</v>
      </c>
      <c r="DG40" s="192">
        <f t="shared" ref="DG40:DY40" si="76">ROUNDUP(DG17*0.87,)</f>
        <v>15269</v>
      </c>
      <c r="DH40" s="192">
        <f t="shared" si="76"/>
        <v>15269</v>
      </c>
      <c r="DI40" s="192">
        <f t="shared" si="76"/>
        <v>15269</v>
      </c>
      <c r="DJ40" s="192">
        <f t="shared" si="76"/>
        <v>14486</v>
      </c>
      <c r="DK40" s="192">
        <f t="shared" si="76"/>
        <v>14486</v>
      </c>
      <c r="DL40" s="192">
        <f t="shared" si="76"/>
        <v>15034</v>
      </c>
      <c r="DM40" s="192">
        <f t="shared" si="76"/>
        <v>15034</v>
      </c>
      <c r="DN40" s="192">
        <f t="shared" si="76"/>
        <v>14486</v>
      </c>
      <c r="DO40" s="192">
        <f t="shared" si="76"/>
        <v>14486</v>
      </c>
      <c r="DP40" s="192">
        <f t="shared" si="76"/>
        <v>14486</v>
      </c>
      <c r="DQ40" s="192">
        <f t="shared" si="76"/>
        <v>14486</v>
      </c>
      <c r="DR40" s="192">
        <f t="shared" si="76"/>
        <v>14486</v>
      </c>
      <c r="DS40" s="192">
        <f t="shared" si="76"/>
        <v>15034</v>
      </c>
      <c r="DT40" s="192">
        <f t="shared" si="76"/>
        <v>15034</v>
      </c>
      <c r="DU40" s="192">
        <f t="shared" si="76"/>
        <v>14486</v>
      </c>
      <c r="DV40" s="192">
        <f t="shared" si="76"/>
        <v>14486</v>
      </c>
      <c r="DW40" s="192">
        <f t="shared" si="76"/>
        <v>14486</v>
      </c>
      <c r="DX40" s="192">
        <f t="shared" si="76"/>
        <v>14486</v>
      </c>
      <c r="DY40" s="192">
        <f t="shared" si="76"/>
        <v>15269</v>
      </c>
      <c r="DZ40" s="192">
        <f t="shared" ref="DZ40:GK40" si="77">ROUNDUP(DZ17*0.87,)</f>
        <v>15034</v>
      </c>
      <c r="EA40" s="192">
        <f t="shared" si="77"/>
        <v>15034</v>
      </c>
      <c r="EB40" s="192">
        <f t="shared" si="77"/>
        <v>15034</v>
      </c>
      <c r="EC40" s="192">
        <f t="shared" si="77"/>
        <v>14094</v>
      </c>
      <c r="ED40" s="192">
        <f t="shared" si="77"/>
        <v>14094</v>
      </c>
      <c r="EE40" s="192">
        <f t="shared" si="77"/>
        <v>14094</v>
      </c>
      <c r="EF40" s="192">
        <f t="shared" si="77"/>
        <v>14094</v>
      </c>
      <c r="EG40" s="192">
        <f t="shared" si="77"/>
        <v>14094</v>
      </c>
      <c r="EH40" s="192">
        <f t="shared" si="77"/>
        <v>15034</v>
      </c>
      <c r="EI40" s="192">
        <f t="shared" si="77"/>
        <v>15034</v>
      </c>
      <c r="EJ40" s="192">
        <f t="shared" si="77"/>
        <v>15034</v>
      </c>
      <c r="EK40" s="192">
        <f t="shared" si="77"/>
        <v>13860</v>
      </c>
      <c r="EL40" s="192">
        <f t="shared" si="77"/>
        <v>13860</v>
      </c>
      <c r="EM40" s="192">
        <f t="shared" si="77"/>
        <v>13860</v>
      </c>
      <c r="EN40" s="192">
        <f t="shared" si="77"/>
        <v>14094</v>
      </c>
      <c r="EO40" s="192">
        <f t="shared" si="77"/>
        <v>14094</v>
      </c>
      <c r="EP40" s="192">
        <f t="shared" si="77"/>
        <v>13860</v>
      </c>
      <c r="EQ40" s="192">
        <f t="shared" si="77"/>
        <v>13860</v>
      </c>
      <c r="ER40" s="192">
        <f t="shared" si="77"/>
        <v>13860</v>
      </c>
      <c r="ES40" s="192">
        <f t="shared" si="77"/>
        <v>13860</v>
      </c>
      <c r="ET40" s="192">
        <f t="shared" si="77"/>
        <v>13860</v>
      </c>
      <c r="EU40" s="192">
        <f t="shared" si="77"/>
        <v>14094</v>
      </c>
      <c r="EV40" s="192">
        <f t="shared" si="77"/>
        <v>14094</v>
      </c>
      <c r="EW40" s="192">
        <f t="shared" si="77"/>
        <v>13860</v>
      </c>
      <c r="EX40" s="192">
        <f t="shared" si="77"/>
        <v>13860</v>
      </c>
      <c r="EY40" s="192">
        <f t="shared" si="77"/>
        <v>13860</v>
      </c>
      <c r="EZ40" s="192">
        <f t="shared" si="77"/>
        <v>13860</v>
      </c>
      <c r="FA40" s="192">
        <f t="shared" si="77"/>
        <v>13860</v>
      </c>
      <c r="FB40" s="192">
        <f t="shared" si="77"/>
        <v>14094</v>
      </c>
      <c r="FC40" s="192">
        <f t="shared" si="77"/>
        <v>14094</v>
      </c>
      <c r="FD40" s="192">
        <f t="shared" si="77"/>
        <v>15269</v>
      </c>
      <c r="FE40" s="192">
        <f t="shared" si="77"/>
        <v>14094</v>
      </c>
      <c r="FF40" s="192">
        <f t="shared" si="77"/>
        <v>14094</v>
      </c>
      <c r="FG40" s="192">
        <f t="shared" si="77"/>
        <v>14094</v>
      </c>
      <c r="FH40" s="192">
        <f t="shared" si="77"/>
        <v>14094</v>
      </c>
      <c r="FI40" s="192">
        <f t="shared" si="77"/>
        <v>19967</v>
      </c>
      <c r="FJ40" s="192">
        <f t="shared" si="77"/>
        <v>19967</v>
      </c>
      <c r="FK40" s="192">
        <f t="shared" si="77"/>
        <v>19967</v>
      </c>
      <c r="FL40" s="192">
        <f t="shared" si="77"/>
        <v>19967</v>
      </c>
      <c r="FM40" s="192">
        <f t="shared" si="77"/>
        <v>19967</v>
      </c>
      <c r="FN40" s="192">
        <f t="shared" si="77"/>
        <v>19967</v>
      </c>
      <c r="FO40" s="192">
        <f t="shared" si="77"/>
        <v>19967</v>
      </c>
      <c r="FP40" s="192">
        <f t="shared" si="77"/>
        <v>19967</v>
      </c>
      <c r="FQ40" s="192">
        <f t="shared" si="77"/>
        <v>19967</v>
      </c>
      <c r="FR40" s="192">
        <f t="shared" si="77"/>
        <v>19967</v>
      </c>
      <c r="FS40" s="192">
        <f t="shared" si="77"/>
        <v>19967</v>
      </c>
      <c r="FT40" s="192">
        <f t="shared" si="77"/>
        <v>19967</v>
      </c>
      <c r="FU40" s="192">
        <f t="shared" si="77"/>
        <v>19967</v>
      </c>
      <c r="FV40" s="192">
        <f t="shared" si="77"/>
        <v>19967</v>
      </c>
      <c r="FW40" s="192">
        <f t="shared" si="77"/>
        <v>19967</v>
      </c>
      <c r="FX40" s="192">
        <f t="shared" si="77"/>
        <v>19967</v>
      </c>
      <c r="FY40" s="192">
        <f t="shared" si="77"/>
        <v>19967</v>
      </c>
      <c r="FZ40" s="192">
        <f t="shared" si="77"/>
        <v>19967</v>
      </c>
      <c r="GA40" s="192">
        <f t="shared" si="77"/>
        <v>19967</v>
      </c>
      <c r="GB40" s="192">
        <f t="shared" si="77"/>
        <v>19967</v>
      </c>
      <c r="GC40" s="192">
        <f t="shared" si="77"/>
        <v>19967</v>
      </c>
      <c r="GD40" s="192">
        <f t="shared" si="77"/>
        <v>19967</v>
      </c>
      <c r="GE40" s="192">
        <f t="shared" si="77"/>
        <v>19967</v>
      </c>
      <c r="GF40" s="192">
        <f t="shared" si="77"/>
        <v>19967</v>
      </c>
      <c r="GG40" s="192">
        <f t="shared" si="77"/>
        <v>14094</v>
      </c>
      <c r="GH40" s="192">
        <f t="shared" si="77"/>
        <v>14094</v>
      </c>
      <c r="GI40" s="192">
        <f t="shared" si="77"/>
        <v>21455</v>
      </c>
      <c r="GJ40" s="192">
        <f t="shared" si="77"/>
        <v>21455</v>
      </c>
      <c r="GK40" s="192">
        <f t="shared" si="77"/>
        <v>21455</v>
      </c>
      <c r="GL40" s="192">
        <f t="shared" ref="GL40:IW40" si="78">ROUNDUP(GL17*0.87,)</f>
        <v>21455</v>
      </c>
      <c r="GM40" s="192">
        <f t="shared" si="78"/>
        <v>21455</v>
      </c>
      <c r="GN40" s="192">
        <f t="shared" si="78"/>
        <v>21455</v>
      </c>
      <c r="GO40" s="192">
        <f t="shared" si="78"/>
        <v>21455</v>
      </c>
      <c r="GP40" s="192">
        <f t="shared" si="78"/>
        <v>21455</v>
      </c>
      <c r="GQ40" s="192">
        <f t="shared" si="78"/>
        <v>21455</v>
      </c>
      <c r="GR40" s="192">
        <f t="shared" si="78"/>
        <v>21455</v>
      </c>
      <c r="GS40" s="192">
        <f t="shared" si="78"/>
        <v>16757</v>
      </c>
      <c r="GT40" s="192">
        <f t="shared" si="78"/>
        <v>16757</v>
      </c>
      <c r="GU40" s="192">
        <f t="shared" si="78"/>
        <v>16757</v>
      </c>
      <c r="GV40" s="192">
        <f t="shared" si="78"/>
        <v>16757</v>
      </c>
      <c r="GW40" s="192">
        <f t="shared" si="78"/>
        <v>17148</v>
      </c>
      <c r="GX40" s="192">
        <f t="shared" si="78"/>
        <v>17148</v>
      </c>
      <c r="GY40" s="192">
        <f t="shared" si="78"/>
        <v>18088</v>
      </c>
      <c r="GZ40" s="192">
        <f t="shared" si="78"/>
        <v>18088</v>
      </c>
      <c r="HA40" s="192">
        <f t="shared" si="78"/>
        <v>17148</v>
      </c>
      <c r="HB40" s="192">
        <f t="shared" si="78"/>
        <v>17148</v>
      </c>
      <c r="HC40" s="192">
        <f t="shared" si="78"/>
        <v>17148</v>
      </c>
      <c r="HD40" s="192">
        <f t="shared" si="78"/>
        <v>17148</v>
      </c>
      <c r="HE40" s="192">
        <f t="shared" si="78"/>
        <v>17148</v>
      </c>
      <c r="HF40" s="192">
        <f t="shared" si="78"/>
        <v>18088</v>
      </c>
      <c r="HG40" s="192">
        <f t="shared" si="78"/>
        <v>18088</v>
      </c>
      <c r="HH40" s="192">
        <f t="shared" si="78"/>
        <v>17148</v>
      </c>
      <c r="HI40" s="192">
        <f t="shared" si="78"/>
        <v>17148</v>
      </c>
      <c r="HJ40" s="192">
        <f t="shared" si="78"/>
        <v>17148</v>
      </c>
      <c r="HK40" s="192">
        <f t="shared" si="78"/>
        <v>17148</v>
      </c>
      <c r="HL40" s="192">
        <f t="shared" si="78"/>
        <v>17148</v>
      </c>
      <c r="HM40" s="192">
        <f t="shared" si="78"/>
        <v>15269</v>
      </c>
      <c r="HN40" s="192">
        <f t="shared" si="78"/>
        <v>18088</v>
      </c>
      <c r="HO40" s="192">
        <f t="shared" si="78"/>
        <v>17148</v>
      </c>
      <c r="HP40" s="192">
        <f t="shared" si="78"/>
        <v>17148</v>
      </c>
      <c r="HQ40" s="192">
        <f t="shared" si="78"/>
        <v>17148</v>
      </c>
      <c r="HR40" s="192">
        <f t="shared" si="78"/>
        <v>17148</v>
      </c>
      <c r="HS40" s="192">
        <f t="shared" si="78"/>
        <v>17148</v>
      </c>
      <c r="HT40" s="192">
        <f t="shared" si="78"/>
        <v>18088</v>
      </c>
      <c r="HU40" s="192">
        <f t="shared" si="78"/>
        <v>18088</v>
      </c>
      <c r="HV40" s="192">
        <f t="shared" si="78"/>
        <v>17148</v>
      </c>
      <c r="HW40" s="192">
        <f t="shared" si="78"/>
        <v>17148</v>
      </c>
      <c r="HX40" s="192">
        <f t="shared" si="78"/>
        <v>17148</v>
      </c>
      <c r="HY40" s="192">
        <f t="shared" si="78"/>
        <v>17148</v>
      </c>
      <c r="HZ40" s="192">
        <f t="shared" si="78"/>
        <v>17148</v>
      </c>
      <c r="IA40" s="192">
        <f t="shared" si="78"/>
        <v>18088</v>
      </c>
      <c r="IB40" s="192">
        <f t="shared" si="78"/>
        <v>18088</v>
      </c>
      <c r="IC40" s="192">
        <f t="shared" si="78"/>
        <v>17148</v>
      </c>
      <c r="ID40" s="192">
        <f t="shared" si="78"/>
        <v>17148</v>
      </c>
      <c r="IE40" s="192">
        <f t="shared" si="78"/>
        <v>17148</v>
      </c>
      <c r="IF40" s="192">
        <f t="shared" si="78"/>
        <v>17148</v>
      </c>
      <c r="IG40" s="192">
        <f t="shared" si="78"/>
        <v>17148</v>
      </c>
      <c r="IH40" s="192">
        <f t="shared" si="78"/>
        <v>18088</v>
      </c>
      <c r="II40" s="192">
        <f t="shared" si="78"/>
        <v>18088</v>
      </c>
      <c r="IJ40" s="192">
        <f t="shared" si="78"/>
        <v>15660</v>
      </c>
      <c r="IK40" s="192">
        <f t="shared" si="78"/>
        <v>15660</v>
      </c>
      <c r="IL40" s="192">
        <f t="shared" si="78"/>
        <v>15660</v>
      </c>
      <c r="IM40" s="192">
        <f t="shared" si="78"/>
        <v>15660</v>
      </c>
      <c r="IN40" s="192">
        <f t="shared" si="78"/>
        <v>15660</v>
      </c>
      <c r="IO40" s="192">
        <f t="shared" si="78"/>
        <v>17148</v>
      </c>
      <c r="IP40" s="192">
        <f t="shared" si="78"/>
        <v>17148</v>
      </c>
      <c r="IQ40" s="192">
        <f t="shared" si="78"/>
        <v>15269</v>
      </c>
      <c r="IR40" s="192">
        <f t="shared" si="78"/>
        <v>15269</v>
      </c>
      <c r="IS40" s="192">
        <f t="shared" si="78"/>
        <v>15269</v>
      </c>
      <c r="IT40" s="192">
        <f t="shared" si="78"/>
        <v>15269</v>
      </c>
      <c r="IU40" s="192">
        <f t="shared" si="78"/>
        <v>15269</v>
      </c>
      <c r="IV40" s="192">
        <f t="shared" si="78"/>
        <v>17148</v>
      </c>
      <c r="IW40" s="192">
        <f t="shared" si="78"/>
        <v>17148</v>
      </c>
      <c r="IX40" s="192">
        <f t="shared" ref="IX40:JV40" si="79">ROUNDUP(IX17*0.87,)</f>
        <v>15269</v>
      </c>
      <c r="IY40" s="192">
        <f t="shared" si="79"/>
        <v>15269</v>
      </c>
      <c r="IZ40" s="192">
        <f t="shared" si="79"/>
        <v>15269</v>
      </c>
      <c r="JA40" s="192">
        <f t="shared" si="79"/>
        <v>15269</v>
      </c>
      <c r="JB40" s="192">
        <f t="shared" si="79"/>
        <v>15269</v>
      </c>
      <c r="JC40" s="192">
        <f t="shared" si="79"/>
        <v>17148</v>
      </c>
      <c r="JD40" s="192">
        <f t="shared" si="79"/>
        <v>17148</v>
      </c>
      <c r="JE40" s="192">
        <f t="shared" si="79"/>
        <v>15269</v>
      </c>
      <c r="JF40" s="192">
        <f t="shared" si="79"/>
        <v>15269</v>
      </c>
      <c r="JG40" s="192">
        <f t="shared" si="79"/>
        <v>15269</v>
      </c>
      <c r="JH40" s="192">
        <f t="shared" si="79"/>
        <v>15269</v>
      </c>
      <c r="JI40" s="192">
        <f t="shared" si="79"/>
        <v>15269</v>
      </c>
      <c r="JJ40" s="192">
        <f t="shared" si="79"/>
        <v>17148</v>
      </c>
      <c r="JK40" s="192">
        <f t="shared" si="79"/>
        <v>17148</v>
      </c>
      <c r="JL40" s="192">
        <f t="shared" si="79"/>
        <v>15269</v>
      </c>
      <c r="JM40" s="192">
        <f t="shared" si="79"/>
        <v>15269</v>
      </c>
      <c r="JN40" s="192">
        <f t="shared" si="79"/>
        <v>15269</v>
      </c>
      <c r="JO40" s="192">
        <f t="shared" si="79"/>
        <v>15269</v>
      </c>
      <c r="JP40" s="192">
        <f t="shared" si="79"/>
        <v>15269</v>
      </c>
      <c r="JQ40" s="192">
        <f t="shared" si="79"/>
        <v>17148</v>
      </c>
      <c r="JR40" s="192">
        <f t="shared" si="79"/>
        <v>17148</v>
      </c>
      <c r="JS40" s="192">
        <f t="shared" si="79"/>
        <v>16209</v>
      </c>
      <c r="JT40" s="192">
        <f t="shared" si="79"/>
        <v>16209</v>
      </c>
      <c r="JU40" s="192">
        <f t="shared" si="79"/>
        <v>16209</v>
      </c>
      <c r="JV40" s="192">
        <f t="shared" si="79"/>
        <v>16209</v>
      </c>
    </row>
    <row r="41" spans="1:282" s="50" customFormat="1" x14ac:dyDescent="0.2">
      <c r="A41" s="42" t="s">
        <v>85</v>
      </c>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2"/>
      <c r="DV41" s="192"/>
      <c r="DW41" s="192"/>
      <c r="DX41" s="192"/>
      <c r="DY41" s="192"/>
      <c r="DZ41" s="192"/>
      <c r="EA41" s="192"/>
      <c r="EB41" s="192"/>
      <c r="EC41" s="192"/>
      <c r="ED41" s="192"/>
      <c r="EE41" s="192"/>
      <c r="EF41" s="192"/>
      <c r="EG41" s="192"/>
      <c r="EH41" s="192"/>
      <c r="EI41" s="192"/>
      <c r="EJ41" s="192"/>
      <c r="EK41" s="192"/>
      <c r="EL41" s="192"/>
      <c r="EM41" s="192"/>
      <c r="EN41" s="192"/>
      <c r="EO41" s="192"/>
      <c r="EP41" s="192"/>
      <c r="EQ41" s="192"/>
      <c r="ER41" s="192"/>
      <c r="ES41" s="192"/>
      <c r="ET41" s="192"/>
      <c r="EU41" s="192"/>
      <c r="EV41" s="192"/>
      <c r="EW41" s="192"/>
      <c r="EX41" s="192"/>
      <c r="EY41" s="192"/>
      <c r="EZ41" s="192"/>
      <c r="FA41" s="192"/>
      <c r="FB41" s="192"/>
      <c r="FC41" s="192"/>
      <c r="FD41" s="192"/>
      <c r="FE41" s="192"/>
      <c r="FF41" s="192"/>
      <c r="FG41" s="192"/>
      <c r="FH41" s="192"/>
      <c r="FI41" s="192"/>
      <c r="FJ41" s="192"/>
      <c r="FK41" s="192"/>
      <c r="FL41" s="192"/>
      <c r="FM41" s="192"/>
      <c r="FN41" s="192"/>
      <c r="FO41" s="192"/>
      <c r="FP41" s="192"/>
      <c r="FQ41" s="192"/>
      <c r="FR41" s="192"/>
      <c r="FS41" s="192"/>
      <c r="FT41" s="192"/>
      <c r="FU41" s="192"/>
      <c r="FV41" s="192"/>
      <c r="FW41" s="192"/>
      <c r="FX41" s="192"/>
      <c r="FY41" s="192"/>
      <c r="FZ41" s="192"/>
      <c r="GA41" s="192"/>
      <c r="GB41" s="192"/>
      <c r="GC41" s="192"/>
      <c r="GD41" s="192"/>
      <c r="GE41" s="192"/>
      <c r="GF41" s="192"/>
      <c r="GG41" s="192"/>
      <c r="GH41" s="192"/>
      <c r="GI41" s="192"/>
      <c r="GJ41" s="192"/>
      <c r="GK41" s="192"/>
      <c r="GL41" s="192"/>
      <c r="GM41" s="192"/>
      <c r="GN41" s="192"/>
      <c r="GO41" s="192"/>
      <c r="GP41" s="192"/>
      <c r="GQ41" s="192"/>
      <c r="GR41" s="192"/>
      <c r="GS41" s="192"/>
      <c r="GT41" s="192"/>
      <c r="GU41" s="192"/>
      <c r="GV41" s="192"/>
      <c r="GW41" s="192"/>
      <c r="GX41" s="192"/>
      <c r="GY41" s="192"/>
      <c r="GZ41" s="192"/>
      <c r="HA41" s="192"/>
      <c r="HB41" s="192"/>
      <c r="HC41" s="192"/>
      <c r="HD41" s="192"/>
      <c r="HE41" s="192"/>
      <c r="HF41" s="192"/>
      <c r="HG41" s="192"/>
      <c r="HH41" s="192"/>
      <c r="HI41" s="192"/>
      <c r="HJ41" s="192"/>
      <c r="HK41" s="192"/>
      <c r="HL41" s="192"/>
      <c r="HM41" s="192"/>
      <c r="HN41" s="192"/>
      <c r="HO41" s="192"/>
      <c r="HP41" s="192"/>
      <c r="HQ41" s="192"/>
      <c r="HR41" s="192"/>
      <c r="HS41" s="192"/>
      <c r="HT41" s="192"/>
      <c r="HU41" s="192"/>
      <c r="HV41" s="192"/>
      <c r="HW41" s="192"/>
      <c r="HX41" s="192"/>
      <c r="HY41" s="192"/>
      <c r="HZ41" s="192"/>
      <c r="IA41" s="192"/>
      <c r="IB41" s="192"/>
      <c r="IC41" s="192"/>
      <c r="ID41" s="192"/>
      <c r="IE41" s="192"/>
      <c r="IF41" s="192"/>
      <c r="IG41" s="192"/>
      <c r="IH41" s="192"/>
      <c r="II41" s="192"/>
      <c r="IJ41" s="192"/>
      <c r="IK41" s="192"/>
      <c r="IL41" s="192"/>
      <c r="IM41" s="192"/>
      <c r="IN41" s="192"/>
      <c r="IO41" s="192"/>
      <c r="IP41" s="192"/>
      <c r="IQ41" s="192"/>
      <c r="IR41" s="192"/>
      <c r="IS41" s="192"/>
      <c r="IT41" s="192"/>
      <c r="IU41" s="192"/>
      <c r="IV41" s="192"/>
      <c r="IW41" s="192"/>
      <c r="IX41" s="192"/>
      <c r="IY41" s="192"/>
      <c r="IZ41" s="192"/>
      <c r="JA41" s="192"/>
      <c r="JB41" s="192"/>
      <c r="JC41" s="192"/>
      <c r="JD41" s="192"/>
      <c r="JE41" s="192"/>
      <c r="JF41" s="192"/>
      <c r="JG41" s="192"/>
      <c r="JH41" s="192"/>
      <c r="JI41" s="192"/>
      <c r="JJ41" s="192"/>
      <c r="JK41" s="192"/>
      <c r="JL41" s="192"/>
      <c r="JM41" s="192"/>
      <c r="JN41" s="192"/>
      <c r="JO41" s="192"/>
      <c r="JP41" s="192"/>
      <c r="JQ41" s="192"/>
      <c r="JR41" s="192"/>
      <c r="JS41" s="192"/>
      <c r="JT41" s="192"/>
      <c r="JU41" s="192"/>
      <c r="JV41" s="192"/>
    </row>
    <row r="42" spans="1:282" s="50" customFormat="1" x14ac:dyDescent="0.2">
      <c r="A42" s="88">
        <f>A30</f>
        <v>1</v>
      </c>
      <c r="B42" s="192" t="e">
        <f t="shared" ref="B42:C42" si="80">ROUNDUP(B19*0.87,)</f>
        <v>#REF!</v>
      </c>
      <c r="C42" s="192" t="e">
        <f t="shared" si="80"/>
        <v>#REF!</v>
      </c>
      <c r="D42" s="192" t="e">
        <f t="shared" ref="D42:BO42" si="81">ROUNDUP(D19*0.87,)</f>
        <v>#REF!</v>
      </c>
      <c r="E42" s="192" t="e">
        <f t="shared" si="81"/>
        <v>#REF!</v>
      </c>
      <c r="F42" s="192" t="e">
        <f t="shared" si="81"/>
        <v>#REF!</v>
      </c>
      <c r="G42" s="192" t="e">
        <f t="shared" si="81"/>
        <v>#REF!</v>
      </c>
      <c r="H42" s="192">
        <f t="shared" si="81"/>
        <v>33082</v>
      </c>
      <c r="I42" s="192">
        <f t="shared" si="81"/>
        <v>44436</v>
      </c>
      <c r="J42" s="192">
        <f t="shared" si="81"/>
        <v>44436</v>
      </c>
      <c r="K42" s="192">
        <f t="shared" si="81"/>
        <v>44436</v>
      </c>
      <c r="L42" s="192">
        <f t="shared" si="81"/>
        <v>38955</v>
      </c>
      <c r="M42" s="192">
        <f t="shared" si="81"/>
        <v>38955</v>
      </c>
      <c r="N42" s="192">
        <f t="shared" si="81"/>
        <v>38955</v>
      </c>
      <c r="O42" s="192">
        <f t="shared" si="81"/>
        <v>38955</v>
      </c>
      <c r="P42" s="192">
        <f t="shared" si="81"/>
        <v>38955</v>
      </c>
      <c r="Q42" s="192">
        <f t="shared" si="81"/>
        <v>38955</v>
      </c>
      <c r="R42" s="192">
        <f t="shared" si="81"/>
        <v>32064</v>
      </c>
      <c r="S42" s="192">
        <f t="shared" si="81"/>
        <v>19145</v>
      </c>
      <c r="T42" s="192">
        <f t="shared" si="81"/>
        <v>19145</v>
      </c>
      <c r="U42" s="192">
        <f t="shared" si="81"/>
        <v>19145</v>
      </c>
      <c r="V42" s="192">
        <f t="shared" si="81"/>
        <v>19145</v>
      </c>
      <c r="W42" s="192">
        <f t="shared" si="81"/>
        <v>19145</v>
      </c>
      <c r="X42" s="192">
        <f t="shared" si="81"/>
        <v>20711</v>
      </c>
      <c r="Y42" s="192">
        <f t="shared" si="81"/>
        <v>20711</v>
      </c>
      <c r="Z42" s="192">
        <f t="shared" si="81"/>
        <v>20711</v>
      </c>
      <c r="AA42" s="192">
        <f t="shared" si="81"/>
        <v>20711</v>
      </c>
      <c r="AB42" s="192">
        <f t="shared" si="81"/>
        <v>20711</v>
      </c>
      <c r="AC42" s="192">
        <f t="shared" si="81"/>
        <v>19145</v>
      </c>
      <c r="AD42" s="192">
        <f t="shared" si="81"/>
        <v>19145</v>
      </c>
      <c r="AE42" s="192">
        <f t="shared" si="81"/>
        <v>19145</v>
      </c>
      <c r="AF42" s="192">
        <f t="shared" si="81"/>
        <v>19145</v>
      </c>
      <c r="AG42" s="192">
        <f t="shared" si="81"/>
        <v>19145</v>
      </c>
      <c r="AH42" s="192">
        <f t="shared" si="81"/>
        <v>22277</v>
      </c>
      <c r="AI42" s="192">
        <f t="shared" si="81"/>
        <v>22277</v>
      </c>
      <c r="AJ42" s="192">
        <f t="shared" si="81"/>
        <v>22277</v>
      </c>
      <c r="AK42" s="192">
        <f t="shared" si="81"/>
        <v>22277</v>
      </c>
      <c r="AL42" s="192">
        <f t="shared" si="81"/>
        <v>22277</v>
      </c>
      <c r="AM42" s="192">
        <f t="shared" si="81"/>
        <v>23843</v>
      </c>
      <c r="AN42" s="192">
        <f t="shared" si="81"/>
        <v>25800</v>
      </c>
      <c r="AO42" s="192">
        <f t="shared" si="81"/>
        <v>26348</v>
      </c>
      <c r="AP42" s="192">
        <f t="shared" si="81"/>
        <v>26348</v>
      </c>
      <c r="AQ42" s="192">
        <f t="shared" si="81"/>
        <v>26348</v>
      </c>
      <c r="AR42" s="192">
        <f t="shared" si="81"/>
        <v>26348</v>
      </c>
      <c r="AS42" s="192">
        <f t="shared" si="81"/>
        <v>26348</v>
      </c>
      <c r="AT42" s="192">
        <f t="shared" si="81"/>
        <v>26348</v>
      </c>
      <c r="AU42" s="192">
        <f t="shared" si="81"/>
        <v>26348</v>
      </c>
      <c r="AV42" s="192">
        <f t="shared" si="81"/>
        <v>26348</v>
      </c>
      <c r="AW42" s="192">
        <f t="shared" si="81"/>
        <v>26348</v>
      </c>
      <c r="AX42" s="192">
        <f t="shared" si="81"/>
        <v>26348</v>
      </c>
      <c r="AY42" s="192">
        <f t="shared" si="81"/>
        <v>24782</v>
      </c>
      <c r="AZ42" s="192">
        <f t="shared" si="81"/>
        <v>24782</v>
      </c>
      <c r="BA42" s="192">
        <f t="shared" si="81"/>
        <v>26348</v>
      </c>
      <c r="BB42" s="192">
        <f t="shared" si="81"/>
        <v>26348</v>
      </c>
      <c r="BC42" s="192">
        <f t="shared" si="81"/>
        <v>27914</v>
      </c>
      <c r="BD42" s="192">
        <f t="shared" si="81"/>
        <v>29872</v>
      </c>
      <c r="BE42" s="192">
        <f t="shared" si="81"/>
        <v>29872</v>
      </c>
      <c r="BF42" s="192">
        <f t="shared" si="81"/>
        <v>29872</v>
      </c>
      <c r="BG42" s="192">
        <f t="shared" si="81"/>
        <v>29872</v>
      </c>
      <c r="BH42" s="192">
        <f t="shared" si="81"/>
        <v>31829</v>
      </c>
      <c r="BI42" s="192">
        <f t="shared" si="81"/>
        <v>34178</v>
      </c>
      <c r="BJ42" s="192">
        <f t="shared" si="81"/>
        <v>34178</v>
      </c>
      <c r="BK42" s="192">
        <f t="shared" si="81"/>
        <v>31829</v>
      </c>
      <c r="BL42" s="192">
        <f t="shared" si="81"/>
        <v>27914</v>
      </c>
      <c r="BM42" s="192">
        <f t="shared" si="81"/>
        <v>27914</v>
      </c>
      <c r="BN42" s="192">
        <f t="shared" si="81"/>
        <v>29872</v>
      </c>
      <c r="BO42" s="192">
        <f t="shared" si="81"/>
        <v>29872</v>
      </c>
      <c r="BP42" s="192">
        <f t="shared" ref="BP42:CU42" si="82">ROUNDUP(BP19*0.87,)</f>
        <v>23216</v>
      </c>
      <c r="BQ42" s="192">
        <f t="shared" si="82"/>
        <v>23569</v>
      </c>
      <c r="BR42" s="192">
        <f t="shared" si="82"/>
        <v>23569</v>
      </c>
      <c r="BS42" s="192">
        <f t="shared" si="82"/>
        <v>23569</v>
      </c>
      <c r="BT42" s="192">
        <f t="shared" si="82"/>
        <v>22394</v>
      </c>
      <c r="BU42" s="192">
        <f t="shared" si="82"/>
        <v>22394</v>
      </c>
      <c r="BV42" s="192">
        <f t="shared" si="82"/>
        <v>23569</v>
      </c>
      <c r="BW42" s="192">
        <f t="shared" si="82"/>
        <v>23569</v>
      </c>
      <c r="BX42" s="192">
        <f t="shared" si="82"/>
        <v>23569</v>
      </c>
      <c r="BY42" s="192">
        <f t="shared" si="82"/>
        <v>22238</v>
      </c>
      <c r="BZ42" s="192">
        <f t="shared" si="82"/>
        <v>22238</v>
      </c>
      <c r="CA42" s="192">
        <f t="shared" si="82"/>
        <v>22238</v>
      </c>
      <c r="CB42" s="192">
        <f t="shared" si="82"/>
        <v>22238</v>
      </c>
      <c r="CC42" s="192">
        <f t="shared" si="82"/>
        <v>22238</v>
      </c>
      <c r="CD42" s="192">
        <f t="shared" si="82"/>
        <v>22238</v>
      </c>
      <c r="CE42" s="192">
        <f t="shared" si="82"/>
        <v>22238</v>
      </c>
      <c r="CF42" s="192">
        <f t="shared" si="82"/>
        <v>22238</v>
      </c>
      <c r="CG42" s="192">
        <f t="shared" si="82"/>
        <v>22238</v>
      </c>
      <c r="CH42" s="192">
        <f t="shared" si="82"/>
        <v>22238</v>
      </c>
      <c r="CI42" s="192">
        <f t="shared" si="82"/>
        <v>22238</v>
      </c>
      <c r="CJ42" s="192">
        <f t="shared" si="82"/>
        <v>22238</v>
      </c>
      <c r="CK42" s="192">
        <f t="shared" si="82"/>
        <v>22238</v>
      </c>
      <c r="CL42" s="192">
        <f t="shared" si="82"/>
        <v>22238</v>
      </c>
      <c r="CM42" s="192">
        <f t="shared" si="82"/>
        <v>22238</v>
      </c>
      <c r="CN42" s="192">
        <f t="shared" si="82"/>
        <v>22238</v>
      </c>
      <c r="CO42" s="192">
        <f t="shared" si="82"/>
        <v>22238</v>
      </c>
      <c r="CP42" s="192">
        <f t="shared" si="82"/>
        <v>22238</v>
      </c>
      <c r="CQ42" s="192">
        <f t="shared" si="82"/>
        <v>22238</v>
      </c>
      <c r="CR42" s="192">
        <f t="shared" si="82"/>
        <v>22238</v>
      </c>
      <c r="CS42" s="192">
        <f t="shared" si="82"/>
        <v>22238</v>
      </c>
      <c r="CT42" s="192">
        <f t="shared" si="82"/>
        <v>22238</v>
      </c>
      <c r="CU42" s="192">
        <f t="shared" si="82"/>
        <v>22238</v>
      </c>
      <c r="CV42" s="192">
        <f t="shared" ref="CV42:DF42" si="83">ROUNDUP(CV19*0.87,)</f>
        <v>14995</v>
      </c>
      <c r="CW42" s="192">
        <f t="shared" si="83"/>
        <v>14995</v>
      </c>
      <c r="CX42" s="192">
        <f t="shared" si="83"/>
        <v>15386</v>
      </c>
      <c r="CY42" s="192">
        <f t="shared" si="83"/>
        <v>15386</v>
      </c>
      <c r="CZ42" s="192">
        <f t="shared" si="83"/>
        <v>14995</v>
      </c>
      <c r="DA42" s="192">
        <f t="shared" si="83"/>
        <v>14995</v>
      </c>
      <c r="DB42" s="192">
        <f t="shared" si="83"/>
        <v>14995</v>
      </c>
      <c r="DC42" s="192">
        <f t="shared" si="83"/>
        <v>14995</v>
      </c>
      <c r="DD42" s="192">
        <f t="shared" si="83"/>
        <v>14995</v>
      </c>
      <c r="DE42" s="192">
        <f t="shared" si="83"/>
        <v>15386</v>
      </c>
      <c r="DF42" s="192">
        <f t="shared" si="83"/>
        <v>15386</v>
      </c>
      <c r="DG42" s="192">
        <f t="shared" ref="DG42:DY42" si="84">ROUNDUP(DG19*0.87,)</f>
        <v>14995</v>
      </c>
      <c r="DH42" s="192">
        <f t="shared" si="84"/>
        <v>14995</v>
      </c>
      <c r="DI42" s="192">
        <f t="shared" si="84"/>
        <v>14995</v>
      </c>
      <c r="DJ42" s="192">
        <f t="shared" si="84"/>
        <v>14212</v>
      </c>
      <c r="DK42" s="192">
        <f t="shared" si="84"/>
        <v>14212</v>
      </c>
      <c r="DL42" s="192">
        <f t="shared" si="84"/>
        <v>14760</v>
      </c>
      <c r="DM42" s="192">
        <f t="shared" si="84"/>
        <v>14760</v>
      </c>
      <c r="DN42" s="192">
        <f t="shared" si="84"/>
        <v>14212</v>
      </c>
      <c r="DO42" s="192">
        <f t="shared" si="84"/>
        <v>14212</v>
      </c>
      <c r="DP42" s="192">
        <f t="shared" si="84"/>
        <v>14212</v>
      </c>
      <c r="DQ42" s="192">
        <f t="shared" si="84"/>
        <v>14212</v>
      </c>
      <c r="DR42" s="192">
        <f t="shared" si="84"/>
        <v>14212</v>
      </c>
      <c r="DS42" s="192">
        <f t="shared" si="84"/>
        <v>14760</v>
      </c>
      <c r="DT42" s="192">
        <f t="shared" si="84"/>
        <v>14760</v>
      </c>
      <c r="DU42" s="192">
        <f t="shared" si="84"/>
        <v>14212</v>
      </c>
      <c r="DV42" s="192">
        <f t="shared" si="84"/>
        <v>14212</v>
      </c>
      <c r="DW42" s="192">
        <f t="shared" si="84"/>
        <v>14212</v>
      </c>
      <c r="DX42" s="192">
        <f t="shared" si="84"/>
        <v>14212</v>
      </c>
      <c r="DY42" s="192">
        <f t="shared" si="84"/>
        <v>14995</v>
      </c>
      <c r="DZ42" s="192">
        <f t="shared" ref="DZ42:GK42" si="85">ROUNDUP(DZ19*0.87,)</f>
        <v>14760</v>
      </c>
      <c r="EA42" s="192">
        <f t="shared" si="85"/>
        <v>14760</v>
      </c>
      <c r="EB42" s="192">
        <f t="shared" si="85"/>
        <v>14760</v>
      </c>
      <c r="EC42" s="192">
        <f t="shared" si="85"/>
        <v>13820</v>
      </c>
      <c r="ED42" s="192">
        <f t="shared" si="85"/>
        <v>13820</v>
      </c>
      <c r="EE42" s="192">
        <f t="shared" si="85"/>
        <v>13820</v>
      </c>
      <c r="EF42" s="192">
        <f t="shared" si="85"/>
        <v>13820</v>
      </c>
      <c r="EG42" s="192">
        <f t="shared" si="85"/>
        <v>13820</v>
      </c>
      <c r="EH42" s="192">
        <f t="shared" si="85"/>
        <v>14760</v>
      </c>
      <c r="EI42" s="192">
        <f t="shared" si="85"/>
        <v>14760</v>
      </c>
      <c r="EJ42" s="192">
        <f t="shared" si="85"/>
        <v>14760</v>
      </c>
      <c r="EK42" s="192">
        <f t="shared" si="85"/>
        <v>13586</v>
      </c>
      <c r="EL42" s="192">
        <f t="shared" si="85"/>
        <v>13586</v>
      </c>
      <c r="EM42" s="192">
        <f t="shared" si="85"/>
        <v>13586</v>
      </c>
      <c r="EN42" s="192">
        <f t="shared" si="85"/>
        <v>13820</v>
      </c>
      <c r="EO42" s="192">
        <f t="shared" si="85"/>
        <v>13820</v>
      </c>
      <c r="EP42" s="192">
        <f t="shared" si="85"/>
        <v>13586</v>
      </c>
      <c r="EQ42" s="192">
        <f t="shared" si="85"/>
        <v>13586</v>
      </c>
      <c r="ER42" s="192">
        <f t="shared" si="85"/>
        <v>13586</v>
      </c>
      <c r="ES42" s="192">
        <f t="shared" si="85"/>
        <v>13586</v>
      </c>
      <c r="ET42" s="192">
        <f t="shared" si="85"/>
        <v>13586</v>
      </c>
      <c r="EU42" s="192">
        <f t="shared" si="85"/>
        <v>13820</v>
      </c>
      <c r="EV42" s="192">
        <f t="shared" si="85"/>
        <v>13820</v>
      </c>
      <c r="EW42" s="192">
        <f t="shared" si="85"/>
        <v>13586</v>
      </c>
      <c r="EX42" s="192">
        <f t="shared" si="85"/>
        <v>13586</v>
      </c>
      <c r="EY42" s="192">
        <f t="shared" si="85"/>
        <v>13586</v>
      </c>
      <c r="EZ42" s="192">
        <f t="shared" si="85"/>
        <v>13586</v>
      </c>
      <c r="FA42" s="192">
        <f t="shared" si="85"/>
        <v>13586</v>
      </c>
      <c r="FB42" s="192">
        <f t="shared" si="85"/>
        <v>13820</v>
      </c>
      <c r="FC42" s="192">
        <f t="shared" si="85"/>
        <v>13820</v>
      </c>
      <c r="FD42" s="192">
        <f t="shared" si="85"/>
        <v>14995</v>
      </c>
      <c r="FE42" s="192">
        <f t="shared" si="85"/>
        <v>13820</v>
      </c>
      <c r="FF42" s="192">
        <f t="shared" si="85"/>
        <v>13820</v>
      </c>
      <c r="FG42" s="192">
        <f t="shared" si="85"/>
        <v>13820</v>
      </c>
      <c r="FH42" s="192">
        <f t="shared" si="85"/>
        <v>13820</v>
      </c>
      <c r="FI42" s="192">
        <f t="shared" si="85"/>
        <v>19693</v>
      </c>
      <c r="FJ42" s="192">
        <f t="shared" si="85"/>
        <v>19693</v>
      </c>
      <c r="FK42" s="192">
        <f t="shared" si="85"/>
        <v>19693</v>
      </c>
      <c r="FL42" s="192">
        <f t="shared" si="85"/>
        <v>19693</v>
      </c>
      <c r="FM42" s="192">
        <f t="shared" si="85"/>
        <v>19693</v>
      </c>
      <c r="FN42" s="192">
        <f t="shared" si="85"/>
        <v>19693</v>
      </c>
      <c r="FO42" s="192">
        <f t="shared" si="85"/>
        <v>19693</v>
      </c>
      <c r="FP42" s="192">
        <f t="shared" si="85"/>
        <v>19693</v>
      </c>
      <c r="FQ42" s="192">
        <f t="shared" si="85"/>
        <v>19693</v>
      </c>
      <c r="FR42" s="192">
        <f t="shared" si="85"/>
        <v>19693</v>
      </c>
      <c r="FS42" s="192">
        <f t="shared" si="85"/>
        <v>19693</v>
      </c>
      <c r="FT42" s="192">
        <f t="shared" si="85"/>
        <v>19693</v>
      </c>
      <c r="FU42" s="192">
        <f t="shared" si="85"/>
        <v>19693</v>
      </c>
      <c r="FV42" s="192">
        <f t="shared" si="85"/>
        <v>19693</v>
      </c>
      <c r="FW42" s="192">
        <f t="shared" si="85"/>
        <v>19693</v>
      </c>
      <c r="FX42" s="192">
        <f t="shared" si="85"/>
        <v>19693</v>
      </c>
      <c r="FY42" s="192">
        <f t="shared" si="85"/>
        <v>19693</v>
      </c>
      <c r="FZ42" s="192">
        <f t="shared" si="85"/>
        <v>19693</v>
      </c>
      <c r="GA42" s="192">
        <f t="shared" si="85"/>
        <v>19693</v>
      </c>
      <c r="GB42" s="192">
        <f t="shared" si="85"/>
        <v>19693</v>
      </c>
      <c r="GC42" s="192">
        <f t="shared" si="85"/>
        <v>19693</v>
      </c>
      <c r="GD42" s="192">
        <f t="shared" si="85"/>
        <v>19693</v>
      </c>
      <c r="GE42" s="192">
        <f t="shared" si="85"/>
        <v>19693</v>
      </c>
      <c r="GF42" s="192">
        <f t="shared" si="85"/>
        <v>19693</v>
      </c>
      <c r="GG42" s="192">
        <f t="shared" si="85"/>
        <v>13820</v>
      </c>
      <c r="GH42" s="192">
        <f t="shared" si="85"/>
        <v>13820</v>
      </c>
      <c r="GI42" s="192">
        <f t="shared" si="85"/>
        <v>21181</v>
      </c>
      <c r="GJ42" s="192">
        <f t="shared" si="85"/>
        <v>21181</v>
      </c>
      <c r="GK42" s="192">
        <f t="shared" si="85"/>
        <v>21181</v>
      </c>
      <c r="GL42" s="192">
        <f t="shared" ref="GL42:IW42" si="86">ROUNDUP(GL19*0.87,)</f>
        <v>21181</v>
      </c>
      <c r="GM42" s="192">
        <f t="shared" si="86"/>
        <v>21181</v>
      </c>
      <c r="GN42" s="192">
        <f t="shared" si="86"/>
        <v>21181</v>
      </c>
      <c r="GO42" s="192">
        <f t="shared" si="86"/>
        <v>21181</v>
      </c>
      <c r="GP42" s="192">
        <f t="shared" si="86"/>
        <v>21181</v>
      </c>
      <c r="GQ42" s="192">
        <f t="shared" si="86"/>
        <v>21181</v>
      </c>
      <c r="GR42" s="192">
        <f t="shared" si="86"/>
        <v>21181</v>
      </c>
      <c r="GS42" s="192">
        <f t="shared" si="86"/>
        <v>16483</v>
      </c>
      <c r="GT42" s="192">
        <f t="shared" si="86"/>
        <v>16483</v>
      </c>
      <c r="GU42" s="192">
        <f t="shared" si="86"/>
        <v>16483</v>
      </c>
      <c r="GV42" s="192">
        <f t="shared" si="86"/>
        <v>16483</v>
      </c>
      <c r="GW42" s="192">
        <f t="shared" si="86"/>
        <v>16874</v>
      </c>
      <c r="GX42" s="192">
        <f t="shared" si="86"/>
        <v>16874</v>
      </c>
      <c r="GY42" s="192">
        <f t="shared" si="86"/>
        <v>17814</v>
      </c>
      <c r="GZ42" s="192">
        <f t="shared" si="86"/>
        <v>17814</v>
      </c>
      <c r="HA42" s="192">
        <f t="shared" si="86"/>
        <v>16874</v>
      </c>
      <c r="HB42" s="192">
        <f t="shared" si="86"/>
        <v>16874</v>
      </c>
      <c r="HC42" s="192">
        <f t="shared" si="86"/>
        <v>16874</v>
      </c>
      <c r="HD42" s="192">
        <f t="shared" si="86"/>
        <v>16874</v>
      </c>
      <c r="HE42" s="192">
        <f t="shared" si="86"/>
        <v>16874</v>
      </c>
      <c r="HF42" s="192">
        <f t="shared" si="86"/>
        <v>17814</v>
      </c>
      <c r="HG42" s="192">
        <f t="shared" si="86"/>
        <v>17814</v>
      </c>
      <c r="HH42" s="192">
        <f t="shared" si="86"/>
        <v>16874</v>
      </c>
      <c r="HI42" s="192">
        <f t="shared" si="86"/>
        <v>16874</v>
      </c>
      <c r="HJ42" s="192">
        <f t="shared" si="86"/>
        <v>16874</v>
      </c>
      <c r="HK42" s="192">
        <f t="shared" si="86"/>
        <v>16874</v>
      </c>
      <c r="HL42" s="192">
        <f t="shared" si="86"/>
        <v>16874</v>
      </c>
      <c r="HM42" s="192">
        <f t="shared" si="86"/>
        <v>14995</v>
      </c>
      <c r="HN42" s="192">
        <f t="shared" si="86"/>
        <v>17814</v>
      </c>
      <c r="HO42" s="192">
        <f t="shared" si="86"/>
        <v>16874</v>
      </c>
      <c r="HP42" s="192">
        <f t="shared" si="86"/>
        <v>16874</v>
      </c>
      <c r="HQ42" s="192">
        <f t="shared" si="86"/>
        <v>16874</v>
      </c>
      <c r="HR42" s="192">
        <f t="shared" si="86"/>
        <v>16874</v>
      </c>
      <c r="HS42" s="192">
        <f t="shared" si="86"/>
        <v>16874</v>
      </c>
      <c r="HT42" s="192">
        <f t="shared" si="86"/>
        <v>17814</v>
      </c>
      <c r="HU42" s="192">
        <f t="shared" si="86"/>
        <v>17814</v>
      </c>
      <c r="HV42" s="192">
        <f t="shared" si="86"/>
        <v>16874</v>
      </c>
      <c r="HW42" s="192">
        <f t="shared" si="86"/>
        <v>16874</v>
      </c>
      <c r="HX42" s="192">
        <f t="shared" si="86"/>
        <v>16874</v>
      </c>
      <c r="HY42" s="192">
        <f t="shared" si="86"/>
        <v>16874</v>
      </c>
      <c r="HZ42" s="192">
        <f t="shared" si="86"/>
        <v>16874</v>
      </c>
      <c r="IA42" s="192">
        <f t="shared" si="86"/>
        <v>17814</v>
      </c>
      <c r="IB42" s="192">
        <f t="shared" si="86"/>
        <v>17814</v>
      </c>
      <c r="IC42" s="192">
        <f t="shared" si="86"/>
        <v>16874</v>
      </c>
      <c r="ID42" s="192">
        <f t="shared" si="86"/>
        <v>16874</v>
      </c>
      <c r="IE42" s="192">
        <f t="shared" si="86"/>
        <v>16874</v>
      </c>
      <c r="IF42" s="192">
        <f t="shared" si="86"/>
        <v>16874</v>
      </c>
      <c r="IG42" s="192">
        <f t="shared" si="86"/>
        <v>16874</v>
      </c>
      <c r="IH42" s="192">
        <f t="shared" si="86"/>
        <v>17814</v>
      </c>
      <c r="II42" s="192">
        <f t="shared" si="86"/>
        <v>17814</v>
      </c>
      <c r="IJ42" s="192">
        <f t="shared" si="86"/>
        <v>15386</v>
      </c>
      <c r="IK42" s="192">
        <f t="shared" si="86"/>
        <v>15386</v>
      </c>
      <c r="IL42" s="192">
        <f t="shared" si="86"/>
        <v>15386</v>
      </c>
      <c r="IM42" s="192">
        <f t="shared" si="86"/>
        <v>15386</v>
      </c>
      <c r="IN42" s="192">
        <f t="shared" si="86"/>
        <v>15386</v>
      </c>
      <c r="IO42" s="192">
        <f t="shared" si="86"/>
        <v>16874</v>
      </c>
      <c r="IP42" s="192">
        <f t="shared" si="86"/>
        <v>16874</v>
      </c>
      <c r="IQ42" s="192">
        <f t="shared" si="86"/>
        <v>14995</v>
      </c>
      <c r="IR42" s="192">
        <f t="shared" si="86"/>
        <v>14995</v>
      </c>
      <c r="IS42" s="192">
        <f t="shared" si="86"/>
        <v>14995</v>
      </c>
      <c r="IT42" s="192">
        <f t="shared" si="86"/>
        <v>14995</v>
      </c>
      <c r="IU42" s="192">
        <f t="shared" si="86"/>
        <v>14995</v>
      </c>
      <c r="IV42" s="192">
        <f t="shared" si="86"/>
        <v>16874</v>
      </c>
      <c r="IW42" s="192">
        <f t="shared" si="86"/>
        <v>16874</v>
      </c>
      <c r="IX42" s="192">
        <f t="shared" ref="IX42:JV42" si="87">ROUNDUP(IX19*0.87,)</f>
        <v>14995</v>
      </c>
      <c r="IY42" s="192">
        <f t="shared" si="87"/>
        <v>14995</v>
      </c>
      <c r="IZ42" s="192">
        <f t="shared" si="87"/>
        <v>14995</v>
      </c>
      <c r="JA42" s="192">
        <f t="shared" si="87"/>
        <v>14995</v>
      </c>
      <c r="JB42" s="192">
        <f t="shared" si="87"/>
        <v>14995</v>
      </c>
      <c r="JC42" s="192">
        <f t="shared" si="87"/>
        <v>16874</v>
      </c>
      <c r="JD42" s="192">
        <f t="shared" si="87"/>
        <v>16874</v>
      </c>
      <c r="JE42" s="192">
        <f t="shared" si="87"/>
        <v>14995</v>
      </c>
      <c r="JF42" s="192">
        <f t="shared" si="87"/>
        <v>14995</v>
      </c>
      <c r="JG42" s="192">
        <f t="shared" si="87"/>
        <v>14995</v>
      </c>
      <c r="JH42" s="192">
        <f t="shared" si="87"/>
        <v>14995</v>
      </c>
      <c r="JI42" s="192">
        <f t="shared" si="87"/>
        <v>14995</v>
      </c>
      <c r="JJ42" s="192">
        <f t="shared" si="87"/>
        <v>16874</v>
      </c>
      <c r="JK42" s="192">
        <f t="shared" si="87"/>
        <v>16874</v>
      </c>
      <c r="JL42" s="192">
        <f t="shared" si="87"/>
        <v>14995</v>
      </c>
      <c r="JM42" s="192">
        <f t="shared" si="87"/>
        <v>14995</v>
      </c>
      <c r="JN42" s="192">
        <f t="shared" si="87"/>
        <v>14995</v>
      </c>
      <c r="JO42" s="192">
        <f t="shared" si="87"/>
        <v>14995</v>
      </c>
      <c r="JP42" s="192">
        <f t="shared" si="87"/>
        <v>14995</v>
      </c>
      <c r="JQ42" s="192">
        <f t="shared" si="87"/>
        <v>16874</v>
      </c>
      <c r="JR42" s="192">
        <f t="shared" si="87"/>
        <v>16874</v>
      </c>
      <c r="JS42" s="192">
        <f t="shared" si="87"/>
        <v>15935</v>
      </c>
      <c r="JT42" s="192">
        <f t="shared" si="87"/>
        <v>15935</v>
      </c>
      <c r="JU42" s="192">
        <f t="shared" si="87"/>
        <v>15935</v>
      </c>
      <c r="JV42" s="192">
        <f t="shared" si="87"/>
        <v>15935</v>
      </c>
    </row>
    <row r="43" spans="1:282" s="50" customFormat="1" x14ac:dyDescent="0.2">
      <c r="A43" s="88">
        <f>A31</f>
        <v>2</v>
      </c>
      <c r="B43" s="192" t="e">
        <f t="shared" ref="B43:C43" si="88">ROUNDUP(B20*0.87,)</f>
        <v>#REF!</v>
      </c>
      <c r="C43" s="192" t="e">
        <f t="shared" si="88"/>
        <v>#REF!</v>
      </c>
      <c r="D43" s="192" t="e">
        <f t="shared" ref="D43:BO43" si="89">ROUNDUP(D20*0.87,)</f>
        <v>#REF!</v>
      </c>
      <c r="E43" s="192" t="e">
        <f t="shared" si="89"/>
        <v>#REF!</v>
      </c>
      <c r="F43" s="192" t="e">
        <f t="shared" si="89"/>
        <v>#REF!</v>
      </c>
      <c r="G43" s="192" t="e">
        <f t="shared" si="89"/>
        <v>#REF!</v>
      </c>
      <c r="H43" s="192">
        <f t="shared" si="89"/>
        <v>34844</v>
      </c>
      <c r="I43" s="192">
        <f t="shared" si="89"/>
        <v>46197</v>
      </c>
      <c r="J43" s="192">
        <f t="shared" si="89"/>
        <v>46197</v>
      </c>
      <c r="K43" s="192">
        <f t="shared" si="89"/>
        <v>46197</v>
      </c>
      <c r="L43" s="192">
        <f t="shared" si="89"/>
        <v>40716</v>
      </c>
      <c r="M43" s="192">
        <f t="shared" si="89"/>
        <v>40716</v>
      </c>
      <c r="N43" s="192">
        <f t="shared" si="89"/>
        <v>40716</v>
      </c>
      <c r="O43" s="192">
        <f t="shared" si="89"/>
        <v>40716</v>
      </c>
      <c r="P43" s="192">
        <f t="shared" si="89"/>
        <v>40716</v>
      </c>
      <c r="Q43" s="192">
        <f t="shared" si="89"/>
        <v>40716</v>
      </c>
      <c r="R43" s="192">
        <f t="shared" si="89"/>
        <v>33591</v>
      </c>
      <c r="S43" s="192">
        <f t="shared" si="89"/>
        <v>20672</v>
      </c>
      <c r="T43" s="192">
        <f t="shared" si="89"/>
        <v>20672</v>
      </c>
      <c r="U43" s="192">
        <f t="shared" si="89"/>
        <v>20672</v>
      </c>
      <c r="V43" s="192">
        <f t="shared" si="89"/>
        <v>20672</v>
      </c>
      <c r="W43" s="192">
        <f t="shared" si="89"/>
        <v>20672</v>
      </c>
      <c r="X43" s="192">
        <f t="shared" si="89"/>
        <v>22238</v>
      </c>
      <c r="Y43" s="192">
        <f t="shared" si="89"/>
        <v>22238</v>
      </c>
      <c r="Z43" s="192">
        <f t="shared" si="89"/>
        <v>22238</v>
      </c>
      <c r="AA43" s="192">
        <f t="shared" si="89"/>
        <v>22238</v>
      </c>
      <c r="AB43" s="192">
        <f t="shared" si="89"/>
        <v>22238</v>
      </c>
      <c r="AC43" s="192">
        <f t="shared" si="89"/>
        <v>20672</v>
      </c>
      <c r="AD43" s="192">
        <f t="shared" si="89"/>
        <v>20672</v>
      </c>
      <c r="AE43" s="192">
        <f t="shared" si="89"/>
        <v>20672</v>
      </c>
      <c r="AF43" s="192">
        <f t="shared" si="89"/>
        <v>20672</v>
      </c>
      <c r="AG43" s="192">
        <f t="shared" si="89"/>
        <v>20672</v>
      </c>
      <c r="AH43" s="192">
        <f t="shared" si="89"/>
        <v>23804</v>
      </c>
      <c r="AI43" s="192">
        <f t="shared" si="89"/>
        <v>23804</v>
      </c>
      <c r="AJ43" s="192">
        <f t="shared" si="89"/>
        <v>23804</v>
      </c>
      <c r="AK43" s="192">
        <f t="shared" si="89"/>
        <v>23804</v>
      </c>
      <c r="AL43" s="192">
        <f t="shared" si="89"/>
        <v>23804</v>
      </c>
      <c r="AM43" s="192">
        <f t="shared" si="89"/>
        <v>25370</v>
      </c>
      <c r="AN43" s="192">
        <f t="shared" si="89"/>
        <v>27327</v>
      </c>
      <c r="AO43" s="192">
        <f t="shared" si="89"/>
        <v>27875</v>
      </c>
      <c r="AP43" s="192">
        <f t="shared" si="89"/>
        <v>27875</v>
      </c>
      <c r="AQ43" s="192">
        <f t="shared" si="89"/>
        <v>27875</v>
      </c>
      <c r="AR43" s="192">
        <f t="shared" si="89"/>
        <v>27875</v>
      </c>
      <c r="AS43" s="192">
        <f t="shared" si="89"/>
        <v>27875</v>
      </c>
      <c r="AT43" s="192">
        <f t="shared" si="89"/>
        <v>27875</v>
      </c>
      <c r="AU43" s="192">
        <f t="shared" si="89"/>
        <v>27875</v>
      </c>
      <c r="AV43" s="192">
        <f t="shared" si="89"/>
        <v>27875</v>
      </c>
      <c r="AW43" s="192">
        <f t="shared" si="89"/>
        <v>27875</v>
      </c>
      <c r="AX43" s="192">
        <f t="shared" si="89"/>
        <v>27875</v>
      </c>
      <c r="AY43" s="192">
        <f t="shared" si="89"/>
        <v>26309</v>
      </c>
      <c r="AZ43" s="192">
        <f t="shared" si="89"/>
        <v>26309</v>
      </c>
      <c r="BA43" s="192">
        <f t="shared" si="89"/>
        <v>27875</v>
      </c>
      <c r="BB43" s="192">
        <f t="shared" si="89"/>
        <v>27875</v>
      </c>
      <c r="BC43" s="192">
        <f t="shared" si="89"/>
        <v>29441</v>
      </c>
      <c r="BD43" s="192">
        <f t="shared" si="89"/>
        <v>31399</v>
      </c>
      <c r="BE43" s="192">
        <f t="shared" si="89"/>
        <v>31399</v>
      </c>
      <c r="BF43" s="192">
        <f t="shared" si="89"/>
        <v>31399</v>
      </c>
      <c r="BG43" s="192">
        <f t="shared" si="89"/>
        <v>31399</v>
      </c>
      <c r="BH43" s="192">
        <f t="shared" si="89"/>
        <v>33356</v>
      </c>
      <c r="BI43" s="192">
        <f t="shared" si="89"/>
        <v>35705</v>
      </c>
      <c r="BJ43" s="192">
        <f t="shared" si="89"/>
        <v>35705</v>
      </c>
      <c r="BK43" s="192">
        <f t="shared" si="89"/>
        <v>33356</v>
      </c>
      <c r="BL43" s="192">
        <f t="shared" si="89"/>
        <v>29441</v>
      </c>
      <c r="BM43" s="192">
        <f t="shared" si="89"/>
        <v>29441</v>
      </c>
      <c r="BN43" s="192">
        <f t="shared" si="89"/>
        <v>31399</v>
      </c>
      <c r="BO43" s="192">
        <f t="shared" si="89"/>
        <v>31399</v>
      </c>
      <c r="BP43" s="192">
        <f t="shared" ref="BP43:CU43" si="90">ROUNDUP(BP20*0.87,)</f>
        <v>24743</v>
      </c>
      <c r="BQ43" s="192">
        <f t="shared" si="90"/>
        <v>25096</v>
      </c>
      <c r="BR43" s="192">
        <f t="shared" si="90"/>
        <v>25096</v>
      </c>
      <c r="BS43" s="192">
        <f t="shared" si="90"/>
        <v>25096</v>
      </c>
      <c r="BT43" s="192">
        <f t="shared" si="90"/>
        <v>23921</v>
      </c>
      <c r="BU43" s="192">
        <f t="shared" si="90"/>
        <v>23921</v>
      </c>
      <c r="BV43" s="192">
        <f t="shared" si="90"/>
        <v>25096</v>
      </c>
      <c r="BW43" s="192">
        <f t="shared" si="90"/>
        <v>25096</v>
      </c>
      <c r="BX43" s="192">
        <f t="shared" si="90"/>
        <v>25096</v>
      </c>
      <c r="BY43" s="192">
        <f t="shared" si="90"/>
        <v>23765</v>
      </c>
      <c r="BZ43" s="192">
        <f t="shared" si="90"/>
        <v>23765</v>
      </c>
      <c r="CA43" s="192">
        <f t="shared" si="90"/>
        <v>23765</v>
      </c>
      <c r="CB43" s="192">
        <f t="shared" si="90"/>
        <v>23765</v>
      </c>
      <c r="CC43" s="192">
        <f t="shared" si="90"/>
        <v>23765</v>
      </c>
      <c r="CD43" s="192">
        <f t="shared" si="90"/>
        <v>23765</v>
      </c>
      <c r="CE43" s="192">
        <f t="shared" si="90"/>
        <v>23765</v>
      </c>
      <c r="CF43" s="192">
        <f t="shared" si="90"/>
        <v>23765</v>
      </c>
      <c r="CG43" s="192">
        <f t="shared" si="90"/>
        <v>23765</v>
      </c>
      <c r="CH43" s="192">
        <f t="shared" si="90"/>
        <v>23765</v>
      </c>
      <c r="CI43" s="192">
        <f t="shared" si="90"/>
        <v>23765</v>
      </c>
      <c r="CJ43" s="192">
        <f t="shared" si="90"/>
        <v>23765</v>
      </c>
      <c r="CK43" s="192">
        <f t="shared" si="90"/>
        <v>23765</v>
      </c>
      <c r="CL43" s="192">
        <f t="shared" si="90"/>
        <v>23765</v>
      </c>
      <c r="CM43" s="192">
        <f t="shared" si="90"/>
        <v>23765</v>
      </c>
      <c r="CN43" s="192">
        <f t="shared" si="90"/>
        <v>23765</v>
      </c>
      <c r="CO43" s="192">
        <f t="shared" si="90"/>
        <v>23765</v>
      </c>
      <c r="CP43" s="192">
        <f t="shared" si="90"/>
        <v>23765</v>
      </c>
      <c r="CQ43" s="192">
        <f t="shared" si="90"/>
        <v>23765</v>
      </c>
      <c r="CR43" s="192">
        <f t="shared" si="90"/>
        <v>23765</v>
      </c>
      <c r="CS43" s="192">
        <f t="shared" si="90"/>
        <v>23765</v>
      </c>
      <c r="CT43" s="192">
        <f t="shared" si="90"/>
        <v>23765</v>
      </c>
      <c r="CU43" s="192">
        <f t="shared" si="90"/>
        <v>23765</v>
      </c>
      <c r="CV43" s="192">
        <f t="shared" ref="CV43:DF43" si="91">ROUNDUP(CV20*0.87,)</f>
        <v>16443</v>
      </c>
      <c r="CW43" s="192">
        <f t="shared" si="91"/>
        <v>16443</v>
      </c>
      <c r="CX43" s="192">
        <f t="shared" si="91"/>
        <v>16835</v>
      </c>
      <c r="CY43" s="192">
        <f t="shared" si="91"/>
        <v>16835</v>
      </c>
      <c r="CZ43" s="192">
        <f t="shared" si="91"/>
        <v>16443</v>
      </c>
      <c r="DA43" s="192">
        <f t="shared" si="91"/>
        <v>16443</v>
      </c>
      <c r="DB43" s="192">
        <f t="shared" si="91"/>
        <v>16443</v>
      </c>
      <c r="DC43" s="192">
        <f t="shared" si="91"/>
        <v>16443</v>
      </c>
      <c r="DD43" s="192">
        <f t="shared" si="91"/>
        <v>16443</v>
      </c>
      <c r="DE43" s="192">
        <f t="shared" si="91"/>
        <v>16835</v>
      </c>
      <c r="DF43" s="192">
        <f t="shared" si="91"/>
        <v>16835</v>
      </c>
      <c r="DG43" s="192">
        <f t="shared" ref="DG43:DY43" si="92">ROUNDUP(DG20*0.87,)</f>
        <v>16443</v>
      </c>
      <c r="DH43" s="192">
        <f t="shared" si="92"/>
        <v>16443</v>
      </c>
      <c r="DI43" s="192">
        <f t="shared" si="92"/>
        <v>16443</v>
      </c>
      <c r="DJ43" s="192">
        <f t="shared" si="92"/>
        <v>15660</v>
      </c>
      <c r="DK43" s="192">
        <f t="shared" si="92"/>
        <v>15660</v>
      </c>
      <c r="DL43" s="192">
        <f t="shared" si="92"/>
        <v>16209</v>
      </c>
      <c r="DM43" s="192">
        <f t="shared" si="92"/>
        <v>16209</v>
      </c>
      <c r="DN43" s="192">
        <f t="shared" si="92"/>
        <v>15660</v>
      </c>
      <c r="DO43" s="192">
        <f t="shared" si="92"/>
        <v>15660</v>
      </c>
      <c r="DP43" s="192">
        <f t="shared" si="92"/>
        <v>15660</v>
      </c>
      <c r="DQ43" s="192">
        <f t="shared" si="92"/>
        <v>15660</v>
      </c>
      <c r="DR43" s="192">
        <f t="shared" si="92"/>
        <v>15660</v>
      </c>
      <c r="DS43" s="192">
        <f t="shared" si="92"/>
        <v>16209</v>
      </c>
      <c r="DT43" s="192">
        <f t="shared" si="92"/>
        <v>16209</v>
      </c>
      <c r="DU43" s="192">
        <f t="shared" si="92"/>
        <v>15660</v>
      </c>
      <c r="DV43" s="192">
        <f t="shared" si="92"/>
        <v>15660</v>
      </c>
      <c r="DW43" s="192">
        <f t="shared" si="92"/>
        <v>15660</v>
      </c>
      <c r="DX43" s="192">
        <f t="shared" si="92"/>
        <v>15660</v>
      </c>
      <c r="DY43" s="192">
        <f t="shared" si="92"/>
        <v>16443</v>
      </c>
      <c r="DZ43" s="192">
        <f t="shared" ref="DZ43:GK43" si="93">ROUNDUP(DZ20*0.87,)</f>
        <v>16209</v>
      </c>
      <c r="EA43" s="192">
        <f t="shared" si="93"/>
        <v>16209</v>
      </c>
      <c r="EB43" s="192">
        <f t="shared" si="93"/>
        <v>16209</v>
      </c>
      <c r="EC43" s="192">
        <f t="shared" si="93"/>
        <v>15269</v>
      </c>
      <c r="ED43" s="192">
        <f t="shared" si="93"/>
        <v>15269</v>
      </c>
      <c r="EE43" s="192">
        <f t="shared" si="93"/>
        <v>15269</v>
      </c>
      <c r="EF43" s="192">
        <f t="shared" si="93"/>
        <v>15269</v>
      </c>
      <c r="EG43" s="192">
        <f t="shared" si="93"/>
        <v>15269</v>
      </c>
      <c r="EH43" s="192">
        <f t="shared" si="93"/>
        <v>16209</v>
      </c>
      <c r="EI43" s="192">
        <f t="shared" si="93"/>
        <v>16209</v>
      </c>
      <c r="EJ43" s="192">
        <f t="shared" si="93"/>
        <v>16209</v>
      </c>
      <c r="EK43" s="192">
        <f t="shared" si="93"/>
        <v>15034</v>
      </c>
      <c r="EL43" s="192">
        <f t="shared" si="93"/>
        <v>15034</v>
      </c>
      <c r="EM43" s="192">
        <f t="shared" si="93"/>
        <v>15034</v>
      </c>
      <c r="EN43" s="192">
        <f t="shared" si="93"/>
        <v>15269</v>
      </c>
      <c r="EO43" s="192">
        <f t="shared" si="93"/>
        <v>15269</v>
      </c>
      <c r="EP43" s="192">
        <f t="shared" si="93"/>
        <v>15034</v>
      </c>
      <c r="EQ43" s="192">
        <f t="shared" si="93"/>
        <v>15034</v>
      </c>
      <c r="ER43" s="192">
        <f t="shared" si="93"/>
        <v>15034</v>
      </c>
      <c r="ES43" s="192">
        <f t="shared" si="93"/>
        <v>15034</v>
      </c>
      <c r="ET43" s="192">
        <f t="shared" si="93"/>
        <v>15034</v>
      </c>
      <c r="EU43" s="192">
        <f t="shared" si="93"/>
        <v>15269</v>
      </c>
      <c r="EV43" s="192">
        <f t="shared" si="93"/>
        <v>15269</v>
      </c>
      <c r="EW43" s="192">
        <f t="shared" si="93"/>
        <v>15034</v>
      </c>
      <c r="EX43" s="192">
        <f t="shared" si="93"/>
        <v>15034</v>
      </c>
      <c r="EY43" s="192">
        <f t="shared" si="93"/>
        <v>15034</v>
      </c>
      <c r="EZ43" s="192">
        <f t="shared" si="93"/>
        <v>15034</v>
      </c>
      <c r="FA43" s="192">
        <f t="shared" si="93"/>
        <v>15034</v>
      </c>
      <c r="FB43" s="192">
        <f t="shared" si="93"/>
        <v>15269</v>
      </c>
      <c r="FC43" s="192">
        <f t="shared" si="93"/>
        <v>15269</v>
      </c>
      <c r="FD43" s="192">
        <f t="shared" si="93"/>
        <v>16443</v>
      </c>
      <c r="FE43" s="192">
        <f t="shared" si="93"/>
        <v>15269</v>
      </c>
      <c r="FF43" s="192">
        <f t="shared" si="93"/>
        <v>15269</v>
      </c>
      <c r="FG43" s="192">
        <f t="shared" si="93"/>
        <v>15269</v>
      </c>
      <c r="FH43" s="192">
        <f t="shared" si="93"/>
        <v>15269</v>
      </c>
      <c r="FI43" s="192">
        <f t="shared" si="93"/>
        <v>21141</v>
      </c>
      <c r="FJ43" s="192">
        <f t="shared" si="93"/>
        <v>21141</v>
      </c>
      <c r="FK43" s="192">
        <f t="shared" si="93"/>
        <v>21141</v>
      </c>
      <c r="FL43" s="192">
        <f t="shared" si="93"/>
        <v>21141</v>
      </c>
      <c r="FM43" s="192">
        <f t="shared" si="93"/>
        <v>21141</v>
      </c>
      <c r="FN43" s="192">
        <f t="shared" si="93"/>
        <v>21141</v>
      </c>
      <c r="FO43" s="192">
        <f t="shared" si="93"/>
        <v>21141</v>
      </c>
      <c r="FP43" s="192">
        <f t="shared" si="93"/>
        <v>21141</v>
      </c>
      <c r="FQ43" s="192">
        <f t="shared" si="93"/>
        <v>21141</v>
      </c>
      <c r="FR43" s="192">
        <f t="shared" si="93"/>
        <v>21141</v>
      </c>
      <c r="FS43" s="192">
        <f t="shared" si="93"/>
        <v>21141</v>
      </c>
      <c r="FT43" s="192">
        <f t="shared" si="93"/>
        <v>21141</v>
      </c>
      <c r="FU43" s="192">
        <f t="shared" si="93"/>
        <v>21141</v>
      </c>
      <c r="FV43" s="192">
        <f t="shared" si="93"/>
        <v>21141</v>
      </c>
      <c r="FW43" s="192">
        <f t="shared" si="93"/>
        <v>21141</v>
      </c>
      <c r="FX43" s="192">
        <f t="shared" si="93"/>
        <v>21141</v>
      </c>
      <c r="FY43" s="192">
        <f t="shared" si="93"/>
        <v>21141</v>
      </c>
      <c r="FZ43" s="192">
        <f t="shared" si="93"/>
        <v>21141</v>
      </c>
      <c r="GA43" s="192">
        <f t="shared" si="93"/>
        <v>21141</v>
      </c>
      <c r="GB43" s="192">
        <f t="shared" si="93"/>
        <v>21141</v>
      </c>
      <c r="GC43" s="192">
        <f t="shared" si="93"/>
        <v>21141</v>
      </c>
      <c r="GD43" s="192">
        <f t="shared" si="93"/>
        <v>21141</v>
      </c>
      <c r="GE43" s="192">
        <f t="shared" si="93"/>
        <v>21141</v>
      </c>
      <c r="GF43" s="192">
        <f t="shared" si="93"/>
        <v>21141</v>
      </c>
      <c r="GG43" s="192">
        <f t="shared" si="93"/>
        <v>15269</v>
      </c>
      <c r="GH43" s="192">
        <f t="shared" si="93"/>
        <v>15269</v>
      </c>
      <c r="GI43" s="192">
        <f t="shared" si="93"/>
        <v>22629</v>
      </c>
      <c r="GJ43" s="192">
        <f t="shared" si="93"/>
        <v>22629</v>
      </c>
      <c r="GK43" s="192">
        <f t="shared" si="93"/>
        <v>22629</v>
      </c>
      <c r="GL43" s="192">
        <f t="shared" ref="GL43:IW43" si="94">ROUNDUP(GL20*0.87,)</f>
        <v>22629</v>
      </c>
      <c r="GM43" s="192">
        <f t="shared" si="94"/>
        <v>22629</v>
      </c>
      <c r="GN43" s="192">
        <f t="shared" si="94"/>
        <v>22629</v>
      </c>
      <c r="GO43" s="192">
        <f t="shared" si="94"/>
        <v>22629</v>
      </c>
      <c r="GP43" s="192">
        <f t="shared" si="94"/>
        <v>22629</v>
      </c>
      <c r="GQ43" s="192">
        <f t="shared" si="94"/>
        <v>22629</v>
      </c>
      <c r="GR43" s="192">
        <f t="shared" si="94"/>
        <v>22629</v>
      </c>
      <c r="GS43" s="192">
        <f t="shared" si="94"/>
        <v>17931</v>
      </c>
      <c r="GT43" s="192">
        <f t="shared" si="94"/>
        <v>17931</v>
      </c>
      <c r="GU43" s="192">
        <f t="shared" si="94"/>
        <v>17931</v>
      </c>
      <c r="GV43" s="192">
        <f t="shared" si="94"/>
        <v>17931</v>
      </c>
      <c r="GW43" s="192">
        <f t="shared" si="94"/>
        <v>18323</v>
      </c>
      <c r="GX43" s="192">
        <f t="shared" si="94"/>
        <v>18323</v>
      </c>
      <c r="GY43" s="192">
        <f t="shared" si="94"/>
        <v>19262</v>
      </c>
      <c r="GZ43" s="192">
        <f t="shared" si="94"/>
        <v>19262</v>
      </c>
      <c r="HA43" s="192">
        <f t="shared" si="94"/>
        <v>18323</v>
      </c>
      <c r="HB43" s="192">
        <f t="shared" si="94"/>
        <v>18323</v>
      </c>
      <c r="HC43" s="192">
        <f t="shared" si="94"/>
        <v>18323</v>
      </c>
      <c r="HD43" s="192">
        <f t="shared" si="94"/>
        <v>18323</v>
      </c>
      <c r="HE43" s="192">
        <f t="shared" si="94"/>
        <v>18323</v>
      </c>
      <c r="HF43" s="192">
        <f t="shared" si="94"/>
        <v>19262</v>
      </c>
      <c r="HG43" s="192">
        <f t="shared" si="94"/>
        <v>19262</v>
      </c>
      <c r="HH43" s="192">
        <f t="shared" si="94"/>
        <v>18323</v>
      </c>
      <c r="HI43" s="192">
        <f t="shared" si="94"/>
        <v>18323</v>
      </c>
      <c r="HJ43" s="192">
        <f t="shared" si="94"/>
        <v>18323</v>
      </c>
      <c r="HK43" s="192">
        <f t="shared" si="94"/>
        <v>18323</v>
      </c>
      <c r="HL43" s="192">
        <f t="shared" si="94"/>
        <v>18323</v>
      </c>
      <c r="HM43" s="192">
        <f t="shared" si="94"/>
        <v>16443</v>
      </c>
      <c r="HN43" s="192">
        <f t="shared" si="94"/>
        <v>19262</v>
      </c>
      <c r="HO43" s="192">
        <f t="shared" si="94"/>
        <v>18323</v>
      </c>
      <c r="HP43" s="192">
        <f t="shared" si="94"/>
        <v>18323</v>
      </c>
      <c r="HQ43" s="192">
        <f t="shared" si="94"/>
        <v>18323</v>
      </c>
      <c r="HR43" s="192">
        <f t="shared" si="94"/>
        <v>18323</v>
      </c>
      <c r="HS43" s="192">
        <f t="shared" si="94"/>
        <v>18323</v>
      </c>
      <c r="HT43" s="192">
        <f t="shared" si="94"/>
        <v>19262</v>
      </c>
      <c r="HU43" s="192">
        <f t="shared" si="94"/>
        <v>19262</v>
      </c>
      <c r="HV43" s="192">
        <f t="shared" si="94"/>
        <v>18323</v>
      </c>
      <c r="HW43" s="192">
        <f t="shared" si="94"/>
        <v>18323</v>
      </c>
      <c r="HX43" s="192">
        <f t="shared" si="94"/>
        <v>18323</v>
      </c>
      <c r="HY43" s="192">
        <f t="shared" si="94"/>
        <v>18323</v>
      </c>
      <c r="HZ43" s="192">
        <f t="shared" si="94"/>
        <v>18323</v>
      </c>
      <c r="IA43" s="192">
        <f t="shared" si="94"/>
        <v>19262</v>
      </c>
      <c r="IB43" s="192">
        <f t="shared" si="94"/>
        <v>19262</v>
      </c>
      <c r="IC43" s="192">
        <f t="shared" si="94"/>
        <v>18323</v>
      </c>
      <c r="ID43" s="192">
        <f t="shared" si="94"/>
        <v>18323</v>
      </c>
      <c r="IE43" s="192">
        <f t="shared" si="94"/>
        <v>18323</v>
      </c>
      <c r="IF43" s="192">
        <f t="shared" si="94"/>
        <v>18323</v>
      </c>
      <c r="IG43" s="192">
        <f t="shared" si="94"/>
        <v>18323</v>
      </c>
      <c r="IH43" s="192">
        <f t="shared" si="94"/>
        <v>19262</v>
      </c>
      <c r="II43" s="192">
        <f t="shared" si="94"/>
        <v>19262</v>
      </c>
      <c r="IJ43" s="192">
        <f t="shared" si="94"/>
        <v>16835</v>
      </c>
      <c r="IK43" s="192">
        <f t="shared" si="94"/>
        <v>16835</v>
      </c>
      <c r="IL43" s="192">
        <f t="shared" si="94"/>
        <v>16835</v>
      </c>
      <c r="IM43" s="192">
        <f t="shared" si="94"/>
        <v>16835</v>
      </c>
      <c r="IN43" s="192">
        <f t="shared" si="94"/>
        <v>16835</v>
      </c>
      <c r="IO43" s="192">
        <f t="shared" si="94"/>
        <v>18323</v>
      </c>
      <c r="IP43" s="192">
        <f t="shared" si="94"/>
        <v>18323</v>
      </c>
      <c r="IQ43" s="192">
        <f t="shared" si="94"/>
        <v>16443</v>
      </c>
      <c r="IR43" s="192">
        <f t="shared" si="94"/>
        <v>16443</v>
      </c>
      <c r="IS43" s="192">
        <f t="shared" si="94"/>
        <v>16443</v>
      </c>
      <c r="IT43" s="192">
        <f t="shared" si="94"/>
        <v>16443</v>
      </c>
      <c r="IU43" s="192">
        <f t="shared" si="94"/>
        <v>16443</v>
      </c>
      <c r="IV43" s="192">
        <f t="shared" si="94"/>
        <v>18323</v>
      </c>
      <c r="IW43" s="192">
        <f t="shared" si="94"/>
        <v>18323</v>
      </c>
      <c r="IX43" s="192">
        <f t="shared" ref="IX43:JV43" si="95">ROUNDUP(IX20*0.87,)</f>
        <v>16443</v>
      </c>
      <c r="IY43" s="192">
        <f t="shared" si="95"/>
        <v>16443</v>
      </c>
      <c r="IZ43" s="192">
        <f t="shared" si="95"/>
        <v>16443</v>
      </c>
      <c r="JA43" s="192">
        <f t="shared" si="95"/>
        <v>16443</v>
      </c>
      <c r="JB43" s="192">
        <f t="shared" si="95"/>
        <v>16443</v>
      </c>
      <c r="JC43" s="192">
        <f t="shared" si="95"/>
        <v>18323</v>
      </c>
      <c r="JD43" s="192">
        <f t="shared" si="95"/>
        <v>18323</v>
      </c>
      <c r="JE43" s="192">
        <f t="shared" si="95"/>
        <v>16443</v>
      </c>
      <c r="JF43" s="192">
        <f t="shared" si="95"/>
        <v>16443</v>
      </c>
      <c r="JG43" s="192">
        <f t="shared" si="95"/>
        <v>16443</v>
      </c>
      <c r="JH43" s="192">
        <f t="shared" si="95"/>
        <v>16443</v>
      </c>
      <c r="JI43" s="192">
        <f t="shared" si="95"/>
        <v>16443</v>
      </c>
      <c r="JJ43" s="192">
        <f t="shared" si="95"/>
        <v>18323</v>
      </c>
      <c r="JK43" s="192">
        <f t="shared" si="95"/>
        <v>18323</v>
      </c>
      <c r="JL43" s="192">
        <f t="shared" si="95"/>
        <v>16443</v>
      </c>
      <c r="JM43" s="192">
        <f t="shared" si="95"/>
        <v>16443</v>
      </c>
      <c r="JN43" s="192">
        <f t="shared" si="95"/>
        <v>16443</v>
      </c>
      <c r="JO43" s="192">
        <f t="shared" si="95"/>
        <v>16443</v>
      </c>
      <c r="JP43" s="192">
        <f t="shared" si="95"/>
        <v>16443</v>
      </c>
      <c r="JQ43" s="192">
        <f t="shared" si="95"/>
        <v>18323</v>
      </c>
      <c r="JR43" s="192">
        <f t="shared" si="95"/>
        <v>18323</v>
      </c>
      <c r="JS43" s="192">
        <f t="shared" si="95"/>
        <v>17383</v>
      </c>
      <c r="JT43" s="192">
        <f t="shared" si="95"/>
        <v>17383</v>
      </c>
      <c r="JU43" s="192">
        <f t="shared" si="95"/>
        <v>17383</v>
      </c>
      <c r="JV43" s="192">
        <f t="shared" si="95"/>
        <v>17383</v>
      </c>
    </row>
    <row r="44" spans="1:282" s="50" customFormat="1" x14ac:dyDescent="0.2">
      <c r="A44" s="42" t="s">
        <v>86</v>
      </c>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2"/>
      <c r="DV44" s="192"/>
      <c r="DW44" s="192"/>
      <c r="DX44" s="192"/>
      <c r="DY44" s="192"/>
      <c r="DZ44" s="192"/>
      <c r="EA44" s="192"/>
      <c r="EB44" s="192"/>
      <c r="EC44" s="192"/>
      <c r="ED44" s="192"/>
      <c r="EE44" s="192"/>
      <c r="EF44" s="192"/>
      <c r="EG44" s="192"/>
      <c r="EH44" s="192"/>
      <c r="EI44" s="192"/>
      <c r="EJ44" s="192"/>
      <c r="EK44" s="192"/>
      <c r="EL44" s="192"/>
      <c r="EM44" s="192"/>
      <c r="EN44" s="192"/>
      <c r="EO44" s="192"/>
      <c r="EP44" s="192"/>
      <c r="EQ44" s="192"/>
      <c r="ER44" s="192"/>
      <c r="ES44" s="192"/>
      <c r="ET44" s="192"/>
      <c r="EU44" s="192"/>
      <c r="EV44" s="192"/>
      <c r="EW44" s="192"/>
      <c r="EX44" s="192"/>
      <c r="EY44" s="192"/>
      <c r="EZ44" s="192"/>
      <c r="FA44" s="192"/>
      <c r="FB44" s="192"/>
      <c r="FC44" s="192"/>
      <c r="FD44" s="192"/>
      <c r="FE44" s="192"/>
      <c r="FF44" s="192"/>
      <c r="FG44" s="192"/>
      <c r="FH44" s="192"/>
      <c r="FI44" s="192"/>
      <c r="FJ44" s="192"/>
      <c r="FK44" s="192"/>
      <c r="FL44" s="192"/>
      <c r="FM44" s="192"/>
      <c r="FN44" s="192"/>
      <c r="FO44" s="192"/>
      <c r="FP44" s="192"/>
      <c r="FQ44" s="192"/>
      <c r="FR44" s="192"/>
      <c r="FS44" s="192"/>
      <c r="FT44" s="192"/>
      <c r="FU44" s="192"/>
      <c r="FV44" s="192"/>
      <c r="FW44" s="192"/>
      <c r="FX44" s="192"/>
      <c r="FY44" s="192"/>
      <c r="FZ44" s="192"/>
      <c r="GA44" s="192"/>
      <c r="GB44" s="192"/>
      <c r="GC44" s="192"/>
      <c r="GD44" s="192"/>
      <c r="GE44" s="192"/>
      <c r="GF44" s="192"/>
      <c r="GG44" s="192"/>
      <c r="GH44" s="192"/>
      <c r="GI44" s="192"/>
      <c r="GJ44" s="192"/>
      <c r="GK44" s="192"/>
      <c r="GL44" s="192"/>
      <c r="GM44" s="192"/>
      <c r="GN44" s="192"/>
      <c r="GO44" s="192"/>
      <c r="GP44" s="192"/>
      <c r="GQ44" s="192"/>
      <c r="GR44" s="192"/>
      <c r="GS44" s="192"/>
      <c r="GT44" s="192"/>
      <c r="GU44" s="192"/>
      <c r="GV44" s="192"/>
      <c r="GW44" s="192"/>
      <c r="GX44" s="192"/>
      <c r="GY44" s="192"/>
      <c r="GZ44" s="192"/>
      <c r="HA44" s="192"/>
      <c r="HB44" s="192"/>
      <c r="HC44" s="192"/>
      <c r="HD44" s="192"/>
      <c r="HE44" s="192"/>
      <c r="HF44" s="192"/>
      <c r="HG44" s="192"/>
      <c r="HH44" s="192"/>
      <c r="HI44" s="192"/>
      <c r="HJ44" s="192"/>
      <c r="HK44" s="192"/>
      <c r="HL44" s="192"/>
      <c r="HM44" s="192"/>
      <c r="HN44" s="192"/>
      <c r="HO44" s="192"/>
      <c r="HP44" s="192"/>
      <c r="HQ44" s="192"/>
      <c r="HR44" s="192"/>
      <c r="HS44" s="192"/>
      <c r="HT44" s="192"/>
      <c r="HU44" s="192"/>
      <c r="HV44" s="192"/>
      <c r="HW44" s="192"/>
      <c r="HX44" s="192"/>
      <c r="HY44" s="192"/>
      <c r="HZ44" s="192"/>
      <c r="IA44" s="192"/>
      <c r="IB44" s="192"/>
      <c r="IC44" s="192"/>
      <c r="ID44" s="192"/>
      <c r="IE44" s="192"/>
      <c r="IF44" s="192"/>
      <c r="IG44" s="192"/>
      <c r="IH44" s="192"/>
      <c r="II44" s="192"/>
      <c r="IJ44" s="192"/>
      <c r="IK44" s="192"/>
      <c r="IL44" s="192"/>
      <c r="IM44" s="192"/>
      <c r="IN44" s="192"/>
      <c r="IO44" s="192"/>
      <c r="IP44" s="192"/>
      <c r="IQ44" s="192"/>
      <c r="IR44" s="192"/>
      <c r="IS44" s="192"/>
      <c r="IT44" s="192"/>
      <c r="IU44" s="192"/>
      <c r="IV44" s="192"/>
      <c r="IW44" s="192"/>
      <c r="IX44" s="192"/>
      <c r="IY44" s="192"/>
      <c r="IZ44" s="192"/>
      <c r="JA44" s="192"/>
      <c r="JB44" s="192"/>
      <c r="JC44" s="192"/>
      <c r="JD44" s="192"/>
      <c r="JE44" s="192"/>
      <c r="JF44" s="192"/>
      <c r="JG44" s="192"/>
      <c r="JH44" s="192"/>
      <c r="JI44" s="192"/>
      <c r="JJ44" s="192"/>
      <c r="JK44" s="192"/>
      <c r="JL44" s="192"/>
      <c r="JM44" s="192"/>
      <c r="JN44" s="192"/>
      <c r="JO44" s="192"/>
      <c r="JP44" s="192"/>
      <c r="JQ44" s="192"/>
      <c r="JR44" s="192"/>
      <c r="JS44" s="192"/>
      <c r="JT44" s="192"/>
      <c r="JU44" s="192"/>
      <c r="JV44" s="192"/>
    </row>
    <row r="45" spans="1:282" s="50" customFormat="1" x14ac:dyDescent="0.2">
      <c r="A45" s="88">
        <f>A30</f>
        <v>1</v>
      </c>
      <c r="B45" s="192" t="e">
        <f t="shared" ref="B45:C45" si="96">ROUNDUP(B22*0.87,)</f>
        <v>#REF!</v>
      </c>
      <c r="C45" s="192" t="e">
        <f t="shared" si="96"/>
        <v>#REF!</v>
      </c>
      <c r="D45" s="192" t="e">
        <f t="shared" ref="D45:BO45" si="97">ROUNDUP(D22*0.87,)</f>
        <v>#REF!</v>
      </c>
      <c r="E45" s="192" t="e">
        <f t="shared" si="97"/>
        <v>#REF!</v>
      </c>
      <c r="F45" s="192" t="e">
        <f t="shared" si="97"/>
        <v>#REF!</v>
      </c>
      <c r="G45" s="192" t="e">
        <f t="shared" si="97"/>
        <v>#REF!</v>
      </c>
      <c r="H45" s="192">
        <f t="shared" si="97"/>
        <v>48742</v>
      </c>
      <c r="I45" s="192">
        <f t="shared" si="97"/>
        <v>60096</v>
      </c>
      <c r="J45" s="192">
        <f t="shared" si="97"/>
        <v>60096</v>
      </c>
      <c r="K45" s="192">
        <f t="shared" si="97"/>
        <v>60096</v>
      </c>
      <c r="L45" s="192">
        <f t="shared" si="97"/>
        <v>54615</v>
      </c>
      <c r="M45" s="192">
        <f t="shared" si="97"/>
        <v>54615</v>
      </c>
      <c r="N45" s="192">
        <f t="shared" si="97"/>
        <v>54615</v>
      </c>
      <c r="O45" s="192">
        <f t="shared" si="97"/>
        <v>54615</v>
      </c>
      <c r="P45" s="192">
        <f t="shared" si="97"/>
        <v>54615</v>
      </c>
      <c r="Q45" s="192">
        <f t="shared" si="97"/>
        <v>54615</v>
      </c>
      <c r="R45" s="192">
        <f t="shared" si="97"/>
        <v>44201</v>
      </c>
      <c r="S45" s="192">
        <f t="shared" si="97"/>
        <v>31281</v>
      </c>
      <c r="T45" s="192">
        <f t="shared" si="97"/>
        <v>31281</v>
      </c>
      <c r="U45" s="192">
        <f t="shared" si="97"/>
        <v>31281</v>
      </c>
      <c r="V45" s="192">
        <f t="shared" si="97"/>
        <v>31281</v>
      </c>
      <c r="W45" s="192">
        <f t="shared" si="97"/>
        <v>31281</v>
      </c>
      <c r="X45" s="192">
        <f t="shared" si="97"/>
        <v>32847</v>
      </c>
      <c r="Y45" s="192">
        <f t="shared" si="97"/>
        <v>32847</v>
      </c>
      <c r="Z45" s="192">
        <f t="shared" si="97"/>
        <v>32847</v>
      </c>
      <c r="AA45" s="192">
        <f t="shared" si="97"/>
        <v>32847</v>
      </c>
      <c r="AB45" s="192">
        <f t="shared" si="97"/>
        <v>32847</v>
      </c>
      <c r="AC45" s="192">
        <f t="shared" si="97"/>
        <v>31281</v>
      </c>
      <c r="AD45" s="192">
        <f t="shared" si="97"/>
        <v>31281</v>
      </c>
      <c r="AE45" s="192">
        <f t="shared" si="97"/>
        <v>31281</v>
      </c>
      <c r="AF45" s="192">
        <f t="shared" si="97"/>
        <v>31281</v>
      </c>
      <c r="AG45" s="192">
        <f t="shared" si="97"/>
        <v>31281</v>
      </c>
      <c r="AH45" s="192">
        <f t="shared" si="97"/>
        <v>34413</v>
      </c>
      <c r="AI45" s="192">
        <f t="shared" si="97"/>
        <v>34413</v>
      </c>
      <c r="AJ45" s="192">
        <f t="shared" si="97"/>
        <v>34413</v>
      </c>
      <c r="AK45" s="192">
        <f t="shared" si="97"/>
        <v>34413</v>
      </c>
      <c r="AL45" s="192">
        <f t="shared" si="97"/>
        <v>34413</v>
      </c>
      <c r="AM45" s="192">
        <f t="shared" si="97"/>
        <v>35979</v>
      </c>
      <c r="AN45" s="192">
        <f t="shared" si="97"/>
        <v>37937</v>
      </c>
      <c r="AO45" s="192">
        <f t="shared" si="97"/>
        <v>42243</v>
      </c>
      <c r="AP45" s="192">
        <f t="shared" si="97"/>
        <v>42243</v>
      </c>
      <c r="AQ45" s="192">
        <f t="shared" si="97"/>
        <v>42243</v>
      </c>
      <c r="AR45" s="192">
        <f t="shared" si="97"/>
        <v>42243</v>
      </c>
      <c r="AS45" s="192">
        <f t="shared" si="97"/>
        <v>42243</v>
      </c>
      <c r="AT45" s="192">
        <f t="shared" si="97"/>
        <v>42243</v>
      </c>
      <c r="AU45" s="192">
        <f t="shared" si="97"/>
        <v>42243</v>
      </c>
      <c r="AV45" s="192">
        <f t="shared" si="97"/>
        <v>42243</v>
      </c>
      <c r="AW45" s="192">
        <f t="shared" si="97"/>
        <v>42243</v>
      </c>
      <c r="AX45" s="192">
        <f t="shared" si="97"/>
        <v>42243</v>
      </c>
      <c r="AY45" s="192">
        <f t="shared" si="97"/>
        <v>40677</v>
      </c>
      <c r="AZ45" s="192">
        <f t="shared" si="97"/>
        <v>40677</v>
      </c>
      <c r="BA45" s="192">
        <f t="shared" si="97"/>
        <v>42243</v>
      </c>
      <c r="BB45" s="192">
        <f t="shared" si="97"/>
        <v>42243</v>
      </c>
      <c r="BC45" s="192">
        <f t="shared" si="97"/>
        <v>43809</v>
      </c>
      <c r="BD45" s="192">
        <f t="shared" si="97"/>
        <v>45767</v>
      </c>
      <c r="BE45" s="192">
        <f t="shared" si="97"/>
        <v>45767</v>
      </c>
      <c r="BF45" s="192">
        <f t="shared" si="97"/>
        <v>45767</v>
      </c>
      <c r="BG45" s="192">
        <f t="shared" si="97"/>
        <v>45767</v>
      </c>
      <c r="BH45" s="192">
        <f t="shared" si="97"/>
        <v>47724</v>
      </c>
      <c r="BI45" s="192">
        <f t="shared" si="97"/>
        <v>50073</v>
      </c>
      <c r="BJ45" s="192">
        <f t="shared" si="97"/>
        <v>50073</v>
      </c>
      <c r="BK45" s="192">
        <f t="shared" si="97"/>
        <v>47724</v>
      </c>
      <c r="BL45" s="192">
        <f t="shared" si="97"/>
        <v>43809</v>
      </c>
      <c r="BM45" s="192">
        <f t="shared" si="97"/>
        <v>43809</v>
      </c>
      <c r="BN45" s="192">
        <f t="shared" si="97"/>
        <v>45767</v>
      </c>
      <c r="BO45" s="192">
        <f t="shared" si="97"/>
        <v>45767</v>
      </c>
      <c r="BP45" s="192">
        <f t="shared" ref="BP45:CU45" si="98">ROUNDUP(BP22*0.87,)</f>
        <v>39111</v>
      </c>
      <c r="BQ45" s="192">
        <f t="shared" si="98"/>
        <v>39464</v>
      </c>
      <c r="BR45" s="192">
        <f t="shared" si="98"/>
        <v>39464</v>
      </c>
      <c r="BS45" s="192">
        <f t="shared" si="98"/>
        <v>39464</v>
      </c>
      <c r="BT45" s="192">
        <f t="shared" si="98"/>
        <v>38289</v>
      </c>
      <c r="BU45" s="192">
        <f t="shared" si="98"/>
        <v>38289</v>
      </c>
      <c r="BV45" s="192">
        <f t="shared" si="98"/>
        <v>39464</v>
      </c>
      <c r="BW45" s="192">
        <f t="shared" si="98"/>
        <v>39464</v>
      </c>
      <c r="BX45" s="192">
        <f t="shared" si="98"/>
        <v>39464</v>
      </c>
      <c r="BY45" s="192">
        <f t="shared" si="98"/>
        <v>34374</v>
      </c>
      <c r="BZ45" s="192">
        <f t="shared" si="98"/>
        <v>34374</v>
      </c>
      <c r="CA45" s="192">
        <f t="shared" si="98"/>
        <v>34374</v>
      </c>
      <c r="CB45" s="192">
        <f t="shared" si="98"/>
        <v>34374</v>
      </c>
      <c r="CC45" s="192">
        <f t="shared" si="98"/>
        <v>34374</v>
      </c>
      <c r="CD45" s="192">
        <f t="shared" si="98"/>
        <v>34374</v>
      </c>
      <c r="CE45" s="192">
        <f t="shared" si="98"/>
        <v>34374</v>
      </c>
      <c r="CF45" s="192">
        <f t="shared" si="98"/>
        <v>34374</v>
      </c>
      <c r="CG45" s="192">
        <f t="shared" si="98"/>
        <v>34374</v>
      </c>
      <c r="CH45" s="192">
        <f t="shared" si="98"/>
        <v>34374</v>
      </c>
      <c r="CI45" s="192">
        <f t="shared" si="98"/>
        <v>34374</v>
      </c>
      <c r="CJ45" s="192">
        <f t="shared" si="98"/>
        <v>34374</v>
      </c>
      <c r="CK45" s="192">
        <f t="shared" si="98"/>
        <v>34374</v>
      </c>
      <c r="CL45" s="192">
        <f t="shared" si="98"/>
        <v>34374</v>
      </c>
      <c r="CM45" s="192">
        <f t="shared" si="98"/>
        <v>34374</v>
      </c>
      <c r="CN45" s="192">
        <f t="shared" si="98"/>
        <v>34374</v>
      </c>
      <c r="CO45" s="192">
        <f t="shared" si="98"/>
        <v>34374</v>
      </c>
      <c r="CP45" s="192">
        <f t="shared" si="98"/>
        <v>34374</v>
      </c>
      <c r="CQ45" s="192">
        <f t="shared" si="98"/>
        <v>34374</v>
      </c>
      <c r="CR45" s="192">
        <f t="shared" si="98"/>
        <v>34374</v>
      </c>
      <c r="CS45" s="192">
        <f t="shared" si="98"/>
        <v>34374</v>
      </c>
      <c r="CT45" s="192">
        <f t="shared" si="98"/>
        <v>34374</v>
      </c>
      <c r="CU45" s="192">
        <f t="shared" si="98"/>
        <v>34374</v>
      </c>
      <c r="CV45" s="192">
        <f t="shared" ref="CV45:DF45" si="99">ROUNDUP(CV22*0.87,)</f>
        <v>27131</v>
      </c>
      <c r="CW45" s="192">
        <f t="shared" si="99"/>
        <v>27131</v>
      </c>
      <c r="CX45" s="192">
        <f t="shared" si="99"/>
        <v>27523</v>
      </c>
      <c r="CY45" s="192">
        <f t="shared" si="99"/>
        <v>27523</v>
      </c>
      <c r="CZ45" s="192">
        <f t="shared" si="99"/>
        <v>27131</v>
      </c>
      <c r="DA45" s="192">
        <f t="shared" si="99"/>
        <v>27131</v>
      </c>
      <c r="DB45" s="192">
        <f t="shared" si="99"/>
        <v>27131</v>
      </c>
      <c r="DC45" s="192">
        <f t="shared" si="99"/>
        <v>27131</v>
      </c>
      <c r="DD45" s="192">
        <f t="shared" si="99"/>
        <v>27131</v>
      </c>
      <c r="DE45" s="192">
        <f t="shared" si="99"/>
        <v>27523</v>
      </c>
      <c r="DF45" s="192">
        <f t="shared" si="99"/>
        <v>27523</v>
      </c>
      <c r="DG45" s="192">
        <f t="shared" ref="DG45:DY45" si="100">ROUNDUP(DG22*0.87,)</f>
        <v>27131</v>
      </c>
      <c r="DH45" s="192">
        <f t="shared" si="100"/>
        <v>27131</v>
      </c>
      <c r="DI45" s="192">
        <f t="shared" si="100"/>
        <v>27131</v>
      </c>
      <c r="DJ45" s="192">
        <f t="shared" si="100"/>
        <v>26348</v>
      </c>
      <c r="DK45" s="192">
        <f t="shared" si="100"/>
        <v>26348</v>
      </c>
      <c r="DL45" s="192">
        <f t="shared" si="100"/>
        <v>26897</v>
      </c>
      <c r="DM45" s="192">
        <f t="shared" si="100"/>
        <v>26897</v>
      </c>
      <c r="DN45" s="192">
        <f t="shared" si="100"/>
        <v>26348</v>
      </c>
      <c r="DO45" s="192">
        <f t="shared" si="100"/>
        <v>26348</v>
      </c>
      <c r="DP45" s="192">
        <f t="shared" si="100"/>
        <v>26348</v>
      </c>
      <c r="DQ45" s="192">
        <f t="shared" si="100"/>
        <v>26348</v>
      </c>
      <c r="DR45" s="192">
        <f t="shared" si="100"/>
        <v>26348</v>
      </c>
      <c r="DS45" s="192">
        <f t="shared" si="100"/>
        <v>26897</v>
      </c>
      <c r="DT45" s="192">
        <f t="shared" si="100"/>
        <v>26897</v>
      </c>
      <c r="DU45" s="192">
        <f t="shared" si="100"/>
        <v>26348</v>
      </c>
      <c r="DV45" s="192">
        <f t="shared" si="100"/>
        <v>26348</v>
      </c>
      <c r="DW45" s="192">
        <f t="shared" si="100"/>
        <v>26348</v>
      </c>
      <c r="DX45" s="192">
        <f t="shared" si="100"/>
        <v>26348</v>
      </c>
      <c r="DY45" s="192">
        <f t="shared" si="100"/>
        <v>27131</v>
      </c>
      <c r="DZ45" s="192">
        <f t="shared" ref="DZ45:GK45" si="101">ROUNDUP(DZ22*0.87,)</f>
        <v>26897</v>
      </c>
      <c r="EA45" s="192">
        <f t="shared" si="101"/>
        <v>26897</v>
      </c>
      <c r="EB45" s="192">
        <f t="shared" si="101"/>
        <v>26897</v>
      </c>
      <c r="EC45" s="192">
        <f t="shared" si="101"/>
        <v>25957</v>
      </c>
      <c r="ED45" s="192">
        <f t="shared" si="101"/>
        <v>25957</v>
      </c>
      <c r="EE45" s="192">
        <f t="shared" si="101"/>
        <v>25957</v>
      </c>
      <c r="EF45" s="192">
        <f t="shared" si="101"/>
        <v>25957</v>
      </c>
      <c r="EG45" s="192">
        <f t="shared" si="101"/>
        <v>25957</v>
      </c>
      <c r="EH45" s="192">
        <f t="shared" si="101"/>
        <v>26897</v>
      </c>
      <c r="EI45" s="192">
        <f t="shared" si="101"/>
        <v>26897</v>
      </c>
      <c r="EJ45" s="192">
        <f t="shared" si="101"/>
        <v>26897</v>
      </c>
      <c r="EK45" s="192">
        <f t="shared" si="101"/>
        <v>25722</v>
      </c>
      <c r="EL45" s="192">
        <f t="shared" si="101"/>
        <v>25722</v>
      </c>
      <c r="EM45" s="192">
        <f t="shared" si="101"/>
        <v>25722</v>
      </c>
      <c r="EN45" s="192">
        <f t="shared" si="101"/>
        <v>25957</v>
      </c>
      <c r="EO45" s="192">
        <f t="shared" si="101"/>
        <v>25957</v>
      </c>
      <c r="EP45" s="192">
        <f t="shared" si="101"/>
        <v>25722</v>
      </c>
      <c r="EQ45" s="192">
        <f t="shared" si="101"/>
        <v>25722</v>
      </c>
      <c r="ER45" s="192">
        <f t="shared" si="101"/>
        <v>25722</v>
      </c>
      <c r="ES45" s="192">
        <f t="shared" si="101"/>
        <v>25722</v>
      </c>
      <c r="ET45" s="192">
        <f t="shared" si="101"/>
        <v>25722</v>
      </c>
      <c r="EU45" s="192">
        <f t="shared" si="101"/>
        <v>25957</v>
      </c>
      <c r="EV45" s="192">
        <f t="shared" si="101"/>
        <v>25957</v>
      </c>
      <c r="EW45" s="192">
        <f t="shared" si="101"/>
        <v>25722</v>
      </c>
      <c r="EX45" s="192">
        <f t="shared" si="101"/>
        <v>25722</v>
      </c>
      <c r="EY45" s="192">
        <f t="shared" si="101"/>
        <v>25722</v>
      </c>
      <c r="EZ45" s="192">
        <f t="shared" si="101"/>
        <v>25722</v>
      </c>
      <c r="FA45" s="192">
        <f t="shared" si="101"/>
        <v>25722</v>
      </c>
      <c r="FB45" s="192">
        <f t="shared" si="101"/>
        <v>25957</v>
      </c>
      <c r="FC45" s="192">
        <f t="shared" si="101"/>
        <v>25957</v>
      </c>
      <c r="FD45" s="192">
        <f t="shared" si="101"/>
        <v>27131</v>
      </c>
      <c r="FE45" s="192">
        <f t="shared" si="101"/>
        <v>25957</v>
      </c>
      <c r="FF45" s="192">
        <f t="shared" si="101"/>
        <v>25957</v>
      </c>
      <c r="FG45" s="192">
        <f t="shared" si="101"/>
        <v>25957</v>
      </c>
      <c r="FH45" s="192">
        <f t="shared" si="101"/>
        <v>25957</v>
      </c>
      <c r="FI45" s="192">
        <f t="shared" si="101"/>
        <v>31829</v>
      </c>
      <c r="FJ45" s="192">
        <f t="shared" si="101"/>
        <v>31829</v>
      </c>
      <c r="FK45" s="192">
        <f t="shared" si="101"/>
        <v>31829</v>
      </c>
      <c r="FL45" s="192">
        <f t="shared" si="101"/>
        <v>31829</v>
      </c>
      <c r="FM45" s="192">
        <f t="shared" si="101"/>
        <v>31829</v>
      </c>
      <c r="FN45" s="192">
        <f t="shared" si="101"/>
        <v>31829</v>
      </c>
      <c r="FO45" s="192">
        <f t="shared" si="101"/>
        <v>31829</v>
      </c>
      <c r="FP45" s="192">
        <f t="shared" si="101"/>
        <v>31829</v>
      </c>
      <c r="FQ45" s="192">
        <f t="shared" si="101"/>
        <v>31829</v>
      </c>
      <c r="FR45" s="192">
        <f t="shared" si="101"/>
        <v>31829</v>
      </c>
      <c r="FS45" s="192">
        <f t="shared" si="101"/>
        <v>31829</v>
      </c>
      <c r="FT45" s="192">
        <f t="shared" si="101"/>
        <v>31829</v>
      </c>
      <c r="FU45" s="192">
        <f t="shared" si="101"/>
        <v>31829</v>
      </c>
      <c r="FV45" s="192">
        <f t="shared" si="101"/>
        <v>31829</v>
      </c>
      <c r="FW45" s="192">
        <f t="shared" si="101"/>
        <v>31829</v>
      </c>
      <c r="FX45" s="192">
        <f t="shared" si="101"/>
        <v>31829</v>
      </c>
      <c r="FY45" s="192">
        <f t="shared" si="101"/>
        <v>31829</v>
      </c>
      <c r="FZ45" s="192">
        <f t="shared" si="101"/>
        <v>31829</v>
      </c>
      <c r="GA45" s="192">
        <f t="shared" si="101"/>
        <v>31829</v>
      </c>
      <c r="GB45" s="192">
        <f t="shared" si="101"/>
        <v>31829</v>
      </c>
      <c r="GC45" s="192">
        <f t="shared" si="101"/>
        <v>31829</v>
      </c>
      <c r="GD45" s="192">
        <f t="shared" si="101"/>
        <v>31829</v>
      </c>
      <c r="GE45" s="192">
        <f t="shared" si="101"/>
        <v>31829</v>
      </c>
      <c r="GF45" s="192">
        <f t="shared" si="101"/>
        <v>31829</v>
      </c>
      <c r="GG45" s="192">
        <f t="shared" si="101"/>
        <v>25957</v>
      </c>
      <c r="GH45" s="192">
        <f t="shared" si="101"/>
        <v>25957</v>
      </c>
      <c r="GI45" s="192">
        <f t="shared" si="101"/>
        <v>33317</v>
      </c>
      <c r="GJ45" s="192">
        <f t="shared" si="101"/>
        <v>33317</v>
      </c>
      <c r="GK45" s="192">
        <f t="shared" si="101"/>
        <v>33317</v>
      </c>
      <c r="GL45" s="192">
        <f t="shared" ref="GL45:IW45" si="102">ROUNDUP(GL22*0.87,)</f>
        <v>33317</v>
      </c>
      <c r="GM45" s="192">
        <f t="shared" si="102"/>
        <v>33317</v>
      </c>
      <c r="GN45" s="192">
        <f t="shared" si="102"/>
        <v>33317</v>
      </c>
      <c r="GO45" s="192">
        <f t="shared" si="102"/>
        <v>33317</v>
      </c>
      <c r="GP45" s="192">
        <f t="shared" si="102"/>
        <v>33317</v>
      </c>
      <c r="GQ45" s="192">
        <f t="shared" si="102"/>
        <v>33317</v>
      </c>
      <c r="GR45" s="192">
        <f t="shared" si="102"/>
        <v>33317</v>
      </c>
      <c r="GS45" s="192">
        <f t="shared" si="102"/>
        <v>28619</v>
      </c>
      <c r="GT45" s="192">
        <f t="shared" si="102"/>
        <v>28619</v>
      </c>
      <c r="GU45" s="192">
        <f t="shared" si="102"/>
        <v>28619</v>
      </c>
      <c r="GV45" s="192">
        <f t="shared" si="102"/>
        <v>28619</v>
      </c>
      <c r="GW45" s="192">
        <f t="shared" si="102"/>
        <v>29011</v>
      </c>
      <c r="GX45" s="192">
        <f t="shared" si="102"/>
        <v>29011</v>
      </c>
      <c r="GY45" s="192">
        <f t="shared" si="102"/>
        <v>29950</v>
      </c>
      <c r="GZ45" s="192">
        <f t="shared" si="102"/>
        <v>29950</v>
      </c>
      <c r="HA45" s="192">
        <f t="shared" si="102"/>
        <v>29011</v>
      </c>
      <c r="HB45" s="192">
        <f t="shared" si="102"/>
        <v>29011</v>
      </c>
      <c r="HC45" s="192">
        <f t="shared" si="102"/>
        <v>29011</v>
      </c>
      <c r="HD45" s="192">
        <f t="shared" si="102"/>
        <v>29011</v>
      </c>
      <c r="HE45" s="192">
        <f t="shared" si="102"/>
        <v>29011</v>
      </c>
      <c r="HF45" s="192">
        <f t="shared" si="102"/>
        <v>29950</v>
      </c>
      <c r="HG45" s="192">
        <f t="shared" si="102"/>
        <v>29950</v>
      </c>
      <c r="HH45" s="192">
        <f t="shared" si="102"/>
        <v>29011</v>
      </c>
      <c r="HI45" s="192">
        <f t="shared" si="102"/>
        <v>29011</v>
      </c>
      <c r="HJ45" s="192">
        <f t="shared" si="102"/>
        <v>29011</v>
      </c>
      <c r="HK45" s="192">
        <f t="shared" si="102"/>
        <v>29011</v>
      </c>
      <c r="HL45" s="192">
        <f t="shared" si="102"/>
        <v>29011</v>
      </c>
      <c r="HM45" s="192">
        <f t="shared" si="102"/>
        <v>27131</v>
      </c>
      <c r="HN45" s="192">
        <f t="shared" si="102"/>
        <v>29950</v>
      </c>
      <c r="HO45" s="192">
        <f t="shared" si="102"/>
        <v>29011</v>
      </c>
      <c r="HP45" s="192">
        <f t="shared" si="102"/>
        <v>29011</v>
      </c>
      <c r="HQ45" s="192">
        <f t="shared" si="102"/>
        <v>29011</v>
      </c>
      <c r="HR45" s="192">
        <f t="shared" si="102"/>
        <v>29011</v>
      </c>
      <c r="HS45" s="192">
        <f t="shared" si="102"/>
        <v>29011</v>
      </c>
      <c r="HT45" s="192">
        <f t="shared" si="102"/>
        <v>29950</v>
      </c>
      <c r="HU45" s="192">
        <f t="shared" si="102"/>
        <v>29950</v>
      </c>
      <c r="HV45" s="192">
        <f t="shared" si="102"/>
        <v>29011</v>
      </c>
      <c r="HW45" s="192">
        <f t="shared" si="102"/>
        <v>29011</v>
      </c>
      <c r="HX45" s="192">
        <f t="shared" si="102"/>
        <v>29011</v>
      </c>
      <c r="HY45" s="192">
        <f t="shared" si="102"/>
        <v>29011</v>
      </c>
      <c r="HZ45" s="192">
        <f t="shared" si="102"/>
        <v>29011</v>
      </c>
      <c r="IA45" s="192">
        <f t="shared" si="102"/>
        <v>29950</v>
      </c>
      <c r="IB45" s="192">
        <f t="shared" si="102"/>
        <v>29950</v>
      </c>
      <c r="IC45" s="192">
        <f t="shared" si="102"/>
        <v>29011</v>
      </c>
      <c r="ID45" s="192">
        <f t="shared" si="102"/>
        <v>29011</v>
      </c>
      <c r="IE45" s="192">
        <f t="shared" si="102"/>
        <v>29011</v>
      </c>
      <c r="IF45" s="192">
        <f t="shared" si="102"/>
        <v>29011</v>
      </c>
      <c r="IG45" s="192">
        <f t="shared" si="102"/>
        <v>29011</v>
      </c>
      <c r="IH45" s="192">
        <f t="shared" si="102"/>
        <v>29950</v>
      </c>
      <c r="II45" s="192">
        <f t="shared" si="102"/>
        <v>29950</v>
      </c>
      <c r="IJ45" s="192">
        <f t="shared" si="102"/>
        <v>27523</v>
      </c>
      <c r="IK45" s="192">
        <f t="shared" si="102"/>
        <v>27523</v>
      </c>
      <c r="IL45" s="192">
        <f t="shared" si="102"/>
        <v>27523</v>
      </c>
      <c r="IM45" s="192">
        <f t="shared" si="102"/>
        <v>27523</v>
      </c>
      <c r="IN45" s="192">
        <f t="shared" si="102"/>
        <v>27523</v>
      </c>
      <c r="IO45" s="192">
        <f t="shared" si="102"/>
        <v>29011</v>
      </c>
      <c r="IP45" s="192">
        <f t="shared" si="102"/>
        <v>29011</v>
      </c>
      <c r="IQ45" s="192">
        <f t="shared" si="102"/>
        <v>27131</v>
      </c>
      <c r="IR45" s="192">
        <f t="shared" si="102"/>
        <v>27131</v>
      </c>
      <c r="IS45" s="192">
        <f t="shared" si="102"/>
        <v>27131</v>
      </c>
      <c r="IT45" s="192">
        <f t="shared" si="102"/>
        <v>27131</v>
      </c>
      <c r="IU45" s="192">
        <f t="shared" si="102"/>
        <v>27131</v>
      </c>
      <c r="IV45" s="192">
        <f t="shared" si="102"/>
        <v>29011</v>
      </c>
      <c r="IW45" s="192">
        <f t="shared" si="102"/>
        <v>29011</v>
      </c>
      <c r="IX45" s="192">
        <f t="shared" ref="IX45:JV45" si="103">ROUNDUP(IX22*0.87,)</f>
        <v>27131</v>
      </c>
      <c r="IY45" s="192">
        <f t="shared" si="103"/>
        <v>27131</v>
      </c>
      <c r="IZ45" s="192">
        <f t="shared" si="103"/>
        <v>27131</v>
      </c>
      <c r="JA45" s="192">
        <f t="shared" si="103"/>
        <v>27131</v>
      </c>
      <c r="JB45" s="192">
        <f t="shared" si="103"/>
        <v>27131</v>
      </c>
      <c r="JC45" s="192">
        <f t="shared" si="103"/>
        <v>29011</v>
      </c>
      <c r="JD45" s="192">
        <f t="shared" si="103"/>
        <v>29011</v>
      </c>
      <c r="JE45" s="192">
        <f t="shared" si="103"/>
        <v>27131</v>
      </c>
      <c r="JF45" s="192">
        <f t="shared" si="103"/>
        <v>27131</v>
      </c>
      <c r="JG45" s="192">
        <f t="shared" si="103"/>
        <v>27131</v>
      </c>
      <c r="JH45" s="192">
        <f t="shared" si="103"/>
        <v>27131</v>
      </c>
      <c r="JI45" s="192">
        <f t="shared" si="103"/>
        <v>27131</v>
      </c>
      <c r="JJ45" s="192">
        <f t="shared" si="103"/>
        <v>29011</v>
      </c>
      <c r="JK45" s="192">
        <f t="shared" si="103"/>
        <v>29011</v>
      </c>
      <c r="JL45" s="192">
        <f t="shared" si="103"/>
        <v>27131</v>
      </c>
      <c r="JM45" s="192">
        <f t="shared" si="103"/>
        <v>27131</v>
      </c>
      <c r="JN45" s="192">
        <f t="shared" si="103"/>
        <v>27131</v>
      </c>
      <c r="JO45" s="192">
        <f t="shared" si="103"/>
        <v>27131</v>
      </c>
      <c r="JP45" s="192">
        <f t="shared" si="103"/>
        <v>27131</v>
      </c>
      <c r="JQ45" s="192">
        <f t="shared" si="103"/>
        <v>29011</v>
      </c>
      <c r="JR45" s="192">
        <f t="shared" si="103"/>
        <v>29011</v>
      </c>
      <c r="JS45" s="192">
        <f t="shared" si="103"/>
        <v>28071</v>
      </c>
      <c r="JT45" s="192">
        <f t="shared" si="103"/>
        <v>28071</v>
      </c>
      <c r="JU45" s="192">
        <f t="shared" si="103"/>
        <v>28071</v>
      </c>
      <c r="JV45" s="192">
        <f t="shared" si="103"/>
        <v>28071</v>
      </c>
    </row>
    <row r="46" spans="1:282" s="50" customFormat="1" x14ac:dyDescent="0.2">
      <c r="A46" s="88">
        <f>A31</f>
        <v>2</v>
      </c>
      <c r="B46" s="192" t="e">
        <f t="shared" ref="B46:C46" si="104">ROUNDUP(B23*0.87,)</f>
        <v>#REF!</v>
      </c>
      <c r="C46" s="192" t="e">
        <f t="shared" si="104"/>
        <v>#REF!</v>
      </c>
      <c r="D46" s="192" t="e">
        <f t="shared" ref="D46:BO46" si="105">ROUNDUP(D23*0.87,)</f>
        <v>#REF!</v>
      </c>
      <c r="E46" s="192" t="e">
        <f t="shared" si="105"/>
        <v>#REF!</v>
      </c>
      <c r="F46" s="192" t="e">
        <f t="shared" si="105"/>
        <v>#REF!</v>
      </c>
      <c r="G46" s="192" t="e">
        <f t="shared" si="105"/>
        <v>#REF!</v>
      </c>
      <c r="H46" s="192">
        <f t="shared" si="105"/>
        <v>50504</v>
      </c>
      <c r="I46" s="192">
        <f t="shared" si="105"/>
        <v>61857</v>
      </c>
      <c r="J46" s="192">
        <f t="shared" si="105"/>
        <v>61857</v>
      </c>
      <c r="K46" s="192">
        <f t="shared" si="105"/>
        <v>61857</v>
      </c>
      <c r="L46" s="192">
        <f t="shared" si="105"/>
        <v>56376</v>
      </c>
      <c r="M46" s="192">
        <f t="shared" si="105"/>
        <v>56376</v>
      </c>
      <c r="N46" s="192">
        <f t="shared" si="105"/>
        <v>56376</v>
      </c>
      <c r="O46" s="192">
        <f t="shared" si="105"/>
        <v>56376</v>
      </c>
      <c r="P46" s="192">
        <f t="shared" si="105"/>
        <v>56376</v>
      </c>
      <c r="Q46" s="192">
        <f t="shared" si="105"/>
        <v>56376</v>
      </c>
      <c r="R46" s="192">
        <f t="shared" si="105"/>
        <v>45728</v>
      </c>
      <c r="S46" s="192">
        <f t="shared" si="105"/>
        <v>32808</v>
      </c>
      <c r="T46" s="192">
        <f t="shared" si="105"/>
        <v>32808</v>
      </c>
      <c r="U46" s="192">
        <f t="shared" si="105"/>
        <v>32808</v>
      </c>
      <c r="V46" s="192">
        <f t="shared" si="105"/>
        <v>32808</v>
      </c>
      <c r="W46" s="192">
        <f t="shared" si="105"/>
        <v>32808</v>
      </c>
      <c r="X46" s="192">
        <f t="shared" si="105"/>
        <v>34374</v>
      </c>
      <c r="Y46" s="192">
        <f t="shared" si="105"/>
        <v>34374</v>
      </c>
      <c r="Z46" s="192">
        <f t="shared" si="105"/>
        <v>34374</v>
      </c>
      <c r="AA46" s="192">
        <f t="shared" si="105"/>
        <v>34374</v>
      </c>
      <c r="AB46" s="192">
        <f t="shared" si="105"/>
        <v>34374</v>
      </c>
      <c r="AC46" s="192">
        <f t="shared" si="105"/>
        <v>32808</v>
      </c>
      <c r="AD46" s="192">
        <f t="shared" si="105"/>
        <v>32808</v>
      </c>
      <c r="AE46" s="192">
        <f t="shared" si="105"/>
        <v>32808</v>
      </c>
      <c r="AF46" s="192">
        <f t="shared" si="105"/>
        <v>32808</v>
      </c>
      <c r="AG46" s="192">
        <f t="shared" si="105"/>
        <v>32808</v>
      </c>
      <c r="AH46" s="192">
        <f t="shared" si="105"/>
        <v>35940</v>
      </c>
      <c r="AI46" s="192">
        <f t="shared" si="105"/>
        <v>35940</v>
      </c>
      <c r="AJ46" s="192">
        <f t="shared" si="105"/>
        <v>35940</v>
      </c>
      <c r="AK46" s="192">
        <f t="shared" si="105"/>
        <v>35940</v>
      </c>
      <c r="AL46" s="192">
        <f t="shared" si="105"/>
        <v>35940</v>
      </c>
      <c r="AM46" s="192">
        <f t="shared" si="105"/>
        <v>37506</v>
      </c>
      <c r="AN46" s="192">
        <f t="shared" si="105"/>
        <v>39464</v>
      </c>
      <c r="AO46" s="192">
        <f t="shared" si="105"/>
        <v>43770</v>
      </c>
      <c r="AP46" s="192">
        <f t="shared" si="105"/>
        <v>43770</v>
      </c>
      <c r="AQ46" s="192">
        <f t="shared" si="105"/>
        <v>43770</v>
      </c>
      <c r="AR46" s="192">
        <f t="shared" si="105"/>
        <v>43770</v>
      </c>
      <c r="AS46" s="192">
        <f t="shared" si="105"/>
        <v>43770</v>
      </c>
      <c r="AT46" s="192">
        <f t="shared" si="105"/>
        <v>43770</v>
      </c>
      <c r="AU46" s="192">
        <f t="shared" si="105"/>
        <v>43770</v>
      </c>
      <c r="AV46" s="192">
        <f t="shared" si="105"/>
        <v>43770</v>
      </c>
      <c r="AW46" s="192">
        <f t="shared" si="105"/>
        <v>43770</v>
      </c>
      <c r="AX46" s="192">
        <f t="shared" si="105"/>
        <v>43770</v>
      </c>
      <c r="AY46" s="192">
        <f t="shared" si="105"/>
        <v>42204</v>
      </c>
      <c r="AZ46" s="192">
        <f t="shared" si="105"/>
        <v>42204</v>
      </c>
      <c r="BA46" s="192">
        <f t="shared" si="105"/>
        <v>43770</v>
      </c>
      <c r="BB46" s="192">
        <f t="shared" si="105"/>
        <v>43770</v>
      </c>
      <c r="BC46" s="192">
        <f t="shared" si="105"/>
        <v>45336</v>
      </c>
      <c r="BD46" s="192">
        <f t="shared" si="105"/>
        <v>47294</v>
      </c>
      <c r="BE46" s="192">
        <f t="shared" si="105"/>
        <v>47294</v>
      </c>
      <c r="BF46" s="192">
        <f t="shared" si="105"/>
        <v>47294</v>
      </c>
      <c r="BG46" s="192">
        <f t="shared" si="105"/>
        <v>47294</v>
      </c>
      <c r="BH46" s="192">
        <f t="shared" si="105"/>
        <v>49251</v>
      </c>
      <c r="BI46" s="192">
        <f t="shared" si="105"/>
        <v>51600</v>
      </c>
      <c r="BJ46" s="192">
        <f t="shared" si="105"/>
        <v>51600</v>
      </c>
      <c r="BK46" s="192">
        <f t="shared" si="105"/>
        <v>49251</v>
      </c>
      <c r="BL46" s="192">
        <f t="shared" si="105"/>
        <v>45336</v>
      </c>
      <c r="BM46" s="192">
        <f t="shared" si="105"/>
        <v>45336</v>
      </c>
      <c r="BN46" s="192">
        <f t="shared" si="105"/>
        <v>47294</v>
      </c>
      <c r="BO46" s="192">
        <f t="shared" si="105"/>
        <v>47294</v>
      </c>
      <c r="BP46" s="192">
        <f t="shared" ref="BP46:CU46" si="106">ROUNDUP(BP23*0.87,)</f>
        <v>40638</v>
      </c>
      <c r="BQ46" s="192">
        <f t="shared" si="106"/>
        <v>40991</v>
      </c>
      <c r="BR46" s="192">
        <f t="shared" si="106"/>
        <v>40991</v>
      </c>
      <c r="BS46" s="192">
        <f t="shared" si="106"/>
        <v>40991</v>
      </c>
      <c r="BT46" s="192">
        <f t="shared" si="106"/>
        <v>39816</v>
      </c>
      <c r="BU46" s="192">
        <f t="shared" si="106"/>
        <v>39816</v>
      </c>
      <c r="BV46" s="192">
        <f t="shared" si="106"/>
        <v>40991</v>
      </c>
      <c r="BW46" s="192">
        <f t="shared" si="106"/>
        <v>40991</v>
      </c>
      <c r="BX46" s="192">
        <f t="shared" si="106"/>
        <v>40991</v>
      </c>
      <c r="BY46" s="192">
        <f t="shared" si="106"/>
        <v>35901</v>
      </c>
      <c r="BZ46" s="192">
        <f t="shared" si="106"/>
        <v>35901</v>
      </c>
      <c r="CA46" s="192">
        <f t="shared" si="106"/>
        <v>35901</v>
      </c>
      <c r="CB46" s="192">
        <f t="shared" si="106"/>
        <v>35901</v>
      </c>
      <c r="CC46" s="192">
        <f t="shared" si="106"/>
        <v>35901</v>
      </c>
      <c r="CD46" s="192">
        <f t="shared" si="106"/>
        <v>35901</v>
      </c>
      <c r="CE46" s="192">
        <f t="shared" si="106"/>
        <v>35901</v>
      </c>
      <c r="CF46" s="192">
        <f t="shared" si="106"/>
        <v>35901</v>
      </c>
      <c r="CG46" s="192">
        <f t="shared" si="106"/>
        <v>35901</v>
      </c>
      <c r="CH46" s="192">
        <f t="shared" si="106"/>
        <v>35901</v>
      </c>
      <c r="CI46" s="192">
        <f t="shared" si="106"/>
        <v>35901</v>
      </c>
      <c r="CJ46" s="192">
        <f t="shared" si="106"/>
        <v>35901</v>
      </c>
      <c r="CK46" s="192">
        <f t="shared" si="106"/>
        <v>35901</v>
      </c>
      <c r="CL46" s="192">
        <f t="shared" si="106"/>
        <v>35901</v>
      </c>
      <c r="CM46" s="192">
        <f t="shared" si="106"/>
        <v>35901</v>
      </c>
      <c r="CN46" s="192">
        <f t="shared" si="106"/>
        <v>35901</v>
      </c>
      <c r="CO46" s="192">
        <f t="shared" si="106"/>
        <v>35901</v>
      </c>
      <c r="CP46" s="192">
        <f t="shared" si="106"/>
        <v>35901</v>
      </c>
      <c r="CQ46" s="192">
        <f t="shared" si="106"/>
        <v>35901</v>
      </c>
      <c r="CR46" s="192">
        <f t="shared" si="106"/>
        <v>35901</v>
      </c>
      <c r="CS46" s="192">
        <f t="shared" si="106"/>
        <v>35901</v>
      </c>
      <c r="CT46" s="192">
        <f t="shared" si="106"/>
        <v>35901</v>
      </c>
      <c r="CU46" s="192">
        <f t="shared" si="106"/>
        <v>35901</v>
      </c>
      <c r="CV46" s="192">
        <f t="shared" ref="CV46:DF46" si="107">ROUNDUP(CV23*0.87,)</f>
        <v>28580</v>
      </c>
      <c r="CW46" s="192">
        <f t="shared" si="107"/>
        <v>28580</v>
      </c>
      <c r="CX46" s="192">
        <f t="shared" si="107"/>
        <v>28971</v>
      </c>
      <c r="CY46" s="192">
        <f t="shared" si="107"/>
        <v>28971</v>
      </c>
      <c r="CZ46" s="192">
        <f t="shared" si="107"/>
        <v>28580</v>
      </c>
      <c r="DA46" s="192">
        <f t="shared" si="107"/>
        <v>28580</v>
      </c>
      <c r="DB46" s="192">
        <f t="shared" si="107"/>
        <v>28580</v>
      </c>
      <c r="DC46" s="192">
        <f t="shared" si="107"/>
        <v>28580</v>
      </c>
      <c r="DD46" s="192">
        <f t="shared" si="107"/>
        <v>28580</v>
      </c>
      <c r="DE46" s="192">
        <f t="shared" si="107"/>
        <v>28971</v>
      </c>
      <c r="DF46" s="192">
        <f t="shared" si="107"/>
        <v>28971</v>
      </c>
      <c r="DG46" s="192">
        <f t="shared" ref="DG46:DY46" si="108">ROUNDUP(DG23*0.87,)</f>
        <v>28580</v>
      </c>
      <c r="DH46" s="192">
        <f t="shared" si="108"/>
        <v>28580</v>
      </c>
      <c r="DI46" s="192">
        <f t="shared" si="108"/>
        <v>28580</v>
      </c>
      <c r="DJ46" s="192">
        <f t="shared" si="108"/>
        <v>27797</v>
      </c>
      <c r="DK46" s="192">
        <f t="shared" si="108"/>
        <v>27797</v>
      </c>
      <c r="DL46" s="192">
        <f t="shared" si="108"/>
        <v>28345</v>
      </c>
      <c r="DM46" s="192">
        <f t="shared" si="108"/>
        <v>28345</v>
      </c>
      <c r="DN46" s="192">
        <f t="shared" si="108"/>
        <v>27797</v>
      </c>
      <c r="DO46" s="192">
        <f t="shared" si="108"/>
        <v>27797</v>
      </c>
      <c r="DP46" s="192">
        <f t="shared" si="108"/>
        <v>27797</v>
      </c>
      <c r="DQ46" s="192">
        <f t="shared" si="108"/>
        <v>27797</v>
      </c>
      <c r="DR46" s="192">
        <f t="shared" si="108"/>
        <v>27797</v>
      </c>
      <c r="DS46" s="192">
        <f t="shared" si="108"/>
        <v>28345</v>
      </c>
      <c r="DT46" s="192">
        <f t="shared" si="108"/>
        <v>28345</v>
      </c>
      <c r="DU46" s="192">
        <f t="shared" si="108"/>
        <v>27797</v>
      </c>
      <c r="DV46" s="192">
        <f t="shared" si="108"/>
        <v>27797</v>
      </c>
      <c r="DW46" s="192">
        <f t="shared" si="108"/>
        <v>27797</v>
      </c>
      <c r="DX46" s="192">
        <f t="shared" si="108"/>
        <v>27797</v>
      </c>
      <c r="DY46" s="192">
        <f t="shared" si="108"/>
        <v>28580</v>
      </c>
      <c r="DZ46" s="192">
        <f t="shared" ref="DZ46:GK46" si="109">ROUNDUP(DZ23*0.87,)</f>
        <v>28345</v>
      </c>
      <c r="EA46" s="192">
        <f t="shared" si="109"/>
        <v>28345</v>
      </c>
      <c r="EB46" s="192">
        <f t="shared" si="109"/>
        <v>28345</v>
      </c>
      <c r="EC46" s="192">
        <f t="shared" si="109"/>
        <v>27405</v>
      </c>
      <c r="ED46" s="192">
        <f t="shared" si="109"/>
        <v>27405</v>
      </c>
      <c r="EE46" s="192">
        <f t="shared" si="109"/>
        <v>27405</v>
      </c>
      <c r="EF46" s="192">
        <f t="shared" si="109"/>
        <v>27405</v>
      </c>
      <c r="EG46" s="192">
        <f t="shared" si="109"/>
        <v>27405</v>
      </c>
      <c r="EH46" s="192">
        <f t="shared" si="109"/>
        <v>28345</v>
      </c>
      <c r="EI46" s="192">
        <f t="shared" si="109"/>
        <v>28345</v>
      </c>
      <c r="EJ46" s="192">
        <f t="shared" si="109"/>
        <v>28345</v>
      </c>
      <c r="EK46" s="192">
        <f t="shared" si="109"/>
        <v>27171</v>
      </c>
      <c r="EL46" s="192">
        <f t="shared" si="109"/>
        <v>27171</v>
      </c>
      <c r="EM46" s="192">
        <f t="shared" si="109"/>
        <v>27171</v>
      </c>
      <c r="EN46" s="192">
        <f t="shared" si="109"/>
        <v>27405</v>
      </c>
      <c r="EO46" s="192">
        <f t="shared" si="109"/>
        <v>27405</v>
      </c>
      <c r="EP46" s="192">
        <f t="shared" si="109"/>
        <v>27171</v>
      </c>
      <c r="EQ46" s="192">
        <f t="shared" si="109"/>
        <v>27171</v>
      </c>
      <c r="ER46" s="192">
        <f t="shared" si="109"/>
        <v>27171</v>
      </c>
      <c r="ES46" s="192">
        <f t="shared" si="109"/>
        <v>27171</v>
      </c>
      <c r="ET46" s="192">
        <f t="shared" si="109"/>
        <v>27171</v>
      </c>
      <c r="EU46" s="192">
        <f t="shared" si="109"/>
        <v>27405</v>
      </c>
      <c r="EV46" s="192">
        <f t="shared" si="109"/>
        <v>27405</v>
      </c>
      <c r="EW46" s="192">
        <f t="shared" si="109"/>
        <v>27171</v>
      </c>
      <c r="EX46" s="192">
        <f t="shared" si="109"/>
        <v>27171</v>
      </c>
      <c r="EY46" s="192">
        <f t="shared" si="109"/>
        <v>27171</v>
      </c>
      <c r="EZ46" s="192">
        <f t="shared" si="109"/>
        <v>27171</v>
      </c>
      <c r="FA46" s="192">
        <f t="shared" si="109"/>
        <v>27171</v>
      </c>
      <c r="FB46" s="192">
        <f t="shared" si="109"/>
        <v>27405</v>
      </c>
      <c r="FC46" s="192">
        <f t="shared" si="109"/>
        <v>27405</v>
      </c>
      <c r="FD46" s="192">
        <f t="shared" si="109"/>
        <v>28580</v>
      </c>
      <c r="FE46" s="192">
        <f t="shared" si="109"/>
        <v>27405</v>
      </c>
      <c r="FF46" s="192">
        <f t="shared" si="109"/>
        <v>27405</v>
      </c>
      <c r="FG46" s="192">
        <f t="shared" si="109"/>
        <v>27405</v>
      </c>
      <c r="FH46" s="192">
        <f t="shared" si="109"/>
        <v>27405</v>
      </c>
      <c r="FI46" s="192">
        <f t="shared" si="109"/>
        <v>33278</v>
      </c>
      <c r="FJ46" s="192">
        <f t="shared" si="109"/>
        <v>33278</v>
      </c>
      <c r="FK46" s="192">
        <f t="shared" si="109"/>
        <v>33278</v>
      </c>
      <c r="FL46" s="192">
        <f t="shared" si="109"/>
        <v>33278</v>
      </c>
      <c r="FM46" s="192">
        <f t="shared" si="109"/>
        <v>33278</v>
      </c>
      <c r="FN46" s="192">
        <f t="shared" si="109"/>
        <v>33278</v>
      </c>
      <c r="FO46" s="192">
        <f t="shared" si="109"/>
        <v>33278</v>
      </c>
      <c r="FP46" s="192">
        <f t="shared" si="109"/>
        <v>33278</v>
      </c>
      <c r="FQ46" s="192">
        <f t="shared" si="109"/>
        <v>33278</v>
      </c>
      <c r="FR46" s="192">
        <f t="shared" si="109"/>
        <v>33278</v>
      </c>
      <c r="FS46" s="192">
        <f t="shared" si="109"/>
        <v>33278</v>
      </c>
      <c r="FT46" s="192">
        <f t="shared" si="109"/>
        <v>33278</v>
      </c>
      <c r="FU46" s="192">
        <f t="shared" si="109"/>
        <v>33278</v>
      </c>
      <c r="FV46" s="192">
        <f t="shared" si="109"/>
        <v>33278</v>
      </c>
      <c r="FW46" s="192">
        <f t="shared" si="109"/>
        <v>33278</v>
      </c>
      <c r="FX46" s="192">
        <f t="shared" si="109"/>
        <v>33278</v>
      </c>
      <c r="FY46" s="192">
        <f t="shared" si="109"/>
        <v>33278</v>
      </c>
      <c r="FZ46" s="192">
        <f t="shared" si="109"/>
        <v>33278</v>
      </c>
      <c r="GA46" s="192">
        <f t="shared" si="109"/>
        <v>33278</v>
      </c>
      <c r="GB46" s="192">
        <f t="shared" si="109"/>
        <v>33278</v>
      </c>
      <c r="GC46" s="192">
        <f t="shared" si="109"/>
        <v>33278</v>
      </c>
      <c r="GD46" s="192">
        <f t="shared" si="109"/>
        <v>33278</v>
      </c>
      <c r="GE46" s="192">
        <f t="shared" si="109"/>
        <v>33278</v>
      </c>
      <c r="GF46" s="192">
        <f t="shared" si="109"/>
        <v>33278</v>
      </c>
      <c r="GG46" s="192">
        <f t="shared" si="109"/>
        <v>27405</v>
      </c>
      <c r="GH46" s="192">
        <f t="shared" si="109"/>
        <v>27405</v>
      </c>
      <c r="GI46" s="192">
        <f t="shared" si="109"/>
        <v>34766</v>
      </c>
      <c r="GJ46" s="192">
        <f t="shared" si="109"/>
        <v>34766</v>
      </c>
      <c r="GK46" s="192">
        <f t="shared" si="109"/>
        <v>34766</v>
      </c>
      <c r="GL46" s="192">
        <f t="shared" ref="GL46:IW46" si="110">ROUNDUP(GL23*0.87,)</f>
        <v>34766</v>
      </c>
      <c r="GM46" s="192">
        <f t="shared" si="110"/>
        <v>34766</v>
      </c>
      <c r="GN46" s="192">
        <f t="shared" si="110"/>
        <v>34766</v>
      </c>
      <c r="GO46" s="192">
        <f t="shared" si="110"/>
        <v>34766</v>
      </c>
      <c r="GP46" s="192">
        <f t="shared" si="110"/>
        <v>34766</v>
      </c>
      <c r="GQ46" s="192">
        <f t="shared" si="110"/>
        <v>34766</v>
      </c>
      <c r="GR46" s="192">
        <f t="shared" si="110"/>
        <v>34766</v>
      </c>
      <c r="GS46" s="192">
        <f t="shared" si="110"/>
        <v>30068</v>
      </c>
      <c r="GT46" s="192">
        <f t="shared" si="110"/>
        <v>30068</v>
      </c>
      <c r="GU46" s="192">
        <f t="shared" si="110"/>
        <v>30068</v>
      </c>
      <c r="GV46" s="192">
        <f t="shared" si="110"/>
        <v>30068</v>
      </c>
      <c r="GW46" s="192">
        <f t="shared" si="110"/>
        <v>30459</v>
      </c>
      <c r="GX46" s="192">
        <f t="shared" si="110"/>
        <v>30459</v>
      </c>
      <c r="GY46" s="192">
        <f t="shared" si="110"/>
        <v>31399</v>
      </c>
      <c r="GZ46" s="192">
        <f t="shared" si="110"/>
        <v>31399</v>
      </c>
      <c r="HA46" s="192">
        <f t="shared" si="110"/>
        <v>30459</v>
      </c>
      <c r="HB46" s="192">
        <f t="shared" si="110"/>
        <v>30459</v>
      </c>
      <c r="HC46" s="192">
        <f t="shared" si="110"/>
        <v>30459</v>
      </c>
      <c r="HD46" s="192">
        <f t="shared" si="110"/>
        <v>30459</v>
      </c>
      <c r="HE46" s="192">
        <f t="shared" si="110"/>
        <v>30459</v>
      </c>
      <c r="HF46" s="192">
        <f t="shared" si="110"/>
        <v>31399</v>
      </c>
      <c r="HG46" s="192">
        <f t="shared" si="110"/>
        <v>31399</v>
      </c>
      <c r="HH46" s="192">
        <f t="shared" si="110"/>
        <v>30459</v>
      </c>
      <c r="HI46" s="192">
        <f t="shared" si="110"/>
        <v>30459</v>
      </c>
      <c r="HJ46" s="192">
        <f t="shared" si="110"/>
        <v>30459</v>
      </c>
      <c r="HK46" s="192">
        <f t="shared" si="110"/>
        <v>30459</v>
      </c>
      <c r="HL46" s="192">
        <f t="shared" si="110"/>
        <v>30459</v>
      </c>
      <c r="HM46" s="192">
        <f t="shared" si="110"/>
        <v>28580</v>
      </c>
      <c r="HN46" s="192">
        <f t="shared" si="110"/>
        <v>31399</v>
      </c>
      <c r="HO46" s="192">
        <f t="shared" si="110"/>
        <v>30459</v>
      </c>
      <c r="HP46" s="192">
        <f t="shared" si="110"/>
        <v>30459</v>
      </c>
      <c r="HQ46" s="192">
        <f t="shared" si="110"/>
        <v>30459</v>
      </c>
      <c r="HR46" s="192">
        <f t="shared" si="110"/>
        <v>30459</v>
      </c>
      <c r="HS46" s="192">
        <f t="shared" si="110"/>
        <v>30459</v>
      </c>
      <c r="HT46" s="192">
        <f t="shared" si="110"/>
        <v>31399</v>
      </c>
      <c r="HU46" s="192">
        <f t="shared" si="110"/>
        <v>31399</v>
      </c>
      <c r="HV46" s="192">
        <f t="shared" si="110"/>
        <v>30459</v>
      </c>
      <c r="HW46" s="192">
        <f t="shared" si="110"/>
        <v>30459</v>
      </c>
      <c r="HX46" s="192">
        <f t="shared" si="110"/>
        <v>30459</v>
      </c>
      <c r="HY46" s="192">
        <f t="shared" si="110"/>
        <v>30459</v>
      </c>
      <c r="HZ46" s="192">
        <f t="shared" si="110"/>
        <v>30459</v>
      </c>
      <c r="IA46" s="192">
        <f t="shared" si="110"/>
        <v>31399</v>
      </c>
      <c r="IB46" s="192">
        <f t="shared" si="110"/>
        <v>31399</v>
      </c>
      <c r="IC46" s="192">
        <f t="shared" si="110"/>
        <v>30459</v>
      </c>
      <c r="ID46" s="192">
        <f t="shared" si="110"/>
        <v>30459</v>
      </c>
      <c r="IE46" s="192">
        <f t="shared" si="110"/>
        <v>30459</v>
      </c>
      <c r="IF46" s="192">
        <f t="shared" si="110"/>
        <v>30459</v>
      </c>
      <c r="IG46" s="192">
        <f t="shared" si="110"/>
        <v>30459</v>
      </c>
      <c r="IH46" s="192">
        <f t="shared" si="110"/>
        <v>31399</v>
      </c>
      <c r="II46" s="192">
        <f t="shared" si="110"/>
        <v>31399</v>
      </c>
      <c r="IJ46" s="192">
        <f t="shared" si="110"/>
        <v>28971</v>
      </c>
      <c r="IK46" s="192">
        <f t="shared" si="110"/>
        <v>28971</v>
      </c>
      <c r="IL46" s="192">
        <f t="shared" si="110"/>
        <v>28971</v>
      </c>
      <c r="IM46" s="192">
        <f t="shared" si="110"/>
        <v>28971</v>
      </c>
      <c r="IN46" s="192">
        <f t="shared" si="110"/>
        <v>28971</v>
      </c>
      <c r="IO46" s="192">
        <f t="shared" si="110"/>
        <v>30459</v>
      </c>
      <c r="IP46" s="192">
        <f t="shared" si="110"/>
        <v>30459</v>
      </c>
      <c r="IQ46" s="192">
        <f t="shared" si="110"/>
        <v>28580</v>
      </c>
      <c r="IR46" s="192">
        <f t="shared" si="110"/>
        <v>28580</v>
      </c>
      <c r="IS46" s="192">
        <f t="shared" si="110"/>
        <v>28580</v>
      </c>
      <c r="IT46" s="192">
        <f t="shared" si="110"/>
        <v>28580</v>
      </c>
      <c r="IU46" s="192">
        <f t="shared" si="110"/>
        <v>28580</v>
      </c>
      <c r="IV46" s="192">
        <f t="shared" si="110"/>
        <v>30459</v>
      </c>
      <c r="IW46" s="192">
        <f t="shared" si="110"/>
        <v>30459</v>
      </c>
      <c r="IX46" s="192">
        <f t="shared" ref="IX46:JV46" si="111">ROUNDUP(IX23*0.87,)</f>
        <v>28580</v>
      </c>
      <c r="IY46" s="192">
        <f t="shared" si="111"/>
        <v>28580</v>
      </c>
      <c r="IZ46" s="192">
        <f t="shared" si="111"/>
        <v>28580</v>
      </c>
      <c r="JA46" s="192">
        <f t="shared" si="111"/>
        <v>28580</v>
      </c>
      <c r="JB46" s="192">
        <f t="shared" si="111"/>
        <v>28580</v>
      </c>
      <c r="JC46" s="192">
        <f t="shared" si="111"/>
        <v>30459</v>
      </c>
      <c r="JD46" s="192">
        <f t="shared" si="111"/>
        <v>30459</v>
      </c>
      <c r="JE46" s="192">
        <f t="shared" si="111"/>
        <v>28580</v>
      </c>
      <c r="JF46" s="192">
        <f t="shared" si="111"/>
        <v>28580</v>
      </c>
      <c r="JG46" s="192">
        <f t="shared" si="111"/>
        <v>28580</v>
      </c>
      <c r="JH46" s="192">
        <f t="shared" si="111"/>
        <v>28580</v>
      </c>
      <c r="JI46" s="192">
        <f t="shared" si="111"/>
        <v>28580</v>
      </c>
      <c r="JJ46" s="192">
        <f t="shared" si="111"/>
        <v>30459</v>
      </c>
      <c r="JK46" s="192">
        <f t="shared" si="111"/>
        <v>30459</v>
      </c>
      <c r="JL46" s="192">
        <f t="shared" si="111"/>
        <v>28580</v>
      </c>
      <c r="JM46" s="192">
        <f t="shared" si="111"/>
        <v>28580</v>
      </c>
      <c r="JN46" s="192">
        <f t="shared" si="111"/>
        <v>28580</v>
      </c>
      <c r="JO46" s="192">
        <f t="shared" si="111"/>
        <v>28580</v>
      </c>
      <c r="JP46" s="192">
        <f t="shared" si="111"/>
        <v>28580</v>
      </c>
      <c r="JQ46" s="192">
        <f t="shared" si="111"/>
        <v>30459</v>
      </c>
      <c r="JR46" s="192">
        <f t="shared" si="111"/>
        <v>30459</v>
      </c>
      <c r="JS46" s="192">
        <f t="shared" si="111"/>
        <v>29520</v>
      </c>
      <c r="JT46" s="192">
        <f t="shared" si="111"/>
        <v>29520</v>
      </c>
      <c r="JU46" s="192">
        <f t="shared" si="111"/>
        <v>29520</v>
      </c>
      <c r="JV46" s="192">
        <f t="shared" si="111"/>
        <v>29520</v>
      </c>
    </row>
    <row r="47" spans="1:282" s="50" customFormat="1" x14ac:dyDescent="0.2">
      <c r="A47" s="42" t="s">
        <v>87</v>
      </c>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2"/>
      <c r="DV47" s="192"/>
      <c r="DW47" s="192"/>
      <c r="DX47" s="192"/>
      <c r="DY47" s="192"/>
      <c r="DZ47" s="192"/>
      <c r="EA47" s="192"/>
      <c r="EB47" s="192"/>
      <c r="EC47" s="192"/>
      <c r="ED47" s="192"/>
      <c r="EE47" s="192"/>
      <c r="EF47" s="192"/>
      <c r="EG47" s="192"/>
      <c r="EH47" s="192"/>
      <c r="EI47" s="192"/>
      <c r="EJ47" s="192"/>
      <c r="EK47" s="192"/>
      <c r="EL47" s="192"/>
      <c r="EM47" s="192"/>
      <c r="EN47" s="192"/>
      <c r="EO47" s="192"/>
      <c r="EP47" s="192"/>
      <c r="EQ47" s="192"/>
      <c r="ER47" s="192"/>
      <c r="ES47" s="192"/>
      <c r="ET47" s="192"/>
      <c r="EU47" s="192"/>
      <c r="EV47" s="192"/>
      <c r="EW47" s="192"/>
      <c r="EX47" s="192"/>
      <c r="EY47" s="192"/>
      <c r="EZ47" s="192"/>
      <c r="FA47" s="192"/>
      <c r="FB47" s="192"/>
      <c r="FC47" s="192"/>
      <c r="FD47" s="192"/>
      <c r="FE47" s="192"/>
      <c r="FF47" s="192"/>
      <c r="FG47" s="192"/>
      <c r="FH47" s="192"/>
      <c r="FI47" s="192"/>
      <c r="FJ47" s="192"/>
      <c r="FK47" s="192"/>
      <c r="FL47" s="192"/>
      <c r="FM47" s="192"/>
      <c r="FN47" s="192"/>
      <c r="FO47" s="192"/>
      <c r="FP47" s="192"/>
      <c r="FQ47" s="192"/>
      <c r="FR47" s="192"/>
      <c r="FS47" s="192"/>
      <c r="FT47" s="192"/>
      <c r="FU47" s="192"/>
      <c r="FV47" s="192"/>
      <c r="FW47" s="192"/>
      <c r="FX47" s="192"/>
      <c r="FY47" s="192"/>
      <c r="FZ47" s="192"/>
      <c r="GA47" s="192"/>
      <c r="GB47" s="192"/>
      <c r="GC47" s="192"/>
      <c r="GD47" s="192"/>
      <c r="GE47" s="192"/>
      <c r="GF47" s="192"/>
      <c r="GG47" s="192"/>
      <c r="GH47" s="192"/>
      <c r="GI47" s="192"/>
      <c r="GJ47" s="192"/>
      <c r="GK47" s="192"/>
      <c r="GL47" s="192"/>
      <c r="GM47" s="192"/>
      <c r="GN47" s="192"/>
      <c r="GO47" s="192"/>
      <c r="GP47" s="192"/>
      <c r="GQ47" s="192"/>
      <c r="GR47" s="192"/>
      <c r="GS47" s="192"/>
      <c r="GT47" s="192"/>
      <c r="GU47" s="192"/>
      <c r="GV47" s="192"/>
      <c r="GW47" s="192"/>
      <c r="GX47" s="192"/>
      <c r="GY47" s="192"/>
      <c r="GZ47" s="192"/>
      <c r="HA47" s="192"/>
      <c r="HB47" s="192"/>
      <c r="HC47" s="192"/>
      <c r="HD47" s="192"/>
      <c r="HE47" s="192"/>
      <c r="HF47" s="192"/>
      <c r="HG47" s="192"/>
      <c r="HH47" s="192"/>
      <c r="HI47" s="192"/>
      <c r="HJ47" s="192"/>
      <c r="HK47" s="192"/>
      <c r="HL47" s="192"/>
      <c r="HM47" s="192"/>
      <c r="HN47" s="192"/>
      <c r="HO47" s="192"/>
      <c r="HP47" s="192"/>
      <c r="HQ47" s="192"/>
      <c r="HR47" s="192"/>
      <c r="HS47" s="192"/>
      <c r="HT47" s="192"/>
      <c r="HU47" s="192"/>
      <c r="HV47" s="192"/>
      <c r="HW47" s="192"/>
      <c r="HX47" s="192"/>
      <c r="HY47" s="192"/>
      <c r="HZ47" s="192"/>
      <c r="IA47" s="192"/>
      <c r="IB47" s="192"/>
      <c r="IC47" s="192"/>
      <c r="ID47" s="192"/>
      <c r="IE47" s="192"/>
      <c r="IF47" s="192"/>
      <c r="IG47" s="192"/>
      <c r="IH47" s="192"/>
      <c r="II47" s="192"/>
      <c r="IJ47" s="192"/>
      <c r="IK47" s="192"/>
      <c r="IL47" s="192"/>
      <c r="IM47" s="192"/>
      <c r="IN47" s="192"/>
      <c r="IO47" s="192"/>
      <c r="IP47" s="192"/>
      <c r="IQ47" s="192"/>
      <c r="IR47" s="192"/>
      <c r="IS47" s="192"/>
      <c r="IT47" s="192"/>
      <c r="IU47" s="192"/>
      <c r="IV47" s="192"/>
      <c r="IW47" s="192"/>
      <c r="IX47" s="192"/>
      <c r="IY47" s="192"/>
      <c r="IZ47" s="192"/>
      <c r="JA47" s="192"/>
      <c r="JB47" s="192"/>
      <c r="JC47" s="192"/>
      <c r="JD47" s="192"/>
      <c r="JE47" s="192"/>
      <c r="JF47" s="192"/>
      <c r="JG47" s="192"/>
      <c r="JH47" s="192"/>
      <c r="JI47" s="192"/>
      <c r="JJ47" s="192"/>
      <c r="JK47" s="192"/>
      <c r="JL47" s="192"/>
      <c r="JM47" s="192"/>
      <c r="JN47" s="192"/>
      <c r="JO47" s="192"/>
      <c r="JP47" s="192"/>
      <c r="JQ47" s="192"/>
      <c r="JR47" s="192"/>
      <c r="JS47" s="192"/>
      <c r="JT47" s="192"/>
      <c r="JU47" s="192"/>
      <c r="JV47" s="192"/>
    </row>
    <row r="48" spans="1:282" s="50" customFormat="1" x14ac:dyDescent="0.2">
      <c r="A48" s="88" t="s">
        <v>88</v>
      </c>
      <c r="B48" s="192" t="e">
        <f t="shared" ref="B48:C48" si="112">ROUNDUP(B25*0.87,)</f>
        <v>#REF!</v>
      </c>
      <c r="C48" s="192" t="e">
        <f t="shared" si="112"/>
        <v>#REF!</v>
      </c>
      <c r="D48" s="192" t="e">
        <f t="shared" ref="D48:BO48" si="113">ROUNDUP(D25*0.87,)</f>
        <v>#REF!</v>
      </c>
      <c r="E48" s="192" t="e">
        <f t="shared" si="113"/>
        <v>#REF!</v>
      </c>
      <c r="F48" s="192" t="e">
        <f t="shared" si="113"/>
        <v>#REF!</v>
      </c>
      <c r="G48" s="192" t="e">
        <f t="shared" si="113"/>
        <v>#REF!</v>
      </c>
      <c r="H48" s="192">
        <f t="shared" si="113"/>
        <v>93569</v>
      </c>
      <c r="I48" s="192">
        <f t="shared" si="113"/>
        <v>104922</v>
      </c>
      <c r="J48" s="192">
        <f t="shared" si="113"/>
        <v>104922</v>
      </c>
      <c r="K48" s="192">
        <f t="shared" si="113"/>
        <v>104922</v>
      </c>
      <c r="L48" s="192">
        <f t="shared" si="113"/>
        <v>99441</v>
      </c>
      <c r="M48" s="192">
        <f t="shared" si="113"/>
        <v>99441</v>
      </c>
      <c r="N48" s="192">
        <f t="shared" si="113"/>
        <v>99441</v>
      </c>
      <c r="O48" s="192">
        <f t="shared" si="113"/>
        <v>99441</v>
      </c>
      <c r="P48" s="192">
        <f t="shared" si="113"/>
        <v>99441</v>
      </c>
      <c r="Q48" s="192">
        <f t="shared" si="113"/>
        <v>99441</v>
      </c>
      <c r="R48" s="192">
        <f t="shared" si="113"/>
        <v>73133</v>
      </c>
      <c r="S48" s="192">
        <f t="shared" si="113"/>
        <v>60213</v>
      </c>
      <c r="T48" s="192">
        <f t="shared" si="113"/>
        <v>60213</v>
      </c>
      <c r="U48" s="192">
        <f t="shared" si="113"/>
        <v>60213</v>
      </c>
      <c r="V48" s="192">
        <f t="shared" si="113"/>
        <v>60213</v>
      </c>
      <c r="W48" s="192">
        <f t="shared" si="113"/>
        <v>60213</v>
      </c>
      <c r="X48" s="192">
        <f t="shared" si="113"/>
        <v>61779</v>
      </c>
      <c r="Y48" s="192">
        <f t="shared" si="113"/>
        <v>61779</v>
      </c>
      <c r="Z48" s="192">
        <f t="shared" si="113"/>
        <v>61779</v>
      </c>
      <c r="AA48" s="192">
        <f t="shared" si="113"/>
        <v>61779</v>
      </c>
      <c r="AB48" s="192">
        <f t="shared" si="113"/>
        <v>61779</v>
      </c>
      <c r="AC48" s="192">
        <f t="shared" si="113"/>
        <v>60213</v>
      </c>
      <c r="AD48" s="192">
        <f t="shared" si="113"/>
        <v>60213</v>
      </c>
      <c r="AE48" s="192">
        <f t="shared" si="113"/>
        <v>60213</v>
      </c>
      <c r="AF48" s="192">
        <f t="shared" si="113"/>
        <v>60213</v>
      </c>
      <c r="AG48" s="192">
        <f t="shared" si="113"/>
        <v>60213</v>
      </c>
      <c r="AH48" s="192">
        <f t="shared" si="113"/>
        <v>63345</v>
      </c>
      <c r="AI48" s="192">
        <f t="shared" si="113"/>
        <v>63345</v>
      </c>
      <c r="AJ48" s="192">
        <f t="shared" si="113"/>
        <v>63345</v>
      </c>
      <c r="AK48" s="192">
        <f t="shared" si="113"/>
        <v>63345</v>
      </c>
      <c r="AL48" s="192">
        <f t="shared" si="113"/>
        <v>63345</v>
      </c>
      <c r="AM48" s="192">
        <f t="shared" si="113"/>
        <v>64911</v>
      </c>
      <c r="AN48" s="192">
        <f t="shared" si="113"/>
        <v>66869</v>
      </c>
      <c r="AO48" s="192">
        <f t="shared" si="113"/>
        <v>75090</v>
      </c>
      <c r="AP48" s="192">
        <f t="shared" si="113"/>
        <v>75090</v>
      </c>
      <c r="AQ48" s="192">
        <f t="shared" si="113"/>
        <v>75090</v>
      </c>
      <c r="AR48" s="192">
        <f t="shared" si="113"/>
        <v>75090</v>
      </c>
      <c r="AS48" s="192">
        <f t="shared" si="113"/>
        <v>75090</v>
      </c>
      <c r="AT48" s="192">
        <f t="shared" si="113"/>
        <v>75090</v>
      </c>
      <c r="AU48" s="192">
        <f t="shared" si="113"/>
        <v>75090</v>
      </c>
      <c r="AV48" s="192">
        <f t="shared" si="113"/>
        <v>75090</v>
      </c>
      <c r="AW48" s="192">
        <f t="shared" si="113"/>
        <v>75090</v>
      </c>
      <c r="AX48" s="192">
        <f t="shared" si="113"/>
        <v>75090</v>
      </c>
      <c r="AY48" s="192">
        <f t="shared" si="113"/>
        <v>73524</v>
      </c>
      <c r="AZ48" s="192">
        <f t="shared" si="113"/>
        <v>73524</v>
      </c>
      <c r="BA48" s="192">
        <f t="shared" si="113"/>
        <v>75090</v>
      </c>
      <c r="BB48" s="192">
        <f t="shared" si="113"/>
        <v>75090</v>
      </c>
      <c r="BC48" s="192">
        <f t="shared" si="113"/>
        <v>76656</v>
      </c>
      <c r="BD48" s="192">
        <f t="shared" si="113"/>
        <v>78614</v>
      </c>
      <c r="BE48" s="192">
        <f t="shared" si="113"/>
        <v>78614</v>
      </c>
      <c r="BF48" s="192">
        <f t="shared" si="113"/>
        <v>78614</v>
      </c>
      <c r="BG48" s="192">
        <f t="shared" si="113"/>
        <v>78614</v>
      </c>
      <c r="BH48" s="192">
        <f t="shared" si="113"/>
        <v>80571</v>
      </c>
      <c r="BI48" s="192">
        <f t="shared" si="113"/>
        <v>82920</v>
      </c>
      <c r="BJ48" s="192">
        <f t="shared" si="113"/>
        <v>82920</v>
      </c>
      <c r="BK48" s="192">
        <f t="shared" si="113"/>
        <v>80571</v>
      </c>
      <c r="BL48" s="192">
        <f t="shared" si="113"/>
        <v>76656</v>
      </c>
      <c r="BM48" s="192">
        <f t="shared" si="113"/>
        <v>76656</v>
      </c>
      <c r="BN48" s="192">
        <f t="shared" si="113"/>
        <v>78614</v>
      </c>
      <c r="BO48" s="192">
        <f t="shared" si="113"/>
        <v>78614</v>
      </c>
      <c r="BP48" s="192">
        <f t="shared" ref="BP48:CU48" si="114">ROUNDUP(BP25*0.87,)</f>
        <v>71958</v>
      </c>
      <c r="BQ48" s="192">
        <f t="shared" si="114"/>
        <v>72311</v>
      </c>
      <c r="BR48" s="192">
        <f t="shared" si="114"/>
        <v>72311</v>
      </c>
      <c r="BS48" s="192">
        <f t="shared" si="114"/>
        <v>72311</v>
      </c>
      <c r="BT48" s="192">
        <f t="shared" si="114"/>
        <v>71136</v>
      </c>
      <c r="BU48" s="192">
        <f t="shared" si="114"/>
        <v>71136</v>
      </c>
      <c r="BV48" s="192">
        <f t="shared" si="114"/>
        <v>72311</v>
      </c>
      <c r="BW48" s="192">
        <f t="shared" si="114"/>
        <v>72311</v>
      </c>
      <c r="BX48" s="192">
        <f t="shared" si="114"/>
        <v>72311</v>
      </c>
      <c r="BY48" s="192">
        <f t="shared" si="114"/>
        <v>63306</v>
      </c>
      <c r="BZ48" s="192">
        <f t="shared" si="114"/>
        <v>63306</v>
      </c>
      <c r="CA48" s="192">
        <f t="shared" si="114"/>
        <v>63306</v>
      </c>
      <c r="CB48" s="192">
        <f t="shared" si="114"/>
        <v>63306</v>
      </c>
      <c r="CC48" s="192">
        <f t="shared" si="114"/>
        <v>63306</v>
      </c>
      <c r="CD48" s="192">
        <f t="shared" si="114"/>
        <v>63306</v>
      </c>
      <c r="CE48" s="192">
        <f t="shared" si="114"/>
        <v>63306</v>
      </c>
      <c r="CF48" s="192">
        <f t="shared" si="114"/>
        <v>63306</v>
      </c>
      <c r="CG48" s="192">
        <f t="shared" si="114"/>
        <v>63306</v>
      </c>
      <c r="CH48" s="192">
        <f t="shared" si="114"/>
        <v>63306</v>
      </c>
      <c r="CI48" s="192">
        <f t="shared" si="114"/>
        <v>63306</v>
      </c>
      <c r="CJ48" s="192">
        <f t="shared" si="114"/>
        <v>63306</v>
      </c>
      <c r="CK48" s="192">
        <f t="shared" si="114"/>
        <v>63306</v>
      </c>
      <c r="CL48" s="192">
        <f t="shared" si="114"/>
        <v>63306</v>
      </c>
      <c r="CM48" s="192">
        <f t="shared" si="114"/>
        <v>63306</v>
      </c>
      <c r="CN48" s="192">
        <f t="shared" si="114"/>
        <v>63306</v>
      </c>
      <c r="CO48" s="192">
        <f t="shared" si="114"/>
        <v>63306</v>
      </c>
      <c r="CP48" s="192">
        <f t="shared" si="114"/>
        <v>63306</v>
      </c>
      <c r="CQ48" s="192">
        <f t="shared" si="114"/>
        <v>63306</v>
      </c>
      <c r="CR48" s="192">
        <f t="shared" si="114"/>
        <v>63306</v>
      </c>
      <c r="CS48" s="192">
        <f t="shared" si="114"/>
        <v>63306</v>
      </c>
      <c r="CT48" s="192">
        <f t="shared" si="114"/>
        <v>63306</v>
      </c>
      <c r="CU48" s="192">
        <f t="shared" si="114"/>
        <v>63306</v>
      </c>
      <c r="CV48" s="192">
        <f t="shared" ref="CV48:DF48" si="115">ROUNDUP(CV25*0.87,)</f>
        <v>55985</v>
      </c>
      <c r="CW48" s="192">
        <f t="shared" si="115"/>
        <v>55985</v>
      </c>
      <c r="CX48" s="192">
        <f t="shared" si="115"/>
        <v>56376</v>
      </c>
      <c r="CY48" s="192">
        <f t="shared" si="115"/>
        <v>56376</v>
      </c>
      <c r="CZ48" s="192">
        <f t="shared" si="115"/>
        <v>55985</v>
      </c>
      <c r="DA48" s="192">
        <f t="shared" si="115"/>
        <v>55985</v>
      </c>
      <c r="DB48" s="192">
        <f t="shared" si="115"/>
        <v>55985</v>
      </c>
      <c r="DC48" s="192">
        <f t="shared" si="115"/>
        <v>55985</v>
      </c>
      <c r="DD48" s="192">
        <f t="shared" si="115"/>
        <v>55985</v>
      </c>
      <c r="DE48" s="192">
        <f t="shared" si="115"/>
        <v>56376</v>
      </c>
      <c r="DF48" s="192">
        <f t="shared" si="115"/>
        <v>56376</v>
      </c>
      <c r="DG48" s="192">
        <f t="shared" ref="DG48:DY48" si="116">ROUNDUP(DG25*0.87,)</f>
        <v>55985</v>
      </c>
      <c r="DH48" s="192">
        <f t="shared" si="116"/>
        <v>55985</v>
      </c>
      <c r="DI48" s="192">
        <f t="shared" si="116"/>
        <v>55985</v>
      </c>
      <c r="DJ48" s="192">
        <f t="shared" si="116"/>
        <v>55202</v>
      </c>
      <c r="DK48" s="192">
        <f t="shared" si="116"/>
        <v>55202</v>
      </c>
      <c r="DL48" s="192">
        <f t="shared" si="116"/>
        <v>55750</v>
      </c>
      <c r="DM48" s="192">
        <f t="shared" si="116"/>
        <v>55750</v>
      </c>
      <c r="DN48" s="192">
        <f t="shared" si="116"/>
        <v>55202</v>
      </c>
      <c r="DO48" s="192">
        <f t="shared" si="116"/>
        <v>55202</v>
      </c>
      <c r="DP48" s="192">
        <f t="shared" si="116"/>
        <v>55202</v>
      </c>
      <c r="DQ48" s="192">
        <f t="shared" si="116"/>
        <v>55202</v>
      </c>
      <c r="DR48" s="192">
        <f t="shared" si="116"/>
        <v>55202</v>
      </c>
      <c r="DS48" s="192">
        <f t="shared" si="116"/>
        <v>55750</v>
      </c>
      <c r="DT48" s="192">
        <f t="shared" si="116"/>
        <v>55750</v>
      </c>
      <c r="DU48" s="192">
        <f t="shared" si="116"/>
        <v>55202</v>
      </c>
      <c r="DV48" s="192">
        <f t="shared" si="116"/>
        <v>55202</v>
      </c>
      <c r="DW48" s="192">
        <f t="shared" si="116"/>
        <v>55202</v>
      </c>
      <c r="DX48" s="192">
        <f t="shared" si="116"/>
        <v>55202</v>
      </c>
      <c r="DY48" s="192">
        <f t="shared" si="116"/>
        <v>55985</v>
      </c>
      <c r="DZ48" s="192">
        <f t="shared" ref="DZ48:GK48" si="117">ROUNDUP(DZ25*0.87,)</f>
        <v>55750</v>
      </c>
      <c r="EA48" s="192">
        <f t="shared" si="117"/>
        <v>55750</v>
      </c>
      <c r="EB48" s="192">
        <f t="shared" si="117"/>
        <v>55750</v>
      </c>
      <c r="EC48" s="192">
        <f t="shared" si="117"/>
        <v>54810</v>
      </c>
      <c r="ED48" s="192">
        <f t="shared" si="117"/>
        <v>54810</v>
      </c>
      <c r="EE48" s="192">
        <f t="shared" si="117"/>
        <v>54810</v>
      </c>
      <c r="EF48" s="192">
        <f t="shared" si="117"/>
        <v>54810</v>
      </c>
      <c r="EG48" s="192">
        <f t="shared" si="117"/>
        <v>54810</v>
      </c>
      <c r="EH48" s="192">
        <f t="shared" si="117"/>
        <v>55750</v>
      </c>
      <c r="EI48" s="192">
        <f t="shared" si="117"/>
        <v>55750</v>
      </c>
      <c r="EJ48" s="192">
        <f t="shared" si="117"/>
        <v>55750</v>
      </c>
      <c r="EK48" s="192">
        <f t="shared" si="117"/>
        <v>54576</v>
      </c>
      <c r="EL48" s="192">
        <f t="shared" si="117"/>
        <v>54576</v>
      </c>
      <c r="EM48" s="192">
        <f t="shared" si="117"/>
        <v>54576</v>
      </c>
      <c r="EN48" s="192">
        <f t="shared" si="117"/>
        <v>54810</v>
      </c>
      <c r="EO48" s="192">
        <f t="shared" si="117"/>
        <v>54810</v>
      </c>
      <c r="EP48" s="192">
        <f t="shared" si="117"/>
        <v>54576</v>
      </c>
      <c r="EQ48" s="192">
        <f t="shared" si="117"/>
        <v>54576</v>
      </c>
      <c r="ER48" s="192">
        <f t="shared" si="117"/>
        <v>54576</v>
      </c>
      <c r="ES48" s="192">
        <f t="shared" si="117"/>
        <v>54576</v>
      </c>
      <c r="ET48" s="192">
        <f t="shared" si="117"/>
        <v>54576</v>
      </c>
      <c r="EU48" s="192">
        <f t="shared" si="117"/>
        <v>54810</v>
      </c>
      <c r="EV48" s="192">
        <f t="shared" si="117"/>
        <v>54810</v>
      </c>
      <c r="EW48" s="192">
        <f t="shared" si="117"/>
        <v>54576</v>
      </c>
      <c r="EX48" s="192">
        <f t="shared" si="117"/>
        <v>54576</v>
      </c>
      <c r="EY48" s="192">
        <f t="shared" si="117"/>
        <v>54576</v>
      </c>
      <c r="EZ48" s="192">
        <f t="shared" si="117"/>
        <v>54576</v>
      </c>
      <c r="FA48" s="192">
        <f t="shared" si="117"/>
        <v>54576</v>
      </c>
      <c r="FB48" s="192">
        <f t="shared" si="117"/>
        <v>54810</v>
      </c>
      <c r="FC48" s="192">
        <f t="shared" si="117"/>
        <v>54810</v>
      </c>
      <c r="FD48" s="192">
        <f t="shared" si="117"/>
        <v>55985</v>
      </c>
      <c r="FE48" s="192">
        <f t="shared" si="117"/>
        <v>54810</v>
      </c>
      <c r="FF48" s="192">
        <f t="shared" si="117"/>
        <v>54810</v>
      </c>
      <c r="FG48" s="192">
        <f t="shared" si="117"/>
        <v>54810</v>
      </c>
      <c r="FH48" s="192">
        <f t="shared" si="117"/>
        <v>54810</v>
      </c>
      <c r="FI48" s="192">
        <f t="shared" si="117"/>
        <v>60683</v>
      </c>
      <c r="FJ48" s="192">
        <f t="shared" si="117"/>
        <v>60683</v>
      </c>
      <c r="FK48" s="192">
        <f t="shared" si="117"/>
        <v>60683</v>
      </c>
      <c r="FL48" s="192">
        <f t="shared" si="117"/>
        <v>60683</v>
      </c>
      <c r="FM48" s="192">
        <f t="shared" si="117"/>
        <v>60683</v>
      </c>
      <c r="FN48" s="192">
        <f t="shared" si="117"/>
        <v>60683</v>
      </c>
      <c r="FO48" s="192">
        <f t="shared" si="117"/>
        <v>60683</v>
      </c>
      <c r="FP48" s="192">
        <f t="shared" si="117"/>
        <v>60683</v>
      </c>
      <c r="FQ48" s="192">
        <f t="shared" si="117"/>
        <v>60683</v>
      </c>
      <c r="FR48" s="192">
        <f t="shared" si="117"/>
        <v>60683</v>
      </c>
      <c r="FS48" s="192">
        <f t="shared" si="117"/>
        <v>60683</v>
      </c>
      <c r="FT48" s="192">
        <f t="shared" si="117"/>
        <v>60683</v>
      </c>
      <c r="FU48" s="192">
        <f t="shared" si="117"/>
        <v>60683</v>
      </c>
      <c r="FV48" s="192">
        <f t="shared" si="117"/>
        <v>60683</v>
      </c>
      <c r="FW48" s="192">
        <f t="shared" si="117"/>
        <v>60683</v>
      </c>
      <c r="FX48" s="192">
        <f t="shared" si="117"/>
        <v>60683</v>
      </c>
      <c r="FY48" s="192">
        <f t="shared" si="117"/>
        <v>60683</v>
      </c>
      <c r="FZ48" s="192">
        <f t="shared" si="117"/>
        <v>60683</v>
      </c>
      <c r="GA48" s="192">
        <f t="shared" si="117"/>
        <v>60683</v>
      </c>
      <c r="GB48" s="192">
        <f t="shared" si="117"/>
        <v>60683</v>
      </c>
      <c r="GC48" s="192">
        <f t="shared" si="117"/>
        <v>60683</v>
      </c>
      <c r="GD48" s="192">
        <f t="shared" si="117"/>
        <v>60683</v>
      </c>
      <c r="GE48" s="192">
        <f t="shared" si="117"/>
        <v>60683</v>
      </c>
      <c r="GF48" s="192">
        <f t="shared" si="117"/>
        <v>60683</v>
      </c>
      <c r="GG48" s="192">
        <f t="shared" si="117"/>
        <v>54810</v>
      </c>
      <c r="GH48" s="192">
        <f t="shared" si="117"/>
        <v>54810</v>
      </c>
      <c r="GI48" s="192">
        <f t="shared" si="117"/>
        <v>62171</v>
      </c>
      <c r="GJ48" s="192">
        <f t="shared" si="117"/>
        <v>62171</v>
      </c>
      <c r="GK48" s="192">
        <f t="shared" si="117"/>
        <v>62171</v>
      </c>
      <c r="GL48" s="192">
        <f t="shared" ref="GL48:IW48" si="118">ROUNDUP(GL25*0.87,)</f>
        <v>62171</v>
      </c>
      <c r="GM48" s="192">
        <f t="shared" si="118"/>
        <v>62171</v>
      </c>
      <c r="GN48" s="192">
        <f t="shared" si="118"/>
        <v>62171</v>
      </c>
      <c r="GO48" s="192">
        <f t="shared" si="118"/>
        <v>62171</v>
      </c>
      <c r="GP48" s="192">
        <f t="shared" si="118"/>
        <v>62171</v>
      </c>
      <c r="GQ48" s="192">
        <f t="shared" si="118"/>
        <v>62171</v>
      </c>
      <c r="GR48" s="192">
        <f t="shared" si="118"/>
        <v>62171</v>
      </c>
      <c r="GS48" s="192">
        <f t="shared" si="118"/>
        <v>57473</v>
      </c>
      <c r="GT48" s="192">
        <f t="shared" si="118"/>
        <v>57473</v>
      </c>
      <c r="GU48" s="192">
        <f t="shared" si="118"/>
        <v>57473</v>
      </c>
      <c r="GV48" s="192">
        <f t="shared" si="118"/>
        <v>57473</v>
      </c>
      <c r="GW48" s="192">
        <f t="shared" si="118"/>
        <v>57864</v>
      </c>
      <c r="GX48" s="192">
        <f t="shared" si="118"/>
        <v>57864</v>
      </c>
      <c r="GY48" s="192">
        <f t="shared" si="118"/>
        <v>58804</v>
      </c>
      <c r="GZ48" s="192">
        <f t="shared" si="118"/>
        <v>58804</v>
      </c>
      <c r="HA48" s="192">
        <f t="shared" si="118"/>
        <v>57864</v>
      </c>
      <c r="HB48" s="192">
        <f t="shared" si="118"/>
        <v>57864</v>
      </c>
      <c r="HC48" s="192">
        <f t="shared" si="118"/>
        <v>57864</v>
      </c>
      <c r="HD48" s="192">
        <f t="shared" si="118"/>
        <v>57864</v>
      </c>
      <c r="HE48" s="192">
        <f t="shared" si="118"/>
        <v>57864</v>
      </c>
      <c r="HF48" s="192">
        <f t="shared" si="118"/>
        <v>58804</v>
      </c>
      <c r="HG48" s="192">
        <f t="shared" si="118"/>
        <v>58804</v>
      </c>
      <c r="HH48" s="192">
        <f t="shared" si="118"/>
        <v>57864</v>
      </c>
      <c r="HI48" s="192">
        <f t="shared" si="118"/>
        <v>57864</v>
      </c>
      <c r="HJ48" s="192">
        <f t="shared" si="118"/>
        <v>57864</v>
      </c>
      <c r="HK48" s="192">
        <f t="shared" si="118"/>
        <v>57864</v>
      </c>
      <c r="HL48" s="192">
        <f t="shared" si="118"/>
        <v>57864</v>
      </c>
      <c r="HM48" s="192">
        <f t="shared" si="118"/>
        <v>55985</v>
      </c>
      <c r="HN48" s="192">
        <f t="shared" si="118"/>
        <v>58804</v>
      </c>
      <c r="HO48" s="192">
        <f t="shared" si="118"/>
        <v>57864</v>
      </c>
      <c r="HP48" s="192">
        <f t="shared" si="118"/>
        <v>57864</v>
      </c>
      <c r="HQ48" s="192">
        <f t="shared" si="118"/>
        <v>57864</v>
      </c>
      <c r="HR48" s="192">
        <f t="shared" si="118"/>
        <v>57864</v>
      </c>
      <c r="HS48" s="192">
        <f t="shared" si="118"/>
        <v>57864</v>
      </c>
      <c r="HT48" s="192">
        <f t="shared" si="118"/>
        <v>58804</v>
      </c>
      <c r="HU48" s="192">
        <f t="shared" si="118"/>
        <v>58804</v>
      </c>
      <c r="HV48" s="192">
        <f t="shared" si="118"/>
        <v>57864</v>
      </c>
      <c r="HW48" s="192">
        <f t="shared" si="118"/>
        <v>57864</v>
      </c>
      <c r="HX48" s="192">
        <f t="shared" si="118"/>
        <v>57864</v>
      </c>
      <c r="HY48" s="192">
        <f t="shared" si="118"/>
        <v>57864</v>
      </c>
      <c r="HZ48" s="192">
        <f t="shared" si="118"/>
        <v>57864</v>
      </c>
      <c r="IA48" s="192">
        <f t="shared" si="118"/>
        <v>58804</v>
      </c>
      <c r="IB48" s="192">
        <f t="shared" si="118"/>
        <v>58804</v>
      </c>
      <c r="IC48" s="192">
        <f t="shared" si="118"/>
        <v>57864</v>
      </c>
      <c r="ID48" s="192">
        <f t="shared" si="118"/>
        <v>57864</v>
      </c>
      <c r="IE48" s="192">
        <f t="shared" si="118"/>
        <v>57864</v>
      </c>
      <c r="IF48" s="192">
        <f t="shared" si="118"/>
        <v>57864</v>
      </c>
      <c r="IG48" s="192">
        <f t="shared" si="118"/>
        <v>57864</v>
      </c>
      <c r="IH48" s="192">
        <f t="shared" si="118"/>
        <v>58804</v>
      </c>
      <c r="II48" s="192">
        <f t="shared" si="118"/>
        <v>58804</v>
      </c>
      <c r="IJ48" s="192">
        <f t="shared" si="118"/>
        <v>56376</v>
      </c>
      <c r="IK48" s="192">
        <f t="shared" si="118"/>
        <v>56376</v>
      </c>
      <c r="IL48" s="192">
        <f t="shared" si="118"/>
        <v>56376</v>
      </c>
      <c r="IM48" s="192">
        <f t="shared" si="118"/>
        <v>56376</v>
      </c>
      <c r="IN48" s="192">
        <f t="shared" si="118"/>
        <v>56376</v>
      </c>
      <c r="IO48" s="192">
        <f t="shared" si="118"/>
        <v>57864</v>
      </c>
      <c r="IP48" s="192">
        <f t="shared" si="118"/>
        <v>57864</v>
      </c>
      <c r="IQ48" s="192">
        <f t="shared" si="118"/>
        <v>55985</v>
      </c>
      <c r="IR48" s="192">
        <f t="shared" si="118"/>
        <v>55985</v>
      </c>
      <c r="IS48" s="192">
        <f t="shared" si="118"/>
        <v>55985</v>
      </c>
      <c r="IT48" s="192">
        <f t="shared" si="118"/>
        <v>55985</v>
      </c>
      <c r="IU48" s="192">
        <f t="shared" si="118"/>
        <v>55985</v>
      </c>
      <c r="IV48" s="192">
        <f t="shared" si="118"/>
        <v>57864</v>
      </c>
      <c r="IW48" s="192">
        <f t="shared" si="118"/>
        <v>57864</v>
      </c>
      <c r="IX48" s="192">
        <f t="shared" ref="IX48:JV48" si="119">ROUNDUP(IX25*0.87,)</f>
        <v>55985</v>
      </c>
      <c r="IY48" s="192">
        <f t="shared" si="119"/>
        <v>55985</v>
      </c>
      <c r="IZ48" s="192">
        <f t="shared" si="119"/>
        <v>55985</v>
      </c>
      <c r="JA48" s="192">
        <f t="shared" si="119"/>
        <v>55985</v>
      </c>
      <c r="JB48" s="192">
        <f t="shared" si="119"/>
        <v>55985</v>
      </c>
      <c r="JC48" s="192">
        <f t="shared" si="119"/>
        <v>57864</v>
      </c>
      <c r="JD48" s="192">
        <f t="shared" si="119"/>
        <v>57864</v>
      </c>
      <c r="JE48" s="192">
        <f t="shared" si="119"/>
        <v>55985</v>
      </c>
      <c r="JF48" s="192">
        <f t="shared" si="119"/>
        <v>55985</v>
      </c>
      <c r="JG48" s="192">
        <f t="shared" si="119"/>
        <v>55985</v>
      </c>
      <c r="JH48" s="192">
        <f t="shared" si="119"/>
        <v>55985</v>
      </c>
      <c r="JI48" s="192">
        <f t="shared" si="119"/>
        <v>55985</v>
      </c>
      <c r="JJ48" s="192">
        <f t="shared" si="119"/>
        <v>57864</v>
      </c>
      <c r="JK48" s="192">
        <f t="shared" si="119"/>
        <v>57864</v>
      </c>
      <c r="JL48" s="192">
        <f t="shared" si="119"/>
        <v>55985</v>
      </c>
      <c r="JM48" s="192">
        <f t="shared" si="119"/>
        <v>55985</v>
      </c>
      <c r="JN48" s="192">
        <f t="shared" si="119"/>
        <v>55985</v>
      </c>
      <c r="JO48" s="192">
        <f t="shared" si="119"/>
        <v>55985</v>
      </c>
      <c r="JP48" s="192">
        <f t="shared" si="119"/>
        <v>55985</v>
      </c>
      <c r="JQ48" s="192">
        <f t="shared" si="119"/>
        <v>57864</v>
      </c>
      <c r="JR48" s="192">
        <f t="shared" si="119"/>
        <v>57864</v>
      </c>
      <c r="JS48" s="192">
        <f t="shared" si="119"/>
        <v>56925</v>
      </c>
      <c r="JT48" s="192">
        <f t="shared" si="119"/>
        <v>56925</v>
      </c>
      <c r="JU48" s="192">
        <f t="shared" si="119"/>
        <v>56925</v>
      </c>
      <c r="JV48" s="192">
        <f t="shared" si="119"/>
        <v>56925</v>
      </c>
    </row>
    <row r="49" spans="1:1" s="50" customFormat="1" x14ac:dyDescent="0.2">
      <c r="A49" s="100"/>
    </row>
    <row r="50" spans="1:1" s="50" customFormat="1" ht="12.75" thickBot="1" x14ac:dyDescent="0.25">
      <c r="A50" s="100"/>
    </row>
    <row r="51" spans="1:1" s="50" customFormat="1" ht="12.75" thickBot="1" x14ac:dyDescent="0.25">
      <c r="A51" s="104" t="s">
        <v>66</v>
      </c>
    </row>
    <row r="52" spans="1:1" x14ac:dyDescent="0.2">
      <c r="A52" s="63" t="s">
        <v>78</v>
      </c>
    </row>
    <row r="53" spans="1:1" ht="9" hidden="1" customHeight="1" x14ac:dyDescent="0.2">
      <c r="A53" s="43" t="s">
        <v>67</v>
      </c>
    </row>
    <row r="54" spans="1:1" ht="10.7" customHeight="1" x14ac:dyDescent="0.2">
      <c r="A54" s="43" t="s">
        <v>89</v>
      </c>
    </row>
    <row r="55" spans="1:1" x14ac:dyDescent="0.2">
      <c r="A55" s="43" t="s">
        <v>68</v>
      </c>
    </row>
    <row r="56" spans="1:1" ht="13.35" customHeight="1" x14ac:dyDescent="0.2">
      <c r="A56" s="43" t="s">
        <v>69</v>
      </c>
    </row>
    <row r="57" spans="1:1" ht="13.35" customHeight="1" x14ac:dyDescent="0.2">
      <c r="A57" s="159" t="s">
        <v>162</v>
      </c>
    </row>
    <row r="58" spans="1:1" ht="12.6" customHeight="1" thickBot="1" x14ac:dyDescent="0.25">
      <c r="A58" s="3"/>
    </row>
    <row r="59" spans="1:1" ht="13.35" customHeight="1" thickBot="1" x14ac:dyDescent="0.25">
      <c r="A59" s="105" t="s">
        <v>71</v>
      </c>
    </row>
    <row r="60" spans="1:1" ht="11.45" customHeight="1" x14ac:dyDescent="0.2">
      <c r="A60" s="127" t="s">
        <v>111</v>
      </c>
    </row>
    <row r="61" spans="1:1" ht="12.75" thickBot="1" x14ac:dyDescent="0.25">
      <c r="A61" s="3"/>
    </row>
    <row r="62" spans="1:1" ht="12.75" thickBot="1" x14ac:dyDescent="0.25">
      <c r="A62" s="107" t="s">
        <v>70</v>
      </c>
    </row>
    <row r="63" spans="1:1" ht="48" x14ac:dyDescent="0.2">
      <c r="A63" s="70" t="s">
        <v>92</v>
      </c>
    </row>
    <row r="64" spans="1:1" ht="13.5" thickBot="1" x14ac:dyDescent="0.25">
      <c r="A64"/>
    </row>
    <row r="65" spans="1:1" ht="12.75" thickBot="1" x14ac:dyDescent="0.25">
      <c r="A65" s="107" t="s">
        <v>139</v>
      </c>
    </row>
    <row r="66" spans="1:1" x14ac:dyDescent="0.2">
      <c r="A66" s="48" t="s">
        <v>276</v>
      </c>
    </row>
  </sheetData>
  <mergeCells count="1">
    <mergeCell ref="A1:A2"/>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000"/>
  </sheetPr>
  <dimension ref="A1:JV42"/>
  <sheetViews>
    <sheetView zoomScaleNormal="100" workbookViewId="0">
      <pane xSplit="1" topLeftCell="JT1" activePane="topRight" state="frozen"/>
      <selection activeCell="DY3" sqref="DY3:JV24"/>
      <selection pane="topRight" activeCell="DY3" sqref="DY3:JV24"/>
    </sheetView>
  </sheetViews>
  <sheetFormatPr defaultColWidth="9" defaultRowHeight="12" x14ac:dyDescent="0.2"/>
  <cols>
    <col min="1" max="1" width="84.5703125" style="48" customWidth="1"/>
    <col min="2" max="6" width="9" style="48"/>
    <col min="7" max="17" width="0" style="48" hidden="1" customWidth="1"/>
    <col min="18" max="16384" width="9" style="48"/>
  </cols>
  <sheetData>
    <row r="1" spans="1:282" s="51" customFormat="1" ht="12" customHeight="1" x14ac:dyDescent="0.2">
      <c r="A1" s="230" t="s">
        <v>82</v>
      </c>
    </row>
    <row r="2" spans="1:282" s="51" customFormat="1" ht="12" customHeight="1" x14ac:dyDescent="0.2">
      <c r="A2" s="230"/>
    </row>
    <row r="3" spans="1:282" ht="18" customHeight="1" x14ac:dyDescent="0.2">
      <c r="A3" s="111" t="s">
        <v>100</v>
      </c>
      <c r="B3" s="187" t="e">
        <f>'РБ ВВ 10(2025)| FIT15'!B27</f>
        <v>#REF!</v>
      </c>
      <c r="C3" s="187" t="e">
        <f>'РБ ВВ 10(2025)| FIT15'!C27</f>
        <v>#REF!</v>
      </c>
      <c r="D3" s="187" t="e">
        <f>'РБ ВВ 10(2025)| FIT15'!D27</f>
        <v>#REF!</v>
      </c>
      <c r="E3" s="187" t="e">
        <f>'РБ ВВ 10(2025)| FIT15'!E27</f>
        <v>#REF!</v>
      </c>
      <c r="F3" s="187" t="e">
        <f>'РБ ВВ 10(2025)| FIT15'!F27</f>
        <v>#REF!</v>
      </c>
      <c r="G3" s="187" t="e">
        <f>'РБ ВВ 10(2025)| FIT15'!G27</f>
        <v>#REF!</v>
      </c>
      <c r="H3" s="187">
        <f>'РБ ВВ 10(2025)| FIT15'!H27</f>
        <v>46021</v>
      </c>
      <c r="I3" s="187">
        <f>'РБ ВВ 10(2025)| FIT15'!I27</f>
        <v>46022</v>
      </c>
      <c r="J3" s="187">
        <f>'РБ ВВ 10(2025)| FIT15'!J27</f>
        <v>46023</v>
      </c>
      <c r="K3" s="187">
        <f>'РБ ВВ 10(2025)| FIT15'!K27</f>
        <v>46024</v>
      </c>
      <c r="L3" s="187">
        <f>'РБ ВВ 10(2025)| FIT15'!L27</f>
        <v>46025</v>
      </c>
      <c r="M3" s="187">
        <f>'РБ ВВ 10(2025)| FIT15'!M27</f>
        <v>46026</v>
      </c>
      <c r="N3" s="187">
        <f>'РБ ВВ 10(2025)| FIT15'!N27</f>
        <v>46027</v>
      </c>
      <c r="O3" s="187">
        <f>'РБ ВВ 10(2025)| FIT15'!O27</f>
        <v>46028</v>
      </c>
      <c r="P3" s="187">
        <f>'РБ ВВ 10(2025)| FIT15'!P27</f>
        <v>46029</v>
      </c>
      <c r="Q3" s="187">
        <f>'РБ ВВ 10(2025)| FIT15'!Q27</f>
        <v>46030</v>
      </c>
      <c r="R3" s="187">
        <f>'РБ ВВ 10(2025)| FIT15'!R27</f>
        <v>46031</v>
      </c>
      <c r="S3" s="187">
        <f>'РБ ВВ 10(2025)| FIT15'!S27</f>
        <v>46032</v>
      </c>
      <c r="T3" s="187">
        <f>'РБ ВВ 10(2025)| FIT15'!T27</f>
        <v>46033</v>
      </c>
      <c r="U3" s="187">
        <f>'РБ ВВ 10(2025)| FIT15'!U27</f>
        <v>46034</v>
      </c>
      <c r="V3" s="187">
        <f>'РБ ВВ 10(2025)| FIT15'!V27</f>
        <v>46035</v>
      </c>
      <c r="W3" s="187">
        <f>'РБ ВВ 10(2025)| FIT15'!W27</f>
        <v>46036</v>
      </c>
      <c r="X3" s="187">
        <f>'РБ ВВ 10(2025)| FIT15'!X27</f>
        <v>46037</v>
      </c>
      <c r="Y3" s="187">
        <f>'РБ ВВ 10(2025)| FIT15'!Y27</f>
        <v>46038</v>
      </c>
      <c r="Z3" s="187">
        <f>'РБ ВВ 10(2025)| FIT15'!Z27</f>
        <v>46039</v>
      </c>
      <c r="AA3" s="187">
        <f>'РБ ВВ 10(2025)| FIT15'!AA27</f>
        <v>46040</v>
      </c>
      <c r="AB3" s="187">
        <f>'РБ ВВ 10(2025)| FIT15'!AB27</f>
        <v>46041</v>
      </c>
      <c r="AC3" s="187">
        <f>'РБ ВВ 10(2025)| FIT15'!AC27</f>
        <v>46042</v>
      </c>
      <c r="AD3" s="187">
        <f>'РБ ВВ 10(2025)| FIT15'!AD27</f>
        <v>46043</v>
      </c>
      <c r="AE3" s="187">
        <f>'РБ ВВ 10(2025)| FIT15'!AE27</f>
        <v>46044</v>
      </c>
      <c r="AF3" s="187">
        <f>'РБ ВВ 10(2025)| FIT15'!AF27</f>
        <v>46045</v>
      </c>
      <c r="AG3" s="187">
        <f>'РБ ВВ 10(2025)| FIT15'!AG27</f>
        <v>46046</v>
      </c>
      <c r="AH3" s="187">
        <f>'РБ ВВ 10(2025)| FIT15'!AH27</f>
        <v>46047</v>
      </c>
      <c r="AI3" s="187">
        <f>'РБ ВВ 10(2025)| FIT15'!AI27</f>
        <v>46048</v>
      </c>
      <c r="AJ3" s="187">
        <f>'РБ ВВ 10(2025)| FIT15'!AJ27</f>
        <v>46049</v>
      </c>
      <c r="AK3" s="187">
        <f>'РБ ВВ 10(2025)| FIT15'!AK27</f>
        <v>46050</v>
      </c>
      <c r="AL3" s="187">
        <f>'РБ ВВ 10(2025)| FIT15'!AL27</f>
        <v>46051</v>
      </c>
      <c r="AM3" s="187">
        <f>'РБ ВВ 10(2025)| FIT15'!AM27</f>
        <v>46052</v>
      </c>
      <c r="AN3" s="187">
        <f>'РБ ВВ 10(2025)| FIT15'!AN27</f>
        <v>46053</v>
      </c>
      <c r="AO3" s="187">
        <f>'РБ ВВ 10(2025)| FIT15'!AO27</f>
        <v>46054</v>
      </c>
      <c r="AP3" s="187">
        <f>'РБ ВВ 10(2025)| FIT15'!AP27</f>
        <v>46055</v>
      </c>
      <c r="AQ3" s="187">
        <f>'РБ ВВ 10(2025)| FIT15'!AQ27</f>
        <v>46056</v>
      </c>
      <c r="AR3" s="187">
        <f>'РБ ВВ 10(2025)| FIT15'!AR27</f>
        <v>46057</v>
      </c>
      <c r="AS3" s="187">
        <f>'РБ ВВ 10(2025)| FIT15'!AS27</f>
        <v>46058</v>
      </c>
      <c r="AT3" s="187">
        <f>'РБ ВВ 10(2025)| FIT15'!AT27</f>
        <v>46059</v>
      </c>
      <c r="AU3" s="187">
        <f>'РБ ВВ 10(2025)| FIT15'!AU27</f>
        <v>46060</v>
      </c>
      <c r="AV3" s="187">
        <f>'РБ ВВ 10(2025)| FIT15'!AV27</f>
        <v>46061</v>
      </c>
      <c r="AW3" s="187">
        <f>'РБ ВВ 10(2025)| FIT15'!AW27</f>
        <v>46062</v>
      </c>
      <c r="AX3" s="187">
        <f>'РБ ВВ 10(2025)| FIT15'!AX27</f>
        <v>46063</v>
      </c>
      <c r="AY3" s="187">
        <f>'РБ ВВ 10(2025)| FIT15'!AY27</f>
        <v>46064</v>
      </c>
      <c r="AZ3" s="187">
        <f>'РБ ВВ 10(2025)| FIT15'!AZ27</f>
        <v>46065</v>
      </c>
      <c r="BA3" s="187">
        <f>'РБ ВВ 10(2025)| FIT15'!BA27</f>
        <v>46066</v>
      </c>
      <c r="BB3" s="187">
        <f>'РБ ВВ 10(2025)| FIT15'!BB27</f>
        <v>46067</v>
      </c>
      <c r="BC3" s="187">
        <f>'РБ ВВ 10(2025)| FIT15'!BC27</f>
        <v>46068</v>
      </c>
      <c r="BD3" s="187">
        <f>'РБ ВВ 10(2025)| FIT15'!BD27</f>
        <v>46069</v>
      </c>
      <c r="BE3" s="187">
        <f>'РБ ВВ 10(2025)| FIT15'!BE27</f>
        <v>46070</v>
      </c>
      <c r="BF3" s="187">
        <f>'РБ ВВ 10(2025)| FIT15'!BF27</f>
        <v>46071</v>
      </c>
      <c r="BG3" s="187">
        <f>'РБ ВВ 10(2025)| FIT15'!BG27</f>
        <v>46072</v>
      </c>
      <c r="BH3" s="187">
        <f>'РБ ВВ 10(2025)| FIT15'!BH27</f>
        <v>46073</v>
      </c>
      <c r="BI3" s="187">
        <f>'РБ ВВ 10(2025)| FIT15'!BI27</f>
        <v>46074</v>
      </c>
      <c r="BJ3" s="187">
        <f>'РБ ВВ 10(2025)| FIT15'!BJ27</f>
        <v>46075</v>
      </c>
      <c r="BK3" s="187">
        <f>'РБ ВВ 10(2025)| FIT15'!BK27</f>
        <v>46076</v>
      </c>
      <c r="BL3" s="187">
        <f>'РБ ВВ 10(2025)| FIT15'!BL27</f>
        <v>46077</v>
      </c>
      <c r="BM3" s="187">
        <f>'РБ ВВ 10(2025)| FIT15'!BM27</f>
        <v>46078</v>
      </c>
      <c r="BN3" s="187">
        <f>'РБ ВВ 10(2025)| FIT15'!BN27</f>
        <v>46079</v>
      </c>
      <c r="BO3" s="187">
        <f>'РБ ВВ 10(2025)| FIT15'!BO27</f>
        <v>46080</v>
      </c>
      <c r="BP3" s="187">
        <f>'РБ ВВ 10(2025)| FIT15'!BP27</f>
        <v>46081</v>
      </c>
      <c r="BQ3" s="187">
        <f>'РБ ВВ 10(2025)| FIT15'!BQ27</f>
        <v>46082</v>
      </c>
      <c r="BR3" s="187">
        <f>'РБ ВВ 10(2025)| FIT15'!BR27</f>
        <v>46083</v>
      </c>
      <c r="BS3" s="187">
        <f>'РБ ВВ 10(2025)| FIT15'!BS27</f>
        <v>46084</v>
      </c>
      <c r="BT3" s="187">
        <f>'РБ ВВ 10(2025)| FIT15'!BT27</f>
        <v>46085</v>
      </c>
      <c r="BU3" s="187">
        <f>'РБ ВВ 10(2025)| FIT15'!BU27</f>
        <v>46086</v>
      </c>
      <c r="BV3" s="187">
        <f>'РБ ВВ 10(2025)| FIT15'!BV27</f>
        <v>46087</v>
      </c>
      <c r="BW3" s="187">
        <f>'РБ ВВ 10(2025)| FIT15'!BW27</f>
        <v>46088</v>
      </c>
      <c r="BX3" s="187">
        <f>'РБ ВВ 10(2025)| FIT15'!BX27</f>
        <v>46089</v>
      </c>
      <c r="BY3" s="187">
        <f>'РБ ВВ 10(2025)| FIT15'!BY27</f>
        <v>46090</v>
      </c>
      <c r="BZ3" s="187">
        <f>'РБ ВВ 10(2025)| FIT15'!BZ27</f>
        <v>46091</v>
      </c>
      <c r="CA3" s="187">
        <f>'РБ ВВ 10(2025)| FIT15'!CA27</f>
        <v>46092</v>
      </c>
      <c r="CB3" s="187">
        <f>'РБ ВВ 10(2025)| FIT15'!CB27</f>
        <v>46093</v>
      </c>
      <c r="CC3" s="187">
        <f>'РБ ВВ 10(2025)| FIT15'!CC27</f>
        <v>46094</v>
      </c>
      <c r="CD3" s="187">
        <f>'РБ ВВ 10(2025)| FIT15'!CD27</f>
        <v>46095</v>
      </c>
      <c r="CE3" s="187">
        <f>'РБ ВВ 10(2025)| FIT15'!CE27</f>
        <v>46096</v>
      </c>
      <c r="CF3" s="187">
        <f>'РБ ВВ 10(2025)| FIT15'!CF27</f>
        <v>46097</v>
      </c>
      <c r="CG3" s="187">
        <f>'РБ ВВ 10(2025)| FIT15'!CG27</f>
        <v>46098</v>
      </c>
      <c r="CH3" s="187">
        <f>'РБ ВВ 10(2025)| FIT15'!CH27</f>
        <v>46099</v>
      </c>
      <c r="CI3" s="187">
        <f>'РБ ВВ 10(2025)| FIT15'!CI27</f>
        <v>46100</v>
      </c>
      <c r="CJ3" s="187">
        <f>'РБ ВВ 10(2025)| FIT15'!CJ27</f>
        <v>46101</v>
      </c>
      <c r="CK3" s="187">
        <f>'РБ ВВ 10(2025)| FIT15'!CK27</f>
        <v>46102</v>
      </c>
      <c r="CL3" s="187">
        <f>'РБ ВВ 10(2025)| FIT15'!CL27</f>
        <v>46103</v>
      </c>
      <c r="CM3" s="187">
        <f>'РБ ВВ 10(2025)| FIT15'!CM27</f>
        <v>46104</v>
      </c>
      <c r="CN3" s="187">
        <f>'РБ ВВ 10(2025)| FIT15'!CN27</f>
        <v>46105</v>
      </c>
      <c r="CO3" s="187">
        <f>'РБ ВВ 10(2025)| FIT15'!CO27</f>
        <v>46106</v>
      </c>
      <c r="CP3" s="187">
        <f>'РБ ВВ 10(2025)| FIT15'!CP27</f>
        <v>46107</v>
      </c>
      <c r="CQ3" s="187">
        <f>'РБ ВВ 10(2025)| FIT15'!CQ27</f>
        <v>46108</v>
      </c>
      <c r="CR3" s="187">
        <f>'РБ ВВ 10(2025)| FIT15'!CR27</f>
        <v>46109</v>
      </c>
      <c r="CS3" s="187">
        <f>'РБ ВВ 10(2025)| FIT15'!CS27</f>
        <v>46110</v>
      </c>
      <c r="CT3" s="187">
        <f>'РБ ВВ 10(2025)| FIT15'!CT27</f>
        <v>46111</v>
      </c>
      <c r="CU3" s="187">
        <f>'РБ ВВ 10(2025)| FIT15'!CU27</f>
        <v>46112</v>
      </c>
      <c r="CV3" s="187">
        <f>'РБ ВВ 10(2025)| FIT15'!CV27</f>
        <v>46113</v>
      </c>
      <c r="CW3" s="187">
        <f>'РБ ВВ 10(2025)| FIT15'!CW27</f>
        <v>46114</v>
      </c>
      <c r="CX3" s="187">
        <f>'РБ ВВ 10(2025)| FIT15'!CX27</f>
        <v>46115</v>
      </c>
      <c r="CY3" s="187">
        <f>'РБ ВВ 10(2025)| FIT15'!CY27</f>
        <v>46116</v>
      </c>
      <c r="CZ3" s="187">
        <f>'РБ ВВ 10(2025)| FIT15'!CZ27</f>
        <v>46117</v>
      </c>
      <c r="DA3" s="187">
        <f>'РБ ВВ 10(2025)| FIT15'!DA27</f>
        <v>46118</v>
      </c>
      <c r="DB3" s="187">
        <f>'РБ ВВ 10(2025)| FIT15'!DB27</f>
        <v>46119</v>
      </c>
      <c r="DC3" s="187">
        <f>'РБ ВВ 10(2025)| FIT15'!DC27</f>
        <v>46120</v>
      </c>
      <c r="DD3" s="187">
        <f>'РБ ВВ 10(2025)| FIT15'!DD27</f>
        <v>46121</v>
      </c>
      <c r="DE3" s="187">
        <f>'РБ ВВ 10(2025)| FIT15'!DE27</f>
        <v>46122</v>
      </c>
      <c r="DF3" s="187">
        <f>'РБ ВВ 10(2025)| FIT15'!DF27</f>
        <v>46123</v>
      </c>
      <c r="DG3" s="187">
        <f>'РБ ВВ 10(2025)| FIT15'!DG27</f>
        <v>46124</v>
      </c>
      <c r="DH3" s="187">
        <f>'РБ ВВ 10(2025)| FIT15'!DH27</f>
        <v>46125</v>
      </c>
      <c r="DI3" s="187">
        <f>'РБ ВВ 10(2025)| FIT15'!DI27</f>
        <v>46126</v>
      </c>
      <c r="DJ3" s="187">
        <f>'РБ ВВ 10(2025)| FIT15'!DJ27</f>
        <v>46127</v>
      </c>
      <c r="DK3" s="187">
        <f>'РБ ВВ 10(2025)| FIT15'!DK27</f>
        <v>46128</v>
      </c>
      <c r="DL3" s="187">
        <f>'РБ ВВ 10(2025)| FIT15'!DL27</f>
        <v>46129</v>
      </c>
      <c r="DM3" s="187">
        <f>'РБ ВВ 10(2025)| FIT15'!DM27</f>
        <v>46130</v>
      </c>
      <c r="DN3" s="187">
        <f>'РБ ВВ 10(2025)| FIT15'!DN27</f>
        <v>46131</v>
      </c>
      <c r="DO3" s="187">
        <f>'РБ ВВ 10(2025)| FIT15'!DO27</f>
        <v>46132</v>
      </c>
      <c r="DP3" s="187">
        <f>'РБ ВВ 10(2025)| FIT15'!DP27</f>
        <v>46133</v>
      </c>
      <c r="DQ3" s="187">
        <f>'РБ ВВ 10(2025)| FIT15'!DQ27</f>
        <v>46134</v>
      </c>
      <c r="DR3" s="187">
        <f>'РБ ВВ 10(2025)| FIT15'!DR27</f>
        <v>46135</v>
      </c>
      <c r="DS3" s="187">
        <f>'РБ ВВ 10(2025)| FIT15'!DS27</f>
        <v>46136</v>
      </c>
      <c r="DT3" s="187">
        <f>'РБ ВВ 10(2025)| FIT15'!DT27</f>
        <v>46137</v>
      </c>
      <c r="DU3" s="187">
        <f>'РБ ВВ 10(2025)| FIT15'!DU27</f>
        <v>46138</v>
      </c>
      <c r="DV3" s="187">
        <f>'РБ ВВ 10(2025)| FIT15'!DV27</f>
        <v>46139</v>
      </c>
      <c r="DW3" s="187">
        <f>'РБ ВВ 10(2025)| FIT15'!DW27</f>
        <v>46140</v>
      </c>
      <c r="DX3" s="187">
        <f>'РБ ВВ 10(2025)| FIT15'!DX27</f>
        <v>46141</v>
      </c>
      <c r="DY3" s="187">
        <f>'РБ ВВ 10(2025)| FIT15'!DY27</f>
        <v>46142</v>
      </c>
      <c r="DZ3" s="187">
        <f>'РБ ВВ 10(2025)| FIT15'!DZ27</f>
        <v>46143</v>
      </c>
      <c r="EA3" s="187">
        <f>'РБ ВВ 10(2025)| FIT15'!EA27</f>
        <v>46144</v>
      </c>
      <c r="EB3" s="187">
        <f>'РБ ВВ 10(2025)| FIT15'!EB27</f>
        <v>46145</v>
      </c>
      <c r="EC3" s="187">
        <f>'РБ ВВ 10(2025)| FIT15'!EC27</f>
        <v>46146</v>
      </c>
      <c r="ED3" s="187">
        <f>'РБ ВВ 10(2025)| FIT15'!ED27</f>
        <v>46147</v>
      </c>
      <c r="EE3" s="187">
        <f>'РБ ВВ 10(2025)| FIT15'!EE27</f>
        <v>46148</v>
      </c>
      <c r="EF3" s="187">
        <f>'РБ ВВ 10(2025)| FIT15'!EF27</f>
        <v>46149</v>
      </c>
      <c r="EG3" s="187">
        <f>'РБ ВВ 10(2025)| FIT15'!EG27</f>
        <v>46150</v>
      </c>
      <c r="EH3" s="187">
        <f>'РБ ВВ 10(2025)| FIT15'!EH27</f>
        <v>46151</v>
      </c>
      <c r="EI3" s="187">
        <f>'РБ ВВ 10(2025)| FIT15'!EI27</f>
        <v>46152</v>
      </c>
      <c r="EJ3" s="187">
        <f>'РБ ВВ 10(2025)| FIT15'!EJ27</f>
        <v>46153</v>
      </c>
      <c r="EK3" s="187">
        <f>'РБ ВВ 10(2025)| FIT15'!EK27</f>
        <v>46154</v>
      </c>
      <c r="EL3" s="187">
        <f>'РБ ВВ 10(2025)| FIT15'!EL27</f>
        <v>46155</v>
      </c>
      <c r="EM3" s="187">
        <f>'РБ ВВ 10(2025)| FIT15'!EM27</f>
        <v>46156</v>
      </c>
      <c r="EN3" s="187">
        <f>'РБ ВВ 10(2025)| FIT15'!EN27</f>
        <v>46157</v>
      </c>
      <c r="EO3" s="187">
        <f>'РБ ВВ 10(2025)| FIT15'!EO27</f>
        <v>46158</v>
      </c>
      <c r="EP3" s="187">
        <f>'РБ ВВ 10(2025)| FIT15'!EP27</f>
        <v>46159</v>
      </c>
      <c r="EQ3" s="187">
        <f>'РБ ВВ 10(2025)| FIT15'!EQ27</f>
        <v>46160</v>
      </c>
      <c r="ER3" s="187">
        <f>'РБ ВВ 10(2025)| FIT15'!ER27</f>
        <v>46161</v>
      </c>
      <c r="ES3" s="187">
        <f>'РБ ВВ 10(2025)| FIT15'!ES27</f>
        <v>46162</v>
      </c>
      <c r="ET3" s="187">
        <f>'РБ ВВ 10(2025)| FIT15'!ET27</f>
        <v>46163</v>
      </c>
      <c r="EU3" s="187">
        <f>'РБ ВВ 10(2025)| FIT15'!EU27</f>
        <v>46164</v>
      </c>
      <c r="EV3" s="187">
        <f>'РБ ВВ 10(2025)| FIT15'!EV27</f>
        <v>46165</v>
      </c>
      <c r="EW3" s="187">
        <f>'РБ ВВ 10(2025)| FIT15'!EW27</f>
        <v>46166</v>
      </c>
      <c r="EX3" s="187">
        <f>'РБ ВВ 10(2025)| FIT15'!EX27</f>
        <v>46167</v>
      </c>
      <c r="EY3" s="187">
        <f>'РБ ВВ 10(2025)| FIT15'!EY27</f>
        <v>46168</v>
      </c>
      <c r="EZ3" s="187">
        <f>'РБ ВВ 10(2025)| FIT15'!EZ27</f>
        <v>46169</v>
      </c>
      <c r="FA3" s="187">
        <f>'РБ ВВ 10(2025)| FIT15'!FA27</f>
        <v>46170</v>
      </c>
      <c r="FB3" s="187">
        <f>'РБ ВВ 10(2025)| FIT15'!FB27</f>
        <v>46171</v>
      </c>
      <c r="FC3" s="187">
        <f>'РБ ВВ 10(2025)| FIT15'!FC27</f>
        <v>46172</v>
      </c>
      <c r="FD3" s="187">
        <f>'РБ ВВ 10(2025)| FIT15'!FD27</f>
        <v>46173</v>
      </c>
      <c r="FE3" s="187">
        <f>'РБ ВВ 10(2025)| FIT15'!FE27</f>
        <v>46174</v>
      </c>
      <c r="FF3" s="187">
        <f>'РБ ВВ 10(2025)| FIT15'!FF27</f>
        <v>46175</v>
      </c>
      <c r="FG3" s="187">
        <f>'РБ ВВ 10(2025)| FIT15'!FG27</f>
        <v>46176</v>
      </c>
      <c r="FH3" s="187">
        <f>'РБ ВВ 10(2025)| FIT15'!FH27</f>
        <v>46177</v>
      </c>
      <c r="FI3" s="187">
        <f>'РБ ВВ 10(2025)| FIT15'!FI27</f>
        <v>46178</v>
      </c>
      <c r="FJ3" s="187">
        <f>'РБ ВВ 10(2025)| FIT15'!FJ27</f>
        <v>46179</v>
      </c>
      <c r="FK3" s="187">
        <f>'РБ ВВ 10(2025)| FIT15'!FK27</f>
        <v>46180</v>
      </c>
      <c r="FL3" s="187">
        <f>'РБ ВВ 10(2025)| FIT15'!FL27</f>
        <v>46181</v>
      </c>
      <c r="FM3" s="187">
        <f>'РБ ВВ 10(2025)| FIT15'!FM27</f>
        <v>46182</v>
      </c>
      <c r="FN3" s="187">
        <f>'РБ ВВ 10(2025)| FIT15'!FN27</f>
        <v>46183</v>
      </c>
      <c r="FO3" s="187">
        <f>'РБ ВВ 10(2025)| FIT15'!FO27</f>
        <v>46184</v>
      </c>
      <c r="FP3" s="187">
        <f>'РБ ВВ 10(2025)| FIT15'!FP27</f>
        <v>46185</v>
      </c>
      <c r="FQ3" s="187">
        <f>'РБ ВВ 10(2025)| FIT15'!FQ27</f>
        <v>46186</v>
      </c>
      <c r="FR3" s="187">
        <f>'РБ ВВ 10(2025)| FIT15'!FR27</f>
        <v>46187</v>
      </c>
      <c r="FS3" s="187">
        <f>'РБ ВВ 10(2025)| FIT15'!FS27</f>
        <v>46188</v>
      </c>
      <c r="FT3" s="187">
        <f>'РБ ВВ 10(2025)| FIT15'!FT27</f>
        <v>46189</v>
      </c>
      <c r="FU3" s="187">
        <f>'РБ ВВ 10(2025)| FIT15'!FU27</f>
        <v>46190</v>
      </c>
      <c r="FV3" s="187">
        <f>'РБ ВВ 10(2025)| FIT15'!FV27</f>
        <v>46191</v>
      </c>
      <c r="FW3" s="187">
        <f>'РБ ВВ 10(2025)| FIT15'!FW27</f>
        <v>46192</v>
      </c>
      <c r="FX3" s="187">
        <f>'РБ ВВ 10(2025)| FIT15'!FX27</f>
        <v>46193</v>
      </c>
      <c r="FY3" s="187">
        <f>'РБ ВВ 10(2025)| FIT15'!FY27</f>
        <v>46194</v>
      </c>
      <c r="FZ3" s="187">
        <f>'РБ ВВ 10(2025)| FIT15'!FZ27</f>
        <v>46195</v>
      </c>
      <c r="GA3" s="187">
        <f>'РБ ВВ 10(2025)| FIT15'!GA27</f>
        <v>46196</v>
      </c>
      <c r="GB3" s="187">
        <f>'РБ ВВ 10(2025)| FIT15'!GB27</f>
        <v>46197</v>
      </c>
      <c r="GC3" s="187">
        <f>'РБ ВВ 10(2025)| FIT15'!GC27</f>
        <v>46198</v>
      </c>
      <c r="GD3" s="187">
        <f>'РБ ВВ 10(2025)| FIT15'!GD27</f>
        <v>46199</v>
      </c>
      <c r="GE3" s="187">
        <f>'РБ ВВ 10(2025)| FIT15'!GE27</f>
        <v>46200</v>
      </c>
      <c r="GF3" s="187">
        <f>'РБ ВВ 10(2025)| FIT15'!GF27</f>
        <v>46201</v>
      </c>
      <c r="GG3" s="187">
        <f>'РБ ВВ 10(2025)| FIT15'!GG27</f>
        <v>46202</v>
      </c>
      <c r="GH3" s="187">
        <f>'РБ ВВ 10(2025)| FIT15'!GH27</f>
        <v>46203</v>
      </c>
      <c r="GI3" s="187">
        <f>'РБ ВВ 10(2025)| FIT15'!GI27</f>
        <v>46204</v>
      </c>
      <c r="GJ3" s="187">
        <f>'РБ ВВ 10(2025)| FIT15'!GJ27</f>
        <v>46205</v>
      </c>
      <c r="GK3" s="187">
        <f>'РБ ВВ 10(2025)| FIT15'!GK27</f>
        <v>46206</v>
      </c>
      <c r="GL3" s="187">
        <f>'РБ ВВ 10(2025)| FIT15'!GL27</f>
        <v>46207</v>
      </c>
      <c r="GM3" s="187">
        <f>'РБ ВВ 10(2025)| FIT15'!GM27</f>
        <v>46208</v>
      </c>
      <c r="GN3" s="187">
        <f>'РБ ВВ 10(2025)| FIT15'!GN27</f>
        <v>46209</v>
      </c>
      <c r="GO3" s="187">
        <f>'РБ ВВ 10(2025)| FIT15'!GO27</f>
        <v>46210</v>
      </c>
      <c r="GP3" s="187">
        <f>'РБ ВВ 10(2025)| FIT15'!GP27</f>
        <v>46211</v>
      </c>
      <c r="GQ3" s="187">
        <f>'РБ ВВ 10(2025)| FIT15'!GQ27</f>
        <v>46212</v>
      </c>
      <c r="GR3" s="187">
        <f>'РБ ВВ 10(2025)| FIT15'!GR27</f>
        <v>46213</v>
      </c>
      <c r="GS3" s="187">
        <f>'РБ ВВ 10(2025)| FIT15'!GS27</f>
        <v>46214</v>
      </c>
      <c r="GT3" s="187">
        <f>'РБ ВВ 10(2025)| FIT15'!GT27</f>
        <v>46215</v>
      </c>
      <c r="GU3" s="187">
        <f>'РБ ВВ 10(2025)| FIT15'!GU27</f>
        <v>46216</v>
      </c>
      <c r="GV3" s="187">
        <f>'РБ ВВ 10(2025)| FIT15'!GV27</f>
        <v>46217</v>
      </c>
      <c r="GW3" s="187">
        <f>'РБ ВВ 10(2025)| FIT15'!GW27</f>
        <v>46218</v>
      </c>
      <c r="GX3" s="187">
        <f>'РБ ВВ 10(2025)| FIT15'!GX27</f>
        <v>46219</v>
      </c>
      <c r="GY3" s="187">
        <f>'РБ ВВ 10(2025)| FIT15'!GY27</f>
        <v>46220</v>
      </c>
      <c r="GZ3" s="187">
        <f>'РБ ВВ 10(2025)| FIT15'!GZ27</f>
        <v>46221</v>
      </c>
      <c r="HA3" s="187">
        <f>'РБ ВВ 10(2025)| FIT15'!HA27</f>
        <v>46222</v>
      </c>
      <c r="HB3" s="187">
        <f>'РБ ВВ 10(2025)| FIT15'!HB27</f>
        <v>46223</v>
      </c>
      <c r="HC3" s="187">
        <f>'РБ ВВ 10(2025)| FIT15'!HC27</f>
        <v>46224</v>
      </c>
      <c r="HD3" s="187">
        <f>'РБ ВВ 10(2025)| FIT15'!HD27</f>
        <v>46225</v>
      </c>
      <c r="HE3" s="187">
        <f>'РБ ВВ 10(2025)| FIT15'!HE27</f>
        <v>46226</v>
      </c>
      <c r="HF3" s="187">
        <f>'РБ ВВ 10(2025)| FIT15'!HF27</f>
        <v>46227</v>
      </c>
      <c r="HG3" s="187">
        <f>'РБ ВВ 10(2025)| FIT15'!HG27</f>
        <v>46228</v>
      </c>
      <c r="HH3" s="187">
        <f>'РБ ВВ 10(2025)| FIT15'!HH27</f>
        <v>46229</v>
      </c>
      <c r="HI3" s="187">
        <f>'РБ ВВ 10(2025)| FIT15'!HI27</f>
        <v>46230</v>
      </c>
      <c r="HJ3" s="187">
        <f>'РБ ВВ 10(2025)| FIT15'!HJ27</f>
        <v>46231</v>
      </c>
      <c r="HK3" s="187">
        <f>'РБ ВВ 10(2025)| FIT15'!HK27</f>
        <v>46232</v>
      </c>
      <c r="HL3" s="187">
        <f>'РБ ВВ 10(2025)| FIT15'!HL27</f>
        <v>46233</v>
      </c>
      <c r="HM3" s="187">
        <f>'РБ ВВ 10(2025)| FIT15'!HM27</f>
        <v>46234</v>
      </c>
      <c r="HN3" s="187">
        <f>'РБ ВВ 10(2025)| FIT15'!HN27</f>
        <v>46235</v>
      </c>
      <c r="HO3" s="187">
        <f>'РБ ВВ 10(2025)| FIT15'!HO27</f>
        <v>46236</v>
      </c>
      <c r="HP3" s="187">
        <f>'РБ ВВ 10(2025)| FIT15'!HP27</f>
        <v>46237</v>
      </c>
      <c r="HQ3" s="187">
        <f>'РБ ВВ 10(2025)| FIT15'!HQ27</f>
        <v>46238</v>
      </c>
      <c r="HR3" s="187">
        <f>'РБ ВВ 10(2025)| FIT15'!HR27</f>
        <v>46239</v>
      </c>
      <c r="HS3" s="187">
        <f>'РБ ВВ 10(2025)| FIT15'!HS27</f>
        <v>46240</v>
      </c>
      <c r="HT3" s="187">
        <f>'РБ ВВ 10(2025)| FIT15'!HT27</f>
        <v>46241</v>
      </c>
      <c r="HU3" s="187">
        <f>'РБ ВВ 10(2025)| FIT15'!HU27</f>
        <v>46242</v>
      </c>
      <c r="HV3" s="187">
        <f>'РБ ВВ 10(2025)| FIT15'!HV27</f>
        <v>46243</v>
      </c>
      <c r="HW3" s="187">
        <f>'РБ ВВ 10(2025)| FIT15'!HW27</f>
        <v>46244</v>
      </c>
      <c r="HX3" s="187">
        <f>'РБ ВВ 10(2025)| FIT15'!HX27</f>
        <v>46245</v>
      </c>
      <c r="HY3" s="187">
        <f>'РБ ВВ 10(2025)| FIT15'!HY27</f>
        <v>46246</v>
      </c>
      <c r="HZ3" s="187">
        <f>'РБ ВВ 10(2025)| FIT15'!HZ27</f>
        <v>46247</v>
      </c>
      <c r="IA3" s="187">
        <f>'РБ ВВ 10(2025)| FIT15'!IA27</f>
        <v>46248</v>
      </c>
      <c r="IB3" s="187">
        <f>'РБ ВВ 10(2025)| FIT15'!IB27</f>
        <v>46249</v>
      </c>
      <c r="IC3" s="187">
        <f>'РБ ВВ 10(2025)| FIT15'!IC27</f>
        <v>46250</v>
      </c>
      <c r="ID3" s="187">
        <f>'РБ ВВ 10(2025)| FIT15'!ID27</f>
        <v>46251</v>
      </c>
      <c r="IE3" s="187">
        <f>'РБ ВВ 10(2025)| FIT15'!IE27</f>
        <v>46252</v>
      </c>
      <c r="IF3" s="187">
        <f>'РБ ВВ 10(2025)| FIT15'!IF27</f>
        <v>46253</v>
      </c>
      <c r="IG3" s="187">
        <f>'РБ ВВ 10(2025)| FIT15'!IG27</f>
        <v>46254</v>
      </c>
      <c r="IH3" s="187">
        <f>'РБ ВВ 10(2025)| FIT15'!IH27</f>
        <v>46255</v>
      </c>
      <c r="II3" s="187">
        <f>'РБ ВВ 10(2025)| FIT15'!II27</f>
        <v>46256</v>
      </c>
      <c r="IJ3" s="187">
        <f>'РБ ВВ 10(2025)| FIT15'!IJ27</f>
        <v>46257</v>
      </c>
      <c r="IK3" s="187">
        <f>'РБ ВВ 10(2025)| FIT15'!IK27</f>
        <v>46258</v>
      </c>
      <c r="IL3" s="187">
        <f>'РБ ВВ 10(2025)| FIT15'!IL27</f>
        <v>46259</v>
      </c>
      <c r="IM3" s="187">
        <f>'РБ ВВ 10(2025)| FIT15'!IM27</f>
        <v>46260</v>
      </c>
      <c r="IN3" s="187">
        <f>'РБ ВВ 10(2025)| FIT15'!IN27</f>
        <v>46261</v>
      </c>
      <c r="IO3" s="187">
        <f>'РБ ВВ 10(2025)| FIT15'!IO27</f>
        <v>46262</v>
      </c>
      <c r="IP3" s="187">
        <f>'РБ ВВ 10(2025)| FIT15'!IP27</f>
        <v>46263</v>
      </c>
      <c r="IQ3" s="187">
        <f>'РБ ВВ 10(2025)| FIT15'!IQ27</f>
        <v>46264</v>
      </c>
      <c r="IR3" s="187">
        <f>'РБ ВВ 10(2025)| FIT15'!IR27</f>
        <v>46265</v>
      </c>
      <c r="IS3" s="187">
        <f>'РБ ВВ 10(2025)| FIT15'!IS27</f>
        <v>46266</v>
      </c>
      <c r="IT3" s="187">
        <f>'РБ ВВ 10(2025)| FIT15'!IT27</f>
        <v>46267</v>
      </c>
      <c r="IU3" s="187">
        <f>'РБ ВВ 10(2025)| FIT15'!IU27</f>
        <v>46268</v>
      </c>
      <c r="IV3" s="187">
        <f>'РБ ВВ 10(2025)| FIT15'!IV27</f>
        <v>46269</v>
      </c>
      <c r="IW3" s="187">
        <f>'РБ ВВ 10(2025)| FIT15'!IW27</f>
        <v>46270</v>
      </c>
      <c r="IX3" s="187">
        <f>'РБ ВВ 10(2025)| FIT15'!IX27</f>
        <v>46271</v>
      </c>
      <c r="IY3" s="187">
        <f>'РБ ВВ 10(2025)| FIT15'!IY27</f>
        <v>46272</v>
      </c>
      <c r="IZ3" s="187">
        <f>'РБ ВВ 10(2025)| FIT15'!IZ27</f>
        <v>46273</v>
      </c>
      <c r="JA3" s="187">
        <f>'РБ ВВ 10(2025)| FIT15'!JA27</f>
        <v>46274</v>
      </c>
      <c r="JB3" s="187">
        <f>'РБ ВВ 10(2025)| FIT15'!JB27</f>
        <v>46275</v>
      </c>
      <c r="JC3" s="187">
        <f>'РБ ВВ 10(2025)| FIT15'!JC27</f>
        <v>46276</v>
      </c>
      <c r="JD3" s="187">
        <f>'РБ ВВ 10(2025)| FIT15'!JD27</f>
        <v>46277</v>
      </c>
      <c r="JE3" s="187">
        <f>'РБ ВВ 10(2025)| FIT15'!JE27</f>
        <v>46278</v>
      </c>
      <c r="JF3" s="187">
        <f>'РБ ВВ 10(2025)| FIT15'!JF27</f>
        <v>46279</v>
      </c>
      <c r="JG3" s="187">
        <f>'РБ ВВ 10(2025)| FIT15'!JG27</f>
        <v>46280</v>
      </c>
      <c r="JH3" s="187">
        <f>'РБ ВВ 10(2025)| FIT15'!JH27</f>
        <v>46281</v>
      </c>
      <c r="JI3" s="187">
        <f>'РБ ВВ 10(2025)| FIT15'!JI27</f>
        <v>46282</v>
      </c>
      <c r="JJ3" s="187">
        <f>'РБ ВВ 10(2025)| FIT15'!JJ27</f>
        <v>46283</v>
      </c>
      <c r="JK3" s="187">
        <f>'РБ ВВ 10(2025)| FIT15'!JK27</f>
        <v>46284</v>
      </c>
      <c r="JL3" s="187">
        <f>'РБ ВВ 10(2025)| FIT15'!JL27</f>
        <v>46285</v>
      </c>
      <c r="JM3" s="187">
        <f>'РБ ВВ 10(2025)| FIT15'!JM27</f>
        <v>46286</v>
      </c>
      <c r="JN3" s="187">
        <f>'РБ ВВ 10(2025)| FIT15'!JN27</f>
        <v>46287</v>
      </c>
      <c r="JO3" s="187">
        <f>'РБ ВВ 10(2025)| FIT15'!JO27</f>
        <v>46288</v>
      </c>
      <c r="JP3" s="187">
        <f>'РБ ВВ 10(2025)| FIT15'!JP27</f>
        <v>46289</v>
      </c>
      <c r="JQ3" s="187">
        <f>'РБ ВВ 10(2025)| FIT15'!JQ27</f>
        <v>46290</v>
      </c>
      <c r="JR3" s="187">
        <f>'РБ ВВ 10(2025)| FIT15'!JR27</f>
        <v>46291</v>
      </c>
      <c r="JS3" s="187">
        <f>'РБ ВВ 10(2025)| FIT15'!JS27</f>
        <v>46292</v>
      </c>
      <c r="JT3" s="187">
        <f>'РБ ВВ 10(2025)| FIT15'!JT27</f>
        <v>46293</v>
      </c>
      <c r="JU3" s="187">
        <f>'РБ ВВ 10(2025)| FIT15'!JU27</f>
        <v>46294</v>
      </c>
      <c r="JV3" s="187">
        <f>'РБ ВВ 10(2025)| FIT15'!JV27</f>
        <v>46295</v>
      </c>
    </row>
    <row r="4" spans="1:282" ht="20.25" customHeight="1" x14ac:dyDescent="0.2">
      <c r="A4" s="90" t="s">
        <v>64</v>
      </c>
      <c r="B4" s="187" t="e">
        <f>'РБ ВВ 10(2025)| FIT15'!B28</f>
        <v>#REF!</v>
      </c>
      <c r="C4" s="187" t="e">
        <f>'РБ ВВ 10(2025)| FIT15'!C28</f>
        <v>#REF!</v>
      </c>
      <c r="D4" s="187" t="e">
        <f>'РБ ВВ 10(2025)| FIT15'!D28</f>
        <v>#REF!</v>
      </c>
      <c r="E4" s="187" t="e">
        <f>'РБ ВВ 10(2025)| FIT15'!E28</f>
        <v>#REF!</v>
      </c>
      <c r="F4" s="187" t="e">
        <f>'РБ ВВ 10(2025)| FIT15'!F28</f>
        <v>#REF!</v>
      </c>
      <c r="G4" s="187" t="e">
        <f>'РБ ВВ 10(2025)| FIT15'!G28</f>
        <v>#REF!</v>
      </c>
      <c r="H4" s="187">
        <f>'РБ ВВ 10(2025)| FIT15'!H28</f>
        <v>46021</v>
      </c>
      <c r="I4" s="187">
        <f>'РБ ВВ 10(2025)| FIT15'!I28</f>
        <v>46022</v>
      </c>
      <c r="J4" s="187">
        <f>'РБ ВВ 10(2025)| FIT15'!J28</f>
        <v>46023</v>
      </c>
      <c r="K4" s="187">
        <f>'РБ ВВ 10(2025)| FIT15'!K28</f>
        <v>46024</v>
      </c>
      <c r="L4" s="187">
        <f>'РБ ВВ 10(2025)| FIT15'!L28</f>
        <v>46025</v>
      </c>
      <c r="M4" s="187">
        <f>'РБ ВВ 10(2025)| FIT15'!M28</f>
        <v>46026</v>
      </c>
      <c r="N4" s="187">
        <f>'РБ ВВ 10(2025)| FIT15'!N28</f>
        <v>46027</v>
      </c>
      <c r="O4" s="187">
        <f>'РБ ВВ 10(2025)| FIT15'!O28</f>
        <v>46028</v>
      </c>
      <c r="P4" s="187">
        <f>'РБ ВВ 10(2025)| FIT15'!P28</f>
        <v>46029</v>
      </c>
      <c r="Q4" s="187">
        <f>'РБ ВВ 10(2025)| FIT15'!Q28</f>
        <v>46030</v>
      </c>
      <c r="R4" s="187">
        <f>'РБ ВВ 10(2025)| FIT15'!R28</f>
        <v>46031</v>
      </c>
      <c r="S4" s="187">
        <f>'РБ ВВ 10(2025)| FIT15'!S28</f>
        <v>46032</v>
      </c>
      <c r="T4" s="187">
        <f>'РБ ВВ 10(2025)| FIT15'!T28</f>
        <v>46033</v>
      </c>
      <c r="U4" s="187">
        <f>'РБ ВВ 10(2025)| FIT15'!U28</f>
        <v>46034</v>
      </c>
      <c r="V4" s="187">
        <f>'РБ ВВ 10(2025)| FIT15'!V28</f>
        <v>46035</v>
      </c>
      <c r="W4" s="187">
        <f>'РБ ВВ 10(2025)| FIT15'!W28</f>
        <v>46036</v>
      </c>
      <c r="X4" s="187">
        <f>'РБ ВВ 10(2025)| FIT15'!X28</f>
        <v>46037</v>
      </c>
      <c r="Y4" s="187">
        <f>'РБ ВВ 10(2025)| FIT15'!Y28</f>
        <v>46038</v>
      </c>
      <c r="Z4" s="187">
        <f>'РБ ВВ 10(2025)| FIT15'!Z28</f>
        <v>46039</v>
      </c>
      <c r="AA4" s="187">
        <f>'РБ ВВ 10(2025)| FIT15'!AA28</f>
        <v>46040</v>
      </c>
      <c r="AB4" s="187">
        <f>'РБ ВВ 10(2025)| FIT15'!AB28</f>
        <v>46041</v>
      </c>
      <c r="AC4" s="187">
        <f>'РБ ВВ 10(2025)| FIT15'!AC28</f>
        <v>46042</v>
      </c>
      <c r="AD4" s="187">
        <f>'РБ ВВ 10(2025)| FIT15'!AD28</f>
        <v>46043</v>
      </c>
      <c r="AE4" s="187">
        <f>'РБ ВВ 10(2025)| FIT15'!AE28</f>
        <v>46044</v>
      </c>
      <c r="AF4" s="187">
        <f>'РБ ВВ 10(2025)| FIT15'!AF28</f>
        <v>46045</v>
      </c>
      <c r="AG4" s="187">
        <f>'РБ ВВ 10(2025)| FIT15'!AG28</f>
        <v>46046</v>
      </c>
      <c r="AH4" s="187">
        <f>'РБ ВВ 10(2025)| FIT15'!AH28</f>
        <v>46047</v>
      </c>
      <c r="AI4" s="187">
        <f>'РБ ВВ 10(2025)| FIT15'!AI28</f>
        <v>46048</v>
      </c>
      <c r="AJ4" s="187">
        <f>'РБ ВВ 10(2025)| FIT15'!AJ28</f>
        <v>46049</v>
      </c>
      <c r="AK4" s="187">
        <f>'РБ ВВ 10(2025)| FIT15'!AK28</f>
        <v>46050</v>
      </c>
      <c r="AL4" s="187">
        <f>'РБ ВВ 10(2025)| FIT15'!AL28</f>
        <v>46051</v>
      </c>
      <c r="AM4" s="187">
        <f>'РБ ВВ 10(2025)| FIT15'!AM28</f>
        <v>46052</v>
      </c>
      <c r="AN4" s="187">
        <f>'РБ ВВ 10(2025)| FIT15'!AN28</f>
        <v>46053</v>
      </c>
      <c r="AO4" s="187">
        <f>'РБ ВВ 10(2025)| FIT15'!AO28</f>
        <v>46054</v>
      </c>
      <c r="AP4" s="187">
        <f>'РБ ВВ 10(2025)| FIT15'!AP28</f>
        <v>46055</v>
      </c>
      <c r="AQ4" s="187">
        <f>'РБ ВВ 10(2025)| FIT15'!AQ28</f>
        <v>46056</v>
      </c>
      <c r="AR4" s="187">
        <f>'РБ ВВ 10(2025)| FIT15'!AR28</f>
        <v>46057</v>
      </c>
      <c r="AS4" s="187">
        <f>'РБ ВВ 10(2025)| FIT15'!AS28</f>
        <v>46058</v>
      </c>
      <c r="AT4" s="187">
        <f>'РБ ВВ 10(2025)| FIT15'!AT28</f>
        <v>46059</v>
      </c>
      <c r="AU4" s="187">
        <f>'РБ ВВ 10(2025)| FIT15'!AU28</f>
        <v>46060</v>
      </c>
      <c r="AV4" s="187">
        <f>'РБ ВВ 10(2025)| FIT15'!AV28</f>
        <v>46061</v>
      </c>
      <c r="AW4" s="187">
        <f>'РБ ВВ 10(2025)| FIT15'!AW28</f>
        <v>46062</v>
      </c>
      <c r="AX4" s="187">
        <f>'РБ ВВ 10(2025)| FIT15'!AX28</f>
        <v>46063</v>
      </c>
      <c r="AY4" s="187">
        <f>'РБ ВВ 10(2025)| FIT15'!AY28</f>
        <v>46064</v>
      </c>
      <c r="AZ4" s="187">
        <f>'РБ ВВ 10(2025)| FIT15'!AZ28</f>
        <v>46065</v>
      </c>
      <c r="BA4" s="187">
        <f>'РБ ВВ 10(2025)| FIT15'!BA28</f>
        <v>46066</v>
      </c>
      <c r="BB4" s="187">
        <f>'РБ ВВ 10(2025)| FIT15'!BB28</f>
        <v>46067</v>
      </c>
      <c r="BC4" s="187">
        <f>'РБ ВВ 10(2025)| FIT15'!BC28</f>
        <v>46068</v>
      </c>
      <c r="BD4" s="187">
        <f>'РБ ВВ 10(2025)| FIT15'!BD28</f>
        <v>46069</v>
      </c>
      <c r="BE4" s="187">
        <f>'РБ ВВ 10(2025)| FIT15'!BE28</f>
        <v>46070</v>
      </c>
      <c r="BF4" s="187">
        <f>'РБ ВВ 10(2025)| FIT15'!BF28</f>
        <v>46071</v>
      </c>
      <c r="BG4" s="187">
        <f>'РБ ВВ 10(2025)| FIT15'!BG28</f>
        <v>46072</v>
      </c>
      <c r="BH4" s="187">
        <f>'РБ ВВ 10(2025)| FIT15'!BH28</f>
        <v>46073</v>
      </c>
      <c r="BI4" s="187">
        <f>'РБ ВВ 10(2025)| FIT15'!BI28</f>
        <v>46074</v>
      </c>
      <c r="BJ4" s="187">
        <f>'РБ ВВ 10(2025)| FIT15'!BJ28</f>
        <v>46075</v>
      </c>
      <c r="BK4" s="187">
        <f>'РБ ВВ 10(2025)| FIT15'!BK28</f>
        <v>46076</v>
      </c>
      <c r="BL4" s="187">
        <f>'РБ ВВ 10(2025)| FIT15'!BL28</f>
        <v>46077</v>
      </c>
      <c r="BM4" s="187">
        <f>'РБ ВВ 10(2025)| FIT15'!BM28</f>
        <v>46078</v>
      </c>
      <c r="BN4" s="187">
        <f>'РБ ВВ 10(2025)| FIT15'!BN28</f>
        <v>46079</v>
      </c>
      <c r="BO4" s="187">
        <f>'РБ ВВ 10(2025)| FIT15'!BO28</f>
        <v>46080</v>
      </c>
      <c r="BP4" s="187">
        <f>'РБ ВВ 10(2025)| FIT15'!BP28</f>
        <v>46081</v>
      </c>
      <c r="BQ4" s="187">
        <f>'РБ ВВ 10(2025)| FIT15'!BQ28</f>
        <v>46082</v>
      </c>
      <c r="BR4" s="187">
        <f>'РБ ВВ 10(2025)| FIT15'!BR28</f>
        <v>46083</v>
      </c>
      <c r="BS4" s="187">
        <f>'РБ ВВ 10(2025)| FIT15'!BS28</f>
        <v>46084</v>
      </c>
      <c r="BT4" s="187">
        <f>'РБ ВВ 10(2025)| FIT15'!BT28</f>
        <v>46085</v>
      </c>
      <c r="BU4" s="187">
        <f>'РБ ВВ 10(2025)| FIT15'!BU28</f>
        <v>46086</v>
      </c>
      <c r="BV4" s="187">
        <f>'РБ ВВ 10(2025)| FIT15'!BV28</f>
        <v>46087</v>
      </c>
      <c r="BW4" s="187">
        <f>'РБ ВВ 10(2025)| FIT15'!BW28</f>
        <v>46088</v>
      </c>
      <c r="BX4" s="187">
        <f>'РБ ВВ 10(2025)| FIT15'!BX28</f>
        <v>46089</v>
      </c>
      <c r="BY4" s="187">
        <f>'РБ ВВ 10(2025)| FIT15'!BY28</f>
        <v>46090</v>
      </c>
      <c r="BZ4" s="187">
        <f>'РБ ВВ 10(2025)| FIT15'!BZ28</f>
        <v>46091</v>
      </c>
      <c r="CA4" s="187">
        <f>'РБ ВВ 10(2025)| FIT15'!CA28</f>
        <v>46092</v>
      </c>
      <c r="CB4" s="187">
        <f>'РБ ВВ 10(2025)| FIT15'!CB28</f>
        <v>46093</v>
      </c>
      <c r="CC4" s="187">
        <f>'РБ ВВ 10(2025)| FIT15'!CC28</f>
        <v>46094</v>
      </c>
      <c r="CD4" s="187">
        <f>'РБ ВВ 10(2025)| FIT15'!CD28</f>
        <v>46095</v>
      </c>
      <c r="CE4" s="187">
        <f>'РБ ВВ 10(2025)| FIT15'!CE28</f>
        <v>46096</v>
      </c>
      <c r="CF4" s="187">
        <f>'РБ ВВ 10(2025)| FIT15'!CF28</f>
        <v>46097</v>
      </c>
      <c r="CG4" s="187">
        <f>'РБ ВВ 10(2025)| FIT15'!CG28</f>
        <v>46098</v>
      </c>
      <c r="CH4" s="187">
        <f>'РБ ВВ 10(2025)| FIT15'!CH28</f>
        <v>46099</v>
      </c>
      <c r="CI4" s="187">
        <f>'РБ ВВ 10(2025)| FIT15'!CI28</f>
        <v>46100</v>
      </c>
      <c r="CJ4" s="187">
        <f>'РБ ВВ 10(2025)| FIT15'!CJ28</f>
        <v>46101</v>
      </c>
      <c r="CK4" s="187">
        <f>'РБ ВВ 10(2025)| FIT15'!CK28</f>
        <v>46102</v>
      </c>
      <c r="CL4" s="187">
        <f>'РБ ВВ 10(2025)| FIT15'!CL28</f>
        <v>46103</v>
      </c>
      <c r="CM4" s="187">
        <f>'РБ ВВ 10(2025)| FIT15'!CM28</f>
        <v>46104</v>
      </c>
      <c r="CN4" s="187">
        <f>'РБ ВВ 10(2025)| FIT15'!CN28</f>
        <v>46105</v>
      </c>
      <c r="CO4" s="187">
        <f>'РБ ВВ 10(2025)| FIT15'!CO28</f>
        <v>46106</v>
      </c>
      <c r="CP4" s="187">
        <f>'РБ ВВ 10(2025)| FIT15'!CP28</f>
        <v>46107</v>
      </c>
      <c r="CQ4" s="187">
        <f>'РБ ВВ 10(2025)| FIT15'!CQ28</f>
        <v>46108</v>
      </c>
      <c r="CR4" s="187">
        <f>'РБ ВВ 10(2025)| FIT15'!CR28</f>
        <v>46109</v>
      </c>
      <c r="CS4" s="187">
        <f>'РБ ВВ 10(2025)| FIT15'!CS28</f>
        <v>46110</v>
      </c>
      <c r="CT4" s="187">
        <f>'РБ ВВ 10(2025)| FIT15'!CT28</f>
        <v>46111</v>
      </c>
      <c r="CU4" s="187">
        <f>'РБ ВВ 10(2025)| FIT15'!CU28</f>
        <v>46112</v>
      </c>
      <c r="CV4" s="187">
        <f>'РБ ВВ 10(2025)| FIT15'!CV28</f>
        <v>46113</v>
      </c>
      <c r="CW4" s="187">
        <f>'РБ ВВ 10(2025)| FIT15'!CW28</f>
        <v>46114</v>
      </c>
      <c r="CX4" s="187">
        <f>'РБ ВВ 10(2025)| FIT15'!CX28</f>
        <v>46115</v>
      </c>
      <c r="CY4" s="187">
        <f>'РБ ВВ 10(2025)| FIT15'!CY28</f>
        <v>46116</v>
      </c>
      <c r="CZ4" s="187">
        <f>'РБ ВВ 10(2025)| FIT15'!CZ28</f>
        <v>46117</v>
      </c>
      <c r="DA4" s="187">
        <f>'РБ ВВ 10(2025)| FIT15'!DA28</f>
        <v>46118</v>
      </c>
      <c r="DB4" s="187">
        <f>'РБ ВВ 10(2025)| FIT15'!DB28</f>
        <v>46119</v>
      </c>
      <c r="DC4" s="187">
        <f>'РБ ВВ 10(2025)| FIT15'!DC28</f>
        <v>46120</v>
      </c>
      <c r="DD4" s="187">
        <f>'РБ ВВ 10(2025)| FIT15'!DD28</f>
        <v>46121</v>
      </c>
      <c r="DE4" s="187">
        <f>'РБ ВВ 10(2025)| FIT15'!DE28</f>
        <v>46122</v>
      </c>
      <c r="DF4" s="187">
        <f>'РБ ВВ 10(2025)| FIT15'!DF28</f>
        <v>46123</v>
      </c>
      <c r="DG4" s="187">
        <f>'РБ ВВ 10(2025)| FIT15'!DG28</f>
        <v>46124</v>
      </c>
      <c r="DH4" s="187">
        <f>'РБ ВВ 10(2025)| FIT15'!DH28</f>
        <v>46125</v>
      </c>
      <c r="DI4" s="187">
        <f>'РБ ВВ 10(2025)| FIT15'!DI28</f>
        <v>46126</v>
      </c>
      <c r="DJ4" s="187">
        <f>'РБ ВВ 10(2025)| FIT15'!DJ28</f>
        <v>46127</v>
      </c>
      <c r="DK4" s="187">
        <f>'РБ ВВ 10(2025)| FIT15'!DK28</f>
        <v>46128</v>
      </c>
      <c r="DL4" s="187">
        <f>'РБ ВВ 10(2025)| FIT15'!DL28</f>
        <v>46129</v>
      </c>
      <c r="DM4" s="187">
        <f>'РБ ВВ 10(2025)| FIT15'!DM28</f>
        <v>46130</v>
      </c>
      <c r="DN4" s="187">
        <f>'РБ ВВ 10(2025)| FIT15'!DN28</f>
        <v>46131</v>
      </c>
      <c r="DO4" s="187">
        <f>'РБ ВВ 10(2025)| FIT15'!DO28</f>
        <v>46132</v>
      </c>
      <c r="DP4" s="187">
        <f>'РБ ВВ 10(2025)| FIT15'!DP28</f>
        <v>46133</v>
      </c>
      <c r="DQ4" s="187">
        <f>'РБ ВВ 10(2025)| FIT15'!DQ28</f>
        <v>46134</v>
      </c>
      <c r="DR4" s="187">
        <f>'РБ ВВ 10(2025)| FIT15'!DR28</f>
        <v>46135</v>
      </c>
      <c r="DS4" s="187">
        <f>'РБ ВВ 10(2025)| FIT15'!DS28</f>
        <v>46136</v>
      </c>
      <c r="DT4" s="187">
        <f>'РБ ВВ 10(2025)| FIT15'!DT28</f>
        <v>46137</v>
      </c>
      <c r="DU4" s="187">
        <f>'РБ ВВ 10(2025)| FIT15'!DU28</f>
        <v>46138</v>
      </c>
      <c r="DV4" s="187">
        <f>'РБ ВВ 10(2025)| FIT15'!DV28</f>
        <v>46139</v>
      </c>
      <c r="DW4" s="187">
        <f>'РБ ВВ 10(2025)| FIT15'!DW28</f>
        <v>46140</v>
      </c>
      <c r="DX4" s="187">
        <f>'РБ ВВ 10(2025)| FIT15'!DX28</f>
        <v>46141</v>
      </c>
      <c r="DY4" s="187">
        <f>'РБ ВВ 10(2025)| FIT15'!DY28</f>
        <v>46142</v>
      </c>
      <c r="DZ4" s="187">
        <f>'РБ ВВ 10(2025)| FIT15'!DZ28</f>
        <v>46143</v>
      </c>
      <c r="EA4" s="187">
        <f>'РБ ВВ 10(2025)| FIT15'!EA28</f>
        <v>46144</v>
      </c>
      <c r="EB4" s="187">
        <f>'РБ ВВ 10(2025)| FIT15'!EB28</f>
        <v>46145</v>
      </c>
      <c r="EC4" s="187">
        <f>'РБ ВВ 10(2025)| FIT15'!EC28</f>
        <v>46146</v>
      </c>
      <c r="ED4" s="187">
        <f>'РБ ВВ 10(2025)| FIT15'!ED28</f>
        <v>46147</v>
      </c>
      <c r="EE4" s="187">
        <f>'РБ ВВ 10(2025)| FIT15'!EE28</f>
        <v>46148</v>
      </c>
      <c r="EF4" s="187">
        <f>'РБ ВВ 10(2025)| FIT15'!EF28</f>
        <v>46149</v>
      </c>
      <c r="EG4" s="187">
        <f>'РБ ВВ 10(2025)| FIT15'!EG28</f>
        <v>46150</v>
      </c>
      <c r="EH4" s="187">
        <f>'РБ ВВ 10(2025)| FIT15'!EH28</f>
        <v>46151</v>
      </c>
      <c r="EI4" s="187">
        <f>'РБ ВВ 10(2025)| FIT15'!EI28</f>
        <v>46152</v>
      </c>
      <c r="EJ4" s="187">
        <f>'РБ ВВ 10(2025)| FIT15'!EJ28</f>
        <v>46153</v>
      </c>
      <c r="EK4" s="187">
        <f>'РБ ВВ 10(2025)| FIT15'!EK28</f>
        <v>46154</v>
      </c>
      <c r="EL4" s="187">
        <f>'РБ ВВ 10(2025)| FIT15'!EL28</f>
        <v>46155</v>
      </c>
      <c r="EM4" s="187">
        <f>'РБ ВВ 10(2025)| FIT15'!EM28</f>
        <v>46156</v>
      </c>
      <c r="EN4" s="187">
        <f>'РБ ВВ 10(2025)| FIT15'!EN28</f>
        <v>46157</v>
      </c>
      <c r="EO4" s="187">
        <f>'РБ ВВ 10(2025)| FIT15'!EO28</f>
        <v>46158</v>
      </c>
      <c r="EP4" s="187">
        <f>'РБ ВВ 10(2025)| FIT15'!EP28</f>
        <v>46159</v>
      </c>
      <c r="EQ4" s="187">
        <f>'РБ ВВ 10(2025)| FIT15'!EQ28</f>
        <v>46160</v>
      </c>
      <c r="ER4" s="187">
        <f>'РБ ВВ 10(2025)| FIT15'!ER28</f>
        <v>46161</v>
      </c>
      <c r="ES4" s="187">
        <f>'РБ ВВ 10(2025)| FIT15'!ES28</f>
        <v>46162</v>
      </c>
      <c r="ET4" s="187">
        <f>'РБ ВВ 10(2025)| FIT15'!ET28</f>
        <v>46163</v>
      </c>
      <c r="EU4" s="187">
        <f>'РБ ВВ 10(2025)| FIT15'!EU28</f>
        <v>46164</v>
      </c>
      <c r="EV4" s="187">
        <f>'РБ ВВ 10(2025)| FIT15'!EV28</f>
        <v>46165</v>
      </c>
      <c r="EW4" s="187">
        <f>'РБ ВВ 10(2025)| FIT15'!EW28</f>
        <v>46166</v>
      </c>
      <c r="EX4" s="187">
        <f>'РБ ВВ 10(2025)| FIT15'!EX28</f>
        <v>46167</v>
      </c>
      <c r="EY4" s="187">
        <f>'РБ ВВ 10(2025)| FIT15'!EY28</f>
        <v>46168</v>
      </c>
      <c r="EZ4" s="187">
        <f>'РБ ВВ 10(2025)| FIT15'!EZ28</f>
        <v>46169</v>
      </c>
      <c r="FA4" s="187">
        <f>'РБ ВВ 10(2025)| FIT15'!FA28</f>
        <v>46170</v>
      </c>
      <c r="FB4" s="187">
        <f>'РБ ВВ 10(2025)| FIT15'!FB28</f>
        <v>46171</v>
      </c>
      <c r="FC4" s="187">
        <f>'РБ ВВ 10(2025)| FIT15'!FC28</f>
        <v>46172</v>
      </c>
      <c r="FD4" s="187">
        <f>'РБ ВВ 10(2025)| FIT15'!FD28</f>
        <v>46173</v>
      </c>
      <c r="FE4" s="187">
        <f>'РБ ВВ 10(2025)| FIT15'!FE28</f>
        <v>46174</v>
      </c>
      <c r="FF4" s="187">
        <f>'РБ ВВ 10(2025)| FIT15'!FF28</f>
        <v>46175</v>
      </c>
      <c r="FG4" s="187">
        <f>'РБ ВВ 10(2025)| FIT15'!FG28</f>
        <v>46176</v>
      </c>
      <c r="FH4" s="187">
        <f>'РБ ВВ 10(2025)| FIT15'!FH28</f>
        <v>46177</v>
      </c>
      <c r="FI4" s="187">
        <f>'РБ ВВ 10(2025)| FIT15'!FI28</f>
        <v>46178</v>
      </c>
      <c r="FJ4" s="187">
        <f>'РБ ВВ 10(2025)| FIT15'!FJ28</f>
        <v>46179</v>
      </c>
      <c r="FK4" s="187">
        <f>'РБ ВВ 10(2025)| FIT15'!FK28</f>
        <v>46180</v>
      </c>
      <c r="FL4" s="187">
        <f>'РБ ВВ 10(2025)| FIT15'!FL28</f>
        <v>46181</v>
      </c>
      <c r="FM4" s="187">
        <f>'РБ ВВ 10(2025)| FIT15'!FM28</f>
        <v>46182</v>
      </c>
      <c r="FN4" s="187">
        <f>'РБ ВВ 10(2025)| FIT15'!FN28</f>
        <v>46183</v>
      </c>
      <c r="FO4" s="187">
        <f>'РБ ВВ 10(2025)| FIT15'!FO28</f>
        <v>46184</v>
      </c>
      <c r="FP4" s="187">
        <f>'РБ ВВ 10(2025)| FIT15'!FP28</f>
        <v>46185</v>
      </c>
      <c r="FQ4" s="187">
        <f>'РБ ВВ 10(2025)| FIT15'!FQ28</f>
        <v>46186</v>
      </c>
      <c r="FR4" s="187">
        <f>'РБ ВВ 10(2025)| FIT15'!FR28</f>
        <v>46187</v>
      </c>
      <c r="FS4" s="187">
        <f>'РБ ВВ 10(2025)| FIT15'!FS28</f>
        <v>46188</v>
      </c>
      <c r="FT4" s="187">
        <f>'РБ ВВ 10(2025)| FIT15'!FT28</f>
        <v>46189</v>
      </c>
      <c r="FU4" s="187">
        <f>'РБ ВВ 10(2025)| FIT15'!FU28</f>
        <v>46190</v>
      </c>
      <c r="FV4" s="187">
        <f>'РБ ВВ 10(2025)| FIT15'!FV28</f>
        <v>46191</v>
      </c>
      <c r="FW4" s="187">
        <f>'РБ ВВ 10(2025)| FIT15'!FW28</f>
        <v>46192</v>
      </c>
      <c r="FX4" s="187">
        <f>'РБ ВВ 10(2025)| FIT15'!FX28</f>
        <v>46193</v>
      </c>
      <c r="FY4" s="187">
        <f>'РБ ВВ 10(2025)| FIT15'!FY28</f>
        <v>46194</v>
      </c>
      <c r="FZ4" s="187">
        <f>'РБ ВВ 10(2025)| FIT15'!FZ28</f>
        <v>46195</v>
      </c>
      <c r="GA4" s="187">
        <f>'РБ ВВ 10(2025)| FIT15'!GA28</f>
        <v>46196</v>
      </c>
      <c r="GB4" s="187">
        <f>'РБ ВВ 10(2025)| FIT15'!GB28</f>
        <v>46197</v>
      </c>
      <c r="GC4" s="187">
        <f>'РБ ВВ 10(2025)| FIT15'!GC28</f>
        <v>46198</v>
      </c>
      <c r="GD4" s="187">
        <f>'РБ ВВ 10(2025)| FIT15'!GD28</f>
        <v>46199</v>
      </c>
      <c r="GE4" s="187">
        <f>'РБ ВВ 10(2025)| FIT15'!GE28</f>
        <v>46200</v>
      </c>
      <c r="GF4" s="187">
        <f>'РБ ВВ 10(2025)| FIT15'!GF28</f>
        <v>46201</v>
      </c>
      <c r="GG4" s="187">
        <f>'РБ ВВ 10(2025)| FIT15'!GG28</f>
        <v>46202</v>
      </c>
      <c r="GH4" s="187">
        <f>'РБ ВВ 10(2025)| FIT15'!GH28</f>
        <v>46203</v>
      </c>
      <c r="GI4" s="187">
        <f>'РБ ВВ 10(2025)| FIT15'!GI28</f>
        <v>46204</v>
      </c>
      <c r="GJ4" s="187">
        <f>'РБ ВВ 10(2025)| FIT15'!GJ28</f>
        <v>46205</v>
      </c>
      <c r="GK4" s="187">
        <f>'РБ ВВ 10(2025)| FIT15'!GK28</f>
        <v>46206</v>
      </c>
      <c r="GL4" s="187">
        <f>'РБ ВВ 10(2025)| FIT15'!GL28</f>
        <v>46207</v>
      </c>
      <c r="GM4" s="187">
        <f>'РБ ВВ 10(2025)| FIT15'!GM28</f>
        <v>46208</v>
      </c>
      <c r="GN4" s="187">
        <f>'РБ ВВ 10(2025)| FIT15'!GN28</f>
        <v>46209</v>
      </c>
      <c r="GO4" s="187">
        <f>'РБ ВВ 10(2025)| FIT15'!GO28</f>
        <v>46210</v>
      </c>
      <c r="GP4" s="187">
        <f>'РБ ВВ 10(2025)| FIT15'!GP28</f>
        <v>46211</v>
      </c>
      <c r="GQ4" s="187">
        <f>'РБ ВВ 10(2025)| FIT15'!GQ28</f>
        <v>46212</v>
      </c>
      <c r="GR4" s="187">
        <f>'РБ ВВ 10(2025)| FIT15'!GR28</f>
        <v>46213</v>
      </c>
      <c r="GS4" s="187">
        <f>'РБ ВВ 10(2025)| FIT15'!GS28</f>
        <v>46214</v>
      </c>
      <c r="GT4" s="187">
        <f>'РБ ВВ 10(2025)| FIT15'!GT28</f>
        <v>46215</v>
      </c>
      <c r="GU4" s="187">
        <f>'РБ ВВ 10(2025)| FIT15'!GU28</f>
        <v>46216</v>
      </c>
      <c r="GV4" s="187">
        <f>'РБ ВВ 10(2025)| FIT15'!GV28</f>
        <v>46217</v>
      </c>
      <c r="GW4" s="187">
        <f>'РБ ВВ 10(2025)| FIT15'!GW28</f>
        <v>46218</v>
      </c>
      <c r="GX4" s="187">
        <f>'РБ ВВ 10(2025)| FIT15'!GX28</f>
        <v>46219</v>
      </c>
      <c r="GY4" s="187">
        <f>'РБ ВВ 10(2025)| FIT15'!GY28</f>
        <v>46220</v>
      </c>
      <c r="GZ4" s="187">
        <f>'РБ ВВ 10(2025)| FIT15'!GZ28</f>
        <v>46221</v>
      </c>
      <c r="HA4" s="187">
        <f>'РБ ВВ 10(2025)| FIT15'!HA28</f>
        <v>46222</v>
      </c>
      <c r="HB4" s="187">
        <f>'РБ ВВ 10(2025)| FIT15'!HB28</f>
        <v>46223</v>
      </c>
      <c r="HC4" s="187">
        <f>'РБ ВВ 10(2025)| FIT15'!HC28</f>
        <v>46224</v>
      </c>
      <c r="HD4" s="187">
        <f>'РБ ВВ 10(2025)| FIT15'!HD28</f>
        <v>46225</v>
      </c>
      <c r="HE4" s="187">
        <f>'РБ ВВ 10(2025)| FIT15'!HE28</f>
        <v>46226</v>
      </c>
      <c r="HF4" s="187">
        <f>'РБ ВВ 10(2025)| FIT15'!HF28</f>
        <v>46227</v>
      </c>
      <c r="HG4" s="187">
        <f>'РБ ВВ 10(2025)| FIT15'!HG28</f>
        <v>46228</v>
      </c>
      <c r="HH4" s="187">
        <f>'РБ ВВ 10(2025)| FIT15'!HH28</f>
        <v>46229</v>
      </c>
      <c r="HI4" s="187">
        <f>'РБ ВВ 10(2025)| FIT15'!HI28</f>
        <v>46230</v>
      </c>
      <c r="HJ4" s="187">
        <f>'РБ ВВ 10(2025)| FIT15'!HJ28</f>
        <v>46231</v>
      </c>
      <c r="HK4" s="187">
        <f>'РБ ВВ 10(2025)| FIT15'!HK28</f>
        <v>46232</v>
      </c>
      <c r="HL4" s="187">
        <f>'РБ ВВ 10(2025)| FIT15'!HL28</f>
        <v>46233</v>
      </c>
      <c r="HM4" s="187">
        <f>'РБ ВВ 10(2025)| FIT15'!HM28</f>
        <v>46234</v>
      </c>
      <c r="HN4" s="187">
        <f>'РБ ВВ 10(2025)| FIT15'!HN28</f>
        <v>46235</v>
      </c>
      <c r="HO4" s="187">
        <f>'РБ ВВ 10(2025)| FIT15'!HO28</f>
        <v>46236</v>
      </c>
      <c r="HP4" s="187">
        <f>'РБ ВВ 10(2025)| FIT15'!HP28</f>
        <v>46237</v>
      </c>
      <c r="HQ4" s="187">
        <f>'РБ ВВ 10(2025)| FIT15'!HQ28</f>
        <v>46238</v>
      </c>
      <c r="HR4" s="187">
        <f>'РБ ВВ 10(2025)| FIT15'!HR28</f>
        <v>46239</v>
      </c>
      <c r="HS4" s="187">
        <f>'РБ ВВ 10(2025)| FIT15'!HS28</f>
        <v>46240</v>
      </c>
      <c r="HT4" s="187">
        <f>'РБ ВВ 10(2025)| FIT15'!HT28</f>
        <v>46241</v>
      </c>
      <c r="HU4" s="187">
        <f>'РБ ВВ 10(2025)| FIT15'!HU28</f>
        <v>46242</v>
      </c>
      <c r="HV4" s="187">
        <f>'РБ ВВ 10(2025)| FIT15'!HV28</f>
        <v>46243</v>
      </c>
      <c r="HW4" s="187">
        <f>'РБ ВВ 10(2025)| FIT15'!HW28</f>
        <v>46244</v>
      </c>
      <c r="HX4" s="187">
        <f>'РБ ВВ 10(2025)| FIT15'!HX28</f>
        <v>46245</v>
      </c>
      <c r="HY4" s="187">
        <f>'РБ ВВ 10(2025)| FIT15'!HY28</f>
        <v>46246</v>
      </c>
      <c r="HZ4" s="187">
        <f>'РБ ВВ 10(2025)| FIT15'!HZ28</f>
        <v>46247</v>
      </c>
      <c r="IA4" s="187">
        <f>'РБ ВВ 10(2025)| FIT15'!IA28</f>
        <v>46248</v>
      </c>
      <c r="IB4" s="187">
        <f>'РБ ВВ 10(2025)| FIT15'!IB28</f>
        <v>46249</v>
      </c>
      <c r="IC4" s="187">
        <f>'РБ ВВ 10(2025)| FIT15'!IC28</f>
        <v>46250</v>
      </c>
      <c r="ID4" s="187">
        <f>'РБ ВВ 10(2025)| FIT15'!ID28</f>
        <v>46251</v>
      </c>
      <c r="IE4" s="187">
        <f>'РБ ВВ 10(2025)| FIT15'!IE28</f>
        <v>46252</v>
      </c>
      <c r="IF4" s="187">
        <f>'РБ ВВ 10(2025)| FIT15'!IF28</f>
        <v>46253</v>
      </c>
      <c r="IG4" s="187">
        <f>'РБ ВВ 10(2025)| FIT15'!IG28</f>
        <v>46254</v>
      </c>
      <c r="IH4" s="187">
        <f>'РБ ВВ 10(2025)| FIT15'!IH28</f>
        <v>46255</v>
      </c>
      <c r="II4" s="187">
        <f>'РБ ВВ 10(2025)| FIT15'!II28</f>
        <v>46256</v>
      </c>
      <c r="IJ4" s="187">
        <f>'РБ ВВ 10(2025)| FIT15'!IJ28</f>
        <v>46257</v>
      </c>
      <c r="IK4" s="187">
        <f>'РБ ВВ 10(2025)| FIT15'!IK28</f>
        <v>46258</v>
      </c>
      <c r="IL4" s="187">
        <f>'РБ ВВ 10(2025)| FIT15'!IL28</f>
        <v>46259</v>
      </c>
      <c r="IM4" s="187">
        <f>'РБ ВВ 10(2025)| FIT15'!IM28</f>
        <v>46260</v>
      </c>
      <c r="IN4" s="187">
        <f>'РБ ВВ 10(2025)| FIT15'!IN28</f>
        <v>46261</v>
      </c>
      <c r="IO4" s="187">
        <f>'РБ ВВ 10(2025)| FIT15'!IO28</f>
        <v>46262</v>
      </c>
      <c r="IP4" s="187">
        <f>'РБ ВВ 10(2025)| FIT15'!IP28</f>
        <v>46263</v>
      </c>
      <c r="IQ4" s="187">
        <f>'РБ ВВ 10(2025)| FIT15'!IQ28</f>
        <v>46264</v>
      </c>
      <c r="IR4" s="187">
        <f>'РБ ВВ 10(2025)| FIT15'!IR28</f>
        <v>46265</v>
      </c>
      <c r="IS4" s="187">
        <f>'РБ ВВ 10(2025)| FIT15'!IS28</f>
        <v>46266</v>
      </c>
      <c r="IT4" s="187">
        <f>'РБ ВВ 10(2025)| FIT15'!IT28</f>
        <v>46267</v>
      </c>
      <c r="IU4" s="187">
        <f>'РБ ВВ 10(2025)| FIT15'!IU28</f>
        <v>46268</v>
      </c>
      <c r="IV4" s="187">
        <f>'РБ ВВ 10(2025)| FIT15'!IV28</f>
        <v>46269</v>
      </c>
      <c r="IW4" s="187">
        <f>'РБ ВВ 10(2025)| FIT15'!IW28</f>
        <v>46270</v>
      </c>
      <c r="IX4" s="187">
        <f>'РБ ВВ 10(2025)| FIT15'!IX28</f>
        <v>46271</v>
      </c>
      <c r="IY4" s="187">
        <f>'РБ ВВ 10(2025)| FIT15'!IY28</f>
        <v>46272</v>
      </c>
      <c r="IZ4" s="187">
        <f>'РБ ВВ 10(2025)| FIT15'!IZ28</f>
        <v>46273</v>
      </c>
      <c r="JA4" s="187">
        <f>'РБ ВВ 10(2025)| FIT15'!JA28</f>
        <v>46274</v>
      </c>
      <c r="JB4" s="187">
        <f>'РБ ВВ 10(2025)| FIT15'!JB28</f>
        <v>46275</v>
      </c>
      <c r="JC4" s="187">
        <f>'РБ ВВ 10(2025)| FIT15'!JC28</f>
        <v>46276</v>
      </c>
      <c r="JD4" s="187">
        <f>'РБ ВВ 10(2025)| FIT15'!JD28</f>
        <v>46277</v>
      </c>
      <c r="JE4" s="187">
        <f>'РБ ВВ 10(2025)| FIT15'!JE28</f>
        <v>46278</v>
      </c>
      <c r="JF4" s="187">
        <f>'РБ ВВ 10(2025)| FIT15'!JF28</f>
        <v>46279</v>
      </c>
      <c r="JG4" s="187">
        <f>'РБ ВВ 10(2025)| FIT15'!JG28</f>
        <v>46280</v>
      </c>
      <c r="JH4" s="187">
        <f>'РБ ВВ 10(2025)| FIT15'!JH28</f>
        <v>46281</v>
      </c>
      <c r="JI4" s="187">
        <f>'РБ ВВ 10(2025)| FIT15'!JI28</f>
        <v>46282</v>
      </c>
      <c r="JJ4" s="187">
        <f>'РБ ВВ 10(2025)| FIT15'!JJ28</f>
        <v>46283</v>
      </c>
      <c r="JK4" s="187">
        <f>'РБ ВВ 10(2025)| FIT15'!JK28</f>
        <v>46284</v>
      </c>
      <c r="JL4" s="187">
        <f>'РБ ВВ 10(2025)| FIT15'!JL28</f>
        <v>46285</v>
      </c>
      <c r="JM4" s="187">
        <f>'РБ ВВ 10(2025)| FIT15'!JM28</f>
        <v>46286</v>
      </c>
      <c r="JN4" s="187">
        <f>'РБ ВВ 10(2025)| FIT15'!JN28</f>
        <v>46287</v>
      </c>
      <c r="JO4" s="187">
        <f>'РБ ВВ 10(2025)| FIT15'!JO28</f>
        <v>46288</v>
      </c>
      <c r="JP4" s="187">
        <f>'РБ ВВ 10(2025)| FIT15'!JP28</f>
        <v>46289</v>
      </c>
      <c r="JQ4" s="187">
        <f>'РБ ВВ 10(2025)| FIT15'!JQ28</f>
        <v>46290</v>
      </c>
      <c r="JR4" s="187">
        <f>'РБ ВВ 10(2025)| FIT15'!JR28</f>
        <v>46291</v>
      </c>
      <c r="JS4" s="187">
        <f>'РБ ВВ 10(2025)| FIT15'!JS28</f>
        <v>46292</v>
      </c>
      <c r="JT4" s="187">
        <f>'РБ ВВ 10(2025)| FIT15'!JT28</f>
        <v>46293</v>
      </c>
      <c r="JU4" s="187">
        <f>'РБ ВВ 10(2025)| FIT15'!JU28</f>
        <v>46294</v>
      </c>
      <c r="JV4" s="187">
        <f>'РБ ВВ 10(2025)| FIT15'!JV28</f>
        <v>46295</v>
      </c>
    </row>
    <row r="5" spans="1:282" s="44" customFormat="1" x14ac:dyDescent="0.2">
      <c r="A5" s="42" t="s">
        <v>83</v>
      </c>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c r="FY5" s="189"/>
      <c r="FZ5" s="189"/>
      <c r="GA5" s="189"/>
      <c r="GB5" s="189"/>
      <c r="GC5" s="189"/>
      <c r="GD5" s="189"/>
      <c r="GE5" s="189"/>
      <c r="GF5" s="189"/>
      <c r="GG5" s="189"/>
      <c r="GH5" s="189"/>
      <c r="GI5" s="189"/>
      <c r="GJ5" s="189"/>
      <c r="GK5" s="189"/>
      <c r="GL5" s="189"/>
      <c r="GM5" s="189"/>
      <c r="GN5" s="189"/>
      <c r="GO5" s="189"/>
      <c r="GP5" s="189"/>
      <c r="GQ5" s="189"/>
      <c r="GR5" s="189"/>
      <c r="GS5" s="189"/>
      <c r="GT5" s="189"/>
      <c r="GU5" s="189"/>
      <c r="GV5" s="189"/>
      <c r="GW5" s="189"/>
      <c r="GX5" s="189"/>
      <c r="GY5" s="189"/>
      <c r="GZ5" s="189"/>
      <c r="HA5" s="189"/>
      <c r="HB5" s="189"/>
      <c r="HC5" s="189"/>
      <c r="HD5" s="189"/>
      <c r="HE5" s="189"/>
      <c r="HF5" s="189"/>
      <c r="HG5" s="189"/>
      <c r="HH5" s="189"/>
      <c r="HI5" s="189"/>
      <c r="HJ5" s="189"/>
      <c r="HK5" s="189"/>
      <c r="HL5" s="189"/>
      <c r="HM5" s="189"/>
      <c r="HN5" s="189"/>
      <c r="HO5" s="189"/>
      <c r="HP5" s="189"/>
      <c r="HQ5" s="189"/>
      <c r="HR5" s="189"/>
      <c r="HS5" s="189"/>
      <c r="HT5" s="189"/>
      <c r="HU5" s="189"/>
      <c r="HV5" s="189"/>
      <c r="HW5" s="189"/>
      <c r="HX5" s="189"/>
      <c r="HY5" s="189"/>
      <c r="HZ5" s="189"/>
      <c r="IA5" s="189"/>
      <c r="IB5" s="189"/>
      <c r="IC5" s="189"/>
      <c r="ID5" s="189"/>
      <c r="IE5" s="189"/>
      <c r="IF5" s="189"/>
      <c r="IG5" s="189"/>
      <c r="IH5" s="189"/>
      <c r="II5" s="189"/>
      <c r="IJ5" s="189"/>
      <c r="IK5" s="189"/>
      <c r="IL5" s="189"/>
      <c r="IM5" s="189"/>
      <c r="IN5" s="189"/>
      <c r="IO5" s="189"/>
      <c r="IP5" s="189"/>
      <c r="IQ5" s="189"/>
      <c r="IR5" s="189"/>
      <c r="IS5" s="189"/>
      <c r="IT5" s="189"/>
      <c r="IU5" s="189"/>
      <c r="IV5" s="189"/>
      <c r="IW5" s="189"/>
      <c r="IX5" s="189"/>
      <c r="IY5" s="189"/>
      <c r="IZ5" s="189"/>
      <c r="JA5" s="189"/>
      <c r="JB5" s="189"/>
      <c r="JC5" s="189"/>
      <c r="JD5" s="189"/>
      <c r="JE5" s="189"/>
      <c r="JF5" s="189"/>
      <c r="JG5" s="189"/>
      <c r="JH5" s="189"/>
      <c r="JI5" s="189"/>
      <c r="JJ5" s="189"/>
      <c r="JK5" s="189"/>
      <c r="JL5" s="189"/>
      <c r="JM5" s="189"/>
      <c r="JN5" s="189"/>
      <c r="JO5" s="189"/>
      <c r="JP5" s="189"/>
      <c r="JQ5" s="189"/>
      <c r="JR5" s="189"/>
      <c r="JS5" s="189"/>
      <c r="JT5" s="189"/>
      <c r="JU5" s="189"/>
      <c r="JV5" s="189"/>
    </row>
    <row r="6" spans="1:282" s="50" customFormat="1" x14ac:dyDescent="0.2">
      <c r="A6" s="88">
        <v>1</v>
      </c>
      <c r="B6" s="192" t="e">
        <f>'РБ ВВ 10(2025)| FIT18'!B30+25</f>
        <v>#REF!</v>
      </c>
      <c r="C6" s="192" t="e">
        <f>'РБ ВВ 10(2025)| FIT18'!C30+25</f>
        <v>#REF!</v>
      </c>
      <c r="D6" s="192" t="e">
        <f>'РБ ВВ 10(2025)| FIT18'!D30+25</f>
        <v>#REF!</v>
      </c>
      <c r="E6" s="192" t="e">
        <f>'РБ ВВ 10(2025)| FIT18'!E30+25</f>
        <v>#REF!</v>
      </c>
      <c r="F6" s="192" t="e">
        <f>'РБ ВВ 10(2025)| FIT18'!F30+25</f>
        <v>#REF!</v>
      </c>
      <c r="G6" s="192" t="e">
        <f>'РБ ВВ 10(2025)| FIT18'!G30+25</f>
        <v>#REF!</v>
      </c>
      <c r="H6" s="192">
        <f>'РБ ВВ 10(2025)| FIT18'!H30+25</f>
        <v>29192</v>
      </c>
      <c r="I6" s="192">
        <f>'РБ ВВ 10(2025)| FIT18'!I30+25</f>
        <v>40546</v>
      </c>
      <c r="J6" s="192">
        <f>'РБ ВВ 10(2025)| FIT18'!J30+25</f>
        <v>40546</v>
      </c>
      <c r="K6" s="192">
        <f>'РБ ВВ 10(2025)| FIT18'!K30+25</f>
        <v>40546</v>
      </c>
      <c r="L6" s="192">
        <f>'РБ ВВ 10(2025)| FIT18'!L30+25</f>
        <v>35065</v>
      </c>
      <c r="M6" s="192">
        <f>'РБ ВВ 10(2025)| FIT18'!M30+25</f>
        <v>35065</v>
      </c>
      <c r="N6" s="192">
        <f>'РБ ВВ 10(2025)| FIT18'!N30+25</f>
        <v>35065</v>
      </c>
      <c r="O6" s="192">
        <f>'РБ ВВ 10(2025)| FIT18'!O30+25</f>
        <v>35065</v>
      </c>
      <c r="P6" s="192">
        <f>'РБ ВВ 10(2025)| FIT18'!P30+25</f>
        <v>35065</v>
      </c>
      <c r="Q6" s="192">
        <f>'РБ ВВ 10(2025)| FIT18'!Q30+25</f>
        <v>35065</v>
      </c>
      <c r="R6" s="192">
        <f>'РБ ВВ 10(2025)| FIT18'!R30+25</f>
        <v>28566</v>
      </c>
      <c r="S6" s="192">
        <f>'РБ ВВ 10(2025)| FIT18'!S30+25</f>
        <v>15646</v>
      </c>
      <c r="T6" s="192">
        <f>'РБ ВВ 10(2025)| FIT18'!T30+25</f>
        <v>15646</v>
      </c>
      <c r="U6" s="192">
        <f>'РБ ВВ 10(2025)| FIT18'!U30+25</f>
        <v>15646</v>
      </c>
      <c r="V6" s="192">
        <f>'РБ ВВ 10(2025)| FIT18'!V30+25</f>
        <v>15646</v>
      </c>
      <c r="W6" s="192">
        <f>'РБ ВВ 10(2025)| FIT18'!W30+25</f>
        <v>15646</v>
      </c>
      <c r="X6" s="192">
        <f>'РБ ВВ 10(2025)| FIT18'!X30+25</f>
        <v>17212</v>
      </c>
      <c r="Y6" s="192">
        <f>'РБ ВВ 10(2025)| FIT18'!Y30+25</f>
        <v>17212</v>
      </c>
      <c r="Z6" s="192">
        <f>'РБ ВВ 10(2025)| FIT18'!Z30+25</f>
        <v>17212</v>
      </c>
      <c r="AA6" s="192">
        <f>'РБ ВВ 10(2025)| FIT18'!AA30+25</f>
        <v>17212</v>
      </c>
      <c r="AB6" s="192">
        <f>'РБ ВВ 10(2025)| FIT18'!AB30+25</f>
        <v>17212</v>
      </c>
      <c r="AC6" s="192">
        <f>'РБ ВВ 10(2025)| FIT18'!AC30+25</f>
        <v>15646</v>
      </c>
      <c r="AD6" s="192">
        <f>'РБ ВВ 10(2025)| FIT18'!AD30+25</f>
        <v>15646</v>
      </c>
      <c r="AE6" s="192">
        <f>'РБ ВВ 10(2025)| FIT18'!AE30+25</f>
        <v>15646</v>
      </c>
      <c r="AF6" s="192">
        <f>'РБ ВВ 10(2025)| FIT18'!AF30+25</f>
        <v>15646</v>
      </c>
      <c r="AG6" s="192">
        <f>'РБ ВВ 10(2025)| FIT18'!AG30+25</f>
        <v>15646</v>
      </c>
      <c r="AH6" s="192">
        <f>'РБ ВВ 10(2025)| FIT18'!AH30+25</f>
        <v>18778</v>
      </c>
      <c r="AI6" s="192">
        <f>'РБ ВВ 10(2025)| FIT18'!AI30+25</f>
        <v>18778</v>
      </c>
      <c r="AJ6" s="192">
        <f>'РБ ВВ 10(2025)| FIT18'!AJ30+25</f>
        <v>18778</v>
      </c>
      <c r="AK6" s="192">
        <f>'РБ ВВ 10(2025)| FIT18'!AK30+25</f>
        <v>18778</v>
      </c>
      <c r="AL6" s="192">
        <f>'РБ ВВ 10(2025)| FIT18'!AL30+25</f>
        <v>18778</v>
      </c>
      <c r="AM6" s="192">
        <f>'РБ ВВ 10(2025)| FIT18'!AM30+25</f>
        <v>20344</v>
      </c>
      <c r="AN6" s="192">
        <f>'РБ ВВ 10(2025)| FIT18'!AN30+25</f>
        <v>22302</v>
      </c>
      <c r="AO6" s="192">
        <f>'РБ ВВ 10(2025)| FIT18'!AO30+25</f>
        <v>22693</v>
      </c>
      <c r="AP6" s="192">
        <f>'РБ ВВ 10(2025)| FIT18'!AP30+25</f>
        <v>22693</v>
      </c>
      <c r="AQ6" s="192">
        <f>'РБ ВВ 10(2025)| FIT18'!AQ30+25</f>
        <v>22693</v>
      </c>
      <c r="AR6" s="192">
        <f>'РБ ВВ 10(2025)| FIT18'!AR30+25</f>
        <v>22693</v>
      </c>
      <c r="AS6" s="192">
        <f>'РБ ВВ 10(2025)| FIT18'!AS30+25</f>
        <v>22693</v>
      </c>
      <c r="AT6" s="192">
        <f>'РБ ВВ 10(2025)| FIT18'!AT30+25</f>
        <v>22693</v>
      </c>
      <c r="AU6" s="192">
        <f>'РБ ВВ 10(2025)| FIT18'!AU30+25</f>
        <v>22693</v>
      </c>
      <c r="AV6" s="192">
        <f>'РБ ВВ 10(2025)| FIT18'!AV30+25</f>
        <v>22693</v>
      </c>
      <c r="AW6" s="192">
        <f>'РБ ВВ 10(2025)| FIT18'!AW30+25</f>
        <v>22693</v>
      </c>
      <c r="AX6" s="192">
        <f>'РБ ВВ 10(2025)| FIT18'!AX30+25</f>
        <v>22693</v>
      </c>
      <c r="AY6" s="192">
        <f>'РБ ВВ 10(2025)| FIT18'!AY30+25</f>
        <v>21127</v>
      </c>
      <c r="AZ6" s="192">
        <f>'РБ ВВ 10(2025)| FIT18'!AZ30+25</f>
        <v>21127</v>
      </c>
      <c r="BA6" s="192">
        <f>'РБ ВВ 10(2025)| FIT18'!BA30+25</f>
        <v>22693</v>
      </c>
      <c r="BB6" s="192">
        <f>'РБ ВВ 10(2025)| FIT18'!BB30+25</f>
        <v>22693</v>
      </c>
      <c r="BC6" s="192">
        <f>'РБ ВВ 10(2025)| FIT18'!BC30+25</f>
        <v>24259</v>
      </c>
      <c r="BD6" s="192">
        <f>'РБ ВВ 10(2025)| FIT18'!BD30+25</f>
        <v>26217</v>
      </c>
      <c r="BE6" s="192">
        <f>'РБ ВВ 10(2025)| FIT18'!BE30+25</f>
        <v>26217</v>
      </c>
      <c r="BF6" s="192">
        <f>'РБ ВВ 10(2025)| FIT18'!BF30+25</f>
        <v>26217</v>
      </c>
      <c r="BG6" s="192">
        <f>'РБ ВВ 10(2025)| FIT18'!BG30+25</f>
        <v>26217</v>
      </c>
      <c r="BH6" s="192">
        <f>'РБ ВВ 10(2025)| FIT18'!BH30+25</f>
        <v>28174</v>
      </c>
      <c r="BI6" s="192">
        <f>'РБ ВВ 10(2025)| FIT18'!BI30+25</f>
        <v>30523</v>
      </c>
      <c r="BJ6" s="192">
        <f>'РБ ВВ 10(2025)| FIT18'!BJ30+25</f>
        <v>30523</v>
      </c>
      <c r="BK6" s="192">
        <f>'РБ ВВ 10(2025)| FIT18'!BK30+25</f>
        <v>28174</v>
      </c>
      <c r="BL6" s="192">
        <f>'РБ ВВ 10(2025)| FIT18'!BL30+25</f>
        <v>24259</v>
      </c>
      <c r="BM6" s="192">
        <f>'РБ ВВ 10(2025)| FIT18'!BM30+25</f>
        <v>24259</v>
      </c>
      <c r="BN6" s="192">
        <f>'РБ ВВ 10(2025)| FIT18'!BN30+25</f>
        <v>26217</v>
      </c>
      <c r="BO6" s="192">
        <f>'РБ ВВ 10(2025)| FIT18'!BO30+25</f>
        <v>26217</v>
      </c>
      <c r="BP6" s="192">
        <f>'РБ ВВ 10(2025)| FIT18'!BP30+25</f>
        <v>19561</v>
      </c>
      <c r="BQ6" s="192">
        <f>'РБ ВВ 10(2025)| FIT18'!BQ30+25</f>
        <v>19914</v>
      </c>
      <c r="BR6" s="192">
        <f>'РБ ВВ 10(2025)| FIT18'!BR30+25</f>
        <v>19914</v>
      </c>
      <c r="BS6" s="192">
        <f>'РБ ВВ 10(2025)| FIT18'!BS30+25</f>
        <v>19914</v>
      </c>
      <c r="BT6" s="192">
        <f>'РБ ВВ 10(2025)| FIT18'!BT30+25</f>
        <v>18739</v>
      </c>
      <c r="BU6" s="192">
        <f>'РБ ВВ 10(2025)| FIT18'!BU30+25</f>
        <v>18739</v>
      </c>
      <c r="BV6" s="192">
        <f>'РБ ВВ 10(2025)| FIT18'!BV30+25</f>
        <v>19914</v>
      </c>
      <c r="BW6" s="192">
        <f>'РБ ВВ 10(2025)| FIT18'!BW30+25</f>
        <v>19914</v>
      </c>
      <c r="BX6" s="192">
        <f>'РБ ВВ 10(2025)| FIT18'!BX30+25</f>
        <v>19914</v>
      </c>
      <c r="BY6" s="192">
        <f>'РБ ВВ 10(2025)| FIT18'!BY30+25</f>
        <v>18739</v>
      </c>
      <c r="BZ6" s="192">
        <f>'РБ ВВ 10(2025)| FIT18'!BZ30+25</f>
        <v>18739</v>
      </c>
      <c r="CA6" s="192">
        <f>'РБ ВВ 10(2025)| FIT18'!CA30+25</f>
        <v>18739</v>
      </c>
      <c r="CB6" s="192">
        <f>'РБ ВВ 10(2025)| FIT18'!CB30+25</f>
        <v>18739</v>
      </c>
      <c r="CC6" s="192">
        <f>'РБ ВВ 10(2025)| FIT18'!CC30+25</f>
        <v>18739</v>
      </c>
      <c r="CD6" s="192">
        <f>'РБ ВВ 10(2025)| FIT18'!CD30+25</f>
        <v>18739</v>
      </c>
      <c r="CE6" s="192">
        <f>'РБ ВВ 10(2025)| FIT18'!CE30+25</f>
        <v>18739</v>
      </c>
      <c r="CF6" s="192">
        <f>'РБ ВВ 10(2025)| FIT18'!CF30+25</f>
        <v>18739</v>
      </c>
      <c r="CG6" s="192">
        <f>'РБ ВВ 10(2025)| FIT18'!CG30+25</f>
        <v>18739</v>
      </c>
      <c r="CH6" s="192">
        <f>'РБ ВВ 10(2025)| FIT18'!CH30+25</f>
        <v>18739</v>
      </c>
      <c r="CI6" s="192">
        <f>'РБ ВВ 10(2025)| FIT18'!CI30+25</f>
        <v>18739</v>
      </c>
      <c r="CJ6" s="192">
        <f>'РБ ВВ 10(2025)| FIT18'!CJ30+25</f>
        <v>18739</v>
      </c>
      <c r="CK6" s="192">
        <f>'РБ ВВ 10(2025)| FIT18'!CK30+25</f>
        <v>18739</v>
      </c>
      <c r="CL6" s="192">
        <f>'РБ ВВ 10(2025)| FIT18'!CL30+25</f>
        <v>18739</v>
      </c>
      <c r="CM6" s="192">
        <f>'РБ ВВ 10(2025)| FIT18'!CM30+25</f>
        <v>18739</v>
      </c>
      <c r="CN6" s="192">
        <f>'РБ ВВ 10(2025)| FIT18'!CN30+25</f>
        <v>18739</v>
      </c>
      <c r="CO6" s="192">
        <f>'РБ ВВ 10(2025)| FIT18'!CO30+25</f>
        <v>18739</v>
      </c>
      <c r="CP6" s="192">
        <f>'РБ ВВ 10(2025)| FIT18'!CP30+25</f>
        <v>18739</v>
      </c>
      <c r="CQ6" s="192">
        <f>'РБ ВВ 10(2025)| FIT18'!CQ30+25</f>
        <v>18739</v>
      </c>
      <c r="CR6" s="192">
        <f>'РБ ВВ 10(2025)| FIT18'!CR30+25</f>
        <v>18739</v>
      </c>
      <c r="CS6" s="192">
        <f>'РБ ВВ 10(2025)| FIT18'!CS30+25</f>
        <v>18739</v>
      </c>
      <c r="CT6" s="192">
        <f>'РБ ВВ 10(2025)| FIT18'!CT30+25</f>
        <v>18739</v>
      </c>
      <c r="CU6" s="192">
        <f>'РБ ВВ 10(2025)| FIT18'!CU30+25</f>
        <v>18739</v>
      </c>
      <c r="CV6" s="192">
        <f>'РБ ВВ 10(2025)| FIT18'!CV30+25</f>
        <v>11496</v>
      </c>
      <c r="CW6" s="192">
        <f>'РБ ВВ 10(2025)| FIT18'!CW30+25</f>
        <v>11496</v>
      </c>
      <c r="CX6" s="192">
        <f>'РБ ВВ 10(2025)| FIT18'!CX30+25</f>
        <v>11888</v>
      </c>
      <c r="CY6" s="192">
        <f>'РБ ВВ 10(2025)| FIT18'!CY30+25</f>
        <v>11888</v>
      </c>
      <c r="CZ6" s="192">
        <f>'РБ ВВ 10(2025)| FIT18'!CZ30+25</f>
        <v>11496</v>
      </c>
      <c r="DA6" s="192">
        <f>'РБ ВВ 10(2025)| FIT18'!DA30+25</f>
        <v>11496</v>
      </c>
      <c r="DB6" s="192">
        <f>'РБ ВВ 10(2025)| FIT18'!DB30+25</f>
        <v>11496</v>
      </c>
      <c r="DC6" s="192">
        <f>'РБ ВВ 10(2025)| FIT18'!DC30+25</f>
        <v>11496</v>
      </c>
      <c r="DD6" s="192">
        <f>'РБ ВВ 10(2025)| FIT18'!DD30+25</f>
        <v>11496</v>
      </c>
      <c r="DE6" s="192">
        <f>'РБ ВВ 10(2025)| FIT18'!DE30+25</f>
        <v>11888</v>
      </c>
      <c r="DF6" s="192">
        <f>'РБ ВВ 10(2025)| FIT18'!DF30+25</f>
        <v>11888</v>
      </c>
      <c r="DG6" s="192">
        <f>'РБ ВВ 10(2025)| FIT18'!DG30+25</f>
        <v>11496</v>
      </c>
      <c r="DH6" s="192">
        <f>'РБ ВВ 10(2025)| FIT18'!DH30+25</f>
        <v>11496</v>
      </c>
      <c r="DI6" s="192">
        <f>'РБ ВВ 10(2025)| FIT18'!DI30+25</f>
        <v>11496</v>
      </c>
      <c r="DJ6" s="192">
        <f>'РБ ВВ 10(2025)| FIT18'!DJ30+25</f>
        <v>10713</v>
      </c>
      <c r="DK6" s="192">
        <f>'РБ ВВ 10(2025)| FIT18'!DK30+25</f>
        <v>10713</v>
      </c>
      <c r="DL6" s="192">
        <f>'РБ ВВ 10(2025)| FIT18'!DL30+25</f>
        <v>11262</v>
      </c>
      <c r="DM6" s="192">
        <f>'РБ ВВ 10(2025)| FIT18'!DM30+25</f>
        <v>11262</v>
      </c>
      <c r="DN6" s="192">
        <f>'РБ ВВ 10(2025)| FIT18'!DN30+25</f>
        <v>10713</v>
      </c>
      <c r="DO6" s="192">
        <f>'РБ ВВ 10(2025)| FIT18'!DO30+25</f>
        <v>10713</v>
      </c>
      <c r="DP6" s="192">
        <f>'РБ ВВ 10(2025)| FIT18'!DP30+25</f>
        <v>10713</v>
      </c>
      <c r="DQ6" s="192">
        <f>'РБ ВВ 10(2025)| FIT18'!DQ30+25</f>
        <v>10713</v>
      </c>
      <c r="DR6" s="192">
        <f>'РБ ВВ 10(2025)| FIT18'!DR30+25</f>
        <v>10713</v>
      </c>
      <c r="DS6" s="192">
        <f>'РБ ВВ 10(2025)| FIT18'!DS30+25</f>
        <v>11262</v>
      </c>
      <c r="DT6" s="192">
        <f>'РБ ВВ 10(2025)| FIT18'!DT30+25</f>
        <v>11262</v>
      </c>
      <c r="DU6" s="192">
        <f>'РБ ВВ 10(2025)| FIT18'!DU30+25</f>
        <v>10713</v>
      </c>
      <c r="DV6" s="192">
        <f>'РБ ВВ 10(2025)| FIT18'!DV30+25</f>
        <v>10713</v>
      </c>
      <c r="DW6" s="192">
        <f>'РБ ВВ 10(2025)| FIT18'!DW30+25</f>
        <v>10713</v>
      </c>
      <c r="DX6" s="192">
        <f>'РБ ВВ 10(2025)| FIT18'!DX30+25</f>
        <v>10713</v>
      </c>
      <c r="DY6" s="192">
        <f>'РБ ВВ 10(2025)| FIT18'!DY30+25</f>
        <v>11496</v>
      </c>
      <c r="DZ6" s="192">
        <f>'РБ ВВ 10(2025)| FIT18'!DZ30+25</f>
        <v>11262</v>
      </c>
      <c r="EA6" s="192">
        <f>'РБ ВВ 10(2025)| FIT18'!EA30+25</f>
        <v>11262</v>
      </c>
      <c r="EB6" s="192">
        <f>'РБ ВВ 10(2025)| FIT18'!EB30+25</f>
        <v>11262</v>
      </c>
      <c r="EC6" s="192">
        <f>'РБ ВВ 10(2025)| FIT18'!EC30+25</f>
        <v>10322</v>
      </c>
      <c r="ED6" s="192">
        <f>'РБ ВВ 10(2025)| FIT18'!ED30+25</f>
        <v>10322</v>
      </c>
      <c r="EE6" s="192">
        <f>'РБ ВВ 10(2025)| FIT18'!EE30+25</f>
        <v>10322</v>
      </c>
      <c r="EF6" s="192">
        <f>'РБ ВВ 10(2025)| FIT18'!EF30+25</f>
        <v>10322</v>
      </c>
      <c r="EG6" s="192">
        <f>'РБ ВВ 10(2025)| FIT18'!EG30+25</f>
        <v>10322</v>
      </c>
      <c r="EH6" s="192">
        <f>'РБ ВВ 10(2025)| FIT18'!EH30+25</f>
        <v>11262</v>
      </c>
      <c r="EI6" s="192">
        <f>'РБ ВВ 10(2025)| FIT18'!EI30+25</f>
        <v>11262</v>
      </c>
      <c r="EJ6" s="192">
        <f>'РБ ВВ 10(2025)| FIT18'!EJ30+25</f>
        <v>11262</v>
      </c>
      <c r="EK6" s="192">
        <f>'РБ ВВ 10(2025)| FIT18'!EK30+25</f>
        <v>10087</v>
      </c>
      <c r="EL6" s="192">
        <f>'РБ ВВ 10(2025)| FIT18'!EL30+25</f>
        <v>10087</v>
      </c>
      <c r="EM6" s="192">
        <f>'РБ ВВ 10(2025)| FIT18'!EM30+25</f>
        <v>10087</v>
      </c>
      <c r="EN6" s="192">
        <f>'РБ ВВ 10(2025)| FIT18'!EN30+25</f>
        <v>10322</v>
      </c>
      <c r="EO6" s="192">
        <f>'РБ ВВ 10(2025)| FIT18'!EO30+25</f>
        <v>10322</v>
      </c>
      <c r="EP6" s="192">
        <f>'РБ ВВ 10(2025)| FIT18'!EP30+25</f>
        <v>10087</v>
      </c>
      <c r="EQ6" s="192">
        <f>'РБ ВВ 10(2025)| FIT18'!EQ30+25</f>
        <v>10087</v>
      </c>
      <c r="ER6" s="192">
        <f>'РБ ВВ 10(2025)| FIT18'!ER30+25</f>
        <v>10087</v>
      </c>
      <c r="ES6" s="192">
        <f>'РБ ВВ 10(2025)| FIT18'!ES30+25</f>
        <v>10087</v>
      </c>
      <c r="ET6" s="192">
        <f>'РБ ВВ 10(2025)| FIT18'!ET30+25</f>
        <v>10087</v>
      </c>
      <c r="EU6" s="192">
        <f>'РБ ВВ 10(2025)| FIT18'!EU30+25</f>
        <v>10322</v>
      </c>
      <c r="EV6" s="192">
        <f>'РБ ВВ 10(2025)| FIT18'!EV30+25</f>
        <v>10322</v>
      </c>
      <c r="EW6" s="192">
        <f>'РБ ВВ 10(2025)| FIT18'!EW30+25</f>
        <v>10087</v>
      </c>
      <c r="EX6" s="192">
        <f>'РБ ВВ 10(2025)| FIT18'!EX30+25</f>
        <v>10087</v>
      </c>
      <c r="EY6" s="192">
        <f>'РБ ВВ 10(2025)| FIT18'!EY30+25</f>
        <v>10087</v>
      </c>
      <c r="EZ6" s="192">
        <f>'РБ ВВ 10(2025)| FIT18'!EZ30+25</f>
        <v>10087</v>
      </c>
      <c r="FA6" s="192">
        <f>'РБ ВВ 10(2025)| FIT18'!FA30+25</f>
        <v>10087</v>
      </c>
      <c r="FB6" s="192">
        <f>'РБ ВВ 10(2025)| FIT18'!FB30+25</f>
        <v>10322</v>
      </c>
      <c r="FC6" s="192">
        <f>'РБ ВВ 10(2025)| FIT18'!FC30+25</f>
        <v>10322</v>
      </c>
      <c r="FD6" s="192">
        <f>'РБ ВВ 10(2025)| FIT18'!FD30+25</f>
        <v>11496</v>
      </c>
      <c r="FE6" s="192">
        <f>'РБ ВВ 10(2025)| FIT18'!FE30+25</f>
        <v>10322</v>
      </c>
      <c r="FF6" s="192">
        <f>'РБ ВВ 10(2025)| FIT18'!FF30+25</f>
        <v>10322</v>
      </c>
      <c r="FG6" s="192">
        <f>'РБ ВВ 10(2025)| FIT18'!FG30+25</f>
        <v>10322</v>
      </c>
      <c r="FH6" s="192">
        <f>'РБ ВВ 10(2025)| FIT18'!FH30+25</f>
        <v>10322</v>
      </c>
      <c r="FI6" s="192">
        <f>'РБ ВВ 10(2025)| FIT18'!FI30+25</f>
        <v>16194</v>
      </c>
      <c r="FJ6" s="192">
        <f>'РБ ВВ 10(2025)| FIT18'!FJ30+25</f>
        <v>16194</v>
      </c>
      <c r="FK6" s="192">
        <f>'РБ ВВ 10(2025)| FIT18'!FK30+25</f>
        <v>16194</v>
      </c>
      <c r="FL6" s="192">
        <f>'РБ ВВ 10(2025)| FIT18'!FL30+25</f>
        <v>16194</v>
      </c>
      <c r="FM6" s="192">
        <f>'РБ ВВ 10(2025)| FIT18'!FM30+25</f>
        <v>16194</v>
      </c>
      <c r="FN6" s="192">
        <f>'РБ ВВ 10(2025)| FIT18'!FN30+25</f>
        <v>16194</v>
      </c>
      <c r="FO6" s="192">
        <f>'РБ ВВ 10(2025)| FIT18'!FO30+25</f>
        <v>16194</v>
      </c>
      <c r="FP6" s="192">
        <f>'РБ ВВ 10(2025)| FIT18'!FP30+25</f>
        <v>16194</v>
      </c>
      <c r="FQ6" s="192">
        <f>'РБ ВВ 10(2025)| FIT18'!FQ30+25</f>
        <v>16194</v>
      </c>
      <c r="FR6" s="192">
        <f>'РБ ВВ 10(2025)| FIT18'!FR30+25</f>
        <v>16194</v>
      </c>
      <c r="FS6" s="192">
        <f>'РБ ВВ 10(2025)| FIT18'!FS30+25</f>
        <v>16194</v>
      </c>
      <c r="FT6" s="192">
        <f>'РБ ВВ 10(2025)| FIT18'!FT30+25</f>
        <v>16194</v>
      </c>
      <c r="FU6" s="192">
        <f>'РБ ВВ 10(2025)| FIT18'!FU30+25</f>
        <v>16194</v>
      </c>
      <c r="FV6" s="192">
        <f>'РБ ВВ 10(2025)| FIT18'!FV30+25</f>
        <v>16194</v>
      </c>
      <c r="FW6" s="192">
        <f>'РБ ВВ 10(2025)| FIT18'!FW30+25</f>
        <v>16194</v>
      </c>
      <c r="FX6" s="192">
        <f>'РБ ВВ 10(2025)| FIT18'!FX30+25</f>
        <v>16194</v>
      </c>
      <c r="FY6" s="192">
        <f>'РБ ВВ 10(2025)| FIT18'!FY30+25</f>
        <v>16194</v>
      </c>
      <c r="FZ6" s="192">
        <f>'РБ ВВ 10(2025)| FIT18'!FZ30+25</f>
        <v>16194</v>
      </c>
      <c r="GA6" s="192">
        <f>'РБ ВВ 10(2025)| FIT18'!GA30+25</f>
        <v>16194</v>
      </c>
      <c r="GB6" s="192">
        <f>'РБ ВВ 10(2025)| FIT18'!GB30+25</f>
        <v>16194</v>
      </c>
      <c r="GC6" s="192">
        <f>'РБ ВВ 10(2025)| FIT18'!GC30+25</f>
        <v>16194</v>
      </c>
      <c r="GD6" s="192">
        <f>'РБ ВВ 10(2025)| FIT18'!GD30+25</f>
        <v>16194</v>
      </c>
      <c r="GE6" s="192">
        <f>'РБ ВВ 10(2025)| FIT18'!GE30+25</f>
        <v>16194</v>
      </c>
      <c r="GF6" s="192">
        <f>'РБ ВВ 10(2025)| FIT18'!GF30+25</f>
        <v>16194</v>
      </c>
      <c r="GG6" s="192">
        <f>'РБ ВВ 10(2025)| FIT18'!GG30+25</f>
        <v>10322</v>
      </c>
      <c r="GH6" s="192">
        <f>'РБ ВВ 10(2025)| FIT18'!GH30+25</f>
        <v>10322</v>
      </c>
      <c r="GI6" s="192">
        <f>'РБ ВВ 10(2025)| FIT18'!GI30+25</f>
        <v>17682</v>
      </c>
      <c r="GJ6" s="192">
        <f>'РБ ВВ 10(2025)| FIT18'!GJ30+25</f>
        <v>17682</v>
      </c>
      <c r="GK6" s="192">
        <f>'РБ ВВ 10(2025)| FIT18'!GK30+25</f>
        <v>17682</v>
      </c>
      <c r="GL6" s="192">
        <f>'РБ ВВ 10(2025)| FIT18'!GL30+25</f>
        <v>17682</v>
      </c>
      <c r="GM6" s="192">
        <f>'РБ ВВ 10(2025)| FIT18'!GM30+25</f>
        <v>17682</v>
      </c>
      <c r="GN6" s="192">
        <f>'РБ ВВ 10(2025)| FIT18'!GN30+25</f>
        <v>17682</v>
      </c>
      <c r="GO6" s="192">
        <f>'РБ ВВ 10(2025)| FIT18'!GO30+25</f>
        <v>17682</v>
      </c>
      <c r="GP6" s="192">
        <f>'РБ ВВ 10(2025)| FIT18'!GP30+25</f>
        <v>17682</v>
      </c>
      <c r="GQ6" s="192">
        <f>'РБ ВВ 10(2025)| FIT18'!GQ30+25</f>
        <v>17682</v>
      </c>
      <c r="GR6" s="192">
        <f>'РБ ВВ 10(2025)| FIT18'!GR30+25</f>
        <v>17682</v>
      </c>
      <c r="GS6" s="192">
        <f>'РБ ВВ 10(2025)| FIT18'!GS30+25</f>
        <v>12984</v>
      </c>
      <c r="GT6" s="192">
        <f>'РБ ВВ 10(2025)| FIT18'!GT30+25</f>
        <v>12984</v>
      </c>
      <c r="GU6" s="192">
        <f>'РБ ВВ 10(2025)| FIT18'!GU30+25</f>
        <v>12984</v>
      </c>
      <c r="GV6" s="192">
        <f>'РБ ВВ 10(2025)| FIT18'!GV30+25</f>
        <v>12984</v>
      </c>
      <c r="GW6" s="192">
        <f>'РБ ВВ 10(2025)| FIT18'!GW30+25</f>
        <v>13376</v>
      </c>
      <c r="GX6" s="192">
        <f>'РБ ВВ 10(2025)| FIT18'!GX30+25</f>
        <v>13376</v>
      </c>
      <c r="GY6" s="192">
        <f>'РБ ВВ 10(2025)| FIT18'!GY30+25</f>
        <v>14315</v>
      </c>
      <c r="GZ6" s="192">
        <f>'РБ ВВ 10(2025)| FIT18'!GZ30+25</f>
        <v>14315</v>
      </c>
      <c r="HA6" s="192">
        <f>'РБ ВВ 10(2025)| FIT18'!HA30+25</f>
        <v>13376</v>
      </c>
      <c r="HB6" s="192">
        <f>'РБ ВВ 10(2025)| FIT18'!HB30+25</f>
        <v>13376</v>
      </c>
      <c r="HC6" s="192">
        <f>'РБ ВВ 10(2025)| FIT18'!HC30+25</f>
        <v>13376</v>
      </c>
      <c r="HD6" s="192">
        <f>'РБ ВВ 10(2025)| FIT18'!HD30+25</f>
        <v>13376</v>
      </c>
      <c r="HE6" s="192">
        <f>'РБ ВВ 10(2025)| FIT18'!HE30+25</f>
        <v>13376</v>
      </c>
      <c r="HF6" s="192">
        <f>'РБ ВВ 10(2025)| FIT18'!HF30+25</f>
        <v>14315</v>
      </c>
      <c r="HG6" s="192">
        <f>'РБ ВВ 10(2025)| FIT18'!HG30+25</f>
        <v>14315</v>
      </c>
      <c r="HH6" s="192">
        <f>'РБ ВВ 10(2025)| FIT18'!HH30+25</f>
        <v>13376</v>
      </c>
      <c r="HI6" s="192">
        <f>'РБ ВВ 10(2025)| FIT18'!HI30+25</f>
        <v>13376</v>
      </c>
      <c r="HJ6" s="192">
        <f>'РБ ВВ 10(2025)| FIT18'!HJ30+25</f>
        <v>13376</v>
      </c>
      <c r="HK6" s="192">
        <f>'РБ ВВ 10(2025)| FIT18'!HK30+25</f>
        <v>13376</v>
      </c>
      <c r="HL6" s="192">
        <f>'РБ ВВ 10(2025)| FIT18'!HL30+25</f>
        <v>13376</v>
      </c>
      <c r="HM6" s="192">
        <f>'РБ ВВ 10(2025)| FIT18'!HM30+25</f>
        <v>11496</v>
      </c>
      <c r="HN6" s="192">
        <f>'РБ ВВ 10(2025)| FIT18'!HN30+25</f>
        <v>14315</v>
      </c>
      <c r="HO6" s="192">
        <f>'РБ ВВ 10(2025)| FIT18'!HO30+25</f>
        <v>13376</v>
      </c>
      <c r="HP6" s="192">
        <f>'РБ ВВ 10(2025)| FIT18'!HP30+25</f>
        <v>13376</v>
      </c>
      <c r="HQ6" s="192">
        <f>'РБ ВВ 10(2025)| FIT18'!HQ30+25</f>
        <v>13376</v>
      </c>
      <c r="HR6" s="192">
        <f>'РБ ВВ 10(2025)| FIT18'!HR30+25</f>
        <v>13376</v>
      </c>
      <c r="HS6" s="192">
        <f>'РБ ВВ 10(2025)| FIT18'!HS30+25</f>
        <v>13376</v>
      </c>
      <c r="HT6" s="192">
        <f>'РБ ВВ 10(2025)| FIT18'!HT30+25</f>
        <v>14315</v>
      </c>
      <c r="HU6" s="192">
        <f>'РБ ВВ 10(2025)| FIT18'!HU30+25</f>
        <v>14315</v>
      </c>
      <c r="HV6" s="192">
        <f>'РБ ВВ 10(2025)| FIT18'!HV30+25</f>
        <v>13376</v>
      </c>
      <c r="HW6" s="192">
        <f>'РБ ВВ 10(2025)| FIT18'!HW30+25</f>
        <v>13376</v>
      </c>
      <c r="HX6" s="192">
        <f>'РБ ВВ 10(2025)| FIT18'!HX30+25</f>
        <v>13376</v>
      </c>
      <c r="HY6" s="192">
        <f>'РБ ВВ 10(2025)| FIT18'!HY30+25</f>
        <v>13376</v>
      </c>
      <c r="HZ6" s="192">
        <f>'РБ ВВ 10(2025)| FIT18'!HZ30+25</f>
        <v>13376</v>
      </c>
      <c r="IA6" s="192">
        <f>'РБ ВВ 10(2025)| FIT18'!IA30+25</f>
        <v>14315</v>
      </c>
      <c r="IB6" s="192">
        <f>'РБ ВВ 10(2025)| FIT18'!IB30+25</f>
        <v>14315</v>
      </c>
      <c r="IC6" s="192">
        <f>'РБ ВВ 10(2025)| FIT18'!IC30+25</f>
        <v>13376</v>
      </c>
      <c r="ID6" s="192">
        <f>'РБ ВВ 10(2025)| FIT18'!ID30+25</f>
        <v>13376</v>
      </c>
      <c r="IE6" s="192">
        <f>'РБ ВВ 10(2025)| FIT18'!IE30+25</f>
        <v>13376</v>
      </c>
      <c r="IF6" s="192">
        <f>'РБ ВВ 10(2025)| FIT18'!IF30+25</f>
        <v>13376</v>
      </c>
      <c r="IG6" s="192">
        <f>'РБ ВВ 10(2025)| FIT18'!IG30+25</f>
        <v>13376</v>
      </c>
      <c r="IH6" s="192">
        <f>'РБ ВВ 10(2025)| FIT18'!IH30+25</f>
        <v>14315</v>
      </c>
      <c r="II6" s="192">
        <f>'РБ ВВ 10(2025)| FIT18'!II30+25</f>
        <v>14315</v>
      </c>
      <c r="IJ6" s="192">
        <f>'РБ ВВ 10(2025)| FIT18'!IJ30+25</f>
        <v>11888</v>
      </c>
      <c r="IK6" s="192">
        <f>'РБ ВВ 10(2025)| FIT18'!IK30+25</f>
        <v>11888</v>
      </c>
      <c r="IL6" s="192">
        <f>'РБ ВВ 10(2025)| FIT18'!IL30+25</f>
        <v>11888</v>
      </c>
      <c r="IM6" s="192">
        <f>'РБ ВВ 10(2025)| FIT18'!IM30+25</f>
        <v>11888</v>
      </c>
      <c r="IN6" s="192">
        <f>'РБ ВВ 10(2025)| FIT18'!IN30+25</f>
        <v>11888</v>
      </c>
      <c r="IO6" s="192">
        <f>'РБ ВВ 10(2025)| FIT18'!IO30+25</f>
        <v>13376</v>
      </c>
      <c r="IP6" s="192">
        <f>'РБ ВВ 10(2025)| FIT18'!IP30+25</f>
        <v>13376</v>
      </c>
      <c r="IQ6" s="192">
        <f>'РБ ВВ 10(2025)| FIT18'!IQ30+25</f>
        <v>11496</v>
      </c>
      <c r="IR6" s="192">
        <f>'РБ ВВ 10(2025)| FIT18'!IR30+25</f>
        <v>11496</v>
      </c>
      <c r="IS6" s="192">
        <f>'РБ ВВ 10(2025)| FIT18'!IS30+25</f>
        <v>11496</v>
      </c>
      <c r="IT6" s="192">
        <f>'РБ ВВ 10(2025)| FIT18'!IT30+25</f>
        <v>11496</v>
      </c>
      <c r="IU6" s="192">
        <f>'РБ ВВ 10(2025)| FIT18'!IU30+25</f>
        <v>11496</v>
      </c>
      <c r="IV6" s="192">
        <f>'РБ ВВ 10(2025)| FIT18'!IV30+25</f>
        <v>13376</v>
      </c>
      <c r="IW6" s="192">
        <f>'РБ ВВ 10(2025)| FIT18'!IW30+25</f>
        <v>13376</v>
      </c>
      <c r="IX6" s="192">
        <f>'РБ ВВ 10(2025)| FIT18'!IX30+25</f>
        <v>11496</v>
      </c>
      <c r="IY6" s="192">
        <f>'РБ ВВ 10(2025)| FIT18'!IY30+25</f>
        <v>11496</v>
      </c>
      <c r="IZ6" s="192">
        <f>'РБ ВВ 10(2025)| FIT18'!IZ30+25</f>
        <v>11496</v>
      </c>
      <c r="JA6" s="192">
        <f>'РБ ВВ 10(2025)| FIT18'!JA30+25</f>
        <v>11496</v>
      </c>
      <c r="JB6" s="192">
        <f>'РБ ВВ 10(2025)| FIT18'!JB30+25</f>
        <v>11496</v>
      </c>
      <c r="JC6" s="192">
        <f>'РБ ВВ 10(2025)| FIT18'!JC30+25</f>
        <v>13376</v>
      </c>
      <c r="JD6" s="192">
        <f>'РБ ВВ 10(2025)| FIT18'!JD30+25</f>
        <v>13376</v>
      </c>
      <c r="JE6" s="192">
        <f>'РБ ВВ 10(2025)| FIT18'!JE30+25</f>
        <v>11496</v>
      </c>
      <c r="JF6" s="192">
        <f>'РБ ВВ 10(2025)| FIT18'!JF30+25</f>
        <v>11496</v>
      </c>
      <c r="JG6" s="192">
        <f>'РБ ВВ 10(2025)| FIT18'!JG30+25</f>
        <v>11496</v>
      </c>
      <c r="JH6" s="192">
        <f>'РБ ВВ 10(2025)| FIT18'!JH30+25</f>
        <v>11496</v>
      </c>
      <c r="JI6" s="192">
        <f>'РБ ВВ 10(2025)| FIT18'!JI30+25</f>
        <v>11496</v>
      </c>
      <c r="JJ6" s="192">
        <f>'РБ ВВ 10(2025)| FIT18'!JJ30+25</f>
        <v>13376</v>
      </c>
      <c r="JK6" s="192">
        <f>'РБ ВВ 10(2025)| FIT18'!JK30+25</f>
        <v>13376</v>
      </c>
      <c r="JL6" s="192">
        <f>'РБ ВВ 10(2025)| FIT18'!JL30+25</f>
        <v>11496</v>
      </c>
      <c r="JM6" s="192">
        <f>'РБ ВВ 10(2025)| FIT18'!JM30+25</f>
        <v>11496</v>
      </c>
      <c r="JN6" s="192">
        <f>'РБ ВВ 10(2025)| FIT18'!JN30+25</f>
        <v>11496</v>
      </c>
      <c r="JO6" s="192">
        <f>'РБ ВВ 10(2025)| FIT18'!JO30+25</f>
        <v>11496</v>
      </c>
      <c r="JP6" s="192">
        <f>'РБ ВВ 10(2025)| FIT18'!JP30+25</f>
        <v>11496</v>
      </c>
      <c r="JQ6" s="192">
        <f>'РБ ВВ 10(2025)| FIT18'!JQ30+25</f>
        <v>13376</v>
      </c>
      <c r="JR6" s="192">
        <f>'РБ ВВ 10(2025)| FIT18'!JR30+25</f>
        <v>13376</v>
      </c>
      <c r="JS6" s="192">
        <f>'РБ ВВ 10(2025)| FIT18'!JS30+25</f>
        <v>12436</v>
      </c>
      <c r="JT6" s="192">
        <f>'РБ ВВ 10(2025)| FIT18'!JT30+25</f>
        <v>12436</v>
      </c>
      <c r="JU6" s="192">
        <f>'РБ ВВ 10(2025)| FIT18'!JU30+25</f>
        <v>12436</v>
      </c>
      <c r="JV6" s="192">
        <f>'РБ ВВ 10(2025)| FIT18'!JV30+25</f>
        <v>12436</v>
      </c>
    </row>
    <row r="7" spans="1:282" s="50" customFormat="1" ht="15" customHeight="1" x14ac:dyDescent="0.2">
      <c r="A7" s="88">
        <v>2</v>
      </c>
      <c r="B7" s="192" t="e">
        <f>'РБ ВВ 10(2025)| FIT18'!B31+25</f>
        <v>#REF!</v>
      </c>
      <c r="C7" s="192" t="e">
        <f>'РБ ВВ 10(2025)| FIT18'!C31+25</f>
        <v>#REF!</v>
      </c>
      <c r="D7" s="192" t="e">
        <f>'РБ ВВ 10(2025)| FIT18'!D31+25</f>
        <v>#REF!</v>
      </c>
      <c r="E7" s="192" t="e">
        <f>'РБ ВВ 10(2025)| FIT18'!E31+25</f>
        <v>#REF!</v>
      </c>
      <c r="F7" s="192" t="e">
        <f>'РБ ВВ 10(2025)| FIT18'!F31+25</f>
        <v>#REF!</v>
      </c>
      <c r="G7" s="192" t="e">
        <f>'РБ ВВ 10(2025)| FIT18'!G31+25</f>
        <v>#REF!</v>
      </c>
      <c r="H7" s="192">
        <f>'РБ ВВ 10(2025)| FIT18'!H31+25</f>
        <v>30954</v>
      </c>
      <c r="I7" s="192">
        <f>'РБ ВВ 10(2025)| FIT18'!I31+25</f>
        <v>42307</v>
      </c>
      <c r="J7" s="192">
        <f>'РБ ВВ 10(2025)| FIT18'!J31+25</f>
        <v>42307</v>
      </c>
      <c r="K7" s="192">
        <f>'РБ ВВ 10(2025)| FIT18'!K31+25</f>
        <v>42307</v>
      </c>
      <c r="L7" s="192">
        <f>'РБ ВВ 10(2025)| FIT18'!L31+25</f>
        <v>36826</v>
      </c>
      <c r="M7" s="192">
        <f>'РБ ВВ 10(2025)| FIT18'!M31+25</f>
        <v>36826</v>
      </c>
      <c r="N7" s="192">
        <f>'РБ ВВ 10(2025)| FIT18'!N31+25</f>
        <v>36826</v>
      </c>
      <c r="O7" s="192">
        <f>'РБ ВВ 10(2025)| FIT18'!O31+25</f>
        <v>36826</v>
      </c>
      <c r="P7" s="192">
        <f>'РБ ВВ 10(2025)| FIT18'!P31+25</f>
        <v>36826</v>
      </c>
      <c r="Q7" s="192">
        <f>'РБ ВВ 10(2025)| FIT18'!Q31+25</f>
        <v>36826</v>
      </c>
      <c r="R7" s="192">
        <f>'РБ ВВ 10(2025)| FIT18'!R31+25</f>
        <v>30093</v>
      </c>
      <c r="S7" s="192">
        <f>'РБ ВВ 10(2025)| FIT18'!S31+25</f>
        <v>17173</v>
      </c>
      <c r="T7" s="192">
        <f>'РБ ВВ 10(2025)| FIT18'!T31+25</f>
        <v>17173</v>
      </c>
      <c r="U7" s="192">
        <f>'РБ ВВ 10(2025)| FIT18'!U31+25</f>
        <v>17173</v>
      </c>
      <c r="V7" s="192">
        <f>'РБ ВВ 10(2025)| FIT18'!V31+25</f>
        <v>17173</v>
      </c>
      <c r="W7" s="192">
        <f>'РБ ВВ 10(2025)| FIT18'!W31+25</f>
        <v>17173</v>
      </c>
      <c r="X7" s="192">
        <f>'РБ ВВ 10(2025)| FIT18'!X31+25</f>
        <v>18739</v>
      </c>
      <c r="Y7" s="192">
        <f>'РБ ВВ 10(2025)| FIT18'!Y31+25</f>
        <v>18739</v>
      </c>
      <c r="Z7" s="192">
        <f>'РБ ВВ 10(2025)| FIT18'!Z31+25</f>
        <v>18739</v>
      </c>
      <c r="AA7" s="192">
        <f>'РБ ВВ 10(2025)| FIT18'!AA31+25</f>
        <v>18739</v>
      </c>
      <c r="AB7" s="192">
        <f>'РБ ВВ 10(2025)| FIT18'!AB31+25</f>
        <v>18739</v>
      </c>
      <c r="AC7" s="192">
        <f>'РБ ВВ 10(2025)| FIT18'!AC31+25</f>
        <v>17173</v>
      </c>
      <c r="AD7" s="192">
        <f>'РБ ВВ 10(2025)| FIT18'!AD31+25</f>
        <v>17173</v>
      </c>
      <c r="AE7" s="192">
        <f>'РБ ВВ 10(2025)| FIT18'!AE31+25</f>
        <v>17173</v>
      </c>
      <c r="AF7" s="192">
        <f>'РБ ВВ 10(2025)| FIT18'!AF31+25</f>
        <v>17173</v>
      </c>
      <c r="AG7" s="192">
        <f>'РБ ВВ 10(2025)| FIT18'!AG31+25</f>
        <v>17173</v>
      </c>
      <c r="AH7" s="192">
        <f>'РБ ВВ 10(2025)| FIT18'!AH31+25</f>
        <v>20305</v>
      </c>
      <c r="AI7" s="192">
        <f>'РБ ВВ 10(2025)| FIT18'!AI31+25</f>
        <v>20305</v>
      </c>
      <c r="AJ7" s="192">
        <f>'РБ ВВ 10(2025)| FIT18'!AJ31+25</f>
        <v>20305</v>
      </c>
      <c r="AK7" s="192">
        <f>'РБ ВВ 10(2025)| FIT18'!AK31+25</f>
        <v>20305</v>
      </c>
      <c r="AL7" s="192">
        <f>'РБ ВВ 10(2025)| FIT18'!AL31+25</f>
        <v>20305</v>
      </c>
      <c r="AM7" s="192">
        <f>'РБ ВВ 10(2025)| FIT18'!AM31+25</f>
        <v>21871</v>
      </c>
      <c r="AN7" s="192">
        <f>'РБ ВВ 10(2025)| FIT18'!AN31+25</f>
        <v>23829</v>
      </c>
      <c r="AO7" s="192">
        <f>'РБ ВВ 10(2025)| FIT18'!AO31+25</f>
        <v>24220</v>
      </c>
      <c r="AP7" s="192">
        <f>'РБ ВВ 10(2025)| FIT18'!AP31+25</f>
        <v>24220</v>
      </c>
      <c r="AQ7" s="192">
        <f>'РБ ВВ 10(2025)| FIT18'!AQ31+25</f>
        <v>24220</v>
      </c>
      <c r="AR7" s="192">
        <f>'РБ ВВ 10(2025)| FIT18'!AR31+25</f>
        <v>24220</v>
      </c>
      <c r="AS7" s="192">
        <f>'РБ ВВ 10(2025)| FIT18'!AS31+25</f>
        <v>24220</v>
      </c>
      <c r="AT7" s="192">
        <f>'РБ ВВ 10(2025)| FIT18'!AT31+25</f>
        <v>24220</v>
      </c>
      <c r="AU7" s="192">
        <f>'РБ ВВ 10(2025)| FIT18'!AU31+25</f>
        <v>24220</v>
      </c>
      <c r="AV7" s="192">
        <f>'РБ ВВ 10(2025)| FIT18'!AV31+25</f>
        <v>24220</v>
      </c>
      <c r="AW7" s="192">
        <f>'РБ ВВ 10(2025)| FIT18'!AW31+25</f>
        <v>24220</v>
      </c>
      <c r="AX7" s="192">
        <f>'РБ ВВ 10(2025)| FIT18'!AX31+25</f>
        <v>24220</v>
      </c>
      <c r="AY7" s="192">
        <f>'РБ ВВ 10(2025)| FIT18'!AY31+25</f>
        <v>22654</v>
      </c>
      <c r="AZ7" s="192">
        <f>'РБ ВВ 10(2025)| FIT18'!AZ31+25</f>
        <v>22654</v>
      </c>
      <c r="BA7" s="192">
        <f>'РБ ВВ 10(2025)| FIT18'!BA31+25</f>
        <v>24220</v>
      </c>
      <c r="BB7" s="192">
        <f>'РБ ВВ 10(2025)| FIT18'!BB31+25</f>
        <v>24220</v>
      </c>
      <c r="BC7" s="192">
        <f>'РБ ВВ 10(2025)| FIT18'!BC31+25</f>
        <v>25786</v>
      </c>
      <c r="BD7" s="192">
        <f>'РБ ВВ 10(2025)| FIT18'!BD31+25</f>
        <v>27744</v>
      </c>
      <c r="BE7" s="192">
        <f>'РБ ВВ 10(2025)| FIT18'!BE31+25</f>
        <v>27744</v>
      </c>
      <c r="BF7" s="192">
        <f>'РБ ВВ 10(2025)| FIT18'!BF31+25</f>
        <v>27744</v>
      </c>
      <c r="BG7" s="192">
        <f>'РБ ВВ 10(2025)| FIT18'!BG31+25</f>
        <v>27744</v>
      </c>
      <c r="BH7" s="192">
        <f>'РБ ВВ 10(2025)| FIT18'!BH31+25</f>
        <v>29701</v>
      </c>
      <c r="BI7" s="192">
        <f>'РБ ВВ 10(2025)| FIT18'!BI31+25</f>
        <v>32050</v>
      </c>
      <c r="BJ7" s="192">
        <f>'РБ ВВ 10(2025)| FIT18'!BJ31+25</f>
        <v>32050</v>
      </c>
      <c r="BK7" s="192">
        <f>'РБ ВВ 10(2025)| FIT18'!BK31+25</f>
        <v>29701</v>
      </c>
      <c r="BL7" s="192">
        <f>'РБ ВВ 10(2025)| FIT18'!BL31+25</f>
        <v>25786</v>
      </c>
      <c r="BM7" s="192">
        <f>'РБ ВВ 10(2025)| FIT18'!BM31+25</f>
        <v>25786</v>
      </c>
      <c r="BN7" s="192">
        <f>'РБ ВВ 10(2025)| FIT18'!BN31+25</f>
        <v>27744</v>
      </c>
      <c r="BO7" s="192">
        <f>'РБ ВВ 10(2025)| FIT18'!BO31+25</f>
        <v>27744</v>
      </c>
      <c r="BP7" s="192">
        <f>'РБ ВВ 10(2025)| FIT18'!BP31+25</f>
        <v>21088</v>
      </c>
      <c r="BQ7" s="192">
        <f>'РБ ВВ 10(2025)| FIT18'!BQ31+25</f>
        <v>21441</v>
      </c>
      <c r="BR7" s="192">
        <f>'РБ ВВ 10(2025)| FIT18'!BR31+25</f>
        <v>21441</v>
      </c>
      <c r="BS7" s="192">
        <f>'РБ ВВ 10(2025)| FIT18'!BS31+25</f>
        <v>21441</v>
      </c>
      <c r="BT7" s="192">
        <f>'РБ ВВ 10(2025)| FIT18'!BT31+25</f>
        <v>20266</v>
      </c>
      <c r="BU7" s="192">
        <f>'РБ ВВ 10(2025)| FIT18'!BU31+25</f>
        <v>20266</v>
      </c>
      <c r="BV7" s="192">
        <f>'РБ ВВ 10(2025)| FIT18'!BV31+25</f>
        <v>21441</v>
      </c>
      <c r="BW7" s="192">
        <f>'РБ ВВ 10(2025)| FIT18'!BW31+25</f>
        <v>21441</v>
      </c>
      <c r="BX7" s="192">
        <f>'РБ ВВ 10(2025)| FIT18'!BX31+25</f>
        <v>21441</v>
      </c>
      <c r="BY7" s="192">
        <f>'РБ ВВ 10(2025)| FIT18'!BY31+25</f>
        <v>20266</v>
      </c>
      <c r="BZ7" s="192">
        <f>'РБ ВВ 10(2025)| FIT18'!BZ31+25</f>
        <v>20266</v>
      </c>
      <c r="CA7" s="192">
        <f>'РБ ВВ 10(2025)| FIT18'!CA31+25</f>
        <v>20266</v>
      </c>
      <c r="CB7" s="192">
        <f>'РБ ВВ 10(2025)| FIT18'!CB31+25</f>
        <v>20266</v>
      </c>
      <c r="CC7" s="192">
        <f>'РБ ВВ 10(2025)| FIT18'!CC31+25</f>
        <v>20266</v>
      </c>
      <c r="CD7" s="192">
        <f>'РБ ВВ 10(2025)| FIT18'!CD31+25</f>
        <v>20266</v>
      </c>
      <c r="CE7" s="192">
        <f>'РБ ВВ 10(2025)| FIT18'!CE31+25</f>
        <v>20266</v>
      </c>
      <c r="CF7" s="192">
        <f>'РБ ВВ 10(2025)| FIT18'!CF31+25</f>
        <v>20266</v>
      </c>
      <c r="CG7" s="192">
        <f>'РБ ВВ 10(2025)| FIT18'!CG31+25</f>
        <v>20266</v>
      </c>
      <c r="CH7" s="192">
        <f>'РБ ВВ 10(2025)| FIT18'!CH31+25</f>
        <v>20266</v>
      </c>
      <c r="CI7" s="192">
        <f>'РБ ВВ 10(2025)| FIT18'!CI31+25</f>
        <v>20266</v>
      </c>
      <c r="CJ7" s="192">
        <f>'РБ ВВ 10(2025)| FIT18'!CJ31+25</f>
        <v>20266</v>
      </c>
      <c r="CK7" s="192">
        <f>'РБ ВВ 10(2025)| FIT18'!CK31+25</f>
        <v>20266</v>
      </c>
      <c r="CL7" s="192">
        <f>'РБ ВВ 10(2025)| FIT18'!CL31+25</f>
        <v>20266</v>
      </c>
      <c r="CM7" s="192">
        <f>'РБ ВВ 10(2025)| FIT18'!CM31+25</f>
        <v>20266</v>
      </c>
      <c r="CN7" s="192">
        <f>'РБ ВВ 10(2025)| FIT18'!CN31+25</f>
        <v>20266</v>
      </c>
      <c r="CO7" s="192">
        <f>'РБ ВВ 10(2025)| FIT18'!CO31+25</f>
        <v>20266</v>
      </c>
      <c r="CP7" s="192">
        <f>'РБ ВВ 10(2025)| FIT18'!CP31+25</f>
        <v>20266</v>
      </c>
      <c r="CQ7" s="192">
        <f>'РБ ВВ 10(2025)| FIT18'!CQ31+25</f>
        <v>20266</v>
      </c>
      <c r="CR7" s="192">
        <f>'РБ ВВ 10(2025)| FIT18'!CR31+25</f>
        <v>20266</v>
      </c>
      <c r="CS7" s="192">
        <f>'РБ ВВ 10(2025)| FIT18'!CS31+25</f>
        <v>20266</v>
      </c>
      <c r="CT7" s="192">
        <f>'РБ ВВ 10(2025)| FIT18'!CT31+25</f>
        <v>20266</v>
      </c>
      <c r="CU7" s="192">
        <f>'РБ ВВ 10(2025)| FIT18'!CU31+25</f>
        <v>20266</v>
      </c>
      <c r="CV7" s="192">
        <f>'РБ ВВ 10(2025)| FIT18'!CV31+25</f>
        <v>12945</v>
      </c>
      <c r="CW7" s="192">
        <f>'РБ ВВ 10(2025)| FIT18'!CW31+25</f>
        <v>12945</v>
      </c>
      <c r="CX7" s="192">
        <f>'РБ ВВ 10(2025)| FIT18'!CX31+25</f>
        <v>13336</v>
      </c>
      <c r="CY7" s="192">
        <f>'РБ ВВ 10(2025)| FIT18'!CY31+25</f>
        <v>13336</v>
      </c>
      <c r="CZ7" s="192">
        <f>'РБ ВВ 10(2025)| FIT18'!CZ31+25</f>
        <v>12945</v>
      </c>
      <c r="DA7" s="192">
        <f>'РБ ВВ 10(2025)| FIT18'!DA31+25</f>
        <v>12945</v>
      </c>
      <c r="DB7" s="192">
        <f>'РБ ВВ 10(2025)| FIT18'!DB31+25</f>
        <v>12945</v>
      </c>
      <c r="DC7" s="192">
        <f>'РБ ВВ 10(2025)| FIT18'!DC31+25</f>
        <v>12945</v>
      </c>
      <c r="DD7" s="192">
        <f>'РБ ВВ 10(2025)| FIT18'!DD31+25</f>
        <v>12945</v>
      </c>
      <c r="DE7" s="192">
        <f>'РБ ВВ 10(2025)| FIT18'!DE31+25</f>
        <v>13336</v>
      </c>
      <c r="DF7" s="192">
        <f>'РБ ВВ 10(2025)| FIT18'!DF31+25</f>
        <v>13336</v>
      </c>
      <c r="DG7" s="192">
        <f>'РБ ВВ 10(2025)| FIT18'!DG31+25</f>
        <v>12945</v>
      </c>
      <c r="DH7" s="192">
        <f>'РБ ВВ 10(2025)| FIT18'!DH31+25</f>
        <v>12945</v>
      </c>
      <c r="DI7" s="192">
        <f>'РБ ВВ 10(2025)| FIT18'!DI31+25</f>
        <v>12945</v>
      </c>
      <c r="DJ7" s="192">
        <f>'РБ ВВ 10(2025)| FIT18'!DJ31+25</f>
        <v>12162</v>
      </c>
      <c r="DK7" s="192">
        <f>'РБ ВВ 10(2025)| FIT18'!DK31+25</f>
        <v>12162</v>
      </c>
      <c r="DL7" s="192">
        <f>'РБ ВВ 10(2025)| FIT18'!DL31+25</f>
        <v>12710</v>
      </c>
      <c r="DM7" s="192">
        <f>'РБ ВВ 10(2025)| FIT18'!DM31+25</f>
        <v>12710</v>
      </c>
      <c r="DN7" s="192">
        <f>'РБ ВВ 10(2025)| FIT18'!DN31+25</f>
        <v>12162</v>
      </c>
      <c r="DO7" s="192">
        <f>'РБ ВВ 10(2025)| FIT18'!DO31+25</f>
        <v>12162</v>
      </c>
      <c r="DP7" s="192">
        <f>'РБ ВВ 10(2025)| FIT18'!DP31+25</f>
        <v>12162</v>
      </c>
      <c r="DQ7" s="192">
        <f>'РБ ВВ 10(2025)| FIT18'!DQ31+25</f>
        <v>12162</v>
      </c>
      <c r="DR7" s="192">
        <f>'РБ ВВ 10(2025)| FIT18'!DR31+25</f>
        <v>12162</v>
      </c>
      <c r="DS7" s="192">
        <f>'РБ ВВ 10(2025)| FIT18'!DS31+25</f>
        <v>12710</v>
      </c>
      <c r="DT7" s="192">
        <f>'РБ ВВ 10(2025)| FIT18'!DT31+25</f>
        <v>12710</v>
      </c>
      <c r="DU7" s="192">
        <f>'РБ ВВ 10(2025)| FIT18'!DU31+25</f>
        <v>12162</v>
      </c>
      <c r="DV7" s="192">
        <f>'РБ ВВ 10(2025)| FIT18'!DV31+25</f>
        <v>12162</v>
      </c>
      <c r="DW7" s="192">
        <f>'РБ ВВ 10(2025)| FIT18'!DW31+25</f>
        <v>12162</v>
      </c>
      <c r="DX7" s="192">
        <f>'РБ ВВ 10(2025)| FIT18'!DX31+25</f>
        <v>12162</v>
      </c>
      <c r="DY7" s="192">
        <f>'РБ ВВ 10(2025)| FIT18'!DY31+25</f>
        <v>12945</v>
      </c>
      <c r="DZ7" s="192">
        <f>'РБ ВВ 10(2025)| FIT18'!DZ31+25</f>
        <v>12710</v>
      </c>
      <c r="EA7" s="192">
        <f>'РБ ВВ 10(2025)| FIT18'!EA31+25</f>
        <v>12710</v>
      </c>
      <c r="EB7" s="192">
        <f>'РБ ВВ 10(2025)| FIT18'!EB31+25</f>
        <v>12710</v>
      </c>
      <c r="EC7" s="192">
        <f>'РБ ВВ 10(2025)| FIT18'!EC31+25</f>
        <v>11770</v>
      </c>
      <c r="ED7" s="192">
        <f>'РБ ВВ 10(2025)| FIT18'!ED31+25</f>
        <v>11770</v>
      </c>
      <c r="EE7" s="192">
        <f>'РБ ВВ 10(2025)| FIT18'!EE31+25</f>
        <v>11770</v>
      </c>
      <c r="EF7" s="192">
        <f>'РБ ВВ 10(2025)| FIT18'!EF31+25</f>
        <v>11770</v>
      </c>
      <c r="EG7" s="192">
        <f>'РБ ВВ 10(2025)| FIT18'!EG31+25</f>
        <v>11770</v>
      </c>
      <c r="EH7" s="192">
        <f>'РБ ВВ 10(2025)| FIT18'!EH31+25</f>
        <v>12710</v>
      </c>
      <c r="EI7" s="192">
        <f>'РБ ВВ 10(2025)| FIT18'!EI31+25</f>
        <v>12710</v>
      </c>
      <c r="EJ7" s="192">
        <f>'РБ ВВ 10(2025)| FIT18'!EJ31+25</f>
        <v>12710</v>
      </c>
      <c r="EK7" s="192">
        <f>'РБ ВВ 10(2025)| FIT18'!EK31+25</f>
        <v>11536</v>
      </c>
      <c r="EL7" s="192">
        <f>'РБ ВВ 10(2025)| FIT18'!EL31+25</f>
        <v>11536</v>
      </c>
      <c r="EM7" s="192">
        <f>'РБ ВВ 10(2025)| FIT18'!EM31+25</f>
        <v>11536</v>
      </c>
      <c r="EN7" s="192">
        <f>'РБ ВВ 10(2025)| FIT18'!EN31+25</f>
        <v>11770</v>
      </c>
      <c r="EO7" s="192">
        <f>'РБ ВВ 10(2025)| FIT18'!EO31+25</f>
        <v>11770</v>
      </c>
      <c r="EP7" s="192">
        <f>'РБ ВВ 10(2025)| FIT18'!EP31+25</f>
        <v>11536</v>
      </c>
      <c r="EQ7" s="192">
        <f>'РБ ВВ 10(2025)| FIT18'!EQ31+25</f>
        <v>11536</v>
      </c>
      <c r="ER7" s="192">
        <f>'РБ ВВ 10(2025)| FIT18'!ER31+25</f>
        <v>11536</v>
      </c>
      <c r="ES7" s="192">
        <f>'РБ ВВ 10(2025)| FIT18'!ES31+25</f>
        <v>11536</v>
      </c>
      <c r="ET7" s="192">
        <f>'РБ ВВ 10(2025)| FIT18'!ET31+25</f>
        <v>11536</v>
      </c>
      <c r="EU7" s="192">
        <f>'РБ ВВ 10(2025)| FIT18'!EU31+25</f>
        <v>11770</v>
      </c>
      <c r="EV7" s="192">
        <f>'РБ ВВ 10(2025)| FIT18'!EV31+25</f>
        <v>11770</v>
      </c>
      <c r="EW7" s="192">
        <f>'РБ ВВ 10(2025)| FIT18'!EW31+25</f>
        <v>11536</v>
      </c>
      <c r="EX7" s="192">
        <f>'РБ ВВ 10(2025)| FIT18'!EX31+25</f>
        <v>11536</v>
      </c>
      <c r="EY7" s="192">
        <f>'РБ ВВ 10(2025)| FIT18'!EY31+25</f>
        <v>11536</v>
      </c>
      <c r="EZ7" s="192">
        <f>'РБ ВВ 10(2025)| FIT18'!EZ31+25</f>
        <v>11536</v>
      </c>
      <c r="FA7" s="192">
        <f>'РБ ВВ 10(2025)| FIT18'!FA31+25</f>
        <v>11536</v>
      </c>
      <c r="FB7" s="192">
        <f>'РБ ВВ 10(2025)| FIT18'!FB31+25</f>
        <v>11770</v>
      </c>
      <c r="FC7" s="192">
        <f>'РБ ВВ 10(2025)| FIT18'!FC31+25</f>
        <v>11770</v>
      </c>
      <c r="FD7" s="192">
        <f>'РБ ВВ 10(2025)| FIT18'!FD31+25</f>
        <v>12945</v>
      </c>
      <c r="FE7" s="192">
        <f>'РБ ВВ 10(2025)| FIT18'!FE31+25</f>
        <v>11770</v>
      </c>
      <c r="FF7" s="192">
        <f>'РБ ВВ 10(2025)| FIT18'!FF31+25</f>
        <v>11770</v>
      </c>
      <c r="FG7" s="192">
        <f>'РБ ВВ 10(2025)| FIT18'!FG31+25</f>
        <v>11770</v>
      </c>
      <c r="FH7" s="192">
        <f>'РБ ВВ 10(2025)| FIT18'!FH31+25</f>
        <v>11770</v>
      </c>
      <c r="FI7" s="192">
        <f>'РБ ВВ 10(2025)| FIT18'!FI31+25</f>
        <v>17643</v>
      </c>
      <c r="FJ7" s="192">
        <f>'РБ ВВ 10(2025)| FIT18'!FJ31+25</f>
        <v>17643</v>
      </c>
      <c r="FK7" s="192">
        <f>'РБ ВВ 10(2025)| FIT18'!FK31+25</f>
        <v>17643</v>
      </c>
      <c r="FL7" s="192">
        <f>'РБ ВВ 10(2025)| FIT18'!FL31+25</f>
        <v>17643</v>
      </c>
      <c r="FM7" s="192">
        <f>'РБ ВВ 10(2025)| FIT18'!FM31+25</f>
        <v>17643</v>
      </c>
      <c r="FN7" s="192">
        <f>'РБ ВВ 10(2025)| FIT18'!FN31+25</f>
        <v>17643</v>
      </c>
      <c r="FO7" s="192">
        <f>'РБ ВВ 10(2025)| FIT18'!FO31+25</f>
        <v>17643</v>
      </c>
      <c r="FP7" s="192">
        <f>'РБ ВВ 10(2025)| FIT18'!FP31+25</f>
        <v>17643</v>
      </c>
      <c r="FQ7" s="192">
        <f>'РБ ВВ 10(2025)| FIT18'!FQ31+25</f>
        <v>17643</v>
      </c>
      <c r="FR7" s="192">
        <f>'РБ ВВ 10(2025)| FIT18'!FR31+25</f>
        <v>17643</v>
      </c>
      <c r="FS7" s="192">
        <f>'РБ ВВ 10(2025)| FIT18'!FS31+25</f>
        <v>17643</v>
      </c>
      <c r="FT7" s="192">
        <f>'РБ ВВ 10(2025)| FIT18'!FT31+25</f>
        <v>17643</v>
      </c>
      <c r="FU7" s="192">
        <f>'РБ ВВ 10(2025)| FIT18'!FU31+25</f>
        <v>17643</v>
      </c>
      <c r="FV7" s="192">
        <f>'РБ ВВ 10(2025)| FIT18'!FV31+25</f>
        <v>17643</v>
      </c>
      <c r="FW7" s="192">
        <f>'РБ ВВ 10(2025)| FIT18'!FW31+25</f>
        <v>17643</v>
      </c>
      <c r="FX7" s="192">
        <f>'РБ ВВ 10(2025)| FIT18'!FX31+25</f>
        <v>17643</v>
      </c>
      <c r="FY7" s="192">
        <f>'РБ ВВ 10(2025)| FIT18'!FY31+25</f>
        <v>17643</v>
      </c>
      <c r="FZ7" s="192">
        <f>'РБ ВВ 10(2025)| FIT18'!FZ31+25</f>
        <v>17643</v>
      </c>
      <c r="GA7" s="192">
        <f>'РБ ВВ 10(2025)| FIT18'!GA31+25</f>
        <v>17643</v>
      </c>
      <c r="GB7" s="192">
        <f>'РБ ВВ 10(2025)| FIT18'!GB31+25</f>
        <v>17643</v>
      </c>
      <c r="GC7" s="192">
        <f>'РБ ВВ 10(2025)| FIT18'!GC31+25</f>
        <v>17643</v>
      </c>
      <c r="GD7" s="192">
        <f>'РБ ВВ 10(2025)| FIT18'!GD31+25</f>
        <v>17643</v>
      </c>
      <c r="GE7" s="192">
        <f>'РБ ВВ 10(2025)| FIT18'!GE31+25</f>
        <v>17643</v>
      </c>
      <c r="GF7" s="192">
        <f>'РБ ВВ 10(2025)| FIT18'!GF31+25</f>
        <v>17643</v>
      </c>
      <c r="GG7" s="192">
        <f>'РБ ВВ 10(2025)| FIT18'!GG31+25</f>
        <v>11770</v>
      </c>
      <c r="GH7" s="192">
        <f>'РБ ВВ 10(2025)| FIT18'!GH31+25</f>
        <v>11770</v>
      </c>
      <c r="GI7" s="192">
        <f>'РБ ВВ 10(2025)| FIT18'!GI31+25</f>
        <v>19131</v>
      </c>
      <c r="GJ7" s="192">
        <f>'РБ ВВ 10(2025)| FIT18'!GJ31+25</f>
        <v>19131</v>
      </c>
      <c r="GK7" s="192">
        <f>'РБ ВВ 10(2025)| FIT18'!GK31+25</f>
        <v>19131</v>
      </c>
      <c r="GL7" s="192">
        <f>'РБ ВВ 10(2025)| FIT18'!GL31+25</f>
        <v>19131</v>
      </c>
      <c r="GM7" s="192">
        <f>'РБ ВВ 10(2025)| FIT18'!GM31+25</f>
        <v>19131</v>
      </c>
      <c r="GN7" s="192">
        <f>'РБ ВВ 10(2025)| FIT18'!GN31+25</f>
        <v>19131</v>
      </c>
      <c r="GO7" s="192">
        <f>'РБ ВВ 10(2025)| FIT18'!GO31+25</f>
        <v>19131</v>
      </c>
      <c r="GP7" s="192">
        <f>'РБ ВВ 10(2025)| FIT18'!GP31+25</f>
        <v>19131</v>
      </c>
      <c r="GQ7" s="192">
        <f>'РБ ВВ 10(2025)| FIT18'!GQ31+25</f>
        <v>19131</v>
      </c>
      <c r="GR7" s="192">
        <f>'РБ ВВ 10(2025)| FIT18'!GR31+25</f>
        <v>19131</v>
      </c>
      <c r="GS7" s="192">
        <f>'РБ ВВ 10(2025)| FIT18'!GS31+25</f>
        <v>14433</v>
      </c>
      <c r="GT7" s="192">
        <f>'РБ ВВ 10(2025)| FIT18'!GT31+25</f>
        <v>14433</v>
      </c>
      <c r="GU7" s="192">
        <f>'РБ ВВ 10(2025)| FIT18'!GU31+25</f>
        <v>14433</v>
      </c>
      <c r="GV7" s="192">
        <f>'РБ ВВ 10(2025)| FIT18'!GV31+25</f>
        <v>14433</v>
      </c>
      <c r="GW7" s="192">
        <f>'РБ ВВ 10(2025)| FIT18'!GW31+25</f>
        <v>14824</v>
      </c>
      <c r="GX7" s="192">
        <f>'РБ ВВ 10(2025)| FIT18'!GX31+25</f>
        <v>14824</v>
      </c>
      <c r="GY7" s="192">
        <f>'РБ ВВ 10(2025)| FIT18'!GY31+25</f>
        <v>15764</v>
      </c>
      <c r="GZ7" s="192">
        <f>'РБ ВВ 10(2025)| FIT18'!GZ31+25</f>
        <v>15764</v>
      </c>
      <c r="HA7" s="192">
        <f>'РБ ВВ 10(2025)| FIT18'!HA31+25</f>
        <v>14824</v>
      </c>
      <c r="HB7" s="192">
        <f>'РБ ВВ 10(2025)| FIT18'!HB31+25</f>
        <v>14824</v>
      </c>
      <c r="HC7" s="192">
        <f>'РБ ВВ 10(2025)| FIT18'!HC31+25</f>
        <v>14824</v>
      </c>
      <c r="HD7" s="192">
        <f>'РБ ВВ 10(2025)| FIT18'!HD31+25</f>
        <v>14824</v>
      </c>
      <c r="HE7" s="192">
        <f>'РБ ВВ 10(2025)| FIT18'!HE31+25</f>
        <v>14824</v>
      </c>
      <c r="HF7" s="192">
        <f>'РБ ВВ 10(2025)| FIT18'!HF31+25</f>
        <v>15764</v>
      </c>
      <c r="HG7" s="192">
        <f>'РБ ВВ 10(2025)| FIT18'!HG31+25</f>
        <v>15764</v>
      </c>
      <c r="HH7" s="192">
        <f>'РБ ВВ 10(2025)| FIT18'!HH31+25</f>
        <v>14824</v>
      </c>
      <c r="HI7" s="192">
        <f>'РБ ВВ 10(2025)| FIT18'!HI31+25</f>
        <v>14824</v>
      </c>
      <c r="HJ7" s="192">
        <f>'РБ ВВ 10(2025)| FIT18'!HJ31+25</f>
        <v>14824</v>
      </c>
      <c r="HK7" s="192">
        <f>'РБ ВВ 10(2025)| FIT18'!HK31+25</f>
        <v>14824</v>
      </c>
      <c r="HL7" s="192">
        <f>'РБ ВВ 10(2025)| FIT18'!HL31+25</f>
        <v>14824</v>
      </c>
      <c r="HM7" s="192">
        <f>'РБ ВВ 10(2025)| FIT18'!HM31+25</f>
        <v>12945</v>
      </c>
      <c r="HN7" s="192">
        <f>'РБ ВВ 10(2025)| FIT18'!HN31+25</f>
        <v>15764</v>
      </c>
      <c r="HO7" s="192">
        <f>'РБ ВВ 10(2025)| FIT18'!HO31+25</f>
        <v>14824</v>
      </c>
      <c r="HP7" s="192">
        <f>'РБ ВВ 10(2025)| FIT18'!HP31+25</f>
        <v>14824</v>
      </c>
      <c r="HQ7" s="192">
        <f>'РБ ВВ 10(2025)| FIT18'!HQ31+25</f>
        <v>14824</v>
      </c>
      <c r="HR7" s="192">
        <f>'РБ ВВ 10(2025)| FIT18'!HR31+25</f>
        <v>14824</v>
      </c>
      <c r="HS7" s="192">
        <f>'РБ ВВ 10(2025)| FIT18'!HS31+25</f>
        <v>14824</v>
      </c>
      <c r="HT7" s="192">
        <f>'РБ ВВ 10(2025)| FIT18'!HT31+25</f>
        <v>15764</v>
      </c>
      <c r="HU7" s="192">
        <f>'РБ ВВ 10(2025)| FIT18'!HU31+25</f>
        <v>15764</v>
      </c>
      <c r="HV7" s="192">
        <f>'РБ ВВ 10(2025)| FIT18'!HV31+25</f>
        <v>14824</v>
      </c>
      <c r="HW7" s="192">
        <f>'РБ ВВ 10(2025)| FIT18'!HW31+25</f>
        <v>14824</v>
      </c>
      <c r="HX7" s="192">
        <f>'РБ ВВ 10(2025)| FIT18'!HX31+25</f>
        <v>14824</v>
      </c>
      <c r="HY7" s="192">
        <f>'РБ ВВ 10(2025)| FIT18'!HY31+25</f>
        <v>14824</v>
      </c>
      <c r="HZ7" s="192">
        <f>'РБ ВВ 10(2025)| FIT18'!HZ31+25</f>
        <v>14824</v>
      </c>
      <c r="IA7" s="192">
        <f>'РБ ВВ 10(2025)| FIT18'!IA31+25</f>
        <v>15764</v>
      </c>
      <c r="IB7" s="192">
        <f>'РБ ВВ 10(2025)| FIT18'!IB31+25</f>
        <v>15764</v>
      </c>
      <c r="IC7" s="192">
        <f>'РБ ВВ 10(2025)| FIT18'!IC31+25</f>
        <v>14824</v>
      </c>
      <c r="ID7" s="192">
        <f>'РБ ВВ 10(2025)| FIT18'!ID31+25</f>
        <v>14824</v>
      </c>
      <c r="IE7" s="192">
        <f>'РБ ВВ 10(2025)| FIT18'!IE31+25</f>
        <v>14824</v>
      </c>
      <c r="IF7" s="192">
        <f>'РБ ВВ 10(2025)| FIT18'!IF31+25</f>
        <v>14824</v>
      </c>
      <c r="IG7" s="192">
        <f>'РБ ВВ 10(2025)| FIT18'!IG31+25</f>
        <v>14824</v>
      </c>
      <c r="IH7" s="192">
        <f>'РБ ВВ 10(2025)| FIT18'!IH31+25</f>
        <v>15764</v>
      </c>
      <c r="II7" s="192">
        <f>'РБ ВВ 10(2025)| FIT18'!II31+25</f>
        <v>15764</v>
      </c>
      <c r="IJ7" s="192">
        <f>'РБ ВВ 10(2025)| FIT18'!IJ31+25</f>
        <v>13336</v>
      </c>
      <c r="IK7" s="192">
        <f>'РБ ВВ 10(2025)| FIT18'!IK31+25</f>
        <v>13336</v>
      </c>
      <c r="IL7" s="192">
        <f>'РБ ВВ 10(2025)| FIT18'!IL31+25</f>
        <v>13336</v>
      </c>
      <c r="IM7" s="192">
        <f>'РБ ВВ 10(2025)| FIT18'!IM31+25</f>
        <v>13336</v>
      </c>
      <c r="IN7" s="192">
        <f>'РБ ВВ 10(2025)| FIT18'!IN31+25</f>
        <v>13336</v>
      </c>
      <c r="IO7" s="192">
        <f>'РБ ВВ 10(2025)| FIT18'!IO31+25</f>
        <v>14824</v>
      </c>
      <c r="IP7" s="192">
        <f>'РБ ВВ 10(2025)| FIT18'!IP31+25</f>
        <v>14824</v>
      </c>
      <c r="IQ7" s="192">
        <f>'РБ ВВ 10(2025)| FIT18'!IQ31+25</f>
        <v>12945</v>
      </c>
      <c r="IR7" s="192">
        <f>'РБ ВВ 10(2025)| FIT18'!IR31+25</f>
        <v>12945</v>
      </c>
      <c r="IS7" s="192">
        <f>'РБ ВВ 10(2025)| FIT18'!IS31+25</f>
        <v>12945</v>
      </c>
      <c r="IT7" s="192">
        <f>'РБ ВВ 10(2025)| FIT18'!IT31+25</f>
        <v>12945</v>
      </c>
      <c r="IU7" s="192">
        <f>'РБ ВВ 10(2025)| FIT18'!IU31+25</f>
        <v>12945</v>
      </c>
      <c r="IV7" s="192">
        <f>'РБ ВВ 10(2025)| FIT18'!IV31+25</f>
        <v>14824</v>
      </c>
      <c r="IW7" s="192">
        <f>'РБ ВВ 10(2025)| FIT18'!IW31+25</f>
        <v>14824</v>
      </c>
      <c r="IX7" s="192">
        <f>'РБ ВВ 10(2025)| FIT18'!IX31+25</f>
        <v>12945</v>
      </c>
      <c r="IY7" s="192">
        <f>'РБ ВВ 10(2025)| FIT18'!IY31+25</f>
        <v>12945</v>
      </c>
      <c r="IZ7" s="192">
        <f>'РБ ВВ 10(2025)| FIT18'!IZ31+25</f>
        <v>12945</v>
      </c>
      <c r="JA7" s="192">
        <f>'РБ ВВ 10(2025)| FIT18'!JA31+25</f>
        <v>12945</v>
      </c>
      <c r="JB7" s="192">
        <f>'РБ ВВ 10(2025)| FIT18'!JB31+25</f>
        <v>12945</v>
      </c>
      <c r="JC7" s="192">
        <f>'РБ ВВ 10(2025)| FIT18'!JC31+25</f>
        <v>14824</v>
      </c>
      <c r="JD7" s="192">
        <f>'РБ ВВ 10(2025)| FIT18'!JD31+25</f>
        <v>14824</v>
      </c>
      <c r="JE7" s="192">
        <f>'РБ ВВ 10(2025)| FIT18'!JE31+25</f>
        <v>12945</v>
      </c>
      <c r="JF7" s="192">
        <f>'РБ ВВ 10(2025)| FIT18'!JF31+25</f>
        <v>12945</v>
      </c>
      <c r="JG7" s="192">
        <f>'РБ ВВ 10(2025)| FIT18'!JG31+25</f>
        <v>12945</v>
      </c>
      <c r="JH7" s="192">
        <f>'РБ ВВ 10(2025)| FIT18'!JH31+25</f>
        <v>12945</v>
      </c>
      <c r="JI7" s="192">
        <f>'РБ ВВ 10(2025)| FIT18'!JI31+25</f>
        <v>12945</v>
      </c>
      <c r="JJ7" s="192">
        <f>'РБ ВВ 10(2025)| FIT18'!JJ31+25</f>
        <v>14824</v>
      </c>
      <c r="JK7" s="192">
        <f>'РБ ВВ 10(2025)| FIT18'!JK31+25</f>
        <v>14824</v>
      </c>
      <c r="JL7" s="192">
        <f>'РБ ВВ 10(2025)| FIT18'!JL31+25</f>
        <v>12945</v>
      </c>
      <c r="JM7" s="192">
        <f>'РБ ВВ 10(2025)| FIT18'!JM31+25</f>
        <v>12945</v>
      </c>
      <c r="JN7" s="192">
        <f>'РБ ВВ 10(2025)| FIT18'!JN31+25</f>
        <v>12945</v>
      </c>
      <c r="JO7" s="192">
        <f>'РБ ВВ 10(2025)| FIT18'!JO31+25</f>
        <v>12945</v>
      </c>
      <c r="JP7" s="192">
        <f>'РБ ВВ 10(2025)| FIT18'!JP31+25</f>
        <v>12945</v>
      </c>
      <c r="JQ7" s="192">
        <f>'РБ ВВ 10(2025)| FIT18'!JQ31+25</f>
        <v>14824</v>
      </c>
      <c r="JR7" s="192">
        <f>'РБ ВВ 10(2025)| FIT18'!JR31+25</f>
        <v>14824</v>
      </c>
      <c r="JS7" s="192">
        <f>'РБ ВВ 10(2025)| FIT18'!JS31+25</f>
        <v>13885</v>
      </c>
      <c r="JT7" s="192">
        <f>'РБ ВВ 10(2025)| FIT18'!JT31+25</f>
        <v>13885</v>
      </c>
      <c r="JU7" s="192">
        <f>'РБ ВВ 10(2025)| FIT18'!JU31+25</f>
        <v>13885</v>
      </c>
      <c r="JV7" s="192">
        <f>'РБ ВВ 10(2025)| FIT18'!JV31+25</f>
        <v>13885</v>
      </c>
    </row>
    <row r="8" spans="1:282" s="53" customFormat="1" x14ac:dyDescent="0.2">
      <c r="A8" s="229" t="s">
        <v>300</v>
      </c>
      <c r="B8" s="206"/>
      <c r="C8" s="94"/>
      <c r="D8" s="94"/>
      <c r="E8" s="94"/>
      <c r="F8" s="94"/>
      <c r="G8" s="94"/>
      <c r="H8" s="94"/>
      <c r="I8" s="94"/>
      <c r="J8" s="94"/>
      <c r="K8" s="94"/>
      <c r="L8" s="94"/>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row>
    <row r="9" spans="1:282" s="53" customFormat="1" x14ac:dyDescent="0.2">
      <c r="A9" s="88">
        <v>1</v>
      </c>
      <c r="B9" s="7" t="e">
        <f>B6</f>
        <v>#REF!</v>
      </c>
      <c r="C9" s="7" t="e">
        <f t="shared" ref="C9:BN10" si="0">C6</f>
        <v>#REF!</v>
      </c>
      <c r="D9" s="7" t="e">
        <f t="shared" si="0"/>
        <v>#REF!</v>
      </c>
      <c r="E9" s="7" t="e">
        <f t="shared" si="0"/>
        <v>#REF!</v>
      </c>
      <c r="F9" s="7" t="e">
        <f t="shared" si="0"/>
        <v>#REF!</v>
      </c>
      <c r="G9" s="7" t="e">
        <f t="shared" si="0"/>
        <v>#REF!</v>
      </c>
      <c r="H9" s="7">
        <f t="shared" si="0"/>
        <v>29192</v>
      </c>
      <c r="I9" s="7">
        <f t="shared" si="0"/>
        <v>40546</v>
      </c>
      <c r="J9" s="7">
        <f t="shared" si="0"/>
        <v>40546</v>
      </c>
      <c r="K9" s="7">
        <f t="shared" si="0"/>
        <v>40546</v>
      </c>
      <c r="L9" s="7">
        <f t="shared" si="0"/>
        <v>35065</v>
      </c>
      <c r="M9" s="7">
        <f t="shared" si="0"/>
        <v>35065</v>
      </c>
      <c r="N9" s="7">
        <f t="shared" si="0"/>
        <v>35065</v>
      </c>
      <c r="O9" s="7">
        <f t="shared" si="0"/>
        <v>35065</v>
      </c>
      <c r="P9" s="7">
        <f t="shared" si="0"/>
        <v>35065</v>
      </c>
      <c r="Q9" s="7">
        <f t="shared" si="0"/>
        <v>35065</v>
      </c>
      <c r="R9" s="7">
        <f t="shared" si="0"/>
        <v>28566</v>
      </c>
      <c r="S9" s="7">
        <f t="shared" si="0"/>
        <v>15646</v>
      </c>
      <c r="T9" s="7">
        <f t="shared" si="0"/>
        <v>15646</v>
      </c>
      <c r="U9" s="7">
        <f t="shared" si="0"/>
        <v>15646</v>
      </c>
      <c r="V9" s="7">
        <f t="shared" si="0"/>
        <v>15646</v>
      </c>
      <c r="W9" s="7">
        <f t="shared" si="0"/>
        <v>15646</v>
      </c>
      <c r="X9" s="7">
        <f t="shared" si="0"/>
        <v>17212</v>
      </c>
      <c r="Y9" s="7">
        <f t="shared" si="0"/>
        <v>17212</v>
      </c>
      <c r="Z9" s="7">
        <f t="shared" si="0"/>
        <v>17212</v>
      </c>
      <c r="AA9" s="7">
        <f t="shared" si="0"/>
        <v>17212</v>
      </c>
      <c r="AB9" s="7">
        <f t="shared" si="0"/>
        <v>17212</v>
      </c>
      <c r="AC9" s="7">
        <f t="shared" si="0"/>
        <v>15646</v>
      </c>
      <c r="AD9" s="7">
        <f t="shared" si="0"/>
        <v>15646</v>
      </c>
      <c r="AE9" s="7">
        <f t="shared" si="0"/>
        <v>15646</v>
      </c>
      <c r="AF9" s="7">
        <f t="shared" si="0"/>
        <v>15646</v>
      </c>
      <c r="AG9" s="7">
        <f t="shared" si="0"/>
        <v>15646</v>
      </c>
      <c r="AH9" s="7">
        <f t="shared" si="0"/>
        <v>18778</v>
      </c>
      <c r="AI9" s="7">
        <f t="shared" si="0"/>
        <v>18778</v>
      </c>
      <c r="AJ9" s="7">
        <f t="shared" si="0"/>
        <v>18778</v>
      </c>
      <c r="AK9" s="7">
        <f t="shared" si="0"/>
        <v>18778</v>
      </c>
      <c r="AL9" s="7">
        <f t="shared" si="0"/>
        <v>18778</v>
      </c>
      <c r="AM9" s="7">
        <f t="shared" si="0"/>
        <v>20344</v>
      </c>
      <c r="AN9" s="7">
        <f t="shared" si="0"/>
        <v>22302</v>
      </c>
      <c r="AO9" s="7">
        <f t="shared" si="0"/>
        <v>22693</v>
      </c>
      <c r="AP9" s="7">
        <f t="shared" si="0"/>
        <v>22693</v>
      </c>
      <c r="AQ9" s="7">
        <f t="shared" si="0"/>
        <v>22693</v>
      </c>
      <c r="AR9" s="7">
        <f t="shared" si="0"/>
        <v>22693</v>
      </c>
      <c r="AS9" s="7">
        <f t="shared" si="0"/>
        <v>22693</v>
      </c>
      <c r="AT9" s="7">
        <f t="shared" si="0"/>
        <v>22693</v>
      </c>
      <c r="AU9" s="7">
        <f t="shared" si="0"/>
        <v>22693</v>
      </c>
      <c r="AV9" s="7">
        <f t="shared" si="0"/>
        <v>22693</v>
      </c>
      <c r="AW9" s="7">
        <f t="shared" si="0"/>
        <v>22693</v>
      </c>
      <c r="AX9" s="7">
        <f t="shared" si="0"/>
        <v>22693</v>
      </c>
      <c r="AY9" s="7">
        <f t="shared" si="0"/>
        <v>21127</v>
      </c>
      <c r="AZ9" s="7">
        <f t="shared" si="0"/>
        <v>21127</v>
      </c>
      <c r="BA9" s="7">
        <f t="shared" si="0"/>
        <v>22693</v>
      </c>
      <c r="BB9" s="7">
        <f t="shared" si="0"/>
        <v>22693</v>
      </c>
      <c r="BC9" s="7">
        <f t="shared" si="0"/>
        <v>24259</v>
      </c>
      <c r="BD9" s="7">
        <f t="shared" si="0"/>
        <v>26217</v>
      </c>
      <c r="BE9" s="7">
        <f t="shared" si="0"/>
        <v>26217</v>
      </c>
      <c r="BF9" s="7">
        <f t="shared" si="0"/>
        <v>26217</v>
      </c>
      <c r="BG9" s="7">
        <f t="shared" si="0"/>
        <v>26217</v>
      </c>
      <c r="BH9" s="7">
        <f t="shared" si="0"/>
        <v>28174</v>
      </c>
      <c r="BI9" s="7">
        <f t="shared" si="0"/>
        <v>30523</v>
      </c>
      <c r="BJ9" s="7">
        <f t="shared" si="0"/>
        <v>30523</v>
      </c>
      <c r="BK9" s="7">
        <f t="shared" si="0"/>
        <v>28174</v>
      </c>
      <c r="BL9" s="7">
        <f t="shared" si="0"/>
        <v>24259</v>
      </c>
      <c r="BM9" s="7">
        <f t="shared" si="0"/>
        <v>24259</v>
      </c>
      <c r="BN9" s="7">
        <f t="shared" si="0"/>
        <v>26217</v>
      </c>
      <c r="BO9" s="7">
        <f t="shared" ref="BO9:DY10" si="1">BO6</f>
        <v>26217</v>
      </c>
      <c r="BP9" s="7">
        <f t="shared" si="1"/>
        <v>19561</v>
      </c>
      <c r="BQ9" s="7">
        <f t="shared" si="1"/>
        <v>19914</v>
      </c>
      <c r="BR9" s="7">
        <f t="shared" si="1"/>
        <v>19914</v>
      </c>
      <c r="BS9" s="7">
        <f t="shared" si="1"/>
        <v>19914</v>
      </c>
      <c r="BT9" s="7">
        <f t="shared" si="1"/>
        <v>18739</v>
      </c>
      <c r="BU9" s="7">
        <f t="shared" si="1"/>
        <v>18739</v>
      </c>
      <c r="BV9" s="7">
        <f t="shared" si="1"/>
        <v>19914</v>
      </c>
      <c r="BW9" s="7">
        <f t="shared" si="1"/>
        <v>19914</v>
      </c>
      <c r="BX9" s="7">
        <f t="shared" si="1"/>
        <v>19914</v>
      </c>
      <c r="BY9" s="7">
        <f t="shared" si="1"/>
        <v>18739</v>
      </c>
      <c r="BZ9" s="7">
        <f t="shared" si="1"/>
        <v>18739</v>
      </c>
      <c r="CA9" s="7">
        <f t="shared" si="1"/>
        <v>18739</v>
      </c>
      <c r="CB9" s="7">
        <f t="shared" si="1"/>
        <v>18739</v>
      </c>
      <c r="CC9" s="7">
        <f t="shared" si="1"/>
        <v>18739</v>
      </c>
      <c r="CD9" s="7">
        <f t="shared" si="1"/>
        <v>18739</v>
      </c>
      <c r="CE9" s="7">
        <f t="shared" si="1"/>
        <v>18739</v>
      </c>
      <c r="CF9" s="7">
        <f t="shared" si="1"/>
        <v>18739</v>
      </c>
      <c r="CG9" s="7">
        <f t="shared" si="1"/>
        <v>18739</v>
      </c>
      <c r="CH9" s="7">
        <f t="shared" si="1"/>
        <v>18739</v>
      </c>
      <c r="CI9" s="7">
        <f t="shared" si="1"/>
        <v>18739</v>
      </c>
      <c r="CJ9" s="7">
        <f t="shared" si="1"/>
        <v>18739</v>
      </c>
      <c r="CK9" s="7">
        <f t="shared" si="1"/>
        <v>18739</v>
      </c>
      <c r="CL9" s="7">
        <f t="shared" si="1"/>
        <v>18739</v>
      </c>
      <c r="CM9" s="7">
        <f t="shared" si="1"/>
        <v>18739</v>
      </c>
      <c r="CN9" s="7">
        <f t="shared" si="1"/>
        <v>18739</v>
      </c>
      <c r="CO9" s="7">
        <f t="shared" si="1"/>
        <v>18739</v>
      </c>
      <c r="CP9" s="7">
        <f t="shared" si="1"/>
        <v>18739</v>
      </c>
      <c r="CQ9" s="7">
        <f t="shared" si="1"/>
        <v>18739</v>
      </c>
      <c r="CR9" s="7">
        <f t="shared" si="1"/>
        <v>18739</v>
      </c>
      <c r="CS9" s="7">
        <f t="shared" si="1"/>
        <v>18739</v>
      </c>
      <c r="CT9" s="7">
        <f t="shared" si="1"/>
        <v>18739</v>
      </c>
      <c r="CU9" s="7">
        <f t="shared" si="1"/>
        <v>18739</v>
      </c>
      <c r="CV9" s="7">
        <f t="shared" si="1"/>
        <v>11496</v>
      </c>
      <c r="CW9" s="7">
        <f t="shared" si="1"/>
        <v>11496</v>
      </c>
      <c r="CX9" s="7">
        <f t="shared" si="1"/>
        <v>11888</v>
      </c>
      <c r="CY9" s="7">
        <f t="shared" si="1"/>
        <v>11888</v>
      </c>
      <c r="CZ9" s="7">
        <f t="shared" si="1"/>
        <v>11496</v>
      </c>
      <c r="DA9" s="7">
        <f t="shared" si="1"/>
        <v>11496</v>
      </c>
      <c r="DB9" s="7">
        <f t="shared" si="1"/>
        <v>11496</v>
      </c>
      <c r="DC9" s="7">
        <f t="shared" si="1"/>
        <v>11496</v>
      </c>
      <c r="DD9" s="7">
        <f t="shared" si="1"/>
        <v>11496</v>
      </c>
      <c r="DE9" s="7">
        <f t="shared" si="1"/>
        <v>11888</v>
      </c>
      <c r="DF9" s="7">
        <f t="shared" si="1"/>
        <v>11888</v>
      </c>
      <c r="DG9" s="7">
        <f t="shared" si="1"/>
        <v>11496</v>
      </c>
      <c r="DH9" s="7">
        <f t="shared" si="1"/>
        <v>11496</v>
      </c>
      <c r="DI9" s="7">
        <f t="shared" si="1"/>
        <v>11496</v>
      </c>
      <c r="DJ9" s="7">
        <f t="shared" si="1"/>
        <v>10713</v>
      </c>
      <c r="DK9" s="7">
        <f t="shared" si="1"/>
        <v>10713</v>
      </c>
      <c r="DL9" s="7">
        <f t="shared" si="1"/>
        <v>11262</v>
      </c>
      <c r="DM9" s="7">
        <f t="shared" si="1"/>
        <v>11262</v>
      </c>
      <c r="DN9" s="7">
        <f t="shared" si="1"/>
        <v>10713</v>
      </c>
      <c r="DO9" s="7">
        <f t="shared" si="1"/>
        <v>10713</v>
      </c>
      <c r="DP9" s="7">
        <f t="shared" si="1"/>
        <v>10713</v>
      </c>
      <c r="DQ9" s="7">
        <f t="shared" si="1"/>
        <v>10713</v>
      </c>
      <c r="DR9" s="7">
        <f t="shared" si="1"/>
        <v>10713</v>
      </c>
      <c r="DS9" s="7">
        <f t="shared" si="1"/>
        <v>11262</v>
      </c>
      <c r="DT9" s="7">
        <f t="shared" si="1"/>
        <v>11262</v>
      </c>
      <c r="DU9" s="7">
        <f t="shared" si="1"/>
        <v>10713</v>
      </c>
      <c r="DV9" s="7">
        <f t="shared" si="1"/>
        <v>10713</v>
      </c>
      <c r="DW9" s="7">
        <f t="shared" si="1"/>
        <v>10713</v>
      </c>
      <c r="DX9" s="7">
        <f t="shared" si="1"/>
        <v>10713</v>
      </c>
      <c r="DY9" s="7">
        <f t="shared" si="1"/>
        <v>11496</v>
      </c>
      <c r="DZ9" s="7">
        <f t="shared" ref="DZ9:GK9" si="2">DZ6</f>
        <v>11262</v>
      </c>
      <c r="EA9" s="7">
        <f t="shared" si="2"/>
        <v>11262</v>
      </c>
      <c r="EB9" s="7">
        <f t="shared" si="2"/>
        <v>11262</v>
      </c>
      <c r="EC9" s="7">
        <f t="shared" si="2"/>
        <v>10322</v>
      </c>
      <c r="ED9" s="7">
        <f t="shared" si="2"/>
        <v>10322</v>
      </c>
      <c r="EE9" s="7">
        <f t="shared" si="2"/>
        <v>10322</v>
      </c>
      <c r="EF9" s="7">
        <f t="shared" si="2"/>
        <v>10322</v>
      </c>
      <c r="EG9" s="7">
        <f t="shared" si="2"/>
        <v>10322</v>
      </c>
      <c r="EH9" s="7">
        <f t="shared" si="2"/>
        <v>11262</v>
      </c>
      <c r="EI9" s="7">
        <f t="shared" si="2"/>
        <v>11262</v>
      </c>
      <c r="EJ9" s="7">
        <f t="shared" si="2"/>
        <v>11262</v>
      </c>
      <c r="EK9" s="7">
        <f t="shared" si="2"/>
        <v>10087</v>
      </c>
      <c r="EL9" s="7">
        <f t="shared" si="2"/>
        <v>10087</v>
      </c>
      <c r="EM9" s="7">
        <f t="shared" si="2"/>
        <v>10087</v>
      </c>
      <c r="EN9" s="7">
        <f t="shared" si="2"/>
        <v>10322</v>
      </c>
      <c r="EO9" s="7">
        <f t="shared" si="2"/>
        <v>10322</v>
      </c>
      <c r="EP9" s="7">
        <f t="shared" si="2"/>
        <v>10087</v>
      </c>
      <c r="EQ9" s="7">
        <f t="shared" si="2"/>
        <v>10087</v>
      </c>
      <c r="ER9" s="7">
        <f t="shared" si="2"/>
        <v>10087</v>
      </c>
      <c r="ES9" s="7">
        <f t="shared" si="2"/>
        <v>10087</v>
      </c>
      <c r="ET9" s="7">
        <f t="shared" si="2"/>
        <v>10087</v>
      </c>
      <c r="EU9" s="7">
        <f t="shared" si="2"/>
        <v>10322</v>
      </c>
      <c r="EV9" s="7">
        <f t="shared" si="2"/>
        <v>10322</v>
      </c>
      <c r="EW9" s="7">
        <f t="shared" si="2"/>
        <v>10087</v>
      </c>
      <c r="EX9" s="7">
        <f t="shared" si="2"/>
        <v>10087</v>
      </c>
      <c r="EY9" s="7">
        <f t="shared" si="2"/>
        <v>10087</v>
      </c>
      <c r="EZ9" s="7">
        <f t="shared" si="2"/>
        <v>10087</v>
      </c>
      <c r="FA9" s="7">
        <f t="shared" si="2"/>
        <v>10087</v>
      </c>
      <c r="FB9" s="7">
        <f t="shared" si="2"/>
        <v>10322</v>
      </c>
      <c r="FC9" s="7">
        <f t="shared" si="2"/>
        <v>10322</v>
      </c>
      <c r="FD9" s="7">
        <f t="shared" si="2"/>
        <v>11496</v>
      </c>
      <c r="FE9" s="7">
        <f t="shared" si="2"/>
        <v>10322</v>
      </c>
      <c r="FF9" s="7">
        <f t="shared" si="2"/>
        <v>10322</v>
      </c>
      <c r="FG9" s="7">
        <f t="shared" si="2"/>
        <v>10322</v>
      </c>
      <c r="FH9" s="7">
        <f t="shared" si="2"/>
        <v>10322</v>
      </c>
      <c r="FI9" s="7">
        <f t="shared" si="2"/>
        <v>16194</v>
      </c>
      <c r="FJ9" s="7">
        <f t="shared" si="2"/>
        <v>16194</v>
      </c>
      <c r="FK9" s="7">
        <f t="shared" si="2"/>
        <v>16194</v>
      </c>
      <c r="FL9" s="7">
        <f t="shared" si="2"/>
        <v>16194</v>
      </c>
      <c r="FM9" s="7">
        <f t="shared" si="2"/>
        <v>16194</v>
      </c>
      <c r="FN9" s="7">
        <f t="shared" si="2"/>
        <v>16194</v>
      </c>
      <c r="FO9" s="7">
        <f t="shared" si="2"/>
        <v>16194</v>
      </c>
      <c r="FP9" s="7">
        <f t="shared" si="2"/>
        <v>16194</v>
      </c>
      <c r="FQ9" s="7">
        <f t="shared" si="2"/>
        <v>16194</v>
      </c>
      <c r="FR9" s="7">
        <f t="shared" si="2"/>
        <v>16194</v>
      </c>
      <c r="FS9" s="7">
        <f t="shared" si="2"/>
        <v>16194</v>
      </c>
      <c r="FT9" s="7">
        <f t="shared" si="2"/>
        <v>16194</v>
      </c>
      <c r="FU9" s="7">
        <f t="shared" si="2"/>
        <v>16194</v>
      </c>
      <c r="FV9" s="7">
        <f t="shared" si="2"/>
        <v>16194</v>
      </c>
      <c r="FW9" s="7">
        <f t="shared" si="2"/>
        <v>16194</v>
      </c>
      <c r="FX9" s="7">
        <f t="shared" si="2"/>
        <v>16194</v>
      </c>
      <c r="FY9" s="7">
        <f t="shared" si="2"/>
        <v>16194</v>
      </c>
      <c r="FZ9" s="7">
        <f t="shared" si="2"/>
        <v>16194</v>
      </c>
      <c r="GA9" s="7">
        <f t="shared" si="2"/>
        <v>16194</v>
      </c>
      <c r="GB9" s="7">
        <f t="shared" si="2"/>
        <v>16194</v>
      </c>
      <c r="GC9" s="7">
        <f t="shared" si="2"/>
        <v>16194</v>
      </c>
      <c r="GD9" s="7">
        <f t="shared" si="2"/>
        <v>16194</v>
      </c>
      <c r="GE9" s="7">
        <f t="shared" si="2"/>
        <v>16194</v>
      </c>
      <c r="GF9" s="7">
        <f t="shared" si="2"/>
        <v>16194</v>
      </c>
      <c r="GG9" s="7">
        <f t="shared" si="2"/>
        <v>10322</v>
      </c>
      <c r="GH9" s="7">
        <f t="shared" si="2"/>
        <v>10322</v>
      </c>
      <c r="GI9" s="7">
        <f t="shared" si="2"/>
        <v>17682</v>
      </c>
      <c r="GJ9" s="7">
        <f t="shared" si="2"/>
        <v>17682</v>
      </c>
      <c r="GK9" s="7">
        <f t="shared" si="2"/>
        <v>17682</v>
      </c>
      <c r="GL9" s="7">
        <f t="shared" ref="GL9:IW9" si="3">GL6</f>
        <v>17682</v>
      </c>
      <c r="GM9" s="7">
        <f t="shared" si="3"/>
        <v>17682</v>
      </c>
      <c r="GN9" s="7">
        <f t="shared" si="3"/>
        <v>17682</v>
      </c>
      <c r="GO9" s="7">
        <f t="shared" si="3"/>
        <v>17682</v>
      </c>
      <c r="GP9" s="7">
        <f t="shared" si="3"/>
        <v>17682</v>
      </c>
      <c r="GQ9" s="7">
        <f t="shared" si="3"/>
        <v>17682</v>
      </c>
      <c r="GR9" s="7">
        <f t="shared" si="3"/>
        <v>17682</v>
      </c>
      <c r="GS9" s="7">
        <f t="shared" si="3"/>
        <v>12984</v>
      </c>
      <c r="GT9" s="7">
        <f t="shared" si="3"/>
        <v>12984</v>
      </c>
      <c r="GU9" s="7">
        <f t="shared" si="3"/>
        <v>12984</v>
      </c>
      <c r="GV9" s="7">
        <f t="shared" si="3"/>
        <v>12984</v>
      </c>
      <c r="GW9" s="7">
        <f t="shared" si="3"/>
        <v>13376</v>
      </c>
      <c r="GX9" s="7">
        <f t="shared" si="3"/>
        <v>13376</v>
      </c>
      <c r="GY9" s="7">
        <f t="shared" si="3"/>
        <v>14315</v>
      </c>
      <c r="GZ9" s="7">
        <f t="shared" si="3"/>
        <v>14315</v>
      </c>
      <c r="HA9" s="7">
        <f t="shared" si="3"/>
        <v>13376</v>
      </c>
      <c r="HB9" s="7">
        <f t="shared" si="3"/>
        <v>13376</v>
      </c>
      <c r="HC9" s="7">
        <f t="shared" si="3"/>
        <v>13376</v>
      </c>
      <c r="HD9" s="7">
        <f t="shared" si="3"/>
        <v>13376</v>
      </c>
      <c r="HE9" s="7">
        <f t="shared" si="3"/>
        <v>13376</v>
      </c>
      <c r="HF9" s="7">
        <f t="shared" si="3"/>
        <v>14315</v>
      </c>
      <c r="HG9" s="7">
        <f t="shared" si="3"/>
        <v>14315</v>
      </c>
      <c r="HH9" s="7">
        <f t="shared" si="3"/>
        <v>13376</v>
      </c>
      <c r="HI9" s="7">
        <f t="shared" si="3"/>
        <v>13376</v>
      </c>
      <c r="HJ9" s="7">
        <f t="shared" si="3"/>
        <v>13376</v>
      </c>
      <c r="HK9" s="7">
        <f t="shared" si="3"/>
        <v>13376</v>
      </c>
      <c r="HL9" s="7">
        <f t="shared" si="3"/>
        <v>13376</v>
      </c>
      <c r="HM9" s="7">
        <f t="shared" si="3"/>
        <v>11496</v>
      </c>
      <c r="HN9" s="7">
        <f t="shared" si="3"/>
        <v>14315</v>
      </c>
      <c r="HO9" s="7">
        <f t="shared" si="3"/>
        <v>13376</v>
      </c>
      <c r="HP9" s="7">
        <f t="shared" si="3"/>
        <v>13376</v>
      </c>
      <c r="HQ9" s="7">
        <f t="shared" si="3"/>
        <v>13376</v>
      </c>
      <c r="HR9" s="7">
        <f t="shared" si="3"/>
        <v>13376</v>
      </c>
      <c r="HS9" s="7">
        <f t="shared" si="3"/>
        <v>13376</v>
      </c>
      <c r="HT9" s="7">
        <f t="shared" si="3"/>
        <v>14315</v>
      </c>
      <c r="HU9" s="7">
        <f t="shared" si="3"/>
        <v>14315</v>
      </c>
      <c r="HV9" s="7">
        <f t="shared" si="3"/>
        <v>13376</v>
      </c>
      <c r="HW9" s="7">
        <f t="shared" si="3"/>
        <v>13376</v>
      </c>
      <c r="HX9" s="7">
        <f t="shared" si="3"/>
        <v>13376</v>
      </c>
      <c r="HY9" s="7">
        <f t="shared" si="3"/>
        <v>13376</v>
      </c>
      <c r="HZ9" s="7">
        <f t="shared" si="3"/>
        <v>13376</v>
      </c>
      <c r="IA9" s="7">
        <f t="shared" si="3"/>
        <v>14315</v>
      </c>
      <c r="IB9" s="7">
        <f t="shared" si="3"/>
        <v>14315</v>
      </c>
      <c r="IC9" s="7">
        <f t="shared" si="3"/>
        <v>13376</v>
      </c>
      <c r="ID9" s="7">
        <f t="shared" si="3"/>
        <v>13376</v>
      </c>
      <c r="IE9" s="7">
        <f t="shared" si="3"/>
        <v>13376</v>
      </c>
      <c r="IF9" s="7">
        <f t="shared" si="3"/>
        <v>13376</v>
      </c>
      <c r="IG9" s="7">
        <f t="shared" si="3"/>
        <v>13376</v>
      </c>
      <c r="IH9" s="7">
        <f t="shared" si="3"/>
        <v>14315</v>
      </c>
      <c r="II9" s="7">
        <f t="shared" si="3"/>
        <v>14315</v>
      </c>
      <c r="IJ9" s="7">
        <f t="shared" si="3"/>
        <v>11888</v>
      </c>
      <c r="IK9" s="7">
        <f t="shared" si="3"/>
        <v>11888</v>
      </c>
      <c r="IL9" s="7">
        <f t="shared" si="3"/>
        <v>11888</v>
      </c>
      <c r="IM9" s="7">
        <f t="shared" si="3"/>
        <v>11888</v>
      </c>
      <c r="IN9" s="7">
        <f t="shared" si="3"/>
        <v>11888</v>
      </c>
      <c r="IO9" s="7">
        <f t="shared" si="3"/>
        <v>13376</v>
      </c>
      <c r="IP9" s="7">
        <f t="shared" si="3"/>
        <v>13376</v>
      </c>
      <c r="IQ9" s="7">
        <f t="shared" si="3"/>
        <v>11496</v>
      </c>
      <c r="IR9" s="7">
        <f t="shared" si="3"/>
        <v>11496</v>
      </c>
      <c r="IS9" s="7">
        <f t="shared" si="3"/>
        <v>11496</v>
      </c>
      <c r="IT9" s="7">
        <f t="shared" si="3"/>
        <v>11496</v>
      </c>
      <c r="IU9" s="7">
        <f t="shared" si="3"/>
        <v>11496</v>
      </c>
      <c r="IV9" s="7">
        <f t="shared" si="3"/>
        <v>13376</v>
      </c>
      <c r="IW9" s="7">
        <f t="shared" si="3"/>
        <v>13376</v>
      </c>
      <c r="IX9" s="7">
        <f t="shared" ref="IX9:JV9" si="4">IX6</f>
        <v>11496</v>
      </c>
      <c r="IY9" s="7">
        <f t="shared" si="4"/>
        <v>11496</v>
      </c>
      <c r="IZ9" s="7">
        <f t="shared" si="4"/>
        <v>11496</v>
      </c>
      <c r="JA9" s="7">
        <f t="shared" si="4"/>
        <v>11496</v>
      </c>
      <c r="JB9" s="7">
        <f t="shared" si="4"/>
        <v>11496</v>
      </c>
      <c r="JC9" s="7">
        <f t="shared" si="4"/>
        <v>13376</v>
      </c>
      <c r="JD9" s="7">
        <f t="shared" si="4"/>
        <v>13376</v>
      </c>
      <c r="JE9" s="7">
        <f t="shared" si="4"/>
        <v>11496</v>
      </c>
      <c r="JF9" s="7">
        <f t="shared" si="4"/>
        <v>11496</v>
      </c>
      <c r="JG9" s="7">
        <f t="shared" si="4"/>
        <v>11496</v>
      </c>
      <c r="JH9" s="7">
        <f t="shared" si="4"/>
        <v>11496</v>
      </c>
      <c r="JI9" s="7">
        <f t="shared" si="4"/>
        <v>11496</v>
      </c>
      <c r="JJ9" s="7">
        <f t="shared" si="4"/>
        <v>13376</v>
      </c>
      <c r="JK9" s="7">
        <f t="shared" si="4"/>
        <v>13376</v>
      </c>
      <c r="JL9" s="7">
        <f t="shared" si="4"/>
        <v>11496</v>
      </c>
      <c r="JM9" s="7">
        <f t="shared" si="4"/>
        <v>11496</v>
      </c>
      <c r="JN9" s="7">
        <f t="shared" si="4"/>
        <v>11496</v>
      </c>
      <c r="JO9" s="7">
        <f t="shared" si="4"/>
        <v>11496</v>
      </c>
      <c r="JP9" s="7">
        <f t="shared" si="4"/>
        <v>11496</v>
      </c>
      <c r="JQ9" s="7">
        <f t="shared" si="4"/>
        <v>13376</v>
      </c>
      <c r="JR9" s="7">
        <f t="shared" si="4"/>
        <v>13376</v>
      </c>
      <c r="JS9" s="7">
        <f t="shared" si="4"/>
        <v>12436</v>
      </c>
      <c r="JT9" s="7">
        <f t="shared" si="4"/>
        <v>12436</v>
      </c>
      <c r="JU9" s="7">
        <f t="shared" si="4"/>
        <v>12436</v>
      </c>
      <c r="JV9" s="7">
        <f t="shared" si="4"/>
        <v>12436</v>
      </c>
    </row>
    <row r="10" spans="1:282" s="53" customFormat="1" x14ac:dyDescent="0.2">
      <c r="A10" s="88">
        <v>2</v>
      </c>
      <c r="B10" s="7" t="e">
        <f>B7</f>
        <v>#REF!</v>
      </c>
      <c r="C10" s="7" t="e">
        <f t="shared" si="0"/>
        <v>#REF!</v>
      </c>
      <c r="D10" s="7" t="e">
        <f t="shared" si="0"/>
        <v>#REF!</v>
      </c>
      <c r="E10" s="7" t="e">
        <f t="shared" si="0"/>
        <v>#REF!</v>
      </c>
      <c r="F10" s="7" t="e">
        <f t="shared" si="0"/>
        <v>#REF!</v>
      </c>
      <c r="G10" s="7" t="e">
        <f t="shared" si="0"/>
        <v>#REF!</v>
      </c>
      <c r="H10" s="7">
        <f t="shared" si="0"/>
        <v>30954</v>
      </c>
      <c r="I10" s="7">
        <f t="shared" si="0"/>
        <v>42307</v>
      </c>
      <c r="J10" s="7">
        <f t="shared" si="0"/>
        <v>42307</v>
      </c>
      <c r="K10" s="7">
        <f t="shared" si="0"/>
        <v>42307</v>
      </c>
      <c r="L10" s="7">
        <f t="shared" si="0"/>
        <v>36826</v>
      </c>
      <c r="M10" s="7">
        <f t="shared" si="0"/>
        <v>36826</v>
      </c>
      <c r="N10" s="7">
        <f t="shared" si="0"/>
        <v>36826</v>
      </c>
      <c r="O10" s="7">
        <f t="shared" si="0"/>
        <v>36826</v>
      </c>
      <c r="P10" s="7">
        <f t="shared" si="0"/>
        <v>36826</v>
      </c>
      <c r="Q10" s="7">
        <f t="shared" si="0"/>
        <v>36826</v>
      </c>
      <c r="R10" s="7">
        <f t="shared" si="0"/>
        <v>30093</v>
      </c>
      <c r="S10" s="7">
        <f t="shared" si="0"/>
        <v>17173</v>
      </c>
      <c r="T10" s="7">
        <f t="shared" si="0"/>
        <v>17173</v>
      </c>
      <c r="U10" s="7">
        <f t="shared" si="0"/>
        <v>17173</v>
      </c>
      <c r="V10" s="7">
        <f t="shared" si="0"/>
        <v>17173</v>
      </c>
      <c r="W10" s="7">
        <f t="shared" si="0"/>
        <v>17173</v>
      </c>
      <c r="X10" s="7">
        <f t="shared" si="0"/>
        <v>18739</v>
      </c>
      <c r="Y10" s="7">
        <f t="shared" si="0"/>
        <v>18739</v>
      </c>
      <c r="Z10" s="7">
        <f t="shared" si="0"/>
        <v>18739</v>
      </c>
      <c r="AA10" s="7">
        <f t="shared" si="0"/>
        <v>18739</v>
      </c>
      <c r="AB10" s="7">
        <f t="shared" si="0"/>
        <v>18739</v>
      </c>
      <c r="AC10" s="7">
        <f t="shared" si="0"/>
        <v>17173</v>
      </c>
      <c r="AD10" s="7">
        <f t="shared" si="0"/>
        <v>17173</v>
      </c>
      <c r="AE10" s="7">
        <f t="shared" si="0"/>
        <v>17173</v>
      </c>
      <c r="AF10" s="7">
        <f t="shared" si="0"/>
        <v>17173</v>
      </c>
      <c r="AG10" s="7">
        <f t="shared" si="0"/>
        <v>17173</v>
      </c>
      <c r="AH10" s="7">
        <f t="shared" si="0"/>
        <v>20305</v>
      </c>
      <c r="AI10" s="7">
        <f t="shared" si="0"/>
        <v>20305</v>
      </c>
      <c r="AJ10" s="7">
        <f t="shared" si="0"/>
        <v>20305</v>
      </c>
      <c r="AK10" s="7">
        <f t="shared" si="0"/>
        <v>20305</v>
      </c>
      <c r="AL10" s="7">
        <f t="shared" si="0"/>
        <v>20305</v>
      </c>
      <c r="AM10" s="7">
        <f t="shared" si="0"/>
        <v>21871</v>
      </c>
      <c r="AN10" s="7">
        <f t="shared" si="0"/>
        <v>23829</v>
      </c>
      <c r="AO10" s="7">
        <f t="shared" si="0"/>
        <v>24220</v>
      </c>
      <c r="AP10" s="7">
        <f t="shared" si="0"/>
        <v>24220</v>
      </c>
      <c r="AQ10" s="7">
        <f t="shared" si="0"/>
        <v>24220</v>
      </c>
      <c r="AR10" s="7">
        <f t="shared" si="0"/>
        <v>24220</v>
      </c>
      <c r="AS10" s="7">
        <f t="shared" si="0"/>
        <v>24220</v>
      </c>
      <c r="AT10" s="7">
        <f t="shared" si="0"/>
        <v>24220</v>
      </c>
      <c r="AU10" s="7">
        <f t="shared" si="0"/>
        <v>24220</v>
      </c>
      <c r="AV10" s="7">
        <f t="shared" si="0"/>
        <v>24220</v>
      </c>
      <c r="AW10" s="7">
        <f t="shared" si="0"/>
        <v>24220</v>
      </c>
      <c r="AX10" s="7">
        <f t="shared" si="0"/>
        <v>24220</v>
      </c>
      <c r="AY10" s="7">
        <f t="shared" si="0"/>
        <v>22654</v>
      </c>
      <c r="AZ10" s="7">
        <f t="shared" si="0"/>
        <v>22654</v>
      </c>
      <c r="BA10" s="7">
        <f t="shared" si="0"/>
        <v>24220</v>
      </c>
      <c r="BB10" s="7">
        <f t="shared" si="0"/>
        <v>24220</v>
      </c>
      <c r="BC10" s="7">
        <f t="shared" si="0"/>
        <v>25786</v>
      </c>
      <c r="BD10" s="7">
        <f t="shared" si="0"/>
        <v>27744</v>
      </c>
      <c r="BE10" s="7">
        <f t="shared" si="0"/>
        <v>27744</v>
      </c>
      <c r="BF10" s="7">
        <f t="shared" si="0"/>
        <v>27744</v>
      </c>
      <c r="BG10" s="7">
        <f t="shared" si="0"/>
        <v>27744</v>
      </c>
      <c r="BH10" s="7">
        <f t="shared" si="0"/>
        <v>29701</v>
      </c>
      <c r="BI10" s="7">
        <f t="shared" si="0"/>
        <v>32050</v>
      </c>
      <c r="BJ10" s="7">
        <f t="shared" si="0"/>
        <v>32050</v>
      </c>
      <c r="BK10" s="7">
        <f t="shared" si="0"/>
        <v>29701</v>
      </c>
      <c r="BL10" s="7">
        <f t="shared" si="0"/>
        <v>25786</v>
      </c>
      <c r="BM10" s="7">
        <f t="shared" si="0"/>
        <v>25786</v>
      </c>
      <c r="BN10" s="7">
        <f t="shared" si="0"/>
        <v>27744</v>
      </c>
      <c r="BO10" s="7">
        <f t="shared" si="1"/>
        <v>27744</v>
      </c>
      <c r="BP10" s="7">
        <f t="shared" si="1"/>
        <v>21088</v>
      </c>
      <c r="BQ10" s="7">
        <f t="shared" si="1"/>
        <v>21441</v>
      </c>
      <c r="BR10" s="7">
        <f t="shared" si="1"/>
        <v>21441</v>
      </c>
      <c r="BS10" s="7">
        <f t="shared" si="1"/>
        <v>21441</v>
      </c>
      <c r="BT10" s="7">
        <f t="shared" si="1"/>
        <v>20266</v>
      </c>
      <c r="BU10" s="7">
        <f t="shared" si="1"/>
        <v>20266</v>
      </c>
      <c r="BV10" s="7">
        <f t="shared" si="1"/>
        <v>21441</v>
      </c>
      <c r="BW10" s="7">
        <f t="shared" si="1"/>
        <v>21441</v>
      </c>
      <c r="BX10" s="7">
        <f t="shared" si="1"/>
        <v>21441</v>
      </c>
      <c r="BY10" s="7">
        <f t="shared" si="1"/>
        <v>20266</v>
      </c>
      <c r="BZ10" s="7">
        <f t="shared" si="1"/>
        <v>20266</v>
      </c>
      <c r="CA10" s="7">
        <f t="shared" si="1"/>
        <v>20266</v>
      </c>
      <c r="CB10" s="7">
        <f t="shared" si="1"/>
        <v>20266</v>
      </c>
      <c r="CC10" s="7">
        <f t="shared" si="1"/>
        <v>20266</v>
      </c>
      <c r="CD10" s="7">
        <f t="shared" si="1"/>
        <v>20266</v>
      </c>
      <c r="CE10" s="7">
        <f t="shared" si="1"/>
        <v>20266</v>
      </c>
      <c r="CF10" s="7">
        <f t="shared" si="1"/>
        <v>20266</v>
      </c>
      <c r="CG10" s="7">
        <f t="shared" si="1"/>
        <v>20266</v>
      </c>
      <c r="CH10" s="7">
        <f t="shared" si="1"/>
        <v>20266</v>
      </c>
      <c r="CI10" s="7">
        <f t="shared" si="1"/>
        <v>20266</v>
      </c>
      <c r="CJ10" s="7">
        <f t="shared" si="1"/>
        <v>20266</v>
      </c>
      <c r="CK10" s="7">
        <f t="shared" si="1"/>
        <v>20266</v>
      </c>
      <c r="CL10" s="7">
        <f t="shared" si="1"/>
        <v>20266</v>
      </c>
      <c r="CM10" s="7">
        <f t="shared" si="1"/>
        <v>20266</v>
      </c>
      <c r="CN10" s="7">
        <f t="shared" si="1"/>
        <v>20266</v>
      </c>
      <c r="CO10" s="7">
        <f t="shared" si="1"/>
        <v>20266</v>
      </c>
      <c r="CP10" s="7">
        <f t="shared" si="1"/>
        <v>20266</v>
      </c>
      <c r="CQ10" s="7">
        <f t="shared" si="1"/>
        <v>20266</v>
      </c>
      <c r="CR10" s="7">
        <f t="shared" si="1"/>
        <v>20266</v>
      </c>
      <c r="CS10" s="7">
        <f t="shared" si="1"/>
        <v>20266</v>
      </c>
      <c r="CT10" s="7">
        <f t="shared" si="1"/>
        <v>20266</v>
      </c>
      <c r="CU10" s="7">
        <f t="shared" si="1"/>
        <v>20266</v>
      </c>
      <c r="CV10" s="7">
        <f t="shared" si="1"/>
        <v>12945</v>
      </c>
      <c r="CW10" s="7">
        <f t="shared" si="1"/>
        <v>12945</v>
      </c>
      <c r="CX10" s="7">
        <f t="shared" si="1"/>
        <v>13336</v>
      </c>
      <c r="CY10" s="7">
        <f t="shared" si="1"/>
        <v>13336</v>
      </c>
      <c r="CZ10" s="7">
        <f t="shared" si="1"/>
        <v>12945</v>
      </c>
      <c r="DA10" s="7">
        <f t="shared" si="1"/>
        <v>12945</v>
      </c>
      <c r="DB10" s="7">
        <f t="shared" si="1"/>
        <v>12945</v>
      </c>
      <c r="DC10" s="7">
        <f t="shared" si="1"/>
        <v>12945</v>
      </c>
      <c r="DD10" s="7">
        <f t="shared" si="1"/>
        <v>12945</v>
      </c>
      <c r="DE10" s="7">
        <f t="shared" si="1"/>
        <v>13336</v>
      </c>
      <c r="DF10" s="7">
        <f t="shared" si="1"/>
        <v>13336</v>
      </c>
      <c r="DG10" s="7">
        <f t="shared" si="1"/>
        <v>12945</v>
      </c>
      <c r="DH10" s="7">
        <f t="shared" si="1"/>
        <v>12945</v>
      </c>
      <c r="DI10" s="7">
        <f t="shared" si="1"/>
        <v>12945</v>
      </c>
      <c r="DJ10" s="7">
        <f t="shared" si="1"/>
        <v>12162</v>
      </c>
      <c r="DK10" s="7">
        <f t="shared" si="1"/>
        <v>12162</v>
      </c>
      <c r="DL10" s="7">
        <f t="shared" si="1"/>
        <v>12710</v>
      </c>
      <c r="DM10" s="7">
        <f t="shared" si="1"/>
        <v>12710</v>
      </c>
      <c r="DN10" s="7">
        <f t="shared" si="1"/>
        <v>12162</v>
      </c>
      <c r="DO10" s="7">
        <f t="shared" si="1"/>
        <v>12162</v>
      </c>
      <c r="DP10" s="7">
        <f t="shared" si="1"/>
        <v>12162</v>
      </c>
      <c r="DQ10" s="7">
        <f t="shared" si="1"/>
        <v>12162</v>
      </c>
      <c r="DR10" s="7">
        <f t="shared" si="1"/>
        <v>12162</v>
      </c>
      <c r="DS10" s="7">
        <f t="shared" si="1"/>
        <v>12710</v>
      </c>
      <c r="DT10" s="7">
        <f t="shared" si="1"/>
        <v>12710</v>
      </c>
      <c r="DU10" s="7">
        <f t="shared" si="1"/>
        <v>12162</v>
      </c>
      <c r="DV10" s="7">
        <f t="shared" si="1"/>
        <v>12162</v>
      </c>
      <c r="DW10" s="7">
        <f t="shared" si="1"/>
        <v>12162</v>
      </c>
      <c r="DX10" s="7">
        <f t="shared" si="1"/>
        <v>12162</v>
      </c>
      <c r="DY10" s="7">
        <f t="shared" si="1"/>
        <v>12945</v>
      </c>
      <c r="DZ10" s="7">
        <f t="shared" ref="DZ10:GK10" si="5">DZ7</f>
        <v>12710</v>
      </c>
      <c r="EA10" s="7">
        <f t="shared" si="5"/>
        <v>12710</v>
      </c>
      <c r="EB10" s="7">
        <f t="shared" si="5"/>
        <v>12710</v>
      </c>
      <c r="EC10" s="7">
        <f t="shared" si="5"/>
        <v>11770</v>
      </c>
      <c r="ED10" s="7">
        <f t="shared" si="5"/>
        <v>11770</v>
      </c>
      <c r="EE10" s="7">
        <f t="shared" si="5"/>
        <v>11770</v>
      </c>
      <c r="EF10" s="7">
        <f t="shared" si="5"/>
        <v>11770</v>
      </c>
      <c r="EG10" s="7">
        <f t="shared" si="5"/>
        <v>11770</v>
      </c>
      <c r="EH10" s="7">
        <f t="shared" si="5"/>
        <v>12710</v>
      </c>
      <c r="EI10" s="7">
        <f t="shared" si="5"/>
        <v>12710</v>
      </c>
      <c r="EJ10" s="7">
        <f t="shared" si="5"/>
        <v>12710</v>
      </c>
      <c r="EK10" s="7">
        <f t="shared" si="5"/>
        <v>11536</v>
      </c>
      <c r="EL10" s="7">
        <f t="shared" si="5"/>
        <v>11536</v>
      </c>
      <c r="EM10" s="7">
        <f t="shared" si="5"/>
        <v>11536</v>
      </c>
      <c r="EN10" s="7">
        <f t="shared" si="5"/>
        <v>11770</v>
      </c>
      <c r="EO10" s="7">
        <f t="shared" si="5"/>
        <v>11770</v>
      </c>
      <c r="EP10" s="7">
        <f t="shared" si="5"/>
        <v>11536</v>
      </c>
      <c r="EQ10" s="7">
        <f t="shared" si="5"/>
        <v>11536</v>
      </c>
      <c r="ER10" s="7">
        <f t="shared" si="5"/>
        <v>11536</v>
      </c>
      <c r="ES10" s="7">
        <f t="shared" si="5"/>
        <v>11536</v>
      </c>
      <c r="ET10" s="7">
        <f t="shared" si="5"/>
        <v>11536</v>
      </c>
      <c r="EU10" s="7">
        <f t="shared" si="5"/>
        <v>11770</v>
      </c>
      <c r="EV10" s="7">
        <f t="shared" si="5"/>
        <v>11770</v>
      </c>
      <c r="EW10" s="7">
        <f t="shared" si="5"/>
        <v>11536</v>
      </c>
      <c r="EX10" s="7">
        <f t="shared" si="5"/>
        <v>11536</v>
      </c>
      <c r="EY10" s="7">
        <f t="shared" si="5"/>
        <v>11536</v>
      </c>
      <c r="EZ10" s="7">
        <f t="shared" si="5"/>
        <v>11536</v>
      </c>
      <c r="FA10" s="7">
        <f t="shared" si="5"/>
        <v>11536</v>
      </c>
      <c r="FB10" s="7">
        <f t="shared" si="5"/>
        <v>11770</v>
      </c>
      <c r="FC10" s="7">
        <f t="shared" si="5"/>
        <v>11770</v>
      </c>
      <c r="FD10" s="7">
        <f t="shared" si="5"/>
        <v>12945</v>
      </c>
      <c r="FE10" s="7">
        <f t="shared" si="5"/>
        <v>11770</v>
      </c>
      <c r="FF10" s="7">
        <f t="shared" si="5"/>
        <v>11770</v>
      </c>
      <c r="FG10" s="7">
        <f t="shared" si="5"/>
        <v>11770</v>
      </c>
      <c r="FH10" s="7">
        <f t="shared" si="5"/>
        <v>11770</v>
      </c>
      <c r="FI10" s="7">
        <f t="shared" si="5"/>
        <v>17643</v>
      </c>
      <c r="FJ10" s="7">
        <f t="shared" si="5"/>
        <v>17643</v>
      </c>
      <c r="FK10" s="7">
        <f t="shared" si="5"/>
        <v>17643</v>
      </c>
      <c r="FL10" s="7">
        <f t="shared" si="5"/>
        <v>17643</v>
      </c>
      <c r="FM10" s="7">
        <f t="shared" si="5"/>
        <v>17643</v>
      </c>
      <c r="FN10" s="7">
        <f t="shared" si="5"/>
        <v>17643</v>
      </c>
      <c r="FO10" s="7">
        <f t="shared" si="5"/>
        <v>17643</v>
      </c>
      <c r="FP10" s="7">
        <f t="shared" si="5"/>
        <v>17643</v>
      </c>
      <c r="FQ10" s="7">
        <f t="shared" si="5"/>
        <v>17643</v>
      </c>
      <c r="FR10" s="7">
        <f t="shared" si="5"/>
        <v>17643</v>
      </c>
      <c r="FS10" s="7">
        <f t="shared" si="5"/>
        <v>17643</v>
      </c>
      <c r="FT10" s="7">
        <f t="shared" si="5"/>
        <v>17643</v>
      </c>
      <c r="FU10" s="7">
        <f t="shared" si="5"/>
        <v>17643</v>
      </c>
      <c r="FV10" s="7">
        <f t="shared" si="5"/>
        <v>17643</v>
      </c>
      <c r="FW10" s="7">
        <f t="shared" si="5"/>
        <v>17643</v>
      </c>
      <c r="FX10" s="7">
        <f t="shared" si="5"/>
        <v>17643</v>
      </c>
      <c r="FY10" s="7">
        <f t="shared" si="5"/>
        <v>17643</v>
      </c>
      <c r="FZ10" s="7">
        <f t="shared" si="5"/>
        <v>17643</v>
      </c>
      <c r="GA10" s="7">
        <f t="shared" si="5"/>
        <v>17643</v>
      </c>
      <c r="GB10" s="7">
        <f t="shared" si="5"/>
        <v>17643</v>
      </c>
      <c r="GC10" s="7">
        <f t="shared" si="5"/>
        <v>17643</v>
      </c>
      <c r="GD10" s="7">
        <f t="shared" si="5"/>
        <v>17643</v>
      </c>
      <c r="GE10" s="7">
        <f t="shared" si="5"/>
        <v>17643</v>
      </c>
      <c r="GF10" s="7">
        <f t="shared" si="5"/>
        <v>17643</v>
      </c>
      <c r="GG10" s="7">
        <f t="shared" si="5"/>
        <v>11770</v>
      </c>
      <c r="GH10" s="7">
        <f t="shared" si="5"/>
        <v>11770</v>
      </c>
      <c r="GI10" s="7">
        <f t="shared" si="5"/>
        <v>19131</v>
      </c>
      <c r="GJ10" s="7">
        <f t="shared" si="5"/>
        <v>19131</v>
      </c>
      <c r="GK10" s="7">
        <f t="shared" si="5"/>
        <v>19131</v>
      </c>
      <c r="GL10" s="7">
        <f t="shared" ref="GL10:IW10" si="6">GL7</f>
        <v>19131</v>
      </c>
      <c r="GM10" s="7">
        <f t="shared" si="6"/>
        <v>19131</v>
      </c>
      <c r="GN10" s="7">
        <f t="shared" si="6"/>
        <v>19131</v>
      </c>
      <c r="GO10" s="7">
        <f t="shared" si="6"/>
        <v>19131</v>
      </c>
      <c r="GP10" s="7">
        <f t="shared" si="6"/>
        <v>19131</v>
      </c>
      <c r="GQ10" s="7">
        <f t="shared" si="6"/>
        <v>19131</v>
      </c>
      <c r="GR10" s="7">
        <f t="shared" si="6"/>
        <v>19131</v>
      </c>
      <c r="GS10" s="7">
        <f t="shared" si="6"/>
        <v>14433</v>
      </c>
      <c r="GT10" s="7">
        <f t="shared" si="6"/>
        <v>14433</v>
      </c>
      <c r="GU10" s="7">
        <f t="shared" si="6"/>
        <v>14433</v>
      </c>
      <c r="GV10" s="7">
        <f t="shared" si="6"/>
        <v>14433</v>
      </c>
      <c r="GW10" s="7">
        <f t="shared" si="6"/>
        <v>14824</v>
      </c>
      <c r="GX10" s="7">
        <f t="shared" si="6"/>
        <v>14824</v>
      </c>
      <c r="GY10" s="7">
        <f t="shared" si="6"/>
        <v>15764</v>
      </c>
      <c r="GZ10" s="7">
        <f t="shared" si="6"/>
        <v>15764</v>
      </c>
      <c r="HA10" s="7">
        <f t="shared" si="6"/>
        <v>14824</v>
      </c>
      <c r="HB10" s="7">
        <f t="shared" si="6"/>
        <v>14824</v>
      </c>
      <c r="HC10" s="7">
        <f t="shared" si="6"/>
        <v>14824</v>
      </c>
      <c r="HD10" s="7">
        <f t="shared" si="6"/>
        <v>14824</v>
      </c>
      <c r="HE10" s="7">
        <f t="shared" si="6"/>
        <v>14824</v>
      </c>
      <c r="HF10" s="7">
        <f t="shared" si="6"/>
        <v>15764</v>
      </c>
      <c r="HG10" s="7">
        <f t="shared" si="6"/>
        <v>15764</v>
      </c>
      <c r="HH10" s="7">
        <f t="shared" si="6"/>
        <v>14824</v>
      </c>
      <c r="HI10" s="7">
        <f t="shared" si="6"/>
        <v>14824</v>
      </c>
      <c r="HJ10" s="7">
        <f t="shared" si="6"/>
        <v>14824</v>
      </c>
      <c r="HK10" s="7">
        <f t="shared" si="6"/>
        <v>14824</v>
      </c>
      <c r="HL10" s="7">
        <f t="shared" si="6"/>
        <v>14824</v>
      </c>
      <c r="HM10" s="7">
        <f t="shared" si="6"/>
        <v>12945</v>
      </c>
      <c r="HN10" s="7">
        <f t="shared" si="6"/>
        <v>15764</v>
      </c>
      <c r="HO10" s="7">
        <f t="shared" si="6"/>
        <v>14824</v>
      </c>
      <c r="HP10" s="7">
        <f t="shared" si="6"/>
        <v>14824</v>
      </c>
      <c r="HQ10" s="7">
        <f t="shared" si="6"/>
        <v>14824</v>
      </c>
      <c r="HR10" s="7">
        <f t="shared" si="6"/>
        <v>14824</v>
      </c>
      <c r="HS10" s="7">
        <f t="shared" si="6"/>
        <v>14824</v>
      </c>
      <c r="HT10" s="7">
        <f t="shared" si="6"/>
        <v>15764</v>
      </c>
      <c r="HU10" s="7">
        <f t="shared" si="6"/>
        <v>15764</v>
      </c>
      <c r="HV10" s="7">
        <f t="shared" si="6"/>
        <v>14824</v>
      </c>
      <c r="HW10" s="7">
        <f t="shared" si="6"/>
        <v>14824</v>
      </c>
      <c r="HX10" s="7">
        <f t="shared" si="6"/>
        <v>14824</v>
      </c>
      <c r="HY10" s="7">
        <f t="shared" si="6"/>
        <v>14824</v>
      </c>
      <c r="HZ10" s="7">
        <f t="shared" si="6"/>
        <v>14824</v>
      </c>
      <c r="IA10" s="7">
        <f t="shared" si="6"/>
        <v>15764</v>
      </c>
      <c r="IB10" s="7">
        <f t="shared" si="6"/>
        <v>15764</v>
      </c>
      <c r="IC10" s="7">
        <f t="shared" si="6"/>
        <v>14824</v>
      </c>
      <c r="ID10" s="7">
        <f t="shared" si="6"/>
        <v>14824</v>
      </c>
      <c r="IE10" s="7">
        <f t="shared" si="6"/>
        <v>14824</v>
      </c>
      <c r="IF10" s="7">
        <f t="shared" si="6"/>
        <v>14824</v>
      </c>
      <c r="IG10" s="7">
        <f t="shared" si="6"/>
        <v>14824</v>
      </c>
      <c r="IH10" s="7">
        <f t="shared" si="6"/>
        <v>15764</v>
      </c>
      <c r="II10" s="7">
        <f t="shared" si="6"/>
        <v>15764</v>
      </c>
      <c r="IJ10" s="7">
        <f t="shared" si="6"/>
        <v>13336</v>
      </c>
      <c r="IK10" s="7">
        <f t="shared" si="6"/>
        <v>13336</v>
      </c>
      <c r="IL10" s="7">
        <f t="shared" si="6"/>
        <v>13336</v>
      </c>
      <c r="IM10" s="7">
        <f t="shared" si="6"/>
        <v>13336</v>
      </c>
      <c r="IN10" s="7">
        <f t="shared" si="6"/>
        <v>13336</v>
      </c>
      <c r="IO10" s="7">
        <f t="shared" si="6"/>
        <v>14824</v>
      </c>
      <c r="IP10" s="7">
        <f t="shared" si="6"/>
        <v>14824</v>
      </c>
      <c r="IQ10" s="7">
        <f t="shared" si="6"/>
        <v>12945</v>
      </c>
      <c r="IR10" s="7">
        <f t="shared" si="6"/>
        <v>12945</v>
      </c>
      <c r="IS10" s="7">
        <f t="shared" si="6"/>
        <v>12945</v>
      </c>
      <c r="IT10" s="7">
        <f t="shared" si="6"/>
        <v>12945</v>
      </c>
      <c r="IU10" s="7">
        <f t="shared" si="6"/>
        <v>12945</v>
      </c>
      <c r="IV10" s="7">
        <f t="shared" si="6"/>
        <v>14824</v>
      </c>
      <c r="IW10" s="7">
        <f t="shared" si="6"/>
        <v>14824</v>
      </c>
      <c r="IX10" s="7">
        <f t="shared" ref="IX10:JV10" si="7">IX7</f>
        <v>12945</v>
      </c>
      <c r="IY10" s="7">
        <f t="shared" si="7"/>
        <v>12945</v>
      </c>
      <c r="IZ10" s="7">
        <f t="shared" si="7"/>
        <v>12945</v>
      </c>
      <c r="JA10" s="7">
        <f t="shared" si="7"/>
        <v>12945</v>
      </c>
      <c r="JB10" s="7">
        <f t="shared" si="7"/>
        <v>12945</v>
      </c>
      <c r="JC10" s="7">
        <f t="shared" si="7"/>
        <v>14824</v>
      </c>
      <c r="JD10" s="7">
        <f t="shared" si="7"/>
        <v>14824</v>
      </c>
      <c r="JE10" s="7">
        <f t="shared" si="7"/>
        <v>12945</v>
      </c>
      <c r="JF10" s="7">
        <f t="shared" si="7"/>
        <v>12945</v>
      </c>
      <c r="JG10" s="7">
        <f t="shared" si="7"/>
        <v>12945</v>
      </c>
      <c r="JH10" s="7">
        <f t="shared" si="7"/>
        <v>12945</v>
      </c>
      <c r="JI10" s="7">
        <f t="shared" si="7"/>
        <v>12945</v>
      </c>
      <c r="JJ10" s="7">
        <f t="shared" si="7"/>
        <v>14824</v>
      </c>
      <c r="JK10" s="7">
        <f t="shared" si="7"/>
        <v>14824</v>
      </c>
      <c r="JL10" s="7">
        <f t="shared" si="7"/>
        <v>12945</v>
      </c>
      <c r="JM10" s="7">
        <f t="shared" si="7"/>
        <v>12945</v>
      </c>
      <c r="JN10" s="7">
        <f t="shared" si="7"/>
        <v>12945</v>
      </c>
      <c r="JO10" s="7">
        <f t="shared" si="7"/>
        <v>12945</v>
      </c>
      <c r="JP10" s="7">
        <f t="shared" si="7"/>
        <v>12945</v>
      </c>
      <c r="JQ10" s="7">
        <f t="shared" si="7"/>
        <v>14824</v>
      </c>
      <c r="JR10" s="7">
        <f t="shared" si="7"/>
        <v>14824</v>
      </c>
      <c r="JS10" s="7">
        <f t="shared" si="7"/>
        <v>13885</v>
      </c>
      <c r="JT10" s="7">
        <f t="shared" si="7"/>
        <v>13885</v>
      </c>
      <c r="JU10" s="7">
        <f t="shared" si="7"/>
        <v>13885</v>
      </c>
      <c r="JV10" s="7">
        <f t="shared" si="7"/>
        <v>13885</v>
      </c>
    </row>
    <row r="11" spans="1:282" s="50" customFormat="1" x14ac:dyDescent="0.2">
      <c r="A11" s="42" t="s">
        <v>234</v>
      </c>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2"/>
      <c r="DV11" s="192"/>
      <c r="DW11" s="192"/>
      <c r="DX11" s="192"/>
      <c r="DY11" s="192"/>
      <c r="DZ11" s="192"/>
      <c r="EA11" s="192"/>
      <c r="EB11" s="192"/>
      <c r="EC11" s="192"/>
      <c r="ED11" s="192"/>
      <c r="EE11" s="192"/>
      <c r="EF11" s="192"/>
      <c r="EG11" s="192"/>
      <c r="EH11" s="192"/>
      <c r="EI11" s="192"/>
      <c r="EJ11" s="192"/>
      <c r="EK11" s="192"/>
      <c r="EL11" s="192"/>
      <c r="EM11" s="192"/>
      <c r="EN11" s="192"/>
      <c r="EO11" s="192"/>
      <c r="EP11" s="192"/>
      <c r="EQ11" s="192"/>
      <c r="ER11" s="192"/>
      <c r="ES11" s="192"/>
      <c r="ET11" s="192"/>
      <c r="EU11" s="192"/>
      <c r="EV11" s="192"/>
      <c r="EW11" s="192"/>
      <c r="EX11" s="192"/>
      <c r="EY11" s="192"/>
      <c r="EZ11" s="192"/>
      <c r="FA11" s="192"/>
      <c r="FB11" s="192"/>
      <c r="FC11" s="192"/>
      <c r="FD11" s="192"/>
      <c r="FE11" s="192"/>
      <c r="FF11" s="192"/>
      <c r="FG11" s="192"/>
      <c r="FH11" s="192"/>
      <c r="FI11" s="192"/>
      <c r="FJ11" s="192"/>
      <c r="FK11" s="192"/>
      <c r="FL11" s="192"/>
      <c r="FM11" s="192"/>
      <c r="FN11" s="192"/>
      <c r="FO11" s="192"/>
      <c r="FP11" s="192"/>
      <c r="FQ11" s="192"/>
      <c r="FR11" s="192"/>
      <c r="FS11" s="192"/>
      <c r="FT11" s="192"/>
      <c r="FU11" s="192"/>
      <c r="FV11" s="192"/>
      <c r="FW11" s="192"/>
      <c r="FX11" s="192"/>
      <c r="FY11" s="192"/>
      <c r="FZ11" s="192"/>
      <c r="GA11" s="192"/>
      <c r="GB11" s="192"/>
      <c r="GC11" s="192"/>
      <c r="GD11" s="192"/>
      <c r="GE11" s="192"/>
      <c r="GF11" s="192"/>
      <c r="GG11" s="192"/>
      <c r="GH11" s="192"/>
      <c r="GI11" s="192"/>
      <c r="GJ11" s="192"/>
      <c r="GK11" s="192"/>
      <c r="GL11" s="192"/>
      <c r="GM11" s="192"/>
      <c r="GN11" s="192"/>
      <c r="GO11" s="192"/>
      <c r="GP11" s="192"/>
      <c r="GQ11" s="192"/>
      <c r="GR11" s="192"/>
      <c r="GS11" s="192"/>
      <c r="GT11" s="192"/>
      <c r="GU11" s="192"/>
      <c r="GV11" s="192"/>
      <c r="GW11" s="192"/>
      <c r="GX11" s="192"/>
      <c r="GY11" s="192"/>
      <c r="GZ11" s="192"/>
      <c r="HA11" s="192"/>
      <c r="HB11" s="192"/>
      <c r="HC11" s="192"/>
      <c r="HD11" s="192"/>
      <c r="HE11" s="192"/>
      <c r="HF11" s="192"/>
      <c r="HG11" s="192"/>
      <c r="HH11" s="192"/>
      <c r="HI11" s="192"/>
      <c r="HJ11" s="192"/>
      <c r="HK11" s="192"/>
      <c r="HL11" s="192"/>
      <c r="HM11" s="192"/>
      <c r="HN11" s="192"/>
      <c r="HO11" s="192"/>
      <c r="HP11" s="192"/>
      <c r="HQ11" s="192"/>
      <c r="HR11" s="192"/>
      <c r="HS11" s="192"/>
      <c r="HT11" s="192"/>
      <c r="HU11" s="192"/>
      <c r="HV11" s="192"/>
      <c r="HW11" s="192"/>
      <c r="HX11" s="192"/>
      <c r="HY11" s="192"/>
      <c r="HZ11" s="192"/>
      <c r="IA11" s="192"/>
      <c r="IB11" s="192"/>
      <c r="IC11" s="192"/>
      <c r="ID11" s="192"/>
      <c r="IE11" s="192"/>
      <c r="IF11" s="192"/>
      <c r="IG11" s="192"/>
      <c r="IH11" s="192"/>
      <c r="II11" s="192"/>
      <c r="IJ11" s="192"/>
      <c r="IK11" s="192"/>
      <c r="IL11" s="192"/>
      <c r="IM11" s="192"/>
      <c r="IN11" s="192"/>
      <c r="IO11" s="192"/>
      <c r="IP11" s="192"/>
      <c r="IQ11" s="192"/>
      <c r="IR11" s="192"/>
      <c r="IS11" s="192"/>
      <c r="IT11" s="192"/>
      <c r="IU11" s="192"/>
      <c r="IV11" s="192"/>
      <c r="IW11" s="192"/>
      <c r="IX11" s="192"/>
      <c r="IY11" s="192"/>
      <c r="IZ11" s="192"/>
      <c r="JA11" s="192"/>
      <c r="JB11" s="192"/>
      <c r="JC11" s="192"/>
      <c r="JD11" s="192"/>
      <c r="JE11" s="192"/>
      <c r="JF11" s="192"/>
      <c r="JG11" s="192"/>
      <c r="JH11" s="192"/>
      <c r="JI11" s="192"/>
      <c r="JJ11" s="192"/>
      <c r="JK11" s="192"/>
      <c r="JL11" s="192"/>
      <c r="JM11" s="192"/>
      <c r="JN11" s="192"/>
      <c r="JO11" s="192"/>
      <c r="JP11" s="192"/>
      <c r="JQ11" s="192"/>
      <c r="JR11" s="192"/>
      <c r="JS11" s="192"/>
      <c r="JT11" s="192"/>
      <c r="JU11" s="192"/>
      <c r="JV11" s="192"/>
    </row>
    <row r="12" spans="1:282" s="50" customFormat="1" x14ac:dyDescent="0.2">
      <c r="A12" s="180">
        <v>1</v>
      </c>
      <c r="B12" s="192" t="e">
        <f>'РБ ВВ 10(2025)| FIT18'!B36+25</f>
        <v>#REF!</v>
      </c>
      <c r="C12" s="192" t="e">
        <f>'РБ ВВ 10(2025)| FIT18'!C36+25</f>
        <v>#REF!</v>
      </c>
      <c r="D12" s="192" t="e">
        <f>'РБ ВВ 10(2025)| FIT18'!D36+25</f>
        <v>#REF!</v>
      </c>
      <c r="E12" s="192" t="e">
        <f>'РБ ВВ 10(2025)| FIT18'!E36+25</f>
        <v>#REF!</v>
      </c>
      <c r="F12" s="192" t="e">
        <f>'РБ ВВ 10(2025)| FIT18'!F36+25</f>
        <v>#REF!</v>
      </c>
      <c r="G12" s="192" t="e">
        <f>'РБ ВВ 10(2025)| FIT18'!G36+25</f>
        <v>#REF!</v>
      </c>
      <c r="H12" s="192">
        <f>'РБ ВВ 10(2025)| FIT18'!H36+25</f>
        <v>30758</v>
      </c>
      <c r="I12" s="192">
        <f>'РБ ВВ 10(2025)| FIT18'!I36+25</f>
        <v>42112</v>
      </c>
      <c r="J12" s="192">
        <f>'РБ ВВ 10(2025)| FIT18'!J36+25</f>
        <v>42112</v>
      </c>
      <c r="K12" s="192">
        <f>'РБ ВВ 10(2025)| FIT18'!K36+25</f>
        <v>42112</v>
      </c>
      <c r="L12" s="192">
        <f>'РБ ВВ 10(2025)| FIT18'!L36+25</f>
        <v>36631</v>
      </c>
      <c r="M12" s="192">
        <f>'РБ ВВ 10(2025)| FIT18'!M36+25</f>
        <v>36631</v>
      </c>
      <c r="N12" s="192">
        <f>'РБ ВВ 10(2025)| FIT18'!N36+25</f>
        <v>36631</v>
      </c>
      <c r="O12" s="192">
        <f>'РБ ВВ 10(2025)| FIT18'!O36+25</f>
        <v>36631</v>
      </c>
      <c r="P12" s="192">
        <f>'РБ ВВ 10(2025)| FIT18'!P36+25</f>
        <v>36631</v>
      </c>
      <c r="Q12" s="192">
        <f>'РБ ВВ 10(2025)| FIT18'!Q36+25</f>
        <v>36631</v>
      </c>
      <c r="R12" s="192">
        <f>'РБ ВВ 10(2025)| FIT18'!R36+25</f>
        <v>30132</v>
      </c>
      <c r="S12" s="192">
        <f>'РБ ВВ 10(2025)| FIT18'!S36+25</f>
        <v>17212</v>
      </c>
      <c r="T12" s="192">
        <f>'РБ ВВ 10(2025)| FIT18'!T36+25</f>
        <v>17212</v>
      </c>
      <c r="U12" s="192">
        <f>'РБ ВВ 10(2025)| FIT18'!U36+25</f>
        <v>17212</v>
      </c>
      <c r="V12" s="192">
        <f>'РБ ВВ 10(2025)| FIT18'!V36+25</f>
        <v>17212</v>
      </c>
      <c r="W12" s="192">
        <f>'РБ ВВ 10(2025)| FIT18'!W36+25</f>
        <v>17212</v>
      </c>
      <c r="X12" s="192">
        <f>'РБ ВВ 10(2025)| FIT18'!X36+25</f>
        <v>18778</v>
      </c>
      <c r="Y12" s="192">
        <f>'РБ ВВ 10(2025)| FIT18'!Y36+25</f>
        <v>18778</v>
      </c>
      <c r="Z12" s="192">
        <f>'РБ ВВ 10(2025)| FIT18'!Z36+25</f>
        <v>18778</v>
      </c>
      <c r="AA12" s="192">
        <f>'РБ ВВ 10(2025)| FIT18'!AA36+25</f>
        <v>18778</v>
      </c>
      <c r="AB12" s="192">
        <f>'РБ ВВ 10(2025)| FIT18'!AB36+25</f>
        <v>18778</v>
      </c>
      <c r="AC12" s="192">
        <f>'РБ ВВ 10(2025)| FIT18'!AC36+25</f>
        <v>17212</v>
      </c>
      <c r="AD12" s="192">
        <f>'РБ ВВ 10(2025)| FIT18'!AD36+25</f>
        <v>17212</v>
      </c>
      <c r="AE12" s="192">
        <f>'РБ ВВ 10(2025)| FIT18'!AE36+25</f>
        <v>17212</v>
      </c>
      <c r="AF12" s="192">
        <f>'РБ ВВ 10(2025)| FIT18'!AF36+25</f>
        <v>17212</v>
      </c>
      <c r="AG12" s="192">
        <f>'РБ ВВ 10(2025)| FIT18'!AG36+25</f>
        <v>17212</v>
      </c>
      <c r="AH12" s="192">
        <f>'РБ ВВ 10(2025)| FIT18'!AH36+25</f>
        <v>20344</v>
      </c>
      <c r="AI12" s="192">
        <f>'РБ ВВ 10(2025)| FIT18'!AI36+25</f>
        <v>20344</v>
      </c>
      <c r="AJ12" s="192">
        <f>'РБ ВВ 10(2025)| FIT18'!AJ36+25</f>
        <v>20344</v>
      </c>
      <c r="AK12" s="192">
        <f>'РБ ВВ 10(2025)| FIT18'!AK36+25</f>
        <v>20344</v>
      </c>
      <c r="AL12" s="192">
        <f>'РБ ВВ 10(2025)| FIT18'!AL36+25</f>
        <v>20344</v>
      </c>
      <c r="AM12" s="192">
        <f>'РБ ВВ 10(2025)| FIT18'!AM36+25</f>
        <v>21910</v>
      </c>
      <c r="AN12" s="192">
        <f>'РБ ВВ 10(2025)| FIT18'!AN36+25</f>
        <v>23868</v>
      </c>
      <c r="AO12" s="192">
        <f>'РБ ВВ 10(2025)| FIT18'!AO36+25</f>
        <v>24259</v>
      </c>
      <c r="AP12" s="192">
        <f>'РБ ВВ 10(2025)| FIT18'!AP36+25</f>
        <v>24259</v>
      </c>
      <c r="AQ12" s="192">
        <f>'РБ ВВ 10(2025)| FIT18'!AQ36+25</f>
        <v>24259</v>
      </c>
      <c r="AR12" s="192">
        <f>'РБ ВВ 10(2025)| FIT18'!AR36+25</f>
        <v>24259</v>
      </c>
      <c r="AS12" s="192">
        <f>'РБ ВВ 10(2025)| FIT18'!AS36+25</f>
        <v>24259</v>
      </c>
      <c r="AT12" s="192">
        <f>'РБ ВВ 10(2025)| FIT18'!AT36+25</f>
        <v>24259</v>
      </c>
      <c r="AU12" s="192">
        <f>'РБ ВВ 10(2025)| FIT18'!AU36+25</f>
        <v>24259</v>
      </c>
      <c r="AV12" s="192">
        <f>'РБ ВВ 10(2025)| FIT18'!AV36+25</f>
        <v>24259</v>
      </c>
      <c r="AW12" s="192">
        <f>'РБ ВВ 10(2025)| FIT18'!AW36+25</f>
        <v>24259</v>
      </c>
      <c r="AX12" s="192">
        <f>'РБ ВВ 10(2025)| FIT18'!AX36+25</f>
        <v>24259</v>
      </c>
      <c r="AY12" s="192">
        <f>'РБ ВВ 10(2025)| FIT18'!AY36+25</f>
        <v>22693</v>
      </c>
      <c r="AZ12" s="192">
        <f>'РБ ВВ 10(2025)| FIT18'!AZ36+25</f>
        <v>22693</v>
      </c>
      <c r="BA12" s="192">
        <f>'РБ ВВ 10(2025)| FIT18'!BA36+25</f>
        <v>24259</v>
      </c>
      <c r="BB12" s="192">
        <f>'РБ ВВ 10(2025)| FIT18'!BB36+25</f>
        <v>24259</v>
      </c>
      <c r="BC12" s="192">
        <f>'РБ ВВ 10(2025)| FIT18'!BC36+25</f>
        <v>25825</v>
      </c>
      <c r="BD12" s="192">
        <f>'РБ ВВ 10(2025)| FIT18'!BD36+25</f>
        <v>27783</v>
      </c>
      <c r="BE12" s="192">
        <f>'РБ ВВ 10(2025)| FIT18'!BE36+25</f>
        <v>27783</v>
      </c>
      <c r="BF12" s="192">
        <f>'РБ ВВ 10(2025)| FIT18'!BF36+25</f>
        <v>27783</v>
      </c>
      <c r="BG12" s="192">
        <f>'РБ ВВ 10(2025)| FIT18'!BG36+25</f>
        <v>27783</v>
      </c>
      <c r="BH12" s="192">
        <f>'РБ ВВ 10(2025)| FIT18'!BH36+25</f>
        <v>29740</v>
      </c>
      <c r="BI12" s="192">
        <f>'РБ ВВ 10(2025)| FIT18'!BI36+25</f>
        <v>32089</v>
      </c>
      <c r="BJ12" s="192">
        <f>'РБ ВВ 10(2025)| FIT18'!BJ36+25</f>
        <v>32089</v>
      </c>
      <c r="BK12" s="192">
        <f>'РБ ВВ 10(2025)| FIT18'!BK36+25</f>
        <v>29740</v>
      </c>
      <c r="BL12" s="192">
        <f>'РБ ВВ 10(2025)| FIT18'!BL36+25</f>
        <v>25825</v>
      </c>
      <c r="BM12" s="192">
        <f>'РБ ВВ 10(2025)| FIT18'!BM36+25</f>
        <v>25825</v>
      </c>
      <c r="BN12" s="192">
        <f>'РБ ВВ 10(2025)| FIT18'!BN36+25</f>
        <v>27783</v>
      </c>
      <c r="BO12" s="192">
        <f>'РБ ВВ 10(2025)| FIT18'!BO36+25</f>
        <v>27783</v>
      </c>
      <c r="BP12" s="192">
        <f>'РБ ВВ 10(2025)| FIT18'!BP36+25</f>
        <v>21127</v>
      </c>
      <c r="BQ12" s="192">
        <f>'РБ ВВ 10(2025)| FIT18'!BQ36+25</f>
        <v>21480</v>
      </c>
      <c r="BR12" s="192">
        <f>'РБ ВВ 10(2025)| FIT18'!BR36+25</f>
        <v>21480</v>
      </c>
      <c r="BS12" s="192">
        <f>'РБ ВВ 10(2025)| FIT18'!BS36+25</f>
        <v>21480</v>
      </c>
      <c r="BT12" s="192">
        <f>'РБ ВВ 10(2025)| FIT18'!BT36+25</f>
        <v>20305</v>
      </c>
      <c r="BU12" s="192">
        <f>'РБ ВВ 10(2025)| FIT18'!BU36+25</f>
        <v>20305</v>
      </c>
      <c r="BV12" s="192">
        <f>'РБ ВВ 10(2025)| FIT18'!BV36+25</f>
        <v>21480</v>
      </c>
      <c r="BW12" s="192">
        <f>'РБ ВВ 10(2025)| FIT18'!BW36+25</f>
        <v>21480</v>
      </c>
      <c r="BX12" s="192">
        <f>'РБ ВВ 10(2025)| FIT18'!BX36+25</f>
        <v>21480</v>
      </c>
      <c r="BY12" s="192">
        <f>'РБ ВВ 10(2025)| FIT18'!BY36+25</f>
        <v>20305</v>
      </c>
      <c r="BZ12" s="192">
        <f>'РБ ВВ 10(2025)| FIT18'!BZ36+25</f>
        <v>20305</v>
      </c>
      <c r="CA12" s="192">
        <f>'РБ ВВ 10(2025)| FIT18'!CA36+25</f>
        <v>20305</v>
      </c>
      <c r="CB12" s="192">
        <f>'РБ ВВ 10(2025)| FIT18'!CB36+25</f>
        <v>20305</v>
      </c>
      <c r="CC12" s="192">
        <f>'РБ ВВ 10(2025)| FIT18'!CC36+25</f>
        <v>20305</v>
      </c>
      <c r="CD12" s="192">
        <f>'РБ ВВ 10(2025)| FIT18'!CD36+25</f>
        <v>20305</v>
      </c>
      <c r="CE12" s="192">
        <f>'РБ ВВ 10(2025)| FIT18'!CE36+25</f>
        <v>20305</v>
      </c>
      <c r="CF12" s="192">
        <f>'РБ ВВ 10(2025)| FIT18'!CF36+25</f>
        <v>20305</v>
      </c>
      <c r="CG12" s="192">
        <f>'РБ ВВ 10(2025)| FIT18'!CG36+25</f>
        <v>20305</v>
      </c>
      <c r="CH12" s="192">
        <f>'РБ ВВ 10(2025)| FIT18'!CH36+25</f>
        <v>20305</v>
      </c>
      <c r="CI12" s="192">
        <f>'РБ ВВ 10(2025)| FIT18'!CI36+25</f>
        <v>20305</v>
      </c>
      <c r="CJ12" s="192">
        <f>'РБ ВВ 10(2025)| FIT18'!CJ36+25</f>
        <v>20305</v>
      </c>
      <c r="CK12" s="192">
        <f>'РБ ВВ 10(2025)| FIT18'!CK36+25</f>
        <v>20305</v>
      </c>
      <c r="CL12" s="192">
        <f>'РБ ВВ 10(2025)| FIT18'!CL36+25</f>
        <v>20305</v>
      </c>
      <c r="CM12" s="192">
        <f>'РБ ВВ 10(2025)| FIT18'!CM36+25</f>
        <v>20305</v>
      </c>
      <c r="CN12" s="192">
        <f>'РБ ВВ 10(2025)| FIT18'!CN36+25</f>
        <v>20305</v>
      </c>
      <c r="CO12" s="192">
        <f>'РБ ВВ 10(2025)| FIT18'!CO36+25</f>
        <v>20305</v>
      </c>
      <c r="CP12" s="192">
        <f>'РБ ВВ 10(2025)| FIT18'!CP36+25</f>
        <v>20305</v>
      </c>
      <c r="CQ12" s="192">
        <f>'РБ ВВ 10(2025)| FIT18'!CQ36+25</f>
        <v>20305</v>
      </c>
      <c r="CR12" s="192">
        <f>'РБ ВВ 10(2025)| FIT18'!CR36+25</f>
        <v>20305</v>
      </c>
      <c r="CS12" s="192">
        <f>'РБ ВВ 10(2025)| FIT18'!CS36+25</f>
        <v>20305</v>
      </c>
      <c r="CT12" s="192">
        <f>'РБ ВВ 10(2025)| FIT18'!CT36+25</f>
        <v>20305</v>
      </c>
      <c r="CU12" s="192">
        <f>'РБ ВВ 10(2025)| FIT18'!CU36+25</f>
        <v>20305</v>
      </c>
      <c r="CV12" s="192">
        <f>'РБ ВВ 10(2025)| FIT18'!CV36+25</f>
        <v>13062</v>
      </c>
      <c r="CW12" s="192">
        <f>'РБ ВВ 10(2025)| FIT18'!CW36+25</f>
        <v>13062</v>
      </c>
      <c r="CX12" s="192">
        <f>'РБ ВВ 10(2025)| FIT18'!CX36+25</f>
        <v>13454</v>
      </c>
      <c r="CY12" s="192">
        <f>'РБ ВВ 10(2025)| FIT18'!CY36+25</f>
        <v>13454</v>
      </c>
      <c r="CZ12" s="192">
        <f>'РБ ВВ 10(2025)| FIT18'!CZ36+25</f>
        <v>13062</v>
      </c>
      <c r="DA12" s="192">
        <f>'РБ ВВ 10(2025)| FIT18'!DA36+25</f>
        <v>13062</v>
      </c>
      <c r="DB12" s="192">
        <f>'РБ ВВ 10(2025)| FIT18'!DB36+25</f>
        <v>13062</v>
      </c>
      <c r="DC12" s="192">
        <f>'РБ ВВ 10(2025)| FIT18'!DC36+25</f>
        <v>13062</v>
      </c>
      <c r="DD12" s="192">
        <f>'РБ ВВ 10(2025)| FIT18'!DD36+25</f>
        <v>13062</v>
      </c>
      <c r="DE12" s="192">
        <f>'РБ ВВ 10(2025)| FIT18'!DE36+25</f>
        <v>13454</v>
      </c>
      <c r="DF12" s="192">
        <f>'РБ ВВ 10(2025)| FIT18'!DF36+25</f>
        <v>13454</v>
      </c>
      <c r="DG12" s="192">
        <f>'РБ ВВ 10(2025)| FIT18'!DG36+25</f>
        <v>13062</v>
      </c>
      <c r="DH12" s="192">
        <f>'РБ ВВ 10(2025)| FIT18'!DH36+25</f>
        <v>13062</v>
      </c>
      <c r="DI12" s="192">
        <f>'РБ ВВ 10(2025)| FIT18'!DI36+25</f>
        <v>13062</v>
      </c>
      <c r="DJ12" s="192">
        <f>'РБ ВВ 10(2025)| FIT18'!DJ36+25</f>
        <v>12279</v>
      </c>
      <c r="DK12" s="192">
        <f>'РБ ВВ 10(2025)| FIT18'!DK36+25</f>
        <v>12279</v>
      </c>
      <c r="DL12" s="192">
        <f>'РБ ВВ 10(2025)| FIT18'!DL36+25</f>
        <v>12828</v>
      </c>
      <c r="DM12" s="192">
        <f>'РБ ВВ 10(2025)| FIT18'!DM36+25</f>
        <v>12828</v>
      </c>
      <c r="DN12" s="192">
        <f>'РБ ВВ 10(2025)| FIT18'!DN36+25</f>
        <v>12279</v>
      </c>
      <c r="DO12" s="192">
        <f>'РБ ВВ 10(2025)| FIT18'!DO36+25</f>
        <v>12279</v>
      </c>
      <c r="DP12" s="192">
        <f>'РБ ВВ 10(2025)| FIT18'!DP36+25</f>
        <v>12279</v>
      </c>
      <c r="DQ12" s="192">
        <f>'РБ ВВ 10(2025)| FIT18'!DQ36+25</f>
        <v>12279</v>
      </c>
      <c r="DR12" s="192">
        <f>'РБ ВВ 10(2025)| FIT18'!DR36+25</f>
        <v>12279</v>
      </c>
      <c r="DS12" s="192">
        <f>'РБ ВВ 10(2025)| FIT18'!DS36+25</f>
        <v>12828</v>
      </c>
      <c r="DT12" s="192">
        <f>'РБ ВВ 10(2025)| FIT18'!DT36+25</f>
        <v>12828</v>
      </c>
      <c r="DU12" s="192">
        <f>'РБ ВВ 10(2025)| FIT18'!DU36+25</f>
        <v>12279</v>
      </c>
      <c r="DV12" s="192">
        <f>'РБ ВВ 10(2025)| FIT18'!DV36+25</f>
        <v>12279</v>
      </c>
      <c r="DW12" s="192">
        <f>'РБ ВВ 10(2025)| FIT18'!DW36+25</f>
        <v>12279</v>
      </c>
      <c r="DX12" s="192">
        <f>'РБ ВВ 10(2025)| FIT18'!DX36+25</f>
        <v>12279</v>
      </c>
      <c r="DY12" s="192">
        <f>'РБ ВВ 10(2025)| FIT18'!DY36+25</f>
        <v>13062</v>
      </c>
      <c r="DZ12" s="192">
        <f>'РБ ВВ 10(2025)| FIT18'!DZ36+25</f>
        <v>12828</v>
      </c>
      <c r="EA12" s="192">
        <f>'РБ ВВ 10(2025)| FIT18'!EA36+25</f>
        <v>12828</v>
      </c>
      <c r="EB12" s="192">
        <f>'РБ ВВ 10(2025)| FIT18'!EB36+25</f>
        <v>12828</v>
      </c>
      <c r="EC12" s="192">
        <f>'РБ ВВ 10(2025)| FIT18'!EC36+25</f>
        <v>11888</v>
      </c>
      <c r="ED12" s="192">
        <f>'РБ ВВ 10(2025)| FIT18'!ED36+25</f>
        <v>11888</v>
      </c>
      <c r="EE12" s="192">
        <f>'РБ ВВ 10(2025)| FIT18'!EE36+25</f>
        <v>11888</v>
      </c>
      <c r="EF12" s="192">
        <f>'РБ ВВ 10(2025)| FIT18'!EF36+25</f>
        <v>11888</v>
      </c>
      <c r="EG12" s="192">
        <f>'РБ ВВ 10(2025)| FIT18'!EG36+25</f>
        <v>11888</v>
      </c>
      <c r="EH12" s="192">
        <f>'РБ ВВ 10(2025)| FIT18'!EH36+25</f>
        <v>12828</v>
      </c>
      <c r="EI12" s="192">
        <f>'РБ ВВ 10(2025)| FIT18'!EI36+25</f>
        <v>12828</v>
      </c>
      <c r="EJ12" s="192">
        <f>'РБ ВВ 10(2025)| FIT18'!EJ36+25</f>
        <v>12828</v>
      </c>
      <c r="EK12" s="192">
        <f>'РБ ВВ 10(2025)| FIT18'!EK36+25</f>
        <v>11653</v>
      </c>
      <c r="EL12" s="192">
        <f>'РБ ВВ 10(2025)| FIT18'!EL36+25</f>
        <v>11653</v>
      </c>
      <c r="EM12" s="192">
        <f>'РБ ВВ 10(2025)| FIT18'!EM36+25</f>
        <v>11653</v>
      </c>
      <c r="EN12" s="192">
        <f>'РБ ВВ 10(2025)| FIT18'!EN36+25</f>
        <v>11888</v>
      </c>
      <c r="EO12" s="192">
        <f>'РБ ВВ 10(2025)| FIT18'!EO36+25</f>
        <v>11888</v>
      </c>
      <c r="EP12" s="192">
        <f>'РБ ВВ 10(2025)| FIT18'!EP36+25</f>
        <v>11653</v>
      </c>
      <c r="EQ12" s="192">
        <f>'РБ ВВ 10(2025)| FIT18'!EQ36+25</f>
        <v>11653</v>
      </c>
      <c r="ER12" s="192">
        <f>'РБ ВВ 10(2025)| FIT18'!ER36+25</f>
        <v>11653</v>
      </c>
      <c r="ES12" s="192">
        <f>'РБ ВВ 10(2025)| FIT18'!ES36+25</f>
        <v>11653</v>
      </c>
      <c r="ET12" s="192">
        <f>'РБ ВВ 10(2025)| FIT18'!ET36+25</f>
        <v>11653</v>
      </c>
      <c r="EU12" s="192">
        <f>'РБ ВВ 10(2025)| FIT18'!EU36+25</f>
        <v>11888</v>
      </c>
      <c r="EV12" s="192">
        <f>'РБ ВВ 10(2025)| FIT18'!EV36+25</f>
        <v>11888</v>
      </c>
      <c r="EW12" s="192">
        <f>'РБ ВВ 10(2025)| FIT18'!EW36+25</f>
        <v>11653</v>
      </c>
      <c r="EX12" s="192">
        <f>'РБ ВВ 10(2025)| FIT18'!EX36+25</f>
        <v>11653</v>
      </c>
      <c r="EY12" s="192">
        <f>'РБ ВВ 10(2025)| FIT18'!EY36+25</f>
        <v>11653</v>
      </c>
      <c r="EZ12" s="192">
        <f>'РБ ВВ 10(2025)| FIT18'!EZ36+25</f>
        <v>11653</v>
      </c>
      <c r="FA12" s="192">
        <f>'РБ ВВ 10(2025)| FIT18'!FA36+25</f>
        <v>11653</v>
      </c>
      <c r="FB12" s="192">
        <f>'РБ ВВ 10(2025)| FIT18'!FB36+25</f>
        <v>11888</v>
      </c>
      <c r="FC12" s="192">
        <f>'РБ ВВ 10(2025)| FIT18'!FC36+25</f>
        <v>11888</v>
      </c>
      <c r="FD12" s="192">
        <f>'РБ ВВ 10(2025)| FIT18'!FD36+25</f>
        <v>13062</v>
      </c>
      <c r="FE12" s="192">
        <f>'РБ ВВ 10(2025)| FIT18'!FE36+25</f>
        <v>11888</v>
      </c>
      <c r="FF12" s="192">
        <f>'РБ ВВ 10(2025)| FIT18'!FF36+25</f>
        <v>11888</v>
      </c>
      <c r="FG12" s="192">
        <f>'РБ ВВ 10(2025)| FIT18'!FG36+25</f>
        <v>11888</v>
      </c>
      <c r="FH12" s="192">
        <f>'РБ ВВ 10(2025)| FIT18'!FH36+25</f>
        <v>11888</v>
      </c>
      <c r="FI12" s="192">
        <f>'РБ ВВ 10(2025)| FIT18'!FI36+25</f>
        <v>17760</v>
      </c>
      <c r="FJ12" s="192">
        <f>'РБ ВВ 10(2025)| FIT18'!FJ36+25</f>
        <v>17760</v>
      </c>
      <c r="FK12" s="192">
        <f>'РБ ВВ 10(2025)| FIT18'!FK36+25</f>
        <v>17760</v>
      </c>
      <c r="FL12" s="192">
        <f>'РБ ВВ 10(2025)| FIT18'!FL36+25</f>
        <v>17760</v>
      </c>
      <c r="FM12" s="192">
        <f>'РБ ВВ 10(2025)| FIT18'!FM36+25</f>
        <v>17760</v>
      </c>
      <c r="FN12" s="192">
        <f>'РБ ВВ 10(2025)| FIT18'!FN36+25</f>
        <v>17760</v>
      </c>
      <c r="FO12" s="192">
        <f>'РБ ВВ 10(2025)| FIT18'!FO36+25</f>
        <v>17760</v>
      </c>
      <c r="FP12" s="192">
        <f>'РБ ВВ 10(2025)| FIT18'!FP36+25</f>
        <v>17760</v>
      </c>
      <c r="FQ12" s="192">
        <f>'РБ ВВ 10(2025)| FIT18'!FQ36+25</f>
        <v>17760</v>
      </c>
      <c r="FR12" s="192">
        <f>'РБ ВВ 10(2025)| FIT18'!FR36+25</f>
        <v>17760</v>
      </c>
      <c r="FS12" s="192">
        <f>'РБ ВВ 10(2025)| FIT18'!FS36+25</f>
        <v>17760</v>
      </c>
      <c r="FT12" s="192">
        <f>'РБ ВВ 10(2025)| FIT18'!FT36+25</f>
        <v>17760</v>
      </c>
      <c r="FU12" s="192">
        <f>'РБ ВВ 10(2025)| FIT18'!FU36+25</f>
        <v>17760</v>
      </c>
      <c r="FV12" s="192">
        <f>'РБ ВВ 10(2025)| FIT18'!FV36+25</f>
        <v>17760</v>
      </c>
      <c r="FW12" s="192">
        <f>'РБ ВВ 10(2025)| FIT18'!FW36+25</f>
        <v>17760</v>
      </c>
      <c r="FX12" s="192">
        <f>'РБ ВВ 10(2025)| FIT18'!FX36+25</f>
        <v>17760</v>
      </c>
      <c r="FY12" s="192">
        <f>'РБ ВВ 10(2025)| FIT18'!FY36+25</f>
        <v>17760</v>
      </c>
      <c r="FZ12" s="192">
        <f>'РБ ВВ 10(2025)| FIT18'!FZ36+25</f>
        <v>17760</v>
      </c>
      <c r="GA12" s="192">
        <f>'РБ ВВ 10(2025)| FIT18'!GA36+25</f>
        <v>17760</v>
      </c>
      <c r="GB12" s="192">
        <f>'РБ ВВ 10(2025)| FIT18'!GB36+25</f>
        <v>17760</v>
      </c>
      <c r="GC12" s="192">
        <f>'РБ ВВ 10(2025)| FIT18'!GC36+25</f>
        <v>17760</v>
      </c>
      <c r="GD12" s="192">
        <f>'РБ ВВ 10(2025)| FIT18'!GD36+25</f>
        <v>17760</v>
      </c>
      <c r="GE12" s="192">
        <f>'РБ ВВ 10(2025)| FIT18'!GE36+25</f>
        <v>17760</v>
      </c>
      <c r="GF12" s="192">
        <f>'РБ ВВ 10(2025)| FIT18'!GF36+25</f>
        <v>17760</v>
      </c>
      <c r="GG12" s="192">
        <f>'РБ ВВ 10(2025)| FIT18'!GG36+25</f>
        <v>11888</v>
      </c>
      <c r="GH12" s="192">
        <f>'РБ ВВ 10(2025)| FIT18'!GH36+25</f>
        <v>11888</v>
      </c>
      <c r="GI12" s="192">
        <f>'РБ ВВ 10(2025)| FIT18'!GI36+25</f>
        <v>19248</v>
      </c>
      <c r="GJ12" s="192">
        <f>'РБ ВВ 10(2025)| FIT18'!GJ36+25</f>
        <v>19248</v>
      </c>
      <c r="GK12" s="192">
        <f>'РБ ВВ 10(2025)| FIT18'!GK36+25</f>
        <v>19248</v>
      </c>
      <c r="GL12" s="192">
        <f>'РБ ВВ 10(2025)| FIT18'!GL36+25</f>
        <v>19248</v>
      </c>
      <c r="GM12" s="192">
        <f>'РБ ВВ 10(2025)| FIT18'!GM36+25</f>
        <v>19248</v>
      </c>
      <c r="GN12" s="192">
        <f>'РБ ВВ 10(2025)| FIT18'!GN36+25</f>
        <v>19248</v>
      </c>
      <c r="GO12" s="192">
        <f>'РБ ВВ 10(2025)| FIT18'!GO36+25</f>
        <v>19248</v>
      </c>
      <c r="GP12" s="192">
        <f>'РБ ВВ 10(2025)| FIT18'!GP36+25</f>
        <v>19248</v>
      </c>
      <c r="GQ12" s="192">
        <f>'РБ ВВ 10(2025)| FIT18'!GQ36+25</f>
        <v>19248</v>
      </c>
      <c r="GR12" s="192">
        <f>'РБ ВВ 10(2025)| FIT18'!GR36+25</f>
        <v>19248</v>
      </c>
      <c r="GS12" s="192">
        <f>'РБ ВВ 10(2025)| FIT18'!GS36+25</f>
        <v>14550</v>
      </c>
      <c r="GT12" s="192">
        <f>'РБ ВВ 10(2025)| FIT18'!GT36+25</f>
        <v>14550</v>
      </c>
      <c r="GU12" s="192">
        <f>'РБ ВВ 10(2025)| FIT18'!GU36+25</f>
        <v>14550</v>
      </c>
      <c r="GV12" s="192">
        <f>'РБ ВВ 10(2025)| FIT18'!GV36+25</f>
        <v>14550</v>
      </c>
      <c r="GW12" s="192">
        <f>'РБ ВВ 10(2025)| FIT18'!GW36+25</f>
        <v>14942</v>
      </c>
      <c r="GX12" s="192">
        <f>'РБ ВВ 10(2025)| FIT18'!GX36+25</f>
        <v>14942</v>
      </c>
      <c r="GY12" s="192">
        <f>'РБ ВВ 10(2025)| FIT18'!GY36+25</f>
        <v>15881</v>
      </c>
      <c r="GZ12" s="192">
        <f>'РБ ВВ 10(2025)| FIT18'!GZ36+25</f>
        <v>15881</v>
      </c>
      <c r="HA12" s="192">
        <f>'РБ ВВ 10(2025)| FIT18'!HA36+25</f>
        <v>14942</v>
      </c>
      <c r="HB12" s="192">
        <f>'РБ ВВ 10(2025)| FIT18'!HB36+25</f>
        <v>14942</v>
      </c>
      <c r="HC12" s="192">
        <f>'РБ ВВ 10(2025)| FIT18'!HC36+25</f>
        <v>14942</v>
      </c>
      <c r="HD12" s="192">
        <f>'РБ ВВ 10(2025)| FIT18'!HD36+25</f>
        <v>14942</v>
      </c>
      <c r="HE12" s="192">
        <f>'РБ ВВ 10(2025)| FIT18'!HE36+25</f>
        <v>14942</v>
      </c>
      <c r="HF12" s="192">
        <f>'РБ ВВ 10(2025)| FIT18'!HF36+25</f>
        <v>15881</v>
      </c>
      <c r="HG12" s="192">
        <f>'РБ ВВ 10(2025)| FIT18'!HG36+25</f>
        <v>15881</v>
      </c>
      <c r="HH12" s="192">
        <f>'РБ ВВ 10(2025)| FIT18'!HH36+25</f>
        <v>14942</v>
      </c>
      <c r="HI12" s="192">
        <f>'РБ ВВ 10(2025)| FIT18'!HI36+25</f>
        <v>14942</v>
      </c>
      <c r="HJ12" s="192">
        <f>'РБ ВВ 10(2025)| FIT18'!HJ36+25</f>
        <v>14942</v>
      </c>
      <c r="HK12" s="192">
        <f>'РБ ВВ 10(2025)| FIT18'!HK36+25</f>
        <v>14942</v>
      </c>
      <c r="HL12" s="192">
        <f>'РБ ВВ 10(2025)| FIT18'!HL36+25</f>
        <v>14942</v>
      </c>
      <c r="HM12" s="192">
        <f>'РБ ВВ 10(2025)| FIT18'!HM36+25</f>
        <v>13062</v>
      </c>
      <c r="HN12" s="192">
        <f>'РБ ВВ 10(2025)| FIT18'!HN36+25</f>
        <v>15881</v>
      </c>
      <c r="HO12" s="192">
        <f>'РБ ВВ 10(2025)| FIT18'!HO36+25</f>
        <v>14942</v>
      </c>
      <c r="HP12" s="192">
        <f>'РБ ВВ 10(2025)| FIT18'!HP36+25</f>
        <v>14942</v>
      </c>
      <c r="HQ12" s="192">
        <f>'РБ ВВ 10(2025)| FIT18'!HQ36+25</f>
        <v>14942</v>
      </c>
      <c r="HR12" s="192">
        <f>'РБ ВВ 10(2025)| FIT18'!HR36+25</f>
        <v>14942</v>
      </c>
      <c r="HS12" s="192">
        <f>'РБ ВВ 10(2025)| FIT18'!HS36+25</f>
        <v>14942</v>
      </c>
      <c r="HT12" s="192">
        <f>'РБ ВВ 10(2025)| FIT18'!HT36+25</f>
        <v>15881</v>
      </c>
      <c r="HU12" s="192">
        <f>'РБ ВВ 10(2025)| FIT18'!HU36+25</f>
        <v>15881</v>
      </c>
      <c r="HV12" s="192">
        <f>'РБ ВВ 10(2025)| FIT18'!HV36+25</f>
        <v>14942</v>
      </c>
      <c r="HW12" s="192">
        <f>'РБ ВВ 10(2025)| FIT18'!HW36+25</f>
        <v>14942</v>
      </c>
      <c r="HX12" s="192">
        <f>'РБ ВВ 10(2025)| FIT18'!HX36+25</f>
        <v>14942</v>
      </c>
      <c r="HY12" s="192">
        <f>'РБ ВВ 10(2025)| FIT18'!HY36+25</f>
        <v>14942</v>
      </c>
      <c r="HZ12" s="192">
        <f>'РБ ВВ 10(2025)| FIT18'!HZ36+25</f>
        <v>14942</v>
      </c>
      <c r="IA12" s="192">
        <f>'РБ ВВ 10(2025)| FIT18'!IA36+25</f>
        <v>15881</v>
      </c>
      <c r="IB12" s="192">
        <f>'РБ ВВ 10(2025)| FIT18'!IB36+25</f>
        <v>15881</v>
      </c>
      <c r="IC12" s="192">
        <f>'РБ ВВ 10(2025)| FIT18'!IC36+25</f>
        <v>14942</v>
      </c>
      <c r="ID12" s="192">
        <f>'РБ ВВ 10(2025)| FIT18'!ID36+25</f>
        <v>14942</v>
      </c>
      <c r="IE12" s="192">
        <f>'РБ ВВ 10(2025)| FIT18'!IE36+25</f>
        <v>14942</v>
      </c>
      <c r="IF12" s="192">
        <f>'РБ ВВ 10(2025)| FIT18'!IF36+25</f>
        <v>14942</v>
      </c>
      <c r="IG12" s="192">
        <f>'РБ ВВ 10(2025)| FIT18'!IG36+25</f>
        <v>14942</v>
      </c>
      <c r="IH12" s="192">
        <f>'РБ ВВ 10(2025)| FIT18'!IH36+25</f>
        <v>15881</v>
      </c>
      <c r="II12" s="192">
        <f>'РБ ВВ 10(2025)| FIT18'!II36+25</f>
        <v>15881</v>
      </c>
      <c r="IJ12" s="192">
        <f>'РБ ВВ 10(2025)| FIT18'!IJ36+25</f>
        <v>13454</v>
      </c>
      <c r="IK12" s="192">
        <f>'РБ ВВ 10(2025)| FIT18'!IK36+25</f>
        <v>13454</v>
      </c>
      <c r="IL12" s="192">
        <f>'РБ ВВ 10(2025)| FIT18'!IL36+25</f>
        <v>13454</v>
      </c>
      <c r="IM12" s="192">
        <f>'РБ ВВ 10(2025)| FIT18'!IM36+25</f>
        <v>13454</v>
      </c>
      <c r="IN12" s="192">
        <f>'РБ ВВ 10(2025)| FIT18'!IN36+25</f>
        <v>13454</v>
      </c>
      <c r="IO12" s="192">
        <f>'РБ ВВ 10(2025)| FIT18'!IO36+25</f>
        <v>14942</v>
      </c>
      <c r="IP12" s="192">
        <f>'РБ ВВ 10(2025)| FIT18'!IP36+25</f>
        <v>14942</v>
      </c>
      <c r="IQ12" s="192">
        <f>'РБ ВВ 10(2025)| FIT18'!IQ36+25</f>
        <v>13062</v>
      </c>
      <c r="IR12" s="192">
        <f>'РБ ВВ 10(2025)| FIT18'!IR36+25</f>
        <v>13062</v>
      </c>
      <c r="IS12" s="192">
        <f>'РБ ВВ 10(2025)| FIT18'!IS36+25</f>
        <v>13062</v>
      </c>
      <c r="IT12" s="192">
        <f>'РБ ВВ 10(2025)| FIT18'!IT36+25</f>
        <v>13062</v>
      </c>
      <c r="IU12" s="192">
        <f>'РБ ВВ 10(2025)| FIT18'!IU36+25</f>
        <v>13062</v>
      </c>
      <c r="IV12" s="192">
        <f>'РБ ВВ 10(2025)| FIT18'!IV36+25</f>
        <v>14942</v>
      </c>
      <c r="IW12" s="192">
        <f>'РБ ВВ 10(2025)| FIT18'!IW36+25</f>
        <v>14942</v>
      </c>
      <c r="IX12" s="192">
        <f>'РБ ВВ 10(2025)| FIT18'!IX36+25</f>
        <v>13062</v>
      </c>
      <c r="IY12" s="192">
        <f>'РБ ВВ 10(2025)| FIT18'!IY36+25</f>
        <v>13062</v>
      </c>
      <c r="IZ12" s="192">
        <f>'РБ ВВ 10(2025)| FIT18'!IZ36+25</f>
        <v>13062</v>
      </c>
      <c r="JA12" s="192">
        <f>'РБ ВВ 10(2025)| FIT18'!JA36+25</f>
        <v>13062</v>
      </c>
      <c r="JB12" s="192">
        <f>'РБ ВВ 10(2025)| FIT18'!JB36+25</f>
        <v>13062</v>
      </c>
      <c r="JC12" s="192">
        <f>'РБ ВВ 10(2025)| FIT18'!JC36+25</f>
        <v>14942</v>
      </c>
      <c r="JD12" s="192">
        <f>'РБ ВВ 10(2025)| FIT18'!JD36+25</f>
        <v>14942</v>
      </c>
      <c r="JE12" s="192">
        <f>'РБ ВВ 10(2025)| FIT18'!JE36+25</f>
        <v>13062</v>
      </c>
      <c r="JF12" s="192">
        <f>'РБ ВВ 10(2025)| FIT18'!JF36+25</f>
        <v>13062</v>
      </c>
      <c r="JG12" s="192">
        <f>'РБ ВВ 10(2025)| FIT18'!JG36+25</f>
        <v>13062</v>
      </c>
      <c r="JH12" s="192">
        <f>'РБ ВВ 10(2025)| FIT18'!JH36+25</f>
        <v>13062</v>
      </c>
      <c r="JI12" s="192">
        <f>'РБ ВВ 10(2025)| FIT18'!JI36+25</f>
        <v>13062</v>
      </c>
      <c r="JJ12" s="192">
        <f>'РБ ВВ 10(2025)| FIT18'!JJ36+25</f>
        <v>14942</v>
      </c>
      <c r="JK12" s="192">
        <f>'РБ ВВ 10(2025)| FIT18'!JK36+25</f>
        <v>14942</v>
      </c>
      <c r="JL12" s="192">
        <f>'РБ ВВ 10(2025)| FIT18'!JL36+25</f>
        <v>13062</v>
      </c>
      <c r="JM12" s="192">
        <f>'РБ ВВ 10(2025)| FIT18'!JM36+25</f>
        <v>13062</v>
      </c>
      <c r="JN12" s="192">
        <f>'РБ ВВ 10(2025)| FIT18'!JN36+25</f>
        <v>13062</v>
      </c>
      <c r="JO12" s="192">
        <f>'РБ ВВ 10(2025)| FIT18'!JO36+25</f>
        <v>13062</v>
      </c>
      <c r="JP12" s="192">
        <f>'РБ ВВ 10(2025)| FIT18'!JP36+25</f>
        <v>13062</v>
      </c>
      <c r="JQ12" s="192">
        <f>'РБ ВВ 10(2025)| FIT18'!JQ36+25</f>
        <v>14942</v>
      </c>
      <c r="JR12" s="192">
        <f>'РБ ВВ 10(2025)| FIT18'!JR36+25</f>
        <v>14942</v>
      </c>
      <c r="JS12" s="192">
        <f>'РБ ВВ 10(2025)| FIT18'!JS36+25</f>
        <v>14002</v>
      </c>
      <c r="JT12" s="192">
        <f>'РБ ВВ 10(2025)| FIT18'!JT36+25</f>
        <v>14002</v>
      </c>
      <c r="JU12" s="192">
        <f>'РБ ВВ 10(2025)| FIT18'!JU36+25</f>
        <v>14002</v>
      </c>
      <c r="JV12" s="192">
        <f>'РБ ВВ 10(2025)| FIT18'!JV36+25</f>
        <v>14002</v>
      </c>
    </row>
    <row r="13" spans="1:282" s="50" customFormat="1" x14ac:dyDescent="0.2">
      <c r="A13" s="180">
        <v>2</v>
      </c>
      <c r="B13" s="192" t="e">
        <f>'РБ ВВ 10(2025)| FIT18'!B37+25</f>
        <v>#REF!</v>
      </c>
      <c r="C13" s="192" t="e">
        <f>'РБ ВВ 10(2025)| FIT18'!C37+25</f>
        <v>#REF!</v>
      </c>
      <c r="D13" s="192" t="e">
        <f>'РБ ВВ 10(2025)| FIT18'!D37+25</f>
        <v>#REF!</v>
      </c>
      <c r="E13" s="192" t="e">
        <f>'РБ ВВ 10(2025)| FIT18'!E37+25</f>
        <v>#REF!</v>
      </c>
      <c r="F13" s="192" t="e">
        <f>'РБ ВВ 10(2025)| FIT18'!F37+25</f>
        <v>#REF!</v>
      </c>
      <c r="G13" s="192" t="e">
        <f>'РБ ВВ 10(2025)| FIT18'!G37+25</f>
        <v>#REF!</v>
      </c>
      <c r="H13" s="192">
        <f>'РБ ВВ 10(2025)| FIT18'!H37+25</f>
        <v>32520</v>
      </c>
      <c r="I13" s="192">
        <f>'РБ ВВ 10(2025)| FIT18'!I37+25</f>
        <v>43873</v>
      </c>
      <c r="J13" s="192">
        <f>'РБ ВВ 10(2025)| FIT18'!J37+25</f>
        <v>43873</v>
      </c>
      <c r="K13" s="192">
        <f>'РБ ВВ 10(2025)| FIT18'!K37+25</f>
        <v>43873</v>
      </c>
      <c r="L13" s="192">
        <f>'РБ ВВ 10(2025)| FIT18'!L37+25</f>
        <v>38392</v>
      </c>
      <c r="M13" s="192">
        <f>'РБ ВВ 10(2025)| FIT18'!M37+25</f>
        <v>38392</v>
      </c>
      <c r="N13" s="192">
        <f>'РБ ВВ 10(2025)| FIT18'!N37+25</f>
        <v>38392</v>
      </c>
      <c r="O13" s="192">
        <f>'РБ ВВ 10(2025)| FIT18'!O37+25</f>
        <v>38392</v>
      </c>
      <c r="P13" s="192">
        <f>'РБ ВВ 10(2025)| FIT18'!P37+25</f>
        <v>38392</v>
      </c>
      <c r="Q13" s="192">
        <f>'РБ ВВ 10(2025)| FIT18'!Q37+25</f>
        <v>38392</v>
      </c>
      <c r="R13" s="192">
        <f>'РБ ВВ 10(2025)| FIT18'!R37+25</f>
        <v>31659</v>
      </c>
      <c r="S13" s="192">
        <f>'РБ ВВ 10(2025)| FIT18'!S37+25</f>
        <v>18739</v>
      </c>
      <c r="T13" s="192">
        <f>'РБ ВВ 10(2025)| FIT18'!T37+25</f>
        <v>18739</v>
      </c>
      <c r="U13" s="192">
        <f>'РБ ВВ 10(2025)| FIT18'!U37+25</f>
        <v>18739</v>
      </c>
      <c r="V13" s="192">
        <f>'РБ ВВ 10(2025)| FIT18'!V37+25</f>
        <v>18739</v>
      </c>
      <c r="W13" s="192">
        <f>'РБ ВВ 10(2025)| FIT18'!W37+25</f>
        <v>18739</v>
      </c>
      <c r="X13" s="192">
        <f>'РБ ВВ 10(2025)| FIT18'!X37+25</f>
        <v>20305</v>
      </c>
      <c r="Y13" s="192">
        <f>'РБ ВВ 10(2025)| FIT18'!Y37+25</f>
        <v>20305</v>
      </c>
      <c r="Z13" s="192">
        <f>'РБ ВВ 10(2025)| FIT18'!Z37+25</f>
        <v>20305</v>
      </c>
      <c r="AA13" s="192">
        <f>'РБ ВВ 10(2025)| FIT18'!AA37+25</f>
        <v>20305</v>
      </c>
      <c r="AB13" s="192">
        <f>'РБ ВВ 10(2025)| FIT18'!AB37+25</f>
        <v>20305</v>
      </c>
      <c r="AC13" s="192">
        <f>'РБ ВВ 10(2025)| FIT18'!AC37+25</f>
        <v>18739</v>
      </c>
      <c r="AD13" s="192">
        <f>'РБ ВВ 10(2025)| FIT18'!AD37+25</f>
        <v>18739</v>
      </c>
      <c r="AE13" s="192">
        <f>'РБ ВВ 10(2025)| FIT18'!AE37+25</f>
        <v>18739</v>
      </c>
      <c r="AF13" s="192">
        <f>'РБ ВВ 10(2025)| FIT18'!AF37+25</f>
        <v>18739</v>
      </c>
      <c r="AG13" s="192">
        <f>'РБ ВВ 10(2025)| FIT18'!AG37+25</f>
        <v>18739</v>
      </c>
      <c r="AH13" s="192">
        <f>'РБ ВВ 10(2025)| FIT18'!AH37+25</f>
        <v>21871</v>
      </c>
      <c r="AI13" s="192">
        <f>'РБ ВВ 10(2025)| FIT18'!AI37+25</f>
        <v>21871</v>
      </c>
      <c r="AJ13" s="192">
        <f>'РБ ВВ 10(2025)| FIT18'!AJ37+25</f>
        <v>21871</v>
      </c>
      <c r="AK13" s="192">
        <f>'РБ ВВ 10(2025)| FIT18'!AK37+25</f>
        <v>21871</v>
      </c>
      <c r="AL13" s="192">
        <f>'РБ ВВ 10(2025)| FIT18'!AL37+25</f>
        <v>21871</v>
      </c>
      <c r="AM13" s="192">
        <f>'РБ ВВ 10(2025)| FIT18'!AM37+25</f>
        <v>23437</v>
      </c>
      <c r="AN13" s="192">
        <f>'РБ ВВ 10(2025)| FIT18'!AN37+25</f>
        <v>25395</v>
      </c>
      <c r="AO13" s="192">
        <f>'РБ ВВ 10(2025)| FIT18'!AO37+25</f>
        <v>25786</v>
      </c>
      <c r="AP13" s="192">
        <f>'РБ ВВ 10(2025)| FIT18'!AP37+25</f>
        <v>25786</v>
      </c>
      <c r="AQ13" s="192">
        <f>'РБ ВВ 10(2025)| FIT18'!AQ37+25</f>
        <v>25786</v>
      </c>
      <c r="AR13" s="192">
        <f>'РБ ВВ 10(2025)| FIT18'!AR37+25</f>
        <v>25786</v>
      </c>
      <c r="AS13" s="192">
        <f>'РБ ВВ 10(2025)| FIT18'!AS37+25</f>
        <v>25786</v>
      </c>
      <c r="AT13" s="192">
        <f>'РБ ВВ 10(2025)| FIT18'!AT37+25</f>
        <v>25786</v>
      </c>
      <c r="AU13" s="192">
        <f>'РБ ВВ 10(2025)| FIT18'!AU37+25</f>
        <v>25786</v>
      </c>
      <c r="AV13" s="192">
        <f>'РБ ВВ 10(2025)| FIT18'!AV37+25</f>
        <v>25786</v>
      </c>
      <c r="AW13" s="192">
        <f>'РБ ВВ 10(2025)| FIT18'!AW37+25</f>
        <v>25786</v>
      </c>
      <c r="AX13" s="192">
        <f>'РБ ВВ 10(2025)| FIT18'!AX37+25</f>
        <v>25786</v>
      </c>
      <c r="AY13" s="192">
        <f>'РБ ВВ 10(2025)| FIT18'!AY37+25</f>
        <v>24220</v>
      </c>
      <c r="AZ13" s="192">
        <f>'РБ ВВ 10(2025)| FIT18'!AZ37+25</f>
        <v>24220</v>
      </c>
      <c r="BA13" s="192">
        <f>'РБ ВВ 10(2025)| FIT18'!BA37+25</f>
        <v>25786</v>
      </c>
      <c r="BB13" s="192">
        <f>'РБ ВВ 10(2025)| FIT18'!BB37+25</f>
        <v>25786</v>
      </c>
      <c r="BC13" s="192">
        <f>'РБ ВВ 10(2025)| FIT18'!BC37+25</f>
        <v>27352</v>
      </c>
      <c r="BD13" s="192">
        <f>'РБ ВВ 10(2025)| FIT18'!BD37+25</f>
        <v>29310</v>
      </c>
      <c r="BE13" s="192">
        <f>'РБ ВВ 10(2025)| FIT18'!BE37+25</f>
        <v>29310</v>
      </c>
      <c r="BF13" s="192">
        <f>'РБ ВВ 10(2025)| FIT18'!BF37+25</f>
        <v>29310</v>
      </c>
      <c r="BG13" s="192">
        <f>'РБ ВВ 10(2025)| FIT18'!BG37+25</f>
        <v>29310</v>
      </c>
      <c r="BH13" s="192">
        <f>'РБ ВВ 10(2025)| FIT18'!BH37+25</f>
        <v>31267</v>
      </c>
      <c r="BI13" s="192">
        <f>'РБ ВВ 10(2025)| FIT18'!BI37+25</f>
        <v>33616</v>
      </c>
      <c r="BJ13" s="192">
        <f>'РБ ВВ 10(2025)| FIT18'!BJ37+25</f>
        <v>33616</v>
      </c>
      <c r="BK13" s="192">
        <f>'РБ ВВ 10(2025)| FIT18'!BK37+25</f>
        <v>31267</v>
      </c>
      <c r="BL13" s="192">
        <f>'РБ ВВ 10(2025)| FIT18'!BL37+25</f>
        <v>27352</v>
      </c>
      <c r="BM13" s="192">
        <f>'РБ ВВ 10(2025)| FIT18'!BM37+25</f>
        <v>27352</v>
      </c>
      <c r="BN13" s="192">
        <f>'РБ ВВ 10(2025)| FIT18'!BN37+25</f>
        <v>29310</v>
      </c>
      <c r="BO13" s="192">
        <f>'РБ ВВ 10(2025)| FIT18'!BO37+25</f>
        <v>29310</v>
      </c>
      <c r="BP13" s="192">
        <f>'РБ ВВ 10(2025)| FIT18'!BP37+25</f>
        <v>22654</v>
      </c>
      <c r="BQ13" s="192">
        <f>'РБ ВВ 10(2025)| FIT18'!BQ37+25</f>
        <v>23007</v>
      </c>
      <c r="BR13" s="192">
        <f>'РБ ВВ 10(2025)| FIT18'!BR37+25</f>
        <v>23007</v>
      </c>
      <c r="BS13" s="192">
        <f>'РБ ВВ 10(2025)| FIT18'!BS37+25</f>
        <v>23007</v>
      </c>
      <c r="BT13" s="192">
        <f>'РБ ВВ 10(2025)| FIT18'!BT37+25</f>
        <v>21832</v>
      </c>
      <c r="BU13" s="192">
        <f>'РБ ВВ 10(2025)| FIT18'!BU37+25</f>
        <v>21832</v>
      </c>
      <c r="BV13" s="192">
        <f>'РБ ВВ 10(2025)| FIT18'!BV37+25</f>
        <v>23007</v>
      </c>
      <c r="BW13" s="192">
        <f>'РБ ВВ 10(2025)| FIT18'!BW37+25</f>
        <v>23007</v>
      </c>
      <c r="BX13" s="192">
        <f>'РБ ВВ 10(2025)| FIT18'!BX37+25</f>
        <v>23007</v>
      </c>
      <c r="BY13" s="192">
        <f>'РБ ВВ 10(2025)| FIT18'!BY37+25</f>
        <v>21832</v>
      </c>
      <c r="BZ13" s="192">
        <f>'РБ ВВ 10(2025)| FIT18'!BZ37+25</f>
        <v>21832</v>
      </c>
      <c r="CA13" s="192">
        <f>'РБ ВВ 10(2025)| FIT18'!CA37+25</f>
        <v>21832</v>
      </c>
      <c r="CB13" s="192">
        <f>'РБ ВВ 10(2025)| FIT18'!CB37+25</f>
        <v>21832</v>
      </c>
      <c r="CC13" s="192">
        <f>'РБ ВВ 10(2025)| FIT18'!CC37+25</f>
        <v>21832</v>
      </c>
      <c r="CD13" s="192">
        <f>'РБ ВВ 10(2025)| FIT18'!CD37+25</f>
        <v>21832</v>
      </c>
      <c r="CE13" s="192">
        <f>'РБ ВВ 10(2025)| FIT18'!CE37+25</f>
        <v>21832</v>
      </c>
      <c r="CF13" s="192">
        <f>'РБ ВВ 10(2025)| FIT18'!CF37+25</f>
        <v>21832</v>
      </c>
      <c r="CG13" s="192">
        <f>'РБ ВВ 10(2025)| FIT18'!CG37+25</f>
        <v>21832</v>
      </c>
      <c r="CH13" s="192">
        <f>'РБ ВВ 10(2025)| FIT18'!CH37+25</f>
        <v>21832</v>
      </c>
      <c r="CI13" s="192">
        <f>'РБ ВВ 10(2025)| FIT18'!CI37+25</f>
        <v>21832</v>
      </c>
      <c r="CJ13" s="192">
        <f>'РБ ВВ 10(2025)| FIT18'!CJ37+25</f>
        <v>21832</v>
      </c>
      <c r="CK13" s="192">
        <f>'РБ ВВ 10(2025)| FIT18'!CK37+25</f>
        <v>21832</v>
      </c>
      <c r="CL13" s="192">
        <f>'РБ ВВ 10(2025)| FIT18'!CL37+25</f>
        <v>21832</v>
      </c>
      <c r="CM13" s="192">
        <f>'РБ ВВ 10(2025)| FIT18'!CM37+25</f>
        <v>21832</v>
      </c>
      <c r="CN13" s="192">
        <f>'РБ ВВ 10(2025)| FIT18'!CN37+25</f>
        <v>21832</v>
      </c>
      <c r="CO13" s="192">
        <f>'РБ ВВ 10(2025)| FIT18'!CO37+25</f>
        <v>21832</v>
      </c>
      <c r="CP13" s="192">
        <f>'РБ ВВ 10(2025)| FIT18'!CP37+25</f>
        <v>21832</v>
      </c>
      <c r="CQ13" s="192">
        <f>'РБ ВВ 10(2025)| FIT18'!CQ37+25</f>
        <v>21832</v>
      </c>
      <c r="CR13" s="192">
        <f>'РБ ВВ 10(2025)| FIT18'!CR37+25</f>
        <v>21832</v>
      </c>
      <c r="CS13" s="192">
        <f>'РБ ВВ 10(2025)| FIT18'!CS37+25</f>
        <v>21832</v>
      </c>
      <c r="CT13" s="192">
        <f>'РБ ВВ 10(2025)| FIT18'!CT37+25</f>
        <v>21832</v>
      </c>
      <c r="CU13" s="192">
        <f>'РБ ВВ 10(2025)| FIT18'!CU37+25</f>
        <v>21754</v>
      </c>
      <c r="CV13" s="192">
        <f>'РБ ВВ 10(2025)| FIT18'!CV37+25</f>
        <v>14511</v>
      </c>
      <c r="CW13" s="192">
        <f>'РБ ВВ 10(2025)| FIT18'!CW37+25</f>
        <v>14511</v>
      </c>
      <c r="CX13" s="192">
        <f>'РБ ВВ 10(2025)| FIT18'!CX37+25</f>
        <v>14902</v>
      </c>
      <c r="CY13" s="192">
        <f>'РБ ВВ 10(2025)| FIT18'!CY37+25</f>
        <v>14902</v>
      </c>
      <c r="CZ13" s="192">
        <f>'РБ ВВ 10(2025)| FIT18'!CZ37+25</f>
        <v>14511</v>
      </c>
      <c r="DA13" s="192">
        <f>'РБ ВВ 10(2025)| FIT18'!DA37+25</f>
        <v>14511</v>
      </c>
      <c r="DB13" s="192">
        <f>'РБ ВВ 10(2025)| FIT18'!DB37+25</f>
        <v>14511</v>
      </c>
      <c r="DC13" s="192">
        <f>'РБ ВВ 10(2025)| FIT18'!DC37+25</f>
        <v>14511</v>
      </c>
      <c r="DD13" s="192">
        <f>'РБ ВВ 10(2025)| FIT18'!DD37+25</f>
        <v>14511</v>
      </c>
      <c r="DE13" s="192">
        <f>'РБ ВВ 10(2025)| FIT18'!DE37+25</f>
        <v>14902</v>
      </c>
      <c r="DF13" s="192">
        <f>'РБ ВВ 10(2025)| FIT18'!DF37+25</f>
        <v>14902</v>
      </c>
      <c r="DG13" s="192">
        <f>'РБ ВВ 10(2025)| FIT18'!DG37+25</f>
        <v>14511</v>
      </c>
      <c r="DH13" s="192">
        <f>'РБ ВВ 10(2025)| FIT18'!DH37+25</f>
        <v>14511</v>
      </c>
      <c r="DI13" s="192">
        <f>'РБ ВВ 10(2025)| FIT18'!DI37+25</f>
        <v>14511</v>
      </c>
      <c r="DJ13" s="192">
        <f>'РБ ВВ 10(2025)| FIT18'!DJ37+25</f>
        <v>13728</v>
      </c>
      <c r="DK13" s="192">
        <f>'РБ ВВ 10(2025)| FIT18'!DK37+25</f>
        <v>13728</v>
      </c>
      <c r="DL13" s="192">
        <f>'РБ ВВ 10(2025)| FIT18'!DL37+25</f>
        <v>14276</v>
      </c>
      <c r="DM13" s="192">
        <f>'РБ ВВ 10(2025)| FIT18'!DM37+25</f>
        <v>14276</v>
      </c>
      <c r="DN13" s="192">
        <f>'РБ ВВ 10(2025)| FIT18'!DN37+25</f>
        <v>13728</v>
      </c>
      <c r="DO13" s="192">
        <f>'РБ ВВ 10(2025)| FIT18'!DO37+25</f>
        <v>13728</v>
      </c>
      <c r="DP13" s="192">
        <f>'РБ ВВ 10(2025)| FIT18'!DP37+25</f>
        <v>13728</v>
      </c>
      <c r="DQ13" s="192">
        <f>'РБ ВВ 10(2025)| FIT18'!DQ37+25</f>
        <v>13728</v>
      </c>
      <c r="DR13" s="192">
        <f>'РБ ВВ 10(2025)| FIT18'!DR37+25</f>
        <v>13728</v>
      </c>
      <c r="DS13" s="192">
        <f>'РБ ВВ 10(2025)| FIT18'!DS37+25</f>
        <v>14276</v>
      </c>
      <c r="DT13" s="192">
        <f>'РБ ВВ 10(2025)| FIT18'!DT37+25</f>
        <v>14276</v>
      </c>
      <c r="DU13" s="192">
        <f>'РБ ВВ 10(2025)| FIT18'!DU37+25</f>
        <v>13728</v>
      </c>
      <c r="DV13" s="192">
        <f>'РБ ВВ 10(2025)| FIT18'!DV37+25</f>
        <v>13728</v>
      </c>
      <c r="DW13" s="192">
        <f>'РБ ВВ 10(2025)| FIT18'!DW37+25</f>
        <v>13728</v>
      </c>
      <c r="DX13" s="192">
        <f>'РБ ВВ 10(2025)| FIT18'!DX37+25</f>
        <v>13728</v>
      </c>
      <c r="DY13" s="192">
        <f>'РБ ВВ 10(2025)| FIT18'!DY37+25</f>
        <v>14511</v>
      </c>
      <c r="DZ13" s="192">
        <f>'РБ ВВ 10(2025)| FIT18'!DZ37+25</f>
        <v>14276</v>
      </c>
      <c r="EA13" s="192">
        <f>'РБ ВВ 10(2025)| FIT18'!EA37+25</f>
        <v>14276</v>
      </c>
      <c r="EB13" s="192">
        <f>'РБ ВВ 10(2025)| FIT18'!EB37+25</f>
        <v>14276</v>
      </c>
      <c r="EC13" s="192">
        <f>'РБ ВВ 10(2025)| FIT18'!EC37+25</f>
        <v>13336</v>
      </c>
      <c r="ED13" s="192">
        <f>'РБ ВВ 10(2025)| FIT18'!ED37+25</f>
        <v>13336</v>
      </c>
      <c r="EE13" s="192">
        <f>'РБ ВВ 10(2025)| FIT18'!EE37+25</f>
        <v>13336</v>
      </c>
      <c r="EF13" s="192">
        <f>'РБ ВВ 10(2025)| FIT18'!EF37+25</f>
        <v>13336</v>
      </c>
      <c r="EG13" s="192">
        <f>'РБ ВВ 10(2025)| FIT18'!EG37+25</f>
        <v>13336</v>
      </c>
      <c r="EH13" s="192">
        <f>'РБ ВВ 10(2025)| FIT18'!EH37+25</f>
        <v>14276</v>
      </c>
      <c r="EI13" s="192">
        <f>'РБ ВВ 10(2025)| FIT18'!EI37+25</f>
        <v>14276</v>
      </c>
      <c r="EJ13" s="192">
        <f>'РБ ВВ 10(2025)| FIT18'!EJ37+25</f>
        <v>14276</v>
      </c>
      <c r="EK13" s="192">
        <f>'РБ ВВ 10(2025)| FIT18'!EK37+25</f>
        <v>13102</v>
      </c>
      <c r="EL13" s="192">
        <f>'РБ ВВ 10(2025)| FIT18'!EL37+25</f>
        <v>13102</v>
      </c>
      <c r="EM13" s="192">
        <f>'РБ ВВ 10(2025)| FIT18'!EM37+25</f>
        <v>13102</v>
      </c>
      <c r="EN13" s="192">
        <f>'РБ ВВ 10(2025)| FIT18'!EN37+25</f>
        <v>13336</v>
      </c>
      <c r="EO13" s="192">
        <f>'РБ ВВ 10(2025)| FIT18'!EO37+25</f>
        <v>13336</v>
      </c>
      <c r="EP13" s="192">
        <f>'РБ ВВ 10(2025)| FIT18'!EP37+25</f>
        <v>13102</v>
      </c>
      <c r="EQ13" s="192">
        <f>'РБ ВВ 10(2025)| FIT18'!EQ37+25</f>
        <v>13102</v>
      </c>
      <c r="ER13" s="192">
        <f>'РБ ВВ 10(2025)| FIT18'!ER37+25</f>
        <v>13102</v>
      </c>
      <c r="ES13" s="192">
        <f>'РБ ВВ 10(2025)| FIT18'!ES37+25</f>
        <v>13102</v>
      </c>
      <c r="ET13" s="192">
        <f>'РБ ВВ 10(2025)| FIT18'!ET37+25</f>
        <v>13102</v>
      </c>
      <c r="EU13" s="192">
        <f>'РБ ВВ 10(2025)| FIT18'!EU37+25</f>
        <v>13336</v>
      </c>
      <c r="EV13" s="192">
        <f>'РБ ВВ 10(2025)| FIT18'!EV37+25</f>
        <v>13336</v>
      </c>
      <c r="EW13" s="192">
        <f>'РБ ВВ 10(2025)| FIT18'!EW37+25</f>
        <v>13102</v>
      </c>
      <c r="EX13" s="192">
        <f>'РБ ВВ 10(2025)| FIT18'!EX37+25</f>
        <v>13102</v>
      </c>
      <c r="EY13" s="192">
        <f>'РБ ВВ 10(2025)| FIT18'!EY37+25</f>
        <v>13102</v>
      </c>
      <c r="EZ13" s="192">
        <f>'РБ ВВ 10(2025)| FIT18'!EZ37+25</f>
        <v>13102</v>
      </c>
      <c r="FA13" s="192">
        <f>'РБ ВВ 10(2025)| FIT18'!FA37+25</f>
        <v>13102</v>
      </c>
      <c r="FB13" s="192">
        <f>'РБ ВВ 10(2025)| FIT18'!FB37+25</f>
        <v>13336</v>
      </c>
      <c r="FC13" s="192">
        <f>'РБ ВВ 10(2025)| FIT18'!FC37+25</f>
        <v>13336</v>
      </c>
      <c r="FD13" s="192">
        <f>'РБ ВВ 10(2025)| FIT18'!FD37+25</f>
        <v>14511</v>
      </c>
      <c r="FE13" s="192">
        <f>'РБ ВВ 10(2025)| FIT18'!FE37+25</f>
        <v>13336</v>
      </c>
      <c r="FF13" s="192">
        <f>'РБ ВВ 10(2025)| FIT18'!FF37+25</f>
        <v>13336</v>
      </c>
      <c r="FG13" s="192">
        <f>'РБ ВВ 10(2025)| FIT18'!FG37+25</f>
        <v>13336</v>
      </c>
      <c r="FH13" s="192">
        <f>'РБ ВВ 10(2025)| FIT18'!FH37+25</f>
        <v>13336</v>
      </c>
      <c r="FI13" s="192">
        <f>'РБ ВВ 10(2025)| FIT18'!FI37+25</f>
        <v>19209</v>
      </c>
      <c r="FJ13" s="192">
        <f>'РБ ВВ 10(2025)| FIT18'!FJ37+25</f>
        <v>19209</v>
      </c>
      <c r="FK13" s="192">
        <f>'РБ ВВ 10(2025)| FIT18'!FK37+25</f>
        <v>19209</v>
      </c>
      <c r="FL13" s="192">
        <f>'РБ ВВ 10(2025)| FIT18'!FL37+25</f>
        <v>19209</v>
      </c>
      <c r="FM13" s="192">
        <f>'РБ ВВ 10(2025)| FIT18'!FM37+25</f>
        <v>19209</v>
      </c>
      <c r="FN13" s="192">
        <f>'РБ ВВ 10(2025)| FIT18'!FN37+25</f>
        <v>19209</v>
      </c>
      <c r="FO13" s="192">
        <f>'РБ ВВ 10(2025)| FIT18'!FO37+25</f>
        <v>19209</v>
      </c>
      <c r="FP13" s="192">
        <f>'РБ ВВ 10(2025)| FIT18'!FP37+25</f>
        <v>19209</v>
      </c>
      <c r="FQ13" s="192">
        <f>'РБ ВВ 10(2025)| FIT18'!FQ37+25</f>
        <v>19209</v>
      </c>
      <c r="FR13" s="192">
        <f>'РБ ВВ 10(2025)| FIT18'!FR37+25</f>
        <v>19209</v>
      </c>
      <c r="FS13" s="192">
        <f>'РБ ВВ 10(2025)| FIT18'!FS37+25</f>
        <v>19209</v>
      </c>
      <c r="FT13" s="192">
        <f>'РБ ВВ 10(2025)| FIT18'!FT37+25</f>
        <v>19209</v>
      </c>
      <c r="FU13" s="192">
        <f>'РБ ВВ 10(2025)| FIT18'!FU37+25</f>
        <v>19209</v>
      </c>
      <c r="FV13" s="192">
        <f>'РБ ВВ 10(2025)| FIT18'!FV37+25</f>
        <v>19209</v>
      </c>
      <c r="FW13" s="192">
        <f>'РБ ВВ 10(2025)| FIT18'!FW37+25</f>
        <v>19209</v>
      </c>
      <c r="FX13" s="192">
        <f>'РБ ВВ 10(2025)| FIT18'!FX37+25</f>
        <v>19209</v>
      </c>
      <c r="FY13" s="192">
        <f>'РБ ВВ 10(2025)| FIT18'!FY37+25</f>
        <v>19209</v>
      </c>
      <c r="FZ13" s="192">
        <f>'РБ ВВ 10(2025)| FIT18'!FZ37+25</f>
        <v>19209</v>
      </c>
      <c r="GA13" s="192">
        <f>'РБ ВВ 10(2025)| FIT18'!GA37+25</f>
        <v>19209</v>
      </c>
      <c r="GB13" s="192">
        <f>'РБ ВВ 10(2025)| FIT18'!GB37+25</f>
        <v>19209</v>
      </c>
      <c r="GC13" s="192">
        <f>'РБ ВВ 10(2025)| FIT18'!GC37+25</f>
        <v>19209</v>
      </c>
      <c r="GD13" s="192">
        <f>'РБ ВВ 10(2025)| FIT18'!GD37+25</f>
        <v>19209</v>
      </c>
      <c r="GE13" s="192">
        <f>'РБ ВВ 10(2025)| FIT18'!GE37+25</f>
        <v>19209</v>
      </c>
      <c r="GF13" s="192">
        <f>'РБ ВВ 10(2025)| FIT18'!GF37+25</f>
        <v>19209</v>
      </c>
      <c r="GG13" s="192">
        <f>'РБ ВВ 10(2025)| FIT18'!GG37+25</f>
        <v>13336</v>
      </c>
      <c r="GH13" s="192">
        <f>'РБ ВВ 10(2025)| FIT18'!GH37+25</f>
        <v>13336</v>
      </c>
      <c r="GI13" s="192">
        <f>'РБ ВВ 10(2025)| FIT18'!GI37+25</f>
        <v>20697</v>
      </c>
      <c r="GJ13" s="192">
        <f>'РБ ВВ 10(2025)| FIT18'!GJ37+25</f>
        <v>20697</v>
      </c>
      <c r="GK13" s="192">
        <f>'РБ ВВ 10(2025)| FIT18'!GK37+25</f>
        <v>20697</v>
      </c>
      <c r="GL13" s="192">
        <f>'РБ ВВ 10(2025)| FIT18'!GL37+25</f>
        <v>20697</v>
      </c>
      <c r="GM13" s="192">
        <f>'РБ ВВ 10(2025)| FIT18'!GM37+25</f>
        <v>20697</v>
      </c>
      <c r="GN13" s="192">
        <f>'РБ ВВ 10(2025)| FIT18'!GN37+25</f>
        <v>20697</v>
      </c>
      <c r="GO13" s="192">
        <f>'РБ ВВ 10(2025)| FIT18'!GO37+25</f>
        <v>20697</v>
      </c>
      <c r="GP13" s="192">
        <f>'РБ ВВ 10(2025)| FIT18'!GP37+25</f>
        <v>20697</v>
      </c>
      <c r="GQ13" s="192">
        <f>'РБ ВВ 10(2025)| FIT18'!GQ37+25</f>
        <v>20697</v>
      </c>
      <c r="GR13" s="192">
        <f>'РБ ВВ 10(2025)| FIT18'!GR37+25</f>
        <v>20697</v>
      </c>
      <c r="GS13" s="192">
        <f>'РБ ВВ 10(2025)| FIT18'!GS37+25</f>
        <v>15999</v>
      </c>
      <c r="GT13" s="192">
        <f>'РБ ВВ 10(2025)| FIT18'!GT37+25</f>
        <v>15999</v>
      </c>
      <c r="GU13" s="192">
        <f>'РБ ВВ 10(2025)| FIT18'!GU37+25</f>
        <v>15999</v>
      </c>
      <c r="GV13" s="192">
        <f>'РБ ВВ 10(2025)| FIT18'!GV37+25</f>
        <v>15999</v>
      </c>
      <c r="GW13" s="192">
        <f>'РБ ВВ 10(2025)| FIT18'!GW37+25</f>
        <v>16390</v>
      </c>
      <c r="GX13" s="192">
        <f>'РБ ВВ 10(2025)| FIT18'!GX37+25</f>
        <v>16390</v>
      </c>
      <c r="GY13" s="192">
        <f>'РБ ВВ 10(2025)| FIT18'!GY37+25</f>
        <v>17330</v>
      </c>
      <c r="GZ13" s="192">
        <f>'РБ ВВ 10(2025)| FIT18'!GZ37+25</f>
        <v>17330</v>
      </c>
      <c r="HA13" s="192">
        <f>'РБ ВВ 10(2025)| FIT18'!HA37+25</f>
        <v>16390</v>
      </c>
      <c r="HB13" s="192">
        <f>'РБ ВВ 10(2025)| FIT18'!HB37+25</f>
        <v>16390</v>
      </c>
      <c r="HC13" s="192">
        <f>'РБ ВВ 10(2025)| FIT18'!HC37+25</f>
        <v>16390</v>
      </c>
      <c r="HD13" s="192">
        <f>'РБ ВВ 10(2025)| FIT18'!HD37+25</f>
        <v>16390</v>
      </c>
      <c r="HE13" s="192">
        <f>'РБ ВВ 10(2025)| FIT18'!HE37+25</f>
        <v>16390</v>
      </c>
      <c r="HF13" s="192">
        <f>'РБ ВВ 10(2025)| FIT18'!HF37+25</f>
        <v>17330</v>
      </c>
      <c r="HG13" s="192">
        <f>'РБ ВВ 10(2025)| FIT18'!HG37+25</f>
        <v>17330</v>
      </c>
      <c r="HH13" s="192">
        <f>'РБ ВВ 10(2025)| FIT18'!HH37+25</f>
        <v>16390</v>
      </c>
      <c r="HI13" s="192">
        <f>'РБ ВВ 10(2025)| FIT18'!HI37+25</f>
        <v>16390</v>
      </c>
      <c r="HJ13" s="192">
        <f>'РБ ВВ 10(2025)| FIT18'!HJ37+25</f>
        <v>16390</v>
      </c>
      <c r="HK13" s="192">
        <f>'РБ ВВ 10(2025)| FIT18'!HK37+25</f>
        <v>16390</v>
      </c>
      <c r="HL13" s="192">
        <f>'РБ ВВ 10(2025)| FIT18'!HL37+25</f>
        <v>16390</v>
      </c>
      <c r="HM13" s="192">
        <f>'РБ ВВ 10(2025)| FIT18'!HM37+25</f>
        <v>14511</v>
      </c>
      <c r="HN13" s="192">
        <f>'РБ ВВ 10(2025)| FIT18'!HN37+25</f>
        <v>17330</v>
      </c>
      <c r="HO13" s="192">
        <f>'РБ ВВ 10(2025)| FIT18'!HO37+25</f>
        <v>16390</v>
      </c>
      <c r="HP13" s="192">
        <f>'РБ ВВ 10(2025)| FIT18'!HP37+25</f>
        <v>16390</v>
      </c>
      <c r="HQ13" s="192">
        <f>'РБ ВВ 10(2025)| FIT18'!HQ37+25</f>
        <v>16390</v>
      </c>
      <c r="HR13" s="192">
        <f>'РБ ВВ 10(2025)| FIT18'!HR37+25</f>
        <v>16390</v>
      </c>
      <c r="HS13" s="192">
        <f>'РБ ВВ 10(2025)| FIT18'!HS37+25</f>
        <v>16390</v>
      </c>
      <c r="HT13" s="192">
        <f>'РБ ВВ 10(2025)| FIT18'!HT37+25</f>
        <v>17330</v>
      </c>
      <c r="HU13" s="192">
        <f>'РБ ВВ 10(2025)| FIT18'!HU37+25</f>
        <v>17330</v>
      </c>
      <c r="HV13" s="192">
        <f>'РБ ВВ 10(2025)| FIT18'!HV37+25</f>
        <v>16390</v>
      </c>
      <c r="HW13" s="192">
        <f>'РБ ВВ 10(2025)| FIT18'!HW37+25</f>
        <v>16390</v>
      </c>
      <c r="HX13" s="192">
        <f>'РБ ВВ 10(2025)| FIT18'!HX37+25</f>
        <v>16390</v>
      </c>
      <c r="HY13" s="192">
        <f>'РБ ВВ 10(2025)| FIT18'!HY37+25</f>
        <v>16390</v>
      </c>
      <c r="HZ13" s="192">
        <f>'РБ ВВ 10(2025)| FIT18'!HZ37+25</f>
        <v>16390</v>
      </c>
      <c r="IA13" s="192">
        <f>'РБ ВВ 10(2025)| FIT18'!IA37+25</f>
        <v>17330</v>
      </c>
      <c r="IB13" s="192">
        <f>'РБ ВВ 10(2025)| FIT18'!IB37+25</f>
        <v>17330</v>
      </c>
      <c r="IC13" s="192">
        <f>'РБ ВВ 10(2025)| FIT18'!IC37+25</f>
        <v>16390</v>
      </c>
      <c r="ID13" s="192">
        <f>'РБ ВВ 10(2025)| FIT18'!ID37+25</f>
        <v>16390</v>
      </c>
      <c r="IE13" s="192">
        <f>'РБ ВВ 10(2025)| FIT18'!IE37+25</f>
        <v>16390</v>
      </c>
      <c r="IF13" s="192">
        <f>'РБ ВВ 10(2025)| FIT18'!IF37+25</f>
        <v>16390</v>
      </c>
      <c r="IG13" s="192">
        <f>'РБ ВВ 10(2025)| FIT18'!IG37+25</f>
        <v>16390</v>
      </c>
      <c r="IH13" s="192">
        <f>'РБ ВВ 10(2025)| FIT18'!IH37+25</f>
        <v>17330</v>
      </c>
      <c r="II13" s="192">
        <f>'РБ ВВ 10(2025)| FIT18'!II37+25</f>
        <v>17330</v>
      </c>
      <c r="IJ13" s="192">
        <f>'РБ ВВ 10(2025)| FIT18'!IJ37+25</f>
        <v>14902</v>
      </c>
      <c r="IK13" s="192">
        <f>'РБ ВВ 10(2025)| FIT18'!IK37+25</f>
        <v>14902</v>
      </c>
      <c r="IL13" s="192">
        <f>'РБ ВВ 10(2025)| FIT18'!IL37+25</f>
        <v>14902</v>
      </c>
      <c r="IM13" s="192">
        <f>'РБ ВВ 10(2025)| FIT18'!IM37+25</f>
        <v>14902</v>
      </c>
      <c r="IN13" s="192">
        <f>'РБ ВВ 10(2025)| FIT18'!IN37+25</f>
        <v>14902</v>
      </c>
      <c r="IO13" s="192">
        <f>'РБ ВВ 10(2025)| FIT18'!IO37+25</f>
        <v>16390</v>
      </c>
      <c r="IP13" s="192">
        <f>'РБ ВВ 10(2025)| FIT18'!IP37+25</f>
        <v>16390</v>
      </c>
      <c r="IQ13" s="192">
        <f>'РБ ВВ 10(2025)| FIT18'!IQ37+25</f>
        <v>14511</v>
      </c>
      <c r="IR13" s="192">
        <f>'РБ ВВ 10(2025)| FIT18'!IR37+25</f>
        <v>14511</v>
      </c>
      <c r="IS13" s="192">
        <f>'РБ ВВ 10(2025)| FIT18'!IS37+25</f>
        <v>14511</v>
      </c>
      <c r="IT13" s="192">
        <f>'РБ ВВ 10(2025)| FIT18'!IT37+25</f>
        <v>14511</v>
      </c>
      <c r="IU13" s="192">
        <f>'РБ ВВ 10(2025)| FIT18'!IU37+25</f>
        <v>14511</v>
      </c>
      <c r="IV13" s="192">
        <f>'РБ ВВ 10(2025)| FIT18'!IV37+25</f>
        <v>16390</v>
      </c>
      <c r="IW13" s="192">
        <f>'РБ ВВ 10(2025)| FIT18'!IW37+25</f>
        <v>16390</v>
      </c>
      <c r="IX13" s="192">
        <f>'РБ ВВ 10(2025)| FIT18'!IX37+25</f>
        <v>14511</v>
      </c>
      <c r="IY13" s="192">
        <f>'РБ ВВ 10(2025)| FIT18'!IY37+25</f>
        <v>14511</v>
      </c>
      <c r="IZ13" s="192">
        <f>'РБ ВВ 10(2025)| FIT18'!IZ37+25</f>
        <v>14511</v>
      </c>
      <c r="JA13" s="192">
        <f>'РБ ВВ 10(2025)| FIT18'!JA37+25</f>
        <v>14511</v>
      </c>
      <c r="JB13" s="192">
        <f>'РБ ВВ 10(2025)| FIT18'!JB37+25</f>
        <v>14511</v>
      </c>
      <c r="JC13" s="192">
        <f>'РБ ВВ 10(2025)| FIT18'!JC37+25</f>
        <v>16390</v>
      </c>
      <c r="JD13" s="192">
        <f>'РБ ВВ 10(2025)| FIT18'!JD37+25</f>
        <v>16390</v>
      </c>
      <c r="JE13" s="192">
        <f>'РБ ВВ 10(2025)| FIT18'!JE37+25</f>
        <v>14511</v>
      </c>
      <c r="JF13" s="192">
        <f>'РБ ВВ 10(2025)| FIT18'!JF37+25</f>
        <v>14511</v>
      </c>
      <c r="JG13" s="192">
        <f>'РБ ВВ 10(2025)| FIT18'!JG37+25</f>
        <v>14511</v>
      </c>
      <c r="JH13" s="192">
        <f>'РБ ВВ 10(2025)| FIT18'!JH37+25</f>
        <v>14511</v>
      </c>
      <c r="JI13" s="192">
        <f>'РБ ВВ 10(2025)| FIT18'!JI37+25</f>
        <v>14511</v>
      </c>
      <c r="JJ13" s="192">
        <f>'РБ ВВ 10(2025)| FIT18'!JJ37+25</f>
        <v>16390</v>
      </c>
      <c r="JK13" s="192">
        <f>'РБ ВВ 10(2025)| FIT18'!JK37+25</f>
        <v>16390</v>
      </c>
      <c r="JL13" s="192">
        <f>'РБ ВВ 10(2025)| FIT18'!JL37+25</f>
        <v>14511</v>
      </c>
      <c r="JM13" s="192">
        <f>'РБ ВВ 10(2025)| FIT18'!JM37+25</f>
        <v>14511</v>
      </c>
      <c r="JN13" s="192">
        <f>'РБ ВВ 10(2025)| FIT18'!JN37+25</f>
        <v>14511</v>
      </c>
      <c r="JO13" s="192">
        <f>'РБ ВВ 10(2025)| FIT18'!JO37+25</f>
        <v>14511</v>
      </c>
      <c r="JP13" s="192">
        <f>'РБ ВВ 10(2025)| FIT18'!JP37+25</f>
        <v>14511</v>
      </c>
      <c r="JQ13" s="192">
        <f>'РБ ВВ 10(2025)| FIT18'!JQ37+25</f>
        <v>16390</v>
      </c>
      <c r="JR13" s="192">
        <f>'РБ ВВ 10(2025)| FIT18'!JR37+25</f>
        <v>16390</v>
      </c>
      <c r="JS13" s="192">
        <f>'РБ ВВ 10(2025)| FIT18'!JS37+25</f>
        <v>15451</v>
      </c>
      <c r="JT13" s="192">
        <f>'РБ ВВ 10(2025)| FIT18'!JT37+25</f>
        <v>15451</v>
      </c>
      <c r="JU13" s="192">
        <f>'РБ ВВ 10(2025)| FIT18'!JU37+25</f>
        <v>15451</v>
      </c>
      <c r="JV13" s="192">
        <f>'РБ ВВ 10(2025)| FIT18'!JV37+25</f>
        <v>15451</v>
      </c>
    </row>
    <row r="14" spans="1:282" s="50" customFormat="1" x14ac:dyDescent="0.2">
      <c r="A14" s="42" t="s">
        <v>84</v>
      </c>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2"/>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192"/>
      <c r="DM14" s="192"/>
      <c r="DN14" s="192"/>
      <c r="DO14" s="192"/>
      <c r="DP14" s="192"/>
      <c r="DQ14" s="192"/>
      <c r="DR14" s="192"/>
      <c r="DS14" s="192"/>
      <c r="DT14" s="192"/>
      <c r="DU14" s="192"/>
      <c r="DV14" s="192"/>
      <c r="DW14" s="192"/>
      <c r="DX14" s="192"/>
      <c r="DY14" s="192"/>
      <c r="DZ14" s="192"/>
      <c r="EA14" s="192"/>
      <c r="EB14" s="192"/>
      <c r="EC14" s="192"/>
      <c r="ED14" s="192"/>
      <c r="EE14" s="192"/>
      <c r="EF14" s="192"/>
      <c r="EG14" s="192"/>
      <c r="EH14" s="192"/>
      <c r="EI14" s="192"/>
      <c r="EJ14" s="192"/>
      <c r="EK14" s="192"/>
      <c r="EL14" s="192"/>
      <c r="EM14" s="192"/>
      <c r="EN14" s="192"/>
      <c r="EO14" s="192"/>
      <c r="EP14" s="192"/>
      <c r="EQ14" s="192"/>
      <c r="ER14" s="192"/>
      <c r="ES14" s="192"/>
      <c r="ET14" s="192"/>
      <c r="EU14" s="192"/>
      <c r="EV14" s="192"/>
      <c r="EW14" s="192"/>
      <c r="EX14" s="192"/>
      <c r="EY14" s="192"/>
      <c r="EZ14" s="192"/>
      <c r="FA14" s="192"/>
      <c r="FB14" s="192"/>
      <c r="FC14" s="192"/>
      <c r="FD14" s="192"/>
      <c r="FE14" s="192"/>
      <c r="FF14" s="192"/>
      <c r="FG14" s="192"/>
      <c r="FH14" s="192"/>
      <c r="FI14" s="192"/>
      <c r="FJ14" s="192"/>
      <c r="FK14" s="192"/>
      <c r="FL14" s="192"/>
      <c r="FM14" s="192"/>
      <c r="FN14" s="192"/>
      <c r="FO14" s="192"/>
      <c r="FP14" s="192"/>
      <c r="FQ14" s="192"/>
      <c r="FR14" s="192"/>
      <c r="FS14" s="192"/>
      <c r="FT14" s="192"/>
      <c r="FU14" s="192"/>
      <c r="FV14" s="192"/>
      <c r="FW14" s="192"/>
      <c r="FX14" s="192"/>
      <c r="FY14" s="192"/>
      <c r="FZ14" s="192"/>
      <c r="GA14" s="192"/>
      <c r="GB14" s="192"/>
      <c r="GC14" s="192"/>
      <c r="GD14" s="192"/>
      <c r="GE14" s="192"/>
      <c r="GF14" s="192"/>
      <c r="GG14" s="192"/>
      <c r="GH14" s="192"/>
      <c r="GI14" s="192"/>
      <c r="GJ14" s="192"/>
      <c r="GK14" s="192"/>
      <c r="GL14" s="192"/>
      <c r="GM14" s="192"/>
      <c r="GN14" s="192"/>
      <c r="GO14" s="192"/>
      <c r="GP14" s="192"/>
      <c r="GQ14" s="192"/>
      <c r="GR14" s="192"/>
      <c r="GS14" s="192"/>
      <c r="GT14" s="192"/>
      <c r="GU14" s="192"/>
      <c r="GV14" s="192"/>
      <c r="GW14" s="192"/>
      <c r="GX14" s="192"/>
      <c r="GY14" s="192"/>
      <c r="GZ14" s="192"/>
      <c r="HA14" s="192"/>
      <c r="HB14" s="192"/>
      <c r="HC14" s="192"/>
      <c r="HD14" s="192"/>
      <c r="HE14" s="192"/>
      <c r="HF14" s="192"/>
      <c r="HG14" s="192"/>
      <c r="HH14" s="192"/>
      <c r="HI14" s="192"/>
      <c r="HJ14" s="192"/>
      <c r="HK14" s="192"/>
      <c r="HL14" s="192"/>
      <c r="HM14" s="192"/>
      <c r="HN14" s="192"/>
      <c r="HO14" s="192"/>
      <c r="HP14" s="192"/>
      <c r="HQ14" s="192"/>
      <c r="HR14" s="192"/>
      <c r="HS14" s="192"/>
      <c r="HT14" s="192"/>
      <c r="HU14" s="192"/>
      <c r="HV14" s="192"/>
      <c r="HW14" s="192"/>
      <c r="HX14" s="192"/>
      <c r="HY14" s="192"/>
      <c r="HZ14" s="192"/>
      <c r="IA14" s="192"/>
      <c r="IB14" s="192"/>
      <c r="IC14" s="192"/>
      <c r="ID14" s="192"/>
      <c r="IE14" s="192"/>
      <c r="IF14" s="192"/>
      <c r="IG14" s="192"/>
      <c r="IH14" s="192"/>
      <c r="II14" s="192"/>
      <c r="IJ14" s="192"/>
      <c r="IK14" s="192"/>
      <c r="IL14" s="192"/>
      <c r="IM14" s="192"/>
      <c r="IN14" s="192"/>
      <c r="IO14" s="192"/>
      <c r="IP14" s="192"/>
      <c r="IQ14" s="192"/>
      <c r="IR14" s="192"/>
      <c r="IS14" s="192"/>
      <c r="IT14" s="192"/>
      <c r="IU14" s="192"/>
      <c r="IV14" s="192"/>
      <c r="IW14" s="192"/>
      <c r="IX14" s="192"/>
      <c r="IY14" s="192"/>
      <c r="IZ14" s="192"/>
      <c r="JA14" s="192"/>
      <c r="JB14" s="192"/>
      <c r="JC14" s="192"/>
      <c r="JD14" s="192"/>
      <c r="JE14" s="192"/>
      <c r="JF14" s="192"/>
      <c r="JG14" s="192"/>
      <c r="JH14" s="192"/>
      <c r="JI14" s="192"/>
      <c r="JJ14" s="192"/>
      <c r="JK14" s="192"/>
      <c r="JL14" s="192"/>
      <c r="JM14" s="192"/>
      <c r="JN14" s="192"/>
      <c r="JO14" s="192"/>
      <c r="JP14" s="192"/>
      <c r="JQ14" s="192"/>
      <c r="JR14" s="192"/>
      <c r="JS14" s="192"/>
      <c r="JT14" s="192"/>
      <c r="JU14" s="192"/>
      <c r="JV14" s="192"/>
    </row>
    <row r="15" spans="1:282" s="50" customFormat="1" x14ac:dyDescent="0.2">
      <c r="A15" s="88">
        <f>A6</f>
        <v>1</v>
      </c>
      <c r="B15" s="192" t="e">
        <f>'РБ ВВ 10(2025)| FIT18'!B39+25</f>
        <v>#REF!</v>
      </c>
      <c r="C15" s="192" t="e">
        <f>'РБ ВВ 10(2025)| FIT18'!C39+25</f>
        <v>#REF!</v>
      </c>
      <c r="D15" s="192" t="e">
        <f>'РБ ВВ 10(2025)| FIT18'!D39+25</f>
        <v>#REF!</v>
      </c>
      <c r="E15" s="192" t="e">
        <f>'РБ ВВ 10(2025)| FIT18'!E39+25</f>
        <v>#REF!</v>
      </c>
      <c r="F15" s="192" t="e">
        <f>'РБ ВВ 10(2025)| FIT18'!F39+25</f>
        <v>#REF!</v>
      </c>
      <c r="G15" s="192" t="e">
        <f>'РБ ВВ 10(2025)| FIT18'!G39+25</f>
        <v>#REF!</v>
      </c>
      <c r="H15" s="192">
        <f>'РБ ВВ 10(2025)| FIT18'!H39+25</f>
        <v>31541</v>
      </c>
      <c r="I15" s="192">
        <f>'РБ ВВ 10(2025)| FIT18'!I39+25</f>
        <v>42895</v>
      </c>
      <c r="J15" s="192">
        <f>'РБ ВВ 10(2025)| FIT18'!J39+25</f>
        <v>42895</v>
      </c>
      <c r="K15" s="192">
        <f>'РБ ВВ 10(2025)| FIT18'!K39+25</f>
        <v>42895</v>
      </c>
      <c r="L15" s="192">
        <f>'РБ ВВ 10(2025)| FIT18'!L39+25</f>
        <v>37414</v>
      </c>
      <c r="M15" s="192">
        <f>'РБ ВВ 10(2025)| FIT18'!M39+25</f>
        <v>37414</v>
      </c>
      <c r="N15" s="192">
        <f>'РБ ВВ 10(2025)| FIT18'!N39+25</f>
        <v>37414</v>
      </c>
      <c r="O15" s="192">
        <f>'РБ ВВ 10(2025)| FIT18'!O39+25</f>
        <v>37414</v>
      </c>
      <c r="P15" s="192">
        <f>'РБ ВВ 10(2025)| FIT18'!P39+25</f>
        <v>37414</v>
      </c>
      <c r="Q15" s="192">
        <f>'РБ ВВ 10(2025)| FIT18'!Q39+25</f>
        <v>37414</v>
      </c>
      <c r="R15" s="192">
        <f>'РБ ВВ 10(2025)| FIT18'!R39+25</f>
        <v>30915</v>
      </c>
      <c r="S15" s="192">
        <f>'РБ ВВ 10(2025)| FIT18'!S39+25</f>
        <v>17995</v>
      </c>
      <c r="T15" s="192">
        <f>'РБ ВВ 10(2025)| FIT18'!T39+25</f>
        <v>17995</v>
      </c>
      <c r="U15" s="192">
        <f>'РБ ВВ 10(2025)| FIT18'!U39+25</f>
        <v>17995</v>
      </c>
      <c r="V15" s="192">
        <f>'РБ ВВ 10(2025)| FIT18'!V39+25</f>
        <v>17995</v>
      </c>
      <c r="W15" s="192">
        <f>'РБ ВВ 10(2025)| FIT18'!W39+25</f>
        <v>17995</v>
      </c>
      <c r="X15" s="192">
        <f>'РБ ВВ 10(2025)| FIT18'!X39+25</f>
        <v>19561</v>
      </c>
      <c r="Y15" s="192">
        <f>'РБ ВВ 10(2025)| FIT18'!Y39+25</f>
        <v>19561</v>
      </c>
      <c r="Z15" s="192">
        <f>'РБ ВВ 10(2025)| FIT18'!Z39+25</f>
        <v>19561</v>
      </c>
      <c r="AA15" s="192">
        <f>'РБ ВВ 10(2025)| FIT18'!AA39+25</f>
        <v>19561</v>
      </c>
      <c r="AB15" s="192">
        <f>'РБ ВВ 10(2025)| FIT18'!AB39+25</f>
        <v>19561</v>
      </c>
      <c r="AC15" s="192">
        <f>'РБ ВВ 10(2025)| FIT18'!AC39+25</f>
        <v>17995</v>
      </c>
      <c r="AD15" s="192">
        <f>'РБ ВВ 10(2025)| FIT18'!AD39+25</f>
        <v>17995</v>
      </c>
      <c r="AE15" s="192">
        <f>'РБ ВВ 10(2025)| FIT18'!AE39+25</f>
        <v>17995</v>
      </c>
      <c r="AF15" s="192">
        <f>'РБ ВВ 10(2025)| FIT18'!AF39+25</f>
        <v>17995</v>
      </c>
      <c r="AG15" s="192">
        <f>'РБ ВВ 10(2025)| FIT18'!AG39+25</f>
        <v>17995</v>
      </c>
      <c r="AH15" s="192">
        <f>'РБ ВВ 10(2025)| FIT18'!AH39+25</f>
        <v>21127</v>
      </c>
      <c r="AI15" s="192">
        <f>'РБ ВВ 10(2025)| FIT18'!AI39+25</f>
        <v>21127</v>
      </c>
      <c r="AJ15" s="192">
        <f>'РБ ВВ 10(2025)| FIT18'!AJ39+25</f>
        <v>21127</v>
      </c>
      <c r="AK15" s="192">
        <f>'РБ ВВ 10(2025)| FIT18'!AK39+25</f>
        <v>21127</v>
      </c>
      <c r="AL15" s="192">
        <f>'РБ ВВ 10(2025)| FIT18'!AL39+25</f>
        <v>21127</v>
      </c>
      <c r="AM15" s="192">
        <f>'РБ ВВ 10(2025)| FIT18'!AM39+25</f>
        <v>22693</v>
      </c>
      <c r="AN15" s="192">
        <f>'РБ ВВ 10(2025)| FIT18'!AN39+25</f>
        <v>24651</v>
      </c>
      <c r="AO15" s="192">
        <f>'РБ ВВ 10(2025)| FIT18'!AO39+25</f>
        <v>25042</v>
      </c>
      <c r="AP15" s="192">
        <f>'РБ ВВ 10(2025)| FIT18'!AP39+25</f>
        <v>25042</v>
      </c>
      <c r="AQ15" s="192">
        <f>'РБ ВВ 10(2025)| FIT18'!AQ39+25</f>
        <v>25042</v>
      </c>
      <c r="AR15" s="192">
        <f>'РБ ВВ 10(2025)| FIT18'!AR39+25</f>
        <v>25042</v>
      </c>
      <c r="AS15" s="192">
        <f>'РБ ВВ 10(2025)| FIT18'!AS39+25</f>
        <v>25042</v>
      </c>
      <c r="AT15" s="192">
        <f>'РБ ВВ 10(2025)| FIT18'!AT39+25</f>
        <v>25042</v>
      </c>
      <c r="AU15" s="192">
        <f>'РБ ВВ 10(2025)| FIT18'!AU39+25</f>
        <v>25042</v>
      </c>
      <c r="AV15" s="192">
        <f>'РБ ВВ 10(2025)| FIT18'!AV39+25</f>
        <v>25042</v>
      </c>
      <c r="AW15" s="192">
        <f>'РБ ВВ 10(2025)| FIT18'!AW39+25</f>
        <v>25042</v>
      </c>
      <c r="AX15" s="192">
        <f>'РБ ВВ 10(2025)| FIT18'!AX39+25</f>
        <v>25042</v>
      </c>
      <c r="AY15" s="192">
        <f>'РБ ВВ 10(2025)| FIT18'!AY39+25</f>
        <v>23476</v>
      </c>
      <c r="AZ15" s="192">
        <f>'РБ ВВ 10(2025)| FIT18'!AZ39+25</f>
        <v>23476</v>
      </c>
      <c r="BA15" s="192">
        <f>'РБ ВВ 10(2025)| FIT18'!BA39+25</f>
        <v>25042</v>
      </c>
      <c r="BB15" s="192">
        <f>'РБ ВВ 10(2025)| FIT18'!BB39+25</f>
        <v>25042</v>
      </c>
      <c r="BC15" s="192">
        <f>'РБ ВВ 10(2025)| FIT18'!BC39+25</f>
        <v>26608</v>
      </c>
      <c r="BD15" s="192">
        <f>'РБ ВВ 10(2025)| FIT18'!BD39+25</f>
        <v>28566</v>
      </c>
      <c r="BE15" s="192">
        <f>'РБ ВВ 10(2025)| FIT18'!BE39+25</f>
        <v>28566</v>
      </c>
      <c r="BF15" s="192">
        <f>'РБ ВВ 10(2025)| FIT18'!BF39+25</f>
        <v>28566</v>
      </c>
      <c r="BG15" s="192">
        <f>'РБ ВВ 10(2025)| FIT18'!BG39+25</f>
        <v>28566</v>
      </c>
      <c r="BH15" s="192">
        <f>'РБ ВВ 10(2025)| FIT18'!BH39+25</f>
        <v>30523</v>
      </c>
      <c r="BI15" s="192">
        <f>'РБ ВВ 10(2025)| FIT18'!BI39+25</f>
        <v>32872</v>
      </c>
      <c r="BJ15" s="192">
        <f>'РБ ВВ 10(2025)| FIT18'!BJ39+25</f>
        <v>32872</v>
      </c>
      <c r="BK15" s="192">
        <f>'РБ ВВ 10(2025)| FIT18'!BK39+25</f>
        <v>30523</v>
      </c>
      <c r="BL15" s="192">
        <f>'РБ ВВ 10(2025)| FIT18'!BL39+25</f>
        <v>26608</v>
      </c>
      <c r="BM15" s="192">
        <f>'РБ ВВ 10(2025)| FIT18'!BM39+25</f>
        <v>26608</v>
      </c>
      <c r="BN15" s="192">
        <f>'РБ ВВ 10(2025)| FIT18'!BN39+25</f>
        <v>28566</v>
      </c>
      <c r="BO15" s="192">
        <f>'РБ ВВ 10(2025)| FIT18'!BO39+25</f>
        <v>28566</v>
      </c>
      <c r="BP15" s="192">
        <f>'РБ ВВ 10(2025)| FIT18'!BP39+25</f>
        <v>21910</v>
      </c>
      <c r="BQ15" s="192">
        <f>'РБ ВВ 10(2025)| FIT18'!BQ39+25</f>
        <v>22263</v>
      </c>
      <c r="BR15" s="192">
        <f>'РБ ВВ 10(2025)| FIT18'!BR39+25</f>
        <v>22263</v>
      </c>
      <c r="BS15" s="192">
        <f>'РБ ВВ 10(2025)| FIT18'!BS39+25</f>
        <v>22263</v>
      </c>
      <c r="BT15" s="192">
        <f>'РБ ВВ 10(2025)| FIT18'!BT39+25</f>
        <v>21088</v>
      </c>
      <c r="BU15" s="192">
        <f>'РБ ВВ 10(2025)| FIT18'!BU39+25</f>
        <v>21088</v>
      </c>
      <c r="BV15" s="192">
        <f>'РБ ВВ 10(2025)| FIT18'!BV39+25</f>
        <v>22263</v>
      </c>
      <c r="BW15" s="192">
        <f>'РБ ВВ 10(2025)| FIT18'!BW39+25</f>
        <v>22263</v>
      </c>
      <c r="BX15" s="192">
        <f>'РБ ВВ 10(2025)| FIT18'!BX39+25</f>
        <v>22263</v>
      </c>
      <c r="BY15" s="192">
        <f>'РБ ВВ 10(2025)| FIT18'!BY39+25</f>
        <v>21088</v>
      </c>
      <c r="BZ15" s="192">
        <f>'РБ ВВ 10(2025)| FIT18'!BZ39+25</f>
        <v>21088</v>
      </c>
      <c r="CA15" s="192">
        <f>'РБ ВВ 10(2025)| FIT18'!CA39+25</f>
        <v>21088</v>
      </c>
      <c r="CB15" s="192">
        <f>'РБ ВВ 10(2025)| FIT18'!CB39+25</f>
        <v>21088</v>
      </c>
      <c r="CC15" s="192">
        <f>'РБ ВВ 10(2025)| FIT18'!CC39+25</f>
        <v>21088</v>
      </c>
      <c r="CD15" s="192">
        <f>'РБ ВВ 10(2025)| FIT18'!CD39+25</f>
        <v>21088</v>
      </c>
      <c r="CE15" s="192">
        <f>'РБ ВВ 10(2025)| FIT18'!CE39+25</f>
        <v>21088</v>
      </c>
      <c r="CF15" s="192">
        <f>'РБ ВВ 10(2025)| FIT18'!CF39+25</f>
        <v>21088</v>
      </c>
      <c r="CG15" s="192">
        <f>'РБ ВВ 10(2025)| FIT18'!CG39+25</f>
        <v>21088</v>
      </c>
      <c r="CH15" s="192">
        <f>'РБ ВВ 10(2025)| FIT18'!CH39+25</f>
        <v>21088</v>
      </c>
      <c r="CI15" s="192">
        <f>'РБ ВВ 10(2025)| FIT18'!CI39+25</f>
        <v>21088</v>
      </c>
      <c r="CJ15" s="192">
        <f>'РБ ВВ 10(2025)| FIT18'!CJ39+25</f>
        <v>21088</v>
      </c>
      <c r="CK15" s="192">
        <f>'РБ ВВ 10(2025)| FIT18'!CK39+25</f>
        <v>21088</v>
      </c>
      <c r="CL15" s="192">
        <f>'РБ ВВ 10(2025)| FIT18'!CL39+25</f>
        <v>21088</v>
      </c>
      <c r="CM15" s="192">
        <f>'РБ ВВ 10(2025)| FIT18'!CM39+25</f>
        <v>21088</v>
      </c>
      <c r="CN15" s="192">
        <f>'РБ ВВ 10(2025)| FIT18'!CN39+25</f>
        <v>21088</v>
      </c>
      <c r="CO15" s="192">
        <f>'РБ ВВ 10(2025)| FIT18'!CO39+25</f>
        <v>21088</v>
      </c>
      <c r="CP15" s="192">
        <f>'РБ ВВ 10(2025)| FIT18'!CP39+25</f>
        <v>21088</v>
      </c>
      <c r="CQ15" s="192">
        <f>'РБ ВВ 10(2025)| FIT18'!CQ39+25</f>
        <v>21088</v>
      </c>
      <c r="CR15" s="192">
        <f>'РБ ВВ 10(2025)| FIT18'!CR39+25</f>
        <v>21088</v>
      </c>
      <c r="CS15" s="192">
        <f>'РБ ВВ 10(2025)| FIT18'!CS39+25</f>
        <v>21088</v>
      </c>
      <c r="CT15" s="192">
        <f>'РБ ВВ 10(2025)| FIT18'!CT39+25</f>
        <v>21088</v>
      </c>
      <c r="CU15" s="192">
        <f>'РБ ВВ 10(2025)| FIT18'!CU39+25</f>
        <v>21088</v>
      </c>
      <c r="CV15" s="192">
        <f>'РБ ВВ 10(2025)| FIT18'!CV39+25</f>
        <v>13845</v>
      </c>
      <c r="CW15" s="192">
        <f>'РБ ВВ 10(2025)| FIT18'!CW39+25</f>
        <v>13845</v>
      </c>
      <c r="CX15" s="192">
        <f>'РБ ВВ 10(2025)| FIT18'!CX39+25</f>
        <v>14237</v>
      </c>
      <c r="CY15" s="192">
        <f>'РБ ВВ 10(2025)| FIT18'!CY39+25</f>
        <v>14237</v>
      </c>
      <c r="CZ15" s="192">
        <f>'РБ ВВ 10(2025)| FIT18'!CZ39+25</f>
        <v>13845</v>
      </c>
      <c r="DA15" s="192">
        <f>'РБ ВВ 10(2025)| FIT18'!DA39+25</f>
        <v>13845</v>
      </c>
      <c r="DB15" s="192">
        <f>'РБ ВВ 10(2025)| FIT18'!DB39+25</f>
        <v>13845</v>
      </c>
      <c r="DC15" s="192">
        <f>'РБ ВВ 10(2025)| FIT18'!DC39+25</f>
        <v>13845</v>
      </c>
      <c r="DD15" s="192">
        <f>'РБ ВВ 10(2025)| FIT18'!DD39+25</f>
        <v>13845</v>
      </c>
      <c r="DE15" s="192">
        <f>'РБ ВВ 10(2025)| FIT18'!DE39+25</f>
        <v>14237</v>
      </c>
      <c r="DF15" s="192">
        <f>'РБ ВВ 10(2025)| FIT18'!DF39+25</f>
        <v>14237</v>
      </c>
      <c r="DG15" s="192">
        <f>'РБ ВВ 10(2025)| FIT18'!DG39+25</f>
        <v>13845</v>
      </c>
      <c r="DH15" s="192">
        <f>'РБ ВВ 10(2025)| FIT18'!DH39+25</f>
        <v>13845</v>
      </c>
      <c r="DI15" s="192">
        <f>'РБ ВВ 10(2025)| FIT18'!DI39+25</f>
        <v>13845</v>
      </c>
      <c r="DJ15" s="192">
        <f>'РБ ВВ 10(2025)| FIT18'!DJ39+25</f>
        <v>13062</v>
      </c>
      <c r="DK15" s="192">
        <f>'РБ ВВ 10(2025)| FIT18'!DK39+25</f>
        <v>13062</v>
      </c>
      <c r="DL15" s="192">
        <f>'РБ ВВ 10(2025)| FIT18'!DL39+25</f>
        <v>13611</v>
      </c>
      <c r="DM15" s="192">
        <f>'РБ ВВ 10(2025)| FIT18'!DM39+25</f>
        <v>13611</v>
      </c>
      <c r="DN15" s="192">
        <f>'РБ ВВ 10(2025)| FIT18'!DN39+25</f>
        <v>13062</v>
      </c>
      <c r="DO15" s="192">
        <f>'РБ ВВ 10(2025)| FIT18'!DO39+25</f>
        <v>13062</v>
      </c>
      <c r="DP15" s="192">
        <f>'РБ ВВ 10(2025)| FIT18'!DP39+25</f>
        <v>13062</v>
      </c>
      <c r="DQ15" s="192">
        <f>'РБ ВВ 10(2025)| FIT18'!DQ39+25</f>
        <v>13062</v>
      </c>
      <c r="DR15" s="192">
        <f>'РБ ВВ 10(2025)| FIT18'!DR39+25</f>
        <v>13062</v>
      </c>
      <c r="DS15" s="192">
        <f>'РБ ВВ 10(2025)| FIT18'!DS39+25</f>
        <v>13611</v>
      </c>
      <c r="DT15" s="192">
        <f>'РБ ВВ 10(2025)| FIT18'!DT39+25</f>
        <v>13611</v>
      </c>
      <c r="DU15" s="192">
        <f>'РБ ВВ 10(2025)| FIT18'!DU39+25</f>
        <v>13062</v>
      </c>
      <c r="DV15" s="192">
        <f>'РБ ВВ 10(2025)| FIT18'!DV39+25</f>
        <v>13062</v>
      </c>
      <c r="DW15" s="192">
        <f>'РБ ВВ 10(2025)| FIT18'!DW39+25</f>
        <v>13062</v>
      </c>
      <c r="DX15" s="192">
        <f>'РБ ВВ 10(2025)| FIT18'!DX39+25</f>
        <v>13062</v>
      </c>
      <c r="DY15" s="192">
        <f>'РБ ВВ 10(2025)| FIT18'!DY39+25</f>
        <v>13845</v>
      </c>
      <c r="DZ15" s="192">
        <f>'РБ ВВ 10(2025)| FIT18'!DZ39+25</f>
        <v>13611</v>
      </c>
      <c r="EA15" s="192">
        <f>'РБ ВВ 10(2025)| FIT18'!EA39+25</f>
        <v>13611</v>
      </c>
      <c r="EB15" s="192">
        <f>'РБ ВВ 10(2025)| FIT18'!EB39+25</f>
        <v>13611</v>
      </c>
      <c r="EC15" s="192">
        <f>'РБ ВВ 10(2025)| FIT18'!EC39+25</f>
        <v>12671</v>
      </c>
      <c r="ED15" s="192">
        <f>'РБ ВВ 10(2025)| FIT18'!ED39+25</f>
        <v>12671</v>
      </c>
      <c r="EE15" s="192">
        <f>'РБ ВВ 10(2025)| FIT18'!EE39+25</f>
        <v>12671</v>
      </c>
      <c r="EF15" s="192">
        <f>'РБ ВВ 10(2025)| FIT18'!EF39+25</f>
        <v>12671</v>
      </c>
      <c r="EG15" s="192">
        <f>'РБ ВВ 10(2025)| FIT18'!EG39+25</f>
        <v>12671</v>
      </c>
      <c r="EH15" s="192">
        <f>'РБ ВВ 10(2025)| FIT18'!EH39+25</f>
        <v>13611</v>
      </c>
      <c r="EI15" s="192">
        <f>'РБ ВВ 10(2025)| FIT18'!EI39+25</f>
        <v>13611</v>
      </c>
      <c r="EJ15" s="192">
        <f>'РБ ВВ 10(2025)| FIT18'!EJ39+25</f>
        <v>13611</v>
      </c>
      <c r="EK15" s="192">
        <f>'РБ ВВ 10(2025)| FIT18'!EK39+25</f>
        <v>12436</v>
      </c>
      <c r="EL15" s="192">
        <f>'РБ ВВ 10(2025)| FIT18'!EL39+25</f>
        <v>12436</v>
      </c>
      <c r="EM15" s="192">
        <f>'РБ ВВ 10(2025)| FIT18'!EM39+25</f>
        <v>12436</v>
      </c>
      <c r="EN15" s="192">
        <f>'РБ ВВ 10(2025)| FIT18'!EN39+25</f>
        <v>12671</v>
      </c>
      <c r="EO15" s="192">
        <f>'РБ ВВ 10(2025)| FIT18'!EO39+25</f>
        <v>12671</v>
      </c>
      <c r="EP15" s="192">
        <f>'РБ ВВ 10(2025)| FIT18'!EP39+25</f>
        <v>12436</v>
      </c>
      <c r="EQ15" s="192">
        <f>'РБ ВВ 10(2025)| FIT18'!EQ39+25</f>
        <v>12436</v>
      </c>
      <c r="ER15" s="192">
        <f>'РБ ВВ 10(2025)| FIT18'!ER39+25</f>
        <v>12436</v>
      </c>
      <c r="ES15" s="192">
        <f>'РБ ВВ 10(2025)| FIT18'!ES39+25</f>
        <v>12436</v>
      </c>
      <c r="ET15" s="192">
        <f>'РБ ВВ 10(2025)| FIT18'!ET39+25</f>
        <v>12436</v>
      </c>
      <c r="EU15" s="192">
        <f>'РБ ВВ 10(2025)| FIT18'!EU39+25</f>
        <v>12671</v>
      </c>
      <c r="EV15" s="192">
        <f>'РБ ВВ 10(2025)| FIT18'!EV39+25</f>
        <v>12671</v>
      </c>
      <c r="EW15" s="192">
        <f>'РБ ВВ 10(2025)| FIT18'!EW39+25</f>
        <v>12436</v>
      </c>
      <c r="EX15" s="192">
        <f>'РБ ВВ 10(2025)| FIT18'!EX39+25</f>
        <v>12436</v>
      </c>
      <c r="EY15" s="192">
        <f>'РБ ВВ 10(2025)| FIT18'!EY39+25</f>
        <v>12436</v>
      </c>
      <c r="EZ15" s="192">
        <f>'РБ ВВ 10(2025)| FIT18'!EZ39+25</f>
        <v>12436</v>
      </c>
      <c r="FA15" s="192">
        <f>'РБ ВВ 10(2025)| FIT18'!FA39+25</f>
        <v>12436</v>
      </c>
      <c r="FB15" s="192">
        <f>'РБ ВВ 10(2025)| FIT18'!FB39+25</f>
        <v>12671</v>
      </c>
      <c r="FC15" s="192">
        <f>'РБ ВВ 10(2025)| FIT18'!FC39+25</f>
        <v>12671</v>
      </c>
      <c r="FD15" s="192">
        <f>'РБ ВВ 10(2025)| FIT18'!FD39+25</f>
        <v>13845</v>
      </c>
      <c r="FE15" s="192">
        <f>'РБ ВВ 10(2025)| FIT18'!FE39+25</f>
        <v>12671</v>
      </c>
      <c r="FF15" s="192">
        <f>'РБ ВВ 10(2025)| FIT18'!FF39+25</f>
        <v>12671</v>
      </c>
      <c r="FG15" s="192">
        <f>'РБ ВВ 10(2025)| FIT18'!FG39+25</f>
        <v>12671</v>
      </c>
      <c r="FH15" s="192">
        <f>'РБ ВВ 10(2025)| FIT18'!FH39+25</f>
        <v>12671</v>
      </c>
      <c r="FI15" s="192">
        <f>'РБ ВВ 10(2025)| FIT18'!FI39+25</f>
        <v>18543</v>
      </c>
      <c r="FJ15" s="192">
        <f>'РБ ВВ 10(2025)| FIT18'!FJ39+25</f>
        <v>18543</v>
      </c>
      <c r="FK15" s="192">
        <f>'РБ ВВ 10(2025)| FIT18'!FK39+25</f>
        <v>18543</v>
      </c>
      <c r="FL15" s="192">
        <f>'РБ ВВ 10(2025)| FIT18'!FL39+25</f>
        <v>18543</v>
      </c>
      <c r="FM15" s="192">
        <f>'РБ ВВ 10(2025)| FIT18'!FM39+25</f>
        <v>18543</v>
      </c>
      <c r="FN15" s="192">
        <f>'РБ ВВ 10(2025)| FIT18'!FN39+25</f>
        <v>18543</v>
      </c>
      <c r="FO15" s="192">
        <f>'РБ ВВ 10(2025)| FIT18'!FO39+25</f>
        <v>18543</v>
      </c>
      <c r="FP15" s="192">
        <f>'РБ ВВ 10(2025)| FIT18'!FP39+25</f>
        <v>18543</v>
      </c>
      <c r="FQ15" s="192">
        <f>'РБ ВВ 10(2025)| FIT18'!FQ39+25</f>
        <v>18543</v>
      </c>
      <c r="FR15" s="192">
        <f>'РБ ВВ 10(2025)| FIT18'!FR39+25</f>
        <v>18543</v>
      </c>
      <c r="FS15" s="192">
        <f>'РБ ВВ 10(2025)| FIT18'!FS39+25</f>
        <v>18543</v>
      </c>
      <c r="FT15" s="192">
        <f>'РБ ВВ 10(2025)| FIT18'!FT39+25</f>
        <v>18543</v>
      </c>
      <c r="FU15" s="192">
        <f>'РБ ВВ 10(2025)| FIT18'!FU39+25</f>
        <v>18543</v>
      </c>
      <c r="FV15" s="192">
        <f>'РБ ВВ 10(2025)| FIT18'!FV39+25</f>
        <v>18543</v>
      </c>
      <c r="FW15" s="192">
        <f>'РБ ВВ 10(2025)| FIT18'!FW39+25</f>
        <v>18543</v>
      </c>
      <c r="FX15" s="192">
        <f>'РБ ВВ 10(2025)| FIT18'!FX39+25</f>
        <v>18543</v>
      </c>
      <c r="FY15" s="192">
        <f>'РБ ВВ 10(2025)| FIT18'!FY39+25</f>
        <v>18543</v>
      </c>
      <c r="FZ15" s="192">
        <f>'РБ ВВ 10(2025)| FIT18'!FZ39+25</f>
        <v>18543</v>
      </c>
      <c r="GA15" s="192">
        <f>'РБ ВВ 10(2025)| FIT18'!GA39+25</f>
        <v>18543</v>
      </c>
      <c r="GB15" s="192">
        <f>'РБ ВВ 10(2025)| FIT18'!GB39+25</f>
        <v>18543</v>
      </c>
      <c r="GC15" s="192">
        <f>'РБ ВВ 10(2025)| FIT18'!GC39+25</f>
        <v>18543</v>
      </c>
      <c r="GD15" s="192">
        <f>'РБ ВВ 10(2025)| FIT18'!GD39+25</f>
        <v>18543</v>
      </c>
      <c r="GE15" s="192">
        <f>'РБ ВВ 10(2025)| FIT18'!GE39+25</f>
        <v>18543</v>
      </c>
      <c r="GF15" s="192">
        <f>'РБ ВВ 10(2025)| FIT18'!GF39+25</f>
        <v>18543</v>
      </c>
      <c r="GG15" s="192">
        <f>'РБ ВВ 10(2025)| FIT18'!GG39+25</f>
        <v>12671</v>
      </c>
      <c r="GH15" s="192">
        <f>'РБ ВВ 10(2025)| FIT18'!GH39+25</f>
        <v>12671</v>
      </c>
      <c r="GI15" s="192">
        <f>'РБ ВВ 10(2025)| FIT18'!GI39+25</f>
        <v>20031</v>
      </c>
      <c r="GJ15" s="192">
        <f>'РБ ВВ 10(2025)| FIT18'!GJ39+25</f>
        <v>20031</v>
      </c>
      <c r="GK15" s="192">
        <f>'РБ ВВ 10(2025)| FIT18'!GK39+25</f>
        <v>20031</v>
      </c>
      <c r="GL15" s="192">
        <f>'РБ ВВ 10(2025)| FIT18'!GL39+25</f>
        <v>20031</v>
      </c>
      <c r="GM15" s="192">
        <f>'РБ ВВ 10(2025)| FIT18'!GM39+25</f>
        <v>20031</v>
      </c>
      <c r="GN15" s="192">
        <f>'РБ ВВ 10(2025)| FIT18'!GN39+25</f>
        <v>20031</v>
      </c>
      <c r="GO15" s="192">
        <f>'РБ ВВ 10(2025)| FIT18'!GO39+25</f>
        <v>20031</v>
      </c>
      <c r="GP15" s="192">
        <f>'РБ ВВ 10(2025)| FIT18'!GP39+25</f>
        <v>20031</v>
      </c>
      <c r="GQ15" s="192">
        <f>'РБ ВВ 10(2025)| FIT18'!GQ39+25</f>
        <v>20031</v>
      </c>
      <c r="GR15" s="192">
        <f>'РБ ВВ 10(2025)| FIT18'!GR39+25</f>
        <v>20031</v>
      </c>
      <c r="GS15" s="192">
        <f>'РБ ВВ 10(2025)| FIT18'!GS39+25</f>
        <v>15333</v>
      </c>
      <c r="GT15" s="192">
        <f>'РБ ВВ 10(2025)| FIT18'!GT39+25</f>
        <v>15333</v>
      </c>
      <c r="GU15" s="192">
        <f>'РБ ВВ 10(2025)| FIT18'!GU39+25</f>
        <v>15333</v>
      </c>
      <c r="GV15" s="192">
        <f>'РБ ВВ 10(2025)| FIT18'!GV39+25</f>
        <v>15333</v>
      </c>
      <c r="GW15" s="192">
        <f>'РБ ВВ 10(2025)| FIT18'!GW39+25</f>
        <v>15725</v>
      </c>
      <c r="GX15" s="192">
        <f>'РБ ВВ 10(2025)| FIT18'!GX39+25</f>
        <v>15725</v>
      </c>
      <c r="GY15" s="192">
        <f>'РБ ВВ 10(2025)| FIT18'!GY39+25</f>
        <v>16664</v>
      </c>
      <c r="GZ15" s="192">
        <f>'РБ ВВ 10(2025)| FIT18'!GZ39+25</f>
        <v>16664</v>
      </c>
      <c r="HA15" s="192">
        <f>'РБ ВВ 10(2025)| FIT18'!HA39+25</f>
        <v>15725</v>
      </c>
      <c r="HB15" s="192">
        <f>'РБ ВВ 10(2025)| FIT18'!HB39+25</f>
        <v>15725</v>
      </c>
      <c r="HC15" s="192">
        <f>'РБ ВВ 10(2025)| FIT18'!HC39+25</f>
        <v>15725</v>
      </c>
      <c r="HD15" s="192">
        <f>'РБ ВВ 10(2025)| FIT18'!HD39+25</f>
        <v>15725</v>
      </c>
      <c r="HE15" s="192">
        <f>'РБ ВВ 10(2025)| FIT18'!HE39+25</f>
        <v>15725</v>
      </c>
      <c r="HF15" s="192">
        <f>'РБ ВВ 10(2025)| FIT18'!HF39+25</f>
        <v>16664</v>
      </c>
      <c r="HG15" s="192">
        <f>'РБ ВВ 10(2025)| FIT18'!HG39+25</f>
        <v>16664</v>
      </c>
      <c r="HH15" s="192">
        <f>'РБ ВВ 10(2025)| FIT18'!HH39+25</f>
        <v>15725</v>
      </c>
      <c r="HI15" s="192">
        <f>'РБ ВВ 10(2025)| FIT18'!HI39+25</f>
        <v>15725</v>
      </c>
      <c r="HJ15" s="192">
        <f>'РБ ВВ 10(2025)| FIT18'!HJ39+25</f>
        <v>15725</v>
      </c>
      <c r="HK15" s="192">
        <f>'РБ ВВ 10(2025)| FIT18'!HK39+25</f>
        <v>15725</v>
      </c>
      <c r="HL15" s="192">
        <f>'РБ ВВ 10(2025)| FIT18'!HL39+25</f>
        <v>15725</v>
      </c>
      <c r="HM15" s="192">
        <f>'РБ ВВ 10(2025)| FIT18'!HM39+25</f>
        <v>13845</v>
      </c>
      <c r="HN15" s="192">
        <f>'РБ ВВ 10(2025)| FIT18'!HN39+25</f>
        <v>16664</v>
      </c>
      <c r="HO15" s="192">
        <f>'РБ ВВ 10(2025)| FIT18'!HO39+25</f>
        <v>15725</v>
      </c>
      <c r="HP15" s="192">
        <f>'РБ ВВ 10(2025)| FIT18'!HP39+25</f>
        <v>15725</v>
      </c>
      <c r="HQ15" s="192">
        <f>'РБ ВВ 10(2025)| FIT18'!HQ39+25</f>
        <v>15725</v>
      </c>
      <c r="HR15" s="192">
        <f>'РБ ВВ 10(2025)| FIT18'!HR39+25</f>
        <v>15725</v>
      </c>
      <c r="HS15" s="192">
        <f>'РБ ВВ 10(2025)| FIT18'!HS39+25</f>
        <v>15725</v>
      </c>
      <c r="HT15" s="192">
        <f>'РБ ВВ 10(2025)| FIT18'!HT39+25</f>
        <v>16664</v>
      </c>
      <c r="HU15" s="192">
        <f>'РБ ВВ 10(2025)| FIT18'!HU39+25</f>
        <v>16664</v>
      </c>
      <c r="HV15" s="192">
        <f>'РБ ВВ 10(2025)| FIT18'!HV39+25</f>
        <v>15725</v>
      </c>
      <c r="HW15" s="192">
        <f>'РБ ВВ 10(2025)| FIT18'!HW39+25</f>
        <v>15725</v>
      </c>
      <c r="HX15" s="192">
        <f>'РБ ВВ 10(2025)| FIT18'!HX39+25</f>
        <v>15725</v>
      </c>
      <c r="HY15" s="192">
        <f>'РБ ВВ 10(2025)| FIT18'!HY39+25</f>
        <v>15725</v>
      </c>
      <c r="HZ15" s="192">
        <f>'РБ ВВ 10(2025)| FIT18'!HZ39+25</f>
        <v>15725</v>
      </c>
      <c r="IA15" s="192">
        <f>'РБ ВВ 10(2025)| FIT18'!IA39+25</f>
        <v>16664</v>
      </c>
      <c r="IB15" s="192">
        <f>'РБ ВВ 10(2025)| FIT18'!IB39+25</f>
        <v>16664</v>
      </c>
      <c r="IC15" s="192">
        <f>'РБ ВВ 10(2025)| FIT18'!IC39+25</f>
        <v>15725</v>
      </c>
      <c r="ID15" s="192">
        <f>'РБ ВВ 10(2025)| FIT18'!ID39+25</f>
        <v>15725</v>
      </c>
      <c r="IE15" s="192">
        <f>'РБ ВВ 10(2025)| FIT18'!IE39+25</f>
        <v>15725</v>
      </c>
      <c r="IF15" s="192">
        <f>'РБ ВВ 10(2025)| FIT18'!IF39+25</f>
        <v>15725</v>
      </c>
      <c r="IG15" s="192">
        <f>'РБ ВВ 10(2025)| FIT18'!IG39+25</f>
        <v>15725</v>
      </c>
      <c r="IH15" s="192">
        <f>'РБ ВВ 10(2025)| FIT18'!IH39+25</f>
        <v>16664</v>
      </c>
      <c r="II15" s="192">
        <f>'РБ ВВ 10(2025)| FIT18'!II39+25</f>
        <v>16664</v>
      </c>
      <c r="IJ15" s="192">
        <f>'РБ ВВ 10(2025)| FIT18'!IJ39+25</f>
        <v>14237</v>
      </c>
      <c r="IK15" s="192">
        <f>'РБ ВВ 10(2025)| FIT18'!IK39+25</f>
        <v>14237</v>
      </c>
      <c r="IL15" s="192">
        <f>'РБ ВВ 10(2025)| FIT18'!IL39+25</f>
        <v>14237</v>
      </c>
      <c r="IM15" s="192">
        <f>'РБ ВВ 10(2025)| FIT18'!IM39+25</f>
        <v>14237</v>
      </c>
      <c r="IN15" s="192">
        <f>'РБ ВВ 10(2025)| FIT18'!IN39+25</f>
        <v>14237</v>
      </c>
      <c r="IO15" s="192">
        <f>'РБ ВВ 10(2025)| FIT18'!IO39+25</f>
        <v>15725</v>
      </c>
      <c r="IP15" s="192">
        <f>'РБ ВВ 10(2025)| FIT18'!IP39+25</f>
        <v>15725</v>
      </c>
      <c r="IQ15" s="192">
        <f>'РБ ВВ 10(2025)| FIT18'!IQ39+25</f>
        <v>13845</v>
      </c>
      <c r="IR15" s="192">
        <f>'РБ ВВ 10(2025)| FIT18'!IR39+25</f>
        <v>13845</v>
      </c>
      <c r="IS15" s="192">
        <f>'РБ ВВ 10(2025)| FIT18'!IS39+25</f>
        <v>13845</v>
      </c>
      <c r="IT15" s="192">
        <f>'РБ ВВ 10(2025)| FIT18'!IT39+25</f>
        <v>13845</v>
      </c>
      <c r="IU15" s="192">
        <f>'РБ ВВ 10(2025)| FIT18'!IU39+25</f>
        <v>13845</v>
      </c>
      <c r="IV15" s="192">
        <f>'РБ ВВ 10(2025)| FIT18'!IV39+25</f>
        <v>15725</v>
      </c>
      <c r="IW15" s="192">
        <f>'РБ ВВ 10(2025)| FIT18'!IW39+25</f>
        <v>15725</v>
      </c>
      <c r="IX15" s="192">
        <f>'РБ ВВ 10(2025)| FIT18'!IX39+25</f>
        <v>13845</v>
      </c>
      <c r="IY15" s="192">
        <f>'РБ ВВ 10(2025)| FIT18'!IY39+25</f>
        <v>13845</v>
      </c>
      <c r="IZ15" s="192">
        <f>'РБ ВВ 10(2025)| FIT18'!IZ39+25</f>
        <v>13845</v>
      </c>
      <c r="JA15" s="192">
        <f>'РБ ВВ 10(2025)| FIT18'!JA39+25</f>
        <v>13845</v>
      </c>
      <c r="JB15" s="192">
        <f>'РБ ВВ 10(2025)| FIT18'!JB39+25</f>
        <v>13845</v>
      </c>
      <c r="JC15" s="192">
        <f>'РБ ВВ 10(2025)| FIT18'!JC39+25</f>
        <v>15725</v>
      </c>
      <c r="JD15" s="192">
        <f>'РБ ВВ 10(2025)| FIT18'!JD39+25</f>
        <v>15725</v>
      </c>
      <c r="JE15" s="192">
        <f>'РБ ВВ 10(2025)| FIT18'!JE39+25</f>
        <v>13845</v>
      </c>
      <c r="JF15" s="192">
        <f>'РБ ВВ 10(2025)| FIT18'!JF39+25</f>
        <v>13845</v>
      </c>
      <c r="JG15" s="192">
        <f>'РБ ВВ 10(2025)| FIT18'!JG39+25</f>
        <v>13845</v>
      </c>
      <c r="JH15" s="192">
        <f>'РБ ВВ 10(2025)| FIT18'!JH39+25</f>
        <v>13845</v>
      </c>
      <c r="JI15" s="192">
        <f>'РБ ВВ 10(2025)| FIT18'!JI39+25</f>
        <v>13845</v>
      </c>
      <c r="JJ15" s="192">
        <f>'РБ ВВ 10(2025)| FIT18'!JJ39+25</f>
        <v>15725</v>
      </c>
      <c r="JK15" s="192">
        <f>'РБ ВВ 10(2025)| FIT18'!JK39+25</f>
        <v>15725</v>
      </c>
      <c r="JL15" s="192">
        <f>'РБ ВВ 10(2025)| FIT18'!JL39+25</f>
        <v>13845</v>
      </c>
      <c r="JM15" s="192">
        <f>'РБ ВВ 10(2025)| FIT18'!JM39+25</f>
        <v>13845</v>
      </c>
      <c r="JN15" s="192">
        <f>'РБ ВВ 10(2025)| FIT18'!JN39+25</f>
        <v>13845</v>
      </c>
      <c r="JO15" s="192">
        <f>'РБ ВВ 10(2025)| FIT18'!JO39+25</f>
        <v>13845</v>
      </c>
      <c r="JP15" s="192">
        <f>'РБ ВВ 10(2025)| FIT18'!JP39+25</f>
        <v>13845</v>
      </c>
      <c r="JQ15" s="192">
        <f>'РБ ВВ 10(2025)| FIT18'!JQ39+25</f>
        <v>15725</v>
      </c>
      <c r="JR15" s="192">
        <f>'РБ ВВ 10(2025)| FIT18'!JR39+25</f>
        <v>15725</v>
      </c>
      <c r="JS15" s="192">
        <f>'РБ ВВ 10(2025)| FIT18'!JS39+25</f>
        <v>14785</v>
      </c>
      <c r="JT15" s="192">
        <f>'РБ ВВ 10(2025)| FIT18'!JT39+25</f>
        <v>14785</v>
      </c>
      <c r="JU15" s="192">
        <f>'РБ ВВ 10(2025)| FIT18'!JU39+25</f>
        <v>14785</v>
      </c>
      <c r="JV15" s="192">
        <f>'РБ ВВ 10(2025)| FIT18'!JV39+25</f>
        <v>14785</v>
      </c>
    </row>
    <row r="16" spans="1:282" s="50" customFormat="1" x14ac:dyDescent="0.2">
      <c r="A16" s="88">
        <f>A7</f>
        <v>2</v>
      </c>
      <c r="B16" s="192" t="e">
        <f>'РБ ВВ 10(2025)| FIT18'!B40+25</f>
        <v>#REF!</v>
      </c>
      <c r="C16" s="192" t="e">
        <f>'РБ ВВ 10(2025)| FIT18'!C40+25</f>
        <v>#REF!</v>
      </c>
      <c r="D16" s="192" t="e">
        <f>'РБ ВВ 10(2025)| FIT18'!D40+25</f>
        <v>#REF!</v>
      </c>
      <c r="E16" s="192" t="e">
        <f>'РБ ВВ 10(2025)| FIT18'!E40+25</f>
        <v>#REF!</v>
      </c>
      <c r="F16" s="192" t="e">
        <f>'РБ ВВ 10(2025)| FIT18'!F40+25</f>
        <v>#REF!</v>
      </c>
      <c r="G16" s="192" t="e">
        <f>'РБ ВВ 10(2025)| FIT18'!G40+25</f>
        <v>#REF!</v>
      </c>
      <c r="H16" s="192">
        <f>'РБ ВВ 10(2025)| FIT18'!H40+25</f>
        <v>33303</v>
      </c>
      <c r="I16" s="192">
        <f>'РБ ВВ 10(2025)| FIT18'!I40+25</f>
        <v>44656</v>
      </c>
      <c r="J16" s="192">
        <f>'РБ ВВ 10(2025)| FIT18'!J40+25</f>
        <v>44656</v>
      </c>
      <c r="K16" s="192">
        <f>'РБ ВВ 10(2025)| FIT18'!K40+25</f>
        <v>44656</v>
      </c>
      <c r="L16" s="192">
        <f>'РБ ВВ 10(2025)| FIT18'!L40+25</f>
        <v>39175</v>
      </c>
      <c r="M16" s="192">
        <f>'РБ ВВ 10(2025)| FIT18'!M40+25</f>
        <v>39175</v>
      </c>
      <c r="N16" s="192">
        <f>'РБ ВВ 10(2025)| FIT18'!N40+25</f>
        <v>39175</v>
      </c>
      <c r="O16" s="192">
        <f>'РБ ВВ 10(2025)| FIT18'!O40+25</f>
        <v>39175</v>
      </c>
      <c r="P16" s="192">
        <f>'РБ ВВ 10(2025)| FIT18'!P40+25</f>
        <v>39175</v>
      </c>
      <c r="Q16" s="192">
        <f>'РБ ВВ 10(2025)| FIT18'!Q40+25</f>
        <v>39175</v>
      </c>
      <c r="R16" s="192">
        <f>'РБ ВВ 10(2025)| FIT18'!R40+25</f>
        <v>32442</v>
      </c>
      <c r="S16" s="192">
        <f>'РБ ВВ 10(2025)| FIT18'!S40+25</f>
        <v>19522</v>
      </c>
      <c r="T16" s="192">
        <f>'РБ ВВ 10(2025)| FIT18'!T40+25</f>
        <v>19522</v>
      </c>
      <c r="U16" s="192">
        <f>'РБ ВВ 10(2025)| FIT18'!U40+25</f>
        <v>19522</v>
      </c>
      <c r="V16" s="192">
        <f>'РБ ВВ 10(2025)| FIT18'!V40+25</f>
        <v>19522</v>
      </c>
      <c r="W16" s="192">
        <f>'РБ ВВ 10(2025)| FIT18'!W40+25</f>
        <v>19522</v>
      </c>
      <c r="X16" s="192">
        <f>'РБ ВВ 10(2025)| FIT18'!X40+25</f>
        <v>21088</v>
      </c>
      <c r="Y16" s="192">
        <f>'РБ ВВ 10(2025)| FIT18'!Y40+25</f>
        <v>21088</v>
      </c>
      <c r="Z16" s="192">
        <f>'РБ ВВ 10(2025)| FIT18'!Z40+25</f>
        <v>21088</v>
      </c>
      <c r="AA16" s="192">
        <f>'РБ ВВ 10(2025)| FIT18'!AA40+25</f>
        <v>21088</v>
      </c>
      <c r="AB16" s="192">
        <f>'РБ ВВ 10(2025)| FIT18'!AB40+25</f>
        <v>21088</v>
      </c>
      <c r="AC16" s="192">
        <f>'РБ ВВ 10(2025)| FIT18'!AC40+25</f>
        <v>19522</v>
      </c>
      <c r="AD16" s="192">
        <f>'РБ ВВ 10(2025)| FIT18'!AD40+25</f>
        <v>19522</v>
      </c>
      <c r="AE16" s="192">
        <f>'РБ ВВ 10(2025)| FIT18'!AE40+25</f>
        <v>19522</v>
      </c>
      <c r="AF16" s="192">
        <f>'РБ ВВ 10(2025)| FIT18'!AF40+25</f>
        <v>19522</v>
      </c>
      <c r="AG16" s="192">
        <f>'РБ ВВ 10(2025)| FIT18'!AG40+25</f>
        <v>19522</v>
      </c>
      <c r="AH16" s="192">
        <f>'РБ ВВ 10(2025)| FIT18'!AH40+25</f>
        <v>22654</v>
      </c>
      <c r="AI16" s="192">
        <f>'РБ ВВ 10(2025)| FIT18'!AI40+25</f>
        <v>22654</v>
      </c>
      <c r="AJ16" s="192">
        <f>'РБ ВВ 10(2025)| FIT18'!AJ40+25</f>
        <v>22654</v>
      </c>
      <c r="AK16" s="192">
        <f>'РБ ВВ 10(2025)| FIT18'!AK40+25</f>
        <v>22654</v>
      </c>
      <c r="AL16" s="192">
        <f>'РБ ВВ 10(2025)| FIT18'!AL40+25</f>
        <v>22654</v>
      </c>
      <c r="AM16" s="192">
        <f>'РБ ВВ 10(2025)| FIT18'!AM40+25</f>
        <v>24220</v>
      </c>
      <c r="AN16" s="192">
        <f>'РБ ВВ 10(2025)| FIT18'!AN40+25</f>
        <v>26178</v>
      </c>
      <c r="AO16" s="192">
        <f>'РБ ВВ 10(2025)| FIT18'!AO40+25</f>
        <v>26569</v>
      </c>
      <c r="AP16" s="192">
        <f>'РБ ВВ 10(2025)| FIT18'!AP40+25</f>
        <v>26569</v>
      </c>
      <c r="AQ16" s="192">
        <f>'РБ ВВ 10(2025)| FIT18'!AQ40+25</f>
        <v>26569</v>
      </c>
      <c r="AR16" s="192">
        <f>'РБ ВВ 10(2025)| FIT18'!AR40+25</f>
        <v>26569</v>
      </c>
      <c r="AS16" s="192">
        <f>'РБ ВВ 10(2025)| FIT18'!AS40+25</f>
        <v>26569</v>
      </c>
      <c r="AT16" s="192">
        <f>'РБ ВВ 10(2025)| FIT18'!AT40+25</f>
        <v>26569</v>
      </c>
      <c r="AU16" s="192">
        <f>'РБ ВВ 10(2025)| FIT18'!AU40+25</f>
        <v>26569</v>
      </c>
      <c r="AV16" s="192">
        <f>'РБ ВВ 10(2025)| FIT18'!AV40+25</f>
        <v>26569</v>
      </c>
      <c r="AW16" s="192">
        <f>'РБ ВВ 10(2025)| FIT18'!AW40+25</f>
        <v>26569</v>
      </c>
      <c r="AX16" s="192">
        <f>'РБ ВВ 10(2025)| FIT18'!AX40+25</f>
        <v>26569</v>
      </c>
      <c r="AY16" s="192">
        <f>'РБ ВВ 10(2025)| FIT18'!AY40+25</f>
        <v>25003</v>
      </c>
      <c r="AZ16" s="192">
        <f>'РБ ВВ 10(2025)| FIT18'!AZ40+25</f>
        <v>25003</v>
      </c>
      <c r="BA16" s="192">
        <f>'РБ ВВ 10(2025)| FIT18'!BA40+25</f>
        <v>26569</v>
      </c>
      <c r="BB16" s="192">
        <f>'РБ ВВ 10(2025)| FIT18'!BB40+25</f>
        <v>26569</v>
      </c>
      <c r="BC16" s="192">
        <f>'РБ ВВ 10(2025)| FIT18'!BC40+25</f>
        <v>28135</v>
      </c>
      <c r="BD16" s="192">
        <f>'РБ ВВ 10(2025)| FIT18'!BD40+25</f>
        <v>30093</v>
      </c>
      <c r="BE16" s="192">
        <f>'РБ ВВ 10(2025)| FIT18'!BE40+25</f>
        <v>30093</v>
      </c>
      <c r="BF16" s="192">
        <f>'РБ ВВ 10(2025)| FIT18'!BF40+25</f>
        <v>30093</v>
      </c>
      <c r="BG16" s="192">
        <f>'РБ ВВ 10(2025)| FIT18'!BG40+25</f>
        <v>30093</v>
      </c>
      <c r="BH16" s="192">
        <f>'РБ ВВ 10(2025)| FIT18'!BH40+25</f>
        <v>32050</v>
      </c>
      <c r="BI16" s="192">
        <f>'РБ ВВ 10(2025)| FIT18'!BI40+25</f>
        <v>34399</v>
      </c>
      <c r="BJ16" s="192">
        <f>'РБ ВВ 10(2025)| FIT18'!BJ40+25</f>
        <v>34399</v>
      </c>
      <c r="BK16" s="192">
        <f>'РБ ВВ 10(2025)| FIT18'!BK40+25</f>
        <v>32050</v>
      </c>
      <c r="BL16" s="192">
        <f>'РБ ВВ 10(2025)| FIT18'!BL40+25</f>
        <v>28135</v>
      </c>
      <c r="BM16" s="192">
        <f>'РБ ВВ 10(2025)| FIT18'!BM40+25</f>
        <v>28135</v>
      </c>
      <c r="BN16" s="192">
        <f>'РБ ВВ 10(2025)| FIT18'!BN40+25</f>
        <v>30093</v>
      </c>
      <c r="BO16" s="192">
        <f>'РБ ВВ 10(2025)| FIT18'!BO40+25</f>
        <v>30093</v>
      </c>
      <c r="BP16" s="192">
        <f>'РБ ВВ 10(2025)| FIT18'!BP40+25</f>
        <v>23437</v>
      </c>
      <c r="BQ16" s="192">
        <f>'РБ ВВ 10(2025)| FIT18'!BQ40+25</f>
        <v>23790</v>
      </c>
      <c r="BR16" s="192">
        <f>'РБ ВВ 10(2025)| FIT18'!BR40+25</f>
        <v>23790</v>
      </c>
      <c r="BS16" s="192">
        <f>'РБ ВВ 10(2025)| FIT18'!BS40+25</f>
        <v>23790</v>
      </c>
      <c r="BT16" s="192">
        <f>'РБ ВВ 10(2025)| FIT18'!BT40+25</f>
        <v>22615</v>
      </c>
      <c r="BU16" s="192">
        <f>'РБ ВВ 10(2025)| FIT18'!BU40+25</f>
        <v>22615</v>
      </c>
      <c r="BV16" s="192">
        <f>'РБ ВВ 10(2025)| FIT18'!BV40+25</f>
        <v>23790</v>
      </c>
      <c r="BW16" s="192">
        <f>'РБ ВВ 10(2025)| FIT18'!BW40+25</f>
        <v>23790</v>
      </c>
      <c r="BX16" s="192">
        <f>'РБ ВВ 10(2025)| FIT18'!BX40+25</f>
        <v>23790</v>
      </c>
      <c r="BY16" s="192">
        <f>'РБ ВВ 10(2025)| FIT18'!BY40+25</f>
        <v>22615</v>
      </c>
      <c r="BZ16" s="192">
        <f>'РБ ВВ 10(2025)| FIT18'!BZ40+25</f>
        <v>22615</v>
      </c>
      <c r="CA16" s="192">
        <f>'РБ ВВ 10(2025)| FIT18'!CA40+25</f>
        <v>22615</v>
      </c>
      <c r="CB16" s="192">
        <f>'РБ ВВ 10(2025)| FIT18'!CB40+25</f>
        <v>22615</v>
      </c>
      <c r="CC16" s="192">
        <f>'РБ ВВ 10(2025)| FIT18'!CC40+25</f>
        <v>22615</v>
      </c>
      <c r="CD16" s="192">
        <f>'РБ ВВ 10(2025)| FIT18'!CD40+25</f>
        <v>22615</v>
      </c>
      <c r="CE16" s="192">
        <f>'РБ ВВ 10(2025)| FIT18'!CE40+25</f>
        <v>22615</v>
      </c>
      <c r="CF16" s="192">
        <f>'РБ ВВ 10(2025)| FIT18'!CF40+25</f>
        <v>22615</v>
      </c>
      <c r="CG16" s="192">
        <f>'РБ ВВ 10(2025)| FIT18'!CG40+25</f>
        <v>22615</v>
      </c>
      <c r="CH16" s="192">
        <f>'РБ ВВ 10(2025)| FIT18'!CH40+25</f>
        <v>22615</v>
      </c>
      <c r="CI16" s="192">
        <f>'РБ ВВ 10(2025)| FIT18'!CI40+25</f>
        <v>22615</v>
      </c>
      <c r="CJ16" s="192">
        <f>'РБ ВВ 10(2025)| FIT18'!CJ40+25</f>
        <v>22615</v>
      </c>
      <c r="CK16" s="192">
        <f>'РБ ВВ 10(2025)| FIT18'!CK40+25</f>
        <v>22615</v>
      </c>
      <c r="CL16" s="192">
        <f>'РБ ВВ 10(2025)| FIT18'!CL40+25</f>
        <v>22615</v>
      </c>
      <c r="CM16" s="192">
        <f>'РБ ВВ 10(2025)| FIT18'!CM40+25</f>
        <v>22615</v>
      </c>
      <c r="CN16" s="192">
        <f>'РБ ВВ 10(2025)| FIT18'!CN40+25</f>
        <v>22615</v>
      </c>
      <c r="CO16" s="192">
        <f>'РБ ВВ 10(2025)| FIT18'!CO40+25</f>
        <v>22615</v>
      </c>
      <c r="CP16" s="192">
        <f>'РБ ВВ 10(2025)| FIT18'!CP40+25</f>
        <v>22615</v>
      </c>
      <c r="CQ16" s="192">
        <f>'РБ ВВ 10(2025)| FIT18'!CQ40+25</f>
        <v>22615</v>
      </c>
      <c r="CR16" s="192">
        <f>'РБ ВВ 10(2025)| FIT18'!CR40+25</f>
        <v>22615</v>
      </c>
      <c r="CS16" s="192">
        <f>'РБ ВВ 10(2025)| FIT18'!CS40+25</f>
        <v>22615</v>
      </c>
      <c r="CT16" s="192">
        <f>'РБ ВВ 10(2025)| FIT18'!CT40+25</f>
        <v>22615</v>
      </c>
      <c r="CU16" s="192">
        <f>'РБ ВВ 10(2025)| FIT18'!CU40+25</f>
        <v>22615</v>
      </c>
      <c r="CV16" s="192">
        <f>'РБ ВВ 10(2025)| FIT18'!CV40+25</f>
        <v>15294</v>
      </c>
      <c r="CW16" s="192">
        <f>'РБ ВВ 10(2025)| FIT18'!CW40+25</f>
        <v>15294</v>
      </c>
      <c r="CX16" s="192">
        <f>'РБ ВВ 10(2025)| FIT18'!CX40+25</f>
        <v>15685</v>
      </c>
      <c r="CY16" s="192">
        <f>'РБ ВВ 10(2025)| FIT18'!CY40+25</f>
        <v>15685</v>
      </c>
      <c r="CZ16" s="192">
        <f>'РБ ВВ 10(2025)| FIT18'!CZ40+25</f>
        <v>15294</v>
      </c>
      <c r="DA16" s="192">
        <f>'РБ ВВ 10(2025)| FIT18'!DA40+25</f>
        <v>15294</v>
      </c>
      <c r="DB16" s="192">
        <f>'РБ ВВ 10(2025)| FIT18'!DB40+25</f>
        <v>15294</v>
      </c>
      <c r="DC16" s="192">
        <f>'РБ ВВ 10(2025)| FIT18'!DC40+25</f>
        <v>15294</v>
      </c>
      <c r="DD16" s="192">
        <f>'РБ ВВ 10(2025)| FIT18'!DD40+25</f>
        <v>15294</v>
      </c>
      <c r="DE16" s="192">
        <f>'РБ ВВ 10(2025)| FIT18'!DE40+25</f>
        <v>15685</v>
      </c>
      <c r="DF16" s="192">
        <f>'РБ ВВ 10(2025)| FIT18'!DF40+25</f>
        <v>15685</v>
      </c>
      <c r="DG16" s="192">
        <f>'РБ ВВ 10(2025)| FIT18'!DG40+25</f>
        <v>15294</v>
      </c>
      <c r="DH16" s="192">
        <f>'РБ ВВ 10(2025)| FIT18'!DH40+25</f>
        <v>15294</v>
      </c>
      <c r="DI16" s="192">
        <f>'РБ ВВ 10(2025)| FIT18'!DI40+25</f>
        <v>15294</v>
      </c>
      <c r="DJ16" s="192">
        <f>'РБ ВВ 10(2025)| FIT18'!DJ40+25</f>
        <v>14511</v>
      </c>
      <c r="DK16" s="192">
        <f>'РБ ВВ 10(2025)| FIT18'!DK40+25</f>
        <v>14511</v>
      </c>
      <c r="DL16" s="192">
        <f>'РБ ВВ 10(2025)| FIT18'!DL40+25</f>
        <v>15059</v>
      </c>
      <c r="DM16" s="192">
        <f>'РБ ВВ 10(2025)| FIT18'!DM40+25</f>
        <v>15059</v>
      </c>
      <c r="DN16" s="192">
        <f>'РБ ВВ 10(2025)| FIT18'!DN40+25</f>
        <v>14511</v>
      </c>
      <c r="DO16" s="192">
        <f>'РБ ВВ 10(2025)| FIT18'!DO40+25</f>
        <v>14511</v>
      </c>
      <c r="DP16" s="192">
        <f>'РБ ВВ 10(2025)| FIT18'!DP40+25</f>
        <v>14511</v>
      </c>
      <c r="DQ16" s="192">
        <f>'РБ ВВ 10(2025)| FIT18'!DQ40+25</f>
        <v>14511</v>
      </c>
      <c r="DR16" s="192">
        <f>'РБ ВВ 10(2025)| FIT18'!DR40+25</f>
        <v>14511</v>
      </c>
      <c r="DS16" s="192">
        <f>'РБ ВВ 10(2025)| FIT18'!DS40+25</f>
        <v>15059</v>
      </c>
      <c r="DT16" s="192">
        <f>'РБ ВВ 10(2025)| FIT18'!DT40+25</f>
        <v>15059</v>
      </c>
      <c r="DU16" s="192">
        <f>'РБ ВВ 10(2025)| FIT18'!DU40+25</f>
        <v>14511</v>
      </c>
      <c r="DV16" s="192">
        <f>'РБ ВВ 10(2025)| FIT18'!DV40+25</f>
        <v>14511</v>
      </c>
      <c r="DW16" s="192">
        <f>'РБ ВВ 10(2025)| FIT18'!DW40+25</f>
        <v>14511</v>
      </c>
      <c r="DX16" s="192">
        <f>'РБ ВВ 10(2025)| FIT18'!DX40+25</f>
        <v>14511</v>
      </c>
      <c r="DY16" s="192">
        <f>'РБ ВВ 10(2025)| FIT18'!DY40+25</f>
        <v>15294</v>
      </c>
      <c r="DZ16" s="192">
        <f>'РБ ВВ 10(2025)| FIT18'!DZ40+25</f>
        <v>15059</v>
      </c>
      <c r="EA16" s="192">
        <f>'РБ ВВ 10(2025)| FIT18'!EA40+25</f>
        <v>15059</v>
      </c>
      <c r="EB16" s="192">
        <f>'РБ ВВ 10(2025)| FIT18'!EB40+25</f>
        <v>15059</v>
      </c>
      <c r="EC16" s="192">
        <f>'РБ ВВ 10(2025)| FIT18'!EC40+25</f>
        <v>14119</v>
      </c>
      <c r="ED16" s="192">
        <f>'РБ ВВ 10(2025)| FIT18'!ED40+25</f>
        <v>14119</v>
      </c>
      <c r="EE16" s="192">
        <f>'РБ ВВ 10(2025)| FIT18'!EE40+25</f>
        <v>14119</v>
      </c>
      <c r="EF16" s="192">
        <f>'РБ ВВ 10(2025)| FIT18'!EF40+25</f>
        <v>14119</v>
      </c>
      <c r="EG16" s="192">
        <f>'РБ ВВ 10(2025)| FIT18'!EG40+25</f>
        <v>14119</v>
      </c>
      <c r="EH16" s="192">
        <f>'РБ ВВ 10(2025)| FIT18'!EH40+25</f>
        <v>15059</v>
      </c>
      <c r="EI16" s="192">
        <f>'РБ ВВ 10(2025)| FIT18'!EI40+25</f>
        <v>15059</v>
      </c>
      <c r="EJ16" s="192">
        <f>'РБ ВВ 10(2025)| FIT18'!EJ40+25</f>
        <v>15059</v>
      </c>
      <c r="EK16" s="192">
        <f>'РБ ВВ 10(2025)| FIT18'!EK40+25</f>
        <v>13885</v>
      </c>
      <c r="EL16" s="192">
        <f>'РБ ВВ 10(2025)| FIT18'!EL40+25</f>
        <v>13885</v>
      </c>
      <c r="EM16" s="192">
        <f>'РБ ВВ 10(2025)| FIT18'!EM40+25</f>
        <v>13885</v>
      </c>
      <c r="EN16" s="192">
        <f>'РБ ВВ 10(2025)| FIT18'!EN40+25</f>
        <v>14119</v>
      </c>
      <c r="EO16" s="192">
        <f>'РБ ВВ 10(2025)| FIT18'!EO40+25</f>
        <v>14119</v>
      </c>
      <c r="EP16" s="192">
        <f>'РБ ВВ 10(2025)| FIT18'!EP40+25</f>
        <v>13885</v>
      </c>
      <c r="EQ16" s="192">
        <f>'РБ ВВ 10(2025)| FIT18'!EQ40+25</f>
        <v>13885</v>
      </c>
      <c r="ER16" s="192">
        <f>'РБ ВВ 10(2025)| FIT18'!ER40+25</f>
        <v>13885</v>
      </c>
      <c r="ES16" s="192">
        <f>'РБ ВВ 10(2025)| FIT18'!ES40+25</f>
        <v>13885</v>
      </c>
      <c r="ET16" s="192">
        <f>'РБ ВВ 10(2025)| FIT18'!ET40+25</f>
        <v>13885</v>
      </c>
      <c r="EU16" s="192">
        <f>'РБ ВВ 10(2025)| FIT18'!EU40+25</f>
        <v>14119</v>
      </c>
      <c r="EV16" s="192">
        <f>'РБ ВВ 10(2025)| FIT18'!EV40+25</f>
        <v>14119</v>
      </c>
      <c r="EW16" s="192">
        <f>'РБ ВВ 10(2025)| FIT18'!EW40+25</f>
        <v>13885</v>
      </c>
      <c r="EX16" s="192">
        <f>'РБ ВВ 10(2025)| FIT18'!EX40+25</f>
        <v>13885</v>
      </c>
      <c r="EY16" s="192">
        <f>'РБ ВВ 10(2025)| FIT18'!EY40+25</f>
        <v>13885</v>
      </c>
      <c r="EZ16" s="192">
        <f>'РБ ВВ 10(2025)| FIT18'!EZ40+25</f>
        <v>13885</v>
      </c>
      <c r="FA16" s="192">
        <f>'РБ ВВ 10(2025)| FIT18'!FA40+25</f>
        <v>13885</v>
      </c>
      <c r="FB16" s="192">
        <f>'РБ ВВ 10(2025)| FIT18'!FB40+25</f>
        <v>14119</v>
      </c>
      <c r="FC16" s="192">
        <f>'РБ ВВ 10(2025)| FIT18'!FC40+25</f>
        <v>14119</v>
      </c>
      <c r="FD16" s="192">
        <f>'РБ ВВ 10(2025)| FIT18'!FD40+25</f>
        <v>15294</v>
      </c>
      <c r="FE16" s="192">
        <f>'РБ ВВ 10(2025)| FIT18'!FE40+25</f>
        <v>14119</v>
      </c>
      <c r="FF16" s="192">
        <f>'РБ ВВ 10(2025)| FIT18'!FF40+25</f>
        <v>14119</v>
      </c>
      <c r="FG16" s="192">
        <f>'РБ ВВ 10(2025)| FIT18'!FG40+25</f>
        <v>14119</v>
      </c>
      <c r="FH16" s="192">
        <f>'РБ ВВ 10(2025)| FIT18'!FH40+25</f>
        <v>14119</v>
      </c>
      <c r="FI16" s="192">
        <f>'РБ ВВ 10(2025)| FIT18'!FI40+25</f>
        <v>19992</v>
      </c>
      <c r="FJ16" s="192">
        <f>'РБ ВВ 10(2025)| FIT18'!FJ40+25</f>
        <v>19992</v>
      </c>
      <c r="FK16" s="192">
        <f>'РБ ВВ 10(2025)| FIT18'!FK40+25</f>
        <v>19992</v>
      </c>
      <c r="FL16" s="192">
        <f>'РБ ВВ 10(2025)| FIT18'!FL40+25</f>
        <v>19992</v>
      </c>
      <c r="FM16" s="192">
        <f>'РБ ВВ 10(2025)| FIT18'!FM40+25</f>
        <v>19992</v>
      </c>
      <c r="FN16" s="192">
        <f>'РБ ВВ 10(2025)| FIT18'!FN40+25</f>
        <v>19992</v>
      </c>
      <c r="FO16" s="192">
        <f>'РБ ВВ 10(2025)| FIT18'!FO40+25</f>
        <v>19992</v>
      </c>
      <c r="FP16" s="192">
        <f>'РБ ВВ 10(2025)| FIT18'!FP40+25</f>
        <v>19992</v>
      </c>
      <c r="FQ16" s="192">
        <f>'РБ ВВ 10(2025)| FIT18'!FQ40+25</f>
        <v>19992</v>
      </c>
      <c r="FR16" s="192">
        <f>'РБ ВВ 10(2025)| FIT18'!FR40+25</f>
        <v>19992</v>
      </c>
      <c r="FS16" s="192">
        <f>'РБ ВВ 10(2025)| FIT18'!FS40+25</f>
        <v>19992</v>
      </c>
      <c r="FT16" s="192">
        <f>'РБ ВВ 10(2025)| FIT18'!FT40+25</f>
        <v>19992</v>
      </c>
      <c r="FU16" s="192">
        <f>'РБ ВВ 10(2025)| FIT18'!FU40+25</f>
        <v>19992</v>
      </c>
      <c r="FV16" s="192">
        <f>'РБ ВВ 10(2025)| FIT18'!FV40+25</f>
        <v>19992</v>
      </c>
      <c r="FW16" s="192">
        <f>'РБ ВВ 10(2025)| FIT18'!FW40+25</f>
        <v>19992</v>
      </c>
      <c r="FX16" s="192">
        <f>'РБ ВВ 10(2025)| FIT18'!FX40+25</f>
        <v>19992</v>
      </c>
      <c r="FY16" s="192">
        <f>'РБ ВВ 10(2025)| FIT18'!FY40+25</f>
        <v>19992</v>
      </c>
      <c r="FZ16" s="192">
        <f>'РБ ВВ 10(2025)| FIT18'!FZ40+25</f>
        <v>19992</v>
      </c>
      <c r="GA16" s="192">
        <f>'РБ ВВ 10(2025)| FIT18'!GA40+25</f>
        <v>19992</v>
      </c>
      <c r="GB16" s="192">
        <f>'РБ ВВ 10(2025)| FIT18'!GB40+25</f>
        <v>19992</v>
      </c>
      <c r="GC16" s="192">
        <f>'РБ ВВ 10(2025)| FIT18'!GC40+25</f>
        <v>19992</v>
      </c>
      <c r="GD16" s="192">
        <f>'РБ ВВ 10(2025)| FIT18'!GD40+25</f>
        <v>19992</v>
      </c>
      <c r="GE16" s="192">
        <f>'РБ ВВ 10(2025)| FIT18'!GE40+25</f>
        <v>19992</v>
      </c>
      <c r="GF16" s="192">
        <f>'РБ ВВ 10(2025)| FIT18'!GF40+25</f>
        <v>19992</v>
      </c>
      <c r="GG16" s="192">
        <f>'РБ ВВ 10(2025)| FIT18'!GG40+25</f>
        <v>14119</v>
      </c>
      <c r="GH16" s="192">
        <f>'РБ ВВ 10(2025)| FIT18'!GH40+25</f>
        <v>14119</v>
      </c>
      <c r="GI16" s="192">
        <f>'РБ ВВ 10(2025)| FIT18'!GI40+25</f>
        <v>21480</v>
      </c>
      <c r="GJ16" s="192">
        <f>'РБ ВВ 10(2025)| FIT18'!GJ40+25</f>
        <v>21480</v>
      </c>
      <c r="GK16" s="192">
        <f>'РБ ВВ 10(2025)| FIT18'!GK40+25</f>
        <v>21480</v>
      </c>
      <c r="GL16" s="192">
        <f>'РБ ВВ 10(2025)| FIT18'!GL40+25</f>
        <v>21480</v>
      </c>
      <c r="GM16" s="192">
        <f>'РБ ВВ 10(2025)| FIT18'!GM40+25</f>
        <v>21480</v>
      </c>
      <c r="GN16" s="192">
        <f>'РБ ВВ 10(2025)| FIT18'!GN40+25</f>
        <v>21480</v>
      </c>
      <c r="GO16" s="192">
        <f>'РБ ВВ 10(2025)| FIT18'!GO40+25</f>
        <v>21480</v>
      </c>
      <c r="GP16" s="192">
        <f>'РБ ВВ 10(2025)| FIT18'!GP40+25</f>
        <v>21480</v>
      </c>
      <c r="GQ16" s="192">
        <f>'РБ ВВ 10(2025)| FIT18'!GQ40+25</f>
        <v>21480</v>
      </c>
      <c r="GR16" s="192">
        <f>'РБ ВВ 10(2025)| FIT18'!GR40+25</f>
        <v>21480</v>
      </c>
      <c r="GS16" s="192">
        <f>'РБ ВВ 10(2025)| FIT18'!GS40+25</f>
        <v>16782</v>
      </c>
      <c r="GT16" s="192">
        <f>'РБ ВВ 10(2025)| FIT18'!GT40+25</f>
        <v>16782</v>
      </c>
      <c r="GU16" s="192">
        <f>'РБ ВВ 10(2025)| FIT18'!GU40+25</f>
        <v>16782</v>
      </c>
      <c r="GV16" s="192">
        <f>'РБ ВВ 10(2025)| FIT18'!GV40+25</f>
        <v>16782</v>
      </c>
      <c r="GW16" s="192">
        <f>'РБ ВВ 10(2025)| FIT18'!GW40+25</f>
        <v>17173</v>
      </c>
      <c r="GX16" s="192">
        <f>'РБ ВВ 10(2025)| FIT18'!GX40+25</f>
        <v>17173</v>
      </c>
      <c r="GY16" s="192">
        <f>'РБ ВВ 10(2025)| FIT18'!GY40+25</f>
        <v>18113</v>
      </c>
      <c r="GZ16" s="192">
        <f>'РБ ВВ 10(2025)| FIT18'!GZ40+25</f>
        <v>18113</v>
      </c>
      <c r="HA16" s="192">
        <f>'РБ ВВ 10(2025)| FIT18'!HA40+25</f>
        <v>17173</v>
      </c>
      <c r="HB16" s="192">
        <f>'РБ ВВ 10(2025)| FIT18'!HB40+25</f>
        <v>17173</v>
      </c>
      <c r="HC16" s="192">
        <f>'РБ ВВ 10(2025)| FIT18'!HC40+25</f>
        <v>17173</v>
      </c>
      <c r="HD16" s="192">
        <f>'РБ ВВ 10(2025)| FIT18'!HD40+25</f>
        <v>17173</v>
      </c>
      <c r="HE16" s="192">
        <f>'РБ ВВ 10(2025)| FIT18'!HE40+25</f>
        <v>17173</v>
      </c>
      <c r="HF16" s="192">
        <f>'РБ ВВ 10(2025)| FIT18'!HF40+25</f>
        <v>18113</v>
      </c>
      <c r="HG16" s="192">
        <f>'РБ ВВ 10(2025)| FIT18'!HG40+25</f>
        <v>18113</v>
      </c>
      <c r="HH16" s="192">
        <f>'РБ ВВ 10(2025)| FIT18'!HH40+25</f>
        <v>17173</v>
      </c>
      <c r="HI16" s="192">
        <f>'РБ ВВ 10(2025)| FIT18'!HI40+25</f>
        <v>17173</v>
      </c>
      <c r="HJ16" s="192">
        <f>'РБ ВВ 10(2025)| FIT18'!HJ40+25</f>
        <v>17173</v>
      </c>
      <c r="HK16" s="192">
        <f>'РБ ВВ 10(2025)| FIT18'!HK40+25</f>
        <v>17173</v>
      </c>
      <c r="HL16" s="192">
        <f>'РБ ВВ 10(2025)| FIT18'!HL40+25</f>
        <v>17173</v>
      </c>
      <c r="HM16" s="192">
        <f>'РБ ВВ 10(2025)| FIT18'!HM40+25</f>
        <v>15294</v>
      </c>
      <c r="HN16" s="192">
        <f>'РБ ВВ 10(2025)| FIT18'!HN40+25</f>
        <v>18113</v>
      </c>
      <c r="HO16" s="192">
        <f>'РБ ВВ 10(2025)| FIT18'!HO40+25</f>
        <v>17173</v>
      </c>
      <c r="HP16" s="192">
        <f>'РБ ВВ 10(2025)| FIT18'!HP40+25</f>
        <v>17173</v>
      </c>
      <c r="HQ16" s="192">
        <f>'РБ ВВ 10(2025)| FIT18'!HQ40+25</f>
        <v>17173</v>
      </c>
      <c r="HR16" s="192">
        <f>'РБ ВВ 10(2025)| FIT18'!HR40+25</f>
        <v>17173</v>
      </c>
      <c r="HS16" s="192">
        <f>'РБ ВВ 10(2025)| FIT18'!HS40+25</f>
        <v>17173</v>
      </c>
      <c r="HT16" s="192">
        <f>'РБ ВВ 10(2025)| FIT18'!HT40+25</f>
        <v>18113</v>
      </c>
      <c r="HU16" s="192">
        <f>'РБ ВВ 10(2025)| FIT18'!HU40+25</f>
        <v>18113</v>
      </c>
      <c r="HV16" s="192">
        <f>'РБ ВВ 10(2025)| FIT18'!HV40+25</f>
        <v>17173</v>
      </c>
      <c r="HW16" s="192">
        <f>'РБ ВВ 10(2025)| FIT18'!HW40+25</f>
        <v>17173</v>
      </c>
      <c r="HX16" s="192">
        <f>'РБ ВВ 10(2025)| FIT18'!HX40+25</f>
        <v>17173</v>
      </c>
      <c r="HY16" s="192">
        <f>'РБ ВВ 10(2025)| FIT18'!HY40+25</f>
        <v>17173</v>
      </c>
      <c r="HZ16" s="192">
        <f>'РБ ВВ 10(2025)| FIT18'!HZ40+25</f>
        <v>17173</v>
      </c>
      <c r="IA16" s="192">
        <f>'РБ ВВ 10(2025)| FIT18'!IA40+25</f>
        <v>18113</v>
      </c>
      <c r="IB16" s="192">
        <f>'РБ ВВ 10(2025)| FIT18'!IB40+25</f>
        <v>18113</v>
      </c>
      <c r="IC16" s="192">
        <f>'РБ ВВ 10(2025)| FIT18'!IC40+25</f>
        <v>17173</v>
      </c>
      <c r="ID16" s="192">
        <f>'РБ ВВ 10(2025)| FIT18'!ID40+25</f>
        <v>17173</v>
      </c>
      <c r="IE16" s="192">
        <f>'РБ ВВ 10(2025)| FIT18'!IE40+25</f>
        <v>17173</v>
      </c>
      <c r="IF16" s="192">
        <f>'РБ ВВ 10(2025)| FIT18'!IF40+25</f>
        <v>17173</v>
      </c>
      <c r="IG16" s="192">
        <f>'РБ ВВ 10(2025)| FIT18'!IG40+25</f>
        <v>17173</v>
      </c>
      <c r="IH16" s="192">
        <f>'РБ ВВ 10(2025)| FIT18'!IH40+25</f>
        <v>18113</v>
      </c>
      <c r="II16" s="192">
        <f>'РБ ВВ 10(2025)| FIT18'!II40+25</f>
        <v>18113</v>
      </c>
      <c r="IJ16" s="192">
        <f>'РБ ВВ 10(2025)| FIT18'!IJ40+25</f>
        <v>15685</v>
      </c>
      <c r="IK16" s="192">
        <f>'РБ ВВ 10(2025)| FIT18'!IK40+25</f>
        <v>15685</v>
      </c>
      <c r="IL16" s="192">
        <f>'РБ ВВ 10(2025)| FIT18'!IL40+25</f>
        <v>15685</v>
      </c>
      <c r="IM16" s="192">
        <f>'РБ ВВ 10(2025)| FIT18'!IM40+25</f>
        <v>15685</v>
      </c>
      <c r="IN16" s="192">
        <f>'РБ ВВ 10(2025)| FIT18'!IN40+25</f>
        <v>15685</v>
      </c>
      <c r="IO16" s="192">
        <f>'РБ ВВ 10(2025)| FIT18'!IO40+25</f>
        <v>17173</v>
      </c>
      <c r="IP16" s="192">
        <f>'РБ ВВ 10(2025)| FIT18'!IP40+25</f>
        <v>17173</v>
      </c>
      <c r="IQ16" s="192">
        <f>'РБ ВВ 10(2025)| FIT18'!IQ40+25</f>
        <v>15294</v>
      </c>
      <c r="IR16" s="192">
        <f>'РБ ВВ 10(2025)| FIT18'!IR40+25</f>
        <v>15294</v>
      </c>
      <c r="IS16" s="192">
        <f>'РБ ВВ 10(2025)| FIT18'!IS40+25</f>
        <v>15294</v>
      </c>
      <c r="IT16" s="192">
        <f>'РБ ВВ 10(2025)| FIT18'!IT40+25</f>
        <v>15294</v>
      </c>
      <c r="IU16" s="192">
        <f>'РБ ВВ 10(2025)| FIT18'!IU40+25</f>
        <v>15294</v>
      </c>
      <c r="IV16" s="192">
        <f>'РБ ВВ 10(2025)| FIT18'!IV40+25</f>
        <v>17173</v>
      </c>
      <c r="IW16" s="192">
        <f>'РБ ВВ 10(2025)| FIT18'!IW40+25</f>
        <v>17173</v>
      </c>
      <c r="IX16" s="192">
        <f>'РБ ВВ 10(2025)| FIT18'!IX40+25</f>
        <v>15294</v>
      </c>
      <c r="IY16" s="192">
        <f>'РБ ВВ 10(2025)| FIT18'!IY40+25</f>
        <v>15294</v>
      </c>
      <c r="IZ16" s="192">
        <f>'РБ ВВ 10(2025)| FIT18'!IZ40+25</f>
        <v>15294</v>
      </c>
      <c r="JA16" s="192">
        <f>'РБ ВВ 10(2025)| FIT18'!JA40+25</f>
        <v>15294</v>
      </c>
      <c r="JB16" s="192">
        <f>'РБ ВВ 10(2025)| FIT18'!JB40+25</f>
        <v>15294</v>
      </c>
      <c r="JC16" s="192">
        <f>'РБ ВВ 10(2025)| FIT18'!JC40+25</f>
        <v>17173</v>
      </c>
      <c r="JD16" s="192">
        <f>'РБ ВВ 10(2025)| FIT18'!JD40+25</f>
        <v>17173</v>
      </c>
      <c r="JE16" s="192">
        <f>'РБ ВВ 10(2025)| FIT18'!JE40+25</f>
        <v>15294</v>
      </c>
      <c r="JF16" s="192">
        <f>'РБ ВВ 10(2025)| FIT18'!JF40+25</f>
        <v>15294</v>
      </c>
      <c r="JG16" s="192">
        <f>'РБ ВВ 10(2025)| FIT18'!JG40+25</f>
        <v>15294</v>
      </c>
      <c r="JH16" s="192">
        <f>'РБ ВВ 10(2025)| FIT18'!JH40+25</f>
        <v>15294</v>
      </c>
      <c r="JI16" s="192">
        <f>'РБ ВВ 10(2025)| FIT18'!JI40+25</f>
        <v>15294</v>
      </c>
      <c r="JJ16" s="192">
        <f>'РБ ВВ 10(2025)| FIT18'!JJ40+25</f>
        <v>17173</v>
      </c>
      <c r="JK16" s="192">
        <f>'РБ ВВ 10(2025)| FIT18'!JK40+25</f>
        <v>17173</v>
      </c>
      <c r="JL16" s="192">
        <f>'РБ ВВ 10(2025)| FIT18'!JL40+25</f>
        <v>15294</v>
      </c>
      <c r="JM16" s="192">
        <f>'РБ ВВ 10(2025)| FIT18'!JM40+25</f>
        <v>15294</v>
      </c>
      <c r="JN16" s="192">
        <f>'РБ ВВ 10(2025)| FIT18'!JN40+25</f>
        <v>15294</v>
      </c>
      <c r="JO16" s="192">
        <f>'РБ ВВ 10(2025)| FIT18'!JO40+25</f>
        <v>15294</v>
      </c>
      <c r="JP16" s="192">
        <f>'РБ ВВ 10(2025)| FIT18'!JP40+25</f>
        <v>15294</v>
      </c>
      <c r="JQ16" s="192">
        <f>'РБ ВВ 10(2025)| FIT18'!JQ40+25</f>
        <v>17173</v>
      </c>
      <c r="JR16" s="192">
        <f>'РБ ВВ 10(2025)| FIT18'!JR40+25</f>
        <v>17173</v>
      </c>
      <c r="JS16" s="192">
        <f>'РБ ВВ 10(2025)| FIT18'!JS40+25</f>
        <v>16234</v>
      </c>
      <c r="JT16" s="192">
        <f>'РБ ВВ 10(2025)| FIT18'!JT40+25</f>
        <v>16234</v>
      </c>
      <c r="JU16" s="192">
        <f>'РБ ВВ 10(2025)| FIT18'!JU40+25</f>
        <v>16234</v>
      </c>
      <c r="JV16" s="192">
        <f>'РБ ВВ 10(2025)| FIT18'!JV40+25</f>
        <v>16234</v>
      </c>
    </row>
    <row r="17" spans="1:282" s="50" customFormat="1" x14ac:dyDescent="0.2">
      <c r="A17" s="42" t="s">
        <v>85</v>
      </c>
      <c r="B17" s="192"/>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2"/>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2"/>
      <c r="DV17" s="192"/>
      <c r="DW17" s="192"/>
      <c r="DX17" s="192"/>
      <c r="DY17" s="192"/>
      <c r="DZ17" s="192"/>
      <c r="EA17" s="192"/>
      <c r="EB17" s="192"/>
      <c r="EC17" s="192"/>
      <c r="ED17" s="192"/>
      <c r="EE17" s="192"/>
      <c r="EF17" s="192"/>
      <c r="EG17" s="192"/>
      <c r="EH17" s="192"/>
      <c r="EI17" s="192"/>
      <c r="EJ17" s="192"/>
      <c r="EK17" s="192"/>
      <c r="EL17" s="192"/>
      <c r="EM17" s="192"/>
      <c r="EN17" s="192"/>
      <c r="EO17" s="192"/>
      <c r="EP17" s="192"/>
      <c r="EQ17" s="192"/>
      <c r="ER17" s="192"/>
      <c r="ES17" s="192"/>
      <c r="ET17" s="192"/>
      <c r="EU17" s="192"/>
      <c r="EV17" s="192"/>
      <c r="EW17" s="192"/>
      <c r="EX17" s="192"/>
      <c r="EY17" s="192"/>
      <c r="EZ17" s="192"/>
      <c r="FA17" s="192"/>
      <c r="FB17" s="192"/>
      <c r="FC17" s="192"/>
      <c r="FD17" s="192"/>
      <c r="FE17" s="192"/>
      <c r="FF17" s="192"/>
      <c r="FG17" s="192"/>
      <c r="FH17" s="192"/>
      <c r="FI17" s="192"/>
      <c r="FJ17" s="192"/>
      <c r="FK17" s="192"/>
      <c r="FL17" s="192"/>
      <c r="FM17" s="192"/>
      <c r="FN17" s="192"/>
      <c r="FO17" s="192"/>
      <c r="FP17" s="192"/>
      <c r="FQ17" s="192"/>
      <c r="FR17" s="192"/>
      <c r="FS17" s="192"/>
      <c r="FT17" s="192"/>
      <c r="FU17" s="192"/>
      <c r="FV17" s="192"/>
      <c r="FW17" s="192"/>
      <c r="FX17" s="192"/>
      <c r="FY17" s="192"/>
      <c r="FZ17" s="192"/>
      <c r="GA17" s="192"/>
      <c r="GB17" s="192"/>
      <c r="GC17" s="192"/>
      <c r="GD17" s="192"/>
      <c r="GE17" s="192"/>
      <c r="GF17" s="192"/>
      <c r="GG17" s="192"/>
      <c r="GH17" s="192"/>
      <c r="GI17" s="192"/>
      <c r="GJ17" s="192"/>
      <c r="GK17" s="192"/>
      <c r="GL17" s="192"/>
      <c r="GM17" s="192"/>
      <c r="GN17" s="192"/>
      <c r="GO17" s="192"/>
      <c r="GP17" s="192"/>
      <c r="GQ17" s="192"/>
      <c r="GR17" s="192"/>
      <c r="GS17" s="192"/>
      <c r="GT17" s="192"/>
      <c r="GU17" s="192"/>
      <c r="GV17" s="192"/>
      <c r="GW17" s="192"/>
      <c r="GX17" s="192"/>
      <c r="GY17" s="192"/>
      <c r="GZ17" s="192"/>
      <c r="HA17" s="192"/>
      <c r="HB17" s="192"/>
      <c r="HC17" s="192"/>
      <c r="HD17" s="192"/>
      <c r="HE17" s="192"/>
      <c r="HF17" s="192"/>
      <c r="HG17" s="192"/>
      <c r="HH17" s="192"/>
      <c r="HI17" s="192"/>
      <c r="HJ17" s="192"/>
      <c r="HK17" s="192"/>
      <c r="HL17" s="192"/>
      <c r="HM17" s="192"/>
      <c r="HN17" s="192"/>
      <c r="HO17" s="192"/>
      <c r="HP17" s="192"/>
      <c r="HQ17" s="192"/>
      <c r="HR17" s="192"/>
      <c r="HS17" s="192"/>
      <c r="HT17" s="192"/>
      <c r="HU17" s="192"/>
      <c r="HV17" s="192"/>
      <c r="HW17" s="192"/>
      <c r="HX17" s="192"/>
      <c r="HY17" s="192"/>
      <c r="HZ17" s="192"/>
      <c r="IA17" s="192"/>
      <c r="IB17" s="192"/>
      <c r="IC17" s="192"/>
      <c r="ID17" s="192"/>
      <c r="IE17" s="192"/>
      <c r="IF17" s="192"/>
      <c r="IG17" s="192"/>
      <c r="IH17" s="192"/>
      <c r="II17" s="192"/>
      <c r="IJ17" s="192"/>
      <c r="IK17" s="192"/>
      <c r="IL17" s="192"/>
      <c r="IM17" s="192"/>
      <c r="IN17" s="192"/>
      <c r="IO17" s="192"/>
      <c r="IP17" s="192"/>
      <c r="IQ17" s="192"/>
      <c r="IR17" s="192"/>
      <c r="IS17" s="192"/>
      <c r="IT17" s="192"/>
      <c r="IU17" s="192"/>
      <c r="IV17" s="192"/>
      <c r="IW17" s="192"/>
      <c r="IX17" s="192"/>
      <c r="IY17" s="192"/>
      <c r="IZ17" s="192"/>
      <c r="JA17" s="192"/>
      <c r="JB17" s="192"/>
      <c r="JC17" s="192"/>
      <c r="JD17" s="192"/>
      <c r="JE17" s="192"/>
      <c r="JF17" s="192"/>
      <c r="JG17" s="192"/>
      <c r="JH17" s="192"/>
      <c r="JI17" s="192"/>
      <c r="JJ17" s="192"/>
      <c r="JK17" s="192"/>
      <c r="JL17" s="192"/>
      <c r="JM17" s="192"/>
      <c r="JN17" s="192"/>
      <c r="JO17" s="192"/>
      <c r="JP17" s="192"/>
      <c r="JQ17" s="192"/>
      <c r="JR17" s="192"/>
      <c r="JS17" s="192"/>
      <c r="JT17" s="192"/>
      <c r="JU17" s="192"/>
      <c r="JV17" s="192"/>
    </row>
    <row r="18" spans="1:282" s="50" customFormat="1" x14ac:dyDescent="0.2">
      <c r="A18" s="88">
        <f>A6</f>
        <v>1</v>
      </c>
      <c r="B18" s="192" t="e">
        <f>'РБ ВВ 10(2025)| FIT18'!B42+25</f>
        <v>#REF!</v>
      </c>
      <c r="C18" s="192" t="e">
        <f>'РБ ВВ 10(2025)| FIT18'!C42+25</f>
        <v>#REF!</v>
      </c>
      <c r="D18" s="192" t="e">
        <f>'РБ ВВ 10(2025)| FIT18'!D42+25</f>
        <v>#REF!</v>
      </c>
      <c r="E18" s="192" t="e">
        <f>'РБ ВВ 10(2025)| FIT18'!E42+25</f>
        <v>#REF!</v>
      </c>
      <c r="F18" s="192" t="e">
        <f>'РБ ВВ 10(2025)| FIT18'!F42+25</f>
        <v>#REF!</v>
      </c>
      <c r="G18" s="192" t="e">
        <f>'РБ ВВ 10(2025)| FIT18'!G42+25</f>
        <v>#REF!</v>
      </c>
      <c r="H18" s="192">
        <f>'РБ ВВ 10(2025)| FIT18'!H42+25</f>
        <v>33107</v>
      </c>
      <c r="I18" s="192">
        <f>'РБ ВВ 10(2025)| FIT18'!I42+25</f>
        <v>44461</v>
      </c>
      <c r="J18" s="192">
        <f>'РБ ВВ 10(2025)| FIT18'!J42+25</f>
        <v>44461</v>
      </c>
      <c r="K18" s="192">
        <f>'РБ ВВ 10(2025)| FIT18'!K42+25</f>
        <v>44461</v>
      </c>
      <c r="L18" s="192">
        <f>'РБ ВВ 10(2025)| FIT18'!L42+25</f>
        <v>38980</v>
      </c>
      <c r="M18" s="192">
        <f>'РБ ВВ 10(2025)| FIT18'!M42+25</f>
        <v>38980</v>
      </c>
      <c r="N18" s="192">
        <f>'РБ ВВ 10(2025)| FIT18'!N42+25</f>
        <v>38980</v>
      </c>
      <c r="O18" s="192">
        <f>'РБ ВВ 10(2025)| FIT18'!O42+25</f>
        <v>38980</v>
      </c>
      <c r="P18" s="192">
        <f>'РБ ВВ 10(2025)| FIT18'!P42+25</f>
        <v>38980</v>
      </c>
      <c r="Q18" s="192">
        <f>'РБ ВВ 10(2025)| FIT18'!Q42+25</f>
        <v>38980</v>
      </c>
      <c r="R18" s="192">
        <f>'РБ ВВ 10(2025)| FIT18'!R42+25</f>
        <v>32089</v>
      </c>
      <c r="S18" s="192">
        <f>'РБ ВВ 10(2025)| FIT18'!S42+25</f>
        <v>19170</v>
      </c>
      <c r="T18" s="192">
        <f>'РБ ВВ 10(2025)| FIT18'!T42+25</f>
        <v>19170</v>
      </c>
      <c r="U18" s="192">
        <f>'РБ ВВ 10(2025)| FIT18'!U42+25</f>
        <v>19170</v>
      </c>
      <c r="V18" s="192">
        <f>'РБ ВВ 10(2025)| FIT18'!V42+25</f>
        <v>19170</v>
      </c>
      <c r="W18" s="192">
        <f>'РБ ВВ 10(2025)| FIT18'!W42+25</f>
        <v>19170</v>
      </c>
      <c r="X18" s="192">
        <f>'РБ ВВ 10(2025)| FIT18'!X42+25</f>
        <v>20736</v>
      </c>
      <c r="Y18" s="192">
        <f>'РБ ВВ 10(2025)| FIT18'!Y42+25</f>
        <v>20736</v>
      </c>
      <c r="Z18" s="192">
        <f>'РБ ВВ 10(2025)| FIT18'!Z42+25</f>
        <v>20736</v>
      </c>
      <c r="AA18" s="192">
        <f>'РБ ВВ 10(2025)| FIT18'!AA42+25</f>
        <v>20736</v>
      </c>
      <c r="AB18" s="192">
        <f>'РБ ВВ 10(2025)| FIT18'!AB42+25</f>
        <v>20736</v>
      </c>
      <c r="AC18" s="192">
        <f>'РБ ВВ 10(2025)| FIT18'!AC42+25</f>
        <v>19170</v>
      </c>
      <c r="AD18" s="192">
        <f>'РБ ВВ 10(2025)| FIT18'!AD42+25</f>
        <v>19170</v>
      </c>
      <c r="AE18" s="192">
        <f>'РБ ВВ 10(2025)| FIT18'!AE42+25</f>
        <v>19170</v>
      </c>
      <c r="AF18" s="192">
        <f>'РБ ВВ 10(2025)| FIT18'!AF42+25</f>
        <v>19170</v>
      </c>
      <c r="AG18" s="192">
        <f>'РБ ВВ 10(2025)| FIT18'!AG42+25</f>
        <v>19170</v>
      </c>
      <c r="AH18" s="192">
        <f>'РБ ВВ 10(2025)| FIT18'!AH42+25</f>
        <v>22302</v>
      </c>
      <c r="AI18" s="192">
        <f>'РБ ВВ 10(2025)| FIT18'!AI42+25</f>
        <v>22302</v>
      </c>
      <c r="AJ18" s="192">
        <f>'РБ ВВ 10(2025)| FIT18'!AJ42+25</f>
        <v>22302</v>
      </c>
      <c r="AK18" s="192">
        <f>'РБ ВВ 10(2025)| FIT18'!AK42+25</f>
        <v>22302</v>
      </c>
      <c r="AL18" s="192">
        <f>'РБ ВВ 10(2025)| FIT18'!AL42+25</f>
        <v>22302</v>
      </c>
      <c r="AM18" s="192">
        <f>'РБ ВВ 10(2025)| FIT18'!AM42+25</f>
        <v>23868</v>
      </c>
      <c r="AN18" s="192">
        <f>'РБ ВВ 10(2025)| FIT18'!AN42+25</f>
        <v>25825</v>
      </c>
      <c r="AO18" s="192">
        <f>'РБ ВВ 10(2025)| FIT18'!AO42+25</f>
        <v>26373</v>
      </c>
      <c r="AP18" s="192">
        <f>'РБ ВВ 10(2025)| FIT18'!AP42+25</f>
        <v>26373</v>
      </c>
      <c r="AQ18" s="192">
        <f>'РБ ВВ 10(2025)| FIT18'!AQ42+25</f>
        <v>26373</v>
      </c>
      <c r="AR18" s="192">
        <f>'РБ ВВ 10(2025)| FIT18'!AR42+25</f>
        <v>26373</v>
      </c>
      <c r="AS18" s="192">
        <f>'РБ ВВ 10(2025)| FIT18'!AS42+25</f>
        <v>26373</v>
      </c>
      <c r="AT18" s="192">
        <f>'РБ ВВ 10(2025)| FIT18'!AT42+25</f>
        <v>26373</v>
      </c>
      <c r="AU18" s="192">
        <f>'РБ ВВ 10(2025)| FIT18'!AU42+25</f>
        <v>26373</v>
      </c>
      <c r="AV18" s="192">
        <f>'РБ ВВ 10(2025)| FIT18'!AV42+25</f>
        <v>26373</v>
      </c>
      <c r="AW18" s="192">
        <f>'РБ ВВ 10(2025)| FIT18'!AW42+25</f>
        <v>26373</v>
      </c>
      <c r="AX18" s="192">
        <f>'РБ ВВ 10(2025)| FIT18'!AX42+25</f>
        <v>26373</v>
      </c>
      <c r="AY18" s="192">
        <f>'РБ ВВ 10(2025)| FIT18'!AY42+25</f>
        <v>24807</v>
      </c>
      <c r="AZ18" s="192">
        <f>'РБ ВВ 10(2025)| FIT18'!AZ42+25</f>
        <v>24807</v>
      </c>
      <c r="BA18" s="192">
        <f>'РБ ВВ 10(2025)| FIT18'!BA42+25</f>
        <v>26373</v>
      </c>
      <c r="BB18" s="192">
        <f>'РБ ВВ 10(2025)| FIT18'!BB42+25</f>
        <v>26373</v>
      </c>
      <c r="BC18" s="192">
        <f>'РБ ВВ 10(2025)| FIT18'!BC42+25</f>
        <v>27939</v>
      </c>
      <c r="BD18" s="192">
        <f>'РБ ВВ 10(2025)| FIT18'!BD42+25</f>
        <v>29897</v>
      </c>
      <c r="BE18" s="192">
        <f>'РБ ВВ 10(2025)| FIT18'!BE42+25</f>
        <v>29897</v>
      </c>
      <c r="BF18" s="192">
        <f>'РБ ВВ 10(2025)| FIT18'!BF42+25</f>
        <v>29897</v>
      </c>
      <c r="BG18" s="192">
        <f>'РБ ВВ 10(2025)| FIT18'!BG42+25</f>
        <v>29897</v>
      </c>
      <c r="BH18" s="192">
        <f>'РБ ВВ 10(2025)| FIT18'!BH42+25</f>
        <v>31854</v>
      </c>
      <c r="BI18" s="192">
        <f>'РБ ВВ 10(2025)| FIT18'!BI42+25</f>
        <v>34203</v>
      </c>
      <c r="BJ18" s="192">
        <f>'РБ ВВ 10(2025)| FIT18'!BJ42+25</f>
        <v>34203</v>
      </c>
      <c r="BK18" s="192">
        <f>'РБ ВВ 10(2025)| FIT18'!BK42+25</f>
        <v>31854</v>
      </c>
      <c r="BL18" s="192">
        <f>'РБ ВВ 10(2025)| FIT18'!BL42+25</f>
        <v>27939</v>
      </c>
      <c r="BM18" s="192">
        <f>'РБ ВВ 10(2025)| FIT18'!BM42+25</f>
        <v>27939</v>
      </c>
      <c r="BN18" s="192">
        <f>'РБ ВВ 10(2025)| FIT18'!BN42+25</f>
        <v>29897</v>
      </c>
      <c r="BO18" s="192">
        <f>'РБ ВВ 10(2025)| FIT18'!BO42+25</f>
        <v>29897</v>
      </c>
      <c r="BP18" s="192">
        <f>'РБ ВВ 10(2025)| FIT18'!BP42+25</f>
        <v>23241</v>
      </c>
      <c r="BQ18" s="192">
        <f>'РБ ВВ 10(2025)| FIT18'!BQ42+25</f>
        <v>23594</v>
      </c>
      <c r="BR18" s="192">
        <f>'РБ ВВ 10(2025)| FIT18'!BR42+25</f>
        <v>23594</v>
      </c>
      <c r="BS18" s="192">
        <f>'РБ ВВ 10(2025)| FIT18'!BS42+25</f>
        <v>23594</v>
      </c>
      <c r="BT18" s="192">
        <f>'РБ ВВ 10(2025)| FIT18'!BT42+25</f>
        <v>22419</v>
      </c>
      <c r="BU18" s="192">
        <f>'РБ ВВ 10(2025)| FIT18'!BU42+25</f>
        <v>22419</v>
      </c>
      <c r="BV18" s="192">
        <f>'РБ ВВ 10(2025)| FIT18'!BV42+25</f>
        <v>23594</v>
      </c>
      <c r="BW18" s="192">
        <f>'РБ ВВ 10(2025)| FIT18'!BW42+25</f>
        <v>23594</v>
      </c>
      <c r="BX18" s="192">
        <f>'РБ ВВ 10(2025)| FIT18'!BX42+25</f>
        <v>23594</v>
      </c>
      <c r="BY18" s="192">
        <f>'РБ ВВ 10(2025)| FIT18'!BY42+25</f>
        <v>22263</v>
      </c>
      <c r="BZ18" s="192">
        <f>'РБ ВВ 10(2025)| FIT18'!BZ42+25</f>
        <v>22263</v>
      </c>
      <c r="CA18" s="192">
        <f>'РБ ВВ 10(2025)| FIT18'!CA42+25</f>
        <v>22263</v>
      </c>
      <c r="CB18" s="192">
        <f>'РБ ВВ 10(2025)| FIT18'!CB42+25</f>
        <v>22263</v>
      </c>
      <c r="CC18" s="192">
        <f>'РБ ВВ 10(2025)| FIT18'!CC42+25</f>
        <v>22263</v>
      </c>
      <c r="CD18" s="192">
        <f>'РБ ВВ 10(2025)| FIT18'!CD42+25</f>
        <v>22263</v>
      </c>
      <c r="CE18" s="192">
        <f>'РБ ВВ 10(2025)| FIT18'!CE42+25</f>
        <v>22263</v>
      </c>
      <c r="CF18" s="192">
        <f>'РБ ВВ 10(2025)| FIT18'!CF42+25</f>
        <v>22263</v>
      </c>
      <c r="CG18" s="192">
        <f>'РБ ВВ 10(2025)| FIT18'!CG42+25</f>
        <v>22263</v>
      </c>
      <c r="CH18" s="192">
        <f>'РБ ВВ 10(2025)| FIT18'!CH42+25</f>
        <v>22263</v>
      </c>
      <c r="CI18" s="192">
        <f>'РБ ВВ 10(2025)| FIT18'!CI42+25</f>
        <v>22263</v>
      </c>
      <c r="CJ18" s="192">
        <f>'РБ ВВ 10(2025)| FIT18'!CJ42+25</f>
        <v>22263</v>
      </c>
      <c r="CK18" s="192">
        <f>'РБ ВВ 10(2025)| FIT18'!CK42+25</f>
        <v>22263</v>
      </c>
      <c r="CL18" s="192">
        <f>'РБ ВВ 10(2025)| FIT18'!CL42+25</f>
        <v>22263</v>
      </c>
      <c r="CM18" s="192">
        <f>'РБ ВВ 10(2025)| FIT18'!CM42+25</f>
        <v>22263</v>
      </c>
      <c r="CN18" s="192">
        <f>'РБ ВВ 10(2025)| FIT18'!CN42+25</f>
        <v>22263</v>
      </c>
      <c r="CO18" s="192">
        <f>'РБ ВВ 10(2025)| FIT18'!CO42+25</f>
        <v>22263</v>
      </c>
      <c r="CP18" s="192">
        <f>'РБ ВВ 10(2025)| FIT18'!CP42+25</f>
        <v>22263</v>
      </c>
      <c r="CQ18" s="192">
        <f>'РБ ВВ 10(2025)| FIT18'!CQ42+25</f>
        <v>22263</v>
      </c>
      <c r="CR18" s="192">
        <f>'РБ ВВ 10(2025)| FIT18'!CR42+25</f>
        <v>22263</v>
      </c>
      <c r="CS18" s="192">
        <f>'РБ ВВ 10(2025)| FIT18'!CS42+25</f>
        <v>22263</v>
      </c>
      <c r="CT18" s="192">
        <f>'РБ ВВ 10(2025)| FIT18'!CT42+25</f>
        <v>22263</v>
      </c>
      <c r="CU18" s="192">
        <f>'РБ ВВ 10(2025)| FIT18'!CU42+25</f>
        <v>22263</v>
      </c>
      <c r="CV18" s="192">
        <f>'РБ ВВ 10(2025)| FIT18'!CV42+25</f>
        <v>15020</v>
      </c>
      <c r="CW18" s="192">
        <f>'РБ ВВ 10(2025)| FIT18'!CW42+25</f>
        <v>15020</v>
      </c>
      <c r="CX18" s="192">
        <f>'РБ ВВ 10(2025)| FIT18'!CX42+25</f>
        <v>15411</v>
      </c>
      <c r="CY18" s="192">
        <f>'РБ ВВ 10(2025)| FIT18'!CY42+25</f>
        <v>15411</v>
      </c>
      <c r="CZ18" s="192">
        <f>'РБ ВВ 10(2025)| FIT18'!CZ42+25</f>
        <v>15020</v>
      </c>
      <c r="DA18" s="192">
        <f>'РБ ВВ 10(2025)| FIT18'!DA42+25</f>
        <v>15020</v>
      </c>
      <c r="DB18" s="192">
        <f>'РБ ВВ 10(2025)| FIT18'!DB42+25</f>
        <v>15020</v>
      </c>
      <c r="DC18" s="192">
        <f>'РБ ВВ 10(2025)| FIT18'!DC42+25</f>
        <v>15020</v>
      </c>
      <c r="DD18" s="192">
        <f>'РБ ВВ 10(2025)| FIT18'!DD42+25</f>
        <v>15020</v>
      </c>
      <c r="DE18" s="192">
        <f>'РБ ВВ 10(2025)| FIT18'!DE42+25</f>
        <v>15411</v>
      </c>
      <c r="DF18" s="192">
        <f>'РБ ВВ 10(2025)| FIT18'!DF42+25</f>
        <v>15411</v>
      </c>
      <c r="DG18" s="192">
        <f>'РБ ВВ 10(2025)| FIT18'!DG42+25</f>
        <v>15020</v>
      </c>
      <c r="DH18" s="192">
        <f>'РБ ВВ 10(2025)| FIT18'!DH42+25</f>
        <v>15020</v>
      </c>
      <c r="DI18" s="192">
        <f>'РБ ВВ 10(2025)| FIT18'!DI42+25</f>
        <v>15020</v>
      </c>
      <c r="DJ18" s="192">
        <f>'РБ ВВ 10(2025)| FIT18'!DJ42+25</f>
        <v>14237</v>
      </c>
      <c r="DK18" s="192">
        <f>'РБ ВВ 10(2025)| FIT18'!DK42+25</f>
        <v>14237</v>
      </c>
      <c r="DL18" s="192">
        <f>'РБ ВВ 10(2025)| FIT18'!DL42+25</f>
        <v>14785</v>
      </c>
      <c r="DM18" s="192">
        <f>'РБ ВВ 10(2025)| FIT18'!DM42+25</f>
        <v>14785</v>
      </c>
      <c r="DN18" s="192">
        <f>'РБ ВВ 10(2025)| FIT18'!DN42+25</f>
        <v>14237</v>
      </c>
      <c r="DO18" s="192">
        <f>'РБ ВВ 10(2025)| FIT18'!DO42+25</f>
        <v>14237</v>
      </c>
      <c r="DP18" s="192">
        <f>'РБ ВВ 10(2025)| FIT18'!DP42+25</f>
        <v>14237</v>
      </c>
      <c r="DQ18" s="192">
        <f>'РБ ВВ 10(2025)| FIT18'!DQ42+25</f>
        <v>14237</v>
      </c>
      <c r="DR18" s="192">
        <f>'РБ ВВ 10(2025)| FIT18'!DR42+25</f>
        <v>14237</v>
      </c>
      <c r="DS18" s="192">
        <f>'РБ ВВ 10(2025)| FIT18'!DS42+25</f>
        <v>14785</v>
      </c>
      <c r="DT18" s="192">
        <f>'РБ ВВ 10(2025)| FIT18'!DT42+25</f>
        <v>14785</v>
      </c>
      <c r="DU18" s="192">
        <f>'РБ ВВ 10(2025)| FIT18'!DU42+25</f>
        <v>14237</v>
      </c>
      <c r="DV18" s="192">
        <f>'РБ ВВ 10(2025)| FIT18'!DV42+25</f>
        <v>14237</v>
      </c>
      <c r="DW18" s="192">
        <f>'РБ ВВ 10(2025)| FIT18'!DW42+25</f>
        <v>14237</v>
      </c>
      <c r="DX18" s="192">
        <f>'РБ ВВ 10(2025)| FIT18'!DX42+25</f>
        <v>14237</v>
      </c>
      <c r="DY18" s="192">
        <f>'РБ ВВ 10(2025)| FIT18'!DY42+25</f>
        <v>15020</v>
      </c>
      <c r="DZ18" s="192">
        <f>'РБ ВВ 10(2025)| FIT18'!DZ42+25</f>
        <v>14785</v>
      </c>
      <c r="EA18" s="192">
        <f>'РБ ВВ 10(2025)| FIT18'!EA42+25</f>
        <v>14785</v>
      </c>
      <c r="EB18" s="192">
        <f>'РБ ВВ 10(2025)| FIT18'!EB42+25</f>
        <v>14785</v>
      </c>
      <c r="EC18" s="192">
        <f>'РБ ВВ 10(2025)| FIT18'!EC42+25</f>
        <v>13845</v>
      </c>
      <c r="ED18" s="192">
        <f>'РБ ВВ 10(2025)| FIT18'!ED42+25</f>
        <v>13845</v>
      </c>
      <c r="EE18" s="192">
        <f>'РБ ВВ 10(2025)| FIT18'!EE42+25</f>
        <v>13845</v>
      </c>
      <c r="EF18" s="192">
        <f>'РБ ВВ 10(2025)| FIT18'!EF42+25</f>
        <v>13845</v>
      </c>
      <c r="EG18" s="192">
        <f>'РБ ВВ 10(2025)| FIT18'!EG42+25</f>
        <v>13845</v>
      </c>
      <c r="EH18" s="192">
        <f>'РБ ВВ 10(2025)| FIT18'!EH42+25</f>
        <v>14785</v>
      </c>
      <c r="EI18" s="192">
        <f>'РБ ВВ 10(2025)| FIT18'!EI42+25</f>
        <v>14785</v>
      </c>
      <c r="EJ18" s="192">
        <f>'РБ ВВ 10(2025)| FIT18'!EJ42+25</f>
        <v>14785</v>
      </c>
      <c r="EK18" s="192">
        <f>'РБ ВВ 10(2025)| FIT18'!EK42+25</f>
        <v>13611</v>
      </c>
      <c r="EL18" s="192">
        <f>'РБ ВВ 10(2025)| FIT18'!EL42+25</f>
        <v>13611</v>
      </c>
      <c r="EM18" s="192">
        <f>'РБ ВВ 10(2025)| FIT18'!EM42+25</f>
        <v>13611</v>
      </c>
      <c r="EN18" s="192">
        <f>'РБ ВВ 10(2025)| FIT18'!EN42+25</f>
        <v>13845</v>
      </c>
      <c r="EO18" s="192">
        <f>'РБ ВВ 10(2025)| FIT18'!EO42+25</f>
        <v>13845</v>
      </c>
      <c r="EP18" s="192">
        <f>'РБ ВВ 10(2025)| FIT18'!EP42+25</f>
        <v>13611</v>
      </c>
      <c r="EQ18" s="192">
        <f>'РБ ВВ 10(2025)| FIT18'!EQ42+25</f>
        <v>13611</v>
      </c>
      <c r="ER18" s="192">
        <f>'РБ ВВ 10(2025)| FIT18'!ER42+25</f>
        <v>13611</v>
      </c>
      <c r="ES18" s="192">
        <f>'РБ ВВ 10(2025)| FIT18'!ES42+25</f>
        <v>13611</v>
      </c>
      <c r="ET18" s="192">
        <f>'РБ ВВ 10(2025)| FIT18'!ET42+25</f>
        <v>13611</v>
      </c>
      <c r="EU18" s="192">
        <f>'РБ ВВ 10(2025)| FIT18'!EU42+25</f>
        <v>13845</v>
      </c>
      <c r="EV18" s="192">
        <f>'РБ ВВ 10(2025)| FIT18'!EV42+25</f>
        <v>13845</v>
      </c>
      <c r="EW18" s="192">
        <f>'РБ ВВ 10(2025)| FIT18'!EW42+25</f>
        <v>13611</v>
      </c>
      <c r="EX18" s="192">
        <f>'РБ ВВ 10(2025)| FIT18'!EX42+25</f>
        <v>13611</v>
      </c>
      <c r="EY18" s="192">
        <f>'РБ ВВ 10(2025)| FIT18'!EY42+25</f>
        <v>13611</v>
      </c>
      <c r="EZ18" s="192">
        <f>'РБ ВВ 10(2025)| FIT18'!EZ42+25</f>
        <v>13611</v>
      </c>
      <c r="FA18" s="192">
        <f>'РБ ВВ 10(2025)| FIT18'!FA42+25</f>
        <v>13611</v>
      </c>
      <c r="FB18" s="192">
        <f>'РБ ВВ 10(2025)| FIT18'!FB42+25</f>
        <v>13845</v>
      </c>
      <c r="FC18" s="192">
        <f>'РБ ВВ 10(2025)| FIT18'!FC42+25</f>
        <v>13845</v>
      </c>
      <c r="FD18" s="192">
        <f>'РБ ВВ 10(2025)| FIT18'!FD42+25</f>
        <v>15020</v>
      </c>
      <c r="FE18" s="192">
        <f>'РБ ВВ 10(2025)| FIT18'!FE42+25</f>
        <v>13845</v>
      </c>
      <c r="FF18" s="192">
        <f>'РБ ВВ 10(2025)| FIT18'!FF42+25</f>
        <v>13845</v>
      </c>
      <c r="FG18" s="192">
        <f>'РБ ВВ 10(2025)| FIT18'!FG42+25</f>
        <v>13845</v>
      </c>
      <c r="FH18" s="192">
        <f>'РБ ВВ 10(2025)| FIT18'!FH42+25</f>
        <v>13845</v>
      </c>
      <c r="FI18" s="192">
        <f>'РБ ВВ 10(2025)| FIT18'!FI42+25</f>
        <v>19718</v>
      </c>
      <c r="FJ18" s="192">
        <f>'РБ ВВ 10(2025)| FIT18'!FJ42+25</f>
        <v>19718</v>
      </c>
      <c r="FK18" s="192">
        <f>'РБ ВВ 10(2025)| FIT18'!FK42+25</f>
        <v>19718</v>
      </c>
      <c r="FL18" s="192">
        <f>'РБ ВВ 10(2025)| FIT18'!FL42+25</f>
        <v>19718</v>
      </c>
      <c r="FM18" s="192">
        <f>'РБ ВВ 10(2025)| FIT18'!FM42+25</f>
        <v>19718</v>
      </c>
      <c r="FN18" s="192">
        <f>'РБ ВВ 10(2025)| FIT18'!FN42+25</f>
        <v>19718</v>
      </c>
      <c r="FO18" s="192">
        <f>'РБ ВВ 10(2025)| FIT18'!FO42+25</f>
        <v>19718</v>
      </c>
      <c r="FP18" s="192">
        <f>'РБ ВВ 10(2025)| FIT18'!FP42+25</f>
        <v>19718</v>
      </c>
      <c r="FQ18" s="192">
        <f>'РБ ВВ 10(2025)| FIT18'!FQ42+25</f>
        <v>19718</v>
      </c>
      <c r="FR18" s="192">
        <f>'РБ ВВ 10(2025)| FIT18'!FR42+25</f>
        <v>19718</v>
      </c>
      <c r="FS18" s="192">
        <f>'РБ ВВ 10(2025)| FIT18'!FS42+25</f>
        <v>19718</v>
      </c>
      <c r="FT18" s="192">
        <f>'РБ ВВ 10(2025)| FIT18'!FT42+25</f>
        <v>19718</v>
      </c>
      <c r="FU18" s="192">
        <f>'РБ ВВ 10(2025)| FIT18'!FU42+25</f>
        <v>19718</v>
      </c>
      <c r="FV18" s="192">
        <f>'РБ ВВ 10(2025)| FIT18'!FV42+25</f>
        <v>19718</v>
      </c>
      <c r="FW18" s="192">
        <f>'РБ ВВ 10(2025)| FIT18'!FW42+25</f>
        <v>19718</v>
      </c>
      <c r="FX18" s="192">
        <f>'РБ ВВ 10(2025)| FIT18'!FX42+25</f>
        <v>19718</v>
      </c>
      <c r="FY18" s="192">
        <f>'РБ ВВ 10(2025)| FIT18'!FY42+25</f>
        <v>19718</v>
      </c>
      <c r="FZ18" s="192">
        <f>'РБ ВВ 10(2025)| FIT18'!FZ42+25</f>
        <v>19718</v>
      </c>
      <c r="GA18" s="192">
        <f>'РБ ВВ 10(2025)| FIT18'!GA42+25</f>
        <v>19718</v>
      </c>
      <c r="GB18" s="192">
        <f>'РБ ВВ 10(2025)| FIT18'!GB42+25</f>
        <v>19718</v>
      </c>
      <c r="GC18" s="192">
        <f>'РБ ВВ 10(2025)| FIT18'!GC42+25</f>
        <v>19718</v>
      </c>
      <c r="GD18" s="192">
        <f>'РБ ВВ 10(2025)| FIT18'!GD42+25</f>
        <v>19718</v>
      </c>
      <c r="GE18" s="192">
        <f>'РБ ВВ 10(2025)| FIT18'!GE42+25</f>
        <v>19718</v>
      </c>
      <c r="GF18" s="192">
        <f>'РБ ВВ 10(2025)| FIT18'!GF42+25</f>
        <v>19718</v>
      </c>
      <c r="GG18" s="192">
        <f>'РБ ВВ 10(2025)| FIT18'!GG42+25</f>
        <v>13845</v>
      </c>
      <c r="GH18" s="192">
        <f>'РБ ВВ 10(2025)| FIT18'!GH42+25</f>
        <v>13845</v>
      </c>
      <c r="GI18" s="192">
        <f>'РБ ВВ 10(2025)| FIT18'!GI42+25</f>
        <v>21206</v>
      </c>
      <c r="GJ18" s="192">
        <f>'РБ ВВ 10(2025)| FIT18'!GJ42+25</f>
        <v>21206</v>
      </c>
      <c r="GK18" s="192">
        <f>'РБ ВВ 10(2025)| FIT18'!GK42+25</f>
        <v>21206</v>
      </c>
      <c r="GL18" s="192">
        <f>'РБ ВВ 10(2025)| FIT18'!GL42+25</f>
        <v>21206</v>
      </c>
      <c r="GM18" s="192">
        <f>'РБ ВВ 10(2025)| FIT18'!GM42+25</f>
        <v>21206</v>
      </c>
      <c r="GN18" s="192">
        <f>'РБ ВВ 10(2025)| FIT18'!GN42+25</f>
        <v>21206</v>
      </c>
      <c r="GO18" s="192">
        <f>'РБ ВВ 10(2025)| FIT18'!GO42+25</f>
        <v>21206</v>
      </c>
      <c r="GP18" s="192">
        <f>'РБ ВВ 10(2025)| FIT18'!GP42+25</f>
        <v>21206</v>
      </c>
      <c r="GQ18" s="192">
        <f>'РБ ВВ 10(2025)| FIT18'!GQ42+25</f>
        <v>21206</v>
      </c>
      <c r="GR18" s="192">
        <f>'РБ ВВ 10(2025)| FIT18'!GR42+25</f>
        <v>21206</v>
      </c>
      <c r="GS18" s="192">
        <f>'РБ ВВ 10(2025)| FIT18'!GS42+25</f>
        <v>16508</v>
      </c>
      <c r="GT18" s="192">
        <f>'РБ ВВ 10(2025)| FIT18'!GT42+25</f>
        <v>16508</v>
      </c>
      <c r="GU18" s="192">
        <f>'РБ ВВ 10(2025)| FIT18'!GU42+25</f>
        <v>16508</v>
      </c>
      <c r="GV18" s="192">
        <f>'РБ ВВ 10(2025)| FIT18'!GV42+25</f>
        <v>16508</v>
      </c>
      <c r="GW18" s="192">
        <f>'РБ ВВ 10(2025)| FIT18'!GW42+25</f>
        <v>16899</v>
      </c>
      <c r="GX18" s="192">
        <f>'РБ ВВ 10(2025)| FIT18'!GX42+25</f>
        <v>16899</v>
      </c>
      <c r="GY18" s="192">
        <f>'РБ ВВ 10(2025)| FIT18'!GY42+25</f>
        <v>17839</v>
      </c>
      <c r="GZ18" s="192">
        <f>'РБ ВВ 10(2025)| FIT18'!GZ42+25</f>
        <v>17839</v>
      </c>
      <c r="HA18" s="192">
        <f>'РБ ВВ 10(2025)| FIT18'!HA42+25</f>
        <v>16899</v>
      </c>
      <c r="HB18" s="192">
        <f>'РБ ВВ 10(2025)| FIT18'!HB42+25</f>
        <v>16899</v>
      </c>
      <c r="HC18" s="192">
        <f>'РБ ВВ 10(2025)| FIT18'!HC42+25</f>
        <v>16899</v>
      </c>
      <c r="HD18" s="192">
        <f>'РБ ВВ 10(2025)| FIT18'!HD42+25</f>
        <v>16899</v>
      </c>
      <c r="HE18" s="192">
        <f>'РБ ВВ 10(2025)| FIT18'!HE42+25</f>
        <v>16899</v>
      </c>
      <c r="HF18" s="192">
        <f>'РБ ВВ 10(2025)| FIT18'!HF42+25</f>
        <v>17839</v>
      </c>
      <c r="HG18" s="192">
        <f>'РБ ВВ 10(2025)| FIT18'!HG42+25</f>
        <v>17839</v>
      </c>
      <c r="HH18" s="192">
        <f>'РБ ВВ 10(2025)| FIT18'!HH42+25</f>
        <v>16899</v>
      </c>
      <c r="HI18" s="192">
        <f>'РБ ВВ 10(2025)| FIT18'!HI42+25</f>
        <v>16899</v>
      </c>
      <c r="HJ18" s="192">
        <f>'РБ ВВ 10(2025)| FIT18'!HJ42+25</f>
        <v>16899</v>
      </c>
      <c r="HK18" s="192">
        <f>'РБ ВВ 10(2025)| FIT18'!HK42+25</f>
        <v>16899</v>
      </c>
      <c r="HL18" s="192">
        <f>'РБ ВВ 10(2025)| FIT18'!HL42+25</f>
        <v>16899</v>
      </c>
      <c r="HM18" s="192">
        <f>'РБ ВВ 10(2025)| FIT18'!HM42+25</f>
        <v>15020</v>
      </c>
      <c r="HN18" s="192">
        <f>'РБ ВВ 10(2025)| FIT18'!HN42+25</f>
        <v>17839</v>
      </c>
      <c r="HO18" s="192">
        <f>'РБ ВВ 10(2025)| FIT18'!HO42+25</f>
        <v>16899</v>
      </c>
      <c r="HP18" s="192">
        <f>'РБ ВВ 10(2025)| FIT18'!HP42+25</f>
        <v>16899</v>
      </c>
      <c r="HQ18" s="192">
        <f>'РБ ВВ 10(2025)| FIT18'!HQ42+25</f>
        <v>16899</v>
      </c>
      <c r="HR18" s="192">
        <f>'РБ ВВ 10(2025)| FIT18'!HR42+25</f>
        <v>16899</v>
      </c>
      <c r="HS18" s="192">
        <f>'РБ ВВ 10(2025)| FIT18'!HS42+25</f>
        <v>16899</v>
      </c>
      <c r="HT18" s="192">
        <f>'РБ ВВ 10(2025)| FIT18'!HT42+25</f>
        <v>17839</v>
      </c>
      <c r="HU18" s="192">
        <f>'РБ ВВ 10(2025)| FIT18'!HU42+25</f>
        <v>17839</v>
      </c>
      <c r="HV18" s="192">
        <f>'РБ ВВ 10(2025)| FIT18'!HV42+25</f>
        <v>16899</v>
      </c>
      <c r="HW18" s="192">
        <f>'РБ ВВ 10(2025)| FIT18'!HW42+25</f>
        <v>16899</v>
      </c>
      <c r="HX18" s="192">
        <f>'РБ ВВ 10(2025)| FIT18'!HX42+25</f>
        <v>16899</v>
      </c>
      <c r="HY18" s="192">
        <f>'РБ ВВ 10(2025)| FIT18'!HY42+25</f>
        <v>16899</v>
      </c>
      <c r="HZ18" s="192">
        <f>'РБ ВВ 10(2025)| FIT18'!HZ42+25</f>
        <v>16899</v>
      </c>
      <c r="IA18" s="192">
        <f>'РБ ВВ 10(2025)| FIT18'!IA42+25</f>
        <v>17839</v>
      </c>
      <c r="IB18" s="192">
        <f>'РБ ВВ 10(2025)| FIT18'!IB42+25</f>
        <v>17839</v>
      </c>
      <c r="IC18" s="192">
        <f>'РБ ВВ 10(2025)| FIT18'!IC42+25</f>
        <v>16899</v>
      </c>
      <c r="ID18" s="192">
        <f>'РБ ВВ 10(2025)| FIT18'!ID42+25</f>
        <v>16899</v>
      </c>
      <c r="IE18" s="192">
        <f>'РБ ВВ 10(2025)| FIT18'!IE42+25</f>
        <v>16899</v>
      </c>
      <c r="IF18" s="192">
        <f>'РБ ВВ 10(2025)| FIT18'!IF42+25</f>
        <v>16899</v>
      </c>
      <c r="IG18" s="192">
        <f>'РБ ВВ 10(2025)| FIT18'!IG42+25</f>
        <v>16899</v>
      </c>
      <c r="IH18" s="192">
        <f>'РБ ВВ 10(2025)| FIT18'!IH42+25</f>
        <v>17839</v>
      </c>
      <c r="II18" s="192">
        <f>'РБ ВВ 10(2025)| FIT18'!II42+25</f>
        <v>17839</v>
      </c>
      <c r="IJ18" s="192">
        <f>'РБ ВВ 10(2025)| FIT18'!IJ42+25</f>
        <v>15411</v>
      </c>
      <c r="IK18" s="192">
        <f>'РБ ВВ 10(2025)| FIT18'!IK42+25</f>
        <v>15411</v>
      </c>
      <c r="IL18" s="192">
        <f>'РБ ВВ 10(2025)| FIT18'!IL42+25</f>
        <v>15411</v>
      </c>
      <c r="IM18" s="192">
        <f>'РБ ВВ 10(2025)| FIT18'!IM42+25</f>
        <v>15411</v>
      </c>
      <c r="IN18" s="192">
        <f>'РБ ВВ 10(2025)| FIT18'!IN42+25</f>
        <v>15411</v>
      </c>
      <c r="IO18" s="192">
        <f>'РБ ВВ 10(2025)| FIT18'!IO42+25</f>
        <v>16899</v>
      </c>
      <c r="IP18" s="192">
        <f>'РБ ВВ 10(2025)| FIT18'!IP42+25</f>
        <v>16899</v>
      </c>
      <c r="IQ18" s="192">
        <f>'РБ ВВ 10(2025)| FIT18'!IQ42+25</f>
        <v>15020</v>
      </c>
      <c r="IR18" s="192">
        <f>'РБ ВВ 10(2025)| FIT18'!IR42+25</f>
        <v>15020</v>
      </c>
      <c r="IS18" s="192">
        <f>'РБ ВВ 10(2025)| FIT18'!IS42+25</f>
        <v>15020</v>
      </c>
      <c r="IT18" s="192">
        <f>'РБ ВВ 10(2025)| FIT18'!IT42+25</f>
        <v>15020</v>
      </c>
      <c r="IU18" s="192">
        <f>'РБ ВВ 10(2025)| FIT18'!IU42+25</f>
        <v>15020</v>
      </c>
      <c r="IV18" s="192">
        <f>'РБ ВВ 10(2025)| FIT18'!IV42+25</f>
        <v>16899</v>
      </c>
      <c r="IW18" s="192">
        <f>'РБ ВВ 10(2025)| FIT18'!IW42+25</f>
        <v>16899</v>
      </c>
      <c r="IX18" s="192">
        <f>'РБ ВВ 10(2025)| FIT18'!IX42+25</f>
        <v>15020</v>
      </c>
      <c r="IY18" s="192">
        <f>'РБ ВВ 10(2025)| FIT18'!IY42+25</f>
        <v>15020</v>
      </c>
      <c r="IZ18" s="192">
        <f>'РБ ВВ 10(2025)| FIT18'!IZ42+25</f>
        <v>15020</v>
      </c>
      <c r="JA18" s="192">
        <f>'РБ ВВ 10(2025)| FIT18'!JA42+25</f>
        <v>15020</v>
      </c>
      <c r="JB18" s="192">
        <f>'РБ ВВ 10(2025)| FIT18'!JB42+25</f>
        <v>15020</v>
      </c>
      <c r="JC18" s="192">
        <f>'РБ ВВ 10(2025)| FIT18'!JC42+25</f>
        <v>16899</v>
      </c>
      <c r="JD18" s="192">
        <f>'РБ ВВ 10(2025)| FIT18'!JD42+25</f>
        <v>16899</v>
      </c>
      <c r="JE18" s="192">
        <f>'РБ ВВ 10(2025)| FIT18'!JE42+25</f>
        <v>15020</v>
      </c>
      <c r="JF18" s="192">
        <f>'РБ ВВ 10(2025)| FIT18'!JF42+25</f>
        <v>15020</v>
      </c>
      <c r="JG18" s="192">
        <f>'РБ ВВ 10(2025)| FIT18'!JG42+25</f>
        <v>15020</v>
      </c>
      <c r="JH18" s="192">
        <f>'РБ ВВ 10(2025)| FIT18'!JH42+25</f>
        <v>15020</v>
      </c>
      <c r="JI18" s="192">
        <f>'РБ ВВ 10(2025)| FIT18'!JI42+25</f>
        <v>15020</v>
      </c>
      <c r="JJ18" s="192">
        <f>'РБ ВВ 10(2025)| FIT18'!JJ42+25</f>
        <v>16899</v>
      </c>
      <c r="JK18" s="192">
        <f>'РБ ВВ 10(2025)| FIT18'!JK42+25</f>
        <v>16899</v>
      </c>
      <c r="JL18" s="192">
        <f>'РБ ВВ 10(2025)| FIT18'!JL42+25</f>
        <v>15020</v>
      </c>
      <c r="JM18" s="192">
        <f>'РБ ВВ 10(2025)| FIT18'!JM42+25</f>
        <v>15020</v>
      </c>
      <c r="JN18" s="192">
        <f>'РБ ВВ 10(2025)| FIT18'!JN42+25</f>
        <v>15020</v>
      </c>
      <c r="JO18" s="192">
        <f>'РБ ВВ 10(2025)| FIT18'!JO42+25</f>
        <v>15020</v>
      </c>
      <c r="JP18" s="192">
        <f>'РБ ВВ 10(2025)| FIT18'!JP42+25</f>
        <v>15020</v>
      </c>
      <c r="JQ18" s="192">
        <f>'РБ ВВ 10(2025)| FIT18'!JQ42+25</f>
        <v>16899</v>
      </c>
      <c r="JR18" s="192">
        <f>'РБ ВВ 10(2025)| FIT18'!JR42+25</f>
        <v>16899</v>
      </c>
      <c r="JS18" s="192">
        <f>'РБ ВВ 10(2025)| FIT18'!JS42+25</f>
        <v>15960</v>
      </c>
      <c r="JT18" s="192">
        <f>'РБ ВВ 10(2025)| FIT18'!JT42+25</f>
        <v>15960</v>
      </c>
      <c r="JU18" s="192">
        <f>'РБ ВВ 10(2025)| FIT18'!JU42+25</f>
        <v>15960</v>
      </c>
      <c r="JV18" s="192">
        <f>'РБ ВВ 10(2025)| FIT18'!JV42+25</f>
        <v>15960</v>
      </c>
    </row>
    <row r="19" spans="1:282" s="50" customFormat="1" x14ac:dyDescent="0.2">
      <c r="A19" s="88">
        <f>A7</f>
        <v>2</v>
      </c>
      <c r="B19" s="192" t="e">
        <f>'РБ ВВ 10(2025)| FIT18'!B43+25</f>
        <v>#REF!</v>
      </c>
      <c r="C19" s="192" t="e">
        <f>'РБ ВВ 10(2025)| FIT18'!C43+25</f>
        <v>#REF!</v>
      </c>
      <c r="D19" s="192" t="e">
        <f>'РБ ВВ 10(2025)| FIT18'!D43+25</f>
        <v>#REF!</v>
      </c>
      <c r="E19" s="192" t="e">
        <f>'РБ ВВ 10(2025)| FIT18'!E43+25</f>
        <v>#REF!</v>
      </c>
      <c r="F19" s="192" t="e">
        <f>'РБ ВВ 10(2025)| FIT18'!F43+25</f>
        <v>#REF!</v>
      </c>
      <c r="G19" s="192" t="e">
        <f>'РБ ВВ 10(2025)| FIT18'!G43+25</f>
        <v>#REF!</v>
      </c>
      <c r="H19" s="192">
        <f>'РБ ВВ 10(2025)| FIT18'!H43+25</f>
        <v>34869</v>
      </c>
      <c r="I19" s="192">
        <f>'РБ ВВ 10(2025)| FIT18'!I43+25</f>
        <v>46222</v>
      </c>
      <c r="J19" s="192">
        <f>'РБ ВВ 10(2025)| FIT18'!J43+25</f>
        <v>46222</v>
      </c>
      <c r="K19" s="192">
        <f>'РБ ВВ 10(2025)| FIT18'!K43+25</f>
        <v>46222</v>
      </c>
      <c r="L19" s="192">
        <f>'РБ ВВ 10(2025)| FIT18'!L43+25</f>
        <v>40741</v>
      </c>
      <c r="M19" s="192">
        <f>'РБ ВВ 10(2025)| FIT18'!M43+25</f>
        <v>40741</v>
      </c>
      <c r="N19" s="192">
        <f>'РБ ВВ 10(2025)| FIT18'!N43+25</f>
        <v>40741</v>
      </c>
      <c r="O19" s="192">
        <f>'РБ ВВ 10(2025)| FIT18'!O43+25</f>
        <v>40741</v>
      </c>
      <c r="P19" s="192">
        <f>'РБ ВВ 10(2025)| FIT18'!P43+25</f>
        <v>40741</v>
      </c>
      <c r="Q19" s="192">
        <f>'РБ ВВ 10(2025)| FIT18'!Q43+25</f>
        <v>40741</v>
      </c>
      <c r="R19" s="192">
        <f>'РБ ВВ 10(2025)| FIT18'!R43+25</f>
        <v>33616</v>
      </c>
      <c r="S19" s="192">
        <f>'РБ ВВ 10(2025)| FIT18'!S43+25</f>
        <v>20697</v>
      </c>
      <c r="T19" s="192">
        <f>'РБ ВВ 10(2025)| FIT18'!T43+25</f>
        <v>20697</v>
      </c>
      <c r="U19" s="192">
        <f>'РБ ВВ 10(2025)| FIT18'!U43+25</f>
        <v>20697</v>
      </c>
      <c r="V19" s="192">
        <f>'РБ ВВ 10(2025)| FIT18'!V43+25</f>
        <v>20697</v>
      </c>
      <c r="W19" s="192">
        <f>'РБ ВВ 10(2025)| FIT18'!W43+25</f>
        <v>20697</v>
      </c>
      <c r="X19" s="192">
        <f>'РБ ВВ 10(2025)| FIT18'!X43+25</f>
        <v>22263</v>
      </c>
      <c r="Y19" s="192">
        <f>'РБ ВВ 10(2025)| FIT18'!Y43+25</f>
        <v>22263</v>
      </c>
      <c r="Z19" s="192">
        <f>'РБ ВВ 10(2025)| FIT18'!Z43+25</f>
        <v>22263</v>
      </c>
      <c r="AA19" s="192">
        <f>'РБ ВВ 10(2025)| FIT18'!AA43+25</f>
        <v>22263</v>
      </c>
      <c r="AB19" s="192">
        <f>'РБ ВВ 10(2025)| FIT18'!AB43+25</f>
        <v>22263</v>
      </c>
      <c r="AC19" s="192">
        <f>'РБ ВВ 10(2025)| FIT18'!AC43+25</f>
        <v>20697</v>
      </c>
      <c r="AD19" s="192">
        <f>'РБ ВВ 10(2025)| FIT18'!AD43+25</f>
        <v>20697</v>
      </c>
      <c r="AE19" s="192">
        <f>'РБ ВВ 10(2025)| FIT18'!AE43+25</f>
        <v>20697</v>
      </c>
      <c r="AF19" s="192">
        <f>'РБ ВВ 10(2025)| FIT18'!AF43+25</f>
        <v>20697</v>
      </c>
      <c r="AG19" s="192">
        <f>'РБ ВВ 10(2025)| FIT18'!AG43+25</f>
        <v>20697</v>
      </c>
      <c r="AH19" s="192">
        <f>'РБ ВВ 10(2025)| FIT18'!AH43+25</f>
        <v>23829</v>
      </c>
      <c r="AI19" s="192">
        <f>'РБ ВВ 10(2025)| FIT18'!AI43+25</f>
        <v>23829</v>
      </c>
      <c r="AJ19" s="192">
        <f>'РБ ВВ 10(2025)| FIT18'!AJ43+25</f>
        <v>23829</v>
      </c>
      <c r="AK19" s="192">
        <f>'РБ ВВ 10(2025)| FIT18'!AK43+25</f>
        <v>23829</v>
      </c>
      <c r="AL19" s="192">
        <f>'РБ ВВ 10(2025)| FIT18'!AL43+25</f>
        <v>23829</v>
      </c>
      <c r="AM19" s="192">
        <f>'РБ ВВ 10(2025)| FIT18'!AM43+25</f>
        <v>25395</v>
      </c>
      <c r="AN19" s="192">
        <f>'РБ ВВ 10(2025)| FIT18'!AN43+25</f>
        <v>27352</v>
      </c>
      <c r="AO19" s="192">
        <f>'РБ ВВ 10(2025)| FIT18'!AO43+25</f>
        <v>27900</v>
      </c>
      <c r="AP19" s="192">
        <f>'РБ ВВ 10(2025)| FIT18'!AP43+25</f>
        <v>27900</v>
      </c>
      <c r="AQ19" s="192">
        <f>'РБ ВВ 10(2025)| FIT18'!AQ43+25</f>
        <v>27900</v>
      </c>
      <c r="AR19" s="192">
        <f>'РБ ВВ 10(2025)| FIT18'!AR43+25</f>
        <v>27900</v>
      </c>
      <c r="AS19" s="192">
        <f>'РБ ВВ 10(2025)| FIT18'!AS43+25</f>
        <v>27900</v>
      </c>
      <c r="AT19" s="192">
        <f>'РБ ВВ 10(2025)| FIT18'!AT43+25</f>
        <v>27900</v>
      </c>
      <c r="AU19" s="192">
        <f>'РБ ВВ 10(2025)| FIT18'!AU43+25</f>
        <v>27900</v>
      </c>
      <c r="AV19" s="192">
        <f>'РБ ВВ 10(2025)| FIT18'!AV43+25</f>
        <v>27900</v>
      </c>
      <c r="AW19" s="192">
        <f>'РБ ВВ 10(2025)| FIT18'!AW43+25</f>
        <v>27900</v>
      </c>
      <c r="AX19" s="192">
        <f>'РБ ВВ 10(2025)| FIT18'!AX43+25</f>
        <v>27900</v>
      </c>
      <c r="AY19" s="192">
        <f>'РБ ВВ 10(2025)| FIT18'!AY43+25</f>
        <v>26334</v>
      </c>
      <c r="AZ19" s="192">
        <f>'РБ ВВ 10(2025)| FIT18'!AZ43+25</f>
        <v>26334</v>
      </c>
      <c r="BA19" s="192">
        <f>'РБ ВВ 10(2025)| FIT18'!BA43+25</f>
        <v>27900</v>
      </c>
      <c r="BB19" s="192">
        <f>'РБ ВВ 10(2025)| FIT18'!BB43+25</f>
        <v>27900</v>
      </c>
      <c r="BC19" s="192">
        <f>'РБ ВВ 10(2025)| FIT18'!BC43+25</f>
        <v>29466</v>
      </c>
      <c r="BD19" s="192">
        <f>'РБ ВВ 10(2025)| FIT18'!BD43+25</f>
        <v>31424</v>
      </c>
      <c r="BE19" s="192">
        <f>'РБ ВВ 10(2025)| FIT18'!BE43+25</f>
        <v>31424</v>
      </c>
      <c r="BF19" s="192">
        <f>'РБ ВВ 10(2025)| FIT18'!BF43+25</f>
        <v>31424</v>
      </c>
      <c r="BG19" s="192">
        <f>'РБ ВВ 10(2025)| FIT18'!BG43+25</f>
        <v>31424</v>
      </c>
      <c r="BH19" s="192">
        <f>'РБ ВВ 10(2025)| FIT18'!BH43+25</f>
        <v>33381</v>
      </c>
      <c r="BI19" s="192">
        <f>'РБ ВВ 10(2025)| FIT18'!BI43+25</f>
        <v>35730</v>
      </c>
      <c r="BJ19" s="192">
        <f>'РБ ВВ 10(2025)| FIT18'!BJ43+25</f>
        <v>35730</v>
      </c>
      <c r="BK19" s="192">
        <f>'РБ ВВ 10(2025)| FIT18'!BK43+25</f>
        <v>33381</v>
      </c>
      <c r="BL19" s="192">
        <f>'РБ ВВ 10(2025)| FIT18'!BL43+25</f>
        <v>29466</v>
      </c>
      <c r="BM19" s="192">
        <f>'РБ ВВ 10(2025)| FIT18'!BM43+25</f>
        <v>29466</v>
      </c>
      <c r="BN19" s="192">
        <f>'РБ ВВ 10(2025)| FIT18'!BN43+25</f>
        <v>31424</v>
      </c>
      <c r="BO19" s="192">
        <f>'РБ ВВ 10(2025)| FIT18'!BO43+25</f>
        <v>31424</v>
      </c>
      <c r="BP19" s="192">
        <f>'РБ ВВ 10(2025)| FIT18'!BP43+25</f>
        <v>24768</v>
      </c>
      <c r="BQ19" s="192">
        <f>'РБ ВВ 10(2025)| FIT18'!BQ43+25</f>
        <v>25121</v>
      </c>
      <c r="BR19" s="192">
        <f>'РБ ВВ 10(2025)| FIT18'!BR43+25</f>
        <v>25121</v>
      </c>
      <c r="BS19" s="192">
        <f>'РБ ВВ 10(2025)| FIT18'!BS43+25</f>
        <v>25121</v>
      </c>
      <c r="BT19" s="192">
        <f>'РБ ВВ 10(2025)| FIT18'!BT43+25</f>
        <v>23946</v>
      </c>
      <c r="BU19" s="192">
        <f>'РБ ВВ 10(2025)| FIT18'!BU43+25</f>
        <v>23946</v>
      </c>
      <c r="BV19" s="192">
        <f>'РБ ВВ 10(2025)| FIT18'!BV43+25</f>
        <v>25121</v>
      </c>
      <c r="BW19" s="192">
        <f>'РБ ВВ 10(2025)| FIT18'!BW43+25</f>
        <v>25121</v>
      </c>
      <c r="BX19" s="192">
        <f>'РБ ВВ 10(2025)| FIT18'!BX43+25</f>
        <v>25121</v>
      </c>
      <c r="BY19" s="192">
        <f>'РБ ВВ 10(2025)| FIT18'!BY43+25</f>
        <v>23790</v>
      </c>
      <c r="BZ19" s="192">
        <f>'РБ ВВ 10(2025)| FIT18'!BZ43+25</f>
        <v>23790</v>
      </c>
      <c r="CA19" s="192">
        <f>'РБ ВВ 10(2025)| FIT18'!CA43+25</f>
        <v>23790</v>
      </c>
      <c r="CB19" s="192">
        <f>'РБ ВВ 10(2025)| FIT18'!CB43+25</f>
        <v>23790</v>
      </c>
      <c r="CC19" s="192">
        <f>'РБ ВВ 10(2025)| FIT18'!CC43+25</f>
        <v>23790</v>
      </c>
      <c r="CD19" s="192">
        <f>'РБ ВВ 10(2025)| FIT18'!CD43+25</f>
        <v>23790</v>
      </c>
      <c r="CE19" s="192">
        <f>'РБ ВВ 10(2025)| FIT18'!CE43+25</f>
        <v>23790</v>
      </c>
      <c r="CF19" s="192">
        <f>'РБ ВВ 10(2025)| FIT18'!CF43+25</f>
        <v>23790</v>
      </c>
      <c r="CG19" s="192">
        <f>'РБ ВВ 10(2025)| FIT18'!CG43+25</f>
        <v>23790</v>
      </c>
      <c r="CH19" s="192">
        <f>'РБ ВВ 10(2025)| FIT18'!CH43+25</f>
        <v>23790</v>
      </c>
      <c r="CI19" s="192">
        <f>'РБ ВВ 10(2025)| FIT18'!CI43+25</f>
        <v>23790</v>
      </c>
      <c r="CJ19" s="192">
        <f>'РБ ВВ 10(2025)| FIT18'!CJ43+25</f>
        <v>23790</v>
      </c>
      <c r="CK19" s="192">
        <f>'РБ ВВ 10(2025)| FIT18'!CK43+25</f>
        <v>23790</v>
      </c>
      <c r="CL19" s="192">
        <f>'РБ ВВ 10(2025)| FIT18'!CL43+25</f>
        <v>23790</v>
      </c>
      <c r="CM19" s="192">
        <f>'РБ ВВ 10(2025)| FIT18'!CM43+25</f>
        <v>23790</v>
      </c>
      <c r="CN19" s="192">
        <f>'РБ ВВ 10(2025)| FIT18'!CN43+25</f>
        <v>23790</v>
      </c>
      <c r="CO19" s="192">
        <f>'РБ ВВ 10(2025)| FIT18'!CO43+25</f>
        <v>23790</v>
      </c>
      <c r="CP19" s="192">
        <f>'РБ ВВ 10(2025)| FIT18'!CP43+25</f>
        <v>23790</v>
      </c>
      <c r="CQ19" s="192">
        <f>'РБ ВВ 10(2025)| FIT18'!CQ43+25</f>
        <v>23790</v>
      </c>
      <c r="CR19" s="192">
        <f>'РБ ВВ 10(2025)| FIT18'!CR43+25</f>
        <v>23790</v>
      </c>
      <c r="CS19" s="192">
        <f>'РБ ВВ 10(2025)| FIT18'!CS43+25</f>
        <v>23790</v>
      </c>
      <c r="CT19" s="192">
        <f>'РБ ВВ 10(2025)| FIT18'!CT43+25</f>
        <v>23790</v>
      </c>
      <c r="CU19" s="192">
        <f>'РБ ВВ 10(2025)| FIT18'!CU43+25</f>
        <v>23790</v>
      </c>
      <c r="CV19" s="192">
        <f>'РБ ВВ 10(2025)| FIT18'!CV43+25</f>
        <v>16468</v>
      </c>
      <c r="CW19" s="192">
        <f>'РБ ВВ 10(2025)| FIT18'!CW43+25</f>
        <v>16468</v>
      </c>
      <c r="CX19" s="192">
        <f>'РБ ВВ 10(2025)| FIT18'!CX43+25</f>
        <v>16860</v>
      </c>
      <c r="CY19" s="192">
        <f>'РБ ВВ 10(2025)| FIT18'!CY43+25</f>
        <v>16860</v>
      </c>
      <c r="CZ19" s="192">
        <f>'РБ ВВ 10(2025)| FIT18'!CZ43+25</f>
        <v>16468</v>
      </c>
      <c r="DA19" s="192">
        <f>'РБ ВВ 10(2025)| FIT18'!DA43+25</f>
        <v>16468</v>
      </c>
      <c r="DB19" s="192">
        <f>'РБ ВВ 10(2025)| FIT18'!DB43+25</f>
        <v>16468</v>
      </c>
      <c r="DC19" s="192">
        <f>'РБ ВВ 10(2025)| FIT18'!DC43+25</f>
        <v>16468</v>
      </c>
      <c r="DD19" s="192">
        <f>'РБ ВВ 10(2025)| FIT18'!DD43+25</f>
        <v>16468</v>
      </c>
      <c r="DE19" s="192">
        <f>'РБ ВВ 10(2025)| FIT18'!DE43+25</f>
        <v>16860</v>
      </c>
      <c r="DF19" s="192">
        <f>'РБ ВВ 10(2025)| FIT18'!DF43+25</f>
        <v>16860</v>
      </c>
      <c r="DG19" s="192">
        <f>'РБ ВВ 10(2025)| FIT18'!DG43+25</f>
        <v>16468</v>
      </c>
      <c r="DH19" s="192">
        <f>'РБ ВВ 10(2025)| FIT18'!DH43+25</f>
        <v>16468</v>
      </c>
      <c r="DI19" s="192">
        <f>'РБ ВВ 10(2025)| FIT18'!DI43+25</f>
        <v>16468</v>
      </c>
      <c r="DJ19" s="192">
        <f>'РБ ВВ 10(2025)| FIT18'!DJ43+25</f>
        <v>15685</v>
      </c>
      <c r="DK19" s="192">
        <f>'РБ ВВ 10(2025)| FIT18'!DK43+25</f>
        <v>15685</v>
      </c>
      <c r="DL19" s="192">
        <f>'РБ ВВ 10(2025)| FIT18'!DL43+25</f>
        <v>16234</v>
      </c>
      <c r="DM19" s="192">
        <f>'РБ ВВ 10(2025)| FIT18'!DM43+25</f>
        <v>16234</v>
      </c>
      <c r="DN19" s="192">
        <f>'РБ ВВ 10(2025)| FIT18'!DN43+25</f>
        <v>15685</v>
      </c>
      <c r="DO19" s="192">
        <f>'РБ ВВ 10(2025)| FIT18'!DO43+25</f>
        <v>15685</v>
      </c>
      <c r="DP19" s="192">
        <f>'РБ ВВ 10(2025)| FIT18'!DP43+25</f>
        <v>15685</v>
      </c>
      <c r="DQ19" s="192">
        <f>'РБ ВВ 10(2025)| FIT18'!DQ43+25</f>
        <v>15685</v>
      </c>
      <c r="DR19" s="192">
        <f>'РБ ВВ 10(2025)| FIT18'!DR43+25</f>
        <v>15685</v>
      </c>
      <c r="DS19" s="192">
        <f>'РБ ВВ 10(2025)| FIT18'!DS43+25</f>
        <v>16234</v>
      </c>
      <c r="DT19" s="192">
        <f>'РБ ВВ 10(2025)| FIT18'!DT43+25</f>
        <v>16234</v>
      </c>
      <c r="DU19" s="192">
        <f>'РБ ВВ 10(2025)| FIT18'!DU43+25</f>
        <v>15685</v>
      </c>
      <c r="DV19" s="192">
        <f>'РБ ВВ 10(2025)| FIT18'!DV43+25</f>
        <v>15685</v>
      </c>
      <c r="DW19" s="192">
        <f>'РБ ВВ 10(2025)| FIT18'!DW43+25</f>
        <v>15685</v>
      </c>
      <c r="DX19" s="192">
        <f>'РБ ВВ 10(2025)| FIT18'!DX43+25</f>
        <v>15685</v>
      </c>
      <c r="DY19" s="192">
        <f>'РБ ВВ 10(2025)| FIT18'!DY43+25</f>
        <v>16468</v>
      </c>
      <c r="DZ19" s="192">
        <f>'РБ ВВ 10(2025)| FIT18'!DZ43+25</f>
        <v>16234</v>
      </c>
      <c r="EA19" s="192">
        <f>'РБ ВВ 10(2025)| FIT18'!EA43+25</f>
        <v>16234</v>
      </c>
      <c r="EB19" s="192">
        <f>'РБ ВВ 10(2025)| FIT18'!EB43+25</f>
        <v>16234</v>
      </c>
      <c r="EC19" s="192">
        <f>'РБ ВВ 10(2025)| FIT18'!EC43+25</f>
        <v>15294</v>
      </c>
      <c r="ED19" s="192">
        <f>'РБ ВВ 10(2025)| FIT18'!ED43+25</f>
        <v>15294</v>
      </c>
      <c r="EE19" s="192">
        <f>'РБ ВВ 10(2025)| FIT18'!EE43+25</f>
        <v>15294</v>
      </c>
      <c r="EF19" s="192">
        <f>'РБ ВВ 10(2025)| FIT18'!EF43+25</f>
        <v>15294</v>
      </c>
      <c r="EG19" s="192">
        <f>'РБ ВВ 10(2025)| FIT18'!EG43+25</f>
        <v>15294</v>
      </c>
      <c r="EH19" s="192">
        <f>'РБ ВВ 10(2025)| FIT18'!EH43+25</f>
        <v>16234</v>
      </c>
      <c r="EI19" s="192">
        <f>'РБ ВВ 10(2025)| FIT18'!EI43+25</f>
        <v>16234</v>
      </c>
      <c r="EJ19" s="192">
        <f>'РБ ВВ 10(2025)| FIT18'!EJ43+25</f>
        <v>16234</v>
      </c>
      <c r="EK19" s="192">
        <f>'РБ ВВ 10(2025)| FIT18'!EK43+25</f>
        <v>15059</v>
      </c>
      <c r="EL19" s="192">
        <f>'РБ ВВ 10(2025)| FIT18'!EL43+25</f>
        <v>15059</v>
      </c>
      <c r="EM19" s="192">
        <f>'РБ ВВ 10(2025)| FIT18'!EM43+25</f>
        <v>15059</v>
      </c>
      <c r="EN19" s="192">
        <f>'РБ ВВ 10(2025)| FIT18'!EN43+25</f>
        <v>15294</v>
      </c>
      <c r="EO19" s="192">
        <f>'РБ ВВ 10(2025)| FIT18'!EO43+25</f>
        <v>15294</v>
      </c>
      <c r="EP19" s="192">
        <f>'РБ ВВ 10(2025)| FIT18'!EP43+25</f>
        <v>15059</v>
      </c>
      <c r="EQ19" s="192">
        <f>'РБ ВВ 10(2025)| FIT18'!EQ43+25</f>
        <v>15059</v>
      </c>
      <c r="ER19" s="192">
        <f>'РБ ВВ 10(2025)| FIT18'!ER43+25</f>
        <v>15059</v>
      </c>
      <c r="ES19" s="192">
        <f>'РБ ВВ 10(2025)| FIT18'!ES43+25</f>
        <v>15059</v>
      </c>
      <c r="ET19" s="192">
        <f>'РБ ВВ 10(2025)| FIT18'!ET43+25</f>
        <v>15059</v>
      </c>
      <c r="EU19" s="192">
        <f>'РБ ВВ 10(2025)| FIT18'!EU43+25</f>
        <v>15294</v>
      </c>
      <c r="EV19" s="192">
        <f>'РБ ВВ 10(2025)| FIT18'!EV43+25</f>
        <v>15294</v>
      </c>
      <c r="EW19" s="192">
        <f>'РБ ВВ 10(2025)| FIT18'!EW43+25</f>
        <v>15059</v>
      </c>
      <c r="EX19" s="192">
        <f>'РБ ВВ 10(2025)| FIT18'!EX43+25</f>
        <v>15059</v>
      </c>
      <c r="EY19" s="192">
        <f>'РБ ВВ 10(2025)| FIT18'!EY43+25</f>
        <v>15059</v>
      </c>
      <c r="EZ19" s="192">
        <f>'РБ ВВ 10(2025)| FIT18'!EZ43+25</f>
        <v>15059</v>
      </c>
      <c r="FA19" s="192">
        <f>'РБ ВВ 10(2025)| FIT18'!FA43+25</f>
        <v>15059</v>
      </c>
      <c r="FB19" s="192">
        <f>'РБ ВВ 10(2025)| FIT18'!FB43+25</f>
        <v>15294</v>
      </c>
      <c r="FC19" s="192">
        <f>'РБ ВВ 10(2025)| FIT18'!FC43+25</f>
        <v>15294</v>
      </c>
      <c r="FD19" s="192">
        <f>'РБ ВВ 10(2025)| FIT18'!FD43+25</f>
        <v>16468</v>
      </c>
      <c r="FE19" s="192">
        <f>'РБ ВВ 10(2025)| FIT18'!FE43+25</f>
        <v>15294</v>
      </c>
      <c r="FF19" s="192">
        <f>'РБ ВВ 10(2025)| FIT18'!FF43+25</f>
        <v>15294</v>
      </c>
      <c r="FG19" s="192">
        <f>'РБ ВВ 10(2025)| FIT18'!FG43+25</f>
        <v>15294</v>
      </c>
      <c r="FH19" s="192">
        <f>'РБ ВВ 10(2025)| FIT18'!FH43+25</f>
        <v>15294</v>
      </c>
      <c r="FI19" s="192">
        <f>'РБ ВВ 10(2025)| FIT18'!FI43+25</f>
        <v>21166</v>
      </c>
      <c r="FJ19" s="192">
        <f>'РБ ВВ 10(2025)| FIT18'!FJ43+25</f>
        <v>21166</v>
      </c>
      <c r="FK19" s="192">
        <f>'РБ ВВ 10(2025)| FIT18'!FK43+25</f>
        <v>21166</v>
      </c>
      <c r="FL19" s="192">
        <f>'РБ ВВ 10(2025)| FIT18'!FL43+25</f>
        <v>21166</v>
      </c>
      <c r="FM19" s="192">
        <f>'РБ ВВ 10(2025)| FIT18'!FM43+25</f>
        <v>21166</v>
      </c>
      <c r="FN19" s="192">
        <f>'РБ ВВ 10(2025)| FIT18'!FN43+25</f>
        <v>21166</v>
      </c>
      <c r="FO19" s="192">
        <f>'РБ ВВ 10(2025)| FIT18'!FO43+25</f>
        <v>21166</v>
      </c>
      <c r="FP19" s="192">
        <f>'РБ ВВ 10(2025)| FIT18'!FP43+25</f>
        <v>21166</v>
      </c>
      <c r="FQ19" s="192">
        <f>'РБ ВВ 10(2025)| FIT18'!FQ43+25</f>
        <v>21166</v>
      </c>
      <c r="FR19" s="192">
        <f>'РБ ВВ 10(2025)| FIT18'!FR43+25</f>
        <v>21166</v>
      </c>
      <c r="FS19" s="192">
        <f>'РБ ВВ 10(2025)| FIT18'!FS43+25</f>
        <v>21166</v>
      </c>
      <c r="FT19" s="192">
        <f>'РБ ВВ 10(2025)| FIT18'!FT43+25</f>
        <v>21166</v>
      </c>
      <c r="FU19" s="192">
        <f>'РБ ВВ 10(2025)| FIT18'!FU43+25</f>
        <v>21166</v>
      </c>
      <c r="FV19" s="192">
        <f>'РБ ВВ 10(2025)| FIT18'!FV43+25</f>
        <v>21166</v>
      </c>
      <c r="FW19" s="192">
        <f>'РБ ВВ 10(2025)| FIT18'!FW43+25</f>
        <v>21166</v>
      </c>
      <c r="FX19" s="192">
        <f>'РБ ВВ 10(2025)| FIT18'!FX43+25</f>
        <v>21166</v>
      </c>
      <c r="FY19" s="192">
        <f>'РБ ВВ 10(2025)| FIT18'!FY43+25</f>
        <v>21166</v>
      </c>
      <c r="FZ19" s="192">
        <f>'РБ ВВ 10(2025)| FIT18'!FZ43+25</f>
        <v>21166</v>
      </c>
      <c r="GA19" s="192">
        <f>'РБ ВВ 10(2025)| FIT18'!GA43+25</f>
        <v>21166</v>
      </c>
      <c r="GB19" s="192">
        <f>'РБ ВВ 10(2025)| FIT18'!GB43+25</f>
        <v>21166</v>
      </c>
      <c r="GC19" s="192">
        <f>'РБ ВВ 10(2025)| FIT18'!GC43+25</f>
        <v>21166</v>
      </c>
      <c r="GD19" s="192">
        <f>'РБ ВВ 10(2025)| FIT18'!GD43+25</f>
        <v>21166</v>
      </c>
      <c r="GE19" s="192">
        <f>'РБ ВВ 10(2025)| FIT18'!GE43+25</f>
        <v>21166</v>
      </c>
      <c r="GF19" s="192">
        <f>'РБ ВВ 10(2025)| FIT18'!GF43+25</f>
        <v>21166</v>
      </c>
      <c r="GG19" s="192">
        <f>'РБ ВВ 10(2025)| FIT18'!GG43+25</f>
        <v>15294</v>
      </c>
      <c r="GH19" s="192">
        <f>'РБ ВВ 10(2025)| FIT18'!GH43+25</f>
        <v>15294</v>
      </c>
      <c r="GI19" s="192">
        <f>'РБ ВВ 10(2025)| FIT18'!GI43+25</f>
        <v>22654</v>
      </c>
      <c r="GJ19" s="192">
        <f>'РБ ВВ 10(2025)| FIT18'!GJ43+25</f>
        <v>22654</v>
      </c>
      <c r="GK19" s="192">
        <f>'РБ ВВ 10(2025)| FIT18'!GK43+25</f>
        <v>22654</v>
      </c>
      <c r="GL19" s="192">
        <f>'РБ ВВ 10(2025)| FIT18'!GL43+25</f>
        <v>22654</v>
      </c>
      <c r="GM19" s="192">
        <f>'РБ ВВ 10(2025)| FIT18'!GM43+25</f>
        <v>22654</v>
      </c>
      <c r="GN19" s="192">
        <f>'РБ ВВ 10(2025)| FIT18'!GN43+25</f>
        <v>22654</v>
      </c>
      <c r="GO19" s="192">
        <f>'РБ ВВ 10(2025)| FIT18'!GO43+25</f>
        <v>22654</v>
      </c>
      <c r="GP19" s="192">
        <f>'РБ ВВ 10(2025)| FIT18'!GP43+25</f>
        <v>22654</v>
      </c>
      <c r="GQ19" s="192">
        <f>'РБ ВВ 10(2025)| FIT18'!GQ43+25</f>
        <v>22654</v>
      </c>
      <c r="GR19" s="192">
        <f>'РБ ВВ 10(2025)| FIT18'!GR43+25</f>
        <v>22654</v>
      </c>
      <c r="GS19" s="192">
        <f>'РБ ВВ 10(2025)| FIT18'!GS43+25</f>
        <v>17956</v>
      </c>
      <c r="GT19" s="192">
        <f>'РБ ВВ 10(2025)| FIT18'!GT43+25</f>
        <v>17956</v>
      </c>
      <c r="GU19" s="192">
        <f>'РБ ВВ 10(2025)| FIT18'!GU43+25</f>
        <v>17956</v>
      </c>
      <c r="GV19" s="192">
        <f>'РБ ВВ 10(2025)| FIT18'!GV43+25</f>
        <v>17956</v>
      </c>
      <c r="GW19" s="192">
        <f>'РБ ВВ 10(2025)| FIT18'!GW43+25</f>
        <v>18348</v>
      </c>
      <c r="GX19" s="192">
        <f>'РБ ВВ 10(2025)| FIT18'!GX43+25</f>
        <v>18348</v>
      </c>
      <c r="GY19" s="192">
        <f>'РБ ВВ 10(2025)| FIT18'!GY43+25</f>
        <v>19287</v>
      </c>
      <c r="GZ19" s="192">
        <f>'РБ ВВ 10(2025)| FIT18'!GZ43+25</f>
        <v>19287</v>
      </c>
      <c r="HA19" s="192">
        <f>'РБ ВВ 10(2025)| FIT18'!HA43+25</f>
        <v>18348</v>
      </c>
      <c r="HB19" s="192">
        <f>'РБ ВВ 10(2025)| FIT18'!HB43+25</f>
        <v>18348</v>
      </c>
      <c r="HC19" s="192">
        <f>'РБ ВВ 10(2025)| FIT18'!HC43+25</f>
        <v>18348</v>
      </c>
      <c r="HD19" s="192">
        <f>'РБ ВВ 10(2025)| FIT18'!HD43+25</f>
        <v>18348</v>
      </c>
      <c r="HE19" s="192">
        <f>'РБ ВВ 10(2025)| FIT18'!HE43+25</f>
        <v>18348</v>
      </c>
      <c r="HF19" s="192">
        <f>'РБ ВВ 10(2025)| FIT18'!HF43+25</f>
        <v>19287</v>
      </c>
      <c r="HG19" s="192">
        <f>'РБ ВВ 10(2025)| FIT18'!HG43+25</f>
        <v>19287</v>
      </c>
      <c r="HH19" s="192">
        <f>'РБ ВВ 10(2025)| FIT18'!HH43+25</f>
        <v>18348</v>
      </c>
      <c r="HI19" s="192">
        <f>'РБ ВВ 10(2025)| FIT18'!HI43+25</f>
        <v>18348</v>
      </c>
      <c r="HJ19" s="192">
        <f>'РБ ВВ 10(2025)| FIT18'!HJ43+25</f>
        <v>18348</v>
      </c>
      <c r="HK19" s="192">
        <f>'РБ ВВ 10(2025)| FIT18'!HK43+25</f>
        <v>18348</v>
      </c>
      <c r="HL19" s="192">
        <f>'РБ ВВ 10(2025)| FIT18'!HL43+25</f>
        <v>18348</v>
      </c>
      <c r="HM19" s="192">
        <f>'РБ ВВ 10(2025)| FIT18'!HM43+25</f>
        <v>16468</v>
      </c>
      <c r="HN19" s="192">
        <f>'РБ ВВ 10(2025)| FIT18'!HN43+25</f>
        <v>19287</v>
      </c>
      <c r="HO19" s="192">
        <f>'РБ ВВ 10(2025)| FIT18'!HO43+25</f>
        <v>18348</v>
      </c>
      <c r="HP19" s="192">
        <f>'РБ ВВ 10(2025)| FIT18'!HP43+25</f>
        <v>18348</v>
      </c>
      <c r="HQ19" s="192">
        <f>'РБ ВВ 10(2025)| FIT18'!HQ43+25</f>
        <v>18348</v>
      </c>
      <c r="HR19" s="192">
        <f>'РБ ВВ 10(2025)| FIT18'!HR43+25</f>
        <v>18348</v>
      </c>
      <c r="HS19" s="192">
        <f>'РБ ВВ 10(2025)| FIT18'!HS43+25</f>
        <v>18348</v>
      </c>
      <c r="HT19" s="192">
        <f>'РБ ВВ 10(2025)| FIT18'!HT43+25</f>
        <v>19287</v>
      </c>
      <c r="HU19" s="192">
        <f>'РБ ВВ 10(2025)| FIT18'!HU43+25</f>
        <v>19287</v>
      </c>
      <c r="HV19" s="192">
        <f>'РБ ВВ 10(2025)| FIT18'!HV43+25</f>
        <v>18348</v>
      </c>
      <c r="HW19" s="192">
        <f>'РБ ВВ 10(2025)| FIT18'!HW43+25</f>
        <v>18348</v>
      </c>
      <c r="HX19" s="192">
        <f>'РБ ВВ 10(2025)| FIT18'!HX43+25</f>
        <v>18348</v>
      </c>
      <c r="HY19" s="192">
        <f>'РБ ВВ 10(2025)| FIT18'!HY43+25</f>
        <v>18348</v>
      </c>
      <c r="HZ19" s="192">
        <f>'РБ ВВ 10(2025)| FIT18'!HZ43+25</f>
        <v>18348</v>
      </c>
      <c r="IA19" s="192">
        <f>'РБ ВВ 10(2025)| FIT18'!IA43+25</f>
        <v>19287</v>
      </c>
      <c r="IB19" s="192">
        <f>'РБ ВВ 10(2025)| FIT18'!IB43+25</f>
        <v>19287</v>
      </c>
      <c r="IC19" s="192">
        <f>'РБ ВВ 10(2025)| FIT18'!IC43+25</f>
        <v>18348</v>
      </c>
      <c r="ID19" s="192">
        <f>'РБ ВВ 10(2025)| FIT18'!ID43+25</f>
        <v>18348</v>
      </c>
      <c r="IE19" s="192">
        <f>'РБ ВВ 10(2025)| FIT18'!IE43+25</f>
        <v>18348</v>
      </c>
      <c r="IF19" s="192">
        <f>'РБ ВВ 10(2025)| FIT18'!IF43+25</f>
        <v>18348</v>
      </c>
      <c r="IG19" s="192">
        <f>'РБ ВВ 10(2025)| FIT18'!IG43+25</f>
        <v>18348</v>
      </c>
      <c r="IH19" s="192">
        <f>'РБ ВВ 10(2025)| FIT18'!IH43+25</f>
        <v>19287</v>
      </c>
      <c r="II19" s="192">
        <f>'РБ ВВ 10(2025)| FIT18'!II43+25</f>
        <v>19287</v>
      </c>
      <c r="IJ19" s="192">
        <f>'РБ ВВ 10(2025)| FIT18'!IJ43+25</f>
        <v>16860</v>
      </c>
      <c r="IK19" s="192">
        <f>'РБ ВВ 10(2025)| FIT18'!IK43+25</f>
        <v>16860</v>
      </c>
      <c r="IL19" s="192">
        <f>'РБ ВВ 10(2025)| FIT18'!IL43+25</f>
        <v>16860</v>
      </c>
      <c r="IM19" s="192">
        <f>'РБ ВВ 10(2025)| FIT18'!IM43+25</f>
        <v>16860</v>
      </c>
      <c r="IN19" s="192">
        <f>'РБ ВВ 10(2025)| FIT18'!IN43+25</f>
        <v>16860</v>
      </c>
      <c r="IO19" s="192">
        <f>'РБ ВВ 10(2025)| FIT18'!IO43+25</f>
        <v>18348</v>
      </c>
      <c r="IP19" s="192">
        <f>'РБ ВВ 10(2025)| FIT18'!IP43+25</f>
        <v>18348</v>
      </c>
      <c r="IQ19" s="192">
        <f>'РБ ВВ 10(2025)| FIT18'!IQ43+25</f>
        <v>16468</v>
      </c>
      <c r="IR19" s="192">
        <f>'РБ ВВ 10(2025)| FIT18'!IR43+25</f>
        <v>16468</v>
      </c>
      <c r="IS19" s="192">
        <f>'РБ ВВ 10(2025)| FIT18'!IS43+25</f>
        <v>16468</v>
      </c>
      <c r="IT19" s="192">
        <f>'РБ ВВ 10(2025)| FIT18'!IT43+25</f>
        <v>16468</v>
      </c>
      <c r="IU19" s="192">
        <f>'РБ ВВ 10(2025)| FIT18'!IU43+25</f>
        <v>16468</v>
      </c>
      <c r="IV19" s="192">
        <f>'РБ ВВ 10(2025)| FIT18'!IV43+25</f>
        <v>18348</v>
      </c>
      <c r="IW19" s="192">
        <f>'РБ ВВ 10(2025)| FIT18'!IW43+25</f>
        <v>18348</v>
      </c>
      <c r="IX19" s="192">
        <f>'РБ ВВ 10(2025)| FIT18'!IX43+25</f>
        <v>16468</v>
      </c>
      <c r="IY19" s="192">
        <f>'РБ ВВ 10(2025)| FIT18'!IY43+25</f>
        <v>16468</v>
      </c>
      <c r="IZ19" s="192">
        <f>'РБ ВВ 10(2025)| FIT18'!IZ43+25</f>
        <v>16468</v>
      </c>
      <c r="JA19" s="192">
        <f>'РБ ВВ 10(2025)| FIT18'!JA43+25</f>
        <v>16468</v>
      </c>
      <c r="JB19" s="192">
        <f>'РБ ВВ 10(2025)| FIT18'!JB43+25</f>
        <v>16468</v>
      </c>
      <c r="JC19" s="192">
        <f>'РБ ВВ 10(2025)| FIT18'!JC43+25</f>
        <v>18348</v>
      </c>
      <c r="JD19" s="192">
        <f>'РБ ВВ 10(2025)| FIT18'!JD43+25</f>
        <v>18348</v>
      </c>
      <c r="JE19" s="192">
        <f>'РБ ВВ 10(2025)| FIT18'!JE43+25</f>
        <v>16468</v>
      </c>
      <c r="JF19" s="192">
        <f>'РБ ВВ 10(2025)| FIT18'!JF43+25</f>
        <v>16468</v>
      </c>
      <c r="JG19" s="192">
        <f>'РБ ВВ 10(2025)| FIT18'!JG43+25</f>
        <v>16468</v>
      </c>
      <c r="JH19" s="192">
        <f>'РБ ВВ 10(2025)| FIT18'!JH43+25</f>
        <v>16468</v>
      </c>
      <c r="JI19" s="192">
        <f>'РБ ВВ 10(2025)| FIT18'!JI43+25</f>
        <v>16468</v>
      </c>
      <c r="JJ19" s="192">
        <f>'РБ ВВ 10(2025)| FIT18'!JJ43+25</f>
        <v>18348</v>
      </c>
      <c r="JK19" s="192">
        <f>'РБ ВВ 10(2025)| FIT18'!JK43+25</f>
        <v>18348</v>
      </c>
      <c r="JL19" s="192">
        <f>'РБ ВВ 10(2025)| FIT18'!JL43+25</f>
        <v>16468</v>
      </c>
      <c r="JM19" s="192">
        <f>'РБ ВВ 10(2025)| FIT18'!JM43+25</f>
        <v>16468</v>
      </c>
      <c r="JN19" s="192">
        <f>'РБ ВВ 10(2025)| FIT18'!JN43+25</f>
        <v>16468</v>
      </c>
      <c r="JO19" s="192">
        <f>'РБ ВВ 10(2025)| FIT18'!JO43+25</f>
        <v>16468</v>
      </c>
      <c r="JP19" s="192">
        <f>'РБ ВВ 10(2025)| FIT18'!JP43+25</f>
        <v>16468</v>
      </c>
      <c r="JQ19" s="192">
        <f>'РБ ВВ 10(2025)| FIT18'!JQ43+25</f>
        <v>18348</v>
      </c>
      <c r="JR19" s="192">
        <f>'РБ ВВ 10(2025)| FIT18'!JR43+25</f>
        <v>18348</v>
      </c>
      <c r="JS19" s="192">
        <f>'РБ ВВ 10(2025)| FIT18'!JS43+25</f>
        <v>17408</v>
      </c>
      <c r="JT19" s="192">
        <f>'РБ ВВ 10(2025)| FIT18'!JT43+25</f>
        <v>17408</v>
      </c>
      <c r="JU19" s="192">
        <f>'РБ ВВ 10(2025)| FIT18'!JU43+25</f>
        <v>17408</v>
      </c>
      <c r="JV19" s="192">
        <f>'РБ ВВ 10(2025)| FIT18'!JV43+25</f>
        <v>17408</v>
      </c>
    </row>
    <row r="20" spans="1:282" s="50" customFormat="1" x14ac:dyDescent="0.2">
      <c r="A20" s="42" t="s">
        <v>86</v>
      </c>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2"/>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2"/>
      <c r="DV20" s="192"/>
      <c r="DW20" s="192"/>
      <c r="DX20" s="192"/>
      <c r="DY20" s="192"/>
      <c r="DZ20" s="192"/>
      <c r="EA20" s="192"/>
      <c r="EB20" s="192"/>
      <c r="EC20" s="192"/>
      <c r="ED20" s="192"/>
      <c r="EE20" s="192"/>
      <c r="EF20" s="192"/>
      <c r="EG20" s="192"/>
      <c r="EH20" s="192"/>
      <c r="EI20" s="192"/>
      <c r="EJ20" s="192"/>
      <c r="EK20" s="192"/>
      <c r="EL20" s="192"/>
      <c r="EM20" s="192"/>
      <c r="EN20" s="192"/>
      <c r="EO20" s="192"/>
      <c r="EP20" s="192"/>
      <c r="EQ20" s="192"/>
      <c r="ER20" s="192"/>
      <c r="ES20" s="192"/>
      <c r="ET20" s="192"/>
      <c r="EU20" s="192"/>
      <c r="EV20" s="192"/>
      <c r="EW20" s="192"/>
      <c r="EX20" s="192"/>
      <c r="EY20" s="192"/>
      <c r="EZ20" s="192"/>
      <c r="FA20" s="192"/>
      <c r="FB20" s="192"/>
      <c r="FC20" s="192"/>
      <c r="FD20" s="192"/>
      <c r="FE20" s="192"/>
      <c r="FF20" s="192"/>
      <c r="FG20" s="192"/>
      <c r="FH20" s="192"/>
      <c r="FI20" s="192"/>
      <c r="FJ20" s="192"/>
      <c r="FK20" s="192"/>
      <c r="FL20" s="192"/>
      <c r="FM20" s="192"/>
      <c r="FN20" s="192"/>
      <c r="FO20" s="192"/>
      <c r="FP20" s="192"/>
      <c r="FQ20" s="192"/>
      <c r="FR20" s="192"/>
      <c r="FS20" s="192"/>
      <c r="FT20" s="192"/>
      <c r="FU20" s="192"/>
      <c r="FV20" s="192"/>
      <c r="FW20" s="192"/>
      <c r="FX20" s="192"/>
      <c r="FY20" s="192"/>
      <c r="FZ20" s="192"/>
      <c r="GA20" s="192"/>
      <c r="GB20" s="192"/>
      <c r="GC20" s="192"/>
      <c r="GD20" s="192"/>
      <c r="GE20" s="192"/>
      <c r="GF20" s="192"/>
      <c r="GG20" s="192"/>
      <c r="GH20" s="192"/>
      <c r="GI20" s="192"/>
      <c r="GJ20" s="192"/>
      <c r="GK20" s="192"/>
      <c r="GL20" s="192"/>
      <c r="GM20" s="192"/>
      <c r="GN20" s="192"/>
      <c r="GO20" s="192"/>
      <c r="GP20" s="192"/>
      <c r="GQ20" s="192"/>
      <c r="GR20" s="192"/>
      <c r="GS20" s="192"/>
      <c r="GT20" s="192"/>
      <c r="GU20" s="192"/>
      <c r="GV20" s="192"/>
      <c r="GW20" s="192"/>
      <c r="GX20" s="192"/>
      <c r="GY20" s="192"/>
      <c r="GZ20" s="192"/>
      <c r="HA20" s="192"/>
      <c r="HB20" s="192"/>
      <c r="HC20" s="192"/>
      <c r="HD20" s="192"/>
      <c r="HE20" s="192"/>
      <c r="HF20" s="192"/>
      <c r="HG20" s="192"/>
      <c r="HH20" s="192"/>
      <c r="HI20" s="192"/>
      <c r="HJ20" s="192"/>
      <c r="HK20" s="192"/>
      <c r="HL20" s="192"/>
      <c r="HM20" s="192"/>
      <c r="HN20" s="192"/>
      <c r="HO20" s="192"/>
      <c r="HP20" s="192"/>
      <c r="HQ20" s="192"/>
      <c r="HR20" s="192"/>
      <c r="HS20" s="192"/>
      <c r="HT20" s="192"/>
      <c r="HU20" s="192"/>
      <c r="HV20" s="192"/>
      <c r="HW20" s="192"/>
      <c r="HX20" s="192"/>
      <c r="HY20" s="192"/>
      <c r="HZ20" s="192"/>
      <c r="IA20" s="192"/>
      <c r="IB20" s="192"/>
      <c r="IC20" s="192"/>
      <c r="ID20" s="192"/>
      <c r="IE20" s="192"/>
      <c r="IF20" s="192"/>
      <c r="IG20" s="192"/>
      <c r="IH20" s="192"/>
      <c r="II20" s="192"/>
      <c r="IJ20" s="192"/>
      <c r="IK20" s="192"/>
      <c r="IL20" s="192"/>
      <c r="IM20" s="192"/>
      <c r="IN20" s="192"/>
      <c r="IO20" s="192"/>
      <c r="IP20" s="192"/>
      <c r="IQ20" s="192"/>
      <c r="IR20" s="192"/>
      <c r="IS20" s="192"/>
      <c r="IT20" s="192"/>
      <c r="IU20" s="192"/>
      <c r="IV20" s="192"/>
      <c r="IW20" s="192"/>
      <c r="IX20" s="192"/>
      <c r="IY20" s="192"/>
      <c r="IZ20" s="192"/>
      <c r="JA20" s="192"/>
      <c r="JB20" s="192"/>
      <c r="JC20" s="192"/>
      <c r="JD20" s="192"/>
      <c r="JE20" s="192"/>
      <c r="JF20" s="192"/>
      <c r="JG20" s="192"/>
      <c r="JH20" s="192"/>
      <c r="JI20" s="192"/>
      <c r="JJ20" s="192"/>
      <c r="JK20" s="192"/>
      <c r="JL20" s="192"/>
      <c r="JM20" s="192"/>
      <c r="JN20" s="192"/>
      <c r="JO20" s="192"/>
      <c r="JP20" s="192"/>
      <c r="JQ20" s="192"/>
      <c r="JR20" s="192"/>
      <c r="JS20" s="192"/>
      <c r="JT20" s="192"/>
      <c r="JU20" s="192"/>
      <c r="JV20" s="192"/>
    </row>
    <row r="21" spans="1:282" s="50" customFormat="1" x14ac:dyDescent="0.2">
      <c r="A21" s="88">
        <f>A6</f>
        <v>1</v>
      </c>
      <c r="B21" s="192" t="e">
        <f>'РБ ВВ 10(2025)| FIT18'!B45+25</f>
        <v>#REF!</v>
      </c>
      <c r="C21" s="192" t="e">
        <f>'РБ ВВ 10(2025)| FIT18'!C45+25</f>
        <v>#REF!</v>
      </c>
      <c r="D21" s="192" t="e">
        <f>'РБ ВВ 10(2025)| FIT18'!D45+25</f>
        <v>#REF!</v>
      </c>
      <c r="E21" s="192" t="e">
        <f>'РБ ВВ 10(2025)| FIT18'!E45+25</f>
        <v>#REF!</v>
      </c>
      <c r="F21" s="192" t="e">
        <f>'РБ ВВ 10(2025)| FIT18'!F45+25</f>
        <v>#REF!</v>
      </c>
      <c r="G21" s="192" t="e">
        <f>'РБ ВВ 10(2025)| FIT18'!G45+25</f>
        <v>#REF!</v>
      </c>
      <c r="H21" s="192">
        <f>'РБ ВВ 10(2025)| FIT18'!H45+25</f>
        <v>48767</v>
      </c>
      <c r="I21" s="192">
        <f>'РБ ВВ 10(2025)| FIT18'!I45+25</f>
        <v>60121</v>
      </c>
      <c r="J21" s="192">
        <f>'РБ ВВ 10(2025)| FIT18'!J45+25</f>
        <v>60121</v>
      </c>
      <c r="K21" s="192">
        <f>'РБ ВВ 10(2025)| FIT18'!K45+25</f>
        <v>60121</v>
      </c>
      <c r="L21" s="192">
        <f>'РБ ВВ 10(2025)| FIT18'!L45+25</f>
        <v>54640</v>
      </c>
      <c r="M21" s="192">
        <f>'РБ ВВ 10(2025)| FIT18'!M45+25</f>
        <v>54640</v>
      </c>
      <c r="N21" s="192">
        <f>'РБ ВВ 10(2025)| FIT18'!N45+25</f>
        <v>54640</v>
      </c>
      <c r="O21" s="192">
        <f>'РБ ВВ 10(2025)| FIT18'!O45+25</f>
        <v>54640</v>
      </c>
      <c r="P21" s="192">
        <f>'РБ ВВ 10(2025)| FIT18'!P45+25</f>
        <v>54640</v>
      </c>
      <c r="Q21" s="192">
        <f>'РБ ВВ 10(2025)| FIT18'!Q45+25</f>
        <v>54640</v>
      </c>
      <c r="R21" s="192">
        <f>'РБ ВВ 10(2025)| FIT18'!R45+25</f>
        <v>44226</v>
      </c>
      <c r="S21" s="192">
        <f>'РБ ВВ 10(2025)| FIT18'!S45+25</f>
        <v>31306</v>
      </c>
      <c r="T21" s="192">
        <f>'РБ ВВ 10(2025)| FIT18'!T45+25</f>
        <v>31306</v>
      </c>
      <c r="U21" s="192">
        <f>'РБ ВВ 10(2025)| FIT18'!U45+25</f>
        <v>31306</v>
      </c>
      <c r="V21" s="192">
        <f>'РБ ВВ 10(2025)| FIT18'!V45+25</f>
        <v>31306</v>
      </c>
      <c r="W21" s="192">
        <f>'РБ ВВ 10(2025)| FIT18'!W45+25</f>
        <v>31306</v>
      </c>
      <c r="X21" s="192">
        <f>'РБ ВВ 10(2025)| FIT18'!X45+25</f>
        <v>32872</v>
      </c>
      <c r="Y21" s="192">
        <f>'РБ ВВ 10(2025)| FIT18'!Y45+25</f>
        <v>32872</v>
      </c>
      <c r="Z21" s="192">
        <f>'РБ ВВ 10(2025)| FIT18'!Z45+25</f>
        <v>32872</v>
      </c>
      <c r="AA21" s="192">
        <f>'РБ ВВ 10(2025)| FIT18'!AA45+25</f>
        <v>32872</v>
      </c>
      <c r="AB21" s="192">
        <f>'РБ ВВ 10(2025)| FIT18'!AB45+25</f>
        <v>32872</v>
      </c>
      <c r="AC21" s="192">
        <f>'РБ ВВ 10(2025)| FIT18'!AC45+25</f>
        <v>31306</v>
      </c>
      <c r="AD21" s="192">
        <f>'РБ ВВ 10(2025)| FIT18'!AD45+25</f>
        <v>31306</v>
      </c>
      <c r="AE21" s="192">
        <f>'РБ ВВ 10(2025)| FIT18'!AE45+25</f>
        <v>31306</v>
      </c>
      <c r="AF21" s="192">
        <f>'РБ ВВ 10(2025)| FIT18'!AF45+25</f>
        <v>31306</v>
      </c>
      <c r="AG21" s="192">
        <f>'РБ ВВ 10(2025)| FIT18'!AG45+25</f>
        <v>31306</v>
      </c>
      <c r="AH21" s="192">
        <f>'РБ ВВ 10(2025)| FIT18'!AH45+25</f>
        <v>34438</v>
      </c>
      <c r="AI21" s="192">
        <f>'РБ ВВ 10(2025)| FIT18'!AI45+25</f>
        <v>34438</v>
      </c>
      <c r="AJ21" s="192">
        <f>'РБ ВВ 10(2025)| FIT18'!AJ45+25</f>
        <v>34438</v>
      </c>
      <c r="AK21" s="192">
        <f>'РБ ВВ 10(2025)| FIT18'!AK45+25</f>
        <v>34438</v>
      </c>
      <c r="AL21" s="192">
        <f>'РБ ВВ 10(2025)| FIT18'!AL45+25</f>
        <v>34438</v>
      </c>
      <c r="AM21" s="192">
        <f>'РБ ВВ 10(2025)| FIT18'!AM45+25</f>
        <v>36004</v>
      </c>
      <c r="AN21" s="192">
        <f>'РБ ВВ 10(2025)| FIT18'!AN45+25</f>
        <v>37962</v>
      </c>
      <c r="AO21" s="192">
        <f>'РБ ВВ 10(2025)| FIT18'!AO45+25</f>
        <v>42268</v>
      </c>
      <c r="AP21" s="192">
        <f>'РБ ВВ 10(2025)| FIT18'!AP45+25</f>
        <v>42268</v>
      </c>
      <c r="AQ21" s="192">
        <f>'РБ ВВ 10(2025)| FIT18'!AQ45+25</f>
        <v>42268</v>
      </c>
      <c r="AR21" s="192">
        <f>'РБ ВВ 10(2025)| FIT18'!AR45+25</f>
        <v>42268</v>
      </c>
      <c r="AS21" s="192">
        <f>'РБ ВВ 10(2025)| FIT18'!AS45+25</f>
        <v>42268</v>
      </c>
      <c r="AT21" s="192">
        <f>'РБ ВВ 10(2025)| FIT18'!AT45+25</f>
        <v>42268</v>
      </c>
      <c r="AU21" s="192">
        <f>'РБ ВВ 10(2025)| FIT18'!AU45+25</f>
        <v>42268</v>
      </c>
      <c r="AV21" s="192">
        <f>'РБ ВВ 10(2025)| FIT18'!AV45+25</f>
        <v>42268</v>
      </c>
      <c r="AW21" s="192">
        <f>'РБ ВВ 10(2025)| FIT18'!AW45+25</f>
        <v>42268</v>
      </c>
      <c r="AX21" s="192">
        <f>'РБ ВВ 10(2025)| FIT18'!AX45+25</f>
        <v>42268</v>
      </c>
      <c r="AY21" s="192">
        <f>'РБ ВВ 10(2025)| FIT18'!AY45+25</f>
        <v>40702</v>
      </c>
      <c r="AZ21" s="192">
        <f>'РБ ВВ 10(2025)| FIT18'!AZ45+25</f>
        <v>40702</v>
      </c>
      <c r="BA21" s="192">
        <f>'РБ ВВ 10(2025)| FIT18'!BA45+25</f>
        <v>42268</v>
      </c>
      <c r="BB21" s="192">
        <f>'РБ ВВ 10(2025)| FIT18'!BB45+25</f>
        <v>42268</v>
      </c>
      <c r="BC21" s="192">
        <f>'РБ ВВ 10(2025)| FIT18'!BC45+25</f>
        <v>43834</v>
      </c>
      <c r="BD21" s="192">
        <f>'РБ ВВ 10(2025)| FIT18'!BD45+25</f>
        <v>45792</v>
      </c>
      <c r="BE21" s="192">
        <f>'РБ ВВ 10(2025)| FIT18'!BE45+25</f>
        <v>45792</v>
      </c>
      <c r="BF21" s="192">
        <f>'РБ ВВ 10(2025)| FIT18'!BF45+25</f>
        <v>45792</v>
      </c>
      <c r="BG21" s="192">
        <f>'РБ ВВ 10(2025)| FIT18'!BG45+25</f>
        <v>45792</v>
      </c>
      <c r="BH21" s="192">
        <f>'РБ ВВ 10(2025)| FIT18'!BH45+25</f>
        <v>47749</v>
      </c>
      <c r="BI21" s="192">
        <f>'РБ ВВ 10(2025)| FIT18'!BI45+25</f>
        <v>50098</v>
      </c>
      <c r="BJ21" s="192">
        <f>'РБ ВВ 10(2025)| FIT18'!BJ45+25</f>
        <v>50098</v>
      </c>
      <c r="BK21" s="192">
        <f>'РБ ВВ 10(2025)| FIT18'!BK45+25</f>
        <v>47749</v>
      </c>
      <c r="BL21" s="192">
        <f>'РБ ВВ 10(2025)| FIT18'!BL45+25</f>
        <v>43834</v>
      </c>
      <c r="BM21" s="192">
        <f>'РБ ВВ 10(2025)| FIT18'!BM45+25</f>
        <v>43834</v>
      </c>
      <c r="BN21" s="192">
        <f>'РБ ВВ 10(2025)| FIT18'!BN45+25</f>
        <v>45792</v>
      </c>
      <c r="BO21" s="192">
        <f>'РБ ВВ 10(2025)| FIT18'!BO45+25</f>
        <v>45792</v>
      </c>
      <c r="BP21" s="192">
        <f>'РБ ВВ 10(2025)| FIT18'!BP45+25</f>
        <v>39136</v>
      </c>
      <c r="BQ21" s="192">
        <f>'РБ ВВ 10(2025)| FIT18'!BQ45+25</f>
        <v>39489</v>
      </c>
      <c r="BR21" s="192">
        <f>'РБ ВВ 10(2025)| FIT18'!BR45+25</f>
        <v>39489</v>
      </c>
      <c r="BS21" s="192">
        <f>'РБ ВВ 10(2025)| FIT18'!BS45+25</f>
        <v>39489</v>
      </c>
      <c r="BT21" s="192">
        <f>'РБ ВВ 10(2025)| FIT18'!BT45+25</f>
        <v>38314</v>
      </c>
      <c r="BU21" s="192">
        <f>'РБ ВВ 10(2025)| FIT18'!BU45+25</f>
        <v>38314</v>
      </c>
      <c r="BV21" s="192">
        <f>'РБ ВВ 10(2025)| FIT18'!BV45+25</f>
        <v>39489</v>
      </c>
      <c r="BW21" s="192">
        <f>'РБ ВВ 10(2025)| FIT18'!BW45+25</f>
        <v>39489</v>
      </c>
      <c r="BX21" s="192">
        <f>'РБ ВВ 10(2025)| FIT18'!BX45+25</f>
        <v>39489</v>
      </c>
      <c r="BY21" s="192">
        <f>'РБ ВВ 10(2025)| FIT18'!BY45+25</f>
        <v>34399</v>
      </c>
      <c r="BZ21" s="192">
        <f>'РБ ВВ 10(2025)| FIT18'!BZ45+25</f>
        <v>34399</v>
      </c>
      <c r="CA21" s="192">
        <f>'РБ ВВ 10(2025)| FIT18'!CA45+25</f>
        <v>34399</v>
      </c>
      <c r="CB21" s="192">
        <f>'РБ ВВ 10(2025)| FIT18'!CB45+25</f>
        <v>34399</v>
      </c>
      <c r="CC21" s="192">
        <f>'РБ ВВ 10(2025)| FIT18'!CC45+25</f>
        <v>34399</v>
      </c>
      <c r="CD21" s="192">
        <f>'РБ ВВ 10(2025)| FIT18'!CD45+25</f>
        <v>34399</v>
      </c>
      <c r="CE21" s="192">
        <f>'РБ ВВ 10(2025)| FIT18'!CE45+25</f>
        <v>34399</v>
      </c>
      <c r="CF21" s="192">
        <f>'РБ ВВ 10(2025)| FIT18'!CF45+25</f>
        <v>34399</v>
      </c>
      <c r="CG21" s="192">
        <f>'РБ ВВ 10(2025)| FIT18'!CG45+25</f>
        <v>34399</v>
      </c>
      <c r="CH21" s="192">
        <f>'РБ ВВ 10(2025)| FIT18'!CH45+25</f>
        <v>34399</v>
      </c>
      <c r="CI21" s="192">
        <f>'РБ ВВ 10(2025)| FIT18'!CI45+25</f>
        <v>34399</v>
      </c>
      <c r="CJ21" s="192">
        <f>'РБ ВВ 10(2025)| FIT18'!CJ45+25</f>
        <v>34399</v>
      </c>
      <c r="CK21" s="192">
        <f>'РБ ВВ 10(2025)| FIT18'!CK45+25</f>
        <v>34399</v>
      </c>
      <c r="CL21" s="192">
        <f>'РБ ВВ 10(2025)| FIT18'!CL45+25</f>
        <v>34399</v>
      </c>
      <c r="CM21" s="192">
        <f>'РБ ВВ 10(2025)| FIT18'!CM45+25</f>
        <v>34399</v>
      </c>
      <c r="CN21" s="192">
        <f>'РБ ВВ 10(2025)| FIT18'!CN45+25</f>
        <v>34399</v>
      </c>
      <c r="CO21" s="192">
        <f>'РБ ВВ 10(2025)| FIT18'!CO45+25</f>
        <v>34399</v>
      </c>
      <c r="CP21" s="192">
        <f>'РБ ВВ 10(2025)| FIT18'!CP45+25</f>
        <v>34399</v>
      </c>
      <c r="CQ21" s="192">
        <f>'РБ ВВ 10(2025)| FIT18'!CQ45+25</f>
        <v>34399</v>
      </c>
      <c r="CR21" s="192">
        <f>'РБ ВВ 10(2025)| FIT18'!CR45+25</f>
        <v>34399</v>
      </c>
      <c r="CS21" s="192">
        <f>'РБ ВВ 10(2025)| FIT18'!CS45+25</f>
        <v>34399</v>
      </c>
      <c r="CT21" s="192">
        <f>'РБ ВВ 10(2025)| FIT18'!CT45+25</f>
        <v>34399</v>
      </c>
      <c r="CU21" s="192">
        <f>'РБ ВВ 10(2025)| FIT18'!CU45+25</f>
        <v>34399</v>
      </c>
      <c r="CV21" s="192">
        <f>'РБ ВВ 10(2025)| FIT18'!CV45+25</f>
        <v>27156</v>
      </c>
      <c r="CW21" s="192">
        <f>'РБ ВВ 10(2025)| FIT18'!CW45+25</f>
        <v>27156</v>
      </c>
      <c r="CX21" s="192">
        <f>'РБ ВВ 10(2025)| FIT18'!CX45+25</f>
        <v>27548</v>
      </c>
      <c r="CY21" s="192">
        <f>'РБ ВВ 10(2025)| FIT18'!CY45+25</f>
        <v>27548</v>
      </c>
      <c r="CZ21" s="192">
        <f>'РБ ВВ 10(2025)| FIT18'!CZ45+25</f>
        <v>27156</v>
      </c>
      <c r="DA21" s="192">
        <f>'РБ ВВ 10(2025)| FIT18'!DA45+25</f>
        <v>27156</v>
      </c>
      <c r="DB21" s="192">
        <f>'РБ ВВ 10(2025)| FIT18'!DB45+25</f>
        <v>27156</v>
      </c>
      <c r="DC21" s="192">
        <f>'РБ ВВ 10(2025)| FIT18'!DC45+25</f>
        <v>27156</v>
      </c>
      <c r="DD21" s="192">
        <f>'РБ ВВ 10(2025)| FIT18'!DD45+25</f>
        <v>27156</v>
      </c>
      <c r="DE21" s="192">
        <f>'РБ ВВ 10(2025)| FIT18'!DE45+25</f>
        <v>27548</v>
      </c>
      <c r="DF21" s="192">
        <f>'РБ ВВ 10(2025)| FIT18'!DF45+25</f>
        <v>27548</v>
      </c>
      <c r="DG21" s="192">
        <f>'РБ ВВ 10(2025)| FIT18'!DG45+25</f>
        <v>27156</v>
      </c>
      <c r="DH21" s="192">
        <f>'РБ ВВ 10(2025)| FIT18'!DH45+25</f>
        <v>27156</v>
      </c>
      <c r="DI21" s="192">
        <f>'РБ ВВ 10(2025)| FIT18'!DI45+25</f>
        <v>27156</v>
      </c>
      <c r="DJ21" s="192">
        <f>'РБ ВВ 10(2025)| FIT18'!DJ45+25</f>
        <v>26373</v>
      </c>
      <c r="DK21" s="192">
        <f>'РБ ВВ 10(2025)| FIT18'!DK45+25</f>
        <v>26373</v>
      </c>
      <c r="DL21" s="192">
        <f>'РБ ВВ 10(2025)| FIT18'!DL45+25</f>
        <v>26922</v>
      </c>
      <c r="DM21" s="192">
        <f>'РБ ВВ 10(2025)| FIT18'!DM45+25</f>
        <v>26922</v>
      </c>
      <c r="DN21" s="192">
        <f>'РБ ВВ 10(2025)| FIT18'!DN45+25</f>
        <v>26373</v>
      </c>
      <c r="DO21" s="192">
        <f>'РБ ВВ 10(2025)| FIT18'!DO45+25</f>
        <v>26373</v>
      </c>
      <c r="DP21" s="192">
        <f>'РБ ВВ 10(2025)| FIT18'!DP45+25</f>
        <v>26373</v>
      </c>
      <c r="DQ21" s="192">
        <f>'РБ ВВ 10(2025)| FIT18'!DQ45+25</f>
        <v>26373</v>
      </c>
      <c r="DR21" s="192">
        <f>'РБ ВВ 10(2025)| FIT18'!DR45+25</f>
        <v>26373</v>
      </c>
      <c r="DS21" s="192">
        <f>'РБ ВВ 10(2025)| FIT18'!DS45+25</f>
        <v>26922</v>
      </c>
      <c r="DT21" s="192">
        <f>'РБ ВВ 10(2025)| FIT18'!DT45+25</f>
        <v>26922</v>
      </c>
      <c r="DU21" s="192">
        <f>'РБ ВВ 10(2025)| FIT18'!DU45+25</f>
        <v>26373</v>
      </c>
      <c r="DV21" s="192">
        <f>'РБ ВВ 10(2025)| FIT18'!DV45+25</f>
        <v>26373</v>
      </c>
      <c r="DW21" s="192">
        <f>'РБ ВВ 10(2025)| FIT18'!DW45+25</f>
        <v>26373</v>
      </c>
      <c r="DX21" s="192">
        <f>'РБ ВВ 10(2025)| FIT18'!DX45+25</f>
        <v>26373</v>
      </c>
      <c r="DY21" s="192">
        <f>'РБ ВВ 10(2025)| FIT18'!DY45+25</f>
        <v>27156</v>
      </c>
      <c r="DZ21" s="192">
        <f>'РБ ВВ 10(2025)| FIT18'!DZ45+25</f>
        <v>26922</v>
      </c>
      <c r="EA21" s="192">
        <f>'РБ ВВ 10(2025)| FIT18'!EA45+25</f>
        <v>26922</v>
      </c>
      <c r="EB21" s="192">
        <f>'РБ ВВ 10(2025)| FIT18'!EB45+25</f>
        <v>26922</v>
      </c>
      <c r="EC21" s="192">
        <f>'РБ ВВ 10(2025)| FIT18'!EC45+25</f>
        <v>25982</v>
      </c>
      <c r="ED21" s="192">
        <f>'РБ ВВ 10(2025)| FIT18'!ED45+25</f>
        <v>25982</v>
      </c>
      <c r="EE21" s="192">
        <f>'РБ ВВ 10(2025)| FIT18'!EE45+25</f>
        <v>25982</v>
      </c>
      <c r="EF21" s="192">
        <f>'РБ ВВ 10(2025)| FIT18'!EF45+25</f>
        <v>25982</v>
      </c>
      <c r="EG21" s="192">
        <f>'РБ ВВ 10(2025)| FIT18'!EG45+25</f>
        <v>25982</v>
      </c>
      <c r="EH21" s="192">
        <f>'РБ ВВ 10(2025)| FIT18'!EH45+25</f>
        <v>26922</v>
      </c>
      <c r="EI21" s="192">
        <f>'РБ ВВ 10(2025)| FIT18'!EI45+25</f>
        <v>26922</v>
      </c>
      <c r="EJ21" s="192">
        <f>'РБ ВВ 10(2025)| FIT18'!EJ45+25</f>
        <v>26922</v>
      </c>
      <c r="EK21" s="192">
        <f>'РБ ВВ 10(2025)| FIT18'!EK45+25</f>
        <v>25747</v>
      </c>
      <c r="EL21" s="192">
        <f>'РБ ВВ 10(2025)| FIT18'!EL45+25</f>
        <v>25747</v>
      </c>
      <c r="EM21" s="192">
        <f>'РБ ВВ 10(2025)| FIT18'!EM45+25</f>
        <v>25747</v>
      </c>
      <c r="EN21" s="192">
        <f>'РБ ВВ 10(2025)| FIT18'!EN45+25</f>
        <v>25982</v>
      </c>
      <c r="EO21" s="192">
        <f>'РБ ВВ 10(2025)| FIT18'!EO45+25</f>
        <v>25982</v>
      </c>
      <c r="EP21" s="192">
        <f>'РБ ВВ 10(2025)| FIT18'!EP45+25</f>
        <v>25747</v>
      </c>
      <c r="EQ21" s="192">
        <f>'РБ ВВ 10(2025)| FIT18'!EQ45+25</f>
        <v>25747</v>
      </c>
      <c r="ER21" s="192">
        <f>'РБ ВВ 10(2025)| FIT18'!ER45+25</f>
        <v>25747</v>
      </c>
      <c r="ES21" s="192">
        <f>'РБ ВВ 10(2025)| FIT18'!ES45+25</f>
        <v>25747</v>
      </c>
      <c r="ET21" s="192">
        <f>'РБ ВВ 10(2025)| FIT18'!ET45+25</f>
        <v>25747</v>
      </c>
      <c r="EU21" s="192">
        <f>'РБ ВВ 10(2025)| FIT18'!EU45+25</f>
        <v>25982</v>
      </c>
      <c r="EV21" s="192">
        <f>'РБ ВВ 10(2025)| FIT18'!EV45+25</f>
        <v>25982</v>
      </c>
      <c r="EW21" s="192">
        <f>'РБ ВВ 10(2025)| FIT18'!EW45+25</f>
        <v>25747</v>
      </c>
      <c r="EX21" s="192">
        <f>'РБ ВВ 10(2025)| FIT18'!EX45+25</f>
        <v>25747</v>
      </c>
      <c r="EY21" s="192">
        <f>'РБ ВВ 10(2025)| FIT18'!EY45+25</f>
        <v>25747</v>
      </c>
      <c r="EZ21" s="192">
        <f>'РБ ВВ 10(2025)| FIT18'!EZ45+25</f>
        <v>25747</v>
      </c>
      <c r="FA21" s="192">
        <f>'РБ ВВ 10(2025)| FIT18'!FA45+25</f>
        <v>25747</v>
      </c>
      <c r="FB21" s="192">
        <f>'РБ ВВ 10(2025)| FIT18'!FB45+25</f>
        <v>25982</v>
      </c>
      <c r="FC21" s="192">
        <f>'РБ ВВ 10(2025)| FIT18'!FC45+25</f>
        <v>25982</v>
      </c>
      <c r="FD21" s="192">
        <f>'РБ ВВ 10(2025)| FIT18'!FD45+25</f>
        <v>27156</v>
      </c>
      <c r="FE21" s="192">
        <f>'РБ ВВ 10(2025)| FIT18'!FE45+25</f>
        <v>25982</v>
      </c>
      <c r="FF21" s="192">
        <f>'РБ ВВ 10(2025)| FIT18'!FF45+25</f>
        <v>25982</v>
      </c>
      <c r="FG21" s="192">
        <f>'РБ ВВ 10(2025)| FIT18'!FG45+25</f>
        <v>25982</v>
      </c>
      <c r="FH21" s="192">
        <f>'РБ ВВ 10(2025)| FIT18'!FH45+25</f>
        <v>25982</v>
      </c>
      <c r="FI21" s="192">
        <f>'РБ ВВ 10(2025)| FIT18'!FI45+25</f>
        <v>31854</v>
      </c>
      <c r="FJ21" s="192">
        <f>'РБ ВВ 10(2025)| FIT18'!FJ45+25</f>
        <v>31854</v>
      </c>
      <c r="FK21" s="192">
        <f>'РБ ВВ 10(2025)| FIT18'!FK45+25</f>
        <v>31854</v>
      </c>
      <c r="FL21" s="192">
        <f>'РБ ВВ 10(2025)| FIT18'!FL45+25</f>
        <v>31854</v>
      </c>
      <c r="FM21" s="192">
        <f>'РБ ВВ 10(2025)| FIT18'!FM45+25</f>
        <v>31854</v>
      </c>
      <c r="FN21" s="192">
        <f>'РБ ВВ 10(2025)| FIT18'!FN45+25</f>
        <v>31854</v>
      </c>
      <c r="FO21" s="192">
        <f>'РБ ВВ 10(2025)| FIT18'!FO45+25</f>
        <v>31854</v>
      </c>
      <c r="FP21" s="192">
        <f>'РБ ВВ 10(2025)| FIT18'!FP45+25</f>
        <v>31854</v>
      </c>
      <c r="FQ21" s="192">
        <f>'РБ ВВ 10(2025)| FIT18'!FQ45+25</f>
        <v>31854</v>
      </c>
      <c r="FR21" s="192">
        <f>'РБ ВВ 10(2025)| FIT18'!FR45+25</f>
        <v>31854</v>
      </c>
      <c r="FS21" s="192">
        <f>'РБ ВВ 10(2025)| FIT18'!FS45+25</f>
        <v>31854</v>
      </c>
      <c r="FT21" s="192">
        <f>'РБ ВВ 10(2025)| FIT18'!FT45+25</f>
        <v>31854</v>
      </c>
      <c r="FU21" s="192">
        <f>'РБ ВВ 10(2025)| FIT18'!FU45+25</f>
        <v>31854</v>
      </c>
      <c r="FV21" s="192">
        <f>'РБ ВВ 10(2025)| FIT18'!FV45+25</f>
        <v>31854</v>
      </c>
      <c r="FW21" s="192">
        <f>'РБ ВВ 10(2025)| FIT18'!FW45+25</f>
        <v>31854</v>
      </c>
      <c r="FX21" s="192">
        <f>'РБ ВВ 10(2025)| FIT18'!FX45+25</f>
        <v>31854</v>
      </c>
      <c r="FY21" s="192">
        <f>'РБ ВВ 10(2025)| FIT18'!FY45+25</f>
        <v>31854</v>
      </c>
      <c r="FZ21" s="192">
        <f>'РБ ВВ 10(2025)| FIT18'!FZ45+25</f>
        <v>31854</v>
      </c>
      <c r="GA21" s="192">
        <f>'РБ ВВ 10(2025)| FIT18'!GA45+25</f>
        <v>31854</v>
      </c>
      <c r="GB21" s="192">
        <f>'РБ ВВ 10(2025)| FIT18'!GB45+25</f>
        <v>31854</v>
      </c>
      <c r="GC21" s="192">
        <f>'РБ ВВ 10(2025)| FIT18'!GC45+25</f>
        <v>31854</v>
      </c>
      <c r="GD21" s="192">
        <f>'РБ ВВ 10(2025)| FIT18'!GD45+25</f>
        <v>31854</v>
      </c>
      <c r="GE21" s="192">
        <f>'РБ ВВ 10(2025)| FIT18'!GE45+25</f>
        <v>31854</v>
      </c>
      <c r="GF21" s="192">
        <f>'РБ ВВ 10(2025)| FIT18'!GF45+25</f>
        <v>31854</v>
      </c>
      <c r="GG21" s="192">
        <f>'РБ ВВ 10(2025)| FIT18'!GG45+25</f>
        <v>25982</v>
      </c>
      <c r="GH21" s="192">
        <f>'РБ ВВ 10(2025)| FIT18'!GH45+25</f>
        <v>25982</v>
      </c>
      <c r="GI21" s="192">
        <f>'РБ ВВ 10(2025)| FIT18'!GI45+25</f>
        <v>33342</v>
      </c>
      <c r="GJ21" s="192">
        <f>'РБ ВВ 10(2025)| FIT18'!GJ45+25</f>
        <v>33342</v>
      </c>
      <c r="GK21" s="192">
        <f>'РБ ВВ 10(2025)| FIT18'!GK45+25</f>
        <v>33342</v>
      </c>
      <c r="GL21" s="192">
        <f>'РБ ВВ 10(2025)| FIT18'!GL45+25</f>
        <v>33342</v>
      </c>
      <c r="GM21" s="192">
        <f>'РБ ВВ 10(2025)| FIT18'!GM45+25</f>
        <v>33342</v>
      </c>
      <c r="GN21" s="192">
        <f>'РБ ВВ 10(2025)| FIT18'!GN45+25</f>
        <v>33342</v>
      </c>
      <c r="GO21" s="192">
        <f>'РБ ВВ 10(2025)| FIT18'!GO45+25</f>
        <v>33342</v>
      </c>
      <c r="GP21" s="192">
        <f>'РБ ВВ 10(2025)| FIT18'!GP45+25</f>
        <v>33342</v>
      </c>
      <c r="GQ21" s="192">
        <f>'РБ ВВ 10(2025)| FIT18'!GQ45+25</f>
        <v>33342</v>
      </c>
      <c r="GR21" s="192">
        <f>'РБ ВВ 10(2025)| FIT18'!GR45+25</f>
        <v>33342</v>
      </c>
      <c r="GS21" s="192">
        <f>'РБ ВВ 10(2025)| FIT18'!GS45+25</f>
        <v>28644</v>
      </c>
      <c r="GT21" s="192">
        <f>'РБ ВВ 10(2025)| FIT18'!GT45+25</f>
        <v>28644</v>
      </c>
      <c r="GU21" s="192">
        <f>'РБ ВВ 10(2025)| FIT18'!GU45+25</f>
        <v>28644</v>
      </c>
      <c r="GV21" s="192">
        <f>'РБ ВВ 10(2025)| FIT18'!GV45+25</f>
        <v>28644</v>
      </c>
      <c r="GW21" s="192">
        <f>'РБ ВВ 10(2025)| FIT18'!GW45+25</f>
        <v>29036</v>
      </c>
      <c r="GX21" s="192">
        <f>'РБ ВВ 10(2025)| FIT18'!GX45+25</f>
        <v>29036</v>
      </c>
      <c r="GY21" s="192">
        <f>'РБ ВВ 10(2025)| FIT18'!GY45+25</f>
        <v>29975</v>
      </c>
      <c r="GZ21" s="192">
        <f>'РБ ВВ 10(2025)| FIT18'!GZ45+25</f>
        <v>29975</v>
      </c>
      <c r="HA21" s="192">
        <f>'РБ ВВ 10(2025)| FIT18'!HA45+25</f>
        <v>29036</v>
      </c>
      <c r="HB21" s="192">
        <f>'РБ ВВ 10(2025)| FIT18'!HB45+25</f>
        <v>29036</v>
      </c>
      <c r="HC21" s="192">
        <f>'РБ ВВ 10(2025)| FIT18'!HC45+25</f>
        <v>29036</v>
      </c>
      <c r="HD21" s="192">
        <f>'РБ ВВ 10(2025)| FIT18'!HD45+25</f>
        <v>29036</v>
      </c>
      <c r="HE21" s="192">
        <f>'РБ ВВ 10(2025)| FIT18'!HE45+25</f>
        <v>29036</v>
      </c>
      <c r="HF21" s="192">
        <f>'РБ ВВ 10(2025)| FIT18'!HF45+25</f>
        <v>29975</v>
      </c>
      <c r="HG21" s="192">
        <f>'РБ ВВ 10(2025)| FIT18'!HG45+25</f>
        <v>29975</v>
      </c>
      <c r="HH21" s="192">
        <f>'РБ ВВ 10(2025)| FIT18'!HH45+25</f>
        <v>29036</v>
      </c>
      <c r="HI21" s="192">
        <f>'РБ ВВ 10(2025)| FIT18'!HI45+25</f>
        <v>29036</v>
      </c>
      <c r="HJ21" s="192">
        <f>'РБ ВВ 10(2025)| FIT18'!HJ45+25</f>
        <v>29036</v>
      </c>
      <c r="HK21" s="192">
        <f>'РБ ВВ 10(2025)| FIT18'!HK45+25</f>
        <v>29036</v>
      </c>
      <c r="HL21" s="192">
        <f>'РБ ВВ 10(2025)| FIT18'!HL45+25</f>
        <v>29036</v>
      </c>
      <c r="HM21" s="192">
        <f>'РБ ВВ 10(2025)| FIT18'!HM45+25</f>
        <v>27156</v>
      </c>
      <c r="HN21" s="192">
        <f>'РБ ВВ 10(2025)| FIT18'!HN45+25</f>
        <v>29975</v>
      </c>
      <c r="HO21" s="192">
        <f>'РБ ВВ 10(2025)| FIT18'!HO45+25</f>
        <v>29036</v>
      </c>
      <c r="HP21" s="192">
        <f>'РБ ВВ 10(2025)| FIT18'!HP45+25</f>
        <v>29036</v>
      </c>
      <c r="HQ21" s="192">
        <f>'РБ ВВ 10(2025)| FIT18'!HQ45+25</f>
        <v>29036</v>
      </c>
      <c r="HR21" s="192">
        <f>'РБ ВВ 10(2025)| FIT18'!HR45+25</f>
        <v>29036</v>
      </c>
      <c r="HS21" s="192">
        <f>'РБ ВВ 10(2025)| FIT18'!HS45+25</f>
        <v>29036</v>
      </c>
      <c r="HT21" s="192">
        <f>'РБ ВВ 10(2025)| FIT18'!HT45+25</f>
        <v>29975</v>
      </c>
      <c r="HU21" s="192">
        <f>'РБ ВВ 10(2025)| FIT18'!HU45+25</f>
        <v>29975</v>
      </c>
      <c r="HV21" s="192">
        <f>'РБ ВВ 10(2025)| FIT18'!HV45+25</f>
        <v>29036</v>
      </c>
      <c r="HW21" s="192">
        <f>'РБ ВВ 10(2025)| FIT18'!HW45+25</f>
        <v>29036</v>
      </c>
      <c r="HX21" s="192">
        <f>'РБ ВВ 10(2025)| FIT18'!HX45+25</f>
        <v>29036</v>
      </c>
      <c r="HY21" s="192">
        <f>'РБ ВВ 10(2025)| FIT18'!HY45+25</f>
        <v>29036</v>
      </c>
      <c r="HZ21" s="192">
        <f>'РБ ВВ 10(2025)| FIT18'!HZ45+25</f>
        <v>29036</v>
      </c>
      <c r="IA21" s="192">
        <f>'РБ ВВ 10(2025)| FIT18'!IA45+25</f>
        <v>29975</v>
      </c>
      <c r="IB21" s="192">
        <f>'РБ ВВ 10(2025)| FIT18'!IB45+25</f>
        <v>29975</v>
      </c>
      <c r="IC21" s="192">
        <f>'РБ ВВ 10(2025)| FIT18'!IC45+25</f>
        <v>29036</v>
      </c>
      <c r="ID21" s="192">
        <f>'РБ ВВ 10(2025)| FIT18'!ID45+25</f>
        <v>29036</v>
      </c>
      <c r="IE21" s="192">
        <f>'РБ ВВ 10(2025)| FIT18'!IE45+25</f>
        <v>29036</v>
      </c>
      <c r="IF21" s="192">
        <f>'РБ ВВ 10(2025)| FIT18'!IF45+25</f>
        <v>29036</v>
      </c>
      <c r="IG21" s="192">
        <f>'РБ ВВ 10(2025)| FIT18'!IG45+25</f>
        <v>29036</v>
      </c>
      <c r="IH21" s="192">
        <f>'РБ ВВ 10(2025)| FIT18'!IH45+25</f>
        <v>29975</v>
      </c>
      <c r="II21" s="192">
        <f>'РБ ВВ 10(2025)| FIT18'!II45+25</f>
        <v>29975</v>
      </c>
      <c r="IJ21" s="192">
        <f>'РБ ВВ 10(2025)| FIT18'!IJ45+25</f>
        <v>27548</v>
      </c>
      <c r="IK21" s="192">
        <f>'РБ ВВ 10(2025)| FIT18'!IK45+25</f>
        <v>27548</v>
      </c>
      <c r="IL21" s="192">
        <f>'РБ ВВ 10(2025)| FIT18'!IL45+25</f>
        <v>27548</v>
      </c>
      <c r="IM21" s="192">
        <f>'РБ ВВ 10(2025)| FIT18'!IM45+25</f>
        <v>27548</v>
      </c>
      <c r="IN21" s="192">
        <f>'РБ ВВ 10(2025)| FIT18'!IN45+25</f>
        <v>27548</v>
      </c>
      <c r="IO21" s="192">
        <f>'РБ ВВ 10(2025)| FIT18'!IO45+25</f>
        <v>29036</v>
      </c>
      <c r="IP21" s="192">
        <f>'РБ ВВ 10(2025)| FIT18'!IP45+25</f>
        <v>29036</v>
      </c>
      <c r="IQ21" s="192">
        <f>'РБ ВВ 10(2025)| FIT18'!IQ45+25</f>
        <v>27156</v>
      </c>
      <c r="IR21" s="192">
        <f>'РБ ВВ 10(2025)| FIT18'!IR45+25</f>
        <v>27156</v>
      </c>
      <c r="IS21" s="192">
        <f>'РБ ВВ 10(2025)| FIT18'!IS45+25</f>
        <v>27156</v>
      </c>
      <c r="IT21" s="192">
        <f>'РБ ВВ 10(2025)| FIT18'!IT45+25</f>
        <v>27156</v>
      </c>
      <c r="IU21" s="192">
        <f>'РБ ВВ 10(2025)| FIT18'!IU45+25</f>
        <v>27156</v>
      </c>
      <c r="IV21" s="192">
        <f>'РБ ВВ 10(2025)| FIT18'!IV45+25</f>
        <v>29036</v>
      </c>
      <c r="IW21" s="192">
        <f>'РБ ВВ 10(2025)| FIT18'!IW45+25</f>
        <v>29036</v>
      </c>
      <c r="IX21" s="192">
        <f>'РБ ВВ 10(2025)| FIT18'!IX45+25</f>
        <v>27156</v>
      </c>
      <c r="IY21" s="192">
        <f>'РБ ВВ 10(2025)| FIT18'!IY45+25</f>
        <v>27156</v>
      </c>
      <c r="IZ21" s="192">
        <f>'РБ ВВ 10(2025)| FIT18'!IZ45+25</f>
        <v>27156</v>
      </c>
      <c r="JA21" s="192">
        <f>'РБ ВВ 10(2025)| FIT18'!JA45+25</f>
        <v>27156</v>
      </c>
      <c r="JB21" s="192">
        <f>'РБ ВВ 10(2025)| FIT18'!JB45+25</f>
        <v>27156</v>
      </c>
      <c r="JC21" s="192">
        <f>'РБ ВВ 10(2025)| FIT18'!JC45+25</f>
        <v>29036</v>
      </c>
      <c r="JD21" s="192">
        <f>'РБ ВВ 10(2025)| FIT18'!JD45+25</f>
        <v>29036</v>
      </c>
      <c r="JE21" s="192">
        <f>'РБ ВВ 10(2025)| FIT18'!JE45+25</f>
        <v>27156</v>
      </c>
      <c r="JF21" s="192">
        <f>'РБ ВВ 10(2025)| FIT18'!JF45+25</f>
        <v>27156</v>
      </c>
      <c r="JG21" s="192">
        <f>'РБ ВВ 10(2025)| FIT18'!JG45+25</f>
        <v>27156</v>
      </c>
      <c r="JH21" s="192">
        <f>'РБ ВВ 10(2025)| FIT18'!JH45+25</f>
        <v>27156</v>
      </c>
      <c r="JI21" s="192">
        <f>'РБ ВВ 10(2025)| FIT18'!JI45+25</f>
        <v>27156</v>
      </c>
      <c r="JJ21" s="192">
        <f>'РБ ВВ 10(2025)| FIT18'!JJ45+25</f>
        <v>29036</v>
      </c>
      <c r="JK21" s="192">
        <f>'РБ ВВ 10(2025)| FIT18'!JK45+25</f>
        <v>29036</v>
      </c>
      <c r="JL21" s="192">
        <f>'РБ ВВ 10(2025)| FIT18'!JL45+25</f>
        <v>27156</v>
      </c>
      <c r="JM21" s="192">
        <f>'РБ ВВ 10(2025)| FIT18'!JM45+25</f>
        <v>27156</v>
      </c>
      <c r="JN21" s="192">
        <f>'РБ ВВ 10(2025)| FIT18'!JN45+25</f>
        <v>27156</v>
      </c>
      <c r="JO21" s="192">
        <f>'РБ ВВ 10(2025)| FIT18'!JO45+25</f>
        <v>27156</v>
      </c>
      <c r="JP21" s="192">
        <f>'РБ ВВ 10(2025)| FIT18'!JP45+25</f>
        <v>27156</v>
      </c>
      <c r="JQ21" s="192">
        <f>'РБ ВВ 10(2025)| FIT18'!JQ45+25</f>
        <v>29036</v>
      </c>
      <c r="JR21" s="192">
        <f>'РБ ВВ 10(2025)| FIT18'!JR45+25</f>
        <v>29036</v>
      </c>
      <c r="JS21" s="192">
        <f>'РБ ВВ 10(2025)| FIT18'!JS45+25</f>
        <v>28096</v>
      </c>
      <c r="JT21" s="192">
        <f>'РБ ВВ 10(2025)| FIT18'!JT45+25</f>
        <v>28096</v>
      </c>
      <c r="JU21" s="192">
        <f>'РБ ВВ 10(2025)| FIT18'!JU45+25</f>
        <v>28096</v>
      </c>
      <c r="JV21" s="192">
        <f>'РБ ВВ 10(2025)| FIT18'!JV45+25</f>
        <v>28096</v>
      </c>
    </row>
    <row r="22" spans="1:282" s="50" customFormat="1" x14ac:dyDescent="0.2">
      <c r="A22" s="88">
        <f>A7</f>
        <v>2</v>
      </c>
      <c r="B22" s="192" t="e">
        <f>'РБ ВВ 10(2025)| FIT18'!B46+25</f>
        <v>#REF!</v>
      </c>
      <c r="C22" s="192" t="e">
        <f>'РБ ВВ 10(2025)| FIT18'!C46+25</f>
        <v>#REF!</v>
      </c>
      <c r="D22" s="192" t="e">
        <f>'РБ ВВ 10(2025)| FIT18'!D46+25</f>
        <v>#REF!</v>
      </c>
      <c r="E22" s="192" t="e">
        <f>'РБ ВВ 10(2025)| FIT18'!E46+25</f>
        <v>#REF!</v>
      </c>
      <c r="F22" s="192" t="e">
        <f>'РБ ВВ 10(2025)| FIT18'!F46+25</f>
        <v>#REF!</v>
      </c>
      <c r="G22" s="192" t="e">
        <f>'РБ ВВ 10(2025)| FIT18'!G46+25</f>
        <v>#REF!</v>
      </c>
      <c r="H22" s="192">
        <f>'РБ ВВ 10(2025)| FIT18'!H46+25</f>
        <v>50529</v>
      </c>
      <c r="I22" s="192">
        <f>'РБ ВВ 10(2025)| FIT18'!I46+25</f>
        <v>61882</v>
      </c>
      <c r="J22" s="192">
        <f>'РБ ВВ 10(2025)| FIT18'!J46+25</f>
        <v>61882</v>
      </c>
      <c r="K22" s="192">
        <f>'РБ ВВ 10(2025)| FIT18'!K46+25</f>
        <v>61882</v>
      </c>
      <c r="L22" s="192">
        <f>'РБ ВВ 10(2025)| FIT18'!L46+25</f>
        <v>56401</v>
      </c>
      <c r="M22" s="192">
        <f>'РБ ВВ 10(2025)| FIT18'!M46+25</f>
        <v>56401</v>
      </c>
      <c r="N22" s="192">
        <f>'РБ ВВ 10(2025)| FIT18'!N46+25</f>
        <v>56401</v>
      </c>
      <c r="O22" s="192">
        <f>'РБ ВВ 10(2025)| FIT18'!O46+25</f>
        <v>56401</v>
      </c>
      <c r="P22" s="192">
        <f>'РБ ВВ 10(2025)| FIT18'!P46+25</f>
        <v>56401</v>
      </c>
      <c r="Q22" s="192">
        <f>'РБ ВВ 10(2025)| FIT18'!Q46+25</f>
        <v>56401</v>
      </c>
      <c r="R22" s="192">
        <f>'РБ ВВ 10(2025)| FIT18'!R46+25</f>
        <v>45753</v>
      </c>
      <c r="S22" s="192">
        <f>'РБ ВВ 10(2025)| FIT18'!S46+25</f>
        <v>32833</v>
      </c>
      <c r="T22" s="192">
        <f>'РБ ВВ 10(2025)| FIT18'!T46+25</f>
        <v>32833</v>
      </c>
      <c r="U22" s="192">
        <f>'РБ ВВ 10(2025)| FIT18'!U46+25</f>
        <v>32833</v>
      </c>
      <c r="V22" s="192">
        <f>'РБ ВВ 10(2025)| FIT18'!V46+25</f>
        <v>32833</v>
      </c>
      <c r="W22" s="192">
        <f>'РБ ВВ 10(2025)| FIT18'!W46+25</f>
        <v>32833</v>
      </c>
      <c r="X22" s="192">
        <f>'РБ ВВ 10(2025)| FIT18'!X46+25</f>
        <v>34399</v>
      </c>
      <c r="Y22" s="192">
        <f>'РБ ВВ 10(2025)| FIT18'!Y46+25</f>
        <v>34399</v>
      </c>
      <c r="Z22" s="192">
        <f>'РБ ВВ 10(2025)| FIT18'!Z46+25</f>
        <v>34399</v>
      </c>
      <c r="AA22" s="192">
        <f>'РБ ВВ 10(2025)| FIT18'!AA46+25</f>
        <v>34399</v>
      </c>
      <c r="AB22" s="192">
        <f>'РБ ВВ 10(2025)| FIT18'!AB46+25</f>
        <v>34399</v>
      </c>
      <c r="AC22" s="192">
        <f>'РБ ВВ 10(2025)| FIT18'!AC46+25</f>
        <v>32833</v>
      </c>
      <c r="AD22" s="192">
        <f>'РБ ВВ 10(2025)| FIT18'!AD46+25</f>
        <v>32833</v>
      </c>
      <c r="AE22" s="192">
        <f>'РБ ВВ 10(2025)| FIT18'!AE46+25</f>
        <v>32833</v>
      </c>
      <c r="AF22" s="192">
        <f>'РБ ВВ 10(2025)| FIT18'!AF46+25</f>
        <v>32833</v>
      </c>
      <c r="AG22" s="192">
        <f>'РБ ВВ 10(2025)| FIT18'!AG46+25</f>
        <v>32833</v>
      </c>
      <c r="AH22" s="192">
        <f>'РБ ВВ 10(2025)| FIT18'!AH46+25</f>
        <v>35965</v>
      </c>
      <c r="AI22" s="192">
        <f>'РБ ВВ 10(2025)| FIT18'!AI46+25</f>
        <v>35965</v>
      </c>
      <c r="AJ22" s="192">
        <f>'РБ ВВ 10(2025)| FIT18'!AJ46+25</f>
        <v>35965</v>
      </c>
      <c r="AK22" s="192">
        <f>'РБ ВВ 10(2025)| FIT18'!AK46+25</f>
        <v>35965</v>
      </c>
      <c r="AL22" s="192">
        <f>'РБ ВВ 10(2025)| FIT18'!AL46+25</f>
        <v>35965</v>
      </c>
      <c r="AM22" s="192">
        <f>'РБ ВВ 10(2025)| FIT18'!AM46+25</f>
        <v>37531</v>
      </c>
      <c r="AN22" s="192">
        <f>'РБ ВВ 10(2025)| FIT18'!AN46+25</f>
        <v>39489</v>
      </c>
      <c r="AO22" s="192">
        <f>'РБ ВВ 10(2025)| FIT18'!AO46+25</f>
        <v>43795</v>
      </c>
      <c r="AP22" s="192">
        <f>'РБ ВВ 10(2025)| FIT18'!AP46+25</f>
        <v>43795</v>
      </c>
      <c r="AQ22" s="192">
        <f>'РБ ВВ 10(2025)| FIT18'!AQ46+25</f>
        <v>43795</v>
      </c>
      <c r="AR22" s="192">
        <f>'РБ ВВ 10(2025)| FIT18'!AR46+25</f>
        <v>43795</v>
      </c>
      <c r="AS22" s="192">
        <f>'РБ ВВ 10(2025)| FIT18'!AS46+25</f>
        <v>43795</v>
      </c>
      <c r="AT22" s="192">
        <f>'РБ ВВ 10(2025)| FIT18'!AT46+25</f>
        <v>43795</v>
      </c>
      <c r="AU22" s="192">
        <f>'РБ ВВ 10(2025)| FIT18'!AU46+25</f>
        <v>43795</v>
      </c>
      <c r="AV22" s="192">
        <f>'РБ ВВ 10(2025)| FIT18'!AV46+25</f>
        <v>43795</v>
      </c>
      <c r="AW22" s="192">
        <f>'РБ ВВ 10(2025)| FIT18'!AW46+25</f>
        <v>43795</v>
      </c>
      <c r="AX22" s="192">
        <f>'РБ ВВ 10(2025)| FIT18'!AX46+25</f>
        <v>43795</v>
      </c>
      <c r="AY22" s="192">
        <f>'РБ ВВ 10(2025)| FIT18'!AY46+25</f>
        <v>42229</v>
      </c>
      <c r="AZ22" s="192">
        <f>'РБ ВВ 10(2025)| FIT18'!AZ46+25</f>
        <v>42229</v>
      </c>
      <c r="BA22" s="192">
        <f>'РБ ВВ 10(2025)| FIT18'!BA46+25</f>
        <v>43795</v>
      </c>
      <c r="BB22" s="192">
        <f>'РБ ВВ 10(2025)| FIT18'!BB46+25</f>
        <v>43795</v>
      </c>
      <c r="BC22" s="192">
        <f>'РБ ВВ 10(2025)| FIT18'!BC46+25</f>
        <v>45361</v>
      </c>
      <c r="BD22" s="192">
        <f>'РБ ВВ 10(2025)| FIT18'!BD46+25</f>
        <v>47319</v>
      </c>
      <c r="BE22" s="192">
        <f>'РБ ВВ 10(2025)| FIT18'!BE46+25</f>
        <v>47319</v>
      </c>
      <c r="BF22" s="192">
        <f>'РБ ВВ 10(2025)| FIT18'!BF46+25</f>
        <v>47319</v>
      </c>
      <c r="BG22" s="192">
        <f>'РБ ВВ 10(2025)| FIT18'!BG46+25</f>
        <v>47319</v>
      </c>
      <c r="BH22" s="192">
        <f>'РБ ВВ 10(2025)| FIT18'!BH46+25</f>
        <v>49276</v>
      </c>
      <c r="BI22" s="192">
        <f>'РБ ВВ 10(2025)| FIT18'!BI46+25</f>
        <v>51625</v>
      </c>
      <c r="BJ22" s="192">
        <f>'РБ ВВ 10(2025)| FIT18'!BJ46+25</f>
        <v>51625</v>
      </c>
      <c r="BK22" s="192">
        <f>'РБ ВВ 10(2025)| FIT18'!BK46+25</f>
        <v>49276</v>
      </c>
      <c r="BL22" s="192">
        <f>'РБ ВВ 10(2025)| FIT18'!BL46+25</f>
        <v>45361</v>
      </c>
      <c r="BM22" s="192">
        <f>'РБ ВВ 10(2025)| FIT18'!BM46+25</f>
        <v>45361</v>
      </c>
      <c r="BN22" s="192">
        <f>'РБ ВВ 10(2025)| FIT18'!BN46+25</f>
        <v>47319</v>
      </c>
      <c r="BO22" s="192">
        <f>'РБ ВВ 10(2025)| FIT18'!BO46+25</f>
        <v>47319</v>
      </c>
      <c r="BP22" s="192">
        <f>'РБ ВВ 10(2025)| FIT18'!BP46+25</f>
        <v>40663</v>
      </c>
      <c r="BQ22" s="192">
        <f>'РБ ВВ 10(2025)| FIT18'!BQ46+25</f>
        <v>41016</v>
      </c>
      <c r="BR22" s="192">
        <f>'РБ ВВ 10(2025)| FIT18'!BR46+25</f>
        <v>41016</v>
      </c>
      <c r="BS22" s="192">
        <f>'РБ ВВ 10(2025)| FIT18'!BS46+25</f>
        <v>41016</v>
      </c>
      <c r="BT22" s="192">
        <f>'РБ ВВ 10(2025)| FIT18'!BT46+25</f>
        <v>39841</v>
      </c>
      <c r="BU22" s="192">
        <f>'РБ ВВ 10(2025)| FIT18'!BU46+25</f>
        <v>39841</v>
      </c>
      <c r="BV22" s="192">
        <f>'РБ ВВ 10(2025)| FIT18'!BV46+25</f>
        <v>41016</v>
      </c>
      <c r="BW22" s="192">
        <f>'РБ ВВ 10(2025)| FIT18'!BW46+25</f>
        <v>41016</v>
      </c>
      <c r="BX22" s="192">
        <f>'РБ ВВ 10(2025)| FIT18'!BX46+25</f>
        <v>41016</v>
      </c>
      <c r="BY22" s="192">
        <f>'РБ ВВ 10(2025)| FIT18'!BY46+25</f>
        <v>35926</v>
      </c>
      <c r="BZ22" s="192">
        <f>'РБ ВВ 10(2025)| FIT18'!BZ46+25</f>
        <v>35926</v>
      </c>
      <c r="CA22" s="192">
        <f>'РБ ВВ 10(2025)| FIT18'!CA46+25</f>
        <v>35926</v>
      </c>
      <c r="CB22" s="192">
        <f>'РБ ВВ 10(2025)| FIT18'!CB46+25</f>
        <v>35926</v>
      </c>
      <c r="CC22" s="192">
        <f>'РБ ВВ 10(2025)| FIT18'!CC46+25</f>
        <v>35926</v>
      </c>
      <c r="CD22" s="192">
        <f>'РБ ВВ 10(2025)| FIT18'!CD46+25</f>
        <v>35926</v>
      </c>
      <c r="CE22" s="192">
        <f>'РБ ВВ 10(2025)| FIT18'!CE46+25</f>
        <v>35926</v>
      </c>
      <c r="CF22" s="192">
        <f>'РБ ВВ 10(2025)| FIT18'!CF46+25</f>
        <v>35926</v>
      </c>
      <c r="CG22" s="192">
        <f>'РБ ВВ 10(2025)| FIT18'!CG46+25</f>
        <v>35926</v>
      </c>
      <c r="CH22" s="192">
        <f>'РБ ВВ 10(2025)| FIT18'!CH46+25</f>
        <v>35926</v>
      </c>
      <c r="CI22" s="192">
        <f>'РБ ВВ 10(2025)| FIT18'!CI46+25</f>
        <v>35926</v>
      </c>
      <c r="CJ22" s="192">
        <f>'РБ ВВ 10(2025)| FIT18'!CJ46+25</f>
        <v>35926</v>
      </c>
      <c r="CK22" s="192">
        <f>'РБ ВВ 10(2025)| FIT18'!CK46+25</f>
        <v>35926</v>
      </c>
      <c r="CL22" s="192">
        <f>'РБ ВВ 10(2025)| FIT18'!CL46+25</f>
        <v>35926</v>
      </c>
      <c r="CM22" s="192">
        <f>'РБ ВВ 10(2025)| FIT18'!CM46+25</f>
        <v>35926</v>
      </c>
      <c r="CN22" s="192">
        <f>'РБ ВВ 10(2025)| FIT18'!CN46+25</f>
        <v>35926</v>
      </c>
      <c r="CO22" s="192">
        <f>'РБ ВВ 10(2025)| FIT18'!CO46+25</f>
        <v>35926</v>
      </c>
      <c r="CP22" s="192">
        <f>'РБ ВВ 10(2025)| FIT18'!CP46+25</f>
        <v>35926</v>
      </c>
      <c r="CQ22" s="192">
        <f>'РБ ВВ 10(2025)| FIT18'!CQ46+25</f>
        <v>35926</v>
      </c>
      <c r="CR22" s="192">
        <f>'РБ ВВ 10(2025)| FIT18'!CR46+25</f>
        <v>35926</v>
      </c>
      <c r="CS22" s="192">
        <f>'РБ ВВ 10(2025)| FIT18'!CS46+25</f>
        <v>35926</v>
      </c>
      <c r="CT22" s="192">
        <f>'РБ ВВ 10(2025)| FIT18'!CT46+25</f>
        <v>35926</v>
      </c>
      <c r="CU22" s="192">
        <f>'РБ ВВ 10(2025)| FIT18'!CU46+25</f>
        <v>35926</v>
      </c>
      <c r="CV22" s="192">
        <f>'РБ ВВ 10(2025)| FIT18'!CV46+25</f>
        <v>28605</v>
      </c>
      <c r="CW22" s="192">
        <f>'РБ ВВ 10(2025)| FIT18'!CW46+25</f>
        <v>28605</v>
      </c>
      <c r="CX22" s="192">
        <f>'РБ ВВ 10(2025)| FIT18'!CX46+25</f>
        <v>28996</v>
      </c>
      <c r="CY22" s="192">
        <f>'РБ ВВ 10(2025)| FIT18'!CY46+25</f>
        <v>28996</v>
      </c>
      <c r="CZ22" s="192">
        <f>'РБ ВВ 10(2025)| FIT18'!CZ46+25</f>
        <v>28605</v>
      </c>
      <c r="DA22" s="192">
        <f>'РБ ВВ 10(2025)| FIT18'!DA46+25</f>
        <v>28605</v>
      </c>
      <c r="DB22" s="192">
        <f>'РБ ВВ 10(2025)| FIT18'!DB46+25</f>
        <v>28605</v>
      </c>
      <c r="DC22" s="192">
        <f>'РБ ВВ 10(2025)| FIT18'!DC46+25</f>
        <v>28605</v>
      </c>
      <c r="DD22" s="192">
        <f>'РБ ВВ 10(2025)| FIT18'!DD46+25</f>
        <v>28605</v>
      </c>
      <c r="DE22" s="192">
        <f>'РБ ВВ 10(2025)| FIT18'!DE46+25</f>
        <v>28996</v>
      </c>
      <c r="DF22" s="192">
        <f>'РБ ВВ 10(2025)| FIT18'!DF46+25</f>
        <v>28996</v>
      </c>
      <c r="DG22" s="192">
        <f>'РБ ВВ 10(2025)| FIT18'!DG46+25</f>
        <v>28605</v>
      </c>
      <c r="DH22" s="192">
        <f>'РБ ВВ 10(2025)| FIT18'!DH46+25</f>
        <v>28605</v>
      </c>
      <c r="DI22" s="192">
        <f>'РБ ВВ 10(2025)| FIT18'!DI46+25</f>
        <v>28605</v>
      </c>
      <c r="DJ22" s="192">
        <f>'РБ ВВ 10(2025)| FIT18'!DJ46+25</f>
        <v>27822</v>
      </c>
      <c r="DK22" s="192">
        <f>'РБ ВВ 10(2025)| FIT18'!DK46+25</f>
        <v>27822</v>
      </c>
      <c r="DL22" s="192">
        <f>'РБ ВВ 10(2025)| FIT18'!DL46+25</f>
        <v>28370</v>
      </c>
      <c r="DM22" s="192">
        <f>'РБ ВВ 10(2025)| FIT18'!DM46+25</f>
        <v>28370</v>
      </c>
      <c r="DN22" s="192">
        <f>'РБ ВВ 10(2025)| FIT18'!DN46+25</f>
        <v>27822</v>
      </c>
      <c r="DO22" s="192">
        <f>'РБ ВВ 10(2025)| FIT18'!DO46+25</f>
        <v>27822</v>
      </c>
      <c r="DP22" s="192">
        <f>'РБ ВВ 10(2025)| FIT18'!DP46+25</f>
        <v>27822</v>
      </c>
      <c r="DQ22" s="192">
        <f>'РБ ВВ 10(2025)| FIT18'!DQ46+25</f>
        <v>27822</v>
      </c>
      <c r="DR22" s="192">
        <f>'РБ ВВ 10(2025)| FIT18'!DR46+25</f>
        <v>27822</v>
      </c>
      <c r="DS22" s="192">
        <f>'РБ ВВ 10(2025)| FIT18'!DS46+25</f>
        <v>28370</v>
      </c>
      <c r="DT22" s="192">
        <f>'РБ ВВ 10(2025)| FIT18'!DT46+25</f>
        <v>28370</v>
      </c>
      <c r="DU22" s="192">
        <f>'РБ ВВ 10(2025)| FIT18'!DU46+25</f>
        <v>27822</v>
      </c>
      <c r="DV22" s="192">
        <f>'РБ ВВ 10(2025)| FIT18'!DV46+25</f>
        <v>27822</v>
      </c>
      <c r="DW22" s="192">
        <f>'РБ ВВ 10(2025)| FIT18'!DW46+25</f>
        <v>27822</v>
      </c>
      <c r="DX22" s="192">
        <f>'РБ ВВ 10(2025)| FIT18'!DX46+25</f>
        <v>27822</v>
      </c>
      <c r="DY22" s="192">
        <f>'РБ ВВ 10(2025)| FIT18'!DY46+25</f>
        <v>28605</v>
      </c>
      <c r="DZ22" s="192">
        <f>'РБ ВВ 10(2025)| FIT18'!DZ46+25</f>
        <v>28370</v>
      </c>
      <c r="EA22" s="192">
        <f>'РБ ВВ 10(2025)| FIT18'!EA46+25</f>
        <v>28370</v>
      </c>
      <c r="EB22" s="192">
        <f>'РБ ВВ 10(2025)| FIT18'!EB46+25</f>
        <v>28370</v>
      </c>
      <c r="EC22" s="192">
        <f>'РБ ВВ 10(2025)| FIT18'!EC46+25</f>
        <v>27430</v>
      </c>
      <c r="ED22" s="192">
        <f>'РБ ВВ 10(2025)| FIT18'!ED46+25</f>
        <v>27430</v>
      </c>
      <c r="EE22" s="192">
        <f>'РБ ВВ 10(2025)| FIT18'!EE46+25</f>
        <v>27430</v>
      </c>
      <c r="EF22" s="192">
        <f>'РБ ВВ 10(2025)| FIT18'!EF46+25</f>
        <v>27430</v>
      </c>
      <c r="EG22" s="192">
        <f>'РБ ВВ 10(2025)| FIT18'!EG46+25</f>
        <v>27430</v>
      </c>
      <c r="EH22" s="192">
        <f>'РБ ВВ 10(2025)| FIT18'!EH46+25</f>
        <v>28370</v>
      </c>
      <c r="EI22" s="192">
        <f>'РБ ВВ 10(2025)| FIT18'!EI46+25</f>
        <v>28370</v>
      </c>
      <c r="EJ22" s="192">
        <f>'РБ ВВ 10(2025)| FIT18'!EJ46+25</f>
        <v>28370</v>
      </c>
      <c r="EK22" s="192">
        <f>'РБ ВВ 10(2025)| FIT18'!EK46+25</f>
        <v>27196</v>
      </c>
      <c r="EL22" s="192">
        <f>'РБ ВВ 10(2025)| FIT18'!EL46+25</f>
        <v>27196</v>
      </c>
      <c r="EM22" s="192">
        <f>'РБ ВВ 10(2025)| FIT18'!EM46+25</f>
        <v>27196</v>
      </c>
      <c r="EN22" s="192">
        <f>'РБ ВВ 10(2025)| FIT18'!EN46+25</f>
        <v>27430</v>
      </c>
      <c r="EO22" s="192">
        <f>'РБ ВВ 10(2025)| FIT18'!EO46+25</f>
        <v>27430</v>
      </c>
      <c r="EP22" s="192">
        <f>'РБ ВВ 10(2025)| FIT18'!EP46+25</f>
        <v>27196</v>
      </c>
      <c r="EQ22" s="192">
        <f>'РБ ВВ 10(2025)| FIT18'!EQ46+25</f>
        <v>27196</v>
      </c>
      <c r="ER22" s="192">
        <f>'РБ ВВ 10(2025)| FIT18'!ER46+25</f>
        <v>27196</v>
      </c>
      <c r="ES22" s="192">
        <f>'РБ ВВ 10(2025)| FIT18'!ES46+25</f>
        <v>27196</v>
      </c>
      <c r="ET22" s="192">
        <f>'РБ ВВ 10(2025)| FIT18'!ET46+25</f>
        <v>27196</v>
      </c>
      <c r="EU22" s="192">
        <f>'РБ ВВ 10(2025)| FIT18'!EU46+25</f>
        <v>27430</v>
      </c>
      <c r="EV22" s="192">
        <f>'РБ ВВ 10(2025)| FIT18'!EV46+25</f>
        <v>27430</v>
      </c>
      <c r="EW22" s="192">
        <f>'РБ ВВ 10(2025)| FIT18'!EW46+25</f>
        <v>27196</v>
      </c>
      <c r="EX22" s="192">
        <f>'РБ ВВ 10(2025)| FIT18'!EX46+25</f>
        <v>27196</v>
      </c>
      <c r="EY22" s="192">
        <f>'РБ ВВ 10(2025)| FIT18'!EY46+25</f>
        <v>27196</v>
      </c>
      <c r="EZ22" s="192">
        <f>'РБ ВВ 10(2025)| FIT18'!EZ46+25</f>
        <v>27196</v>
      </c>
      <c r="FA22" s="192">
        <f>'РБ ВВ 10(2025)| FIT18'!FA46+25</f>
        <v>27196</v>
      </c>
      <c r="FB22" s="192">
        <f>'РБ ВВ 10(2025)| FIT18'!FB46+25</f>
        <v>27430</v>
      </c>
      <c r="FC22" s="192">
        <f>'РБ ВВ 10(2025)| FIT18'!FC46+25</f>
        <v>27430</v>
      </c>
      <c r="FD22" s="192">
        <f>'РБ ВВ 10(2025)| FIT18'!FD46+25</f>
        <v>28605</v>
      </c>
      <c r="FE22" s="192">
        <f>'РБ ВВ 10(2025)| FIT18'!FE46+25</f>
        <v>27430</v>
      </c>
      <c r="FF22" s="192">
        <f>'РБ ВВ 10(2025)| FIT18'!FF46+25</f>
        <v>27430</v>
      </c>
      <c r="FG22" s="192">
        <f>'РБ ВВ 10(2025)| FIT18'!FG46+25</f>
        <v>27430</v>
      </c>
      <c r="FH22" s="192">
        <f>'РБ ВВ 10(2025)| FIT18'!FH46+25</f>
        <v>27430</v>
      </c>
      <c r="FI22" s="192">
        <f>'РБ ВВ 10(2025)| FIT18'!FI46+25</f>
        <v>33303</v>
      </c>
      <c r="FJ22" s="192">
        <f>'РБ ВВ 10(2025)| FIT18'!FJ46+25</f>
        <v>33303</v>
      </c>
      <c r="FK22" s="192">
        <f>'РБ ВВ 10(2025)| FIT18'!FK46+25</f>
        <v>33303</v>
      </c>
      <c r="FL22" s="192">
        <f>'РБ ВВ 10(2025)| FIT18'!FL46+25</f>
        <v>33303</v>
      </c>
      <c r="FM22" s="192">
        <f>'РБ ВВ 10(2025)| FIT18'!FM46+25</f>
        <v>33303</v>
      </c>
      <c r="FN22" s="192">
        <f>'РБ ВВ 10(2025)| FIT18'!FN46+25</f>
        <v>33303</v>
      </c>
      <c r="FO22" s="192">
        <f>'РБ ВВ 10(2025)| FIT18'!FO46+25</f>
        <v>33303</v>
      </c>
      <c r="FP22" s="192">
        <f>'РБ ВВ 10(2025)| FIT18'!FP46+25</f>
        <v>33303</v>
      </c>
      <c r="FQ22" s="192">
        <f>'РБ ВВ 10(2025)| FIT18'!FQ46+25</f>
        <v>33303</v>
      </c>
      <c r="FR22" s="192">
        <f>'РБ ВВ 10(2025)| FIT18'!FR46+25</f>
        <v>33303</v>
      </c>
      <c r="FS22" s="192">
        <f>'РБ ВВ 10(2025)| FIT18'!FS46+25</f>
        <v>33303</v>
      </c>
      <c r="FT22" s="192">
        <f>'РБ ВВ 10(2025)| FIT18'!FT46+25</f>
        <v>33303</v>
      </c>
      <c r="FU22" s="192">
        <f>'РБ ВВ 10(2025)| FIT18'!FU46+25</f>
        <v>33303</v>
      </c>
      <c r="FV22" s="192">
        <f>'РБ ВВ 10(2025)| FIT18'!FV46+25</f>
        <v>33303</v>
      </c>
      <c r="FW22" s="192">
        <f>'РБ ВВ 10(2025)| FIT18'!FW46+25</f>
        <v>33303</v>
      </c>
      <c r="FX22" s="192">
        <f>'РБ ВВ 10(2025)| FIT18'!FX46+25</f>
        <v>33303</v>
      </c>
      <c r="FY22" s="192">
        <f>'РБ ВВ 10(2025)| FIT18'!FY46+25</f>
        <v>33303</v>
      </c>
      <c r="FZ22" s="192">
        <f>'РБ ВВ 10(2025)| FIT18'!FZ46+25</f>
        <v>33303</v>
      </c>
      <c r="GA22" s="192">
        <f>'РБ ВВ 10(2025)| FIT18'!GA46+25</f>
        <v>33303</v>
      </c>
      <c r="GB22" s="192">
        <f>'РБ ВВ 10(2025)| FIT18'!GB46+25</f>
        <v>33303</v>
      </c>
      <c r="GC22" s="192">
        <f>'РБ ВВ 10(2025)| FIT18'!GC46+25</f>
        <v>33303</v>
      </c>
      <c r="GD22" s="192">
        <f>'РБ ВВ 10(2025)| FIT18'!GD46+25</f>
        <v>33303</v>
      </c>
      <c r="GE22" s="192">
        <f>'РБ ВВ 10(2025)| FIT18'!GE46+25</f>
        <v>33303</v>
      </c>
      <c r="GF22" s="192">
        <f>'РБ ВВ 10(2025)| FIT18'!GF46+25</f>
        <v>33303</v>
      </c>
      <c r="GG22" s="192">
        <f>'РБ ВВ 10(2025)| FIT18'!GG46+25</f>
        <v>27430</v>
      </c>
      <c r="GH22" s="192">
        <f>'РБ ВВ 10(2025)| FIT18'!GH46+25</f>
        <v>27430</v>
      </c>
      <c r="GI22" s="192">
        <f>'РБ ВВ 10(2025)| FIT18'!GI46+25</f>
        <v>34791</v>
      </c>
      <c r="GJ22" s="192">
        <f>'РБ ВВ 10(2025)| FIT18'!GJ46+25</f>
        <v>34791</v>
      </c>
      <c r="GK22" s="192">
        <f>'РБ ВВ 10(2025)| FIT18'!GK46+25</f>
        <v>34791</v>
      </c>
      <c r="GL22" s="192">
        <f>'РБ ВВ 10(2025)| FIT18'!GL46+25</f>
        <v>34791</v>
      </c>
      <c r="GM22" s="192">
        <f>'РБ ВВ 10(2025)| FIT18'!GM46+25</f>
        <v>34791</v>
      </c>
      <c r="GN22" s="192">
        <f>'РБ ВВ 10(2025)| FIT18'!GN46+25</f>
        <v>34791</v>
      </c>
      <c r="GO22" s="192">
        <f>'РБ ВВ 10(2025)| FIT18'!GO46+25</f>
        <v>34791</v>
      </c>
      <c r="GP22" s="192">
        <f>'РБ ВВ 10(2025)| FIT18'!GP46+25</f>
        <v>34791</v>
      </c>
      <c r="GQ22" s="192">
        <f>'РБ ВВ 10(2025)| FIT18'!GQ46+25</f>
        <v>34791</v>
      </c>
      <c r="GR22" s="192">
        <f>'РБ ВВ 10(2025)| FIT18'!GR46+25</f>
        <v>34791</v>
      </c>
      <c r="GS22" s="192">
        <f>'РБ ВВ 10(2025)| FIT18'!GS46+25</f>
        <v>30093</v>
      </c>
      <c r="GT22" s="192">
        <f>'РБ ВВ 10(2025)| FIT18'!GT46+25</f>
        <v>30093</v>
      </c>
      <c r="GU22" s="192">
        <f>'РБ ВВ 10(2025)| FIT18'!GU46+25</f>
        <v>30093</v>
      </c>
      <c r="GV22" s="192">
        <f>'РБ ВВ 10(2025)| FIT18'!GV46+25</f>
        <v>30093</v>
      </c>
      <c r="GW22" s="192">
        <f>'РБ ВВ 10(2025)| FIT18'!GW46+25</f>
        <v>30484</v>
      </c>
      <c r="GX22" s="192">
        <f>'РБ ВВ 10(2025)| FIT18'!GX46+25</f>
        <v>30484</v>
      </c>
      <c r="GY22" s="192">
        <f>'РБ ВВ 10(2025)| FIT18'!GY46+25</f>
        <v>31424</v>
      </c>
      <c r="GZ22" s="192">
        <f>'РБ ВВ 10(2025)| FIT18'!GZ46+25</f>
        <v>31424</v>
      </c>
      <c r="HA22" s="192">
        <f>'РБ ВВ 10(2025)| FIT18'!HA46+25</f>
        <v>30484</v>
      </c>
      <c r="HB22" s="192">
        <f>'РБ ВВ 10(2025)| FIT18'!HB46+25</f>
        <v>30484</v>
      </c>
      <c r="HC22" s="192">
        <f>'РБ ВВ 10(2025)| FIT18'!HC46+25</f>
        <v>30484</v>
      </c>
      <c r="HD22" s="192">
        <f>'РБ ВВ 10(2025)| FIT18'!HD46+25</f>
        <v>30484</v>
      </c>
      <c r="HE22" s="192">
        <f>'РБ ВВ 10(2025)| FIT18'!HE46+25</f>
        <v>30484</v>
      </c>
      <c r="HF22" s="192">
        <f>'РБ ВВ 10(2025)| FIT18'!HF46+25</f>
        <v>31424</v>
      </c>
      <c r="HG22" s="192">
        <f>'РБ ВВ 10(2025)| FIT18'!HG46+25</f>
        <v>31424</v>
      </c>
      <c r="HH22" s="192">
        <f>'РБ ВВ 10(2025)| FIT18'!HH46+25</f>
        <v>30484</v>
      </c>
      <c r="HI22" s="192">
        <f>'РБ ВВ 10(2025)| FIT18'!HI46+25</f>
        <v>30484</v>
      </c>
      <c r="HJ22" s="192">
        <f>'РБ ВВ 10(2025)| FIT18'!HJ46+25</f>
        <v>30484</v>
      </c>
      <c r="HK22" s="192">
        <f>'РБ ВВ 10(2025)| FIT18'!HK46+25</f>
        <v>30484</v>
      </c>
      <c r="HL22" s="192">
        <f>'РБ ВВ 10(2025)| FIT18'!HL46+25</f>
        <v>30484</v>
      </c>
      <c r="HM22" s="192">
        <f>'РБ ВВ 10(2025)| FIT18'!HM46+25</f>
        <v>28605</v>
      </c>
      <c r="HN22" s="192">
        <f>'РБ ВВ 10(2025)| FIT18'!HN46+25</f>
        <v>31424</v>
      </c>
      <c r="HO22" s="192">
        <f>'РБ ВВ 10(2025)| FIT18'!HO46+25</f>
        <v>30484</v>
      </c>
      <c r="HP22" s="192">
        <f>'РБ ВВ 10(2025)| FIT18'!HP46+25</f>
        <v>30484</v>
      </c>
      <c r="HQ22" s="192">
        <f>'РБ ВВ 10(2025)| FIT18'!HQ46+25</f>
        <v>30484</v>
      </c>
      <c r="HR22" s="192">
        <f>'РБ ВВ 10(2025)| FIT18'!HR46+25</f>
        <v>30484</v>
      </c>
      <c r="HS22" s="192">
        <f>'РБ ВВ 10(2025)| FIT18'!HS46+25</f>
        <v>30484</v>
      </c>
      <c r="HT22" s="192">
        <f>'РБ ВВ 10(2025)| FIT18'!HT46+25</f>
        <v>31424</v>
      </c>
      <c r="HU22" s="192">
        <f>'РБ ВВ 10(2025)| FIT18'!HU46+25</f>
        <v>31424</v>
      </c>
      <c r="HV22" s="192">
        <f>'РБ ВВ 10(2025)| FIT18'!HV46+25</f>
        <v>30484</v>
      </c>
      <c r="HW22" s="192">
        <f>'РБ ВВ 10(2025)| FIT18'!HW46+25</f>
        <v>30484</v>
      </c>
      <c r="HX22" s="192">
        <f>'РБ ВВ 10(2025)| FIT18'!HX46+25</f>
        <v>30484</v>
      </c>
      <c r="HY22" s="192">
        <f>'РБ ВВ 10(2025)| FIT18'!HY46+25</f>
        <v>30484</v>
      </c>
      <c r="HZ22" s="192">
        <f>'РБ ВВ 10(2025)| FIT18'!HZ46+25</f>
        <v>30484</v>
      </c>
      <c r="IA22" s="192">
        <f>'РБ ВВ 10(2025)| FIT18'!IA46+25</f>
        <v>31424</v>
      </c>
      <c r="IB22" s="192">
        <f>'РБ ВВ 10(2025)| FIT18'!IB46+25</f>
        <v>31424</v>
      </c>
      <c r="IC22" s="192">
        <f>'РБ ВВ 10(2025)| FIT18'!IC46+25</f>
        <v>30484</v>
      </c>
      <c r="ID22" s="192">
        <f>'РБ ВВ 10(2025)| FIT18'!ID46+25</f>
        <v>30484</v>
      </c>
      <c r="IE22" s="192">
        <f>'РБ ВВ 10(2025)| FIT18'!IE46+25</f>
        <v>30484</v>
      </c>
      <c r="IF22" s="192">
        <f>'РБ ВВ 10(2025)| FIT18'!IF46+25</f>
        <v>30484</v>
      </c>
      <c r="IG22" s="192">
        <f>'РБ ВВ 10(2025)| FIT18'!IG46+25</f>
        <v>30484</v>
      </c>
      <c r="IH22" s="192">
        <f>'РБ ВВ 10(2025)| FIT18'!IH46+25</f>
        <v>31424</v>
      </c>
      <c r="II22" s="192">
        <f>'РБ ВВ 10(2025)| FIT18'!II46+25</f>
        <v>31424</v>
      </c>
      <c r="IJ22" s="192">
        <f>'РБ ВВ 10(2025)| FIT18'!IJ46+25</f>
        <v>28996</v>
      </c>
      <c r="IK22" s="192">
        <f>'РБ ВВ 10(2025)| FIT18'!IK46+25</f>
        <v>28996</v>
      </c>
      <c r="IL22" s="192">
        <f>'РБ ВВ 10(2025)| FIT18'!IL46+25</f>
        <v>28996</v>
      </c>
      <c r="IM22" s="192">
        <f>'РБ ВВ 10(2025)| FIT18'!IM46+25</f>
        <v>28996</v>
      </c>
      <c r="IN22" s="192">
        <f>'РБ ВВ 10(2025)| FIT18'!IN46+25</f>
        <v>28996</v>
      </c>
      <c r="IO22" s="192">
        <f>'РБ ВВ 10(2025)| FIT18'!IO46+25</f>
        <v>30484</v>
      </c>
      <c r="IP22" s="192">
        <f>'РБ ВВ 10(2025)| FIT18'!IP46+25</f>
        <v>30484</v>
      </c>
      <c r="IQ22" s="192">
        <f>'РБ ВВ 10(2025)| FIT18'!IQ46+25</f>
        <v>28605</v>
      </c>
      <c r="IR22" s="192">
        <f>'РБ ВВ 10(2025)| FIT18'!IR46+25</f>
        <v>28605</v>
      </c>
      <c r="IS22" s="192">
        <f>'РБ ВВ 10(2025)| FIT18'!IS46+25</f>
        <v>28605</v>
      </c>
      <c r="IT22" s="192">
        <f>'РБ ВВ 10(2025)| FIT18'!IT46+25</f>
        <v>28605</v>
      </c>
      <c r="IU22" s="192">
        <f>'РБ ВВ 10(2025)| FIT18'!IU46+25</f>
        <v>28605</v>
      </c>
      <c r="IV22" s="192">
        <f>'РБ ВВ 10(2025)| FIT18'!IV46+25</f>
        <v>30484</v>
      </c>
      <c r="IW22" s="192">
        <f>'РБ ВВ 10(2025)| FIT18'!IW46+25</f>
        <v>30484</v>
      </c>
      <c r="IX22" s="192">
        <f>'РБ ВВ 10(2025)| FIT18'!IX46+25</f>
        <v>28605</v>
      </c>
      <c r="IY22" s="192">
        <f>'РБ ВВ 10(2025)| FIT18'!IY46+25</f>
        <v>28605</v>
      </c>
      <c r="IZ22" s="192">
        <f>'РБ ВВ 10(2025)| FIT18'!IZ46+25</f>
        <v>28605</v>
      </c>
      <c r="JA22" s="192">
        <f>'РБ ВВ 10(2025)| FIT18'!JA46+25</f>
        <v>28605</v>
      </c>
      <c r="JB22" s="192">
        <f>'РБ ВВ 10(2025)| FIT18'!JB46+25</f>
        <v>28605</v>
      </c>
      <c r="JC22" s="192">
        <f>'РБ ВВ 10(2025)| FIT18'!JC46+25</f>
        <v>30484</v>
      </c>
      <c r="JD22" s="192">
        <f>'РБ ВВ 10(2025)| FIT18'!JD46+25</f>
        <v>30484</v>
      </c>
      <c r="JE22" s="192">
        <f>'РБ ВВ 10(2025)| FIT18'!JE46+25</f>
        <v>28605</v>
      </c>
      <c r="JF22" s="192">
        <f>'РБ ВВ 10(2025)| FIT18'!JF46+25</f>
        <v>28605</v>
      </c>
      <c r="JG22" s="192">
        <f>'РБ ВВ 10(2025)| FIT18'!JG46+25</f>
        <v>28605</v>
      </c>
      <c r="JH22" s="192">
        <f>'РБ ВВ 10(2025)| FIT18'!JH46+25</f>
        <v>28605</v>
      </c>
      <c r="JI22" s="192">
        <f>'РБ ВВ 10(2025)| FIT18'!JI46+25</f>
        <v>28605</v>
      </c>
      <c r="JJ22" s="192">
        <f>'РБ ВВ 10(2025)| FIT18'!JJ46+25</f>
        <v>30484</v>
      </c>
      <c r="JK22" s="192">
        <f>'РБ ВВ 10(2025)| FIT18'!JK46+25</f>
        <v>30484</v>
      </c>
      <c r="JL22" s="192">
        <f>'РБ ВВ 10(2025)| FIT18'!JL46+25</f>
        <v>28605</v>
      </c>
      <c r="JM22" s="192">
        <f>'РБ ВВ 10(2025)| FIT18'!JM46+25</f>
        <v>28605</v>
      </c>
      <c r="JN22" s="192">
        <f>'РБ ВВ 10(2025)| FIT18'!JN46+25</f>
        <v>28605</v>
      </c>
      <c r="JO22" s="192">
        <f>'РБ ВВ 10(2025)| FIT18'!JO46+25</f>
        <v>28605</v>
      </c>
      <c r="JP22" s="192">
        <f>'РБ ВВ 10(2025)| FIT18'!JP46+25</f>
        <v>28605</v>
      </c>
      <c r="JQ22" s="192">
        <f>'РБ ВВ 10(2025)| FIT18'!JQ46+25</f>
        <v>30484</v>
      </c>
      <c r="JR22" s="192">
        <f>'РБ ВВ 10(2025)| FIT18'!JR46+25</f>
        <v>30484</v>
      </c>
      <c r="JS22" s="192">
        <f>'РБ ВВ 10(2025)| FIT18'!JS46+25</f>
        <v>29545</v>
      </c>
      <c r="JT22" s="192">
        <f>'РБ ВВ 10(2025)| FIT18'!JT46+25</f>
        <v>29545</v>
      </c>
      <c r="JU22" s="192">
        <f>'РБ ВВ 10(2025)| FIT18'!JU46+25</f>
        <v>29545</v>
      </c>
      <c r="JV22" s="192">
        <f>'РБ ВВ 10(2025)| FIT18'!JV46+25</f>
        <v>29545</v>
      </c>
    </row>
    <row r="23" spans="1:282" s="50" customFormat="1" x14ac:dyDescent="0.2">
      <c r="A23" s="42" t="s">
        <v>87</v>
      </c>
      <c r="B23" s="192"/>
      <c r="C23" s="192"/>
      <c r="D23" s="192"/>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c r="CG23" s="192"/>
      <c r="CH23" s="192"/>
      <c r="CI23" s="192"/>
      <c r="CJ23" s="192"/>
      <c r="CK23" s="192"/>
      <c r="CL23" s="192"/>
      <c r="CM23" s="192"/>
      <c r="CN23" s="192"/>
      <c r="CO23" s="192"/>
      <c r="CP23" s="192"/>
      <c r="CQ23" s="192"/>
      <c r="CR23" s="192"/>
      <c r="CS23" s="192"/>
      <c r="CT23" s="192"/>
      <c r="CU23" s="192"/>
      <c r="CV23" s="192"/>
      <c r="CW23" s="192"/>
      <c r="CX23" s="192"/>
      <c r="CY23" s="192"/>
      <c r="CZ23" s="192"/>
      <c r="DA23" s="192"/>
      <c r="DB23" s="192"/>
      <c r="DC23" s="192"/>
      <c r="DD23" s="192"/>
      <c r="DE23" s="192"/>
      <c r="DF23" s="192"/>
      <c r="DG23" s="192"/>
      <c r="DH23" s="192"/>
      <c r="DI23" s="192"/>
      <c r="DJ23" s="192"/>
      <c r="DK23" s="192"/>
      <c r="DL23" s="192"/>
      <c r="DM23" s="192"/>
      <c r="DN23" s="192"/>
      <c r="DO23" s="192"/>
      <c r="DP23" s="192"/>
      <c r="DQ23" s="192"/>
      <c r="DR23" s="192"/>
      <c r="DS23" s="192"/>
      <c r="DT23" s="192"/>
      <c r="DU23" s="192"/>
      <c r="DV23" s="192"/>
      <c r="DW23" s="192"/>
      <c r="DX23" s="192"/>
      <c r="DY23" s="192"/>
      <c r="DZ23" s="192"/>
      <c r="EA23" s="192"/>
      <c r="EB23" s="192"/>
      <c r="EC23" s="192"/>
      <c r="ED23" s="192"/>
      <c r="EE23" s="192"/>
      <c r="EF23" s="192"/>
      <c r="EG23" s="192"/>
      <c r="EH23" s="192"/>
      <c r="EI23" s="192"/>
      <c r="EJ23" s="192"/>
      <c r="EK23" s="192"/>
      <c r="EL23" s="192"/>
      <c r="EM23" s="192"/>
      <c r="EN23" s="192"/>
      <c r="EO23" s="192"/>
      <c r="EP23" s="192"/>
      <c r="EQ23" s="192"/>
      <c r="ER23" s="192"/>
      <c r="ES23" s="192"/>
      <c r="ET23" s="192"/>
      <c r="EU23" s="192"/>
      <c r="EV23" s="192"/>
      <c r="EW23" s="192"/>
      <c r="EX23" s="192"/>
      <c r="EY23" s="192"/>
      <c r="EZ23" s="192"/>
      <c r="FA23" s="192"/>
      <c r="FB23" s="192"/>
      <c r="FC23" s="192"/>
      <c r="FD23" s="192"/>
      <c r="FE23" s="192"/>
      <c r="FF23" s="192"/>
      <c r="FG23" s="192"/>
      <c r="FH23" s="192"/>
      <c r="FI23" s="192"/>
      <c r="FJ23" s="192"/>
      <c r="FK23" s="192"/>
      <c r="FL23" s="192"/>
      <c r="FM23" s="192"/>
      <c r="FN23" s="192"/>
      <c r="FO23" s="192"/>
      <c r="FP23" s="192"/>
      <c r="FQ23" s="192"/>
      <c r="FR23" s="192"/>
      <c r="FS23" s="192"/>
      <c r="FT23" s="192"/>
      <c r="FU23" s="192"/>
      <c r="FV23" s="192"/>
      <c r="FW23" s="192"/>
      <c r="FX23" s="192"/>
      <c r="FY23" s="192"/>
      <c r="FZ23" s="192"/>
      <c r="GA23" s="192"/>
      <c r="GB23" s="192"/>
      <c r="GC23" s="192"/>
      <c r="GD23" s="192"/>
      <c r="GE23" s="192"/>
      <c r="GF23" s="192"/>
      <c r="GG23" s="192"/>
      <c r="GH23" s="192"/>
      <c r="GI23" s="192"/>
      <c r="GJ23" s="192"/>
      <c r="GK23" s="192"/>
      <c r="GL23" s="192"/>
      <c r="GM23" s="192"/>
      <c r="GN23" s="192"/>
      <c r="GO23" s="192"/>
      <c r="GP23" s="192"/>
      <c r="GQ23" s="192"/>
      <c r="GR23" s="192"/>
      <c r="GS23" s="192"/>
      <c r="GT23" s="192"/>
      <c r="GU23" s="192"/>
      <c r="GV23" s="192"/>
      <c r="GW23" s="192"/>
      <c r="GX23" s="192"/>
      <c r="GY23" s="192"/>
      <c r="GZ23" s="192"/>
      <c r="HA23" s="192"/>
      <c r="HB23" s="192"/>
      <c r="HC23" s="192"/>
      <c r="HD23" s="192"/>
      <c r="HE23" s="192"/>
      <c r="HF23" s="192"/>
      <c r="HG23" s="192"/>
      <c r="HH23" s="192"/>
      <c r="HI23" s="192"/>
      <c r="HJ23" s="192"/>
      <c r="HK23" s="192"/>
      <c r="HL23" s="192"/>
      <c r="HM23" s="192"/>
      <c r="HN23" s="192"/>
      <c r="HO23" s="192"/>
      <c r="HP23" s="192"/>
      <c r="HQ23" s="192"/>
      <c r="HR23" s="192"/>
      <c r="HS23" s="192"/>
      <c r="HT23" s="192"/>
      <c r="HU23" s="192"/>
      <c r="HV23" s="192"/>
      <c r="HW23" s="192"/>
      <c r="HX23" s="192"/>
      <c r="HY23" s="192"/>
      <c r="HZ23" s="192"/>
      <c r="IA23" s="192"/>
      <c r="IB23" s="192"/>
      <c r="IC23" s="192"/>
      <c r="ID23" s="192"/>
      <c r="IE23" s="192"/>
      <c r="IF23" s="192"/>
      <c r="IG23" s="192"/>
      <c r="IH23" s="192"/>
      <c r="II23" s="192"/>
      <c r="IJ23" s="192"/>
      <c r="IK23" s="192"/>
      <c r="IL23" s="192"/>
      <c r="IM23" s="192"/>
      <c r="IN23" s="192"/>
      <c r="IO23" s="192"/>
      <c r="IP23" s="192"/>
      <c r="IQ23" s="192"/>
      <c r="IR23" s="192"/>
      <c r="IS23" s="192"/>
      <c r="IT23" s="192"/>
      <c r="IU23" s="192"/>
      <c r="IV23" s="192"/>
      <c r="IW23" s="192"/>
      <c r="IX23" s="192"/>
      <c r="IY23" s="192"/>
      <c r="IZ23" s="192"/>
      <c r="JA23" s="192"/>
      <c r="JB23" s="192"/>
      <c r="JC23" s="192"/>
      <c r="JD23" s="192"/>
      <c r="JE23" s="192"/>
      <c r="JF23" s="192"/>
      <c r="JG23" s="192"/>
      <c r="JH23" s="192"/>
      <c r="JI23" s="192"/>
      <c r="JJ23" s="192"/>
      <c r="JK23" s="192"/>
      <c r="JL23" s="192"/>
      <c r="JM23" s="192"/>
      <c r="JN23" s="192"/>
      <c r="JO23" s="192"/>
      <c r="JP23" s="192"/>
      <c r="JQ23" s="192"/>
      <c r="JR23" s="192"/>
      <c r="JS23" s="192"/>
      <c r="JT23" s="192"/>
      <c r="JU23" s="192"/>
      <c r="JV23" s="192"/>
    </row>
    <row r="24" spans="1:282" s="50" customFormat="1" x14ac:dyDescent="0.2">
      <c r="A24" s="88" t="s">
        <v>88</v>
      </c>
      <c r="B24" s="192" t="e">
        <f>'РБ ВВ 10(2025)| FIT18'!B48+25</f>
        <v>#REF!</v>
      </c>
      <c r="C24" s="192" t="e">
        <f>'РБ ВВ 10(2025)| FIT18'!C48+25</f>
        <v>#REF!</v>
      </c>
      <c r="D24" s="192" t="e">
        <f>'РБ ВВ 10(2025)| FIT18'!D48+25</f>
        <v>#REF!</v>
      </c>
      <c r="E24" s="192" t="e">
        <f>'РБ ВВ 10(2025)| FIT18'!E48+25</f>
        <v>#REF!</v>
      </c>
      <c r="F24" s="192" t="e">
        <f>'РБ ВВ 10(2025)| FIT18'!F48+25</f>
        <v>#REF!</v>
      </c>
      <c r="G24" s="192" t="e">
        <f>'РБ ВВ 10(2025)| FIT18'!G48+25</f>
        <v>#REF!</v>
      </c>
      <c r="H24" s="192">
        <f>'РБ ВВ 10(2025)| FIT18'!H48+25</f>
        <v>93594</v>
      </c>
      <c r="I24" s="192">
        <f>'РБ ВВ 10(2025)| FIT18'!I48+25</f>
        <v>104947</v>
      </c>
      <c r="J24" s="192">
        <f>'РБ ВВ 10(2025)| FIT18'!J48+25</f>
        <v>104947</v>
      </c>
      <c r="K24" s="192">
        <f>'РБ ВВ 10(2025)| FIT18'!K48+25</f>
        <v>104947</v>
      </c>
      <c r="L24" s="192">
        <f>'РБ ВВ 10(2025)| FIT18'!L48+25</f>
        <v>99466</v>
      </c>
      <c r="M24" s="192">
        <f>'РБ ВВ 10(2025)| FIT18'!M48+25</f>
        <v>99466</v>
      </c>
      <c r="N24" s="192">
        <f>'РБ ВВ 10(2025)| FIT18'!N48+25</f>
        <v>99466</v>
      </c>
      <c r="O24" s="192">
        <f>'РБ ВВ 10(2025)| FIT18'!O48+25</f>
        <v>99466</v>
      </c>
      <c r="P24" s="192">
        <f>'РБ ВВ 10(2025)| FIT18'!P48+25</f>
        <v>99466</v>
      </c>
      <c r="Q24" s="192">
        <f>'РБ ВВ 10(2025)| FIT18'!Q48+25</f>
        <v>99466</v>
      </c>
      <c r="R24" s="192">
        <f>'РБ ВВ 10(2025)| FIT18'!R48+25</f>
        <v>73158</v>
      </c>
      <c r="S24" s="192">
        <f>'РБ ВВ 10(2025)| FIT18'!S48+25</f>
        <v>60238</v>
      </c>
      <c r="T24" s="192">
        <f>'РБ ВВ 10(2025)| FIT18'!T48+25</f>
        <v>60238</v>
      </c>
      <c r="U24" s="192">
        <f>'РБ ВВ 10(2025)| FIT18'!U48+25</f>
        <v>60238</v>
      </c>
      <c r="V24" s="192">
        <f>'РБ ВВ 10(2025)| FIT18'!V48+25</f>
        <v>60238</v>
      </c>
      <c r="W24" s="192">
        <f>'РБ ВВ 10(2025)| FIT18'!W48+25</f>
        <v>60238</v>
      </c>
      <c r="X24" s="192">
        <f>'РБ ВВ 10(2025)| FIT18'!X48+25</f>
        <v>61804</v>
      </c>
      <c r="Y24" s="192">
        <f>'РБ ВВ 10(2025)| FIT18'!Y48+25</f>
        <v>61804</v>
      </c>
      <c r="Z24" s="192">
        <f>'РБ ВВ 10(2025)| FIT18'!Z48+25</f>
        <v>61804</v>
      </c>
      <c r="AA24" s="192">
        <f>'РБ ВВ 10(2025)| FIT18'!AA48+25</f>
        <v>61804</v>
      </c>
      <c r="AB24" s="192">
        <f>'РБ ВВ 10(2025)| FIT18'!AB48+25</f>
        <v>61804</v>
      </c>
      <c r="AC24" s="192">
        <f>'РБ ВВ 10(2025)| FIT18'!AC48+25</f>
        <v>60238</v>
      </c>
      <c r="AD24" s="192">
        <f>'РБ ВВ 10(2025)| FIT18'!AD48+25</f>
        <v>60238</v>
      </c>
      <c r="AE24" s="192">
        <f>'РБ ВВ 10(2025)| FIT18'!AE48+25</f>
        <v>60238</v>
      </c>
      <c r="AF24" s="192">
        <f>'РБ ВВ 10(2025)| FIT18'!AF48+25</f>
        <v>60238</v>
      </c>
      <c r="AG24" s="192">
        <f>'РБ ВВ 10(2025)| FIT18'!AG48+25</f>
        <v>60238</v>
      </c>
      <c r="AH24" s="192">
        <f>'РБ ВВ 10(2025)| FIT18'!AH48+25</f>
        <v>63370</v>
      </c>
      <c r="AI24" s="192">
        <f>'РБ ВВ 10(2025)| FIT18'!AI48+25</f>
        <v>63370</v>
      </c>
      <c r="AJ24" s="192">
        <f>'РБ ВВ 10(2025)| FIT18'!AJ48+25</f>
        <v>63370</v>
      </c>
      <c r="AK24" s="192">
        <f>'РБ ВВ 10(2025)| FIT18'!AK48+25</f>
        <v>63370</v>
      </c>
      <c r="AL24" s="192">
        <f>'РБ ВВ 10(2025)| FIT18'!AL48+25</f>
        <v>63370</v>
      </c>
      <c r="AM24" s="192">
        <f>'РБ ВВ 10(2025)| FIT18'!AM48+25</f>
        <v>64936</v>
      </c>
      <c r="AN24" s="192">
        <f>'РБ ВВ 10(2025)| FIT18'!AN48+25</f>
        <v>66894</v>
      </c>
      <c r="AO24" s="192">
        <f>'РБ ВВ 10(2025)| FIT18'!AO48+25</f>
        <v>75115</v>
      </c>
      <c r="AP24" s="192">
        <f>'РБ ВВ 10(2025)| FIT18'!AP48+25</f>
        <v>75115</v>
      </c>
      <c r="AQ24" s="192">
        <f>'РБ ВВ 10(2025)| FIT18'!AQ48+25</f>
        <v>75115</v>
      </c>
      <c r="AR24" s="192">
        <f>'РБ ВВ 10(2025)| FIT18'!AR48+25</f>
        <v>75115</v>
      </c>
      <c r="AS24" s="192">
        <f>'РБ ВВ 10(2025)| FIT18'!AS48+25</f>
        <v>75115</v>
      </c>
      <c r="AT24" s="192">
        <f>'РБ ВВ 10(2025)| FIT18'!AT48+25</f>
        <v>75115</v>
      </c>
      <c r="AU24" s="192">
        <f>'РБ ВВ 10(2025)| FIT18'!AU48+25</f>
        <v>75115</v>
      </c>
      <c r="AV24" s="192">
        <f>'РБ ВВ 10(2025)| FIT18'!AV48+25</f>
        <v>75115</v>
      </c>
      <c r="AW24" s="192">
        <f>'РБ ВВ 10(2025)| FIT18'!AW48+25</f>
        <v>75115</v>
      </c>
      <c r="AX24" s="192">
        <f>'РБ ВВ 10(2025)| FIT18'!AX48+25</f>
        <v>75115</v>
      </c>
      <c r="AY24" s="192">
        <f>'РБ ВВ 10(2025)| FIT18'!AY48+25</f>
        <v>73549</v>
      </c>
      <c r="AZ24" s="192">
        <f>'РБ ВВ 10(2025)| FIT18'!AZ48+25</f>
        <v>73549</v>
      </c>
      <c r="BA24" s="192">
        <f>'РБ ВВ 10(2025)| FIT18'!BA48+25</f>
        <v>75115</v>
      </c>
      <c r="BB24" s="192">
        <f>'РБ ВВ 10(2025)| FIT18'!BB48+25</f>
        <v>75115</v>
      </c>
      <c r="BC24" s="192">
        <f>'РБ ВВ 10(2025)| FIT18'!BC48+25</f>
        <v>76681</v>
      </c>
      <c r="BD24" s="192">
        <f>'РБ ВВ 10(2025)| FIT18'!BD48+25</f>
        <v>78639</v>
      </c>
      <c r="BE24" s="192">
        <f>'РБ ВВ 10(2025)| FIT18'!BE48+25</f>
        <v>78639</v>
      </c>
      <c r="BF24" s="192">
        <f>'РБ ВВ 10(2025)| FIT18'!BF48+25</f>
        <v>78639</v>
      </c>
      <c r="BG24" s="192">
        <f>'РБ ВВ 10(2025)| FIT18'!BG48+25</f>
        <v>78639</v>
      </c>
      <c r="BH24" s="192">
        <f>'РБ ВВ 10(2025)| FIT18'!BH48+25</f>
        <v>80596</v>
      </c>
      <c r="BI24" s="192">
        <f>'РБ ВВ 10(2025)| FIT18'!BI48+25</f>
        <v>82945</v>
      </c>
      <c r="BJ24" s="192">
        <f>'РБ ВВ 10(2025)| FIT18'!BJ48+25</f>
        <v>82945</v>
      </c>
      <c r="BK24" s="192">
        <f>'РБ ВВ 10(2025)| FIT18'!BK48+25</f>
        <v>80596</v>
      </c>
      <c r="BL24" s="192">
        <f>'РБ ВВ 10(2025)| FIT18'!BL48+25</f>
        <v>76681</v>
      </c>
      <c r="BM24" s="192">
        <f>'РБ ВВ 10(2025)| FIT18'!BM48+25</f>
        <v>76681</v>
      </c>
      <c r="BN24" s="192">
        <f>'РБ ВВ 10(2025)| FIT18'!BN48+25</f>
        <v>78639</v>
      </c>
      <c r="BO24" s="192">
        <f>'РБ ВВ 10(2025)| FIT18'!BO48+25</f>
        <v>78639</v>
      </c>
      <c r="BP24" s="192">
        <f>'РБ ВВ 10(2025)| FIT18'!BP48+25</f>
        <v>71983</v>
      </c>
      <c r="BQ24" s="192">
        <f>'РБ ВВ 10(2025)| FIT18'!BQ48+25</f>
        <v>72336</v>
      </c>
      <c r="BR24" s="192">
        <f>'РБ ВВ 10(2025)| FIT18'!BR48+25</f>
        <v>72336</v>
      </c>
      <c r="BS24" s="192">
        <f>'РБ ВВ 10(2025)| FIT18'!BS48+25</f>
        <v>72336</v>
      </c>
      <c r="BT24" s="192">
        <f>'РБ ВВ 10(2025)| FIT18'!BT48+25</f>
        <v>71161</v>
      </c>
      <c r="BU24" s="192">
        <f>'РБ ВВ 10(2025)| FIT18'!BU48+25</f>
        <v>71161</v>
      </c>
      <c r="BV24" s="192">
        <f>'РБ ВВ 10(2025)| FIT18'!BV48+25</f>
        <v>72336</v>
      </c>
      <c r="BW24" s="192">
        <f>'РБ ВВ 10(2025)| FIT18'!BW48+25</f>
        <v>72336</v>
      </c>
      <c r="BX24" s="192">
        <f>'РБ ВВ 10(2025)| FIT18'!BX48+25</f>
        <v>72336</v>
      </c>
      <c r="BY24" s="192">
        <f>'РБ ВВ 10(2025)| FIT18'!BY48+25</f>
        <v>63331</v>
      </c>
      <c r="BZ24" s="192">
        <f>'РБ ВВ 10(2025)| FIT18'!BZ48+25</f>
        <v>63331</v>
      </c>
      <c r="CA24" s="192">
        <f>'РБ ВВ 10(2025)| FIT18'!CA48+25</f>
        <v>63331</v>
      </c>
      <c r="CB24" s="192">
        <f>'РБ ВВ 10(2025)| FIT18'!CB48+25</f>
        <v>63331</v>
      </c>
      <c r="CC24" s="192">
        <f>'РБ ВВ 10(2025)| FIT18'!CC48+25</f>
        <v>63331</v>
      </c>
      <c r="CD24" s="192">
        <f>'РБ ВВ 10(2025)| FIT18'!CD48+25</f>
        <v>63331</v>
      </c>
      <c r="CE24" s="192">
        <f>'РБ ВВ 10(2025)| FIT18'!CE48+25</f>
        <v>63331</v>
      </c>
      <c r="CF24" s="192">
        <f>'РБ ВВ 10(2025)| FIT18'!CF48+25</f>
        <v>63331</v>
      </c>
      <c r="CG24" s="192">
        <f>'РБ ВВ 10(2025)| FIT18'!CG48+25</f>
        <v>63331</v>
      </c>
      <c r="CH24" s="192">
        <f>'РБ ВВ 10(2025)| FIT18'!CH48+25</f>
        <v>63331</v>
      </c>
      <c r="CI24" s="192">
        <f>'РБ ВВ 10(2025)| FIT18'!CI48+25</f>
        <v>63331</v>
      </c>
      <c r="CJ24" s="192">
        <f>'РБ ВВ 10(2025)| FIT18'!CJ48+25</f>
        <v>63331</v>
      </c>
      <c r="CK24" s="192">
        <f>'РБ ВВ 10(2025)| FIT18'!CK48+25</f>
        <v>63331</v>
      </c>
      <c r="CL24" s="192">
        <f>'РБ ВВ 10(2025)| FIT18'!CL48+25</f>
        <v>63331</v>
      </c>
      <c r="CM24" s="192">
        <f>'РБ ВВ 10(2025)| FIT18'!CM48+25</f>
        <v>63331</v>
      </c>
      <c r="CN24" s="192">
        <f>'РБ ВВ 10(2025)| FIT18'!CN48+25</f>
        <v>63331</v>
      </c>
      <c r="CO24" s="192">
        <f>'РБ ВВ 10(2025)| FIT18'!CO48+25</f>
        <v>63331</v>
      </c>
      <c r="CP24" s="192">
        <f>'РБ ВВ 10(2025)| FIT18'!CP48+25</f>
        <v>63331</v>
      </c>
      <c r="CQ24" s="192">
        <f>'РБ ВВ 10(2025)| FIT18'!CQ48+25</f>
        <v>63331</v>
      </c>
      <c r="CR24" s="192">
        <f>'РБ ВВ 10(2025)| FIT18'!CR48+25</f>
        <v>63331</v>
      </c>
      <c r="CS24" s="192">
        <f>'РБ ВВ 10(2025)| FIT18'!CS48+25</f>
        <v>63331</v>
      </c>
      <c r="CT24" s="192">
        <f>'РБ ВВ 10(2025)| FIT18'!CT48+25</f>
        <v>63331</v>
      </c>
      <c r="CU24" s="192">
        <f>'РБ ВВ 10(2025)| FIT18'!CU48+25</f>
        <v>63331</v>
      </c>
      <c r="CV24" s="192">
        <f>'РБ ВВ 10(2025)| FIT18'!CV48+25</f>
        <v>56010</v>
      </c>
      <c r="CW24" s="192">
        <f>'РБ ВВ 10(2025)| FIT18'!CW48+25</f>
        <v>56010</v>
      </c>
      <c r="CX24" s="192">
        <f>'РБ ВВ 10(2025)| FIT18'!CX48+25</f>
        <v>56401</v>
      </c>
      <c r="CY24" s="192">
        <f>'РБ ВВ 10(2025)| FIT18'!CY48+25</f>
        <v>56401</v>
      </c>
      <c r="CZ24" s="192">
        <f>'РБ ВВ 10(2025)| FIT18'!CZ48+25</f>
        <v>56010</v>
      </c>
      <c r="DA24" s="192">
        <f>'РБ ВВ 10(2025)| FIT18'!DA48+25</f>
        <v>56010</v>
      </c>
      <c r="DB24" s="192">
        <f>'РБ ВВ 10(2025)| FIT18'!DB48+25</f>
        <v>56010</v>
      </c>
      <c r="DC24" s="192">
        <f>'РБ ВВ 10(2025)| FIT18'!DC48+25</f>
        <v>56010</v>
      </c>
      <c r="DD24" s="192">
        <f>'РБ ВВ 10(2025)| FIT18'!DD48+25</f>
        <v>56010</v>
      </c>
      <c r="DE24" s="192">
        <f>'РБ ВВ 10(2025)| FIT18'!DE48+25</f>
        <v>56401</v>
      </c>
      <c r="DF24" s="192">
        <f>'РБ ВВ 10(2025)| FIT18'!DF48+25</f>
        <v>56401</v>
      </c>
      <c r="DG24" s="192">
        <f>'РБ ВВ 10(2025)| FIT18'!DG48+25</f>
        <v>56010</v>
      </c>
      <c r="DH24" s="192">
        <f>'РБ ВВ 10(2025)| FIT18'!DH48+25</f>
        <v>56010</v>
      </c>
      <c r="DI24" s="192">
        <f>'РБ ВВ 10(2025)| FIT18'!DI48+25</f>
        <v>56010</v>
      </c>
      <c r="DJ24" s="192">
        <f>'РБ ВВ 10(2025)| FIT18'!DJ48+25</f>
        <v>55227</v>
      </c>
      <c r="DK24" s="192">
        <f>'РБ ВВ 10(2025)| FIT18'!DK48+25</f>
        <v>55227</v>
      </c>
      <c r="DL24" s="192">
        <f>'РБ ВВ 10(2025)| FIT18'!DL48+25</f>
        <v>55775</v>
      </c>
      <c r="DM24" s="192">
        <f>'РБ ВВ 10(2025)| FIT18'!DM48+25</f>
        <v>55775</v>
      </c>
      <c r="DN24" s="192">
        <f>'РБ ВВ 10(2025)| FIT18'!DN48+25</f>
        <v>55227</v>
      </c>
      <c r="DO24" s="192">
        <f>'РБ ВВ 10(2025)| FIT18'!DO48+25</f>
        <v>55227</v>
      </c>
      <c r="DP24" s="192">
        <f>'РБ ВВ 10(2025)| FIT18'!DP48+25</f>
        <v>55227</v>
      </c>
      <c r="DQ24" s="192">
        <f>'РБ ВВ 10(2025)| FIT18'!DQ48+25</f>
        <v>55227</v>
      </c>
      <c r="DR24" s="192">
        <f>'РБ ВВ 10(2025)| FIT18'!DR48+25</f>
        <v>55227</v>
      </c>
      <c r="DS24" s="192">
        <f>'РБ ВВ 10(2025)| FIT18'!DS48+25</f>
        <v>55775</v>
      </c>
      <c r="DT24" s="192">
        <f>'РБ ВВ 10(2025)| FIT18'!DT48+25</f>
        <v>55775</v>
      </c>
      <c r="DU24" s="192">
        <f>'РБ ВВ 10(2025)| FIT18'!DU48+25</f>
        <v>55227</v>
      </c>
      <c r="DV24" s="192">
        <f>'РБ ВВ 10(2025)| FIT18'!DV48+25</f>
        <v>55227</v>
      </c>
      <c r="DW24" s="192">
        <f>'РБ ВВ 10(2025)| FIT18'!DW48+25</f>
        <v>55227</v>
      </c>
      <c r="DX24" s="192">
        <f>'РБ ВВ 10(2025)| FIT18'!DX48+25</f>
        <v>55227</v>
      </c>
      <c r="DY24" s="192">
        <f>'РБ ВВ 10(2025)| FIT18'!DY48+25</f>
        <v>56010</v>
      </c>
      <c r="DZ24" s="192">
        <f>'РБ ВВ 10(2025)| FIT18'!DZ48+25</f>
        <v>55775</v>
      </c>
      <c r="EA24" s="192">
        <f>'РБ ВВ 10(2025)| FIT18'!EA48+25</f>
        <v>55775</v>
      </c>
      <c r="EB24" s="192">
        <f>'РБ ВВ 10(2025)| FIT18'!EB48+25</f>
        <v>55775</v>
      </c>
      <c r="EC24" s="192">
        <f>'РБ ВВ 10(2025)| FIT18'!EC48+25</f>
        <v>54835</v>
      </c>
      <c r="ED24" s="192">
        <f>'РБ ВВ 10(2025)| FIT18'!ED48+25</f>
        <v>54835</v>
      </c>
      <c r="EE24" s="192">
        <f>'РБ ВВ 10(2025)| FIT18'!EE48+25</f>
        <v>54835</v>
      </c>
      <c r="EF24" s="192">
        <f>'РБ ВВ 10(2025)| FIT18'!EF48+25</f>
        <v>54835</v>
      </c>
      <c r="EG24" s="192">
        <f>'РБ ВВ 10(2025)| FIT18'!EG48+25</f>
        <v>54835</v>
      </c>
      <c r="EH24" s="192">
        <f>'РБ ВВ 10(2025)| FIT18'!EH48+25</f>
        <v>55775</v>
      </c>
      <c r="EI24" s="192">
        <f>'РБ ВВ 10(2025)| FIT18'!EI48+25</f>
        <v>55775</v>
      </c>
      <c r="EJ24" s="192">
        <f>'РБ ВВ 10(2025)| FIT18'!EJ48+25</f>
        <v>55775</v>
      </c>
      <c r="EK24" s="192">
        <f>'РБ ВВ 10(2025)| FIT18'!EK48+25</f>
        <v>54601</v>
      </c>
      <c r="EL24" s="192">
        <f>'РБ ВВ 10(2025)| FIT18'!EL48+25</f>
        <v>54601</v>
      </c>
      <c r="EM24" s="192">
        <f>'РБ ВВ 10(2025)| FIT18'!EM48+25</f>
        <v>54601</v>
      </c>
      <c r="EN24" s="192">
        <f>'РБ ВВ 10(2025)| FIT18'!EN48+25</f>
        <v>54835</v>
      </c>
      <c r="EO24" s="192">
        <f>'РБ ВВ 10(2025)| FIT18'!EO48+25</f>
        <v>54835</v>
      </c>
      <c r="EP24" s="192">
        <f>'РБ ВВ 10(2025)| FIT18'!EP48+25</f>
        <v>54601</v>
      </c>
      <c r="EQ24" s="192">
        <f>'РБ ВВ 10(2025)| FIT18'!EQ48+25</f>
        <v>54601</v>
      </c>
      <c r="ER24" s="192">
        <f>'РБ ВВ 10(2025)| FIT18'!ER48+25</f>
        <v>54601</v>
      </c>
      <c r="ES24" s="192">
        <f>'РБ ВВ 10(2025)| FIT18'!ES48+25</f>
        <v>54601</v>
      </c>
      <c r="ET24" s="192">
        <f>'РБ ВВ 10(2025)| FIT18'!ET48+25</f>
        <v>54601</v>
      </c>
      <c r="EU24" s="192">
        <f>'РБ ВВ 10(2025)| FIT18'!EU48+25</f>
        <v>54835</v>
      </c>
      <c r="EV24" s="192">
        <f>'РБ ВВ 10(2025)| FIT18'!EV48+25</f>
        <v>54835</v>
      </c>
      <c r="EW24" s="192">
        <f>'РБ ВВ 10(2025)| FIT18'!EW48+25</f>
        <v>54601</v>
      </c>
      <c r="EX24" s="192">
        <f>'РБ ВВ 10(2025)| FIT18'!EX48+25</f>
        <v>54601</v>
      </c>
      <c r="EY24" s="192">
        <f>'РБ ВВ 10(2025)| FIT18'!EY48+25</f>
        <v>54601</v>
      </c>
      <c r="EZ24" s="192">
        <f>'РБ ВВ 10(2025)| FIT18'!EZ48+25</f>
        <v>54601</v>
      </c>
      <c r="FA24" s="192">
        <f>'РБ ВВ 10(2025)| FIT18'!FA48+25</f>
        <v>54601</v>
      </c>
      <c r="FB24" s="192">
        <f>'РБ ВВ 10(2025)| FIT18'!FB48+25</f>
        <v>54835</v>
      </c>
      <c r="FC24" s="192">
        <f>'РБ ВВ 10(2025)| FIT18'!FC48+25</f>
        <v>54835</v>
      </c>
      <c r="FD24" s="192">
        <f>'РБ ВВ 10(2025)| FIT18'!FD48+25</f>
        <v>56010</v>
      </c>
      <c r="FE24" s="192">
        <f>'РБ ВВ 10(2025)| FIT18'!FE48+25</f>
        <v>54835</v>
      </c>
      <c r="FF24" s="192">
        <f>'РБ ВВ 10(2025)| FIT18'!FF48+25</f>
        <v>54835</v>
      </c>
      <c r="FG24" s="192">
        <f>'РБ ВВ 10(2025)| FIT18'!FG48+25</f>
        <v>54835</v>
      </c>
      <c r="FH24" s="192">
        <f>'РБ ВВ 10(2025)| FIT18'!FH48+25</f>
        <v>54835</v>
      </c>
      <c r="FI24" s="192">
        <f>'РБ ВВ 10(2025)| FIT18'!FI48+25</f>
        <v>60708</v>
      </c>
      <c r="FJ24" s="192">
        <f>'РБ ВВ 10(2025)| FIT18'!FJ48+25</f>
        <v>60708</v>
      </c>
      <c r="FK24" s="192">
        <f>'РБ ВВ 10(2025)| FIT18'!FK48+25</f>
        <v>60708</v>
      </c>
      <c r="FL24" s="192">
        <f>'РБ ВВ 10(2025)| FIT18'!FL48+25</f>
        <v>60708</v>
      </c>
      <c r="FM24" s="192">
        <f>'РБ ВВ 10(2025)| FIT18'!FM48+25</f>
        <v>60708</v>
      </c>
      <c r="FN24" s="192">
        <f>'РБ ВВ 10(2025)| FIT18'!FN48+25</f>
        <v>60708</v>
      </c>
      <c r="FO24" s="192">
        <f>'РБ ВВ 10(2025)| FIT18'!FO48+25</f>
        <v>60708</v>
      </c>
      <c r="FP24" s="192">
        <f>'РБ ВВ 10(2025)| FIT18'!FP48+25</f>
        <v>60708</v>
      </c>
      <c r="FQ24" s="192">
        <f>'РБ ВВ 10(2025)| FIT18'!FQ48+25</f>
        <v>60708</v>
      </c>
      <c r="FR24" s="192">
        <f>'РБ ВВ 10(2025)| FIT18'!FR48+25</f>
        <v>60708</v>
      </c>
      <c r="FS24" s="192">
        <f>'РБ ВВ 10(2025)| FIT18'!FS48+25</f>
        <v>60708</v>
      </c>
      <c r="FT24" s="192">
        <f>'РБ ВВ 10(2025)| FIT18'!FT48+25</f>
        <v>60708</v>
      </c>
      <c r="FU24" s="192">
        <f>'РБ ВВ 10(2025)| FIT18'!FU48+25</f>
        <v>60708</v>
      </c>
      <c r="FV24" s="192">
        <f>'РБ ВВ 10(2025)| FIT18'!FV48+25</f>
        <v>60708</v>
      </c>
      <c r="FW24" s="192">
        <f>'РБ ВВ 10(2025)| FIT18'!FW48+25</f>
        <v>60708</v>
      </c>
      <c r="FX24" s="192">
        <f>'РБ ВВ 10(2025)| FIT18'!FX48+25</f>
        <v>60708</v>
      </c>
      <c r="FY24" s="192">
        <f>'РБ ВВ 10(2025)| FIT18'!FY48+25</f>
        <v>60708</v>
      </c>
      <c r="FZ24" s="192">
        <f>'РБ ВВ 10(2025)| FIT18'!FZ48+25</f>
        <v>60708</v>
      </c>
      <c r="GA24" s="192">
        <f>'РБ ВВ 10(2025)| FIT18'!GA48+25</f>
        <v>60708</v>
      </c>
      <c r="GB24" s="192">
        <f>'РБ ВВ 10(2025)| FIT18'!GB48+25</f>
        <v>60708</v>
      </c>
      <c r="GC24" s="192">
        <f>'РБ ВВ 10(2025)| FIT18'!GC48+25</f>
        <v>60708</v>
      </c>
      <c r="GD24" s="192">
        <f>'РБ ВВ 10(2025)| FIT18'!GD48+25</f>
        <v>60708</v>
      </c>
      <c r="GE24" s="192">
        <f>'РБ ВВ 10(2025)| FIT18'!GE48+25</f>
        <v>60708</v>
      </c>
      <c r="GF24" s="192">
        <f>'РБ ВВ 10(2025)| FIT18'!GF48+25</f>
        <v>60708</v>
      </c>
      <c r="GG24" s="192">
        <f>'РБ ВВ 10(2025)| FIT18'!GG48+25</f>
        <v>54835</v>
      </c>
      <c r="GH24" s="192">
        <f>'РБ ВВ 10(2025)| FIT18'!GH48+25</f>
        <v>54835</v>
      </c>
      <c r="GI24" s="192">
        <f>'РБ ВВ 10(2025)| FIT18'!GI48+25</f>
        <v>62196</v>
      </c>
      <c r="GJ24" s="192">
        <f>'РБ ВВ 10(2025)| FIT18'!GJ48+25</f>
        <v>62196</v>
      </c>
      <c r="GK24" s="192">
        <f>'РБ ВВ 10(2025)| FIT18'!GK48+25</f>
        <v>62196</v>
      </c>
      <c r="GL24" s="192">
        <f>'РБ ВВ 10(2025)| FIT18'!GL48+25</f>
        <v>62196</v>
      </c>
      <c r="GM24" s="192">
        <f>'РБ ВВ 10(2025)| FIT18'!GM48+25</f>
        <v>62196</v>
      </c>
      <c r="GN24" s="192">
        <f>'РБ ВВ 10(2025)| FIT18'!GN48+25</f>
        <v>62196</v>
      </c>
      <c r="GO24" s="192">
        <f>'РБ ВВ 10(2025)| FIT18'!GO48+25</f>
        <v>62196</v>
      </c>
      <c r="GP24" s="192">
        <f>'РБ ВВ 10(2025)| FIT18'!GP48+25</f>
        <v>62196</v>
      </c>
      <c r="GQ24" s="192">
        <f>'РБ ВВ 10(2025)| FIT18'!GQ48+25</f>
        <v>62196</v>
      </c>
      <c r="GR24" s="192">
        <f>'РБ ВВ 10(2025)| FIT18'!GR48+25</f>
        <v>62196</v>
      </c>
      <c r="GS24" s="192">
        <f>'РБ ВВ 10(2025)| FIT18'!GS48+25</f>
        <v>57498</v>
      </c>
      <c r="GT24" s="192">
        <f>'РБ ВВ 10(2025)| FIT18'!GT48+25</f>
        <v>57498</v>
      </c>
      <c r="GU24" s="192">
        <f>'РБ ВВ 10(2025)| FIT18'!GU48+25</f>
        <v>57498</v>
      </c>
      <c r="GV24" s="192">
        <f>'РБ ВВ 10(2025)| FIT18'!GV48+25</f>
        <v>57498</v>
      </c>
      <c r="GW24" s="192">
        <f>'РБ ВВ 10(2025)| FIT18'!GW48+25</f>
        <v>57889</v>
      </c>
      <c r="GX24" s="192">
        <f>'РБ ВВ 10(2025)| FIT18'!GX48+25</f>
        <v>57889</v>
      </c>
      <c r="GY24" s="192">
        <f>'РБ ВВ 10(2025)| FIT18'!GY48+25</f>
        <v>58829</v>
      </c>
      <c r="GZ24" s="192">
        <f>'РБ ВВ 10(2025)| FIT18'!GZ48+25</f>
        <v>58829</v>
      </c>
      <c r="HA24" s="192">
        <f>'РБ ВВ 10(2025)| FIT18'!HA48+25</f>
        <v>57889</v>
      </c>
      <c r="HB24" s="192">
        <f>'РБ ВВ 10(2025)| FIT18'!HB48+25</f>
        <v>57889</v>
      </c>
      <c r="HC24" s="192">
        <f>'РБ ВВ 10(2025)| FIT18'!HC48+25</f>
        <v>57889</v>
      </c>
      <c r="HD24" s="192">
        <f>'РБ ВВ 10(2025)| FIT18'!HD48+25</f>
        <v>57889</v>
      </c>
      <c r="HE24" s="192">
        <f>'РБ ВВ 10(2025)| FIT18'!HE48+25</f>
        <v>57889</v>
      </c>
      <c r="HF24" s="192">
        <f>'РБ ВВ 10(2025)| FIT18'!HF48+25</f>
        <v>58829</v>
      </c>
      <c r="HG24" s="192">
        <f>'РБ ВВ 10(2025)| FIT18'!HG48+25</f>
        <v>58829</v>
      </c>
      <c r="HH24" s="192">
        <f>'РБ ВВ 10(2025)| FIT18'!HH48+25</f>
        <v>57889</v>
      </c>
      <c r="HI24" s="192">
        <f>'РБ ВВ 10(2025)| FIT18'!HI48+25</f>
        <v>57889</v>
      </c>
      <c r="HJ24" s="192">
        <f>'РБ ВВ 10(2025)| FIT18'!HJ48+25</f>
        <v>57889</v>
      </c>
      <c r="HK24" s="192">
        <f>'РБ ВВ 10(2025)| FIT18'!HK48+25</f>
        <v>57889</v>
      </c>
      <c r="HL24" s="192">
        <f>'РБ ВВ 10(2025)| FIT18'!HL48+25</f>
        <v>57889</v>
      </c>
      <c r="HM24" s="192">
        <f>'РБ ВВ 10(2025)| FIT18'!HM48+25</f>
        <v>56010</v>
      </c>
      <c r="HN24" s="192">
        <f>'РБ ВВ 10(2025)| FIT18'!HN48+25</f>
        <v>58829</v>
      </c>
      <c r="HO24" s="192">
        <f>'РБ ВВ 10(2025)| FIT18'!HO48+25</f>
        <v>57889</v>
      </c>
      <c r="HP24" s="192">
        <f>'РБ ВВ 10(2025)| FIT18'!HP48+25</f>
        <v>57889</v>
      </c>
      <c r="HQ24" s="192">
        <f>'РБ ВВ 10(2025)| FIT18'!HQ48+25</f>
        <v>57889</v>
      </c>
      <c r="HR24" s="192">
        <f>'РБ ВВ 10(2025)| FIT18'!HR48+25</f>
        <v>57889</v>
      </c>
      <c r="HS24" s="192">
        <f>'РБ ВВ 10(2025)| FIT18'!HS48+25</f>
        <v>57889</v>
      </c>
      <c r="HT24" s="192">
        <f>'РБ ВВ 10(2025)| FIT18'!HT48+25</f>
        <v>58829</v>
      </c>
      <c r="HU24" s="192">
        <f>'РБ ВВ 10(2025)| FIT18'!HU48+25</f>
        <v>58829</v>
      </c>
      <c r="HV24" s="192">
        <f>'РБ ВВ 10(2025)| FIT18'!HV48+25</f>
        <v>57889</v>
      </c>
      <c r="HW24" s="192">
        <f>'РБ ВВ 10(2025)| FIT18'!HW48+25</f>
        <v>57889</v>
      </c>
      <c r="HX24" s="192">
        <f>'РБ ВВ 10(2025)| FIT18'!HX48+25</f>
        <v>57889</v>
      </c>
      <c r="HY24" s="192">
        <f>'РБ ВВ 10(2025)| FIT18'!HY48+25</f>
        <v>57889</v>
      </c>
      <c r="HZ24" s="192">
        <f>'РБ ВВ 10(2025)| FIT18'!HZ48+25</f>
        <v>57889</v>
      </c>
      <c r="IA24" s="192">
        <f>'РБ ВВ 10(2025)| FIT18'!IA48+25</f>
        <v>58829</v>
      </c>
      <c r="IB24" s="192">
        <f>'РБ ВВ 10(2025)| FIT18'!IB48+25</f>
        <v>58829</v>
      </c>
      <c r="IC24" s="192">
        <f>'РБ ВВ 10(2025)| FIT18'!IC48+25</f>
        <v>57889</v>
      </c>
      <c r="ID24" s="192">
        <f>'РБ ВВ 10(2025)| FIT18'!ID48+25</f>
        <v>57889</v>
      </c>
      <c r="IE24" s="192">
        <f>'РБ ВВ 10(2025)| FIT18'!IE48+25</f>
        <v>57889</v>
      </c>
      <c r="IF24" s="192">
        <f>'РБ ВВ 10(2025)| FIT18'!IF48+25</f>
        <v>57889</v>
      </c>
      <c r="IG24" s="192">
        <f>'РБ ВВ 10(2025)| FIT18'!IG48+25</f>
        <v>57889</v>
      </c>
      <c r="IH24" s="192">
        <f>'РБ ВВ 10(2025)| FIT18'!IH48+25</f>
        <v>58829</v>
      </c>
      <c r="II24" s="192">
        <f>'РБ ВВ 10(2025)| FIT18'!II48+25</f>
        <v>58829</v>
      </c>
      <c r="IJ24" s="192">
        <f>'РБ ВВ 10(2025)| FIT18'!IJ48+25</f>
        <v>56401</v>
      </c>
      <c r="IK24" s="192">
        <f>'РБ ВВ 10(2025)| FIT18'!IK48+25</f>
        <v>56401</v>
      </c>
      <c r="IL24" s="192">
        <f>'РБ ВВ 10(2025)| FIT18'!IL48+25</f>
        <v>56401</v>
      </c>
      <c r="IM24" s="192">
        <f>'РБ ВВ 10(2025)| FIT18'!IM48+25</f>
        <v>56401</v>
      </c>
      <c r="IN24" s="192">
        <f>'РБ ВВ 10(2025)| FIT18'!IN48+25</f>
        <v>56401</v>
      </c>
      <c r="IO24" s="192">
        <f>'РБ ВВ 10(2025)| FIT18'!IO48+25</f>
        <v>57889</v>
      </c>
      <c r="IP24" s="192">
        <f>'РБ ВВ 10(2025)| FIT18'!IP48+25</f>
        <v>57889</v>
      </c>
      <c r="IQ24" s="192">
        <f>'РБ ВВ 10(2025)| FIT18'!IQ48+25</f>
        <v>56010</v>
      </c>
      <c r="IR24" s="192">
        <f>'РБ ВВ 10(2025)| FIT18'!IR48+25</f>
        <v>56010</v>
      </c>
      <c r="IS24" s="192">
        <f>'РБ ВВ 10(2025)| FIT18'!IS48+25</f>
        <v>56010</v>
      </c>
      <c r="IT24" s="192">
        <f>'РБ ВВ 10(2025)| FIT18'!IT48+25</f>
        <v>56010</v>
      </c>
      <c r="IU24" s="192">
        <f>'РБ ВВ 10(2025)| FIT18'!IU48+25</f>
        <v>56010</v>
      </c>
      <c r="IV24" s="192">
        <f>'РБ ВВ 10(2025)| FIT18'!IV48+25</f>
        <v>57889</v>
      </c>
      <c r="IW24" s="192">
        <f>'РБ ВВ 10(2025)| FIT18'!IW48+25</f>
        <v>57889</v>
      </c>
      <c r="IX24" s="192">
        <f>'РБ ВВ 10(2025)| FIT18'!IX48+25</f>
        <v>56010</v>
      </c>
      <c r="IY24" s="192">
        <f>'РБ ВВ 10(2025)| FIT18'!IY48+25</f>
        <v>56010</v>
      </c>
      <c r="IZ24" s="192">
        <f>'РБ ВВ 10(2025)| FIT18'!IZ48+25</f>
        <v>56010</v>
      </c>
      <c r="JA24" s="192">
        <f>'РБ ВВ 10(2025)| FIT18'!JA48+25</f>
        <v>56010</v>
      </c>
      <c r="JB24" s="192">
        <f>'РБ ВВ 10(2025)| FIT18'!JB48+25</f>
        <v>56010</v>
      </c>
      <c r="JC24" s="192">
        <f>'РБ ВВ 10(2025)| FIT18'!JC48+25</f>
        <v>57889</v>
      </c>
      <c r="JD24" s="192">
        <f>'РБ ВВ 10(2025)| FIT18'!JD48+25</f>
        <v>57889</v>
      </c>
      <c r="JE24" s="192">
        <f>'РБ ВВ 10(2025)| FIT18'!JE48+25</f>
        <v>56010</v>
      </c>
      <c r="JF24" s="192">
        <f>'РБ ВВ 10(2025)| FIT18'!JF48+25</f>
        <v>56010</v>
      </c>
      <c r="JG24" s="192">
        <f>'РБ ВВ 10(2025)| FIT18'!JG48+25</f>
        <v>56010</v>
      </c>
      <c r="JH24" s="192">
        <f>'РБ ВВ 10(2025)| FIT18'!JH48+25</f>
        <v>56010</v>
      </c>
      <c r="JI24" s="192">
        <f>'РБ ВВ 10(2025)| FIT18'!JI48+25</f>
        <v>56010</v>
      </c>
      <c r="JJ24" s="192">
        <f>'РБ ВВ 10(2025)| FIT18'!JJ48+25</f>
        <v>57889</v>
      </c>
      <c r="JK24" s="192">
        <f>'РБ ВВ 10(2025)| FIT18'!JK48+25</f>
        <v>57889</v>
      </c>
      <c r="JL24" s="192">
        <f>'РБ ВВ 10(2025)| FIT18'!JL48+25</f>
        <v>56010</v>
      </c>
      <c r="JM24" s="192">
        <f>'РБ ВВ 10(2025)| FIT18'!JM48+25</f>
        <v>56010</v>
      </c>
      <c r="JN24" s="192">
        <f>'РБ ВВ 10(2025)| FIT18'!JN48+25</f>
        <v>56010</v>
      </c>
      <c r="JO24" s="192">
        <f>'РБ ВВ 10(2025)| FIT18'!JO48+25</f>
        <v>56010</v>
      </c>
      <c r="JP24" s="192">
        <f>'РБ ВВ 10(2025)| FIT18'!JP48+25</f>
        <v>56010</v>
      </c>
      <c r="JQ24" s="192">
        <f>'РБ ВВ 10(2025)| FIT18'!JQ48+25</f>
        <v>57889</v>
      </c>
      <c r="JR24" s="192">
        <f>'РБ ВВ 10(2025)| FIT18'!JR48+25</f>
        <v>57889</v>
      </c>
      <c r="JS24" s="192">
        <f>'РБ ВВ 10(2025)| FIT18'!JS48+25</f>
        <v>56950</v>
      </c>
      <c r="JT24" s="192">
        <f>'РБ ВВ 10(2025)| FIT18'!JT48+25</f>
        <v>56950</v>
      </c>
      <c r="JU24" s="192">
        <f>'РБ ВВ 10(2025)| FIT18'!JU48+25</f>
        <v>56950</v>
      </c>
      <c r="JV24" s="192">
        <f>'РБ ВВ 10(2025)| FIT18'!JV48+25</f>
        <v>56950</v>
      </c>
    </row>
    <row r="25" spans="1:282" s="50" customFormat="1" x14ac:dyDescent="0.2">
      <c r="A25" s="100"/>
    </row>
    <row r="26" spans="1:282" s="50" customFormat="1" ht="12.75" thickBot="1" x14ac:dyDescent="0.25">
      <c r="A26" s="100"/>
    </row>
    <row r="27" spans="1:282" s="50" customFormat="1" ht="12.75" thickBot="1" x14ac:dyDescent="0.25">
      <c r="A27" s="104" t="s">
        <v>66</v>
      </c>
    </row>
    <row r="28" spans="1:282" x14ac:dyDescent="0.2">
      <c r="A28" s="63" t="s">
        <v>78</v>
      </c>
    </row>
    <row r="29" spans="1:282" ht="9" hidden="1" customHeight="1" x14ac:dyDescent="0.2">
      <c r="A29" s="43" t="s">
        <v>67</v>
      </c>
    </row>
    <row r="30" spans="1:282" ht="10.7" customHeight="1" x14ac:dyDescent="0.2">
      <c r="A30" s="43" t="s">
        <v>89</v>
      </c>
    </row>
    <row r="31" spans="1:282" x14ac:dyDescent="0.2">
      <c r="A31" s="43" t="s">
        <v>68</v>
      </c>
    </row>
    <row r="32" spans="1:282" ht="13.35" customHeight="1" x14ac:dyDescent="0.2">
      <c r="A32" s="43" t="s">
        <v>69</v>
      </c>
    </row>
    <row r="33" spans="1:1" ht="13.35" customHeight="1" x14ac:dyDescent="0.2">
      <c r="A33" s="159" t="s">
        <v>162</v>
      </c>
    </row>
    <row r="34" spans="1:1" ht="12.6" customHeight="1" thickBot="1" x14ac:dyDescent="0.25">
      <c r="A34" s="3"/>
    </row>
    <row r="35" spans="1:1" ht="13.35" customHeight="1" thickBot="1" x14ac:dyDescent="0.25">
      <c r="A35" s="105" t="s">
        <v>71</v>
      </c>
    </row>
    <row r="36" spans="1:1" ht="11.45" customHeight="1" x14ac:dyDescent="0.2">
      <c r="A36" s="127" t="s">
        <v>111</v>
      </c>
    </row>
    <row r="37" spans="1:1" ht="12.75" thickBot="1" x14ac:dyDescent="0.25">
      <c r="A37" s="3"/>
    </row>
    <row r="38" spans="1:1" ht="12.75" thickBot="1" x14ac:dyDescent="0.25">
      <c r="A38" s="107" t="s">
        <v>70</v>
      </c>
    </row>
    <row r="39" spans="1:1" ht="48" x14ac:dyDescent="0.2">
      <c r="A39" s="70" t="s">
        <v>92</v>
      </c>
    </row>
    <row r="40" spans="1:1" ht="13.5" thickBot="1" x14ac:dyDescent="0.25">
      <c r="A40"/>
    </row>
    <row r="41" spans="1:1" ht="12.75" thickBot="1" x14ac:dyDescent="0.25">
      <c r="A41" s="107" t="s">
        <v>139</v>
      </c>
    </row>
    <row r="42" spans="1:1" x14ac:dyDescent="0.2">
      <c r="A42" s="48" t="s">
        <v>276</v>
      </c>
    </row>
  </sheetData>
  <mergeCells count="1">
    <mergeCell ref="A1:A2"/>
  </mergeCell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0000"/>
  </sheetPr>
  <dimension ref="A1:JV66"/>
  <sheetViews>
    <sheetView topLeftCell="A9" zoomScaleNormal="100" zoomScaleSheetLayoutView="82" workbookViewId="0">
      <pane xSplit="1" topLeftCell="JH1" activePane="topRight" state="frozen"/>
      <selection activeCell="DY3" sqref="DY3:JV24"/>
      <selection pane="topRight" activeCell="DY3" sqref="DY3:JV24"/>
    </sheetView>
  </sheetViews>
  <sheetFormatPr defaultColWidth="9" defaultRowHeight="12" x14ac:dyDescent="0.2"/>
  <cols>
    <col min="1" max="1" width="84.5703125" style="48" customWidth="1"/>
    <col min="2" max="6" width="9" style="48"/>
    <col min="7" max="17" width="0" style="48" hidden="1" customWidth="1"/>
    <col min="18" max="16384" width="9" style="48"/>
  </cols>
  <sheetData>
    <row r="1" spans="1:282" s="51" customFormat="1" ht="12" customHeight="1" x14ac:dyDescent="0.2">
      <c r="A1" s="230" t="s">
        <v>82</v>
      </c>
    </row>
    <row r="2" spans="1:282" s="51" customFormat="1" ht="12" customHeight="1" x14ac:dyDescent="0.2">
      <c r="A2" s="230"/>
    </row>
    <row r="3" spans="1:282" s="51" customFormat="1" ht="11.1" customHeight="1" x14ac:dyDescent="0.2">
      <c r="A3" s="97" t="s">
        <v>101</v>
      </c>
    </row>
    <row r="4" spans="1:282" s="52" customFormat="1" ht="32.1" customHeight="1" x14ac:dyDescent="0.2">
      <c r="A4" s="98" t="s">
        <v>64</v>
      </c>
      <c r="B4" s="187" t="e">
        <f>'C завтраками| Bed and breakfast'!#REF!</f>
        <v>#REF!</v>
      </c>
      <c r="C4" s="187" t="e">
        <f>'C завтраками| Bed and breakfast'!#REF!</f>
        <v>#REF!</v>
      </c>
      <c r="D4" s="187" t="e">
        <f>'C завтраками| Bed and breakfast'!#REF!</f>
        <v>#REF!</v>
      </c>
      <c r="E4" s="187" t="e">
        <f>'C завтраками| Bed and breakfast'!#REF!</f>
        <v>#REF!</v>
      </c>
      <c r="F4" s="187" t="e">
        <f>'C завтраками| Bed and breakfast'!#REF!</f>
        <v>#REF!</v>
      </c>
      <c r="G4" s="187" t="e">
        <f>'C завтраками| Bed and breakfast'!#REF!</f>
        <v>#REF!</v>
      </c>
      <c r="H4" s="187">
        <f>'C завтраками| Bed and breakfast'!B4</f>
        <v>46021</v>
      </c>
      <c r="I4" s="187">
        <f>'C завтраками| Bed and breakfast'!C4</f>
        <v>46022</v>
      </c>
      <c r="J4" s="187">
        <f>'C завтраками| Bed and breakfast'!D4</f>
        <v>46023</v>
      </c>
      <c r="K4" s="187">
        <f>'C завтраками| Bed and breakfast'!E4</f>
        <v>46024</v>
      </c>
      <c r="L4" s="187">
        <f>'C завтраками| Bed and breakfast'!F4</f>
        <v>46025</v>
      </c>
      <c r="M4" s="187">
        <f>'C завтраками| Bed and breakfast'!G4</f>
        <v>46026</v>
      </c>
      <c r="N4" s="187">
        <f>'C завтраками| Bed and breakfast'!H4</f>
        <v>46027</v>
      </c>
      <c r="O4" s="187">
        <f>'C завтраками| Bed and breakfast'!I4</f>
        <v>46028</v>
      </c>
      <c r="P4" s="187">
        <f>'C завтраками| Bed and breakfast'!J4</f>
        <v>46029</v>
      </c>
      <c r="Q4" s="187">
        <f>'C завтраками| Bed and breakfast'!K4</f>
        <v>46030</v>
      </c>
      <c r="R4" s="187">
        <f>'C завтраками| Bed and breakfast'!L4</f>
        <v>46031</v>
      </c>
      <c r="S4" s="187">
        <f>'C завтраками| Bed and breakfast'!M4</f>
        <v>46032</v>
      </c>
      <c r="T4" s="187">
        <f>'C завтраками| Bed and breakfast'!N4</f>
        <v>46033</v>
      </c>
      <c r="U4" s="187">
        <f>'C завтраками| Bed and breakfast'!O4</f>
        <v>46034</v>
      </c>
      <c r="V4" s="187">
        <f>'C завтраками| Bed and breakfast'!P4</f>
        <v>46035</v>
      </c>
      <c r="W4" s="187">
        <f>'C завтраками| Bed and breakfast'!Q4</f>
        <v>46036</v>
      </c>
      <c r="X4" s="187">
        <f>'C завтраками| Bed and breakfast'!R4</f>
        <v>46037</v>
      </c>
      <c r="Y4" s="187">
        <f>'C завтраками| Bed and breakfast'!S4</f>
        <v>46038</v>
      </c>
      <c r="Z4" s="187">
        <f>'C завтраками| Bed and breakfast'!T4</f>
        <v>46039</v>
      </c>
      <c r="AA4" s="187">
        <f>'C завтраками| Bed and breakfast'!U4</f>
        <v>46040</v>
      </c>
      <c r="AB4" s="187">
        <f>'C завтраками| Bed and breakfast'!V4</f>
        <v>46041</v>
      </c>
      <c r="AC4" s="187">
        <f>'C завтраками| Bed and breakfast'!W4</f>
        <v>46042</v>
      </c>
      <c r="AD4" s="187">
        <f>'C завтраками| Bed and breakfast'!X4</f>
        <v>46043</v>
      </c>
      <c r="AE4" s="187">
        <f>'C завтраками| Bed and breakfast'!Y4</f>
        <v>46044</v>
      </c>
      <c r="AF4" s="187">
        <f>'C завтраками| Bed and breakfast'!Z4</f>
        <v>46045</v>
      </c>
      <c r="AG4" s="187">
        <f>'C завтраками| Bed and breakfast'!AA4</f>
        <v>46046</v>
      </c>
      <c r="AH4" s="187">
        <f>'C завтраками| Bed and breakfast'!AB4</f>
        <v>46047</v>
      </c>
      <c r="AI4" s="187">
        <f>'C завтраками| Bed and breakfast'!AC4</f>
        <v>46048</v>
      </c>
      <c r="AJ4" s="187">
        <f>'C завтраками| Bed and breakfast'!AD4</f>
        <v>46049</v>
      </c>
      <c r="AK4" s="187">
        <f>'C завтраками| Bed and breakfast'!AE4</f>
        <v>46050</v>
      </c>
      <c r="AL4" s="187">
        <f>'C завтраками| Bed and breakfast'!AF4</f>
        <v>46051</v>
      </c>
      <c r="AM4" s="187">
        <f>'C завтраками| Bed and breakfast'!AG4</f>
        <v>46052</v>
      </c>
      <c r="AN4" s="187">
        <f>'C завтраками| Bed and breakfast'!AH4</f>
        <v>46053</v>
      </c>
      <c r="AO4" s="187">
        <f>'C завтраками| Bed and breakfast'!AI4</f>
        <v>46054</v>
      </c>
      <c r="AP4" s="187">
        <f>'C завтраками| Bed and breakfast'!AJ4</f>
        <v>46055</v>
      </c>
      <c r="AQ4" s="187">
        <f>'C завтраками| Bed and breakfast'!AK4</f>
        <v>46056</v>
      </c>
      <c r="AR4" s="187">
        <f>'C завтраками| Bed and breakfast'!AL4</f>
        <v>46057</v>
      </c>
      <c r="AS4" s="187">
        <f>'C завтраками| Bed and breakfast'!AM4</f>
        <v>46058</v>
      </c>
      <c r="AT4" s="187">
        <f>'C завтраками| Bed and breakfast'!AN4</f>
        <v>46059</v>
      </c>
      <c r="AU4" s="187">
        <f>'C завтраками| Bed and breakfast'!AO4</f>
        <v>46060</v>
      </c>
      <c r="AV4" s="187">
        <f>'C завтраками| Bed and breakfast'!AP4</f>
        <v>46061</v>
      </c>
      <c r="AW4" s="187">
        <f>'C завтраками| Bed and breakfast'!AQ4</f>
        <v>46062</v>
      </c>
      <c r="AX4" s="187">
        <f>'C завтраками| Bed and breakfast'!AR4</f>
        <v>46063</v>
      </c>
      <c r="AY4" s="187">
        <f>'C завтраками| Bed and breakfast'!AS4</f>
        <v>46064</v>
      </c>
      <c r="AZ4" s="187">
        <f>'C завтраками| Bed and breakfast'!AT4</f>
        <v>46065</v>
      </c>
      <c r="BA4" s="187">
        <f>'C завтраками| Bed and breakfast'!AU4</f>
        <v>46066</v>
      </c>
      <c r="BB4" s="187">
        <f>'C завтраками| Bed and breakfast'!AV4</f>
        <v>46067</v>
      </c>
      <c r="BC4" s="187">
        <f>'C завтраками| Bed and breakfast'!AW4</f>
        <v>46068</v>
      </c>
      <c r="BD4" s="187">
        <f>'C завтраками| Bed and breakfast'!AX4</f>
        <v>46069</v>
      </c>
      <c r="BE4" s="187">
        <f>'C завтраками| Bed and breakfast'!AY4</f>
        <v>46070</v>
      </c>
      <c r="BF4" s="187">
        <f>'C завтраками| Bed and breakfast'!AZ4</f>
        <v>46071</v>
      </c>
      <c r="BG4" s="187">
        <f>'C завтраками| Bed and breakfast'!BA4</f>
        <v>46072</v>
      </c>
      <c r="BH4" s="187">
        <f>'C завтраками| Bed and breakfast'!BB4</f>
        <v>46073</v>
      </c>
      <c r="BI4" s="187">
        <f>'C завтраками| Bed and breakfast'!BC4</f>
        <v>46074</v>
      </c>
      <c r="BJ4" s="187">
        <f>'C завтраками| Bed and breakfast'!BD4</f>
        <v>46075</v>
      </c>
      <c r="BK4" s="187">
        <f>'C завтраками| Bed and breakfast'!BE4</f>
        <v>46076</v>
      </c>
      <c r="BL4" s="187">
        <f>'C завтраками| Bed and breakfast'!BF4</f>
        <v>46077</v>
      </c>
      <c r="BM4" s="187">
        <f>'C завтраками| Bed and breakfast'!BG4</f>
        <v>46078</v>
      </c>
      <c r="BN4" s="187">
        <f>'C завтраками| Bed and breakfast'!BH4</f>
        <v>46079</v>
      </c>
      <c r="BO4" s="187">
        <f>'C завтраками| Bed and breakfast'!BI4</f>
        <v>46080</v>
      </c>
      <c r="BP4" s="187">
        <f>'C завтраками| Bed and breakfast'!BJ4</f>
        <v>46081</v>
      </c>
      <c r="BQ4" s="187">
        <f>'C завтраками| Bed and breakfast'!BK4</f>
        <v>46082</v>
      </c>
      <c r="BR4" s="187">
        <f>'C завтраками| Bed and breakfast'!BL4</f>
        <v>46083</v>
      </c>
      <c r="BS4" s="187">
        <f>'C завтраками| Bed and breakfast'!BM4</f>
        <v>46084</v>
      </c>
      <c r="BT4" s="187">
        <f>'C завтраками| Bed and breakfast'!BN4</f>
        <v>46085</v>
      </c>
      <c r="BU4" s="187">
        <f>'C завтраками| Bed and breakfast'!BO4</f>
        <v>46086</v>
      </c>
      <c r="BV4" s="187">
        <f>'C завтраками| Bed and breakfast'!BP4</f>
        <v>46087</v>
      </c>
      <c r="BW4" s="187">
        <f>'C завтраками| Bed and breakfast'!BQ4</f>
        <v>46088</v>
      </c>
      <c r="BX4" s="187">
        <f>'C завтраками| Bed and breakfast'!BR4</f>
        <v>46089</v>
      </c>
      <c r="BY4" s="187">
        <f>'C завтраками| Bed and breakfast'!BS4</f>
        <v>46090</v>
      </c>
      <c r="BZ4" s="187">
        <f>'C завтраками| Bed and breakfast'!BT4</f>
        <v>46091</v>
      </c>
      <c r="CA4" s="187">
        <f>'C завтраками| Bed and breakfast'!BU4</f>
        <v>46092</v>
      </c>
      <c r="CB4" s="187">
        <f>'C завтраками| Bed and breakfast'!BV4</f>
        <v>46093</v>
      </c>
      <c r="CC4" s="187">
        <f>'C завтраками| Bed and breakfast'!BW4</f>
        <v>46094</v>
      </c>
      <c r="CD4" s="187">
        <f>'C завтраками| Bed and breakfast'!BX4</f>
        <v>46095</v>
      </c>
      <c r="CE4" s="187">
        <f>'C завтраками| Bed and breakfast'!BY4</f>
        <v>46096</v>
      </c>
      <c r="CF4" s="187">
        <f>'C завтраками| Bed and breakfast'!BZ4</f>
        <v>46097</v>
      </c>
      <c r="CG4" s="187">
        <f>'C завтраками| Bed and breakfast'!CA4</f>
        <v>46098</v>
      </c>
      <c r="CH4" s="187">
        <f>'C завтраками| Bed and breakfast'!CB4</f>
        <v>46099</v>
      </c>
      <c r="CI4" s="187">
        <f>'C завтраками| Bed and breakfast'!CC4</f>
        <v>46100</v>
      </c>
      <c r="CJ4" s="187">
        <f>'C завтраками| Bed and breakfast'!CD4</f>
        <v>46101</v>
      </c>
      <c r="CK4" s="187">
        <f>'C завтраками| Bed and breakfast'!CE4</f>
        <v>46102</v>
      </c>
      <c r="CL4" s="187">
        <f>'C завтраками| Bed and breakfast'!CF4</f>
        <v>46103</v>
      </c>
      <c r="CM4" s="187">
        <f>'C завтраками| Bed and breakfast'!CG4</f>
        <v>46104</v>
      </c>
      <c r="CN4" s="187">
        <f>'C завтраками| Bed and breakfast'!CH4</f>
        <v>46105</v>
      </c>
      <c r="CO4" s="187">
        <f>'C завтраками| Bed and breakfast'!CI4</f>
        <v>46106</v>
      </c>
      <c r="CP4" s="187">
        <f>'C завтраками| Bed and breakfast'!CJ4</f>
        <v>46107</v>
      </c>
      <c r="CQ4" s="187">
        <f>'C завтраками| Bed and breakfast'!CK4</f>
        <v>46108</v>
      </c>
      <c r="CR4" s="187">
        <f>'C завтраками| Bed and breakfast'!CL4</f>
        <v>46109</v>
      </c>
      <c r="CS4" s="187">
        <f>'C завтраками| Bed and breakfast'!CM4</f>
        <v>46110</v>
      </c>
      <c r="CT4" s="187">
        <f>'C завтраками| Bed and breakfast'!CN4</f>
        <v>46111</v>
      </c>
      <c r="CU4" s="187">
        <f>'C завтраками| Bed and breakfast'!CO4</f>
        <v>46112</v>
      </c>
      <c r="CV4" s="187">
        <f>'C завтраками| Bed and breakfast'!CP4</f>
        <v>46113</v>
      </c>
      <c r="CW4" s="187">
        <f>'C завтраками| Bed and breakfast'!CQ4</f>
        <v>46114</v>
      </c>
      <c r="CX4" s="187">
        <f>'C завтраками| Bed and breakfast'!CR4</f>
        <v>46115</v>
      </c>
      <c r="CY4" s="187">
        <f>'C завтраками| Bed and breakfast'!CS4</f>
        <v>46116</v>
      </c>
      <c r="CZ4" s="187">
        <f>'C завтраками| Bed and breakfast'!CT4</f>
        <v>46117</v>
      </c>
      <c r="DA4" s="187">
        <f>'C завтраками| Bed and breakfast'!CU4</f>
        <v>46118</v>
      </c>
      <c r="DB4" s="187">
        <f>'C завтраками| Bed and breakfast'!CV4</f>
        <v>46119</v>
      </c>
      <c r="DC4" s="187">
        <f>'C завтраками| Bed and breakfast'!CW4</f>
        <v>46120</v>
      </c>
      <c r="DD4" s="187">
        <f>'C завтраками| Bed and breakfast'!CX4</f>
        <v>46121</v>
      </c>
      <c r="DE4" s="187">
        <f>'C завтраками| Bed and breakfast'!CY4</f>
        <v>46122</v>
      </c>
      <c r="DF4" s="187">
        <f>'C завтраками| Bed and breakfast'!CZ4</f>
        <v>46123</v>
      </c>
      <c r="DG4" s="187">
        <f>'C завтраками| Bed and breakfast'!DA4</f>
        <v>46124</v>
      </c>
      <c r="DH4" s="187">
        <f>'C завтраками| Bed and breakfast'!DB4</f>
        <v>46125</v>
      </c>
      <c r="DI4" s="187">
        <f>'C завтраками| Bed and breakfast'!DC4</f>
        <v>46126</v>
      </c>
      <c r="DJ4" s="187">
        <f>'C завтраками| Bed and breakfast'!DD4</f>
        <v>46127</v>
      </c>
      <c r="DK4" s="187">
        <f>'C завтраками| Bed and breakfast'!DE4</f>
        <v>46128</v>
      </c>
      <c r="DL4" s="187">
        <f>'C завтраками| Bed and breakfast'!DF4</f>
        <v>46129</v>
      </c>
      <c r="DM4" s="187">
        <f>'C завтраками| Bed and breakfast'!DG4</f>
        <v>46130</v>
      </c>
      <c r="DN4" s="187">
        <f>'C завтраками| Bed and breakfast'!DH4</f>
        <v>46131</v>
      </c>
      <c r="DO4" s="187">
        <f>'C завтраками| Bed and breakfast'!DI4</f>
        <v>46132</v>
      </c>
      <c r="DP4" s="187">
        <f>'C завтраками| Bed and breakfast'!DJ4</f>
        <v>46133</v>
      </c>
      <c r="DQ4" s="187">
        <f>'C завтраками| Bed and breakfast'!DK4</f>
        <v>46134</v>
      </c>
      <c r="DR4" s="187">
        <f>'C завтраками| Bed and breakfast'!DL4</f>
        <v>46135</v>
      </c>
      <c r="DS4" s="187">
        <f>'C завтраками| Bed and breakfast'!DM4</f>
        <v>46136</v>
      </c>
      <c r="DT4" s="187">
        <f>'C завтраками| Bed and breakfast'!DN4</f>
        <v>46137</v>
      </c>
      <c r="DU4" s="187">
        <f>'C завтраками| Bed and breakfast'!DO4</f>
        <v>46138</v>
      </c>
      <c r="DV4" s="187">
        <f>'C завтраками| Bed and breakfast'!DP4</f>
        <v>46139</v>
      </c>
      <c r="DW4" s="187">
        <f>'C завтраками| Bed and breakfast'!DQ4</f>
        <v>46140</v>
      </c>
      <c r="DX4" s="187">
        <f>'C завтраками| Bed and breakfast'!DR4</f>
        <v>46141</v>
      </c>
      <c r="DY4" s="187">
        <f>'C завтраками| Bed and breakfast'!DS4</f>
        <v>46142</v>
      </c>
      <c r="DZ4" s="187">
        <f>'C завтраками| Bed and breakfast'!DT4</f>
        <v>46143</v>
      </c>
      <c r="EA4" s="187">
        <f>'C завтраками| Bed and breakfast'!DU4</f>
        <v>46144</v>
      </c>
      <c r="EB4" s="187">
        <f>'C завтраками| Bed and breakfast'!DV4</f>
        <v>46145</v>
      </c>
      <c r="EC4" s="187">
        <f>'C завтраками| Bed and breakfast'!DW4</f>
        <v>46146</v>
      </c>
      <c r="ED4" s="187">
        <f>'C завтраками| Bed and breakfast'!DX4</f>
        <v>46147</v>
      </c>
      <c r="EE4" s="187">
        <f>'C завтраками| Bed and breakfast'!DY4</f>
        <v>46148</v>
      </c>
      <c r="EF4" s="187">
        <f>'C завтраками| Bed and breakfast'!DZ4</f>
        <v>46149</v>
      </c>
      <c r="EG4" s="187">
        <f>'C завтраками| Bed and breakfast'!EA4</f>
        <v>46150</v>
      </c>
      <c r="EH4" s="187">
        <f>'C завтраками| Bed and breakfast'!EB4</f>
        <v>46151</v>
      </c>
      <c r="EI4" s="187">
        <f>'C завтраками| Bed and breakfast'!EC4</f>
        <v>46152</v>
      </c>
      <c r="EJ4" s="187">
        <f>'C завтраками| Bed and breakfast'!ED4</f>
        <v>46153</v>
      </c>
      <c r="EK4" s="187">
        <f>'C завтраками| Bed and breakfast'!EE4</f>
        <v>46154</v>
      </c>
      <c r="EL4" s="187">
        <f>'C завтраками| Bed and breakfast'!EF4</f>
        <v>46155</v>
      </c>
      <c r="EM4" s="187">
        <f>'C завтраками| Bed and breakfast'!EG4</f>
        <v>46156</v>
      </c>
      <c r="EN4" s="187">
        <f>'C завтраками| Bed and breakfast'!EH4</f>
        <v>46157</v>
      </c>
      <c r="EO4" s="187">
        <f>'C завтраками| Bed and breakfast'!EI4</f>
        <v>46158</v>
      </c>
      <c r="EP4" s="187">
        <f>'C завтраками| Bed and breakfast'!EJ4</f>
        <v>46159</v>
      </c>
      <c r="EQ4" s="187">
        <f>'C завтраками| Bed and breakfast'!EK4</f>
        <v>46160</v>
      </c>
      <c r="ER4" s="187">
        <f>'C завтраками| Bed and breakfast'!EL4</f>
        <v>46161</v>
      </c>
      <c r="ES4" s="187">
        <f>'C завтраками| Bed and breakfast'!EM4</f>
        <v>46162</v>
      </c>
      <c r="ET4" s="187">
        <f>'C завтраками| Bed and breakfast'!EN4</f>
        <v>46163</v>
      </c>
      <c r="EU4" s="187">
        <f>'C завтраками| Bed and breakfast'!EO4</f>
        <v>46164</v>
      </c>
      <c r="EV4" s="187">
        <f>'C завтраками| Bed and breakfast'!EP4</f>
        <v>46165</v>
      </c>
      <c r="EW4" s="187">
        <f>'C завтраками| Bed and breakfast'!EQ4</f>
        <v>46166</v>
      </c>
      <c r="EX4" s="187">
        <f>'C завтраками| Bed and breakfast'!ER4</f>
        <v>46167</v>
      </c>
      <c r="EY4" s="187">
        <f>'C завтраками| Bed and breakfast'!ES4</f>
        <v>46168</v>
      </c>
      <c r="EZ4" s="187">
        <f>'C завтраками| Bed and breakfast'!ET4</f>
        <v>46169</v>
      </c>
      <c r="FA4" s="187">
        <f>'C завтраками| Bed and breakfast'!EU4</f>
        <v>46170</v>
      </c>
      <c r="FB4" s="187">
        <f>'C завтраками| Bed and breakfast'!EV4</f>
        <v>46171</v>
      </c>
      <c r="FC4" s="187">
        <f>'C завтраками| Bed and breakfast'!EW4</f>
        <v>46172</v>
      </c>
      <c r="FD4" s="187">
        <f>'C завтраками| Bed and breakfast'!EX4</f>
        <v>46173</v>
      </c>
      <c r="FE4" s="187">
        <f>'C завтраками| Bed and breakfast'!EY4</f>
        <v>46174</v>
      </c>
      <c r="FF4" s="187">
        <f>'C завтраками| Bed and breakfast'!EZ4</f>
        <v>46175</v>
      </c>
      <c r="FG4" s="187">
        <f>'C завтраками| Bed and breakfast'!FA4</f>
        <v>46176</v>
      </c>
      <c r="FH4" s="187">
        <f>'C завтраками| Bed and breakfast'!FB4</f>
        <v>46177</v>
      </c>
      <c r="FI4" s="187">
        <f>'C завтраками| Bed and breakfast'!FC4</f>
        <v>46178</v>
      </c>
      <c r="FJ4" s="187">
        <f>'C завтраками| Bed and breakfast'!FD4</f>
        <v>46179</v>
      </c>
      <c r="FK4" s="187">
        <f>'C завтраками| Bed and breakfast'!FE4</f>
        <v>46180</v>
      </c>
      <c r="FL4" s="187">
        <f>'C завтраками| Bed and breakfast'!FF4</f>
        <v>46181</v>
      </c>
      <c r="FM4" s="187">
        <f>'C завтраками| Bed and breakfast'!FG4</f>
        <v>46182</v>
      </c>
      <c r="FN4" s="187">
        <f>'C завтраками| Bed and breakfast'!FH4</f>
        <v>46183</v>
      </c>
      <c r="FO4" s="187">
        <f>'C завтраками| Bed and breakfast'!FI4</f>
        <v>46184</v>
      </c>
      <c r="FP4" s="187">
        <f>'C завтраками| Bed and breakfast'!FJ4</f>
        <v>46185</v>
      </c>
      <c r="FQ4" s="187">
        <f>'C завтраками| Bed and breakfast'!FK4</f>
        <v>46186</v>
      </c>
      <c r="FR4" s="187">
        <f>'C завтраками| Bed and breakfast'!FL4</f>
        <v>46187</v>
      </c>
      <c r="FS4" s="187">
        <f>'C завтраками| Bed and breakfast'!FM4</f>
        <v>46188</v>
      </c>
      <c r="FT4" s="187">
        <f>'C завтраками| Bed and breakfast'!FN4</f>
        <v>46189</v>
      </c>
      <c r="FU4" s="187">
        <f>'C завтраками| Bed and breakfast'!FO4</f>
        <v>46190</v>
      </c>
      <c r="FV4" s="187">
        <f>'C завтраками| Bed and breakfast'!FP4</f>
        <v>46191</v>
      </c>
      <c r="FW4" s="187">
        <f>'C завтраками| Bed and breakfast'!FQ4</f>
        <v>46192</v>
      </c>
      <c r="FX4" s="187">
        <f>'C завтраками| Bed and breakfast'!FR4</f>
        <v>46193</v>
      </c>
      <c r="FY4" s="187">
        <f>'C завтраками| Bed and breakfast'!FS4</f>
        <v>46194</v>
      </c>
      <c r="FZ4" s="187">
        <f>'C завтраками| Bed and breakfast'!FT4</f>
        <v>46195</v>
      </c>
      <c r="GA4" s="187">
        <f>'C завтраками| Bed and breakfast'!FU4</f>
        <v>46196</v>
      </c>
      <c r="GB4" s="187">
        <f>'C завтраками| Bed and breakfast'!FV4</f>
        <v>46197</v>
      </c>
      <c r="GC4" s="187">
        <f>'C завтраками| Bed and breakfast'!FW4</f>
        <v>46198</v>
      </c>
      <c r="GD4" s="187">
        <f>'C завтраками| Bed and breakfast'!FX4</f>
        <v>46199</v>
      </c>
      <c r="GE4" s="187">
        <f>'C завтраками| Bed and breakfast'!FY4</f>
        <v>46200</v>
      </c>
      <c r="GF4" s="187">
        <f>'C завтраками| Bed and breakfast'!FZ4</f>
        <v>46201</v>
      </c>
      <c r="GG4" s="187">
        <f>'C завтраками| Bed and breakfast'!GA4</f>
        <v>46202</v>
      </c>
      <c r="GH4" s="187">
        <f>'C завтраками| Bed and breakfast'!GB4</f>
        <v>46203</v>
      </c>
      <c r="GI4" s="187">
        <f>'C завтраками| Bed and breakfast'!GC4</f>
        <v>46204</v>
      </c>
      <c r="GJ4" s="187">
        <f>'C завтраками| Bed and breakfast'!GD4</f>
        <v>46205</v>
      </c>
      <c r="GK4" s="187">
        <f>'C завтраками| Bed and breakfast'!GE4</f>
        <v>46206</v>
      </c>
      <c r="GL4" s="187">
        <f>'C завтраками| Bed and breakfast'!GF4</f>
        <v>46207</v>
      </c>
      <c r="GM4" s="187">
        <f>'C завтраками| Bed and breakfast'!GG4</f>
        <v>46208</v>
      </c>
      <c r="GN4" s="187">
        <f>'C завтраками| Bed and breakfast'!GH4</f>
        <v>46209</v>
      </c>
      <c r="GO4" s="187">
        <f>'C завтраками| Bed and breakfast'!GI4</f>
        <v>46210</v>
      </c>
      <c r="GP4" s="187">
        <f>'C завтраками| Bed and breakfast'!GJ4</f>
        <v>46211</v>
      </c>
      <c r="GQ4" s="187">
        <f>'C завтраками| Bed and breakfast'!GK4</f>
        <v>46212</v>
      </c>
      <c r="GR4" s="187">
        <f>'C завтраками| Bed and breakfast'!GL4</f>
        <v>46213</v>
      </c>
      <c r="GS4" s="187">
        <f>'C завтраками| Bed and breakfast'!GM4</f>
        <v>46214</v>
      </c>
      <c r="GT4" s="187">
        <f>'C завтраками| Bed and breakfast'!GN4</f>
        <v>46215</v>
      </c>
      <c r="GU4" s="187">
        <f>'C завтраками| Bed and breakfast'!GO4</f>
        <v>46216</v>
      </c>
      <c r="GV4" s="187">
        <f>'C завтраками| Bed and breakfast'!GP4</f>
        <v>46217</v>
      </c>
      <c r="GW4" s="187">
        <f>'C завтраками| Bed and breakfast'!GQ4</f>
        <v>46218</v>
      </c>
      <c r="GX4" s="187">
        <f>'C завтраками| Bed and breakfast'!GR4</f>
        <v>46219</v>
      </c>
      <c r="GY4" s="187">
        <f>'C завтраками| Bed and breakfast'!GS4</f>
        <v>46220</v>
      </c>
      <c r="GZ4" s="187">
        <f>'C завтраками| Bed and breakfast'!GT4</f>
        <v>46221</v>
      </c>
      <c r="HA4" s="187">
        <f>'C завтраками| Bed and breakfast'!GU4</f>
        <v>46222</v>
      </c>
      <c r="HB4" s="187">
        <f>'C завтраками| Bed and breakfast'!GV4</f>
        <v>46223</v>
      </c>
      <c r="HC4" s="187">
        <f>'C завтраками| Bed and breakfast'!GW4</f>
        <v>46224</v>
      </c>
      <c r="HD4" s="187">
        <f>'C завтраками| Bed and breakfast'!GX4</f>
        <v>46225</v>
      </c>
      <c r="HE4" s="187">
        <f>'C завтраками| Bed and breakfast'!GY4</f>
        <v>46226</v>
      </c>
      <c r="HF4" s="187">
        <f>'C завтраками| Bed and breakfast'!GZ4</f>
        <v>46227</v>
      </c>
      <c r="HG4" s="187">
        <f>'C завтраками| Bed and breakfast'!HA4</f>
        <v>46228</v>
      </c>
      <c r="HH4" s="187">
        <f>'C завтраками| Bed and breakfast'!HB4</f>
        <v>46229</v>
      </c>
      <c r="HI4" s="187">
        <f>'C завтраками| Bed and breakfast'!HC4</f>
        <v>46230</v>
      </c>
      <c r="HJ4" s="187">
        <f>'C завтраками| Bed and breakfast'!HD4</f>
        <v>46231</v>
      </c>
      <c r="HK4" s="187">
        <f>'C завтраками| Bed and breakfast'!HE4</f>
        <v>46232</v>
      </c>
      <c r="HL4" s="187">
        <f>'C завтраками| Bed and breakfast'!HF4</f>
        <v>46233</v>
      </c>
      <c r="HM4" s="187">
        <f>'C завтраками| Bed and breakfast'!HG4</f>
        <v>46234</v>
      </c>
      <c r="HN4" s="187">
        <f>'C завтраками| Bed and breakfast'!HH4</f>
        <v>46235</v>
      </c>
      <c r="HO4" s="187">
        <f>'C завтраками| Bed and breakfast'!HI4</f>
        <v>46236</v>
      </c>
      <c r="HP4" s="187">
        <f>'C завтраками| Bed and breakfast'!HJ4</f>
        <v>46237</v>
      </c>
      <c r="HQ4" s="187">
        <f>'C завтраками| Bed and breakfast'!HK4</f>
        <v>46238</v>
      </c>
      <c r="HR4" s="187">
        <f>'C завтраками| Bed and breakfast'!HL4</f>
        <v>46239</v>
      </c>
      <c r="HS4" s="187">
        <f>'C завтраками| Bed and breakfast'!HM4</f>
        <v>46240</v>
      </c>
      <c r="HT4" s="187">
        <f>'C завтраками| Bed and breakfast'!HN4</f>
        <v>46241</v>
      </c>
      <c r="HU4" s="187">
        <f>'C завтраками| Bed and breakfast'!HO4</f>
        <v>46242</v>
      </c>
      <c r="HV4" s="187">
        <f>'C завтраками| Bed and breakfast'!HP4</f>
        <v>46243</v>
      </c>
      <c r="HW4" s="187">
        <f>'C завтраками| Bed and breakfast'!HQ4</f>
        <v>46244</v>
      </c>
      <c r="HX4" s="187">
        <f>'C завтраками| Bed and breakfast'!HR4</f>
        <v>46245</v>
      </c>
      <c r="HY4" s="187">
        <f>'C завтраками| Bed and breakfast'!HS4</f>
        <v>46246</v>
      </c>
      <c r="HZ4" s="187">
        <f>'C завтраками| Bed and breakfast'!HT4</f>
        <v>46247</v>
      </c>
      <c r="IA4" s="187">
        <f>'C завтраками| Bed and breakfast'!HU4</f>
        <v>46248</v>
      </c>
      <c r="IB4" s="187">
        <f>'C завтраками| Bed and breakfast'!HV4</f>
        <v>46249</v>
      </c>
      <c r="IC4" s="187">
        <f>'C завтраками| Bed and breakfast'!HW4</f>
        <v>46250</v>
      </c>
      <c r="ID4" s="187">
        <f>'C завтраками| Bed and breakfast'!HX4</f>
        <v>46251</v>
      </c>
      <c r="IE4" s="187">
        <f>'C завтраками| Bed and breakfast'!HY4</f>
        <v>46252</v>
      </c>
      <c r="IF4" s="187">
        <f>'C завтраками| Bed and breakfast'!HZ4</f>
        <v>46253</v>
      </c>
      <c r="IG4" s="187">
        <f>'C завтраками| Bed and breakfast'!IA4</f>
        <v>46254</v>
      </c>
      <c r="IH4" s="187">
        <f>'C завтраками| Bed and breakfast'!IB4</f>
        <v>46255</v>
      </c>
      <c r="II4" s="187">
        <f>'C завтраками| Bed and breakfast'!IC4</f>
        <v>46256</v>
      </c>
      <c r="IJ4" s="187">
        <f>'C завтраками| Bed and breakfast'!ID4</f>
        <v>46257</v>
      </c>
      <c r="IK4" s="187">
        <f>'C завтраками| Bed and breakfast'!IE4</f>
        <v>46258</v>
      </c>
      <c r="IL4" s="187">
        <f>'C завтраками| Bed and breakfast'!IF4</f>
        <v>46259</v>
      </c>
      <c r="IM4" s="187">
        <f>'C завтраками| Bed and breakfast'!IG4</f>
        <v>46260</v>
      </c>
      <c r="IN4" s="187">
        <f>'C завтраками| Bed and breakfast'!IH4</f>
        <v>46261</v>
      </c>
      <c r="IO4" s="187">
        <f>'C завтраками| Bed and breakfast'!II4</f>
        <v>46262</v>
      </c>
      <c r="IP4" s="187">
        <f>'C завтраками| Bed and breakfast'!IJ4</f>
        <v>46263</v>
      </c>
      <c r="IQ4" s="187">
        <f>'C завтраками| Bed and breakfast'!IK4</f>
        <v>46264</v>
      </c>
      <c r="IR4" s="187">
        <f>'C завтраками| Bed and breakfast'!IL4</f>
        <v>46265</v>
      </c>
      <c r="IS4" s="187">
        <f>'C завтраками| Bed and breakfast'!IM4</f>
        <v>46266</v>
      </c>
      <c r="IT4" s="187">
        <f>'C завтраками| Bed and breakfast'!IN4</f>
        <v>46267</v>
      </c>
      <c r="IU4" s="187">
        <f>'C завтраками| Bed and breakfast'!IO4</f>
        <v>46268</v>
      </c>
      <c r="IV4" s="187">
        <f>'C завтраками| Bed and breakfast'!IP4</f>
        <v>46269</v>
      </c>
      <c r="IW4" s="187">
        <f>'C завтраками| Bed and breakfast'!IQ4</f>
        <v>46270</v>
      </c>
      <c r="IX4" s="187">
        <f>'C завтраками| Bed and breakfast'!IR4</f>
        <v>46271</v>
      </c>
      <c r="IY4" s="187">
        <f>'C завтраками| Bed and breakfast'!IS4</f>
        <v>46272</v>
      </c>
      <c r="IZ4" s="187">
        <f>'C завтраками| Bed and breakfast'!IT4</f>
        <v>46273</v>
      </c>
      <c r="JA4" s="187">
        <f>'C завтраками| Bed and breakfast'!IU4</f>
        <v>46274</v>
      </c>
      <c r="JB4" s="187">
        <f>'C завтраками| Bed and breakfast'!IV4</f>
        <v>46275</v>
      </c>
      <c r="JC4" s="187">
        <f>'C завтраками| Bed and breakfast'!IW4</f>
        <v>46276</v>
      </c>
      <c r="JD4" s="187">
        <f>'C завтраками| Bed and breakfast'!IX4</f>
        <v>46277</v>
      </c>
      <c r="JE4" s="187">
        <f>'C завтраками| Bed and breakfast'!IY4</f>
        <v>46278</v>
      </c>
      <c r="JF4" s="187">
        <f>'C завтраками| Bed and breakfast'!IZ4</f>
        <v>46279</v>
      </c>
      <c r="JG4" s="187">
        <f>'C завтраками| Bed and breakfast'!JA4</f>
        <v>46280</v>
      </c>
      <c r="JH4" s="187">
        <f>'C завтраками| Bed and breakfast'!JB4</f>
        <v>46281</v>
      </c>
      <c r="JI4" s="187">
        <f>'C завтраками| Bed and breakfast'!JC4</f>
        <v>46282</v>
      </c>
      <c r="JJ4" s="187">
        <f>'C завтраками| Bed and breakfast'!JD4</f>
        <v>46283</v>
      </c>
      <c r="JK4" s="187">
        <f>'C завтраками| Bed and breakfast'!JE4</f>
        <v>46284</v>
      </c>
      <c r="JL4" s="187">
        <f>'C завтраками| Bed and breakfast'!JF4</f>
        <v>46285</v>
      </c>
      <c r="JM4" s="187">
        <f>'C завтраками| Bed and breakfast'!JG4</f>
        <v>46286</v>
      </c>
      <c r="JN4" s="187">
        <f>'C завтраками| Bed and breakfast'!JH4</f>
        <v>46287</v>
      </c>
      <c r="JO4" s="187">
        <f>'C завтраками| Bed and breakfast'!JI4</f>
        <v>46288</v>
      </c>
      <c r="JP4" s="187">
        <f>'C завтраками| Bed and breakfast'!JJ4</f>
        <v>46289</v>
      </c>
      <c r="JQ4" s="187">
        <f>'C завтраками| Bed and breakfast'!JK4</f>
        <v>46290</v>
      </c>
      <c r="JR4" s="187">
        <f>'C завтраками| Bed and breakfast'!JL4</f>
        <v>46291</v>
      </c>
      <c r="JS4" s="187">
        <f>'C завтраками| Bed and breakfast'!JM4</f>
        <v>46292</v>
      </c>
      <c r="JT4" s="187">
        <f>'C завтраками| Bed and breakfast'!JN4</f>
        <v>46293</v>
      </c>
      <c r="JU4" s="187">
        <f>'C завтраками| Bed and breakfast'!JO4</f>
        <v>46294</v>
      </c>
      <c r="JV4" s="187">
        <f>'C завтраками| Bed and breakfast'!JP4</f>
        <v>46295</v>
      </c>
    </row>
    <row r="5" spans="1:282" s="53" customFormat="1" ht="21.95" customHeight="1" x14ac:dyDescent="0.2">
      <c r="A5" s="98"/>
      <c r="B5" s="187" t="e">
        <f>'C завтраками| Bed and breakfast'!#REF!</f>
        <v>#REF!</v>
      </c>
      <c r="C5" s="187" t="e">
        <f>'C завтраками| Bed and breakfast'!#REF!</f>
        <v>#REF!</v>
      </c>
      <c r="D5" s="187" t="e">
        <f>'C завтраками| Bed and breakfast'!#REF!</f>
        <v>#REF!</v>
      </c>
      <c r="E5" s="187" t="e">
        <f>'C завтраками| Bed and breakfast'!#REF!</f>
        <v>#REF!</v>
      </c>
      <c r="F5" s="187" t="e">
        <f>'C завтраками| Bed and breakfast'!#REF!</f>
        <v>#REF!</v>
      </c>
      <c r="G5" s="187" t="e">
        <f>'C завтраками| Bed and breakfast'!#REF!</f>
        <v>#REF!</v>
      </c>
      <c r="H5" s="187">
        <f>'C завтраками| Bed and breakfast'!B5</f>
        <v>46021</v>
      </c>
      <c r="I5" s="187">
        <f>'C завтраками| Bed and breakfast'!C5</f>
        <v>46022</v>
      </c>
      <c r="J5" s="187">
        <f>'C завтраками| Bed and breakfast'!D5</f>
        <v>46023</v>
      </c>
      <c r="K5" s="187">
        <f>'C завтраками| Bed and breakfast'!E5</f>
        <v>46024</v>
      </c>
      <c r="L5" s="187">
        <f>'C завтраками| Bed and breakfast'!F5</f>
        <v>46025</v>
      </c>
      <c r="M5" s="187">
        <f>'C завтраками| Bed and breakfast'!G5</f>
        <v>46026</v>
      </c>
      <c r="N5" s="187">
        <f>'C завтраками| Bed and breakfast'!H5</f>
        <v>46027</v>
      </c>
      <c r="O5" s="187">
        <f>'C завтраками| Bed and breakfast'!I5</f>
        <v>46028</v>
      </c>
      <c r="P5" s="187">
        <f>'C завтраками| Bed and breakfast'!J5</f>
        <v>46029</v>
      </c>
      <c r="Q5" s="187">
        <f>'C завтраками| Bed and breakfast'!K5</f>
        <v>46030</v>
      </c>
      <c r="R5" s="187">
        <f>'C завтраками| Bed and breakfast'!L5</f>
        <v>46031</v>
      </c>
      <c r="S5" s="187">
        <f>'C завтраками| Bed and breakfast'!M5</f>
        <v>46032</v>
      </c>
      <c r="T5" s="187">
        <f>'C завтраками| Bed and breakfast'!N5</f>
        <v>46033</v>
      </c>
      <c r="U5" s="187">
        <f>'C завтраками| Bed and breakfast'!O5</f>
        <v>46034</v>
      </c>
      <c r="V5" s="187">
        <f>'C завтраками| Bed and breakfast'!P5</f>
        <v>46035</v>
      </c>
      <c r="W5" s="187">
        <f>'C завтраками| Bed and breakfast'!Q5</f>
        <v>46036</v>
      </c>
      <c r="X5" s="187">
        <f>'C завтраками| Bed and breakfast'!R5</f>
        <v>46037</v>
      </c>
      <c r="Y5" s="187">
        <f>'C завтраками| Bed and breakfast'!S5</f>
        <v>46038</v>
      </c>
      <c r="Z5" s="187">
        <f>'C завтраками| Bed and breakfast'!T5</f>
        <v>46039</v>
      </c>
      <c r="AA5" s="187">
        <f>'C завтраками| Bed and breakfast'!U5</f>
        <v>46040</v>
      </c>
      <c r="AB5" s="187">
        <f>'C завтраками| Bed and breakfast'!V5</f>
        <v>46041</v>
      </c>
      <c r="AC5" s="187">
        <f>'C завтраками| Bed and breakfast'!W5</f>
        <v>46042</v>
      </c>
      <c r="AD5" s="187">
        <f>'C завтраками| Bed and breakfast'!X5</f>
        <v>46043</v>
      </c>
      <c r="AE5" s="187">
        <f>'C завтраками| Bed and breakfast'!Y5</f>
        <v>46044</v>
      </c>
      <c r="AF5" s="187">
        <f>'C завтраками| Bed and breakfast'!Z5</f>
        <v>46045</v>
      </c>
      <c r="AG5" s="187">
        <f>'C завтраками| Bed and breakfast'!AA5</f>
        <v>46046</v>
      </c>
      <c r="AH5" s="187">
        <f>'C завтраками| Bed and breakfast'!AB5</f>
        <v>46047</v>
      </c>
      <c r="AI5" s="187">
        <f>'C завтраками| Bed and breakfast'!AC5</f>
        <v>46048</v>
      </c>
      <c r="AJ5" s="187">
        <f>'C завтраками| Bed and breakfast'!AD5</f>
        <v>46049</v>
      </c>
      <c r="AK5" s="187">
        <f>'C завтраками| Bed and breakfast'!AE5</f>
        <v>46050</v>
      </c>
      <c r="AL5" s="187">
        <f>'C завтраками| Bed and breakfast'!AF5</f>
        <v>46051</v>
      </c>
      <c r="AM5" s="187">
        <f>'C завтраками| Bed and breakfast'!AG5</f>
        <v>46052</v>
      </c>
      <c r="AN5" s="187">
        <f>'C завтраками| Bed and breakfast'!AH5</f>
        <v>46053</v>
      </c>
      <c r="AO5" s="187">
        <f>'C завтраками| Bed and breakfast'!AI5</f>
        <v>46054</v>
      </c>
      <c r="AP5" s="187">
        <f>'C завтраками| Bed and breakfast'!AJ5</f>
        <v>46055</v>
      </c>
      <c r="AQ5" s="187">
        <f>'C завтраками| Bed and breakfast'!AK5</f>
        <v>46056</v>
      </c>
      <c r="AR5" s="187">
        <f>'C завтраками| Bed and breakfast'!AL5</f>
        <v>46057</v>
      </c>
      <c r="AS5" s="187">
        <f>'C завтраками| Bed and breakfast'!AM5</f>
        <v>46058</v>
      </c>
      <c r="AT5" s="187">
        <f>'C завтраками| Bed and breakfast'!AN5</f>
        <v>46059</v>
      </c>
      <c r="AU5" s="187">
        <f>'C завтраками| Bed and breakfast'!AO5</f>
        <v>46060</v>
      </c>
      <c r="AV5" s="187">
        <f>'C завтраками| Bed and breakfast'!AP5</f>
        <v>46061</v>
      </c>
      <c r="AW5" s="187">
        <f>'C завтраками| Bed and breakfast'!AQ5</f>
        <v>46062</v>
      </c>
      <c r="AX5" s="187">
        <f>'C завтраками| Bed and breakfast'!AR5</f>
        <v>46063</v>
      </c>
      <c r="AY5" s="187">
        <f>'C завтраками| Bed and breakfast'!AS5</f>
        <v>46064</v>
      </c>
      <c r="AZ5" s="187">
        <f>'C завтраками| Bed and breakfast'!AT5</f>
        <v>46065</v>
      </c>
      <c r="BA5" s="187">
        <f>'C завтраками| Bed and breakfast'!AU5</f>
        <v>46066</v>
      </c>
      <c r="BB5" s="187">
        <f>'C завтраками| Bed and breakfast'!AV5</f>
        <v>46067</v>
      </c>
      <c r="BC5" s="187">
        <f>'C завтраками| Bed and breakfast'!AW5</f>
        <v>46068</v>
      </c>
      <c r="BD5" s="187">
        <f>'C завтраками| Bed and breakfast'!AX5</f>
        <v>46069</v>
      </c>
      <c r="BE5" s="187">
        <f>'C завтраками| Bed and breakfast'!AY5</f>
        <v>46070</v>
      </c>
      <c r="BF5" s="187">
        <f>'C завтраками| Bed and breakfast'!AZ5</f>
        <v>46071</v>
      </c>
      <c r="BG5" s="187">
        <f>'C завтраками| Bed and breakfast'!BA5</f>
        <v>46072</v>
      </c>
      <c r="BH5" s="187">
        <f>'C завтраками| Bed and breakfast'!BB5</f>
        <v>46073</v>
      </c>
      <c r="BI5" s="187">
        <f>'C завтраками| Bed and breakfast'!BC5</f>
        <v>46074</v>
      </c>
      <c r="BJ5" s="187">
        <f>'C завтраками| Bed and breakfast'!BD5</f>
        <v>46075</v>
      </c>
      <c r="BK5" s="187">
        <f>'C завтраками| Bed and breakfast'!BE5</f>
        <v>46076</v>
      </c>
      <c r="BL5" s="187">
        <f>'C завтраками| Bed and breakfast'!BF5</f>
        <v>46077</v>
      </c>
      <c r="BM5" s="187">
        <f>'C завтраками| Bed and breakfast'!BG5</f>
        <v>46078</v>
      </c>
      <c r="BN5" s="187">
        <f>'C завтраками| Bed and breakfast'!BH5</f>
        <v>46079</v>
      </c>
      <c r="BO5" s="187">
        <f>'C завтраками| Bed and breakfast'!BI5</f>
        <v>46080</v>
      </c>
      <c r="BP5" s="187">
        <f>'C завтраками| Bed and breakfast'!BJ5</f>
        <v>46081</v>
      </c>
      <c r="BQ5" s="187">
        <f>'C завтраками| Bed and breakfast'!BK5</f>
        <v>46082</v>
      </c>
      <c r="BR5" s="187">
        <f>'C завтраками| Bed and breakfast'!BL5</f>
        <v>46083</v>
      </c>
      <c r="BS5" s="187">
        <f>'C завтраками| Bed and breakfast'!BM5</f>
        <v>46084</v>
      </c>
      <c r="BT5" s="187">
        <f>'C завтраками| Bed and breakfast'!BN5</f>
        <v>46085</v>
      </c>
      <c r="BU5" s="187">
        <f>'C завтраками| Bed and breakfast'!BO5</f>
        <v>46086</v>
      </c>
      <c r="BV5" s="187">
        <f>'C завтраками| Bed and breakfast'!BP5</f>
        <v>46087</v>
      </c>
      <c r="BW5" s="187">
        <f>'C завтраками| Bed and breakfast'!BQ5</f>
        <v>46088</v>
      </c>
      <c r="BX5" s="187">
        <f>'C завтраками| Bed and breakfast'!BR5</f>
        <v>46089</v>
      </c>
      <c r="BY5" s="187">
        <f>'C завтраками| Bed and breakfast'!BS5</f>
        <v>46090</v>
      </c>
      <c r="BZ5" s="187">
        <f>'C завтраками| Bed and breakfast'!BT5</f>
        <v>46091</v>
      </c>
      <c r="CA5" s="187">
        <f>'C завтраками| Bed and breakfast'!BU5</f>
        <v>46092</v>
      </c>
      <c r="CB5" s="187">
        <f>'C завтраками| Bed and breakfast'!BV5</f>
        <v>46093</v>
      </c>
      <c r="CC5" s="187">
        <f>'C завтраками| Bed and breakfast'!BW5</f>
        <v>46094</v>
      </c>
      <c r="CD5" s="187">
        <f>'C завтраками| Bed and breakfast'!BX5</f>
        <v>46095</v>
      </c>
      <c r="CE5" s="187">
        <f>'C завтраками| Bed and breakfast'!BY5</f>
        <v>46096</v>
      </c>
      <c r="CF5" s="187">
        <f>'C завтраками| Bed and breakfast'!BZ5</f>
        <v>46097</v>
      </c>
      <c r="CG5" s="187">
        <f>'C завтраками| Bed and breakfast'!CA5</f>
        <v>46098</v>
      </c>
      <c r="CH5" s="187">
        <f>'C завтраками| Bed and breakfast'!CB5</f>
        <v>46099</v>
      </c>
      <c r="CI5" s="187">
        <f>'C завтраками| Bed and breakfast'!CC5</f>
        <v>46100</v>
      </c>
      <c r="CJ5" s="187">
        <f>'C завтраками| Bed and breakfast'!CD5</f>
        <v>46101</v>
      </c>
      <c r="CK5" s="187">
        <f>'C завтраками| Bed and breakfast'!CE5</f>
        <v>46102</v>
      </c>
      <c r="CL5" s="187">
        <f>'C завтраками| Bed and breakfast'!CF5</f>
        <v>46103</v>
      </c>
      <c r="CM5" s="187">
        <f>'C завтраками| Bed and breakfast'!CG5</f>
        <v>46104</v>
      </c>
      <c r="CN5" s="187">
        <f>'C завтраками| Bed and breakfast'!CH5</f>
        <v>46105</v>
      </c>
      <c r="CO5" s="187">
        <f>'C завтраками| Bed and breakfast'!CI5</f>
        <v>46106</v>
      </c>
      <c r="CP5" s="187">
        <f>'C завтраками| Bed and breakfast'!CJ5</f>
        <v>46107</v>
      </c>
      <c r="CQ5" s="187">
        <f>'C завтраками| Bed and breakfast'!CK5</f>
        <v>46108</v>
      </c>
      <c r="CR5" s="187">
        <f>'C завтраками| Bed and breakfast'!CL5</f>
        <v>46109</v>
      </c>
      <c r="CS5" s="187">
        <f>'C завтраками| Bed and breakfast'!CM5</f>
        <v>46110</v>
      </c>
      <c r="CT5" s="187">
        <f>'C завтраками| Bed and breakfast'!CN5</f>
        <v>46111</v>
      </c>
      <c r="CU5" s="187">
        <f>'C завтраками| Bed and breakfast'!CO5</f>
        <v>46112</v>
      </c>
      <c r="CV5" s="187">
        <f>'C завтраками| Bed and breakfast'!CP5</f>
        <v>46113</v>
      </c>
      <c r="CW5" s="187">
        <f>'C завтраками| Bed and breakfast'!CQ5</f>
        <v>46114</v>
      </c>
      <c r="CX5" s="187">
        <f>'C завтраками| Bed and breakfast'!CR5</f>
        <v>46115</v>
      </c>
      <c r="CY5" s="187">
        <f>'C завтраками| Bed and breakfast'!CS5</f>
        <v>46116</v>
      </c>
      <c r="CZ5" s="187">
        <f>'C завтраками| Bed and breakfast'!CT5</f>
        <v>46117</v>
      </c>
      <c r="DA5" s="187">
        <f>'C завтраками| Bed and breakfast'!CU5</f>
        <v>46118</v>
      </c>
      <c r="DB5" s="187">
        <f>'C завтраками| Bed and breakfast'!CV5</f>
        <v>46119</v>
      </c>
      <c r="DC5" s="187">
        <f>'C завтраками| Bed and breakfast'!CW5</f>
        <v>46120</v>
      </c>
      <c r="DD5" s="187">
        <f>'C завтраками| Bed and breakfast'!CX5</f>
        <v>46121</v>
      </c>
      <c r="DE5" s="187">
        <f>'C завтраками| Bed and breakfast'!CY5</f>
        <v>46122</v>
      </c>
      <c r="DF5" s="187">
        <f>'C завтраками| Bed and breakfast'!CZ5</f>
        <v>46123</v>
      </c>
      <c r="DG5" s="187">
        <f>'C завтраками| Bed and breakfast'!DA5</f>
        <v>46124</v>
      </c>
      <c r="DH5" s="187">
        <f>'C завтраками| Bed and breakfast'!DB5</f>
        <v>46125</v>
      </c>
      <c r="DI5" s="187">
        <f>'C завтраками| Bed and breakfast'!DC5</f>
        <v>46126</v>
      </c>
      <c r="DJ5" s="187">
        <f>'C завтраками| Bed and breakfast'!DD5</f>
        <v>46127</v>
      </c>
      <c r="DK5" s="187">
        <f>'C завтраками| Bed and breakfast'!DE5</f>
        <v>46128</v>
      </c>
      <c r="DL5" s="187">
        <f>'C завтраками| Bed and breakfast'!DF5</f>
        <v>46129</v>
      </c>
      <c r="DM5" s="187">
        <f>'C завтраками| Bed and breakfast'!DG5</f>
        <v>46130</v>
      </c>
      <c r="DN5" s="187">
        <f>'C завтраками| Bed and breakfast'!DH5</f>
        <v>46131</v>
      </c>
      <c r="DO5" s="187">
        <f>'C завтраками| Bed and breakfast'!DI5</f>
        <v>46132</v>
      </c>
      <c r="DP5" s="187">
        <f>'C завтраками| Bed and breakfast'!DJ5</f>
        <v>46133</v>
      </c>
      <c r="DQ5" s="187">
        <f>'C завтраками| Bed and breakfast'!DK5</f>
        <v>46134</v>
      </c>
      <c r="DR5" s="187">
        <f>'C завтраками| Bed and breakfast'!DL5</f>
        <v>46135</v>
      </c>
      <c r="DS5" s="187">
        <f>'C завтраками| Bed and breakfast'!DM5</f>
        <v>46136</v>
      </c>
      <c r="DT5" s="187">
        <f>'C завтраками| Bed and breakfast'!DN5</f>
        <v>46137</v>
      </c>
      <c r="DU5" s="187">
        <f>'C завтраками| Bed and breakfast'!DO5</f>
        <v>46138</v>
      </c>
      <c r="DV5" s="187">
        <f>'C завтраками| Bed and breakfast'!DP5</f>
        <v>46139</v>
      </c>
      <c r="DW5" s="187">
        <f>'C завтраками| Bed and breakfast'!DQ5</f>
        <v>46140</v>
      </c>
      <c r="DX5" s="187">
        <f>'C завтраками| Bed and breakfast'!DR5</f>
        <v>46141</v>
      </c>
      <c r="DY5" s="187">
        <f>'C завтраками| Bed and breakfast'!DS5</f>
        <v>46142</v>
      </c>
      <c r="DZ5" s="187">
        <f>'C завтраками| Bed and breakfast'!DT5</f>
        <v>46143</v>
      </c>
      <c r="EA5" s="187">
        <f>'C завтраками| Bed and breakfast'!DU5</f>
        <v>46144</v>
      </c>
      <c r="EB5" s="187">
        <f>'C завтраками| Bed and breakfast'!DV5</f>
        <v>46145</v>
      </c>
      <c r="EC5" s="187">
        <f>'C завтраками| Bed and breakfast'!DW5</f>
        <v>46146</v>
      </c>
      <c r="ED5" s="187">
        <f>'C завтраками| Bed and breakfast'!DX5</f>
        <v>46147</v>
      </c>
      <c r="EE5" s="187">
        <f>'C завтраками| Bed and breakfast'!DY5</f>
        <v>46148</v>
      </c>
      <c r="EF5" s="187">
        <f>'C завтраками| Bed and breakfast'!DZ5</f>
        <v>46149</v>
      </c>
      <c r="EG5" s="187">
        <f>'C завтраками| Bed and breakfast'!EA5</f>
        <v>46150</v>
      </c>
      <c r="EH5" s="187">
        <f>'C завтраками| Bed and breakfast'!EB5</f>
        <v>46151</v>
      </c>
      <c r="EI5" s="187">
        <f>'C завтраками| Bed and breakfast'!EC5</f>
        <v>46152</v>
      </c>
      <c r="EJ5" s="187">
        <f>'C завтраками| Bed and breakfast'!ED5</f>
        <v>46153</v>
      </c>
      <c r="EK5" s="187">
        <f>'C завтраками| Bed and breakfast'!EE5</f>
        <v>46154</v>
      </c>
      <c r="EL5" s="187">
        <f>'C завтраками| Bed and breakfast'!EF5</f>
        <v>46155</v>
      </c>
      <c r="EM5" s="187">
        <f>'C завтраками| Bed and breakfast'!EG5</f>
        <v>46156</v>
      </c>
      <c r="EN5" s="187">
        <f>'C завтраками| Bed and breakfast'!EH5</f>
        <v>46157</v>
      </c>
      <c r="EO5" s="187">
        <f>'C завтраками| Bed and breakfast'!EI5</f>
        <v>46158</v>
      </c>
      <c r="EP5" s="187">
        <f>'C завтраками| Bed and breakfast'!EJ5</f>
        <v>46159</v>
      </c>
      <c r="EQ5" s="187">
        <f>'C завтраками| Bed and breakfast'!EK5</f>
        <v>46160</v>
      </c>
      <c r="ER5" s="187">
        <f>'C завтраками| Bed and breakfast'!EL5</f>
        <v>46161</v>
      </c>
      <c r="ES5" s="187">
        <f>'C завтраками| Bed and breakfast'!EM5</f>
        <v>46162</v>
      </c>
      <c r="ET5" s="187">
        <f>'C завтраками| Bed and breakfast'!EN5</f>
        <v>46163</v>
      </c>
      <c r="EU5" s="187">
        <f>'C завтраками| Bed and breakfast'!EO5</f>
        <v>46164</v>
      </c>
      <c r="EV5" s="187">
        <f>'C завтраками| Bed and breakfast'!EP5</f>
        <v>46165</v>
      </c>
      <c r="EW5" s="187">
        <f>'C завтраками| Bed and breakfast'!EQ5</f>
        <v>46166</v>
      </c>
      <c r="EX5" s="187">
        <f>'C завтраками| Bed and breakfast'!ER5</f>
        <v>46167</v>
      </c>
      <c r="EY5" s="187">
        <f>'C завтраками| Bed and breakfast'!ES5</f>
        <v>46168</v>
      </c>
      <c r="EZ5" s="187">
        <f>'C завтраками| Bed and breakfast'!ET5</f>
        <v>46169</v>
      </c>
      <c r="FA5" s="187">
        <f>'C завтраками| Bed and breakfast'!EU5</f>
        <v>46170</v>
      </c>
      <c r="FB5" s="187">
        <f>'C завтраками| Bed and breakfast'!EV5</f>
        <v>46171</v>
      </c>
      <c r="FC5" s="187">
        <f>'C завтраками| Bed and breakfast'!EW5</f>
        <v>46172</v>
      </c>
      <c r="FD5" s="187">
        <f>'C завтраками| Bed and breakfast'!EX5</f>
        <v>46173</v>
      </c>
      <c r="FE5" s="187">
        <f>'C завтраками| Bed and breakfast'!EY5</f>
        <v>46174</v>
      </c>
      <c r="FF5" s="187">
        <f>'C завтраками| Bed and breakfast'!EZ5</f>
        <v>46175</v>
      </c>
      <c r="FG5" s="187">
        <f>'C завтраками| Bed and breakfast'!FA5</f>
        <v>46176</v>
      </c>
      <c r="FH5" s="187">
        <f>'C завтраками| Bed and breakfast'!FB5</f>
        <v>46177</v>
      </c>
      <c r="FI5" s="187">
        <f>'C завтраками| Bed and breakfast'!FC5</f>
        <v>46178</v>
      </c>
      <c r="FJ5" s="187">
        <f>'C завтраками| Bed and breakfast'!FD5</f>
        <v>46179</v>
      </c>
      <c r="FK5" s="187">
        <f>'C завтраками| Bed and breakfast'!FE5</f>
        <v>46180</v>
      </c>
      <c r="FL5" s="187">
        <f>'C завтраками| Bed and breakfast'!FF5</f>
        <v>46181</v>
      </c>
      <c r="FM5" s="187">
        <f>'C завтраками| Bed and breakfast'!FG5</f>
        <v>46182</v>
      </c>
      <c r="FN5" s="187">
        <f>'C завтраками| Bed and breakfast'!FH5</f>
        <v>46183</v>
      </c>
      <c r="FO5" s="187">
        <f>'C завтраками| Bed and breakfast'!FI5</f>
        <v>46184</v>
      </c>
      <c r="FP5" s="187">
        <f>'C завтраками| Bed and breakfast'!FJ5</f>
        <v>46185</v>
      </c>
      <c r="FQ5" s="187">
        <f>'C завтраками| Bed and breakfast'!FK5</f>
        <v>46186</v>
      </c>
      <c r="FR5" s="187">
        <f>'C завтраками| Bed and breakfast'!FL5</f>
        <v>46187</v>
      </c>
      <c r="FS5" s="187">
        <f>'C завтраками| Bed and breakfast'!FM5</f>
        <v>46188</v>
      </c>
      <c r="FT5" s="187">
        <f>'C завтраками| Bed and breakfast'!FN5</f>
        <v>46189</v>
      </c>
      <c r="FU5" s="187">
        <f>'C завтраками| Bed and breakfast'!FO5</f>
        <v>46190</v>
      </c>
      <c r="FV5" s="187">
        <f>'C завтраками| Bed and breakfast'!FP5</f>
        <v>46191</v>
      </c>
      <c r="FW5" s="187">
        <f>'C завтраками| Bed and breakfast'!FQ5</f>
        <v>46192</v>
      </c>
      <c r="FX5" s="187">
        <f>'C завтраками| Bed and breakfast'!FR5</f>
        <v>46193</v>
      </c>
      <c r="FY5" s="187">
        <f>'C завтраками| Bed and breakfast'!FS5</f>
        <v>46194</v>
      </c>
      <c r="FZ5" s="187">
        <f>'C завтраками| Bed and breakfast'!FT5</f>
        <v>46195</v>
      </c>
      <c r="GA5" s="187">
        <f>'C завтраками| Bed and breakfast'!FU5</f>
        <v>46196</v>
      </c>
      <c r="GB5" s="187">
        <f>'C завтраками| Bed and breakfast'!FV5</f>
        <v>46197</v>
      </c>
      <c r="GC5" s="187">
        <f>'C завтраками| Bed and breakfast'!FW5</f>
        <v>46198</v>
      </c>
      <c r="GD5" s="187">
        <f>'C завтраками| Bed and breakfast'!FX5</f>
        <v>46199</v>
      </c>
      <c r="GE5" s="187">
        <f>'C завтраками| Bed and breakfast'!FY5</f>
        <v>46200</v>
      </c>
      <c r="GF5" s="187">
        <f>'C завтраками| Bed and breakfast'!FZ5</f>
        <v>46201</v>
      </c>
      <c r="GG5" s="187">
        <f>'C завтраками| Bed and breakfast'!GA5</f>
        <v>46202</v>
      </c>
      <c r="GH5" s="187">
        <f>'C завтраками| Bed and breakfast'!GB5</f>
        <v>46203</v>
      </c>
      <c r="GI5" s="187">
        <f>'C завтраками| Bed and breakfast'!GC5</f>
        <v>46204</v>
      </c>
      <c r="GJ5" s="187">
        <f>'C завтраками| Bed and breakfast'!GD5</f>
        <v>46205</v>
      </c>
      <c r="GK5" s="187">
        <f>'C завтраками| Bed and breakfast'!GE5</f>
        <v>46206</v>
      </c>
      <c r="GL5" s="187">
        <f>'C завтраками| Bed and breakfast'!GF5</f>
        <v>46207</v>
      </c>
      <c r="GM5" s="187">
        <f>'C завтраками| Bed and breakfast'!GG5</f>
        <v>46208</v>
      </c>
      <c r="GN5" s="187">
        <f>'C завтраками| Bed and breakfast'!GH5</f>
        <v>46209</v>
      </c>
      <c r="GO5" s="187">
        <f>'C завтраками| Bed and breakfast'!GI5</f>
        <v>46210</v>
      </c>
      <c r="GP5" s="187">
        <f>'C завтраками| Bed and breakfast'!GJ5</f>
        <v>46211</v>
      </c>
      <c r="GQ5" s="187">
        <f>'C завтраками| Bed and breakfast'!GK5</f>
        <v>46212</v>
      </c>
      <c r="GR5" s="187">
        <f>'C завтраками| Bed and breakfast'!GL5</f>
        <v>46213</v>
      </c>
      <c r="GS5" s="187">
        <f>'C завтраками| Bed and breakfast'!GM5</f>
        <v>46214</v>
      </c>
      <c r="GT5" s="187">
        <f>'C завтраками| Bed and breakfast'!GN5</f>
        <v>46215</v>
      </c>
      <c r="GU5" s="187">
        <f>'C завтраками| Bed and breakfast'!GO5</f>
        <v>46216</v>
      </c>
      <c r="GV5" s="187">
        <f>'C завтраками| Bed and breakfast'!GP5</f>
        <v>46217</v>
      </c>
      <c r="GW5" s="187">
        <f>'C завтраками| Bed and breakfast'!GQ5</f>
        <v>46218</v>
      </c>
      <c r="GX5" s="187">
        <f>'C завтраками| Bed and breakfast'!GR5</f>
        <v>46219</v>
      </c>
      <c r="GY5" s="187">
        <f>'C завтраками| Bed and breakfast'!GS5</f>
        <v>46220</v>
      </c>
      <c r="GZ5" s="187">
        <f>'C завтраками| Bed and breakfast'!GT5</f>
        <v>46221</v>
      </c>
      <c r="HA5" s="187">
        <f>'C завтраками| Bed and breakfast'!GU5</f>
        <v>46222</v>
      </c>
      <c r="HB5" s="187">
        <f>'C завтраками| Bed and breakfast'!GV5</f>
        <v>46223</v>
      </c>
      <c r="HC5" s="187">
        <f>'C завтраками| Bed and breakfast'!GW5</f>
        <v>46224</v>
      </c>
      <c r="HD5" s="187">
        <f>'C завтраками| Bed and breakfast'!GX5</f>
        <v>46225</v>
      </c>
      <c r="HE5" s="187">
        <f>'C завтраками| Bed and breakfast'!GY5</f>
        <v>46226</v>
      </c>
      <c r="HF5" s="187">
        <f>'C завтраками| Bed and breakfast'!GZ5</f>
        <v>46227</v>
      </c>
      <c r="HG5" s="187">
        <f>'C завтраками| Bed and breakfast'!HA5</f>
        <v>46228</v>
      </c>
      <c r="HH5" s="187">
        <f>'C завтраками| Bed and breakfast'!HB5</f>
        <v>46229</v>
      </c>
      <c r="HI5" s="187">
        <f>'C завтраками| Bed and breakfast'!HC5</f>
        <v>46230</v>
      </c>
      <c r="HJ5" s="187">
        <f>'C завтраками| Bed and breakfast'!HD5</f>
        <v>46231</v>
      </c>
      <c r="HK5" s="187">
        <f>'C завтраками| Bed and breakfast'!HE5</f>
        <v>46232</v>
      </c>
      <c r="HL5" s="187">
        <f>'C завтраками| Bed and breakfast'!HF5</f>
        <v>46233</v>
      </c>
      <c r="HM5" s="187">
        <f>'C завтраками| Bed and breakfast'!HG5</f>
        <v>46234</v>
      </c>
      <c r="HN5" s="187">
        <f>'C завтраками| Bed and breakfast'!HH5</f>
        <v>46235</v>
      </c>
      <c r="HO5" s="187">
        <f>'C завтраками| Bed and breakfast'!HI5</f>
        <v>46236</v>
      </c>
      <c r="HP5" s="187">
        <f>'C завтраками| Bed and breakfast'!HJ5</f>
        <v>46237</v>
      </c>
      <c r="HQ5" s="187">
        <f>'C завтраками| Bed and breakfast'!HK5</f>
        <v>46238</v>
      </c>
      <c r="HR5" s="187">
        <f>'C завтраками| Bed and breakfast'!HL5</f>
        <v>46239</v>
      </c>
      <c r="HS5" s="187">
        <f>'C завтраками| Bed and breakfast'!HM5</f>
        <v>46240</v>
      </c>
      <c r="HT5" s="187">
        <f>'C завтраками| Bed and breakfast'!HN5</f>
        <v>46241</v>
      </c>
      <c r="HU5" s="187">
        <f>'C завтраками| Bed and breakfast'!HO5</f>
        <v>46242</v>
      </c>
      <c r="HV5" s="187">
        <f>'C завтраками| Bed and breakfast'!HP5</f>
        <v>46243</v>
      </c>
      <c r="HW5" s="187">
        <f>'C завтраками| Bed and breakfast'!HQ5</f>
        <v>46244</v>
      </c>
      <c r="HX5" s="187">
        <f>'C завтраками| Bed and breakfast'!HR5</f>
        <v>46245</v>
      </c>
      <c r="HY5" s="187">
        <f>'C завтраками| Bed and breakfast'!HS5</f>
        <v>46246</v>
      </c>
      <c r="HZ5" s="187">
        <f>'C завтраками| Bed and breakfast'!HT5</f>
        <v>46247</v>
      </c>
      <c r="IA5" s="187">
        <f>'C завтраками| Bed and breakfast'!HU5</f>
        <v>46248</v>
      </c>
      <c r="IB5" s="187">
        <f>'C завтраками| Bed and breakfast'!HV5</f>
        <v>46249</v>
      </c>
      <c r="IC5" s="187">
        <f>'C завтраками| Bed and breakfast'!HW5</f>
        <v>46250</v>
      </c>
      <c r="ID5" s="187">
        <f>'C завтраками| Bed and breakfast'!HX5</f>
        <v>46251</v>
      </c>
      <c r="IE5" s="187">
        <f>'C завтраками| Bed and breakfast'!HY5</f>
        <v>46252</v>
      </c>
      <c r="IF5" s="187">
        <f>'C завтраками| Bed and breakfast'!HZ5</f>
        <v>46253</v>
      </c>
      <c r="IG5" s="187">
        <f>'C завтраками| Bed and breakfast'!IA5</f>
        <v>46254</v>
      </c>
      <c r="IH5" s="187">
        <f>'C завтраками| Bed and breakfast'!IB5</f>
        <v>46255</v>
      </c>
      <c r="II5" s="187">
        <f>'C завтраками| Bed and breakfast'!IC5</f>
        <v>46256</v>
      </c>
      <c r="IJ5" s="187">
        <f>'C завтраками| Bed and breakfast'!ID5</f>
        <v>46257</v>
      </c>
      <c r="IK5" s="187">
        <f>'C завтраками| Bed and breakfast'!IE5</f>
        <v>46258</v>
      </c>
      <c r="IL5" s="187">
        <f>'C завтраками| Bed and breakfast'!IF5</f>
        <v>46259</v>
      </c>
      <c r="IM5" s="187">
        <f>'C завтраками| Bed and breakfast'!IG5</f>
        <v>46260</v>
      </c>
      <c r="IN5" s="187">
        <f>'C завтраками| Bed and breakfast'!IH5</f>
        <v>46261</v>
      </c>
      <c r="IO5" s="187">
        <f>'C завтраками| Bed and breakfast'!II5</f>
        <v>46262</v>
      </c>
      <c r="IP5" s="187">
        <f>'C завтраками| Bed and breakfast'!IJ5</f>
        <v>46263</v>
      </c>
      <c r="IQ5" s="187">
        <f>'C завтраками| Bed and breakfast'!IK5</f>
        <v>46264</v>
      </c>
      <c r="IR5" s="187">
        <f>'C завтраками| Bed and breakfast'!IL5</f>
        <v>46265</v>
      </c>
      <c r="IS5" s="187">
        <f>'C завтраками| Bed and breakfast'!IM5</f>
        <v>46266</v>
      </c>
      <c r="IT5" s="187">
        <f>'C завтраками| Bed and breakfast'!IN5</f>
        <v>46267</v>
      </c>
      <c r="IU5" s="187">
        <f>'C завтраками| Bed and breakfast'!IO5</f>
        <v>46268</v>
      </c>
      <c r="IV5" s="187">
        <f>'C завтраками| Bed and breakfast'!IP5</f>
        <v>46269</v>
      </c>
      <c r="IW5" s="187">
        <f>'C завтраками| Bed and breakfast'!IQ5</f>
        <v>46270</v>
      </c>
      <c r="IX5" s="187">
        <f>'C завтраками| Bed and breakfast'!IR5</f>
        <v>46271</v>
      </c>
      <c r="IY5" s="187">
        <f>'C завтраками| Bed and breakfast'!IS5</f>
        <v>46272</v>
      </c>
      <c r="IZ5" s="187">
        <f>'C завтраками| Bed and breakfast'!IT5</f>
        <v>46273</v>
      </c>
      <c r="JA5" s="187">
        <f>'C завтраками| Bed and breakfast'!IU5</f>
        <v>46274</v>
      </c>
      <c r="JB5" s="187">
        <f>'C завтраками| Bed and breakfast'!IV5</f>
        <v>46275</v>
      </c>
      <c r="JC5" s="187">
        <f>'C завтраками| Bed and breakfast'!IW5</f>
        <v>46276</v>
      </c>
      <c r="JD5" s="187">
        <f>'C завтраками| Bed and breakfast'!IX5</f>
        <v>46277</v>
      </c>
      <c r="JE5" s="187">
        <f>'C завтраками| Bed and breakfast'!IY5</f>
        <v>46278</v>
      </c>
      <c r="JF5" s="187">
        <f>'C завтраками| Bed and breakfast'!IZ5</f>
        <v>46279</v>
      </c>
      <c r="JG5" s="187">
        <f>'C завтраками| Bed and breakfast'!JA5</f>
        <v>46280</v>
      </c>
      <c r="JH5" s="187">
        <f>'C завтраками| Bed and breakfast'!JB5</f>
        <v>46281</v>
      </c>
      <c r="JI5" s="187">
        <f>'C завтраками| Bed and breakfast'!JC5</f>
        <v>46282</v>
      </c>
      <c r="JJ5" s="187">
        <f>'C завтраками| Bed and breakfast'!JD5</f>
        <v>46283</v>
      </c>
      <c r="JK5" s="187">
        <f>'C завтраками| Bed and breakfast'!JE5</f>
        <v>46284</v>
      </c>
      <c r="JL5" s="187">
        <f>'C завтраками| Bed and breakfast'!JF5</f>
        <v>46285</v>
      </c>
      <c r="JM5" s="187">
        <f>'C завтраками| Bed and breakfast'!JG5</f>
        <v>46286</v>
      </c>
      <c r="JN5" s="187">
        <f>'C завтраками| Bed and breakfast'!JH5</f>
        <v>46287</v>
      </c>
      <c r="JO5" s="187">
        <f>'C завтраками| Bed and breakfast'!JI5</f>
        <v>46288</v>
      </c>
      <c r="JP5" s="187">
        <f>'C завтраками| Bed and breakfast'!JJ5</f>
        <v>46289</v>
      </c>
      <c r="JQ5" s="187">
        <f>'C завтраками| Bed and breakfast'!JK5</f>
        <v>46290</v>
      </c>
      <c r="JR5" s="187">
        <f>'C завтраками| Bed and breakfast'!JL5</f>
        <v>46291</v>
      </c>
      <c r="JS5" s="187">
        <f>'C завтраками| Bed and breakfast'!JM5</f>
        <v>46292</v>
      </c>
      <c r="JT5" s="187">
        <f>'C завтраками| Bed and breakfast'!JN5</f>
        <v>46293</v>
      </c>
      <c r="JU5" s="187">
        <f>'C завтраками| Bed and breakfast'!JO5</f>
        <v>46294</v>
      </c>
      <c r="JV5" s="187">
        <f>'C завтраками| Bed and breakfast'!JP5</f>
        <v>46295</v>
      </c>
    </row>
    <row r="6" spans="1:282" s="53" customFormat="1" x14ac:dyDescent="0.2">
      <c r="A6" s="42" t="s">
        <v>83</v>
      </c>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c r="DS6" s="189"/>
      <c r="DT6" s="189"/>
      <c r="DU6" s="189"/>
      <c r="DV6" s="189"/>
      <c r="DW6" s="189"/>
      <c r="DX6" s="189"/>
      <c r="DY6" s="189"/>
      <c r="DZ6" s="189"/>
      <c r="EA6" s="189"/>
      <c r="EB6" s="189"/>
      <c r="EC6" s="189"/>
      <c r="ED6" s="189"/>
      <c r="EE6" s="189"/>
      <c r="EF6" s="189"/>
      <c r="EG6" s="189"/>
      <c r="EH6" s="189"/>
      <c r="EI6" s="189"/>
      <c r="EJ6" s="189"/>
      <c r="EK6" s="189"/>
      <c r="EL6" s="189"/>
      <c r="EM6" s="189"/>
      <c r="EN6" s="189"/>
      <c r="EO6" s="189"/>
      <c r="EP6" s="189"/>
      <c r="EQ6" s="189"/>
      <c r="ER6" s="189"/>
      <c r="ES6" s="189"/>
      <c r="ET6" s="189"/>
      <c r="EU6" s="189"/>
      <c r="EV6" s="189"/>
      <c r="EW6" s="189"/>
      <c r="EX6" s="189"/>
      <c r="EY6" s="189"/>
      <c r="EZ6" s="189"/>
      <c r="FA6" s="189"/>
      <c r="FB6" s="189"/>
      <c r="FC6" s="189"/>
      <c r="FD6" s="189"/>
      <c r="FE6" s="189"/>
      <c r="FF6" s="189"/>
      <c r="FG6" s="189"/>
      <c r="FH6" s="189"/>
      <c r="FI6" s="189"/>
      <c r="FJ6" s="189"/>
      <c r="FK6" s="189"/>
      <c r="FL6" s="189"/>
      <c r="FM6" s="189"/>
      <c r="FN6" s="189"/>
      <c r="FO6" s="189"/>
      <c r="FP6" s="189"/>
      <c r="FQ6" s="189"/>
      <c r="FR6" s="189"/>
      <c r="FS6" s="189"/>
      <c r="FT6" s="189"/>
      <c r="FU6" s="189"/>
      <c r="FV6" s="189"/>
      <c r="FW6" s="189"/>
      <c r="FX6" s="189"/>
      <c r="FY6" s="189"/>
      <c r="FZ6" s="189"/>
      <c r="GA6" s="189"/>
      <c r="GB6" s="189"/>
      <c r="GC6" s="189"/>
      <c r="GD6" s="189"/>
      <c r="GE6" s="189"/>
      <c r="GF6" s="189"/>
      <c r="GG6" s="189"/>
      <c r="GH6" s="189"/>
      <c r="GI6" s="189"/>
      <c r="GJ6" s="189"/>
      <c r="GK6" s="189"/>
      <c r="GL6" s="189"/>
      <c r="GM6" s="189"/>
      <c r="GN6" s="189"/>
      <c r="GO6" s="189"/>
      <c r="GP6" s="189"/>
      <c r="GQ6" s="189"/>
      <c r="GR6" s="189"/>
      <c r="GS6" s="189"/>
      <c r="GT6" s="189"/>
      <c r="GU6" s="189"/>
      <c r="GV6" s="189"/>
      <c r="GW6" s="189"/>
      <c r="GX6" s="189"/>
      <c r="GY6" s="189"/>
      <c r="GZ6" s="189"/>
      <c r="HA6" s="189"/>
      <c r="HB6" s="189"/>
      <c r="HC6" s="189"/>
      <c r="HD6" s="189"/>
      <c r="HE6" s="189"/>
      <c r="HF6" s="189"/>
      <c r="HG6" s="189"/>
      <c r="HH6" s="189"/>
      <c r="HI6" s="189"/>
      <c r="HJ6" s="189"/>
      <c r="HK6" s="189"/>
      <c r="HL6" s="189"/>
      <c r="HM6" s="189"/>
      <c r="HN6" s="189"/>
      <c r="HO6" s="189"/>
      <c r="HP6" s="189"/>
      <c r="HQ6" s="189"/>
      <c r="HR6" s="189"/>
      <c r="HS6" s="189"/>
      <c r="HT6" s="189"/>
      <c r="HU6" s="189"/>
      <c r="HV6" s="189"/>
      <c r="HW6" s="189"/>
      <c r="HX6" s="189"/>
      <c r="HY6" s="189"/>
      <c r="HZ6" s="189"/>
      <c r="IA6" s="189"/>
      <c r="IB6" s="189"/>
      <c r="IC6" s="189"/>
      <c r="ID6" s="189"/>
      <c r="IE6" s="189"/>
      <c r="IF6" s="189"/>
      <c r="IG6" s="189"/>
      <c r="IH6" s="189"/>
      <c r="II6" s="189"/>
      <c r="IJ6" s="189"/>
      <c r="IK6" s="189"/>
      <c r="IL6" s="189"/>
      <c r="IM6" s="189"/>
      <c r="IN6" s="189"/>
      <c r="IO6" s="189"/>
      <c r="IP6" s="189"/>
      <c r="IQ6" s="189"/>
      <c r="IR6" s="189"/>
      <c r="IS6" s="189"/>
      <c r="IT6" s="189"/>
      <c r="IU6" s="189"/>
      <c r="IV6" s="189"/>
      <c r="IW6" s="189"/>
      <c r="IX6" s="189"/>
      <c r="IY6" s="189"/>
      <c r="IZ6" s="189"/>
      <c r="JA6" s="189"/>
      <c r="JB6" s="189"/>
      <c r="JC6" s="189"/>
      <c r="JD6" s="189"/>
      <c r="JE6" s="189"/>
      <c r="JF6" s="189"/>
      <c r="JG6" s="189"/>
      <c r="JH6" s="189"/>
      <c r="JI6" s="189"/>
      <c r="JJ6" s="189"/>
      <c r="JK6" s="189"/>
      <c r="JL6" s="189"/>
      <c r="JM6" s="189"/>
      <c r="JN6" s="189"/>
      <c r="JO6" s="189"/>
      <c r="JP6" s="189"/>
      <c r="JQ6" s="189"/>
      <c r="JR6" s="189"/>
      <c r="JS6" s="189"/>
      <c r="JT6" s="189"/>
      <c r="JU6" s="189"/>
      <c r="JV6" s="189"/>
    </row>
    <row r="7" spans="1:282" s="53" customFormat="1" x14ac:dyDescent="0.2">
      <c r="A7" s="88">
        <v>1</v>
      </c>
      <c r="B7" s="8" t="e">
        <f>'C завтраками| Bed and breakfast'!#REF!*0.9</f>
        <v>#REF!</v>
      </c>
      <c r="C7" s="8" t="e">
        <f>'C завтраками| Bed and breakfast'!#REF!*0.9</f>
        <v>#REF!</v>
      </c>
      <c r="D7" s="8" t="e">
        <f>'C завтраками| Bed and breakfast'!#REF!*0.9</f>
        <v>#REF!</v>
      </c>
      <c r="E7" s="8" t="e">
        <f>'C завтраками| Bed and breakfast'!#REF!*0.9</f>
        <v>#REF!</v>
      </c>
      <c r="F7" s="8" t="e">
        <f>'C завтраками| Bed and breakfast'!#REF!*0.9</f>
        <v>#REF!</v>
      </c>
      <c r="G7" s="8" t="e">
        <f>'C завтраками| Bed and breakfast'!#REF!*0.9</f>
        <v>#REF!</v>
      </c>
      <c r="H7" s="8">
        <f>'C завтраками| Bed and breakfast'!B7*0.9</f>
        <v>33525</v>
      </c>
      <c r="I7" s="8">
        <f>'C завтраками| Bed and breakfast'!C7*0.9</f>
        <v>46575</v>
      </c>
      <c r="J7" s="8">
        <f>'C завтраками| Bed and breakfast'!D7*0.9</f>
        <v>46575</v>
      </c>
      <c r="K7" s="8">
        <f>'C завтраками| Bed and breakfast'!E7*0.9</f>
        <v>46575</v>
      </c>
      <c r="L7" s="8">
        <f>'C завтраками| Bed and breakfast'!F7*0.9</f>
        <v>40275</v>
      </c>
      <c r="M7" s="8">
        <f>'C завтраками| Bed and breakfast'!G7*0.9</f>
        <v>40275</v>
      </c>
      <c r="N7" s="8">
        <f>'C завтраками| Bed and breakfast'!H7*0.9</f>
        <v>40275</v>
      </c>
      <c r="O7" s="8">
        <f>'C завтраками| Bed and breakfast'!I7*0.9</f>
        <v>40275</v>
      </c>
      <c r="P7" s="8">
        <f>'C завтраками| Bed and breakfast'!J7*0.9</f>
        <v>40275</v>
      </c>
      <c r="Q7" s="8">
        <f>'C завтраками| Bed and breakfast'!K7*0.9</f>
        <v>40275</v>
      </c>
      <c r="R7" s="8">
        <f>'C завтраками| Bed and breakfast'!L7*0.9</f>
        <v>32805</v>
      </c>
      <c r="S7" s="8">
        <f>'C завтраками| Bed and breakfast'!M7*0.9</f>
        <v>17955</v>
      </c>
      <c r="T7" s="8">
        <f>'C завтраками| Bed and breakfast'!N7*0.9</f>
        <v>17955</v>
      </c>
      <c r="U7" s="8">
        <f>'C завтраками| Bed and breakfast'!O7*0.9</f>
        <v>17955</v>
      </c>
      <c r="V7" s="8">
        <f>'C завтраками| Bed and breakfast'!P7*0.9</f>
        <v>17955</v>
      </c>
      <c r="W7" s="8">
        <f>'C завтраками| Bed and breakfast'!Q7*0.9</f>
        <v>17955</v>
      </c>
      <c r="X7" s="8">
        <f>'C завтраками| Bed and breakfast'!R7*0.9</f>
        <v>19755</v>
      </c>
      <c r="Y7" s="8">
        <f>'C завтраками| Bed and breakfast'!S7*0.9</f>
        <v>19755</v>
      </c>
      <c r="Z7" s="8">
        <f>'C завтраками| Bed and breakfast'!T7*0.9</f>
        <v>19755</v>
      </c>
      <c r="AA7" s="8">
        <f>'C завтраками| Bed and breakfast'!U7*0.9</f>
        <v>19755</v>
      </c>
      <c r="AB7" s="8">
        <f>'C завтраками| Bed and breakfast'!V7*0.9</f>
        <v>19755</v>
      </c>
      <c r="AC7" s="8">
        <f>'C завтраками| Bed and breakfast'!W7*0.9</f>
        <v>17955</v>
      </c>
      <c r="AD7" s="8">
        <f>'C завтраками| Bed and breakfast'!X7*0.9</f>
        <v>17955</v>
      </c>
      <c r="AE7" s="8">
        <f>'C завтраками| Bed and breakfast'!Y7*0.9</f>
        <v>17955</v>
      </c>
      <c r="AF7" s="8">
        <f>'C завтраками| Bed and breakfast'!Z7*0.9</f>
        <v>17955</v>
      </c>
      <c r="AG7" s="8">
        <f>'C завтраками| Bed and breakfast'!AA7*0.9</f>
        <v>17955</v>
      </c>
      <c r="AH7" s="8">
        <f>'C завтраками| Bed and breakfast'!AB7*0.9</f>
        <v>21555</v>
      </c>
      <c r="AI7" s="8">
        <f>'C завтраками| Bed and breakfast'!AC7*0.9</f>
        <v>21555</v>
      </c>
      <c r="AJ7" s="8">
        <f>'C завтраками| Bed and breakfast'!AD7*0.9</f>
        <v>21555</v>
      </c>
      <c r="AK7" s="8">
        <f>'C завтраками| Bed and breakfast'!AE7*0.9</f>
        <v>21555</v>
      </c>
      <c r="AL7" s="8">
        <f>'C завтраками| Bed and breakfast'!AF7*0.9</f>
        <v>21555</v>
      </c>
      <c r="AM7" s="8">
        <f>'C завтраками| Bed and breakfast'!AG7*0.9</f>
        <v>23355</v>
      </c>
      <c r="AN7" s="8">
        <f>'C завтраками| Bed and breakfast'!AH7*0.9</f>
        <v>25605</v>
      </c>
      <c r="AO7" s="8">
        <f>'C завтраками| Bed and breakfast'!AI7*0.9</f>
        <v>26055</v>
      </c>
      <c r="AP7" s="8">
        <f>'C завтраками| Bed and breakfast'!AJ7*0.9</f>
        <v>26055</v>
      </c>
      <c r="AQ7" s="8">
        <f>'C завтраками| Bed and breakfast'!AK7*0.9</f>
        <v>26055</v>
      </c>
      <c r="AR7" s="8">
        <f>'C завтраками| Bed and breakfast'!AL7*0.9</f>
        <v>26055</v>
      </c>
      <c r="AS7" s="8">
        <f>'C завтраками| Bed and breakfast'!AM7*0.9</f>
        <v>26055</v>
      </c>
      <c r="AT7" s="8">
        <f>'C завтраками| Bed and breakfast'!AN7*0.9</f>
        <v>26055</v>
      </c>
      <c r="AU7" s="8">
        <f>'C завтраками| Bed and breakfast'!AO7*0.9</f>
        <v>26055</v>
      </c>
      <c r="AV7" s="8">
        <f>'C завтраками| Bed and breakfast'!AP7*0.9</f>
        <v>26055</v>
      </c>
      <c r="AW7" s="8">
        <f>'C завтраками| Bed and breakfast'!AQ7*0.9</f>
        <v>26055</v>
      </c>
      <c r="AX7" s="8">
        <f>'C завтраками| Bed and breakfast'!AR7*0.9</f>
        <v>26055</v>
      </c>
      <c r="AY7" s="8">
        <f>'C завтраками| Bed and breakfast'!AS7*0.9</f>
        <v>24255</v>
      </c>
      <c r="AZ7" s="8">
        <f>'C завтраками| Bed and breakfast'!AT7*0.9</f>
        <v>24255</v>
      </c>
      <c r="BA7" s="8">
        <f>'C завтраками| Bed and breakfast'!AU7*0.9</f>
        <v>26055</v>
      </c>
      <c r="BB7" s="8">
        <f>'C завтраками| Bed and breakfast'!AV7*0.9</f>
        <v>26055</v>
      </c>
      <c r="BC7" s="8">
        <f>'C завтраками| Bed and breakfast'!AW7*0.9</f>
        <v>27855</v>
      </c>
      <c r="BD7" s="8">
        <f>'C завтраками| Bed and breakfast'!AX7*0.9</f>
        <v>30105</v>
      </c>
      <c r="BE7" s="8">
        <f>'C завтраками| Bed and breakfast'!AY7*0.9</f>
        <v>30105</v>
      </c>
      <c r="BF7" s="8">
        <f>'C завтраками| Bed and breakfast'!AZ7*0.9</f>
        <v>30105</v>
      </c>
      <c r="BG7" s="8">
        <f>'C завтраками| Bed and breakfast'!BA7*0.9</f>
        <v>30105</v>
      </c>
      <c r="BH7" s="8">
        <f>'C завтраками| Bed and breakfast'!BB7*0.9</f>
        <v>32355</v>
      </c>
      <c r="BI7" s="8">
        <f>'C завтраками| Bed and breakfast'!BC7*0.9</f>
        <v>35055</v>
      </c>
      <c r="BJ7" s="8">
        <f>'C завтраками| Bed and breakfast'!BD7*0.9</f>
        <v>35055</v>
      </c>
      <c r="BK7" s="8">
        <f>'C завтраками| Bed and breakfast'!BE7*0.9</f>
        <v>32355</v>
      </c>
      <c r="BL7" s="8">
        <f>'C завтраками| Bed and breakfast'!BF7*0.9</f>
        <v>27855</v>
      </c>
      <c r="BM7" s="8">
        <f>'C завтраками| Bed and breakfast'!BG7*0.9</f>
        <v>27855</v>
      </c>
      <c r="BN7" s="8">
        <f>'C завтраками| Bed and breakfast'!BH7*0.9</f>
        <v>30105</v>
      </c>
      <c r="BO7" s="8">
        <f>'C завтраками| Bed and breakfast'!BI7*0.9</f>
        <v>30105</v>
      </c>
      <c r="BP7" s="8">
        <f>'C завтраками| Bed and breakfast'!BJ7*0.9</f>
        <v>22455</v>
      </c>
      <c r="BQ7" s="8">
        <f>'C завтраками| Bed and breakfast'!BK7*0.9</f>
        <v>22860</v>
      </c>
      <c r="BR7" s="8">
        <f>'C завтраками| Bed and breakfast'!BL7*0.9</f>
        <v>22860</v>
      </c>
      <c r="BS7" s="8">
        <f>'C завтраками| Bed and breakfast'!BM7*0.9</f>
        <v>22860</v>
      </c>
      <c r="BT7" s="8">
        <f>'C завтраками| Bed and breakfast'!BN7*0.9</f>
        <v>21510</v>
      </c>
      <c r="BU7" s="8">
        <f>'C завтраками| Bed and breakfast'!BO7*0.9</f>
        <v>21510</v>
      </c>
      <c r="BV7" s="8">
        <f>'C завтраками| Bed and breakfast'!BP7*0.9</f>
        <v>22860</v>
      </c>
      <c r="BW7" s="8">
        <f>'C завтраками| Bed and breakfast'!BQ7*0.9</f>
        <v>22860</v>
      </c>
      <c r="BX7" s="8">
        <f>'C завтраками| Bed and breakfast'!BR7*0.9</f>
        <v>22860</v>
      </c>
      <c r="BY7" s="8">
        <f>'C завтраками| Bed and breakfast'!BS7*0.9</f>
        <v>21510</v>
      </c>
      <c r="BZ7" s="8">
        <f>'C завтраками| Bed and breakfast'!BT7*0.9</f>
        <v>21510</v>
      </c>
      <c r="CA7" s="8">
        <f>'C завтраками| Bed and breakfast'!BU7*0.9</f>
        <v>21510</v>
      </c>
      <c r="CB7" s="8">
        <f>'C завтраками| Bed and breakfast'!BV7*0.9</f>
        <v>21510</v>
      </c>
      <c r="CC7" s="8">
        <f>'C завтраками| Bed and breakfast'!BW7*0.9</f>
        <v>21510</v>
      </c>
      <c r="CD7" s="8">
        <f>'C завтраками| Bed and breakfast'!BX7*0.9</f>
        <v>21510</v>
      </c>
      <c r="CE7" s="8">
        <f>'C завтраками| Bed and breakfast'!BY7*0.9</f>
        <v>21510</v>
      </c>
      <c r="CF7" s="8">
        <f>'C завтраками| Bed and breakfast'!BZ7*0.9</f>
        <v>21510</v>
      </c>
      <c r="CG7" s="8">
        <f>'C завтраками| Bed and breakfast'!CA7*0.9</f>
        <v>21510</v>
      </c>
      <c r="CH7" s="8">
        <f>'C завтраками| Bed and breakfast'!CB7*0.9</f>
        <v>21510</v>
      </c>
      <c r="CI7" s="8">
        <f>'C завтраками| Bed and breakfast'!CC7*0.9</f>
        <v>21510</v>
      </c>
      <c r="CJ7" s="8">
        <f>'C завтраками| Bed and breakfast'!CD7*0.9</f>
        <v>21510</v>
      </c>
      <c r="CK7" s="8">
        <f>'C завтраками| Bed and breakfast'!CE7*0.9</f>
        <v>21510</v>
      </c>
      <c r="CL7" s="8">
        <f>'C завтраками| Bed and breakfast'!CF7*0.9</f>
        <v>21510</v>
      </c>
      <c r="CM7" s="8">
        <f>'C завтраками| Bed and breakfast'!CG7*0.9</f>
        <v>21510</v>
      </c>
      <c r="CN7" s="8">
        <f>'C завтраками| Bed and breakfast'!CH7*0.9</f>
        <v>21510</v>
      </c>
      <c r="CO7" s="8">
        <f>'C завтраками| Bed and breakfast'!CI7*0.9</f>
        <v>21510</v>
      </c>
      <c r="CP7" s="8">
        <f>'C завтраками| Bed and breakfast'!CJ7*0.9</f>
        <v>21510</v>
      </c>
      <c r="CQ7" s="8">
        <f>'C завтраками| Bed and breakfast'!CK7*0.9</f>
        <v>21510</v>
      </c>
      <c r="CR7" s="8">
        <f>'C завтраками| Bed and breakfast'!CL7*0.9</f>
        <v>21510</v>
      </c>
      <c r="CS7" s="8">
        <f>'C завтраками| Bed and breakfast'!CM7*0.9</f>
        <v>21510</v>
      </c>
      <c r="CT7" s="8">
        <f>'C завтраками| Bed and breakfast'!CN7*0.9</f>
        <v>21510</v>
      </c>
      <c r="CU7" s="8">
        <f>'C завтраками| Bed and breakfast'!CO7*0.9</f>
        <v>21510</v>
      </c>
      <c r="CV7" s="8">
        <f>'C завтраками| Bed and breakfast'!CP7*0.9</f>
        <v>13185</v>
      </c>
      <c r="CW7" s="8">
        <f>'C завтраками| Bed and breakfast'!CQ7*0.9</f>
        <v>13185</v>
      </c>
      <c r="CX7" s="8">
        <f>'C завтраками| Bed and breakfast'!CR7*0.9</f>
        <v>13635</v>
      </c>
      <c r="CY7" s="8">
        <f>'C завтраками| Bed and breakfast'!CS7*0.9</f>
        <v>13635</v>
      </c>
      <c r="CZ7" s="8">
        <f>'C завтраками| Bed and breakfast'!CT7*0.9</f>
        <v>13185</v>
      </c>
      <c r="DA7" s="8">
        <f>'C завтраками| Bed and breakfast'!CU7*0.9</f>
        <v>13185</v>
      </c>
      <c r="DB7" s="8">
        <f>'C завтраками| Bed and breakfast'!CV7*0.9</f>
        <v>13185</v>
      </c>
      <c r="DC7" s="8">
        <f>'C завтраками| Bed and breakfast'!CW7*0.9</f>
        <v>13185</v>
      </c>
      <c r="DD7" s="8">
        <f>'C завтраками| Bed and breakfast'!CX7*0.9</f>
        <v>13185</v>
      </c>
      <c r="DE7" s="8">
        <f>'C завтраками| Bed and breakfast'!CY7*0.9</f>
        <v>13635</v>
      </c>
      <c r="DF7" s="8">
        <f>'C завтраками| Bed and breakfast'!CZ7*0.9</f>
        <v>13635</v>
      </c>
      <c r="DG7" s="8">
        <f>'C завтраками| Bed and breakfast'!DA7*0.9</f>
        <v>13185</v>
      </c>
      <c r="DH7" s="8">
        <f>'C завтраками| Bed and breakfast'!DB7*0.9</f>
        <v>13185</v>
      </c>
      <c r="DI7" s="8">
        <f>'C завтраками| Bed and breakfast'!DC7*0.9</f>
        <v>13185</v>
      </c>
      <c r="DJ7" s="8">
        <f>'C завтраками| Bed and breakfast'!DD7*0.9</f>
        <v>12285</v>
      </c>
      <c r="DK7" s="8">
        <f>'C завтраками| Bed and breakfast'!DE7*0.9</f>
        <v>12285</v>
      </c>
      <c r="DL7" s="8">
        <f>'C завтраками| Bed and breakfast'!DF7*0.9</f>
        <v>12915</v>
      </c>
      <c r="DM7" s="8">
        <f>'C завтраками| Bed and breakfast'!DG7*0.9</f>
        <v>12915</v>
      </c>
      <c r="DN7" s="8">
        <f>'C завтраками| Bed and breakfast'!DH7*0.9</f>
        <v>12285</v>
      </c>
      <c r="DO7" s="8">
        <f>'C завтраками| Bed and breakfast'!DI7*0.9</f>
        <v>12285</v>
      </c>
      <c r="DP7" s="8">
        <f>'C завтраками| Bed and breakfast'!DJ7*0.9</f>
        <v>12285</v>
      </c>
      <c r="DQ7" s="8">
        <f>'C завтраками| Bed and breakfast'!DK7*0.9</f>
        <v>12285</v>
      </c>
      <c r="DR7" s="8">
        <f>'C завтраками| Bed and breakfast'!DL7*0.9</f>
        <v>12285</v>
      </c>
      <c r="DS7" s="8">
        <f>'C завтраками| Bed and breakfast'!DM7*0.9</f>
        <v>12915</v>
      </c>
      <c r="DT7" s="8">
        <f>'C завтраками| Bed and breakfast'!DN7*0.9</f>
        <v>12915</v>
      </c>
      <c r="DU7" s="8">
        <f>'C завтраками| Bed and breakfast'!DO7*0.9</f>
        <v>12285</v>
      </c>
      <c r="DV7" s="8">
        <f>'C завтраками| Bed and breakfast'!DP7*0.9</f>
        <v>12285</v>
      </c>
      <c r="DW7" s="8">
        <f>'C завтраками| Bed and breakfast'!DQ7*0.9</f>
        <v>12285</v>
      </c>
      <c r="DX7" s="8">
        <f>'C завтраками| Bed and breakfast'!DR7*0.9</f>
        <v>12285</v>
      </c>
      <c r="DY7" s="8">
        <f>'C завтраками| Bed and breakfast'!DS7*0.9</f>
        <v>13185</v>
      </c>
      <c r="DZ7" s="8">
        <f>'C завтраками| Bed and breakfast'!DT7*0.9</f>
        <v>12915</v>
      </c>
      <c r="EA7" s="8">
        <f>'C завтраками| Bed and breakfast'!DU7*0.9</f>
        <v>12915</v>
      </c>
      <c r="EB7" s="8">
        <f>'C завтраками| Bed and breakfast'!DV7*0.9</f>
        <v>12915</v>
      </c>
      <c r="EC7" s="8">
        <f>'C завтраками| Bed and breakfast'!DW7*0.9</f>
        <v>11835</v>
      </c>
      <c r="ED7" s="8">
        <f>'C завтраками| Bed and breakfast'!DX7*0.9</f>
        <v>11835</v>
      </c>
      <c r="EE7" s="8">
        <f>'C завтраками| Bed and breakfast'!DY7*0.9</f>
        <v>11835</v>
      </c>
      <c r="EF7" s="8">
        <f>'C завтраками| Bed and breakfast'!DZ7*0.9</f>
        <v>11835</v>
      </c>
      <c r="EG7" s="8">
        <f>'C завтраками| Bed and breakfast'!EA7*0.9</f>
        <v>11835</v>
      </c>
      <c r="EH7" s="8">
        <f>'C завтраками| Bed and breakfast'!EB7*0.9</f>
        <v>12915</v>
      </c>
      <c r="EI7" s="8">
        <f>'C завтраками| Bed and breakfast'!EC7*0.9</f>
        <v>12915</v>
      </c>
      <c r="EJ7" s="8">
        <f>'C завтраками| Bed and breakfast'!ED7*0.9</f>
        <v>12915</v>
      </c>
      <c r="EK7" s="8">
        <f>'C завтраками| Bed and breakfast'!EE7*0.9</f>
        <v>11565</v>
      </c>
      <c r="EL7" s="8">
        <f>'C завтраками| Bed and breakfast'!EF7*0.9</f>
        <v>11565</v>
      </c>
      <c r="EM7" s="8">
        <f>'C завтраками| Bed and breakfast'!EG7*0.9</f>
        <v>11565</v>
      </c>
      <c r="EN7" s="8">
        <f>'C завтраками| Bed and breakfast'!EH7*0.9</f>
        <v>11835</v>
      </c>
      <c r="EO7" s="8">
        <f>'C завтраками| Bed and breakfast'!EI7*0.9</f>
        <v>11835</v>
      </c>
      <c r="EP7" s="8">
        <f>'C завтраками| Bed and breakfast'!EJ7*0.9</f>
        <v>11565</v>
      </c>
      <c r="EQ7" s="8">
        <f>'C завтраками| Bed and breakfast'!EK7*0.9</f>
        <v>11565</v>
      </c>
      <c r="ER7" s="8">
        <f>'C завтраками| Bed and breakfast'!EL7*0.9</f>
        <v>11565</v>
      </c>
      <c r="ES7" s="8">
        <f>'C завтраками| Bed and breakfast'!EM7*0.9</f>
        <v>11565</v>
      </c>
      <c r="ET7" s="8">
        <f>'C завтраками| Bed and breakfast'!EN7*0.9</f>
        <v>11565</v>
      </c>
      <c r="EU7" s="8">
        <f>'C завтраками| Bed and breakfast'!EO7*0.9</f>
        <v>11835</v>
      </c>
      <c r="EV7" s="8">
        <f>'C завтраками| Bed and breakfast'!EP7*0.9</f>
        <v>11835</v>
      </c>
      <c r="EW7" s="8">
        <f>'C завтраками| Bed and breakfast'!EQ7*0.9</f>
        <v>11565</v>
      </c>
      <c r="EX7" s="8">
        <f>'C завтраками| Bed and breakfast'!ER7*0.9</f>
        <v>11565</v>
      </c>
      <c r="EY7" s="8">
        <f>'C завтраками| Bed and breakfast'!ES7*0.9</f>
        <v>11565</v>
      </c>
      <c r="EZ7" s="8">
        <f>'C завтраками| Bed and breakfast'!ET7*0.9</f>
        <v>11565</v>
      </c>
      <c r="FA7" s="8">
        <f>'C завтраками| Bed and breakfast'!EU7*0.9</f>
        <v>11565</v>
      </c>
      <c r="FB7" s="8">
        <f>'C завтраками| Bed and breakfast'!EV7*0.9</f>
        <v>11835</v>
      </c>
      <c r="FC7" s="8">
        <f>'C завтраками| Bed and breakfast'!EW7*0.9</f>
        <v>11835</v>
      </c>
      <c r="FD7" s="8">
        <f>'C завтраками| Bed and breakfast'!EX7*0.9</f>
        <v>13185</v>
      </c>
      <c r="FE7" s="8">
        <f>'C завтраками| Bed and breakfast'!EY7*0.9</f>
        <v>11835</v>
      </c>
      <c r="FF7" s="8">
        <f>'C завтраками| Bed and breakfast'!EZ7*0.9</f>
        <v>11835</v>
      </c>
      <c r="FG7" s="8">
        <f>'C завтраками| Bed and breakfast'!FA7*0.9</f>
        <v>11835</v>
      </c>
      <c r="FH7" s="8">
        <f>'C завтраками| Bed and breakfast'!FB7*0.9</f>
        <v>11835</v>
      </c>
      <c r="FI7" s="8">
        <f>'C завтраками| Bed and breakfast'!FC7*0.9</f>
        <v>18585</v>
      </c>
      <c r="FJ7" s="8">
        <f>'C завтраками| Bed and breakfast'!FD7*0.9</f>
        <v>18585</v>
      </c>
      <c r="FK7" s="8">
        <f>'C завтраками| Bed and breakfast'!FE7*0.9</f>
        <v>18585</v>
      </c>
      <c r="FL7" s="8">
        <f>'C завтраками| Bed and breakfast'!FF7*0.9</f>
        <v>18585</v>
      </c>
      <c r="FM7" s="8">
        <f>'C завтраками| Bed and breakfast'!FG7*0.9</f>
        <v>18585</v>
      </c>
      <c r="FN7" s="8">
        <f>'C завтраками| Bed and breakfast'!FH7*0.9</f>
        <v>18585</v>
      </c>
      <c r="FO7" s="8">
        <f>'C завтраками| Bed and breakfast'!FI7*0.9</f>
        <v>18585</v>
      </c>
      <c r="FP7" s="8">
        <f>'C завтраками| Bed and breakfast'!FJ7*0.9</f>
        <v>18585</v>
      </c>
      <c r="FQ7" s="8">
        <f>'C завтраками| Bed and breakfast'!FK7*0.9</f>
        <v>18585</v>
      </c>
      <c r="FR7" s="8">
        <f>'C завтраками| Bed and breakfast'!FL7*0.9</f>
        <v>18585</v>
      </c>
      <c r="FS7" s="8">
        <f>'C завтраками| Bed and breakfast'!FM7*0.9</f>
        <v>18585</v>
      </c>
      <c r="FT7" s="8">
        <f>'C завтраками| Bed and breakfast'!FN7*0.9</f>
        <v>18585</v>
      </c>
      <c r="FU7" s="8">
        <f>'C завтраками| Bed and breakfast'!FO7*0.9</f>
        <v>18585</v>
      </c>
      <c r="FV7" s="8">
        <f>'C завтраками| Bed and breakfast'!FP7*0.9</f>
        <v>18585</v>
      </c>
      <c r="FW7" s="8">
        <f>'C завтраками| Bed and breakfast'!FQ7*0.9</f>
        <v>18585</v>
      </c>
      <c r="FX7" s="8">
        <f>'C завтраками| Bed and breakfast'!FR7*0.9</f>
        <v>18585</v>
      </c>
      <c r="FY7" s="8">
        <f>'C завтраками| Bed and breakfast'!FS7*0.9</f>
        <v>18585</v>
      </c>
      <c r="FZ7" s="8">
        <f>'C завтраками| Bed and breakfast'!FT7*0.9</f>
        <v>18585</v>
      </c>
      <c r="GA7" s="8">
        <f>'C завтраками| Bed and breakfast'!FU7*0.9</f>
        <v>18585</v>
      </c>
      <c r="GB7" s="8">
        <f>'C завтраками| Bed and breakfast'!FV7*0.9</f>
        <v>18585</v>
      </c>
      <c r="GC7" s="8">
        <f>'C завтраками| Bed and breakfast'!FW7*0.9</f>
        <v>18585</v>
      </c>
      <c r="GD7" s="8">
        <f>'C завтраками| Bed and breakfast'!FX7*0.9</f>
        <v>18585</v>
      </c>
      <c r="GE7" s="8">
        <f>'C завтраками| Bed and breakfast'!FY7*0.9</f>
        <v>18585</v>
      </c>
      <c r="GF7" s="8">
        <f>'C завтраками| Bed and breakfast'!FZ7*0.9</f>
        <v>18585</v>
      </c>
      <c r="GG7" s="8">
        <f>'C завтраками| Bed and breakfast'!GA7*0.9</f>
        <v>11835</v>
      </c>
      <c r="GH7" s="8">
        <f>'C завтраками| Bed and breakfast'!GB7*0.9</f>
        <v>11835</v>
      </c>
      <c r="GI7" s="8">
        <f>'C завтраками| Bed and breakfast'!GC7*0.9</f>
        <v>20295</v>
      </c>
      <c r="GJ7" s="8">
        <f>'C завтраками| Bed and breakfast'!GD7*0.9</f>
        <v>20295</v>
      </c>
      <c r="GK7" s="8">
        <f>'C завтраками| Bed and breakfast'!GE7*0.9</f>
        <v>20295</v>
      </c>
      <c r="GL7" s="8">
        <f>'C завтраками| Bed and breakfast'!GF7*0.9</f>
        <v>20295</v>
      </c>
      <c r="GM7" s="8">
        <f>'C завтраками| Bed and breakfast'!GG7*0.9</f>
        <v>20295</v>
      </c>
      <c r="GN7" s="8">
        <f>'C завтраками| Bed and breakfast'!GH7*0.9</f>
        <v>20295</v>
      </c>
      <c r="GO7" s="8">
        <f>'C завтраками| Bed and breakfast'!GI7*0.9</f>
        <v>20295</v>
      </c>
      <c r="GP7" s="8">
        <f>'C завтраками| Bed and breakfast'!GJ7*0.9</f>
        <v>20295</v>
      </c>
      <c r="GQ7" s="8">
        <f>'C завтраками| Bed and breakfast'!GK7*0.9</f>
        <v>20295</v>
      </c>
      <c r="GR7" s="8">
        <f>'C завтраками| Bed and breakfast'!GL7*0.9</f>
        <v>20295</v>
      </c>
      <c r="GS7" s="8">
        <f>'C завтраками| Bed and breakfast'!GM7*0.9</f>
        <v>14895</v>
      </c>
      <c r="GT7" s="8">
        <f>'C завтраками| Bed and breakfast'!GN7*0.9</f>
        <v>14895</v>
      </c>
      <c r="GU7" s="8">
        <f>'C завтраками| Bed and breakfast'!GO7*0.9</f>
        <v>14895</v>
      </c>
      <c r="GV7" s="8">
        <f>'C завтраками| Bed and breakfast'!GP7*0.9</f>
        <v>14895</v>
      </c>
      <c r="GW7" s="8">
        <f>'C завтраками| Bed and breakfast'!GQ7*0.9</f>
        <v>15345</v>
      </c>
      <c r="GX7" s="8">
        <f>'C завтраками| Bed and breakfast'!GR7*0.9</f>
        <v>15345</v>
      </c>
      <c r="GY7" s="8">
        <f>'C завтраками| Bed and breakfast'!GS7*0.9</f>
        <v>16425</v>
      </c>
      <c r="GZ7" s="8">
        <f>'C завтраками| Bed and breakfast'!GT7*0.9</f>
        <v>16425</v>
      </c>
      <c r="HA7" s="8">
        <f>'C завтраками| Bed and breakfast'!GU7*0.9</f>
        <v>15345</v>
      </c>
      <c r="HB7" s="8">
        <f>'C завтраками| Bed and breakfast'!GV7*0.9</f>
        <v>15345</v>
      </c>
      <c r="HC7" s="8">
        <f>'C завтраками| Bed and breakfast'!GW7*0.9</f>
        <v>15345</v>
      </c>
      <c r="HD7" s="8">
        <f>'C завтраками| Bed and breakfast'!GX7*0.9</f>
        <v>15345</v>
      </c>
      <c r="HE7" s="8">
        <f>'C завтраками| Bed and breakfast'!GY7*0.9</f>
        <v>15345</v>
      </c>
      <c r="HF7" s="8">
        <f>'C завтраками| Bed and breakfast'!GZ7*0.9</f>
        <v>16425</v>
      </c>
      <c r="HG7" s="8">
        <f>'C завтраками| Bed and breakfast'!HA7*0.9</f>
        <v>16425</v>
      </c>
      <c r="HH7" s="8">
        <f>'C завтраками| Bed and breakfast'!HB7*0.9</f>
        <v>15345</v>
      </c>
      <c r="HI7" s="8">
        <f>'C завтраками| Bed and breakfast'!HC7*0.9</f>
        <v>15345</v>
      </c>
      <c r="HJ7" s="8">
        <f>'C завтраками| Bed and breakfast'!HD7*0.9</f>
        <v>15345</v>
      </c>
      <c r="HK7" s="8">
        <f>'C завтраками| Bed and breakfast'!HE7*0.9</f>
        <v>15345</v>
      </c>
      <c r="HL7" s="8">
        <f>'C завтраками| Bed and breakfast'!HF7*0.9</f>
        <v>15345</v>
      </c>
      <c r="HM7" s="8">
        <f>'C завтраками| Bed and breakfast'!HG7*0.9</f>
        <v>13185</v>
      </c>
      <c r="HN7" s="8">
        <f>'C завтраками| Bed and breakfast'!HH7*0.9</f>
        <v>16425</v>
      </c>
      <c r="HO7" s="8">
        <f>'C завтраками| Bed and breakfast'!HI7*0.9</f>
        <v>15345</v>
      </c>
      <c r="HP7" s="8">
        <f>'C завтраками| Bed and breakfast'!HJ7*0.9</f>
        <v>15345</v>
      </c>
      <c r="HQ7" s="8">
        <f>'C завтраками| Bed and breakfast'!HK7*0.9</f>
        <v>15345</v>
      </c>
      <c r="HR7" s="8">
        <f>'C завтраками| Bed and breakfast'!HL7*0.9</f>
        <v>15345</v>
      </c>
      <c r="HS7" s="8">
        <f>'C завтраками| Bed and breakfast'!HM7*0.9</f>
        <v>15345</v>
      </c>
      <c r="HT7" s="8">
        <f>'C завтраками| Bed and breakfast'!HN7*0.9</f>
        <v>16425</v>
      </c>
      <c r="HU7" s="8">
        <f>'C завтраками| Bed and breakfast'!HO7*0.9</f>
        <v>16425</v>
      </c>
      <c r="HV7" s="8">
        <f>'C завтраками| Bed and breakfast'!HP7*0.9</f>
        <v>15345</v>
      </c>
      <c r="HW7" s="8">
        <f>'C завтраками| Bed and breakfast'!HQ7*0.9</f>
        <v>15345</v>
      </c>
      <c r="HX7" s="8">
        <f>'C завтраками| Bed and breakfast'!HR7*0.9</f>
        <v>15345</v>
      </c>
      <c r="HY7" s="8">
        <f>'C завтраками| Bed and breakfast'!HS7*0.9</f>
        <v>15345</v>
      </c>
      <c r="HZ7" s="8">
        <f>'C завтраками| Bed and breakfast'!HT7*0.9</f>
        <v>15345</v>
      </c>
      <c r="IA7" s="8">
        <f>'C завтраками| Bed and breakfast'!HU7*0.9</f>
        <v>16425</v>
      </c>
      <c r="IB7" s="8">
        <f>'C завтраками| Bed and breakfast'!HV7*0.9</f>
        <v>16425</v>
      </c>
      <c r="IC7" s="8">
        <f>'C завтраками| Bed and breakfast'!HW7*0.9</f>
        <v>15345</v>
      </c>
      <c r="ID7" s="8">
        <f>'C завтраками| Bed and breakfast'!HX7*0.9</f>
        <v>15345</v>
      </c>
      <c r="IE7" s="8">
        <f>'C завтраками| Bed and breakfast'!HY7*0.9</f>
        <v>15345</v>
      </c>
      <c r="IF7" s="8">
        <f>'C завтраками| Bed and breakfast'!HZ7*0.9</f>
        <v>15345</v>
      </c>
      <c r="IG7" s="8">
        <f>'C завтраками| Bed and breakfast'!IA7*0.9</f>
        <v>15345</v>
      </c>
      <c r="IH7" s="8">
        <f>'C завтраками| Bed and breakfast'!IB7*0.9</f>
        <v>16425</v>
      </c>
      <c r="II7" s="8">
        <f>'C завтраками| Bed and breakfast'!IC7*0.9</f>
        <v>16425</v>
      </c>
      <c r="IJ7" s="8">
        <f>'C завтраками| Bed and breakfast'!ID7*0.9</f>
        <v>13635</v>
      </c>
      <c r="IK7" s="8">
        <f>'C завтраками| Bed and breakfast'!IE7*0.9</f>
        <v>13635</v>
      </c>
      <c r="IL7" s="8">
        <f>'C завтраками| Bed and breakfast'!IF7*0.9</f>
        <v>13635</v>
      </c>
      <c r="IM7" s="8">
        <f>'C завтраками| Bed and breakfast'!IG7*0.9</f>
        <v>13635</v>
      </c>
      <c r="IN7" s="8">
        <f>'C завтраками| Bed and breakfast'!IH7*0.9</f>
        <v>13635</v>
      </c>
      <c r="IO7" s="8">
        <f>'C завтраками| Bed and breakfast'!II7*0.9</f>
        <v>15345</v>
      </c>
      <c r="IP7" s="8">
        <f>'C завтраками| Bed and breakfast'!IJ7*0.9</f>
        <v>15345</v>
      </c>
      <c r="IQ7" s="8">
        <f>'C завтраками| Bed and breakfast'!IK7*0.9</f>
        <v>13185</v>
      </c>
      <c r="IR7" s="8">
        <f>'C завтраками| Bed and breakfast'!IL7*0.9</f>
        <v>13185</v>
      </c>
      <c r="IS7" s="8">
        <f>'C завтраками| Bed and breakfast'!IM7*0.9</f>
        <v>13185</v>
      </c>
      <c r="IT7" s="8">
        <f>'C завтраками| Bed and breakfast'!IN7*0.9</f>
        <v>13185</v>
      </c>
      <c r="IU7" s="8">
        <f>'C завтраками| Bed and breakfast'!IO7*0.9</f>
        <v>13185</v>
      </c>
      <c r="IV7" s="8">
        <f>'C завтраками| Bed and breakfast'!IP7*0.9</f>
        <v>15345</v>
      </c>
      <c r="IW7" s="8">
        <f>'C завтраками| Bed and breakfast'!IQ7*0.9</f>
        <v>15345</v>
      </c>
      <c r="IX7" s="8">
        <f>'C завтраками| Bed and breakfast'!IR7*0.9</f>
        <v>13185</v>
      </c>
      <c r="IY7" s="8">
        <f>'C завтраками| Bed and breakfast'!IS7*0.9</f>
        <v>13185</v>
      </c>
      <c r="IZ7" s="8">
        <f>'C завтраками| Bed and breakfast'!IT7*0.9</f>
        <v>13185</v>
      </c>
      <c r="JA7" s="8">
        <f>'C завтраками| Bed and breakfast'!IU7*0.9</f>
        <v>13185</v>
      </c>
      <c r="JB7" s="8">
        <f>'C завтраками| Bed and breakfast'!IV7*0.9</f>
        <v>13185</v>
      </c>
      <c r="JC7" s="8">
        <f>'C завтраками| Bed and breakfast'!IW7*0.9</f>
        <v>15345</v>
      </c>
      <c r="JD7" s="8">
        <f>'C завтраками| Bed and breakfast'!IX7*0.9</f>
        <v>15345</v>
      </c>
      <c r="JE7" s="8">
        <f>'C завтраками| Bed and breakfast'!IY7*0.9</f>
        <v>13185</v>
      </c>
      <c r="JF7" s="8">
        <f>'C завтраками| Bed and breakfast'!IZ7*0.9</f>
        <v>13185</v>
      </c>
      <c r="JG7" s="8">
        <f>'C завтраками| Bed and breakfast'!JA7*0.9</f>
        <v>13185</v>
      </c>
      <c r="JH7" s="8">
        <f>'C завтраками| Bed and breakfast'!JB7*0.9</f>
        <v>13185</v>
      </c>
      <c r="JI7" s="8">
        <f>'C завтраками| Bed and breakfast'!JC7*0.9</f>
        <v>13185</v>
      </c>
      <c r="JJ7" s="8">
        <f>'C завтраками| Bed and breakfast'!JD7*0.9</f>
        <v>15345</v>
      </c>
      <c r="JK7" s="8">
        <f>'C завтраками| Bed and breakfast'!JE7*0.9</f>
        <v>15345</v>
      </c>
      <c r="JL7" s="8">
        <f>'C завтраками| Bed and breakfast'!JF7*0.9</f>
        <v>13185</v>
      </c>
      <c r="JM7" s="8">
        <f>'C завтраками| Bed and breakfast'!JG7*0.9</f>
        <v>13185</v>
      </c>
      <c r="JN7" s="8">
        <f>'C завтраками| Bed and breakfast'!JH7*0.9</f>
        <v>13185</v>
      </c>
      <c r="JO7" s="8">
        <f>'C завтраками| Bed and breakfast'!JI7*0.9</f>
        <v>13185</v>
      </c>
      <c r="JP7" s="8">
        <f>'C завтраками| Bed and breakfast'!JJ7*0.9</f>
        <v>13185</v>
      </c>
      <c r="JQ7" s="8">
        <f>'C завтраками| Bed and breakfast'!JK7*0.9</f>
        <v>15345</v>
      </c>
      <c r="JR7" s="8">
        <f>'C завтраками| Bed and breakfast'!JL7*0.9</f>
        <v>15345</v>
      </c>
      <c r="JS7" s="8">
        <f>'C завтраками| Bed and breakfast'!JM7*0.9</f>
        <v>14265</v>
      </c>
      <c r="JT7" s="8">
        <f>'C завтраками| Bed and breakfast'!JN7*0.9</f>
        <v>14265</v>
      </c>
      <c r="JU7" s="8">
        <f>'C завтраками| Bed and breakfast'!JO7*0.9</f>
        <v>14265</v>
      </c>
      <c r="JV7" s="8">
        <f>'C завтраками| Bed and breakfast'!JP7*0.9</f>
        <v>14265</v>
      </c>
    </row>
    <row r="8" spans="1:282" s="53" customFormat="1" x14ac:dyDescent="0.2">
      <c r="A8" s="88">
        <v>2</v>
      </c>
      <c r="B8" s="8" t="e">
        <f>'C завтраками| Bed and breakfast'!#REF!*0.9</f>
        <v>#REF!</v>
      </c>
      <c r="C8" s="8" t="e">
        <f>'C завтраками| Bed and breakfast'!#REF!*0.9</f>
        <v>#REF!</v>
      </c>
      <c r="D8" s="8" t="e">
        <f>'C завтраками| Bed and breakfast'!#REF!*0.9</f>
        <v>#REF!</v>
      </c>
      <c r="E8" s="8" t="e">
        <f>'C завтраками| Bed and breakfast'!#REF!*0.9</f>
        <v>#REF!</v>
      </c>
      <c r="F8" s="8" t="e">
        <f>'C завтраками| Bed and breakfast'!#REF!*0.9</f>
        <v>#REF!</v>
      </c>
      <c r="G8" s="8" t="e">
        <f>'C завтраками| Bed and breakfast'!#REF!*0.9</f>
        <v>#REF!</v>
      </c>
      <c r="H8" s="8">
        <f>'C завтраками| Bed and breakfast'!B8*0.9</f>
        <v>35550</v>
      </c>
      <c r="I8" s="8">
        <f>'C завтраками| Bed and breakfast'!C8*0.9</f>
        <v>48600</v>
      </c>
      <c r="J8" s="8">
        <f>'C завтраками| Bed and breakfast'!D8*0.9</f>
        <v>48600</v>
      </c>
      <c r="K8" s="8">
        <f>'C завтраками| Bed and breakfast'!E8*0.9</f>
        <v>48600</v>
      </c>
      <c r="L8" s="8">
        <f>'C завтраками| Bed and breakfast'!F8*0.9</f>
        <v>42300</v>
      </c>
      <c r="M8" s="8">
        <f>'C завтраками| Bed and breakfast'!G8*0.9</f>
        <v>42300</v>
      </c>
      <c r="N8" s="8">
        <f>'C завтраками| Bed and breakfast'!H8*0.9</f>
        <v>42300</v>
      </c>
      <c r="O8" s="8">
        <f>'C завтраками| Bed and breakfast'!I8*0.9</f>
        <v>42300</v>
      </c>
      <c r="P8" s="8">
        <f>'C завтраками| Bed and breakfast'!J8*0.9</f>
        <v>42300</v>
      </c>
      <c r="Q8" s="8">
        <f>'C завтраками| Bed and breakfast'!K8*0.9</f>
        <v>42300</v>
      </c>
      <c r="R8" s="8">
        <f>'C завтраками| Bed and breakfast'!L8*0.9</f>
        <v>34560</v>
      </c>
      <c r="S8" s="8">
        <f>'C завтраками| Bed and breakfast'!M8*0.9</f>
        <v>19710</v>
      </c>
      <c r="T8" s="8">
        <f>'C завтраками| Bed and breakfast'!N8*0.9</f>
        <v>19710</v>
      </c>
      <c r="U8" s="8">
        <f>'C завтраками| Bed and breakfast'!O8*0.9</f>
        <v>19710</v>
      </c>
      <c r="V8" s="8">
        <f>'C завтраками| Bed and breakfast'!P8*0.9</f>
        <v>19710</v>
      </c>
      <c r="W8" s="8">
        <f>'C завтраками| Bed and breakfast'!Q8*0.9</f>
        <v>19710</v>
      </c>
      <c r="X8" s="8">
        <f>'C завтраками| Bed and breakfast'!R8*0.9</f>
        <v>21510</v>
      </c>
      <c r="Y8" s="8">
        <f>'C завтраками| Bed and breakfast'!S8*0.9</f>
        <v>21510</v>
      </c>
      <c r="Z8" s="8">
        <f>'C завтраками| Bed and breakfast'!T8*0.9</f>
        <v>21510</v>
      </c>
      <c r="AA8" s="8">
        <f>'C завтраками| Bed and breakfast'!U8*0.9</f>
        <v>21510</v>
      </c>
      <c r="AB8" s="8">
        <f>'C завтраками| Bed and breakfast'!V8*0.9</f>
        <v>21510</v>
      </c>
      <c r="AC8" s="8">
        <f>'C завтраками| Bed and breakfast'!W8*0.9</f>
        <v>19710</v>
      </c>
      <c r="AD8" s="8">
        <f>'C завтраками| Bed and breakfast'!X8*0.9</f>
        <v>19710</v>
      </c>
      <c r="AE8" s="8">
        <f>'C завтраками| Bed and breakfast'!Y8*0.9</f>
        <v>19710</v>
      </c>
      <c r="AF8" s="8">
        <f>'C завтраками| Bed and breakfast'!Z8*0.9</f>
        <v>19710</v>
      </c>
      <c r="AG8" s="8">
        <f>'C завтраками| Bed and breakfast'!AA8*0.9</f>
        <v>19710</v>
      </c>
      <c r="AH8" s="8">
        <f>'C завтраками| Bed and breakfast'!AB8*0.9</f>
        <v>23310</v>
      </c>
      <c r="AI8" s="8">
        <f>'C завтраками| Bed and breakfast'!AC8*0.9</f>
        <v>23310</v>
      </c>
      <c r="AJ8" s="8">
        <f>'C завтраками| Bed and breakfast'!AD8*0.9</f>
        <v>23310</v>
      </c>
      <c r="AK8" s="8">
        <f>'C завтраками| Bed and breakfast'!AE8*0.9</f>
        <v>23310</v>
      </c>
      <c r="AL8" s="8">
        <f>'C завтраками| Bed and breakfast'!AF8*0.9</f>
        <v>23310</v>
      </c>
      <c r="AM8" s="8">
        <f>'C завтраками| Bed and breakfast'!AG8*0.9</f>
        <v>25110</v>
      </c>
      <c r="AN8" s="8">
        <f>'C завтраками| Bed and breakfast'!AH8*0.9</f>
        <v>27360</v>
      </c>
      <c r="AO8" s="8">
        <f>'C завтраками| Bed and breakfast'!AI8*0.9</f>
        <v>27810</v>
      </c>
      <c r="AP8" s="8">
        <f>'C завтраками| Bed and breakfast'!AJ8*0.9</f>
        <v>27810</v>
      </c>
      <c r="AQ8" s="8">
        <f>'C завтраками| Bed and breakfast'!AK8*0.9</f>
        <v>27810</v>
      </c>
      <c r="AR8" s="8">
        <f>'C завтраками| Bed and breakfast'!AL8*0.9</f>
        <v>27810</v>
      </c>
      <c r="AS8" s="8">
        <f>'C завтраками| Bed and breakfast'!AM8*0.9</f>
        <v>27810</v>
      </c>
      <c r="AT8" s="8">
        <f>'C завтраками| Bed and breakfast'!AN8*0.9</f>
        <v>27810</v>
      </c>
      <c r="AU8" s="8">
        <f>'C завтраками| Bed and breakfast'!AO8*0.9</f>
        <v>27810</v>
      </c>
      <c r="AV8" s="8">
        <f>'C завтраками| Bed and breakfast'!AP8*0.9</f>
        <v>27810</v>
      </c>
      <c r="AW8" s="8">
        <f>'C завтраками| Bed and breakfast'!AQ8*0.9</f>
        <v>27810</v>
      </c>
      <c r="AX8" s="8">
        <f>'C завтраками| Bed and breakfast'!AR8*0.9</f>
        <v>27810</v>
      </c>
      <c r="AY8" s="8">
        <f>'C завтраками| Bed and breakfast'!AS8*0.9</f>
        <v>26010</v>
      </c>
      <c r="AZ8" s="8">
        <f>'C завтраками| Bed and breakfast'!AT8*0.9</f>
        <v>26010</v>
      </c>
      <c r="BA8" s="8">
        <f>'C завтраками| Bed and breakfast'!AU8*0.9</f>
        <v>27810</v>
      </c>
      <c r="BB8" s="8">
        <f>'C завтраками| Bed and breakfast'!AV8*0.9</f>
        <v>27810</v>
      </c>
      <c r="BC8" s="8">
        <f>'C завтраками| Bed and breakfast'!AW8*0.9</f>
        <v>29610</v>
      </c>
      <c r="BD8" s="8">
        <f>'C завтраками| Bed and breakfast'!AX8*0.9</f>
        <v>31860</v>
      </c>
      <c r="BE8" s="8">
        <f>'C завтраками| Bed and breakfast'!AY8*0.9</f>
        <v>31860</v>
      </c>
      <c r="BF8" s="8">
        <f>'C завтраками| Bed and breakfast'!AZ8*0.9</f>
        <v>31860</v>
      </c>
      <c r="BG8" s="8">
        <f>'C завтраками| Bed and breakfast'!BA8*0.9</f>
        <v>31860</v>
      </c>
      <c r="BH8" s="8">
        <f>'C завтраками| Bed and breakfast'!BB8*0.9</f>
        <v>34110</v>
      </c>
      <c r="BI8" s="8">
        <f>'C завтраками| Bed and breakfast'!BC8*0.9</f>
        <v>36810</v>
      </c>
      <c r="BJ8" s="8">
        <f>'C завтраками| Bed and breakfast'!BD8*0.9</f>
        <v>36810</v>
      </c>
      <c r="BK8" s="8">
        <f>'C завтраками| Bed and breakfast'!BE8*0.9</f>
        <v>34110</v>
      </c>
      <c r="BL8" s="8">
        <f>'C завтраками| Bed and breakfast'!BF8*0.9</f>
        <v>29610</v>
      </c>
      <c r="BM8" s="8">
        <f>'C завтраками| Bed and breakfast'!BG8*0.9</f>
        <v>29610</v>
      </c>
      <c r="BN8" s="8">
        <f>'C завтраками| Bed and breakfast'!BH8*0.9</f>
        <v>31860</v>
      </c>
      <c r="BO8" s="8">
        <f>'C завтраками| Bed and breakfast'!BI8*0.9</f>
        <v>31860</v>
      </c>
      <c r="BP8" s="8">
        <f>'C завтраками| Bed and breakfast'!BJ8*0.9</f>
        <v>24210</v>
      </c>
      <c r="BQ8" s="8">
        <f>'C завтраками| Bed and breakfast'!BK8*0.9</f>
        <v>24615</v>
      </c>
      <c r="BR8" s="8">
        <f>'C завтраками| Bed and breakfast'!BL8*0.9</f>
        <v>24615</v>
      </c>
      <c r="BS8" s="8">
        <f>'C завтраками| Bed and breakfast'!BM8*0.9</f>
        <v>24615</v>
      </c>
      <c r="BT8" s="8">
        <f>'C завтраками| Bed and breakfast'!BN8*0.9</f>
        <v>23265</v>
      </c>
      <c r="BU8" s="8">
        <f>'C завтраками| Bed and breakfast'!BO8*0.9</f>
        <v>23265</v>
      </c>
      <c r="BV8" s="8">
        <f>'C завтраками| Bed and breakfast'!BP8*0.9</f>
        <v>24615</v>
      </c>
      <c r="BW8" s="8">
        <f>'C завтраками| Bed and breakfast'!BQ8*0.9</f>
        <v>24615</v>
      </c>
      <c r="BX8" s="8">
        <f>'C завтраками| Bed and breakfast'!BR8*0.9</f>
        <v>24615</v>
      </c>
      <c r="BY8" s="8">
        <f>'C завтраками| Bed and breakfast'!BS8*0.9</f>
        <v>23265</v>
      </c>
      <c r="BZ8" s="8">
        <f>'C завтраками| Bed and breakfast'!BT8*0.9</f>
        <v>23265</v>
      </c>
      <c r="CA8" s="8">
        <f>'C завтраками| Bed and breakfast'!BU8*0.9</f>
        <v>23265</v>
      </c>
      <c r="CB8" s="8">
        <f>'C завтраками| Bed and breakfast'!BV8*0.9</f>
        <v>23265</v>
      </c>
      <c r="CC8" s="8">
        <f>'C завтраками| Bed and breakfast'!BW8*0.9</f>
        <v>23265</v>
      </c>
      <c r="CD8" s="8">
        <f>'C завтраками| Bed and breakfast'!BX8*0.9</f>
        <v>23265</v>
      </c>
      <c r="CE8" s="8">
        <f>'C завтраками| Bed and breakfast'!BY8*0.9</f>
        <v>23265</v>
      </c>
      <c r="CF8" s="8">
        <f>'C завтраками| Bed and breakfast'!BZ8*0.9</f>
        <v>23265</v>
      </c>
      <c r="CG8" s="8">
        <f>'C завтраками| Bed and breakfast'!CA8*0.9</f>
        <v>23265</v>
      </c>
      <c r="CH8" s="8">
        <f>'C завтраками| Bed and breakfast'!CB8*0.9</f>
        <v>23265</v>
      </c>
      <c r="CI8" s="8">
        <f>'C завтраками| Bed and breakfast'!CC8*0.9</f>
        <v>23265</v>
      </c>
      <c r="CJ8" s="8">
        <f>'C завтраками| Bed and breakfast'!CD8*0.9</f>
        <v>23265</v>
      </c>
      <c r="CK8" s="8">
        <f>'C завтраками| Bed and breakfast'!CE8*0.9</f>
        <v>23265</v>
      </c>
      <c r="CL8" s="8">
        <f>'C завтраками| Bed and breakfast'!CF8*0.9</f>
        <v>23265</v>
      </c>
      <c r="CM8" s="8">
        <f>'C завтраками| Bed and breakfast'!CG8*0.9</f>
        <v>23265</v>
      </c>
      <c r="CN8" s="8">
        <f>'C завтраками| Bed and breakfast'!CH8*0.9</f>
        <v>23265</v>
      </c>
      <c r="CO8" s="8">
        <f>'C завтраками| Bed and breakfast'!CI8*0.9</f>
        <v>23265</v>
      </c>
      <c r="CP8" s="8">
        <f>'C завтраками| Bed and breakfast'!CJ8*0.9</f>
        <v>23265</v>
      </c>
      <c r="CQ8" s="8">
        <f>'C завтраками| Bed and breakfast'!CK8*0.9</f>
        <v>23265</v>
      </c>
      <c r="CR8" s="8">
        <f>'C завтраками| Bed and breakfast'!CL8*0.9</f>
        <v>23265</v>
      </c>
      <c r="CS8" s="8">
        <f>'C завтраками| Bed and breakfast'!CM8*0.9</f>
        <v>23265</v>
      </c>
      <c r="CT8" s="8">
        <f>'C завтраками| Bed and breakfast'!CN8*0.9</f>
        <v>23265</v>
      </c>
      <c r="CU8" s="8">
        <f>'C завтраками| Bed and breakfast'!CO8*0.9</f>
        <v>23265</v>
      </c>
      <c r="CV8" s="8">
        <f>'C завтраками| Bed and breakfast'!CP8*0.9</f>
        <v>14850</v>
      </c>
      <c r="CW8" s="8">
        <f>'C завтраками| Bed and breakfast'!CQ8*0.9</f>
        <v>14850</v>
      </c>
      <c r="CX8" s="8">
        <f>'C завтраками| Bed and breakfast'!CR8*0.9</f>
        <v>15300</v>
      </c>
      <c r="CY8" s="8">
        <f>'C завтраками| Bed and breakfast'!CS8*0.9</f>
        <v>15300</v>
      </c>
      <c r="CZ8" s="8">
        <f>'C завтраками| Bed and breakfast'!CT8*0.9</f>
        <v>14850</v>
      </c>
      <c r="DA8" s="8">
        <f>'C завтраками| Bed and breakfast'!CU8*0.9</f>
        <v>14850</v>
      </c>
      <c r="DB8" s="8">
        <f>'C завтраками| Bed and breakfast'!CV8*0.9</f>
        <v>14850</v>
      </c>
      <c r="DC8" s="8">
        <f>'C завтраками| Bed and breakfast'!CW8*0.9</f>
        <v>14850</v>
      </c>
      <c r="DD8" s="8">
        <f>'C завтраками| Bed and breakfast'!CX8*0.9</f>
        <v>14850</v>
      </c>
      <c r="DE8" s="8">
        <f>'C завтраками| Bed and breakfast'!CY8*0.9</f>
        <v>15300</v>
      </c>
      <c r="DF8" s="8">
        <f>'C завтраками| Bed and breakfast'!CZ8*0.9</f>
        <v>15300</v>
      </c>
      <c r="DG8" s="8">
        <f>'C завтраками| Bed and breakfast'!DA8*0.9</f>
        <v>14850</v>
      </c>
      <c r="DH8" s="8">
        <f>'C завтраками| Bed and breakfast'!DB8*0.9</f>
        <v>14850</v>
      </c>
      <c r="DI8" s="8">
        <f>'C завтраками| Bed and breakfast'!DC8*0.9</f>
        <v>14850</v>
      </c>
      <c r="DJ8" s="8">
        <f>'C завтраками| Bed and breakfast'!DD8*0.9</f>
        <v>13950</v>
      </c>
      <c r="DK8" s="8">
        <f>'C завтраками| Bed and breakfast'!DE8*0.9</f>
        <v>13950</v>
      </c>
      <c r="DL8" s="8">
        <f>'C завтраками| Bed and breakfast'!DF8*0.9</f>
        <v>14580</v>
      </c>
      <c r="DM8" s="8">
        <f>'C завтраками| Bed and breakfast'!DG8*0.9</f>
        <v>14580</v>
      </c>
      <c r="DN8" s="8">
        <f>'C завтраками| Bed and breakfast'!DH8*0.9</f>
        <v>13950</v>
      </c>
      <c r="DO8" s="8">
        <f>'C завтраками| Bed and breakfast'!DI8*0.9</f>
        <v>13950</v>
      </c>
      <c r="DP8" s="8">
        <f>'C завтраками| Bed and breakfast'!DJ8*0.9</f>
        <v>13950</v>
      </c>
      <c r="DQ8" s="8">
        <f>'C завтраками| Bed and breakfast'!DK8*0.9</f>
        <v>13950</v>
      </c>
      <c r="DR8" s="8">
        <f>'C завтраками| Bed and breakfast'!DL8*0.9</f>
        <v>13950</v>
      </c>
      <c r="DS8" s="8">
        <f>'C завтраками| Bed and breakfast'!DM8*0.9</f>
        <v>14580</v>
      </c>
      <c r="DT8" s="8">
        <f>'C завтраками| Bed and breakfast'!DN8*0.9</f>
        <v>14580</v>
      </c>
      <c r="DU8" s="8">
        <f>'C завтраками| Bed and breakfast'!DO8*0.9</f>
        <v>13950</v>
      </c>
      <c r="DV8" s="8">
        <f>'C завтраками| Bed and breakfast'!DP8*0.9</f>
        <v>13950</v>
      </c>
      <c r="DW8" s="8">
        <f>'C завтраками| Bed and breakfast'!DQ8*0.9</f>
        <v>13950</v>
      </c>
      <c r="DX8" s="8">
        <f>'C завтраками| Bed and breakfast'!DR8*0.9</f>
        <v>13950</v>
      </c>
      <c r="DY8" s="8">
        <f>'C завтраками| Bed and breakfast'!DS8*0.9</f>
        <v>14850</v>
      </c>
      <c r="DZ8" s="8">
        <f>'C завтраками| Bed and breakfast'!DT8*0.9</f>
        <v>14580</v>
      </c>
      <c r="EA8" s="8">
        <f>'C завтраками| Bed and breakfast'!DU8*0.9</f>
        <v>14580</v>
      </c>
      <c r="EB8" s="8">
        <f>'C завтраками| Bed and breakfast'!DV8*0.9</f>
        <v>14580</v>
      </c>
      <c r="EC8" s="8">
        <f>'C завтраками| Bed and breakfast'!DW8*0.9</f>
        <v>13500</v>
      </c>
      <c r="ED8" s="8">
        <f>'C завтраками| Bed and breakfast'!DX8*0.9</f>
        <v>13500</v>
      </c>
      <c r="EE8" s="8">
        <f>'C завтраками| Bed and breakfast'!DY8*0.9</f>
        <v>13500</v>
      </c>
      <c r="EF8" s="8">
        <f>'C завтраками| Bed and breakfast'!DZ8*0.9</f>
        <v>13500</v>
      </c>
      <c r="EG8" s="8">
        <f>'C завтраками| Bed and breakfast'!EA8*0.9</f>
        <v>13500</v>
      </c>
      <c r="EH8" s="8">
        <f>'C завтраками| Bed and breakfast'!EB8*0.9</f>
        <v>14580</v>
      </c>
      <c r="EI8" s="8">
        <f>'C завтраками| Bed and breakfast'!EC8*0.9</f>
        <v>14580</v>
      </c>
      <c r="EJ8" s="8">
        <f>'C завтраками| Bed and breakfast'!ED8*0.9</f>
        <v>14580</v>
      </c>
      <c r="EK8" s="8">
        <f>'C завтраками| Bed and breakfast'!EE8*0.9</f>
        <v>13230</v>
      </c>
      <c r="EL8" s="8">
        <f>'C завтраками| Bed and breakfast'!EF8*0.9</f>
        <v>13230</v>
      </c>
      <c r="EM8" s="8">
        <f>'C завтраками| Bed and breakfast'!EG8*0.9</f>
        <v>13230</v>
      </c>
      <c r="EN8" s="8">
        <f>'C завтраками| Bed and breakfast'!EH8*0.9</f>
        <v>13500</v>
      </c>
      <c r="EO8" s="8">
        <f>'C завтраками| Bed and breakfast'!EI8*0.9</f>
        <v>13500</v>
      </c>
      <c r="EP8" s="8">
        <f>'C завтраками| Bed and breakfast'!EJ8*0.9</f>
        <v>13230</v>
      </c>
      <c r="EQ8" s="8">
        <f>'C завтраками| Bed and breakfast'!EK8*0.9</f>
        <v>13230</v>
      </c>
      <c r="ER8" s="8">
        <f>'C завтраками| Bed and breakfast'!EL8*0.9</f>
        <v>13230</v>
      </c>
      <c r="ES8" s="8">
        <f>'C завтраками| Bed and breakfast'!EM8*0.9</f>
        <v>13230</v>
      </c>
      <c r="ET8" s="8">
        <f>'C завтраками| Bed and breakfast'!EN8*0.9</f>
        <v>13230</v>
      </c>
      <c r="EU8" s="8">
        <f>'C завтраками| Bed and breakfast'!EO8*0.9</f>
        <v>13500</v>
      </c>
      <c r="EV8" s="8">
        <f>'C завтраками| Bed and breakfast'!EP8*0.9</f>
        <v>13500</v>
      </c>
      <c r="EW8" s="8">
        <f>'C завтраками| Bed and breakfast'!EQ8*0.9</f>
        <v>13230</v>
      </c>
      <c r="EX8" s="8">
        <f>'C завтраками| Bed and breakfast'!ER8*0.9</f>
        <v>13230</v>
      </c>
      <c r="EY8" s="8">
        <f>'C завтраками| Bed and breakfast'!ES8*0.9</f>
        <v>13230</v>
      </c>
      <c r="EZ8" s="8">
        <f>'C завтраками| Bed and breakfast'!ET8*0.9</f>
        <v>13230</v>
      </c>
      <c r="FA8" s="8">
        <f>'C завтраками| Bed and breakfast'!EU8*0.9</f>
        <v>13230</v>
      </c>
      <c r="FB8" s="8">
        <f>'C завтраками| Bed and breakfast'!EV8*0.9</f>
        <v>13500</v>
      </c>
      <c r="FC8" s="8">
        <f>'C завтраками| Bed and breakfast'!EW8*0.9</f>
        <v>13500</v>
      </c>
      <c r="FD8" s="8">
        <f>'C завтраками| Bed and breakfast'!EX8*0.9</f>
        <v>14850</v>
      </c>
      <c r="FE8" s="8">
        <f>'C завтраками| Bed and breakfast'!EY8*0.9</f>
        <v>13500</v>
      </c>
      <c r="FF8" s="8">
        <f>'C завтраками| Bed and breakfast'!EZ8*0.9</f>
        <v>13500</v>
      </c>
      <c r="FG8" s="8">
        <f>'C завтраками| Bed and breakfast'!FA8*0.9</f>
        <v>13500</v>
      </c>
      <c r="FH8" s="8">
        <f>'C завтраками| Bed and breakfast'!FB8*0.9</f>
        <v>13500</v>
      </c>
      <c r="FI8" s="8">
        <f>'C завтраками| Bed and breakfast'!FC8*0.9</f>
        <v>20250</v>
      </c>
      <c r="FJ8" s="8">
        <f>'C завтраками| Bed and breakfast'!FD8*0.9</f>
        <v>20250</v>
      </c>
      <c r="FK8" s="8">
        <f>'C завтраками| Bed and breakfast'!FE8*0.9</f>
        <v>20250</v>
      </c>
      <c r="FL8" s="8">
        <f>'C завтраками| Bed and breakfast'!FF8*0.9</f>
        <v>20250</v>
      </c>
      <c r="FM8" s="8">
        <f>'C завтраками| Bed and breakfast'!FG8*0.9</f>
        <v>20250</v>
      </c>
      <c r="FN8" s="8">
        <f>'C завтраками| Bed and breakfast'!FH8*0.9</f>
        <v>20250</v>
      </c>
      <c r="FO8" s="8">
        <f>'C завтраками| Bed and breakfast'!FI8*0.9</f>
        <v>20250</v>
      </c>
      <c r="FP8" s="8">
        <f>'C завтраками| Bed and breakfast'!FJ8*0.9</f>
        <v>20250</v>
      </c>
      <c r="FQ8" s="8">
        <f>'C завтраками| Bed and breakfast'!FK8*0.9</f>
        <v>20250</v>
      </c>
      <c r="FR8" s="8">
        <f>'C завтраками| Bed and breakfast'!FL8*0.9</f>
        <v>20250</v>
      </c>
      <c r="FS8" s="8">
        <f>'C завтраками| Bed and breakfast'!FM8*0.9</f>
        <v>20250</v>
      </c>
      <c r="FT8" s="8">
        <f>'C завтраками| Bed and breakfast'!FN8*0.9</f>
        <v>20250</v>
      </c>
      <c r="FU8" s="8">
        <f>'C завтраками| Bed and breakfast'!FO8*0.9</f>
        <v>20250</v>
      </c>
      <c r="FV8" s="8">
        <f>'C завтраками| Bed and breakfast'!FP8*0.9</f>
        <v>20250</v>
      </c>
      <c r="FW8" s="8">
        <f>'C завтраками| Bed and breakfast'!FQ8*0.9</f>
        <v>20250</v>
      </c>
      <c r="FX8" s="8">
        <f>'C завтраками| Bed and breakfast'!FR8*0.9</f>
        <v>20250</v>
      </c>
      <c r="FY8" s="8">
        <f>'C завтраками| Bed and breakfast'!FS8*0.9</f>
        <v>20250</v>
      </c>
      <c r="FZ8" s="8">
        <f>'C завтраками| Bed and breakfast'!FT8*0.9</f>
        <v>20250</v>
      </c>
      <c r="GA8" s="8">
        <f>'C завтраками| Bed and breakfast'!FU8*0.9</f>
        <v>20250</v>
      </c>
      <c r="GB8" s="8">
        <f>'C завтраками| Bed and breakfast'!FV8*0.9</f>
        <v>20250</v>
      </c>
      <c r="GC8" s="8">
        <f>'C завтраками| Bed and breakfast'!FW8*0.9</f>
        <v>20250</v>
      </c>
      <c r="GD8" s="8">
        <f>'C завтраками| Bed and breakfast'!FX8*0.9</f>
        <v>20250</v>
      </c>
      <c r="GE8" s="8">
        <f>'C завтраками| Bed and breakfast'!FY8*0.9</f>
        <v>20250</v>
      </c>
      <c r="GF8" s="8">
        <f>'C завтраками| Bed and breakfast'!FZ8*0.9</f>
        <v>20250</v>
      </c>
      <c r="GG8" s="8">
        <f>'C завтраками| Bed and breakfast'!GA8*0.9</f>
        <v>13500</v>
      </c>
      <c r="GH8" s="8">
        <f>'C завтраками| Bed and breakfast'!GB8*0.9</f>
        <v>13500</v>
      </c>
      <c r="GI8" s="8">
        <f>'C завтраками| Bed and breakfast'!GC8*0.9</f>
        <v>21960</v>
      </c>
      <c r="GJ8" s="8">
        <f>'C завтраками| Bed and breakfast'!GD8*0.9</f>
        <v>21960</v>
      </c>
      <c r="GK8" s="8">
        <f>'C завтраками| Bed and breakfast'!GE8*0.9</f>
        <v>21960</v>
      </c>
      <c r="GL8" s="8">
        <f>'C завтраками| Bed and breakfast'!GF8*0.9</f>
        <v>21960</v>
      </c>
      <c r="GM8" s="8">
        <f>'C завтраками| Bed and breakfast'!GG8*0.9</f>
        <v>21960</v>
      </c>
      <c r="GN8" s="8">
        <f>'C завтраками| Bed and breakfast'!GH8*0.9</f>
        <v>21960</v>
      </c>
      <c r="GO8" s="8">
        <f>'C завтраками| Bed and breakfast'!GI8*0.9</f>
        <v>21960</v>
      </c>
      <c r="GP8" s="8">
        <f>'C завтраками| Bed and breakfast'!GJ8*0.9</f>
        <v>21960</v>
      </c>
      <c r="GQ8" s="8">
        <f>'C завтраками| Bed and breakfast'!GK8*0.9</f>
        <v>21960</v>
      </c>
      <c r="GR8" s="8">
        <f>'C завтраками| Bed and breakfast'!GL8*0.9</f>
        <v>21960</v>
      </c>
      <c r="GS8" s="8">
        <f>'C завтраками| Bed and breakfast'!GM8*0.9</f>
        <v>16560</v>
      </c>
      <c r="GT8" s="8">
        <f>'C завтраками| Bed and breakfast'!GN8*0.9</f>
        <v>16560</v>
      </c>
      <c r="GU8" s="8">
        <f>'C завтраками| Bed and breakfast'!GO8*0.9</f>
        <v>16560</v>
      </c>
      <c r="GV8" s="8">
        <f>'C завтраками| Bed and breakfast'!GP8*0.9</f>
        <v>16560</v>
      </c>
      <c r="GW8" s="8">
        <f>'C завтраками| Bed and breakfast'!GQ8*0.9</f>
        <v>17010</v>
      </c>
      <c r="GX8" s="8">
        <f>'C завтраками| Bed and breakfast'!GR8*0.9</f>
        <v>17010</v>
      </c>
      <c r="GY8" s="8">
        <f>'C завтраками| Bed and breakfast'!GS8*0.9</f>
        <v>18090</v>
      </c>
      <c r="GZ8" s="8">
        <f>'C завтраками| Bed and breakfast'!GT8*0.9</f>
        <v>18090</v>
      </c>
      <c r="HA8" s="8">
        <f>'C завтраками| Bed and breakfast'!GU8*0.9</f>
        <v>17010</v>
      </c>
      <c r="HB8" s="8">
        <f>'C завтраками| Bed and breakfast'!GV8*0.9</f>
        <v>17010</v>
      </c>
      <c r="HC8" s="8">
        <f>'C завтраками| Bed and breakfast'!GW8*0.9</f>
        <v>17010</v>
      </c>
      <c r="HD8" s="8">
        <f>'C завтраками| Bed and breakfast'!GX8*0.9</f>
        <v>17010</v>
      </c>
      <c r="HE8" s="8">
        <f>'C завтраками| Bed and breakfast'!GY8*0.9</f>
        <v>17010</v>
      </c>
      <c r="HF8" s="8">
        <f>'C завтраками| Bed and breakfast'!GZ8*0.9</f>
        <v>18090</v>
      </c>
      <c r="HG8" s="8">
        <f>'C завтраками| Bed and breakfast'!HA8*0.9</f>
        <v>18090</v>
      </c>
      <c r="HH8" s="8">
        <f>'C завтраками| Bed and breakfast'!HB8*0.9</f>
        <v>17010</v>
      </c>
      <c r="HI8" s="8">
        <f>'C завтраками| Bed and breakfast'!HC8*0.9</f>
        <v>17010</v>
      </c>
      <c r="HJ8" s="8">
        <f>'C завтраками| Bed and breakfast'!HD8*0.9</f>
        <v>17010</v>
      </c>
      <c r="HK8" s="8">
        <f>'C завтраками| Bed and breakfast'!HE8*0.9</f>
        <v>17010</v>
      </c>
      <c r="HL8" s="8">
        <f>'C завтраками| Bed and breakfast'!HF8*0.9</f>
        <v>17010</v>
      </c>
      <c r="HM8" s="8">
        <f>'C завтраками| Bed and breakfast'!HG8*0.9</f>
        <v>14850</v>
      </c>
      <c r="HN8" s="8">
        <f>'C завтраками| Bed and breakfast'!HH8*0.9</f>
        <v>18090</v>
      </c>
      <c r="HO8" s="8">
        <f>'C завтраками| Bed and breakfast'!HI8*0.9</f>
        <v>17010</v>
      </c>
      <c r="HP8" s="8">
        <f>'C завтраками| Bed and breakfast'!HJ8*0.9</f>
        <v>17010</v>
      </c>
      <c r="HQ8" s="8">
        <f>'C завтраками| Bed and breakfast'!HK8*0.9</f>
        <v>17010</v>
      </c>
      <c r="HR8" s="8">
        <f>'C завтраками| Bed and breakfast'!HL8*0.9</f>
        <v>17010</v>
      </c>
      <c r="HS8" s="8">
        <f>'C завтраками| Bed and breakfast'!HM8*0.9</f>
        <v>17010</v>
      </c>
      <c r="HT8" s="8">
        <f>'C завтраками| Bed and breakfast'!HN8*0.9</f>
        <v>18090</v>
      </c>
      <c r="HU8" s="8">
        <f>'C завтраками| Bed and breakfast'!HO8*0.9</f>
        <v>18090</v>
      </c>
      <c r="HV8" s="8">
        <f>'C завтраками| Bed and breakfast'!HP8*0.9</f>
        <v>17010</v>
      </c>
      <c r="HW8" s="8">
        <f>'C завтраками| Bed and breakfast'!HQ8*0.9</f>
        <v>17010</v>
      </c>
      <c r="HX8" s="8">
        <f>'C завтраками| Bed and breakfast'!HR8*0.9</f>
        <v>17010</v>
      </c>
      <c r="HY8" s="8">
        <f>'C завтраками| Bed and breakfast'!HS8*0.9</f>
        <v>17010</v>
      </c>
      <c r="HZ8" s="8">
        <f>'C завтраками| Bed and breakfast'!HT8*0.9</f>
        <v>17010</v>
      </c>
      <c r="IA8" s="8">
        <f>'C завтраками| Bed and breakfast'!HU8*0.9</f>
        <v>18090</v>
      </c>
      <c r="IB8" s="8">
        <f>'C завтраками| Bed and breakfast'!HV8*0.9</f>
        <v>18090</v>
      </c>
      <c r="IC8" s="8">
        <f>'C завтраками| Bed and breakfast'!HW8*0.9</f>
        <v>17010</v>
      </c>
      <c r="ID8" s="8">
        <f>'C завтраками| Bed and breakfast'!HX8*0.9</f>
        <v>17010</v>
      </c>
      <c r="IE8" s="8">
        <f>'C завтраками| Bed and breakfast'!HY8*0.9</f>
        <v>17010</v>
      </c>
      <c r="IF8" s="8">
        <f>'C завтраками| Bed and breakfast'!HZ8*0.9</f>
        <v>17010</v>
      </c>
      <c r="IG8" s="8">
        <f>'C завтраками| Bed and breakfast'!IA8*0.9</f>
        <v>17010</v>
      </c>
      <c r="IH8" s="8">
        <f>'C завтраками| Bed and breakfast'!IB8*0.9</f>
        <v>18090</v>
      </c>
      <c r="II8" s="8">
        <f>'C завтраками| Bed and breakfast'!IC8*0.9</f>
        <v>18090</v>
      </c>
      <c r="IJ8" s="8">
        <f>'C завтраками| Bed and breakfast'!ID8*0.9</f>
        <v>15300</v>
      </c>
      <c r="IK8" s="8">
        <f>'C завтраками| Bed and breakfast'!IE8*0.9</f>
        <v>15300</v>
      </c>
      <c r="IL8" s="8">
        <f>'C завтраками| Bed and breakfast'!IF8*0.9</f>
        <v>15300</v>
      </c>
      <c r="IM8" s="8">
        <f>'C завтраками| Bed and breakfast'!IG8*0.9</f>
        <v>15300</v>
      </c>
      <c r="IN8" s="8">
        <f>'C завтраками| Bed and breakfast'!IH8*0.9</f>
        <v>15300</v>
      </c>
      <c r="IO8" s="8">
        <f>'C завтраками| Bed and breakfast'!II8*0.9</f>
        <v>17010</v>
      </c>
      <c r="IP8" s="8">
        <f>'C завтраками| Bed and breakfast'!IJ8*0.9</f>
        <v>17010</v>
      </c>
      <c r="IQ8" s="8">
        <f>'C завтраками| Bed and breakfast'!IK8*0.9</f>
        <v>14850</v>
      </c>
      <c r="IR8" s="8">
        <f>'C завтраками| Bed and breakfast'!IL8*0.9</f>
        <v>14850</v>
      </c>
      <c r="IS8" s="8">
        <f>'C завтраками| Bed and breakfast'!IM8*0.9</f>
        <v>14850</v>
      </c>
      <c r="IT8" s="8">
        <f>'C завтраками| Bed and breakfast'!IN8*0.9</f>
        <v>14850</v>
      </c>
      <c r="IU8" s="8">
        <f>'C завтраками| Bed and breakfast'!IO8*0.9</f>
        <v>14850</v>
      </c>
      <c r="IV8" s="8">
        <f>'C завтраками| Bed and breakfast'!IP8*0.9</f>
        <v>17010</v>
      </c>
      <c r="IW8" s="8">
        <f>'C завтраками| Bed and breakfast'!IQ8*0.9</f>
        <v>17010</v>
      </c>
      <c r="IX8" s="8">
        <f>'C завтраками| Bed and breakfast'!IR8*0.9</f>
        <v>14850</v>
      </c>
      <c r="IY8" s="8">
        <f>'C завтраками| Bed and breakfast'!IS8*0.9</f>
        <v>14850</v>
      </c>
      <c r="IZ8" s="8">
        <f>'C завтраками| Bed and breakfast'!IT8*0.9</f>
        <v>14850</v>
      </c>
      <c r="JA8" s="8">
        <f>'C завтраками| Bed and breakfast'!IU8*0.9</f>
        <v>14850</v>
      </c>
      <c r="JB8" s="8">
        <f>'C завтраками| Bed and breakfast'!IV8*0.9</f>
        <v>14850</v>
      </c>
      <c r="JC8" s="8">
        <f>'C завтраками| Bed and breakfast'!IW8*0.9</f>
        <v>17010</v>
      </c>
      <c r="JD8" s="8">
        <f>'C завтраками| Bed and breakfast'!IX8*0.9</f>
        <v>17010</v>
      </c>
      <c r="JE8" s="8">
        <f>'C завтраками| Bed and breakfast'!IY8*0.9</f>
        <v>14850</v>
      </c>
      <c r="JF8" s="8">
        <f>'C завтраками| Bed and breakfast'!IZ8*0.9</f>
        <v>14850</v>
      </c>
      <c r="JG8" s="8">
        <f>'C завтраками| Bed and breakfast'!JA8*0.9</f>
        <v>14850</v>
      </c>
      <c r="JH8" s="8">
        <f>'C завтраками| Bed and breakfast'!JB8*0.9</f>
        <v>14850</v>
      </c>
      <c r="JI8" s="8">
        <f>'C завтраками| Bed and breakfast'!JC8*0.9</f>
        <v>14850</v>
      </c>
      <c r="JJ8" s="8">
        <f>'C завтраками| Bed and breakfast'!JD8*0.9</f>
        <v>17010</v>
      </c>
      <c r="JK8" s="8">
        <f>'C завтраками| Bed and breakfast'!JE8*0.9</f>
        <v>17010</v>
      </c>
      <c r="JL8" s="8">
        <f>'C завтраками| Bed and breakfast'!JF8*0.9</f>
        <v>14850</v>
      </c>
      <c r="JM8" s="8">
        <f>'C завтраками| Bed and breakfast'!JG8*0.9</f>
        <v>14850</v>
      </c>
      <c r="JN8" s="8">
        <f>'C завтраками| Bed and breakfast'!JH8*0.9</f>
        <v>14850</v>
      </c>
      <c r="JO8" s="8">
        <f>'C завтраками| Bed and breakfast'!JI8*0.9</f>
        <v>14850</v>
      </c>
      <c r="JP8" s="8">
        <f>'C завтраками| Bed and breakfast'!JJ8*0.9</f>
        <v>14850</v>
      </c>
      <c r="JQ8" s="8">
        <f>'C завтраками| Bed and breakfast'!JK8*0.9</f>
        <v>17010</v>
      </c>
      <c r="JR8" s="8">
        <f>'C завтраками| Bed and breakfast'!JL8*0.9</f>
        <v>17010</v>
      </c>
      <c r="JS8" s="8">
        <f>'C завтраками| Bed and breakfast'!JM8*0.9</f>
        <v>15930</v>
      </c>
      <c r="JT8" s="8">
        <f>'C завтраками| Bed and breakfast'!JN8*0.9</f>
        <v>15930</v>
      </c>
      <c r="JU8" s="8">
        <f>'C завтраками| Bed and breakfast'!JO8*0.9</f>
        <v>15930</v>
      </c>
      <c r="JV8" s="8">
        <f>'C завтраками| Bed and breakfast'!JP8*0.9</f>
        <v>15930</v>
      </c>
    </row>
    <row r="9" spans="1:282" s="53" customFormat="1" x14ac:dyDescent="0.2">
      <c r="A9" s="229" t="s">
        <v>300</v>
      </c>
      <c r="B9" s="206"/>
      <c r="C9" s="94"/>
      <c r="D9" s="94"/>
      <c r="E9" s="94"/>
      <c r="F9" s="94"/>
      <c r="G9" s="94"/>
      <c r="H9" s="94"/>
      <c r="I9" s="94"/>
      <c r="J9" s="94"/>
      <c r="K9" s="94"/>
      <c r="L9" s="94"/>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row>
    <row r="10" spans="1:282" s="53" customFormat="1" x14ac:dyDescent="0.2">
      <c r="A10" s="88">
        <v>1</v>
      </c>
      <c r="B10" s="7" t="e">
        <f>B7</f>
        <v>#REF!</v>
      </c>
      <c r="C10" s="7" t="e">
        <f t="shared" ref="C10:BN11" si="0">C7</f>
        <v>#REF!</v>
      </c>
      <c r="D10" s="7" t="e">
        <f t="shared" si="0"/>
        <v>#REF!</v>
      </c>
      <c r="E10" s="7" t="e">
        <f t="shared" si="0"/>
        <v>#REF!</v>
      </c>
      <c r="F10" s="7" t="e">
        <f t="shared" si="0"/>
        <v>#REF!</v>
      </c>
      <c r="G10" s="7" t="e">
        <f t="shared" si="0"/>
        <v>#REF!</v>
      </c>
      <c r="H10" s="7">
        <f t="shared" si="0"/>
        <v>33525</v>
      </c>
      <c r="I10" s="7">
        <f t="shared" si="0"/>
        <v>46575</v>
      </c>
      <c r="J10" s="7">
        <f t="shared" si="0"/>
        <v>46575</v>
      </c>
      <c r="K10" s="7">
        <f t="shared" si="0"/>
        <v>46575</v>
      </c>
      <c r="L10" s="7">
        <f t="shared" si="0"/>
        <v>40275</v>
      </c>
      <c r="M10" s="7">
        <f t="shared" si="0"/>
        <v>40275</v>
      </c>
      <c r="N10" s="7">
        <f t="shared" si="0"/>
        <v>40275</v>
      </c>
      <c r="O10" s="7">
        <f t="shared" si="0"/>
        <v>40275</v>
      </c>
      <c r="P10" s="7">
        <f t="shared" si="0"/>
        <v>40275</v>
      </c>
      <c r="Q10" s="7">
        <f t="shared" si="0"/>
        <v>40275</v>
      </c>
      <c r="R10" s="7">
        <f t="shared" si="0"/>
        <v>32805</v>
      </c>
      <c r="S10" s="7">
        <f t="shared" si="0"/>
        <v>17955</v>
      </c>
      <c r="T10" s="7">
        <f t="shared" si="0"/>
        <v>17955</v>
      </c>
      <c r="U10" s="7">
        <f t="shared" si="0"/>
        <v>17955</v>
      </c>
      <c r="V10" s="7">
        <f t="shared" si="0"/>
        <v>17955</v>
      </c>
      <c r="W10" s="7">
        <f t="shared" si="0"/>
        <v>17955</v>
      </c>
      <c r="X10" s="7">
        <f t="shared" si="0"/>
        <v>19755</v>
      </c>
      <c r="Y10" s="7">
        <f t="shared" si="0"/>
        <v>19755</v>
      </c>
      <c r="Z10" s="7">
        <f t="shared" si="0"/>
        <v>19755</v>
      </c>
      <c r="AA10" s="7">
        <f t="shared" si="0"/>
        <v>19755</v>
      </c>
      <c r="AB10" s="7">
        <f t="shared" si="0"/>
        <v>19755</v>
      </c>
      <c r="AC10" s="7">
        <f t="shared" si="0"/>
        <v>17955</v>
      </c>
      <c r="AD10" s="7">
        <f t="shared" si="0"/>
        <v>17955</v>
      </c>
      <c r="AE10" s="7">
        <f t="shared" si="0"/>
        <v>17955</v>
      </c>
      <c r="AF10" s="7">
        <f t="shared" si="0"/>
        <v>17955</v>
      </c>
      <c r="AG10" s="7">
        <f t="shared" si="0"/>
        <v>17955</v>
      </c>
      <c r="AH10" s="7">
        <f t="shared" si="0"/>
        <v>21555</v>
      </c>
      <c r="AI10" s="7">
        <f t="shared" si="0"/>
        <v>21555</v>
      </c>
      <c r="AJ10" s="7">
        <f t="shared" si="0"/>
        <v>21555</v>
      </c>
      <c r="AK10" s="7">
        <f t="shared" si="0"/>
        <v>21555</v>
      </c>
      <c r="AL10" s="7">
        <f t="shared" si="0"/>
        <v>21555</v>
      </c>
      <c r="AM10" s="7">
        <f t="shared" si="0"/>
        <v>23355</v>
      </c>
      <c r="AN10" s="7">
        <f t="shared" si="0"/>
        <v>25605</v>
      </c>
      <c r="AO10" s="7">
        <f t="shared" si="0"/>
        <v>26055</v>
      </c>
      <c r="AP10" s="7">
        <f t="shared" si="0"/>
        <v>26055</v>
      </c>
      <c r="AQ10" s="7">
        <f t="shared" si="0"/>
        <v>26055</v>
      </c>
      <c r="AR10" s="7">
        <f t="shared" si="0"/>
        <v>26055</v>
      </c>
      <c r="AS10" s="7">
        <f t="shared" si="0"/>
        <v>26055</v>
      </c>
      <c r="AT10" s="7">
        <f t="shared" si="0"/>
        <v>26055</v>
      </c>
      <c r="AU10" s="7">
        <f t="shared" si="0"/>
        <v>26055</v>
      </c>
      <c r="AV10" s="7">
        <f t="shared" si="0"/>
        <v>26055</v>
      </c>
      <c r="AW10" s="7">
        <f t="shared" si="0"/>
        <v>26055</v>
      </c>
      <c r="AX10" s="7">
        <f t="shared" si="0"/>
        <v>26055</v>
      </c>
      <c r="AY10" s="7">
        <f t="shared" si="0"/>
        <v>24255</v>
      </c>
      <c r="AZ10" s="7">
        <f t="shared" si="0"/>
        <v>24255</v>
      </c>
      <c r="BA10" s="7">
        <f t="shared" si="0"/>
        <v>26055</v>
      </c>
      <c r="BB10" s="7">
        <f t="shared" si="0"/>
        <v>26055</v>
      </c>
      <c r="BC10" s="7">
        <f t="shared" si="0"/>
        <v>27855</v>
      </c>
      <c r="BD10" s="7">
        <f t="shared" si="0"/>
        <v>30105</v>
      </c>
      <c r="BE10" s="7">
        <f t="shared" si="0"/>
        <v>30105</v>
      </c>
      <c r="BF10" s="7">
        <f t="shared" si="0"/>
        <v>30105</v>
      </c>
      <c r="BG10" s="7">
        <f t="shared" si="0"/>
        <v>30105</v>
      </c>
      <c r="BH10" s="7">
        <f t="shared" si="0"/>
        <v>32355</v>
      </c>
      <c r="BI10" s="7">
        <f t="shared" si="0"/>
        <v>35055</v>
      </c>
      <c r="BJ10" s="7">
        <f t="shared" si="0"/>
        <v>35055</v>
      </c>
      <c r="BK10" s="7">
        <f t="shared" si="0"/>
        <v>32355</v>
      </c>
      <c r="BL10" s="7">
        <f t="shared" si="0"/>
        <v>27855</v>
      </c>
      <c r="BM10" s="7">
        <f t="shared" si="0"/>
        <v>27855</v>
      </c>
      <c r="BN10" s="7">
        <f t="shared" si="0"/>
        <v>30105</v>
      </c>
      <c r="BO10" s="7">
        <f t="shared" ref="BO10:DY11" si="1">BO7</f>
        <v>30105</v>
      </c>
      <c r="BP10" s="7">
        <f t="shared" si="1"/>
        <v>22455</v>
      </c>
      <c r="BQ10" s="7">
        <f t="shared" si="1"/>
        <v>22860</v>
      </c>
      <c r="BR10" s="7">
        <f t="shared" si="1"/>
        <v>22860</v>
      </c>
      <c r="BS10" s="7">
        <f t="shared" si="1"/>
        <v>22860</v>
      </c>
      <c r="BT10" s="7">
        <f t="shared" si="1"/>
        <v>21510</v>
      </c>
      <c r="BU10" s="7">
        <f t="shared" si="1"/>
        <v>21510</v>
      </c>
      <c r="BV10" s="7">
        <f t="shared" si="1"/>
        <v>22860</v>
      </c>
      <c r="BW10" s="7">
        <f t="shared" si="1"/>
        <v>22860</v>
      </c>
      <c r="BX10" s="7">
        <f t="shared" si="1"/>
        <v>22860</v>
      </c>
      <c r="BY10" s="7">
        <f t="shared" si="1"/>
        <v>21510</v>
      </c>
      <c r="BZ10" s="7">
        <f t="shared" si="1"/>
        <v>21510</v>
      </c>
      <c r="CA10" s="7">
        <f t="shared" si="1"/>
        <v>21510</v>
      </c>
      <c r="CB10" s="7">
        <f t="shared" si="1"/>
        <v>21510</v>
      </c>
      <c r="CC10" s="7">
        <f t="shared" si="1"/>
        <v>21510</v>
      </c>
      <c r="CD10" s="7">
        <f t="shared" si="1"/>
        <v>21510</v>
      </c>
      <c r="CE10" s="7">
        <f t="shared" si="1"/>
        <v>21510</v>
      </c>
      <c r="CF10" s="7">
        <f t="shared" si="1"/>
        <v>21510</v>
      </c>
      <c r="CG10" s="7">
        <f t="shared" si="1"/>
        <v>21510</v>
      </c>
      <c r="CH10" s="7">
        <f t="shared" si="1"/>
        <v>21510</v>
      </c>
      <c r="CI10" s="7">
        <f t="shared" si="1"/>
        <v>21510</v>
      </c>
      <c r="CJ10" s="7">
        <f t="shared" si="1"/>
        <v>21510</v>
      </c>
      <c r="CK10" s="7">
        <f t="shared" si="1"/>
        <v>21510</v>
      </c>
      <c r="CL10" s="7">
        <f t="shared" si="1"/>
        <v>21510</v>
      </c>
      <c r="CM10" s="7">
        <f t="shared" si="1"/>
        <v>21510</v>
      </c>
      <c r="CN10" s="7">
        <f t="shared" si="1"/>
        <v>21510</v>
      </c>
      <c r="CO10" s="7">
        <f t="shared" si="1"/>
        <v>21510</v>
      </c>
      <c r="CP10" s="7">
        <f t="shared" si="1"/>
        <v>21510</v>
      </c>
      <c r="CQ10" s="7">
        <f t="shared" si="1"/>
        <v>21510</v>
      </c>
      <c r="CR10" s="7">
        <f t="shared" si="1"/>
        <v>21510</v>
      </c>
      <c r="CS10" s="7">
        <f t="shared" si="1"/>
        <v>21510</v>
      </c>
      <c r="CT10" s="7">
        <f t="shared" si="1"/>
        <v>21510</v>
      </c>
      <c r="CU10" s="7">
        <f t="shared" si="1"/>
        <v>21510</v>
      </c>
      <c r="CV10" s="7">
        <f t="shared" si="1"/>
        <v>13185</v>
      </c>
      <c r="CW10" s="7">
        <f t="shared" si="1"/>
        <v>13185</v>
      </c>
      <c r="CX10" s="7">
        <f t="shared" si="1"/>
        <v>13635</v>
      </c>
      <c r="CY10" s="7">
        <f t="shared" si="1"/>
        <v>13635</v>
      </c>
      <c r="CZ10" s="7">
        <f t="shared" si="1"/>
        <v>13185</v>
      </c>
      <c r="DA10" s="7">
        <f t="shared" si="1"/>
        <v>13185</v>
      </c>
      <c r="DB10" s="7">
        <f t="shared" si="1"/>
        <v>13185</v>
      </c>
      <c r="DC10" s="7">
        <f t="shared" si="1"/>
        <v>13185</v>
      </c>
      <c r="DD10" s="7">
        <f t="shared" si="1"/>
        <v>13185</v>
      </c>
      <c r="DE10" s="7">
        <f t="shared" si="1"/>
        <v>13635</v>
      </c>
      <c r="DF10" s="7">
        <f t="shared" si="1"/>
        <v>13635</v>
      </c>
      <c r="DG10" s="7">
        <f t="shared" si="1"/>
        <v>13185</v>
      </c>
      <c r="DH10" s="7">
        <f t="shared" si="1"/>
        <v>13185</v>
      </c>
      <c r="DI10" s="7">
        <f t="shared" si="1"/>
        <v>13185</v>
      </c>
      <c r="DJ10" s="7">
        <f t="shared" si="1"/>
        <v>12285</v>
      </c>
      <c r="DK10" s="7">
        <f t="shared" si="1"/>
        <v>12285</v>
      </c>
      <c r="DL10" s="7">
        <f t="shared" si="1"/>
        <v>12915</v>
      </c>
      <c r="DM10" s="7">
        <f t="shared" si="1"/>
        <v>12915</v>
      </c>
      <c r="DN10" s="7">
        <f t="shared" si="1"/>
        <v>12285</v>
      </c>
      <c r="DO10" s="7">
        <f t="shared" si="1"/>
        <v>12285</v>
      </c>
      <c r="DP10" s="7">
        <f t="shared" si="1"/>
        <v>12285</v>
      </c>
      <c r="DQ10" s="7">
        <f t="shared" si="1"/>
        <v>12285</v>
      </c>
      <c r="DR10" s="7">
        <f t="shared" si="1"/>
        <v>12285</v>
      </c>
      <c r="DS10" s="7">
        <f t="shared" si="1"/>
        <v>12915</v>
      </c>
      <c r="DT10" s="7">
        <f t="shared" si="1"/>
        <v>12915</v>
      </c>
      <c r="DU10" s="7">
        <f t="shared" si="1"/>
        <v>12285</v>
      </c>
      <c r="DV10" s="7">
        <f t="shared" si="1"/>
        <v>12285</v>
      </c>
      <c r="DW10" s="7">
        <f t="shared" si="1"/>
        <v>12285</v>
      </c>
      <c r="DX10" s="7">
        <f t="shared" si="1"/>
        <v>12285</v>
      </c>
      <c r="DY10" s="7">
        <f t="shared" si="1"/>
        <v>13185</v>
      </c>
      <c r="DZ10" s="7">
        <f t="shared" ref="DZ10:GK10" si="2">DZ7</f>
        <v>12915</v>
      </c>
      <c r="EA10" s="7">
        <f t="shared" si="2"/>
        <v>12915</v>
      </c>
      <c r="EB10" s="7">
        <f t="shared" si="2"/>
        <v>12915</v>
      </c>
      <c r="EC10" s="7">
        <f t="shared" si="2"/>
        <v>11835</v>
      </c>
      <c r="ED10" s="7">
        <f t="shared" si="2"/>
        <v>11835</v>
      </c>
      <c r="EE10" s="7">
        <f t="shared" si="2"/>
        <v>11835</v>
      </c>
      <c r="EF10" s="7">
        <f t="shared" si="2"/>
        <v>11835</v>
      </c>
      <c r="EG10" s="7">
        <f t="shared" si="2"/>
        <v>11835</v>
      </c>
      <c r="EH10" s="7">
        <f t="shared" si="2"/>
        <v>12915</v>
      </c>
      <c r="EI10" s="7">
        <f t="shared" si="2"/>
        <v>12915</v>
      </c>
      <c r="EJ10" s="7">
        <f t="shared" si="2"/>
        <v>12915</v>
      </c>
      <c r="EK10" s="7">
        <f t="shared" si="2"/>
        <v>11565</v>
      </c>
      <c r="EL10" s="7">
        <f t="shared" si="2"/>
        <v>11565</v>
      </c>
      <c r="EM10" s="7">
        <f t="shared" si="2"/>
        <v>11565</v>
      </c>
      <c r="EN10" s="7">
        <f t="shared" si="2"/>
        <v>11835</v>
      </c>
      <c r="EO10" s="7">
        <f t="shared" si="2"/>
        <v>11835</v>
      </c>
      <c r="EP10" s="7">
        <f t="shared" si="2"/>
        <v>11565</v>
      </c>
      <c r="EQ10" s="7">
        <f t="shared" si="2"/>
        <v>11565</v>
      </c>
      <c r="ER10" s="7">
        <f t="shared" si="2"/>
        <v>11565</v>
      </c>
      <c r="ES10" s="7">
        <f t="shared" si="2"/>
        <v>11565</v>
      </c>
      <c r="ET10" s="7">
        <f t="shared" si="2"/>
        <v>11565</v>
      </c>
      <c r="EU10" s="7">
        <f t="shared" si="2"/>
        <v>11835</v>
      </c>
      <c r="EV10" s="7">
        <f t="shared" si="2"/>
        <v>11835</v>
      </c>
      <c r="EW10" s="7">
        <f t="shared" si="2"/>
        <v>11565</v>
      </c>
      <c r="EX10" s="7">
        <f t="shared" si="2"/>
        <v>11565</v>
      </c>
      <c r="EY10" s="7">
        <f t="shared" si="2"/>
        <v>11565</v>
      </c>
      <c r="EZ10" s="7">
        <f t="shared" si="2"/>
        <v>11565</v>
      </c>
      <c r="FA10" s="7">
        <f t="shared" si="2"/>
        <v>11565</v>
      </c>
      <c r="FB10" s="7">
        <f t="shared" si="2"/>
        <v>11835</v>
      </c>
      <c r="FC10" s="7">
        <f t="shared" si="2"/>
        <v>11835</v>
      </c>
      <c r="FD10" s="7">
        <f t="shared" si="2"/>
        <v>13185</v>
      </c>
      <c r="FE10" s="7">
        <f t="shared" si="2"/>
        <v>11835</v>
      </c>
      <c r="FF10" s="7">
        <f t="shared" si="2"/>
        <v>11835</v>
      </c>
      <c r="FG10" s="7">
        <f t="shared" si="2"/>
        <v>11835</v>
      </c>
      <c r="FH10" s="7">
        <f t="shared" si="2"/>
        <v>11835</v>
      </c>
      <c r="FI10" s="7">
        <f t="shared" si="2"/>
        <v>18585</v>
      </c>
      <c r="FJ10" s="7">
        <f t="shared" si="2"/>
        <v>18585</v>
      </c>
      <c r="FK10" s="7">
        <f t="shared" si="2"/>
        <v>18585</v>
      </c>
      <c r="FL10" s="7">
        <f t="shared" si="2"/>
        <v>18585</v>
      </c>
      <c r="FM10" s="7">
        <f t="shared" si="2"/>
        <v>18585</v>
      </c>
      <c r="FN10" s="7">
        <f t="shared" si="2"/>
        <v>18585</v>
      </c>
      <c r="FO10" s="7">
        <f t="shared" si="2"/>
        <v>18585</v>
      </c>
      <c r="FP10" s="7">
        <f t="shared" si="2"/>
        <v>18585</v>
      </c>
      <c r="FQ10" s="7">
        <f t="shared" si="2"/>
        <v>18585</v>
      </c>
      <c r="FR10" s="7">
        <f t="shared" si="2"/>
        <v>18585</v>
      </c>
      <c r="FS10" s="7">
        <f t="shared" si="2"/>
        <v>18585</v>
      </c>
      <c r="FT10" s="7">
        <f t="shared" si="2"/>
        <v>18585</v>
      </c>
      <c r="FU10" s="7">
        <f t="shared" si="2"/>
        <v>18585</v>
      </c>
      <c r="FV10" s="7">
        <f t="shared" si="2"/>
        <v>18585</v>
      </c>
      <c r="FW10" s="7">
        <f t="shared" si="2"/>
        <v>18585</v>
      </c>
      <c r="FX10" s="7">
        <f t="shared" si="2"/>
        <v>18585</v>
      </c>
      <c r="FY10" s="7">
        <f t="shared" si="2"/>
        <v>18585</v>
      </c>
      <c r="FZ10" s="7">
        <f t="shared" si="2"/>
        <v>18585</v>
      </c>
      <c r="GA10" s="7">
        <f t="shared" si="2"/>
        <v>18585</v>
      </c>
      <c r="GB10" s="7">
        <f t="shared" si="2"/>
        <v>18585</v>
      </c>
      <c r="GC10" s="7">
        <f t="shared" si="2"/>
        <v>18585</v>
      </c>
      <c r="GD10" s="7">
        <f t="shared" si="2"/>
        <v>18585</v>
      </c>
      <c r="GE10" s="7">
        <f t="shared" si="2"/>
        <v>18585</v>
      </c>
      <c r="GF10" s="7">
        <f t="shared" si="2"/>
        <v>18585</v>
      </c>
      <c r="GG10" s="7">
        <f t="shared" si="2"/>
        <v>11835</v>
      </c>
      <c r="GH10" s="7">
        <f t="shared" si="2"/>
        <v>11835</v>
      </c>
      <c r="GI10" s="7">
        <f t="shared" si="2"/>
        <v>20295</v>
      </c>
      <c r="GJ10" s="7">
        <f t="shared" si="2"/>
        <v>20295</v>
      </c>
      <c r="GK10" s="7">
        <f t="shared" si="2"/>
        <v>20295</v>
      </c>
      <c r="GL10" s="7">
        <f t="shared" ref="GL10:IW10" si="3">GL7</f>
        <v>20295</v>
      </c>
      <c r="GM10" s="7">
        <f t="shared" si="3"/>
        <v>20295</v>
      </c>
      <c r="GN10" s="7">
        <f t="shared" si="3"/>
        <v>20295</v>
      </c>
      <c r="GO10" s="7">
        <f t="shared" si="3"/>
        <v>20295</v>
      </c>
      <c r="GP10" s="7">
        <f t="shared" si="3"/>
        <v>20295</v>
      </c>
      <c r="GQ10" s="7">
        <f t="shared" si="3"/>
        <v>20295</v>
      </c>
      <c r="GR10" s="7">
        <f t="shared" si="3"/>
        <v>20295</v>
      </c>
      <c r="GS10" s="7">
        <f t="shared" si="3"/>
        <v>14895</v>
      </c>
      <c r="GT10" s="7">
        <f t="shared" si="3"/>
        <v>14895</v>
      </c>
      <c r="GU10" s="7">
        <f t="shared" si="3"/>
        <v>14895</v>
      </c>
      <c r="GV10" s="7">
        <f t="shared" si="3"/>
        <v>14895</v>
      </c>
      <c r="GW10" s="7">
        <f t="shared" si="3"/>
        <v>15345</v>
      </c>
      <c r="GX10" s="7">
        <f t="shared" si="3"/>
        <v>15345</v>
      </c>
      <c r="GY10" s="7">
        <f t="shared" si="3"/>
        <v>16425</v>
      </c>
      <c r="GZ10" s="7">
        <f t="shared" si="3"/>
        <v>16425</v>
      </c>
      <c r="HA10" s="7">
        <f t="shared" si="3"/>
        <v>15345</v>
      </c>
      <c r="HB10" s="7">
        <f t="shared" si="3"/>
        <v>15345</v>
      </c>
      <c r="HC10" s="7">
        <f t="shared" si="3"/>
        <v>15345</v>
      </c>
      <c r="HD10" s="7">
        <f t="shared" si="3"/>
        <v>15345</v>
      </c>
      <c r="HE10" s="7">
        <f t="shared" si="3"/>
        <v>15345</v>
      </c>
      <c r="HF10" s="7">
        <f t="shared" si="3"/>
        <v>16425</v>
      </c>
      <c r="HG10" s="7">
        <f t="shared" si="3"/>
        <v>16425</v>
      </c>
      <c r="HH10" s="7">
        <f t="shared" si="3"/>
        <v>15345</v>
      </c>
      <c r="HI10" s="7">
        <f t="shared" si="3"/>
        <v>15345</v>
      </c>
      <c r="HJ10" s="7">
        <f t="shared" si="3"/>
        <v>15345</v>
      </c>
      <c r="HK10" s="7">
        <f t="shared" si="3"/>
        <v>15345</v>
      </c>
      <c r="HL10" s="7">
        <f t="shared" si="3"/>
        <v>15345</v>
      </c>
      <c r="HM10" s="7">
        <f t="shared" si="3"/>
        <v>13185</v>
      </c>
      <c r="HN10" s="7">
        <f t="shared" si="3"/>
        <v>16425</v>
      </c>
      <c r="HO10" s="7">
        <f t="shared" si="3"/>
        <v>15345</v>
      </c>
      <c r="HP10" s="7">
        <f t="shared" si="3"/>
        <v>15345</v>
      </c>
      <c r="HQ10" s="7">
        <f t="shared" si="3"/>
        <v>15345</v>
      </c>
      <c r="HR10" s="7">
        <f t="shared" si="3"/>
        <v>15345</v>
      </c>
      <c r="HS10" s="7">
        <f t="shared" si="3"/>
        <v>15345</v>
      </c>
      <c r="HT10" s="7">
        <f t="shared" si="3"/>
        <v>16425</v>
      </c>
      <c r="HU10" s="7">
        <f t="shared" si="3"/>
        <v>16425</v>
      </c>
      <c r="HV10" s="7">
        <f t="shared" si="3"/>
        <v>15345</v>
      </c>
      <c r="HW10" s="7">
        <f t="shared" si="3"/>
        <v>15345</v>
      </c>
      <c r="HX10" s="7">
        <f t="shared" si="3"/>
        <v>15345</v>
      </c>
      <c r="HY10" s="7">
        <f t="shared" si="3"/>
        <v>15345</v>
      </c>
      <c r="HZ10" s="7">
        <f t="shared" si="3"/>
        <v>15345</v>
      </c>
      <c r="IA10" s="7">
        <f t="shared" si="3"/>
        <v>16425</v>
      </c>
      <c r="IB10" s="7">
        <f t="shared" si="3"/>
        <v>16425</v>
      </c>
      <c r="IC10" s="7">
        <f t="shared" si="3"/>
        <v>15345</v>
      </c>
      <c r="ID10" s="7">
        <f t="shared" si="3"/>
        <v>15345</v>
      </c>
      <c r="IE10" s="7">
        <f t="shared" si="3"/>
        <v>15345</v>
      </c>
      <c r="IF10" s="7">
        <f t="shared" si="3"/>
        <v>15345</v>
      </c>
      <c r="IG10" s="7">
        <f t="shared" si="3"/>
        <v>15345</v>
      </c>
      <c r="IH10" s="7">
        <f t="shared" si="3"/>
        <v>16425</v>
      </c>
      <c r="II10" s="7">
        <f t="shared" si="3"/>
        <v>16425</v>
      </c>
      <c r="IJ10" s="7">
        <f t="shared" si="3"/>
        <v>13635</v>
      </c>
      <c r="IK10" s="7">
        <f t="shared" si="3"/>
        <v>13635</v>
      </c>
      <c r="IL10" s="7">
        <f t="shared" si="3"/>
        <v>13635</v>
      </c>
      <c r="IM10" s="7">
        <f t="shared" si="3"/>
        <v>13635</v>
      </c>
      <c r="IN10" s="7">
        <f t="shared" si="3"/>
        <v>13635</v>
      </c>
      <c r="IO10" s="7">
        <f t="shared" si="3"/>
        <v>15345</v>
      </c>
      <c r="IP10" s="7">
        <f t="shared" si="3"/>
        <v>15345</v>
      </c>
      <c r="IQ10" s="7">
        <f t="shared" si="3"/>
        <v>13185</v>
      </c>
      <c r="IR10" s="7">
        <f t="shared" si="3"/>
        <v>13185</v>
      </c>
      <c r="IS10" s="7">
        <f t="shared" si="3"/>
        <v>13185</v>
      </c>
      <c r="IT10" s="7">
        <f t="shared" si="3"/>
        <v>13185</v>
      </c>
      <c r="IU10" s="7">
        <f t="shared" si="3"/>
        <v>13185</v>
      </c>
      <c r="IV10" s="7">
        <f t="shared" si="3"/>
        <v>15345</v>
      </c>
      <c r="IW10" s="7">
        <f t="shared" si="3"/>
        <v>15345</v>
      </c>
      <c r="IX10" s="7">
        <f t="shared" ref="IX10:JV10" si="4">IX7</f>
        <v>13185</v>
      </c>
      <c r="IY10" s="7">
        <f t="shared" si="4"/>
        <v>13185</v>
      </c>
      <c r="IZ10" s="7">
        <f t="shared" si="4"/>
        <v>13185</v>
      </c>
      <c r="JA10" s="7">
        <f t="shared" si="4"/>
        <v>13185</v>
      </c>
      <c r="JB10" s="7">
        <f t="shared" si="4"/>
        <v>13185</v>
      </c>
      <c r="JC10" s="7">
        <f t="shared" si="4"/>
        <v>15345</v>
      </c>
      <c r="JD10" s="7">
        <f t="shared" si="4"/>
        <v>15345</v>
      </c>
      <c r="JE10" s="7">
        <f t="shared" si="4"/>
        <v>13185</v>
      </c>
      <c r="JF10" s="7">
        <f t="shared" si="4"/>
        <v>13185</v>
      </c>
      <c r="JG10" s="7">
        <f t="shared" si="4"/>
        <v>13185</v>
      </c>
      <c r="JH10" s="7">
        <f t="shared" si="4"/>
        <v>13185</v>
      </c>
      <c r="JI10" s="7">
        <f t="shared" si="4"/>
        <v>13185</v>
      </c>
      <c r="JJ10" s="7">
        <f t="shared" si="4"/>
        <v>15345</v>
      </c>
      <c r="JK10" s="7">
        <f t="shared" si="4"/>
        <v>15345</v>
      </c>
      <c r="JL10" s="7">
        <f t="shared" si="4"/>
        <v>13185</v>
      </c>
      <c r="JM10" s="7">
        <f t="shared" si="4"/>
        <v>13185</v>
      </c>
      <c r="JN10" s="7">
        <f t="shared" si="4"/>
        <v>13185</v>
      </c>
      <c r="JO10" s="7">
        <f t="shared" si="4"/>
        <v>13185</v>
      </c>
      <c r="JP10" s="7">
        <f t="shared" si="4"/>
        <v>13185</v>
      </c>
      <c r="JQ10" s="7">
        <f t="shared" si="4"/>
        <v>15345</v>
      </c>
      <c r="JR10" s="7">
        <f t="shared" si="4"/>
        <v>15345</v>
      </c>
      <c r="JS10" s="7">
        <f t="shared" si="4"/>
        <v>14265</v>
      </c>
      <c r="JT10" s="7">
        <f t="shared" si="4"/>
        <v>14265</v>
      </c>
      <c r="JU10" s="7">
        <f t="shared" si="4"/>
        <v>14265</v>
      </c>
      <c r="JV10" s="7">
        <f t="shared" si="4"/>
        <v>14265</v>
      </c>
    </row>
    <row r="11" spans="1:282" s="53" customFormat="1" x14ac:dyDescent="0.2">
      <c r="A11" s="88">
        <v>2</v>
      </c>
      <c r="B11" s="7" t="e">
        <f>B8</f>
        <v>#REF!</v>
      </c>
      <c r="C11" s="7" t="e">
        <f t="shared" si="0"/>
        <v>#REF!</v>
      </c>
      <c r="D11" s="7" t="e">
        <f t="shared" si="0"/>
        <v>#REF!</v>
      </c>
      <c r="E11" s="7" t="e">
        <f t="shared" si="0"/>
        <v>#REF!</v>
      </c>
      <c r="F11" s="7" t="e">
        <f t="shared" si="0"/>
        <v>#REF!</v>
      </c>
      <c r="G11" s="7" t="e">
        <f t="shared" si="0"/>
        <v>#REF!</v>
      </c>
      <c r="H11" s="7">
        <f t="shared" si="0"/>
        <v>35550</v>
      </c>
      <c r="I11" s="7">
        <f t="shared" si="0"/>
        <v>48600</v>
      </c>
      <c r="J11" s="7">
        <f t="shared" si="0"/>
        <v>48600</v>
      </c>
      <c r="K11" s="7">
        <f t="shared" si="0"/>
        <v>48600</v>
      </c>
      <c r="L11" s="7">
        <f t="shared" si="0"/>
        <v>42300</v>
      </c>
      <c r="M11" s="7">
        <f t="shared" si="0"/>
        <v>42300</v>
      </c>
      <c r="N11" s="7">
        <f t="shared" si="0"/>
        <v>42300</v>
      </c>
      <c r="O11" s="7">
        <f t="shared" si="0"/>
        <v>42300</v>
      </c>
      <c r="P11" s="7">
        <f t="shared" si="0"/>
        <v>42300</v>
      </c>
      <c r="Q11" s="7">
        <f t="shared" si="0"/>
        <v>42300</v>
      </c>
      <c r="R11" s="7">
        <f t="shared" si="0"/>
        <v>34560</v>
      </c>
      <c r="S11" s="7">
        <f t="shared" si="0"/>
        <v>19710</v>
      </c>
      <c r="T11" s="7">
        <f t="shared" si="0"/>
        <v>19710</v>
      </c>
      <c r="U11" s="7">
        <f t="shared" si="0"/>
        <v>19710</v>
      </c>
      <c r="V11" s="7">
        <f t="shared" si="0"/>
        <v>19710</v>
      </c>
      <c r="W11" s="7">
        <f t="shared" si="0"/>
        <v>19710</v>
      </c>
      <c r="X11" s="7">
        <f t="shared" si="0"/>
        <v>21510</v>
      </c>
      <c r="Y11" s="7">
        <f t="shared" si="0"/>
        <v>21510</v>
      </c>
      <c r="Z11" s="7">
        <f t="shared" si="0"/>
        <v>21510</v>
      </c>
      <c r="AA11" s="7">
        <f t="shared" si="0"/>
        <v>21510</v>
      </c>
      <c r="AB11" s="7">
        <f t="shared" si="0"/>
        <v>21510</v>
      </c>
      <c r="AC11" s="7">
        <f t="shared" si="0"/>
        <v>19710</v>
      </c>
      <c r="AD11" s="7">
        <f t="shared" si="0"/>
        <v>19710</v>
      </c>
      <c r="AE11" s="7">
        <f t="shared" si="0"/>
        <v>19710</v>
      </c>
      <c r="AF11" s="7">
        <f t="shared" si="0"/>
        <v>19710</v>
      </c>
      <c r="AG11" s="7">
        <f t="shared" si="0"/>
        <v>19710</v>
      </c>
      <c r="AH11" s="7">
        <f t="shared" si="0"/>
        <v>23310</v>
      </c>
      <c r="AI11" s="7">
        <f t="shared" si="0"/>
        <v>23310</v>
      </c>
      <c r="AJ11" s="7">
        <f t="shared" si="0"/>
        <v>23310</v>
      </c>
      <c r="AK11" s="7">
        <f t="shared" si="0"/>
        <v>23310</v>
      </c>
      <c r="AL11" s="7">
        <f t="shared" si="0"/>
        <v>23310</v>
      </c>
      <c r="AM11" s="7">
        <f t="shared" si="0"/>
        <v>25110</v>
      </c>
      <c r="AN11" s="7">
        <f t="shared" si="0"/>
        <v>27360</v>
      </c>
      <c r="AO11" s="7">
        <f t="shared" si="0"/>
        <v>27810</v>
      </c>
      <c r="AP11" s="7">
        <f t="shared" si="0"/>
        <v>27810</v>
      </c>
      <c r="AQ11" s="7">
        <f t="shared" si="0"/>
        <v>27810</v>
      </c>
      <c r="AR11" s="7">
        <f t="shared" si="0"/>
        <v>27810</v>
      </c>
      <c r="AS11" s="7">
        <f t="shared" si="0"/>
        <v>27810</v>
      </c>
      <c r="AT11" s="7">
        <f t="shared" si="0"/>
        <v>27810</v>
      </c>
      <c r="AU11" s="7">
        <f t="shared" si="0"/>
        <v>27810</v>
      </c>
      <c r="AV11" s="7">
        <f t="shared" si="0"/>
        <v>27810</v>
      </c>
      <c r="AW11" s="7">
        <f t="shared" si="0"/>
        <v>27810</v>
      </c>
      <c r="AX11" s="7">
        <f t="shared" si="0"/>
        <v>27810</v>
      </c>
      <c r="AY11" s="7">
        <f t="shared" si="0"/>
        <v>26010</v>
      </c>
      <c r="AZ11" s="7">
        <f t="shared" si="0"/>
        <v>26010</v>
      </c>
      <c r="BA11" s="7">
        <f t="shared" si="0"/>
        <v>27810</v>
      </c>
      <c r="BB11" s="7">
        <f t="shared" si="0"/>
        <v>27810</v>
      </c>
      <c r="BC11" s="7">
        <f t="shared" si="0"/>
        <v>29610</v>
      </c>
      <c r="BD11" s="7">
        <f t="shared" si="0"/>
        <v>31860</v>
      </c>
      <c r="BE11" s="7">
        <f t="shared" si="0"/>
        <v>31860</v>
      </c>
      <c r="BF11" s="7">
        <f t="shared" si="0"/>
        <v>31860</v>
      </c>
      <c r="BG11" s="7">
        <f t="shared" si="0"/>
        <v>31860</v>
      </c>
      <c r="BH11" s="7">
        <f t="shared" si="0"/>
        <v>34110</v>
      </c>
      <c r="BI11" s="7">
        <f t="shared" si="0"/>
        <v>36810</v>
      </c>
      <c r="BJ11" s="7">
        <f t="shared" si="0"/>
        <v>36810</v>
      </c>
      <c r="BK11" s="7">
        <f t="shared" si="0"/>
        <v>34110</v>
      </c>
      <c r="BL11" s="7">
        <f t="shared" si="0"/>
        <v>29610</v>
      </c>
      <c r="BM11" s="7">
        <f t="shared" si="0"/>
        <v>29610</v>
      </c>
      <c r="BN11" s="7">
        <f t="shared" si="0"/>
        <v>31860</v>
      </c>
      <c r="BO11" s="7">
        <f t="shared" si="1"/>
        <v>31860</v>
      </c>
      <c r="BP11" s="7">
        <f t="shared" si="1"/>
        <v>24210</v>
      </c>
      <c r="BQ11" s="7">
        <f t="shared" si="1"/>
        <v>24615</v>
      </c>
      <c r="BR11" s="7">
        <f t="shared" si="1"/>
        <v>24615</v>
      </c>
      <c r="BS11" s="7">
        <f t="shared" si="1"/>
        <v>24615</v>
      </c>
      <c r="BT11" s="7">
        <f t="shared" si="1"/>
        <v>23265</v>
      </c>
      <c r="BU11" s="7">
        <f t="shared" si="1"/>
        <v>23265</v>
      </c>
      <c r="BV11" s="7">
        <f t="shared" si="1"/>
        <v>24615</v>
      </c>
      <c r="BW11" s="7">
        <f t="shared" si="1"/>
        <v>24615</v>
      </c>
      <c r="BX11" s="7">
        <f t="shared" si="1"/>
        <v>24615</v>
      </c>
      <c r="BY11" s="7">
        <f t="shared" si="1"/>
        <v>23265</v>
      </c>
      <c r="BZ11" s="7">
        <f t="shared" si="1"/>
        <v>23265</v>
      </c>
      <c r="CA11" s="7">
        <f t="shared" si="1"/>
        <v>23265</v>
      </c>
      <c r="CB11" s="7">
        <f t="shared" si="1"/>
        <v>23265</v>
      </c>
      <c r="CC11" s="7">
        <f t="shared" si="1"/>
        <v>23265</v>
      </c>
      <c r="CD11" s="7">
        <f t="shared" si="1"/>
        <v>23265</v>
      </c>
      <c r="CE11" s="7">
        <f t="shared" si="1"/>
        <v>23265</v>
      </c>
      <c r="CF11" s="7">
        <f t="shared" si="1"/>
        <v>23265</v>
      </c>
      <c r="CG11" s="7">
        <f t="shared" si="1"/>
        <v>23265</v>
      </c>
      <c r="CH11" s="7">
        <f t="shared" si="1"/>
        <v>23265</v>
      </c>
      <c r="CI11" s="7">
        <f t="shared" si="1"/>
        <v>23265</v>
      </c>
      <c r="CJ11" s="7">
        <f t="shared" si="1"/>
        <v>23265</v>
      </c>
      <c r="CK11" s="7">
        <f t="shared" si="1"/>
        <v>23265</v>
      </c>
      <c r="CL11" s="7">
        <f t="shared" si="1"/>
        <v>23265</v>
      </c>
      <c r="CM11" s="7">
        <f t="shared" si="1"/>
        <v>23265</v>
      </c>
      <c r="CN11" s="7">
        <f t="shared" si="1"/>
        <v>23265</v>
      </c>
      <c r="CO11" s="7">
        <f t="shared" si="1"/>
        <v>23265</v>
      </c>
      <c r="CP11" s="7">
        <f t="shared" si="1"/>
        <v>23265</v>
      </c>
      <c r="CQ11" s="7">
        <f t="shared" si="1"/>
        <v>23265</v>
      </c>
      <c r="CR11" s="7">
        <f t="shared" si="1"/>
        <v>23265</v>
      </c>
      <c r="CS11" s="7">
        <f t="shared" si="1"/>
        <v>23265</v>
      </c>
      <c r="CT11" s="7">
        <f t="shared" si="1"/>
        <v>23265</v>
      </c>
      <c r="CU11" s="7">
        <f t="shared" si="1"/>
        <v>23265</v>
      </c>
      <c r="CV11" s="7">
        <f t="shared" si="1"/>
        <v>14850</v>
      </c>
      <c r="CW11" s="7">
        <f t="shared" si="1"/>
        <v>14850</v>
      </c>
      <c r="CX11" s="7">
        <f t="shared" si="1"/>
        <v>15300</v>
      </c>
      <c r="CY11" s="7">
        <f t="shared" si="1"/>
        <v>15300</v>
      </c>
      <c r="CZ11" s="7">
        <f t="shared" si="1"/>
        <v>14850</v>
      </c>
      <c r="DA11" s="7">
        <f t="shared" si="1"/>
        <v>14850</v>
      </c>
      <c r="DB11" s="7">
        <f t="shared" si="1"/>
        <v>14850</v>
      </c>
      <c r="DC11" s="7">
        <f t="shared" si="1"/>
        <v>14850</v>
      </c>
      <c r="DD11" s="7">
        <f t="shared" si="1"/>
        <v>14850</v>
      </c>
      <c r="DE11" s="7">
        <f t="shared" si="1"/>
        <v>15300</v>
      </c>
      <c r="DF11" s="7">
        <f t="shared" si="1"/>
        <v>15300</v>
      </c>
      <c r="DG11" s="7">
        <f t="shared" si="1"/>
        <v>14850</v>
      </c>
      <c r="DH11" s="7">
        <f t="shared" si="1"/>
        <v>14850</v>
      </c>
      <c r="DI11" s="7">
        <f t="shared" si="1"/>
        <v>14850</v>
      </c>
      <c r="DJ11" s="7">
        <f t="shared" si="1"/>
        <v>13950</v>
      </c>
      <c r="DK11" s="7">
        <f t="shared" si="1"/>
        <v>13950</v>
      </c>
      <c r="DL11" s="7">
        <f t="shared" si="1"/>
        <v>14580</v>
      </c>
      <c r="DM11" s="7">
        <f t="shared" si="1"/>
        <v>14580</v>
      </c>
      <c r="DN11" s="7">
        <f t="shared" si="1"/>
        <v>13950</v>
      </c>
      <c r="DO11" s="7">
        <f t="shared" si="1"/>
        <v>13950</v>
      </c>
      <c r="DP11" s="7">
        <f t="shared" si="1"/>
        <v>13950</v>
      </c>
      <c r="DQ11" s="7">
        <f t="shared" si="1"/>
        <v>13950</v>
      </c>
      <c r="DR11" s="7">
        <f t="shared" si="1"/>
        <v>13950</v>
      </c>
      <c r="DS11" s="7">
        <f t="shared" si="1"/>
        <v>14580</v>
      </c>
      <c r="DT11" s="7">
        <f t="shared" si="1"/>
        <v>14580</v>
      </c>
      <c r="DU11" s="7">
        <f t="shared" si="1"/>
        <v>13950</v>
      </c>
      <c r="DV11" s="7">
        <f t="shared" si="1"/>
        <v>13950</v>
      </c>
      <c r="DW11" s="7">
        <f t="shared" si="1"/>
        <v>13950</v>
      </c>
      <c r="DX11" s="7">
        <f t="shared" si="1"/>
        <v>13950</v>
      </c>
      <c r="DY11" s="7">
        <f t="shared" si="1"/>
        <v>14850</v>
      </c>
      <c r="DZ11" s="7">
        <f t="shared" ref="DZ11:GK11" si="5">DZ8</f>
        <v>14580</v>
      </c>
      <c r="EA11" s="7">
        <f t="shared" si="5"/>
        <v>14580</v>
      </c>
      <c r="EB11" s="7">
        <f t="shared" si="5"/>
        <v>14580</v>
      </c>
      <c r="EC11" s="7">
        <f t="shared" si="5"/>
        <v>13500</v>
      </c>
      <c r="ED11" s="7">
        <f t="shared" si="5"/>
        <v>13500</v>
      </c>
      <c r="EE11" s="7">
        <f t="shared" si="5"/>
        <v>13500</v>
      </c>
      <c r="EF11" s="7">
        <f t="shared" si="5"/>
        <v>13500</v>
      </c>
      <c r="EG11" s="7">
        <f t="shared" si="5"/>
        <v>13500</v>
      </c>
      <c r="EH11" s="7">
        <f t="shared" si="5"/>
        <v>14580</v>
      </c>
      <c r="EI11" s="7">
        <f t="shared" si="5"/>
        <v>14580</v>
      </c>
      <c r="EJ11" s="7">
        <f t="shared" si="5"/>
        <v>14580</v>
      </c>
      <c r="EK11" s="7">
        <f t="shared" si="5"/>
        <v>13230</v>
      </c>
      <c r="EL11" s="7">
        <f t="shared" si="5"/>
        <v>13230</v>
      </c>
      <c r="EM11" s="7">
        <f t="shared" si="5"/>
        <v>13230</v>
      </c>
      <c r="EN11" s="7">
        <f t="shared" si="5"/>
        <v>13500</v>
      </c>
      <c r="EO11" s="7">
        <f t="shared" si="5"/>
        <v>13500</v>
      </c>
      <c r="EP11" s="7">
        <f t="shared" si="5"/>
        <v>13230</v>
      </c>
      <c r="EQ11" s="7">
        <f t="shared" si="5"/>
        <v>13230</v>
      </c>
      <c r="ER11" s="7">
        <f t="shared" si="5"/>
        <v>13230</v>
      </c>
      <c r="ES11" s="7">
        <f t="shared" si="5"/>
        <v>13230</v>
      </c>
      <c r="ET11" s="7">
        <f t="shared" si="5"/>
        <v>13230</v>
      </c>
      <c r="EU11" s="7">
        <f t="shared" si="5"/>
        <v>13500</v>
      </c>
      <c r="EV11" s="7">
        <f t="shared" si="5"/>
        <v>13500</v>
      </c>
      <c r="EW11" s="7">
        <f t="shared" si="5"/>
        <v>13230</v>
      </c>
      <c r="EX11" s="7">
        <f t="shared" si="5"/>
        <v>13230</v>
      </c>
      <c r="EY11" s="7">
        <f t="shared" si="5"/>
        <v>13230</v>
      </c>
      <c r="EZ11" s="7">
        <f t="shared" si="5"/>
        <v>13230</v>
      </c>
      <c r="FA11" s="7">
        <f t="shared" si="5"/>
        <v>13230</v>
      </c>
      <c r="FB11" s="7">
        <f t="shared" si="5"/>
        <v>13500</v>
      </c>
      <c r="FC11" s="7">
        <f t="shared" si="5"/>
        <v>13500</v>
      </c>
      <c r="FD11" s="7">
        <f t="shared" si="5"/>
        <v>14850</v>
      </c>
      <c r="FE11" s="7">
        <f t="shared" si="5"/>
        <v>13500</v>
      </c>
      <c r="FF11" s="7">
        <f t="shared" si="5"/>
        <v>13500</v>
      </c>
      <c r="FG11" s="7">
        <f t="shared" si="5"/>
        <v>13500</v>
      </c>
      <c r="FH11" s="7">
        <f t="shared" si="5"/>
        <v>13500</v>
      </c>
      <c r="FI11" s="7">
        <f t="shared" si="5"/>
        <v>20250</v>
      </c>
      <c r="FJ11" s="7">
        <f t="shared" si="5"/>
        <v>20250</v>
      </c>
      <c r="FK11" s="7">
        <f t="shared" si="5"/>
        <v>20250</v>
      </c>
      <c r="FL11" s="7">
        <f t="shared" si="5"/>
        <v>20250</v>
      </c>
      <c r="FM11" s="7">
        <f t="shared" si="5"/>
        <v>20250</v>
      </c>
      <c r="FN11" s="7">
        <f t="shared" si="5"/>
        <v>20250</v>
      </c>
      <c r="FO11" s="7">
        <f t="shared" si="5"/>
        <v>20250</v>
      </c>
      <c r="FP11" s="7">
        <f t="shared" si="5"/>
        <v>20250</v>
      </c>
      <c r="FQ11" s="7">
        <f t="shared" si="5"/>
        <v>20250</v>
      </c>
      <c r="FR11" s="7">
        <f t="shared" si="5"/>
        <v>20250</v>
      </c>
      <c r="FS11" s="7">
        <f t="shared" si="5"/>
        <v>20250</v>
      </c>
      <c r="FT11" s="7">
        <f t="shared" si="5"/>
        <v>20250</v>
      </c>
      <c r="FU11" s="7">
        <f t="shared" si="5"/>
        <v>20250</v>
      </c>
      <c r="FV11" s="7">
        <f t="shared" si="5"/>
        <v>20250</v>
      </c>
      <c r="FW11" s="7">
        <f t="shared" si="5"/>
        <v>20250</v>
      </c>
      <c r="FX11" s="7">
        <f t="shared" si="5"/>
        <v>20250</v>
      </c>
      <c r="FY11" s="7">
        <f t="shared" si="5"/>
        <v>20250</v>
      </c>
      <c r="FZ11" s="7">
        <f t="shared" si="5"/>
        <v>20250</v>
      </c>
      <c r="GA11" s="7">
        <f t="shared" si="5"/>
        <v>20250</v>
      </c>
      <c r="GB11" s="7">
        <f t="shared" si="5"/>
        <v>20250</v>
      </c>
      <c r="GC11" s="7">
        <f t="shared" si="5"/>
        <v>20250</v>
      </c>
      <c r="GD11" s="7">
        <f t="shared" si="5"/>
        <v>20250</v>
      </c>
      <c r="GE11" s="7">
        <f t="shared" si="5"/>
        <v>20250</v>
      </c>
      <c r="GF11" s="7">
        <f t="shared" si="5"/>
        <v>20250</v>
      </c>
      <c r="GG11" s="7">
        <f t="shared" si="5"/>
        <v>13500</v>
      </c>
      <c r="GH11" s="7">
        <f t="shared" si="5"/>
        <v>13500</v>
      </c>
      <c r="GI11" s="7">
        <f t="shared" si="5"/>
        <v>21960</v>
      </c>
      <c r="GJ11" s="7">
        <f t="shared" si="5"/>
        <v>21960</v>
      </c>
      <c r="GK11" s="7">
        <f t="shared" si="5"/>
        <v>21960</v>
      </c>
      <c r="GL11" s="7">
        <f t="shared" ref="GL11:IW11" si="6">GL8</f>
        <v>21960</v>
      </c>
      <c r="GM11" s="7">
        <f t="shared" si="6"/>
        <v>21960</v>
      </c>
      <c r="GN11" s="7">
        <f t="shared" si="6"/>
        <v>21960</v>
      </c>
      <c r="GO11" s="7">
        <f t="shared" si="6"/>
        <v>21960</v>
      </c>
      <c r="GP11" s="7">
        <f t="shared" si="6"/>
        <v>21960</v>
      </c>
      <c r="GQ11" s="7">
        <f t="shared" si="6"/>
        <v>21960</v>
      </c>
      <c r="GR11" s="7">
        <f t="shared" si="6"/>
        <v>21960</v>
      </c>
      <c r="GS11" s="7">
        <f t="shared" si="6"/>
        <v>16560</v>
      </c>
      <c r="GT11" s="7">
        <f t="shared" si="6"/>
        <v>16560</v>
      </c>
      <c r="GU11" s="7">
        <f t="shared" si="6"/>
        <v>16560</v>
      </c>
      <c r="GV11" s="7">
        <f t="shared" si="6"/>
        <v>16560</v>
      </c>
      <c r="GW11" s="7">
        <f t="shared" si="6"/>
        <v>17010</v>
      </c>
      <c r="GX11" s="7">
        <f t="shared" si="6"/>
        <v>17010</v>
      </c>
      <c r="GY11" s="7">
        <f t="shared" si="6"/>
        <v>18090</v>
      </c>
      <c r="GZ11" s="7">
        <f t="shared" si="6"/>
        <v>18090</v>
      </c>
      <c r="HA11" s="7">
        <f t="shared" si="6"/>
        <v>17010</v>
      </c>
      <c r="HB11" s="7">
        <f t="shared" si="6"/>
        <v>17010</v>
      </c>
      <c r="HC11" s="7">
        <f t="shared" si="6"/>
        <v>17010</v>
      </c>
      <c r="HD11" s="7">
        <f t="shared" si="6"/>
        <v>17010</v>
      </c>
      <c r="HE11" s="7">
        <f t="shared" si="6"/>
        <v>17010</v>
      </c>
      <c r="HF11" s="7">
        <f t="shared" si="6"/>
        <v>18090</v>
      </c>
      <c r="HG11" s="7">
        <f t="shared" si="6"/>
        <v>18090</v>
      </c>
      <c r="HH11" s="7">
        <f t="shared" si="6"/>
        <v>17010</v>
      </c>
      <c r="HI11" s="7">
        <f t="shared" si="6"/>
        <v>17010</v>
      </c>
      <c r="HJ11" s="7">
        <f t="shared" si="6"/>
        <v>17010</v>
      </c>
      <c r="HK11" s="7">
        <f t="shared" si="6"/>
        <v>17010</v>
      </c>
      <c r="HL11" s="7">
        <f t="shared" si="6"/>
        <v>17010</v>
      </c>
      <c r="HM11" s="7">
        <f t="shared" si="6"/>
        <v>14850</v>
      </c>
      <c r="HN11" s="7">
        <f t="shared" si="6"/>
        <v>18090</v>
      </c>
      <c r="HO11" s="7">
        <f t="shared" si="6"/>
        <v>17010</v>
      </c>
      <c r="HP11" s="7">
        <f t="shared" si="6"/>
        <v>17010</v>
      </c>
      <c r="HQ11" s="7">
        <f t="shared" si="6"/>
        <v>17010</v>
      </c>
      <c r="HR11" s="7">
        <f t="shared" si="6"/>
        <v>17010</v>
      </c>
      <c r="HS11" s="7">
        <f t="shared" si="6"/>
        <v>17010</v>
      </c>
      <c r="HT11" s="7">
        <f t="shared" si="6"/>
        <v>18090</v>
      </c>
      <c r="HU11" s="7">
        <f t="shared" si="6"/>
        <v>18090</v>
      </c>
      <c r="HV11" s="7">
        <f t="shared" si="6"/>
        <v>17010</v>
      </c>
      <c r="HW11" s="7">
        <f t="shared" si="6"/>
        <v>17010</v>
      </c>
      <c r="HX11" s="7">
        <f t="shared" si="6"/>
        <v>17010</v>
      </c>
      <c r="HY11" s="7">
        <f t="shared" si="6"/>
        <v>17010</v>
      </c>
      <c r="HZ11" s="7">
        <f t="shared" si="6"/>
        <v>17010</v>
      </c>
      <c r="IA11" s="7">
        <f t="shared" si="6"/>
        <v>18090</v>
      </c>
      <c r="IB11" s="7">
        <f t="shared" si="6"/>
        <v>18090</v>
      </c>
      <c r="IC11" s="7">
        <f t="shared" si="6"/>
        <v>17010</v>
      </c>
      <c r="ID11" s="7">
        <f t="shared" si="6"/>
        <v>17010</v>
      </c>
      <c r="IE11" s="7">
        <f t="shared" si="6"/>
        <v>17010</v>
      </c>
      <c r="IF11" s="7">
        <f t="shared" si="6"/>
        <v>17010</v>
      </c>
      <c r="IG11" s="7">
        <f t="shared" si="6"/>
        <v>17010</v>
      </c>
      <c r="IH11" s="7">
        <f t="shared" si="6"/>
        <v>18090</v>
      </c>
      <c r="II11" s="7">
        <f t="shared" si="6"/>
        <v>18090</v>
      </c>
      <c r="IJ11" s="7">
        <f t="shared" si="6"/>
        <v>15300</v>
      </c>
      <c r="IK11" s="7">
        <f t="shared" si="6"/>
        <v>15300</v>
      </c>
      <c r="IL11" s="7">
        <f t="shared" si="6"/>
        <v>15300</v>
      </c>
      <c r="IM11" s="7">
        <f t="shared" si="6"/>
        <v>15300</v>
      </c>
      <c r="IN11" s="7">
        <f t="shared" si="6"/>
        <v>15300</v>
      </c>
      <c r="IO11" s="7">
        <f t="shared" si="6"/>
        <v>17010</v>
      </c>
      <c r="IP11" s="7">
        <f t="shared" si="6"/>
        <v>17010</v>
      </c>
      <c r="IQ11" s="7">
        <f t="shared" si="6"/>
        <v>14850</v>
      </c>
      <c r="IR11" s="7">
        <f t="shared" si="6"/>
        <v>14850</v>
      </c>
      <c r="IS11" s="7">
        <f t="shared" si="6"/>
        <v>14850</v>
      </c>
      <c r="IT11" s="7">
        <f t="shared" si="6"/>
        <v>14850</v>
      </c>
      <c r="IU11" s="7">
        <f t="shared" si="6"/>
        <v>14850</v>
      </c>
      <c r="IV11" s="7">
        <f t="shared" si="6"/>
        <v>17010</v>
      </c>
      <c r="IW11" s="7">
        <f t="shared" si="6"/>
        <v>17010</v>
      </c>
      <c r="IX11" s="7">
        <f t="shared" ref="IX11:JV11" si="7">IX8</f>
        <v>14850</v>
      </c>
      <c r="IY11" s="7">
        <f t="shared" si="7"/>
        <v>14850</v>
      </c>
      <c r="IZ11" s="7">
        <f t="shared" si="7"/>
        <v>14850</v>
      </c>
      <c r="JA11" s="7">
        <f t="shared" si="7"/>
        <v>14850</v>
      </c>
      <c r="JB11" s="7">
        <f t="shared" si="7"/>
        <v>14850</v>
      </c>
      <c r="JC11" s="7">
        <f t="shared" si="7"/>
        <v>17010</v>
      </c>
      <c r="JD11" s="7">
        <f t="shared" si="7"/>
        <v>17010</v>
      </c>
      <c r="JE11" s="7">
        <f t="shared" si="7"/>
        <v>14850</v>
      </c>
      <c r="JF11" s="7">
        <f t="shared" si="7"/>
        <v>14850</v>
      </c>
      <c r="JG11" s="7">
        <f t="shared" si="7"/>
        <v>14850</v>
      </c>
      <c r="JH11" s="7">
        <f t="shared" si="7"/>
        <v>14850</v>
      </c>
      <c r="JI11" s="7">
        <f t="shared" si="7"/>
        <v>14850</v>
      </c>
      <c r="JJ11" s="7">
        <f t="shared" si="7"/>
        <v>17010</v>
      </c>
      <c r="JK11" s="7">
        <f t="shared" si="7"/>
        <v>17010</v>
      </c>
      <c r="JL11" s="7">
        <f t="shared" si="7"/>
        <v>14850</v>
      </c>
      <c r="JM11" s="7">
        <f t="shared" si="7"/>
        <v>14850</v>
      </c>
      <c r="JN11" s="7">
        <f t="shared" si="7"/>
        <v>14850</v>
      </c>
      <c r="JO11" s="7">
        <f t="shared" si="7"/>
        <v>14850</v>
      </c>
      <c r="JP11" s="7">
        <f t="shared" si="7"/>
        <v>14850</v>
      </c>
      <c r="JQ11" s="7">
        <f t="shared" si="7"/>
        <v>17010</v>
      </c>
      <c r="JR11" s="7">
        <f t="shared" si="7"/>
        <v>17010</v>
      </c>
      <c r="JS11" s="7">
        <f t="shared" si="7"/>
        <v>15930</v>
      </c>
      <c r="JT11" s="7">
        <f t="shared" si="7"/>
        <v>15930</v>
      </c>
      <c r="JU11" s="7">
        <f t="shared" si="7"/>
        <v>15930</v>
      </c>
      <c r="JV11" s="7">
        <f t="shared" si="7"/>
        <v>15930</v>
      </c>
    </row>
    <row r="12" spans="1:282" s="53" customFormat="1" x14ac:dyDescent="0.2">
      <c r="A12" s="42" t="s">
        <v>234</v>
      </c>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row>
    <row r="13" spans="1:282" s="53" customFormat="1" x14ac:dyDescent="0.2">
      <c r="A13" s="180">
        <v>1</v>
      </c>
      <c r="B13" s="8" t="e">
        <f>'C завтраками| Bed and breakfast'!#REF!*0.9</f>
        <v>#REF!</v>
      </c>
      <c r="C13" s="8" t="e">
        <f>'C завтраками| Bed and breakfast'!#REF!*0.9</f>
        <v>#REF!</v>
      </c>
      <c r="D13" s="8" t="e">
        <f>'C завтраками| Bed and breakfast'!#REF!*0.9</f>
        <v>#REF!</v>
      </c>
      <c r="E13" s="8" t="e">
        <f>'C завтраками| Bed and breakfast'!#REF!*0.9</f>
        <v>#REF!</v>
      </c>
      <c r="F13" s="8" t="e">
        <f>'C завтраками| Bed and breakfast'!#REF!*0.9</f>
        <v>#REF!</v>
      </c>
      <c r="G13" s="8" t="e">
        <f>'C завтраками| Bed and breakfast'!#REF!*0.9</f>
        <v>#REF!</v>
      </c>
      <c r="H13" s="8">
        <f>'C завтраками| Bed and breakfast'!B15*0.9</f>
        <v>35325</v>
      </c>
      <c r="I13" s="8">
        <f>'C завтраками| Bed and breakfast'!C15*0.9</f>
        <v>48375</v>
      </c>
      <c r="J13" s="8">
        <f>'C завтраками| Bed and breakfast'!D15*0.9</f>
        <v>48375</v>
      </c>
      <c r="K13" s="8">
        <f>'C завтраками| Bed and breakfast'!E15*0.9</f>
        <v>48375</v>
      </c>
      <c r="L13" s="8">
        <f>'C завтраками| Bed and breakfast'!F15*0.9</f>
        <v>42075</v>
      </c>
      <c r="M13" s="8">
        <f>'C завтраками| Bed and breakfast'!G15*0.9</f>
        <v>42075</v>
      </c>
      <c r="N13" s="8">
        <f>'C завтраками| Bed and breakfast'!H15*0.9</f>
        <v>42075</v>
      </c>
      <c r="O13" s="8">
        <f>'C завтраками| Bed and breakfast'!I15*0.9</f>
        <v>42075</v>
      </c>
      <c r="P13" s="8">
        <f>'C завтраками| Bed and breakfast'!J15*0.9</f>
        <v>42075</v>
      </c>
      <c r="Q13" s="8">
        <f>'C завтраками| Bed and breakfast'!K15*0.9</f>
        <v>42075</v>
      </c>
      <c r="R13" s="8">
        <f>'C завтраками| Bed and breakfast'!L15*0.9</f>
        <v>34605</v>
      </c>
      <c r="S13" s="8">
        <f>'C завтраками| Bed and breakfast'!M15*0.9</f>
        <v>19755</v>
      </c>
      <c r="T13" s="8">
        <f>'C завтраками| Bed and breakfast'!N15*0.9</f>
        <v>19755</v>
      </c>
      <c r="U13" s="8">
        <f>'C завтраками| Bed and breakfast'!O15*0.9</f>
        <v>19755</v>
      </c>
      <c r="V13" s="8">
        <f>'C завтраками| Bed and breakfast'!P15*0.9</f>
        <v>19755</v>
      </c>
      <c r="W13" s="8">
        <f>'C завтраками| Bed and breakfast'!Q15*0.9</f>
        <v>19755</v>
      </c>
      <c r="X13" s="8">
        <f>'C завтраками| Bed and breakfast'!R15*0.9</f>
        <v>21555</v>
      </c>
      <c r="Y13" s="8">
        <f>'C завтраками| Bed and breakfast'!S15*0.9</f>
        <v>21555</v>
      </c>
      <c r="Z13" s="8">
        <f>'C завтраками| Bed and breakfast'!T15*0.9</f>
        <v>21555</v>
      </c>
      <c r="AA13" s="8">
        <f>'C завтраками| Bed and breakfast'!U15*0.9</f>
        <v>21555</v>
      </c>
      <c r="AB13" s="8">
        <f>'C завтраками| Bed and breakfast'!V15*0.9</f>
        <v>21555</v>
      </c>
      <c r="AC13" s="8">
        <f>'C завтраками| Bed and breakfast'!W15*0.9</f>
        <v>19755</v>
      </c>
      <c r="AD13" s="8">
        <f>'C завтраками| Bed and breakfast'!X15*0.9</f>
        <v>19755</v>
      </c>
      <c r="AE13" s="8">
        <f>'C завтраками| Bed and breakfast'!Y15*0.9</f>
        <v>19755</v>
      </c>
      <c r="AF13" s="8">
        <f>'C завтраками| Bed and breakfast'!Z15*0.9</f>
        <v>19755</v>
      </c>
      <c r="AG13" s="8">
        <f>'C завтраками| Bed and breakfast'!AA15*0.9</f>
        <v>19755</v>
      </c>
      <c r="AH13" s="8">
        <f>'C завтраками| Bed and breakfast'!AB15*0.9</f>
        <v>23355</v>
      </c>
      <c r="AI13" s="8">
        <f>'C завтраками| Bed and breakfast'!AC15*0.9</f>
        <v>23355</v>
      </c>
      <c r="AJ13" s="8">
        <f>'C завтраками| Bed and breakfast'!AD15*0.9</f>
        <v>23355</v>
      </c>
      <c r="AK13" s="8">
        <f>'C завтраками| Bed and breakfast'!AE15*0.9</f>
        <v>23355</v>
      </c>
      <c r="AL13" s="8">
        <f>'C завтраками| Bed and breakfast'!AF15*0.9</f>
        <v>23355</v>
      </c>
      <c r="AM13" s="8">
        <f>'C завтраками| Bed and breakfast'!AG15*0.9</f>
        <v>25155</v>
      </c>
      <c r="AN13" s="8">
        <f>'C завтраками| Bed and breakfast'!AH15*0.9</f>
        <v>27405</v>
      </c>
      <c r="AO13" s="8">
        <f>'C завтраками| Bed and breakfast'!AI15*0.9</f>
        <v>27855</v>
      </c>
      <c r="AP13" s="8">
        <f>'C завтраками| Bed and breakfast'!AJ15*0.9</f>
        <v>27855</v>
      </c>
      <c r="AQ13" s="8">
        <f>'C завтраками| Bed and breakfast'!AK15*0.9</f>
        <v>27855</v>
      </c>
      <c r="AR13" s="8">
        <f>'C завтраками| Bed and breakfast'!AL15*0.9</f>
        <v>27855</v>
      </c>
      <c r="AS13" s="8">
        <f>'C завтраками| Bed and breakfast'!AM15*0.9</f>
        <v>27855</v>
      </c>
      <c r="AT13" s="8">
        <f>'C завтраками| Bed and breakfast'!AN15*0.9</f>
        <v>27855</v>
      </c>
      <c r="AU13" s="8">
        <f>'C завтраками| Bed and breakfast'!AO15*0.9</f>
        <v>27855</v>
      </c>
      <c r="AV13" s="8">
        <f>'C завтраками| Bed and breakfast'!AP15*0.9</f>
        <v>27855</v>
      </c>
      <c r="AW13" s="8">
        <f>'C завтраками| Bed and breakfast'!AQ15*0.9</f>
        <v>27855</v>
      </c>
      <c r="AX13" s="8">
        <f>'C завтраками| Bed and breakfast'!AR15*0.9</f>
        <v>27855</v>
      </c>
      <c r="AY13" s="8">
        <f>'C завтраками| Bed and breakfast'!AS15*0.9</f>
        <v>26055</v>
      </c>
      <c r="AZ13" s="8">
        <f>'C завтраками| Bed and breakfast'!AT15*0.9</f>
        <v>26055</v>
      </c>
      <c r="BA13" s="8">
        <f>'C завтраками| Bed and breakfast'!AU15*0.9</f>
        <v>27855</v>
      </c>
      <c r="BB13" s="8">
        <f>'C завтраками| Bed and breakfast'!AV15*0.9</f>
        <v>27855</v>
      </c>
      <c r="BC13" s="8">
        <f>'C завтраками| Bed and breakfast'!AW15*0.9</f>
        <v>29655</v>
      </c>
      <c r="BD13" s="8">
        <f>'C завтраками| Bed and breakfast'!AX15*0.9</f>
        <v>31905</v>
      </c>
      <c r="BE13" s="8">
        <f>'C завтраками| Bed and breakfast'!AY15*0.9</f>
        <v>31905</v>
      </c>
      <c r="BF13" s="8">
        <f>'C завтраками| Bed and breakfast'!AZ15*0.9</f>
        <v>31905</v>
      </c>
      <c r="BG13" s="8">
        <f>'C завтраками| Bed and breakfast'!BA15*0.9</f>
        <v>31905</v>
      </c>
      <c r="BH13" s="8">
        <f>'C завтраками| Bed and breakfast'!BB15*0.9</f>
        <v>34155</v>
      </c>
      <c r="BI13" s="8">
        <f>'C завтраками| Bed and breakfast'!BC15*0.9</f>
        <v>36855</v>
      </c>
      <c r="BJ13" s="8">
        <f>'C завтраками| Bed and breakfast'!BD15*0.9</f>
        <v>36855</v>
      </c>
      <c r="BK13" s="8">
        <f>'C завтраками| Bed and breakfast'!BE15*0.9</f>
        <v>34155</v>
      </c>
      <c r="BL13" s="8">
        <f>'C завтраками| Bed and breakfast'!BF15*0.9</f>
        <v>29655</v>
      </c>
      <c r="BM13" s="8">
        <f>'C завтраками| Bed and breakfast'!BG15*0.9</f>
        <v>29655</v>
      </c>
      <c r="BN13" s="8">
        <f>'C завтраками| Bed and breakfast'!BH15*0.9</f>
        <v>31905</v>
      </c>
      <c r="BO13" s="8">
        <f>'C завтраками| Bed and breakfast'!BI15*0.9</f>
        <v>31905</v>
      </c>
      <c r="BP13" s="8">
        <f>'C завтраками| Bed and breakfast'!BJ15*0.9</f>
        <v>24255</v>
      </c>
      <c r="BQ13" s="8">
        <f>'C завтраками| Bed and breakfast'!BK15*0.9</f>
        <v>24660</v>
      </c>
      <c r="BR13" s="8">
        <f>'C завтраками| Bed and breakfast'!BL15*0.9</f>
        <v>24660</v>
      </c>
      <c r="BS13" s="8">
        <f>'C завтраками| Bed and breakfast'!BM15*0.9</f>
        <v>24660</v>
      </c>
      <c r="BT13" s="8">
        <f>'C завтраками| Bed and breakfast'!BN15*0.9</f>
        <v>23310</v>
      </c>
      <c r="BU13" s="8">
        <f>'C завтраками| Bed and breakfast'!BO15*0.9</f>
        <v>23310</v>
      </c>
      <c r="BV13" s="8">
        <f>'C завтраками| Bed and breakfast'!BP15*0.9</f>
        <v>24660</v>
      </c>
      <c r="BW13" s="8">
        <f>'C завтраками| Bed and breakfast'!BQ15*0.9</f>
        <v>24660</v>
      </c>
      <c r="BX13" s="8">
        <f>'C завтраками| Bed and breakfast'!BR15*0.9</f>
        <v>24660</v>
      </c>
      <c r="BY13" s="8">
        <f>'C завтраками| Bed and breakfast'!BS15*0.9</f>
        <v>23310</v>
      </c>
      <c r="BZ13" s="8">
        <f>'C завтраками| Bed and breakfast'!BT15*0.9</f>
        <v>23310</v>
      </c>
      <c r="CA13" s="8">
        <f>'C завтраками| Bed and breakfast'!BU15*0.9</f>
        <v>23310</v>
      </c>
      <c r="CB13" s="8">
        <f>'C завтраками| Bed and breakfast'!BV15*0.9</f>
        <v>23310</v>
      </c>
      <c r="CC13" s="8">
        <f>'C завтраками| Bed and breakfast'!BW15*0.9</f>
        <v>23310</v>
      </c>
      <c r="CD13" s="8">
        <f>'C завтраками| Bed and breakfast'!BX15*0.9</f>
        <v>23310</v>
      </c>
      <c r="CE13" s="8">
        <f>'C завтраками| Bed and breakfast'!BY15*0.9</f>
        <v>23310</v>
      </c>
      <c r="CF13" s="8">
        <f>'C завтраками| Bed and breakfast'!BZ15*0.9</f>
        <v>23310</v>
      </c>
      <c r="CG13" s="8">
        <f>'C завтраками| Bed and breakfast'!CA15*0.9</f>
        <v>23310</v>
      </c>
      <c r="CH13" s="8">
        <f>'C завтраками| Bed and breakfast'!CB15*0.9</f>
        <v>23310</v>
      </c>
      <c r="CI13" s="8">
        <f>'C завтраками| Bed and breakfast'!CC15*0.9</f>
        <v>23310</v>
      </c>
      <c r="CJ13" s="8">
        <f>'C завтраками| Bed and breakfast'!CD15*0.9</f>
        <v>23310</v>
      </c>
      <c r="CK13" s="8">
        <f>'C завтраками| Bed and breakfast'!CE15*0.9</f>
        <v>23310</v>
      </c>
      <c r="CL13" s="8">
        <f>'C завтраками| Bed and breakfast'!CF15*0.9</f>
        <v>23310</v>
      </c>
      <c r="CM13" s="8">
        <f>'C завтраками| Bed and breakfast'!CG15*0.9</f>
        <v>23310</v>
      </c>
      <c r="CN13" s="8">
        <f>'C завтраками| Bed and breakfast'!CH15*0.9</f>
        <v>23310</v>
      </c>
      <c r="CO13" s="8">
        <f>'C завтраками| Bed and breakfast'!CI15*0.9</f>
        <v>23310</v>
      </c>
      <c r="CP13" s="8">
        <f>'C завтраками| Bed and breakfast'!CJ15*0.9</f>
        <v>23310</v>
      </c>
      <c r="CQ13" s="8">
        <f>'C завтраками| Bed and breakfast'!CK15*0.9</f>
        <v>23310</v>
      </c>
      <c r="CR13" s="8">
        <f>'C завтраками| Bed and breakfast'!CL15*0.9</f>
        <v>23310</v>
      </c>
      <c r="CS13" s="8">
        <f>'C завтраками| Bed and breakfast'!CM15*0.9</f>
        <v>23310</v>
      </c>
      <c r="CT13" s="8">
        <f>'C завтраками| Bed and breakfast'!CN15*0.9</f>
        <v>23310</v>
      </c>
      <c r="CU13" s="8">
        <f>'C завтраками| Bed and breakfast'!CO15*0.9</f>
        <v>23310</v>
      </c>
      <c r="CV13" s="8">
        <f>'C завтраками| Bed and breakfast'!CP15*0.9</f>
        <v>14985</v>
      </c>
      <c r="CW13" s="8">
        <f>'C завтраками| Bed and breakfast'!CQ15*0.9</f>
        <v>14985</v>
      </c>
      <c r="CX13" s="8">
        <f>'C завтраками| Bed and breakfast'!CR15*0.9</f>
        <v>15435</v>
      </c>
      <c r="CY13" s="8">
        <f>'C завтраками| Bed and breakfast'!CS15*0.9</f>
        <v>15435</v>
      </c>
      <c r="CZ13" s="8">
        <f>'C завтраками| Bed and breakfast'!CT15*0.9</f>
        <v>14985</v>
      </c>
      <c r="DA13" s="8">
        <f>'C завтраками| Bed and breakfast'!CU15*0.9</f>
        <v>14985</v>
      </c>
      <c r="DB13" s="8">
        <f>'C завтраками| Bed and breakfast'!CV15*0.9</f>
        <v>14985</v>
      </c>
      <c r="DC13" s="8">
        <f>'C завтраками| Bed and breakfast'!CW15*0.9</f>
        <v>14985</v>
      </c>
      <c r="DD13" s="8">
        <f>'C завтраками| Bed and breakfast'!CX15*0.9</f>
        <v>14985</v>
      </c>
      <c r="DE13" s="8">
        <f>'C завтраками| Bed and breakfast'!CY15*0.9</f>
        <v>15435</v>
      </c>
      <c r="DF13" s="8">
        <f>'C завтраками| Bed and breakfast'!CZ15*0.9</f>
        <v>15435</v>
      </c>
      <c r="DG13" s="8">
        <f>'C завтраками| Bed and breakfast'!DA15*0.9</f>
        <v>14985</v>
      </c>
      <c r="DH13" s="8">
        <f>'C завтраками| Bed and breakfast'!DB15*0.9</f>
        <v>14985</v>
      </c>
      <c r="DI13" s="8">
        <f>'C завтраками| Bed and breakfast'!DC15*0.9</f>
        <v>14985</v>
      </c>
      <c r="DJ13" s="8">
        <f>'C завтраками| Bed and breakfast'!DD15*0.9</f>
        <v>14085</v>
      </c>
      <c r="DK13" s="8">
        <f>'C завтраками| Bed and breakfast'!DE15*0.9</f>
        <v>14085</v>
      </c>
      <c r="DL13" s="8">
        <f>'C завтраками| Bed and breakfast'!DF15*0.9</f>
        <v>14715</v>
      </c>
      <c r="DM13" s="8">
        <f>'C завтраками| Bed and breakfast'!DG15*0.9</f>
        <v>14715</v>
      </c>
      <c r="DN13" s="8">
        <f>'C завтраками| Bed and breakfast'!DH15*0.9</f>
        <v>14085</v>
      </c>
      <c r="DO13" s="8">
        <f>'C завтраками| Bed and breakfast'!DI15*0.9</f>
        <v>14085</v>
      </c>
      <c r="DP13" s="8">
        <f>'C завтраками| Bed and breakfast'!DJ15*0.9</f>
        <v>14085</v>
      </c>
      <c r="DQ13" s="8">
        <f>'C завтраками| Bed and breakfast'!DK15*0.9</f>
        <v>14085</v>
      </c>
      <c r="DR13" s="8">
        <f>'C завтраками| Bed and breakfast'!DL15*0.9</f>
        <v>14085</v>
      </c>
      <c r="DS13" s="8">
        <f>'C завтраками| Bed and breakfast'!DM15*0.9</f>
        <v>14715</v>
      </c>
      <c r="DT13" s="8">
        <f>'C завтраками| Bed and breakfast'!DN15*0.9</f>
        <v>14715</v>
      </c>
      <c r="DU13" s="8">
        <f>'C завтраками| Bed and breakfast'!DO15*0.9</f>
        <v>14085</v>
      </c>
      <c r="DV13" s="8">
        <f>'C завтраками| Bed and breakfast'!DP15*0.9</f>
        <v>14085</v>
      </c>
      <c r="DW13" s="8">
        <f>'C завтраками| Bed and breakfast'!DQ15*0.9</f>
        <v>14085</v>
      </c>
      <c r="DX13" s="8">
        <f>'C завтраками| Bed and breakfast'!DR15*0.9</f>
        <v>14085</v>
      </c>
      <c r="DY13" s="8">
        <f>'C завтраками| Bed and breakfast'!DS15*0.9</f>
        <v>14985</v>
      </c>
      <c r="DZ13" s="8">
        <f>'C завтраками| Bed and breakfast'!DT15*0.9</f>
        <v>14715</v>
      </c>
      <c r="EA13" s="8">
        <f>'C завтраками| Bed and breakfast'!DU15*0.9</f>
        <v>14715</v>
      </c>
      <c r="EB13" s="8">
        <f>'C завтраками| Bed and breakfast'!DV15*0.9</f>
        <v>14715</v>
      </c>
      <c r="EC13" s="8">
        <f>'C завтраками| Bed and breakfast'!DW15*0.9</f>
        <v>13635</v>
      </c>
      <c r="ED13" s="8">
        <f>'C завтраками| Bed and breakfast'!DX15*0.9</f>
        <v>13635</v>
      </c>
      <c r="EE13" s="8">
        <f>'C завтраками| Bed and breakfast'!DY15*0.9</f>
        <v>13635</v>
      </c>
      <c r="EF13" s="8">
        <f>'C завтраками| Bed and breakfast'!DZ15*0.9</f>
        <v>13635</v>
      </c>
      <c r="EG13" s="8">
        <f>'C завтраками| Bed and breakfast'!EA15*0.9</f>
        <v>13635</v>
      </c>
      <c r="EH13" s="8">
        <f>'C завтраками| Bed and breakfast'!EB15*0.9</f>
        <v>14715</v>
      </c>
      <c r="EI13" s="8">
        <f>'C завтраками| Bed and breakfast'!EC15*0.9</f>
        <v>14715</v>
      </c>
      <c r="EJ13" s="8">
        <f>'C завтраками| Bed and breakfast'!ED15*0.9</f>
        <v>14715</v>
      </c>
      <c r="EK13" s="8">
        <f>'C завтраками| Bed and breakfast'!EE15*0.9</f>
        <v>13365</v>
      </c>
      <c r="EL13" s="8">
        <f>'C завтраками| Bed and breakfast'!EF15*0.9</f>
        <v>13365</v>
      </c>
      <c r="EM13" s="8">
        <f>'C завтраками| Bed and breakfast'!EG15*0.9</f>
        <v>13365</v>
      </c>
      <c r="EN13" s="8">
        <f>'C завтраками| Bed and breakfast'!EH15*0.9</f>
        <v>13635</v>
      </c>
      <c r="EO13" s="8">
        <f>'C завтраками| Bed and breakfast'!EI15*0.9</f>
        <v>13635</v>
      </c>
      <c r="EP13" s="8">
        <f>'C завтраками| Bed and breakfast'!EJ15*0.9</f>
        <v>13365</v>
      </c>
      <c r="EQ13" s="8">
        <f>'C завтраками| Bed and breakfast'!EK15*0.9</f>
        <v>13365</v>
      </c>
      <c r="ER13" s="8">
        <f>'C завтраками| Bed and breakfast'!EL15*0.9</f>
        <v>13365</v>
      </c>
      <c r="ES13" s="8">
        <f>'C завтраками| Bed and breakfast'!EM15*0.9</f>
        <v>13365</v>
      </c>
      <c r="ET13" s="8">
        <f>'C завтраками| Bed and breakfast'!EN15*0.9</f>
        <v>13365</v>
      </c>
      <c r="EU13" s="8">
        <f>'C завтраками| Bed and breakfast'!EO15*0.9</f>
        <v>13635</v>
      </c>
      <c r="EV13" s="8">
        <f>'C завтраками| Bed and breakfast'!EP15*0.9</f>
        <v>13635</v>
      </c>
      <c r="EW13" s="8">
        <f>'C завтраками| Bed and breakfast'!EQ15*0.9</f>
        <v>13365</v>
      </c>
      <c r="EX13" s="8">
        <f>'C завтраками| Bed and breakfast'!ER15*0.9</f>
        <v>13365</v>
      </c>
      <c r="EY13" s="8">
        <f>'C завтраками| Bed and breakfast'!ES15*0.9</f>
        <v>13365</v>
      </c>
      <c r="EZ13" s="8">
        <f>'C завтраками| Bed and breakfast'!ET15*0.9</f>
        <v>13365</v>
      </c>
      <c r="FA13" s="8">
        <f>'C завтраками| Bed and breakfast'!EU15*0.9</f>
        <v>13365</v>
      </c>
      <c r="FB13" s="8">
        <f>'C завтраками| Bed and breakfast'!EV15*0.9</f>
        <v>13635</v>
      </c>
      <c r="FC13" s="8">
        <f>'C завтраками| Bed and breakfast'!EW15*0.9</f>
        <v>13635</v>
      </c>
      <c r="FD13" s="8">
        <f>'C завтраками| Bed and breakfast'!EX15*0.9</f>
        <v>14985</v>
      </c>
      <c r="FE13" s="8">
        <f>'C завтраками| Bed and breakfast'!EY15*0.9</f>
        <v>13635</v>
      </c>
      <c r="FF13" s="8">
        <f>'C завтраками| Bed and breakfast'!EZ15*0.9</f>
        <v>13635</v>
      </c>
      <c r="FG13" s="8">
        <f>'C завтраками| Bed and breakfast'!FA15*0.9</f>
        <v>13635</v>
      </c>
      <c r="FH13" s="8">
        <f>'C завтраками| Bed and breakfast'!FB15*0.9</f>
        <v>13635</v>
      </c>
      <c r="FI13" s="8">
        <f>'C завтраками| Bed and breakfast'!FC15*0.9</f>
        <v>20385</v>
      </c>
      <c r="FJ13" s="8">
        <f>'C завтраками| Bed and breakfast'!FD15*0.9</f>
        <v>20385</v>
      </c>
      <c r="FK13" s="8">
        <f>'C завтраками| Bed and breakfast'!FE15*0.9</f>
        <v>20385</v>
      </c>
      <c r="FL13" s="8">
        <f>'C завтраками| Bed and breakfast'!FF15*0.9</f>
        <v>20385</v>
      </c>
      <c r="FM13" s="8">
        <f>'C завтраками| Bed and breakfast'!FG15*0.9</f>
        <v>20385</v>
      </c>
      <c r="FN13" s="8">
        <f>'C завтраками| Bed and breakfast'!FH15*0.9</f>
        <v>20385</v>
      </c>
      <c r="FO13" s="8">
        <f>'C завтраками| Bed and breakfast'!FI15*0.9</f>
        <v>20385</v>
      </c>
      <c r="FP13" s="8">
        <f>'C завтраками| Bed and breakfast'!FJ15*0.9</f>
        <v>20385</v>
      </c>
      <c r="FQ13" s="8">
        <f>'C завтраками| Bed and breakfast'!FK15*0.9</f>
        <v>20385</v>
      </c>
      <c r="FR13" s="8">
        <f>'C завтраками| Bed and breakfast'!FL15*0.9</f>
        <v>20385</v>
      </c>
      <c r="FS13" s="8">
        <f>'C завтраками| Bed and breakfast'!FM15*0.9</f>
        <v>20385</v>
      </c>
      <c r="FT13" s="8">
        <f>'C завтраками| Bed and breakfast'!FN15*0.9</f>
        <v>20385</v>
      </c>
      <c r="FU13" s="8">
        <f>'C завтраками| Bed and breakfast'!FO15*0.9</f>
        <v>20385</v>
      </c>
      <c r="FV13" s="8">
        <f>'C завтраками| Bed and breakfast'!FP15*0.9</f>
        <v>20385</v>
      </c>
      <c r="FW13" s="8">
        <f>'C завтраками| Bed and breakfast'!FQ15*0.9</f>
        <v>20385</v>
      </c>
      <c r="FX13" s="8">
        <f>'C завтраками| Bed and breakfast'!FR15*0.9</f>
        <v>20385</v>
      </c>
      <c r="FY13" s="8">
        <f>'C завтраками| Bed and breakfast'!FS15*0.9</f>
        <v>20385</v>
      </c>
      <c r="FZ13" s="8">
        <f>'C завтраками| Bed and breakfast'!FT15*0.9</f>
        <v>20385</v>
      </c>
      <c r="GA13" s="8">
        <f>'C завтраками| Bed and breakfast'!FU15*0.9</f>
        <v>20385</v>
      </c>
      <c r="GB13" s="8">
        <f>'C завтраками| Bed and breakfast'!FV15*0.9</f>
        <v>20385</v>
      </c>
      <c r="GC13" s="8">
        <f>'C завтраками| Bed and breakfast'!FW15*0.9</f>
        <v>20385</v>
      </c>
      <c r="GD13" s="8">
        <f>'C завтраками| Bed and breakfast'!FX15*0.9</f>
        <v>20385</v>
      </c>
      <c r="GE13" s="8">
        <f>'C завтраками| Bed and breakfast'!FY15*0.9</f>
        <v>20385</v>
      </c>
      <c r="GF13" s="8">
        <f>'C завтраками| Bed and breakfast'!FZ15*0.9</f>
        <v>20385</v>
      </c>
      <c r="GG13" s="8">
        <f>'C завтраками| Bed and breakfast'!GA15*0.9</f>
        <v>13635</v>
      </c>
      <c r="GH13" s="8">
        <f>'C завтраками| Bed and breakfast'!GB15*0.9</f>
        <v>13635</v>
      </c>
      <c r="GI13" s="8">
        <f>'C завтраками| Bed and breakfast'!GC15*0.9</f>
        <v>22095</v>
      </c>
      <c r="GJ13" s="8">
        <f>'C завтраками| Bed and breakfast'!GD15*0.9</f>
        <v>22095</v>
      </c>
      <c r="GK13" s="8">
        <f>'C завтраками| Bed and breakfast'!GE15*0.9</f>
        <v>22095</v>
      </c>
      <c r="GL13" s="8">
        <f>'C завтраками| Bed and breakfast'!GF15*0.9</f>
        <v>22095</v>
      </c>
      <c r="GM13" s="8">
        <f>'C завтраками| Bed and breakfast'!GG15*0.9</f>
        <v>22095</v>
      </c>
      <c r="GN13" s="8">
        <f>'C завтраками| Bed and breakfast'!GH15*0.9</f>
        <v>22095</v>
      </c>
      <c r="GO13" s="8">
        <f>'C завтраками| Bed and breakfast'!GI15*0.9</f>
        <v>22095</v>
      </c>
      <c r="GP13" s="8">
        <f>'C завтраками| Bed and breakfast'!GJ15*0.9</f>
        <v>22095</v>
      </c>
      <c r="GQ13" s="8">
        <f>'C завтраками| Bed and breakfast'!GK15*0.9</f>
        <v>22095</v>
      </c>
      <c r="GR13" s="8">
        <f>'C завтраками| Bed and breakfast'!GL15*0.9</f>
        <v>22095</v>
      </c>
      <c r="GS13" s="8">
        <f>'C завтраками| Bed and breakfast'!GM15*0.9</f>
        <v>16695</v>
      </c>
      <c r="GT13" s="8">
        <f>'C завтраками| Bed and breakfast'!GN15*0.9</f>
        <v>16695</v>
      </c>
      <c r="GU13" s="8">
        <f>'C завтраками| Bed and breakfast'!GO15*0.9</f>
        <v>16695</v>
      </c>
      <c r="GV13" s="8">
        <f>'C завтраками| Bed and breakfast'!GP15*0.9</f>
        <v>16695</v>
      </c>
      <c r="GW13" s="8">
        <f>'C завтраками| Bed and breakfast'!GQ15*0.9</f>
        <v>17145</v>
      </c>
      <c r="GX13" s="8">
        <f>'C завтраками| Bed and breakfast'!GR15*0.9</f>
        <v>17145</v>
      </c>
      <c r="GY13" s="8">
        <f>'C завтраками| Bed and breakfast'!GS15*0.9</f>
        <v>18225</v>
      </c>
      <c r="GZ13" s="8">
        <f>'C завтраками| Bed and breakfast'!GT15*0.9</f>
        <v>18225</v>
      </c>
      <c r="HA13" s="8">
        <f>'C завтраками| Bed and breakfast'!GU15*0.9</f>
        <v>17145</v>
      </c>
      <c r="HB13" s="8">
        <f>'C завтраками| Bed and breakfast'!GV15*0.9</f>
        <v>17145</v>
      </c>
      <c r="HC13" s="8">
        <f>'C завтраками| Bed and breakfast'!GW15*0.9</f>
        <v>17145</v>
      </c>
      <c r="HD13" s="8">
        <f>'C завтраками| Bed and breakfast'!GX15*0.9</f>
        <v>17145</v>
      </c>
      <c r="HE13" s="8">
        <f>'C завтраками| Bed and breakfast'!GY15*0.9</f>
        <v>17145</v>
      </c>
      <c r="HF13" s="8">
        <f>'C завтраками| Bed and breakfast'!GZ15*0.9</f>
        <v>18225</v>
      </c>
      <c r="HG13" s="8">
        <f>'C завтраками| Bed and breakfast'!HA15*0.9</f>
        <v>18225</v>
      </c>
      <c r="HH13" s="8">
        <f>'C завтраками| Bed and breakfast'!HB15*0.9</f>
        <v>17145</v>
      </c>
      <c r="HI13" s="8">
        <f>'C завтраками| Bed and breakfast'!HC15*0.9</f>
        <v>17145</v>
      </c>
      <c r="HJ13" s="8">
        <f>'C завтраками| Bed and breakfast'!HD15*0.9</f>
        <v>17145</v>
      </c>
      <c r="HK13" s="8">
        <f>'C завтраками| Bed and breakfast'!HE15*0.9</f>
        <v>17145</v>
      </c>
      <c r="HL13" s="8">
        <f>'C завтраками| Bed and breakfast'!HF15*0.9</f>
        <v>17145</v>
      </c>
      <c r="HM13" s="8">
        <f>'C завтраками| Bed and breakfast'!HG15*0.9</f>
        <v>14985</v>
      </c>
      <c r="HN13" s="8">
        <f>'C завтраками| Bed and breakfast'!HH15*0.9</f>
        <v>18225</v>
      </c>
      <c r="HO13" s="8">
        <f>'C завтраками| Bed and breakfast'!HI15*0.9</f>
        <v>17145</v>
      </c>
      <c r="HP13" s="8">
        <f>'C завтраками| Bed and breakfast'!HJ15*0.9</f>
        <v>17145</v>
      </c>
      <c r="HQ13" s="8">
        <f>'C завтраками| Bed and breakfast'!HK15*0.9</f>
        <v>17145</v>
      </c>
      <c r="HR13" s="8">
        <f>'C завтраками| Bed and breakfast'!HL15*0.9</f>
        <v>17145</v>
      </c>
      <c r="HS13" s="8">
        <f>'C завтраками| Bed and breakfast'!HM15*0.9</f>
        <v>17145</v>
      </c>
      <c r="HT13" s="8">
        <f>'C завтраками| Bed and breakfast'!HN15*0.9</f>
        <v>18225</v>
      </c>
      <c r="HU13" s="8">
        <f>'C завтраками| Bed and breakfast'!HO15*0.9</f>
        <v>18225</v>
      </c>
      <c r="HV13" s="8">
        <f>'C завтраками| Bed and breakfast'!HP15*0.9</f>
        <v>17145</v>
      </c>
      <c r="HW13" s="8">
        <f>'C завтраками| Bed and breakfast'!HQ15*0.9</f>
        <v>17145</v>
      </c>
      <c r="HX13" s="8">
        <f>'C завтраками| Bed and breakfast'!HR15*0.9</f>
        <v>17145</v>
      </c>
      <c r="HY13" s="8">
        <f>'C завтраками| Bed and breakfast'!HS15*0.9</f>
        <v>17145</v>
      </c>
      <c r="HZ13" s="8">
        <f>'C завтраками| Bed and breakfast'!HT15*0.9</f>
        <v>17145</v>
      </c>
      <c r="IA13" s="8">
        <f>'C завтраками| Bed and breakfast'!HU15*0.9</f>
        <v>18225</v>
      </c>
      <c r="IB13" s="8">
        <f>'C завтраками| Bed and breakfast'!HV15*0.9</f>
        <v>18225</v>
      </c>
      <c r="IC13" s="8">
        <f>'C завтраками| Bed and breakfast'!HW15*0.9</f>
        <v>17145</v>
      </c>
      <c r="ID13" s="8">
        <f>'C завтраками| Bed and breakfast'!HX15*0.9</f>
        <v>17145</v>
      </c>
      <c r="IE13" s="8">
        <f>'C завтраками| Bed and breakfast'!HY15*0.9</f>
        <v>17145</v>
      </c>
      <c r="IF13" s="8">
        <f>'C завтраками| Bed and breakfast'!HZ15*0.9</f>
        <v>17145</v>
      </c>
      <c r="IG13" s="8">
        <f>'C завтраками| Bed and breakfast'!IA15*0.9</f>
        <v>17145</v>
      </c>
      <c r="IH13" s="8">
        <f>'C завтраками| Bed and breakfast'!IB15*0.9</f>
        <v>18225</v>
      </c>
      <c r="II13" s="8">
        <f>'C завтраками| Bed and breakfast'!IC15*0.9</f>
        <v>18225</v>
      </c>
      <c r="IJ13" s="8">
        <f>'C завтраками| Bed and breakfast'!ID15*0.9</f>
        <v>15435</v>
      </c>
      <c r="IK13" s="8">
        <f>'C завтраками| Bed and breakfast'!IE15*0.9</f>
        <v>15435</v>
      </c>
      <c r="IL13" s="8">
        <f>'C завтраками| Bed and breakfast'!IF15*0.9</f>
        <v>15435</v>
      </c>
      <c r="IM13" s="8">
        <f>'C завтраками| Bed and breakfast'!IG15*0.9</f>
        <v>15435</v>
      </c>
      <c r="IN13" s="8">
        <f>'C завтраками| Bed and breakfast'!IH15*0.9</f>
        <v>15435</v>
      </c>
      <c r="IO13" s="8">
        <f>'C завтраками| Bed and breakfast'!II15*0.9</f>
        <v>17145</v>
      </c>
      <c r="IP13" s="8">
        <f>'C завтраками| Bed and breakfast'!IJ15*0.9</f>
        <v>17145</v>
      </c>
      <c r="IQ13" s="8">
        <f>'C завтраками| Bed and breakfast'!IK15*0.9</f>
        <v>14985</v>
      </c>
      <c r="IR13" s="8">
        <f>'C завтраками| Bed and breakfast'!IL15*0.9</f>
        <v>14985</v>
      </c>
      <c r="IS13" s="8">
        <f>'C завтраками| Bed and breakfast'!IM15*0.9</f>
        <v>14985</v>
      </c>
      <c r="IT13" s="8">
        <f>'C завтраками| Bed and breakfast'!IN15*0.9</f>
        <v>14985</v>
      </c>
      <c r="IU13" s="8">
        <f>'C завтраками| Bed and breakfast'!IO15*0.9</f>
        <v>14985</v>
      </c>
      <c r="IV13" s="8">
        <f>'C завтраками| Bed and breakfast'!IP15*0.9</f>
        <v>17145</v>
      </c>
      <c r="IW13" s="8">
        <f>'C завтраками| Bed and breakfast'!IQ15*0.9</f>
        <v>17145</v>
      </c>
      <c r="IX13" s="8">
        <f>'C завтраками| Bed and breakfast'!IR15*0.9</f>
        <v>14985</v>
      </c>
      <c r="IY13" s="8">
        <f>'C завтраками| Bed and breakfast'!IS15*0.9</f>
        <v>14985</v>
      </c>
      <c r="IZ13" s="8">
        <f>'C завтраками| Bed and breakfast'!IT15*0.9</f>
        <v>14985</v>
      </c>
      <c r="JA13" s="8">
        <f>'C завтраками| Bed and breakfast'!IU15*0.9</f>
        <v>14985</v>
      </c>
      <c r="JB13" s="8">
        <f>'C завтраками| Bed and breakfast'!IV15*0.9</f>
        <v>14985</v>
      </c>
      <c r="JC13" s="8">
        <f>'C завтраками| Bed and breakfast'!IW15*0.9</f>
        <v>17145</v>
      </c>
      <c r="JD13" s="8">
        <f>'C завтраками| Bed and breakfast'!IX15*0.9</f>
        <v>17145</v>
      </c>
      <c r="JE13" s="8">
        <f>'C завтраками| Bed and breakfast'!IY15*0.9</f>
        <v>14985</v>
      </c>
      <c r="JF13" s="8">
        <f>'C завтраками| Bed and breakfast'!IZ15*0.9</f>
        <v>14985</v>
      </c>
      <c r="JG13" s="8">
        <f>'C завтраками| Bed and breakfast'!JA15*0.9</f>
        <v>14985</v>
      </c>
      <c r="JH13" s="8">
        <f>'C завтраками| Bed and breakfast'!JB15*0.9</f>
        <v>14985</v>
      </c>
      <c r="JI13" s="8">
        <f>'C завтраками| Bed and breakfast'!JC15*0.9</f>
        <v>14985</v>
      </c>
      <c r="JJ13" s="8">
        <f>'C завтраками| Bed and breakfast'!JD15*0.9</f>
        <v>17145</v>
      </c>
      <c r="JK13" s="8">
        <f>'C завтраками| Bed and breakfast'!JE15*0.9</f>
        <v>17145</v>
      </c>
      <c r="JL13" s="8">
        <f>'C завтраками| Bed and breakfast'!JF15*0.9</f>
        <v>14985</v>
      </c>
      <c r="JM13" s="8">
        <f>'C завтраками| Bed and breakfast'!JG15*0.9</f>
        <v>14985</v>
      </c>
      <c r="JN13" s="8">
        <f>'C завтраками| Bed and breakfast'!JH15*0.9</f>
        <v>14985</v>
      </c>
      <c r="JO13" s="8">
        <f>'C завтраками| Bed and breakfast'!JI15*0.9</f>
        <v>14985</v>
      </c>
      <c r="JP13" s="8">
        <f>'C завтраками| Bed and breakfast'!JJ15*0.9</f>
        <v>14985</v>
      </c>
      <c r="JQ13" s="8">
        <f>'C завтраками| Bed and breakfast'!JK15*0.9</f>
        <v>17145</v>
      </c>
      <c r="JR13" s="8">
        <f>'C завтраками| Bed and breakfast'!JL15*0.9</f>
        <v>17145</v>
      </c>
      <c r="JS13" s="8">
        <f>'C завтраками| Bed and breakfast'!JM15*0.9</f>
        <v>16065</v>
      </c>
      <c r="JT13" s="8">
        <f>'C завтраками| Bed and breakfast'!JN15*0.9</f>
        <v>16065</v>
      </c>
      <c r="JU13" s="8">
        <f>'C завтраками| Bed and breakfast'!JO15*0.9</f>
        <v>16065</v>
      </c>
      <c r="JV13" s="8">
        <f>'C завтраками| Bed and breakfast'!JP15*0.9</f>
        <v>16065</v>
      </c>
    </row>
    <row r="14" spans="1:282" s="53" customFormat="1" x14ac:dyDescent="0.2">
      <c r="A14" s="180">
        <v>2</v>
      </c>
      <c r="B14" s="8" t="e">
        <f>'C завтраками| Bed and breakfast'!#REF!*0.9</f>
        <v>#REF!</v>
      </c>
      <c r="C14" s="8" t="e">
        <f>'C завтраками| Bed and breakfast'!#REF!*0.9</f>
        <v>#REF!</v>
      </c>
      <c r="D14" s="8" t="e">
        <f>'C завтраками| Bed and breakfast'!#REF!*0.9</f>
        <v>#REF!</v>
      </c>
      <c r="E14" s="8" t="e">
        <f>'C завтраками| Bed and breakfast'!#REF!*0.9</f>
        <v>#REF!</v>
      </c>
      <c r="F14" s="8" t="e">
        <f>'C завтраками| Bed and breakfast'!#REF!*0.9</f>
        <v>#REF!</v>
      </c>
      <c r="G14" s="8" t="e">
        <f>'C завтраками| Bed and breakfast'!#REF!*0.9</f>
        <v>#REF!</v>
      </c>
      <c r="H14" s="8">
        <f>'C завтраками| Bed and breakfast'!B16*0.9</f>
        <v>37350</v>
      </c>
      <c r="I14" s="8">
        <f>'C завтраками| Bed and breakfast'!C16*0.9</f>
        <v>50400</v>
      </c>
      <c r="J14" s="8">
        <f>'C завтраками| Bed and breakfast'!D16*0.9</f>
        <v>50400</v>
      </c>
      <c r="K14" s="8">
        <f>'C завтраками| Bed and breakfast'!E16*0.9</f>
        <v>50400</v>
      </c>
      <c r="L14" s="8">
        <f>'C завтраками| Bed and breakfast'!F16*0.9</f>
        <v>44100</v>
      </c>
      <c r="M14" s="8">
        <f>'C завтраками| Bed and breakfast'!G16*0.9</f>
        <v>44100</v>
      </c>
      <c r="N14" s="8">
        <f>'C завтраками| Bed and breakfast'!H16*0.9</f>
        <v>44100</v>
      </c>
      <c r="O14" s="8">
        <f>'C завтраками| Bed and breakfast'!I16*0.9</f>
        <v>44100</v>
      </c>
      <c r="P14" s="8">
        <f>'C завтраками| Bed and breakfast'!J16*0.9</f>
        <v>44100</v>
      </c>
      <c r="Q14" s="8">
        <f>'C завтраками| Bed and breakfast'!K16*0.9</f>
        <v>44100</v>
      </c>
      <c r="R14" s="8">
        <f>'C завтраками| Bed and breakfast'!L16*0.9</f>
        <v>36360</v>
      </c>
      <c r="S14" s="8">
        <f>'C завтраками| Bed and breakfast'!M16*0.9</f>
        <v>21510</v>
      </c>
      <c r="T14" s="8">
        <f>'C завтраками| Bed and breakfast'!N16*0.9</f>
        <v>21510</v>
      </c>
      <c r="U14" s="8">
        <f>'C завтраками| Bed and breakfast'!O16*0.9</f>
        <v>21510</v>
      </c>
      <c r="V14" s="8">
        <f>'C завтраками| Bed and breakfast'!P16*0.9</f>
        <v>21510</v>
      </c>
      <c r="W14" s="8">
        <f>'C завтраками| Bed and breakfast'!Q16*0.9</f>
        <v>21510</v>
      </c>
      <c r="X14" s="8">
        <f>'C завтраками| Bed and breakfast'!R16*0.9</f>
        <v>23310</v>
      </c>
      <c r="Y14" s="8">
        <f>'C завтраками| Bed and breakfast'!S16*0.9</f>
        <v>23310</v>
      </c>
      <c r="Z14" s="8">
        <f>'C завтраками| Bed and breakfast'!T16*0.9</f>
        <v>23310</v>
      </c>
      <c r="AA14" s="8">
        <f>'C завтраками| Bed and breakfast'!U16*0.9</f>
        <v>23310</v>
      </c>
      <c r="AB14" s="8">
        <f>'C завтраками| Bed and breakfast'!V16*0.9</f>
        <v>23310</v>
      </c>
      <c r="AC14" s="8">
        <f>'C завтраками| Bed and breakfast'!W16*0.9</f>
        <v>21510</v>
      </c>
      <c r="AD14" s="8">
        <f>'C завтраками| Bed and breakfast'!X16*0.9</f>
        <v>21510</v>
      </c>
      <c r="AE14" s="8">
        <f>'C завтраками| Bed and breakfast'!Y16*0.9</f>
        <v>21510</v>
      </c>
      <c r="AF14" s="8">
        <f>'C завтраками| Bed and breakfast'!Z16*0.9</f>
        <v>21510</v>
      </c>
      <c r="AG14" s="8">
        <f>'C завтраками| Bed and breakfast'!AA16*0.9</f>
        <v>21510</v>
      </c>
      <c r="AH14" s="8">
        <f>'C завтраками| Bed and breakfast'!AB16*0.9</f>
        <v>25110</v>
      </c>
      <c r="AI14" s="8">
        <f>'C завтраками| Bed and breakfast'!AC16*0.9</f>
        <v>25110</v>
      </c>
      <c r="AJ14" s="8">
        <f>'C завтраками| Bed and breakfast'!AD16*0.9</f>
        <v>25110</v>
      </c>
      <c r="AK14" s="8">
        <f>'C завтраками| Bed and breakfast'!AE16*0.9</f>
        <v>25110</v>
      </c>
      <c r="AL14" s="8">
        <f>'C завтраками| Bed and breakfast'!AF16*0.9</f>
        <v>25110</v>
      </c>
      <c r="AM14" s="8">
        <f>'C завтраками| Bed and breakfast'!AG16*0.9</f>
        <v>26910</v>
      </c>
      <c r="AN14" s="8">
        <f>'C завтраками| Bed and breakfast'!AH16*0.9</f>
        <v>29160</v>
      </c>
      <c r="AO14" s="8">
        <f>'C завтраками| Bed and breakfast'!AI16*0.9</f>
        <v>29610</v>
      </c>
      <c r="AP14" s="8">
        <f>'C завтраками| Bed and breakfast'!AJ16*0.9</f>
        <v>29610</v>
      </c>
      <c r="AQ14" s="8">
        <f>'C завтраками| Bed and breakfast'!AK16*0.9</f>
        <v>29610</v>
      </c>
      <c r="AR14" s="8">
        <f>'C завтраками| Bed and breakfast'!AL16*0.9</f>
        <v>29610</v>
      </c>
      <c r="AS14" s="8">
        <f>'C завтраками| Bed and breakfast'!AM16*0.9</f>
        <v>29610</v>
      </c>
      <c r="AT14" s="8">
        <f>'C завтраками| Bed and breakfast'!AN16*0.9</f>
        <v>29610</v>
      </c>
      <c r="AU14" s="8">
        <f>'C завтраками| Bed and breakfast'!AO16*0.9</f>
        <v>29610</v>
      </c>
      <c r="AV14" s="8">
        <f>'C завтраками| Bed and breakfast'!AP16*0.9</f>
        <v>29610</v>
      </c>
      <c r="AW14" s="8">
        <f>'C завтраками| Bed and breakfast'!AQ16*0.9</f>
        <v>29610</v>
      </c>
      <c r="AX14" s="8">
        <f>'C завтраками| Bed and breakfast'!AR16*0.9</f>
        <v>29610</v>
      </c>
      <c r="AY14" s="8">
        <f>'C завтраками| Bed and breakfast'!AS16*0.9</f>
        <v>27810</v>
      </c>
      <c r="AZ14" s="8">
        <f>'C завтраками| Bed and breakfast'!AT16*0.9</f>
        <v>27810</v>
      </c>
      <c r="BA14" s="8">
        <f>'C завтраками| Bed and breakfast'!AU16*0.9</f>
        <v>29610</v>
      </c>
      <c r="BB14" s="8">
        <f>'C завтраками| Bed and breakfast'!AV16*0.9</f>
        <v>29610</v>
      </c>
      <c r="BC14" s="8">
        <f>'C завтраками| Bed and breakfast'!AW16*0.9</f>
        <v>31410</v>
      </c>
      <c r="BD14" s="8">
        <f>'C завтраками| Bed and breakfast'!AX16*0.9</f>
        <v>33660</v>
      </c>
      <c r="BE14" s="8">
        <f>'C завтраками| Bed and breakfast'!AY16*0.9</f>
        <v>33660</v>
      </c>
      <c r="BF14" s="8">
        <f>'C завтраками| Bed and breakfast'!AZ16*0.9</f>
        <v>33660</v>
      </c>
      <c r="BG14" s="8">
        <f>'C завтраками| Bed and breakfast'!BA16*0.9</f>
        <v>33660</v>
      </c>
      <c r="BH14" s="8">
        <f>'C завтраками| Bed and breakfast'!BB16*0.9</f>
        <v>35910</v>
      </c>
      <c r="BI14" s="8">
        <f>'C завтраками| Bed and breakfast'!BC16*0.9</f>
        <v>38610</v>
      </c>
      <c r="BJ14" s="8">
        <f>'C завтраками| Bed and breakfast'!BD16*0.9</f>
        <v>38610</v>
      </c>
      <c r="BK14" s="8">
        <f>'C завтраками| Bed and breakfast'!BE16*0.9</f>
        <v>35910</v>
      </c>
      <c r="BL14" s="8">
        <f>'C завтраками| Bed and breakfast'!BF16*0.9</f>
        <v>31410</v>
      </c>
      <c r="BM14" s="8">
        <f>'C завтраками| Bed and breakfast'!BG16*0.9</f>
        <v>31410</v>
      </c>
      <c r="BN14" s="8">
        <f>'C завтраками| Bed and breakfast'!BH16*0.9</f>
        <v>33660</v>
      </c>
      <c r="BO14" s="8">
        <f>'C завтраками| Bed and breakfast'!BI16*0.9</f>
        <v>33660</v>
      </c>
      <c r="BP14" s="8">
        <f>'C завтраками| Bed and breakfast'!BJ16*0.9</f>
        <v>26010</v>
      </c>
      <c r="BQ14" s="8">
        <f>'C завтраками| Bed and breakfast'!BK16*0.9</f>
        <v>26415</v>
      </c>
      <c r="BR14" s="8">
        <f>'C завтраками| Bed and breakfast'!BL16*0.9</f>
        <v>26415</v>
      </c>
      <c r="BS14" s="8">
        <f>'C завтраками| Bed and breakfast'!BM16*0.9</f>
        <v>26415</v>
      </c>
      <c r="BT14" s="8">
        <f>'C завтраками| Bed and breakfast'!BN16*0.9</f>
        <v>25065</v>
      </c>
      <c r="BU14" s="8">
        <f>'C завтраками| Bed and breakfast'!BO16*0.9</f>
        <v>25065</v>
      </c>
      <c r="BV14" s="8">
        <f>'C завтраками| Bed and breakfast'!BP16*0.9</f>
        <v>26415</v>
      </c>
      <c r="BW14" s="8">
        <f>'C завтраками| Bed and breakfast'!BQ16*0.9</f>
        <v>26415</v>
      </c>
      <c r="BX14" s="8">
        <f>'C завтраками| Bed and breakfast'!BR16*0.9</f>
        <v>26415</v>
      </c>
      <c r="BY14" s="8">
        <f>'C завтраками| Bed and breakfast'!BS16*0.9</f>
        <v>25065</v>
      </c>
      <c r="BZ14" s="8">
        <f>'C завтраками| Bed and breakfast'!BT16*0.9</f>
        <v>25065</v>
      </c>
      <c r="CA14" s="8">
        <f>'C завтраками| Bed and breakfast'!BU16*0.9</f>
        <v>25065</v>
      </c>
      <c r="CB14" s="8">
        <f>'C завтраками| Bed and breakfast'!BV16*0.9</f>
        <v>25065</v>
      </c>
      <c r="CC14" s="8">
        <f>'C завтраками| Bed and breakfast'!BW16*0.9</f>
        <v>25065</v>
      </c>
      <c r="CD14" s="8">
        <f>'C завтраками| Bed and breakfast'!BX16*0.9</f>
        <v>25065</v>
      </c>
      <c r="CE14" s="8">
        <f>'C завтраками| Bed and breakfast'!BY16*0.9</f>
        <v>25065</v>
      </c>
      <c r="CF14" s="8">
        <f>'C завтраками| Bed and breakfast'!BZ16*0.9</f>
        <v>25065</v>
      </c>
      <c r="CG14" s="8">
        <f>'C завтраками| Bed and breakfast'!CA16*0.9</f>
        <v>25065</v>
      </c>
      <c r="CH14" s="8">
        <f>'C завтраками| Bed and breakfast'!CB16*0.9</f>
        <v>25065</v>
      </c>
      <c r="CI14" s="8">
        <f>'C завтраками| Bed and breakfast'!CC16*0.9</f>
        <v>25065</v>
      </c>
      <c r="CJ14" s="8">
        <f>'C завтраками| Bed and breakfast'!CD16*0.9</f>
        <v>25065</v>
      </c>
      <c r="CK14" s="8">
        <f>'C завтраками| Bed and breakfast'!CE16*0.9</f>
        <v>25065</v>
      </c>
      <c r="CL14" s="8">
        <f>'C завтраками| Bed and breakfast'!CF16*0.9</f>
        <v>25065</v>
      </c>
      <c r="CM14" s="8">
        <f>'C завтраками| Bed and breakfast'!CG16*0.9</f>
        <v>25065</v>
      </c>
      <c r="CN14" s="8">
        <f>'C завтраками| Bed and breakfast'!CH16*0.9</f>
        <v>25065</v>
      </c>
      <c r="CO14" s="8">
        <f>'C завтраками| Bed and breakfast'!CI16*0.9</f>
        <v>25065</v>
      </c>
      <c r="CP14" s="8">
        <f>'C завтраками| Bed and breakfast'!CJ16*0.9</f>
        <v>25065</v>
      </c>
      <c r="CQ14" s="8">
        <f>'C завтраками| Bed and breakfast'!CK16*0.9</f>
        <v>25065</v>
      </c>
      <c r="CR14" s="8">
        <f>'C завтраками| Bed and breakfast'!CL16*0.9</f>
        <v>25065</v>
      </c>
      <c r="CS14" s="8">
        <f>'C завтраками| Bed and breakfast'!CM16*0.9</f>
        <v>25065</v>
      </c>
      <c r="CT14" s="8">
        <f>'C завтраками| Bed and breakfast'!CN16*0.9</f>
        <v>25065</v>
      </c>
      <c r="CU14" s="8">
        <f>'C завтраками| Bed and breakfast'!CO16*0.9</f>
        <v>24975</v>
      </c>
      <c r="CV14" s="8">
        <f>'C завтраками| Bed and breakfast'!CP16*0.9</f>
        <v>16650</v>
      </c>
      <c r="CW14" s="8">
        <f>'C завтраками| Bed and breakfast'!CQ16*0.9</f>
        <v>16650</v>
      </c>
      <c r="CX14" s="8">
        <f>'C завтраками| Bed and breakfast'!CR16*0.9</f>
        <v>17100</v>
      </c>
      <c r="CY14" s="8">
        <f>'C завтраками| Bed and breakfast'!CS16*0.9</f>
        <v>17100</v>
      </c>
      <c r="CZ14" s="8">
        <f>'C завтраками| Bed and breakfast'!CT16*0.9</f>
        <v>16650</v>
      </c>
      <c r="DA14" s="8">
        <f>'C завтраками| Bed and breakfast'!CU16*0.9</f>
        <v>16650</v>
      </c>
      <c r="DB14" s="8">
        <f>'C завтраками| Bed and breakfast'!CV16*0.9</f>
        <v>16650</v>
      </c>
      <c r="DC14" s="8">
        <f>'C завтраками| Bed and breakfast'!CW16*0.9</f>
        <v>16650</v>
      </c>
      <c r="DD14" s="8">
        <f>'C завтраками| Bed and breakfast'!CX16*0.9</f>
        <v>16650</v>
      </c>
      <c r="DE14" s="8">
        <f>'C завтраками| Bed and breakfast'!CY16*0.9</f>
        <v>17100</v>
      </c>
      <c r="DF14" s="8">
        <f>'C завтраками| Bed and breakfast'!CZ16*0.9</f>
        <v>17100</v>
      </c>
      <c r="DG14" s="8">
        <f>'C завтраками| Bed and breakfast'!DA16*0.9</f>
        <v>16650</v>
      </c>
      <c r="DH14" s="8">
        <f>'C завтраками| Bed and breakfast'!DB16*0.9</f>
        <v>16650</v>
      </c>
      <c r="DI14" s="8">
        <f>'C завтраками| Bed and breakfast'!DC16*0.9</f>
        <v>16650</v>
      </c>
      <c r="DJ14" s="8">
        <f>'C завтраками| Bed and breakfast'!DD16*0.9</f>
        <v>15750</v>
      </c>
      <c r="DK14" s="8">
        <f>'C завтраками| Bed and breakfast'!DE16*0.9</f>
        <v>15750</v>
      </c>
      <c r="DL14" s="8">
        <f>'C завтраками| Bed and breakfast'!DF16*0.9</f>
        <v>16380</v>
      </c>
      <c r="DM14" s="8">
        <f>'C завтраками| Bed and breakfast'!DG16*0.9</f>
        <v>16380</v>
      </c>
      <c r="DN14" s="8">
        <f>'C завтраками| Bed and breakfast'!DH16*0.9</f>
        <v>15750</v>
      </c>
      <c r="DO14" s="8">
        <f>'C завтраками| Bed and breakfast'!DI16*0.9</f>
        <v>15750</v>
      </c>
      <c r="DP14" s="8">
        <f>'C завтраками| Bed and breakfast'!DJ16*0.9</f>
        <v>15750</v>
      </c>
      <c r="DQ14" s="8">
        <f>'C завтраками| Bed and breakfast'!DK16*0.9</f>
        <v>15750</v>
      </c>
      <c r="DR14" s="8">
        <f>'C завтраками| Bed and breakfast'!DL16*0.9</f>
        <v>15750</v>
      </c>
      <c r="DS14" s="8">
        <f>'C завтраками| Bed and breakfast'!DM16*0.9</f>
        <v>16380</v>
      </c>
      <c r="DT14" s="8">
        <f>'C завтраками| Bed and breakfast'!DN16*0.9</f>
        <v>16380</v>
      </c>
      <c r="DU14" s="8">
        <f>'C завтраками| Bed and breakfast'!DO16*0.9</f>
        <v>15750</v>
      </c>
      <c r="DV14" s="8">
        <f>'C завтраками| Bed and breakfast'!DP16*0.9</f>
        <v>15750</v>
      </c>
      <c r="DW14" s="8">
        <f>'C завтраками| Bed and breakfast'!DQ16*0.9</f>
        <v>15750</v>
      </c>
      <c r="DX14" s="8">
        <f>'C завтраками| Bed and breakfast'!DR16*0.9</f>
        <v>15750</v>
      </c>
      <c r="DY14" s="8">
        <f>'C завтраками| Bed and breakfast'!DS16*0.9</f>
        <v>16650</v>
      </c>
      <c r="DZ14" s="8">
        <f>'C завтраками| Bed and breakfast'!DT16*0.9</f>
        <v>16380</v>
      </c>
      <c r="EA14" s="8">
        <f>'C завтраками| Bed and breakfast'!DU16*0.9</f>
        <v>16380</v>
      </c>
      <c r="EB14" s="8">
        <f>'C завтраками| Bed and breakfast'!DV16*0.9</f>
        <v>16380</v>
      </c>
      <c r="EC14" s="8">
        <f>'C завтраками| Bed and breakfast'!DW16*0.9</f>
        <v>15300</v>
      </c>
      <c r="ED14" s="8">
        <f>'C завтраками| Bed and breakfast'!DX16*0.9</f>
        <v>15300</v>
      </c>
      <c r="EE14" s="8">
        <f>'C завтраками| Bed and breakfast'!DY16*0.9</f>
        <v>15300</v>
      </c>
      <c r="EF14" s="8">
        <f>'C завтраками| Bed and breakfast'!DZ16*0.9</f>
        <v>15300</v>
      </c>
      <c r="EG14" s="8">
        <f>'C завтраками| Bed and breakfast'!EA16*0.9</f>
        <v>15300</v>
      </c>
      <c r="EH14" s="8">
        <f>'C завтраками| Bed and breakfast'!EB16*0.9</f>
        <v>16380</v>
      </c>
      <c r="EI14" s="8">
        <f>'C завтраками| Bed and breakfast'!EC16*0.9</f>
        <v>16380</v>
      </c>
      <c r="EJ14" s="8">
        <f>'C завтраками| Bed and breakfast'!ED16*0.9</f>
        <v>16380</v>
      </c>
      <c r="EK14" s="8">
        <f>'C завтраками| Bed and breakfast'!EE16*0.9</f>
        <v>15030</v>
      </c>
      <c r="EL14" s="8">
        <f>'C завтраками| Bed and breakfast'!EF16*0.9</f>
        <v>15030</v>
      </c>
      <c r="EM14" s="8">
        <f>'C завтраками| Bed and breakfast'!EG16*0.9</f>
        <v>15030</v>
      </c>
      <c r="EN14" s="8">
        <f>'C завтраками| Bed and breakfast'!EH16*0.9</f>
        <v>15300</v>
      </c>
      <c r="EO14" s="8">
        <f>'C завтраками| Bed and breakfast'!EI16*0.9</f>
        <v>15300</v>
      </c>
      <c r="EP14" s="8">
        <f>'C завтраками| Bed and breakfast'!EJ16*0.9</f>
        <v>15030</v>
      </c>
      <c r="EQ14" s="8">
        <f>'C завтраками| Bed and breakfast'!EK16*0.9</f>
        <v>15030</v>
      </c>
      <c r="ER14" s="8">
        <f>'C завтраками| Bed and breakfast'!EL16*0.9</f>
        <v>15030</v>
      </c>
      <c r="ES14" s="8">
        <f>'C завтраками| Bed and breakfast'!EM16*0.9</f>
        <v>15030</v>
      </c>
      <c r="ET14" s="8">
        <f>'C завтраками| Bed and breakfast'!EN16*0.9</f>
        <v>15030</v>
      </c>
      <c r="EU14" s="8">
        <f>'C завтраками| Bed and breakfast'!EO16*0.9</f>
        <v>15300</v>
      </c>
      <c r="EV14" s="8">
        <f>'C завтраками| Bed and breakfast'!EP16*0.9</f>
        <v>15300</v>
      </c>
      <c r="EW14" s="8">
        <f>'C завтраками| Bed and breakfast'!EQ16*0.9</f>
        <v>15030</v>
      </c>
      <c r="EX14" s="8">
        <f>'C завтраками| Bed and breakfast'!ER16*0.9</f>
        <v>15030</v>
      </c>
      <c r="EY14" s="8">
        <f>'C завтраками| Bed and breakfast'!ES16*0.9</f>
        <v>15030</v>
      </c>
      <c r="EZ14" s="8">
        <f>'C завтраками| Bed and breakfast'!ET16*0.9</f>
        <v>15030</v>
      </c>
      <c r="FA14" s="8">
        <f>'C завтраками| Bed and breakfast'!EU16*0.9</f>
        <v>15030</v>
      </c>
      <c r="FB14" s="8">
        <f>'C завтраками| Bed and breakfast'!EV16*0.9</f>
        <v>15300</v>
      </c>
      <c r="FC14" s="8">
        <f>'C завтраками| Bed and breakfast'!EW16*0.9</f>
        <v>15300</v>
      </c>
      <c r="FD14" s="8">
        <f>'C завтраками| Bed and breakfast'!EX16*0.9</f>
        <v>16650</v>
      </c>
      <c r="FE14" s="8">
        <f>'C завтраками| Bed and breakfast'!EY16*0.9</f>
        <v>15300</v>
      </c>
      <c r="FF14" s="8">
        <f>'C завтраками| Bed and breakfast'!EZ16*0.9</f>
        <v>15300</v>
      </c>
      <c r="FG14" s="8">
        <f>'C завтраками| Bed and breakfast'!FA16*0.9</f>
        <v>15300</v>
      </c>
      <c r="FH14" s="8">
        <f>'C завтраками| Bed and breakfast'!FB16*0.9</f>
        <v>15300</v>
      </c>
      <c r="FI14" s="8">
        <f>'C завтраками| Bed and breakfast'!FC16*0.9</f>
        <v>22050</v>
      </c>
      <c r="FJ14" s="8">
        <f>'C завтраками| Bed and breakfast'!FD16*0.9</f>
        <v>22050</v>
      </c>
      <c r="FK14" s="8">
        <f>'C завтраками| Bed and breakfast'!FE16*0.9</f>
        <v>22050</v>
      </c>
      <c r="FL14" s="8">
        <f>'C завтраками| Bed and breakfast'!FF16*0.9</f>
        <v>22050</v>
      </c>
      <c r="FM14" s="8">
        <f>'C завтраками| Bed and breakfast'!FG16*0.9</f>
        <v>22050</v>
      </c>
      <c r="FN14" s="8">
        <f>'C завтраками| Bed and breakfast'!FH16*0.9</f>
        <v>22050</v>
      </c>
      <c r="FO14" s="8">
        <f>'C завтраками| Bed and breakfast'!FI16*0.9</f>
        <v>22050</v>
      </c>
      <c r="FP14" s="8">
        <f>'C завтраками| Bed and breakfast'!FJ16*0.9</f>
        <v>22050</v>
      </c>
      <c r="FQ14" s="8">
        <f>'C завтраками| Bed and breakfast'!FK16*0.9</f>
        <v>22050</v>
      </c>
      <c r="FR14" s="8">
        <f>'C завтраками| Bed and breakfast'!FL16*0.9</f>
        <v>22050</v>
      </c>
      <c r="FS14" s="8">
        <f>'C завтраками| Bed and breakfast'!FM16*0.9</f>
        <v>22050</v>
      </c>
      <c r="FT14" s="8">
        <f>'C завтраками| Bed and breakfast'!FN16*0.9</f>
        <v>22050</v>
      </c>
      <c r="FU14" s="8">
        <f>'C завтраками| Bed and breakfast'!FO16*0.9</f>
        <v>22050</v>
      </c>
      <c r="FV14" s="8">
        <f>'C завтраками| Bed and breakfast'!FP16*0.9</f>
        <v>22050</v>
      </c>
      <c r="FW14" s="8">
        <f>'C завтраками| Bed and breakfast'!FQ16*0.9</f>
        <v>22050</v>
      </c>
      <c r="FX14" s="8">
        <f>'C завтраками| Bed and breakfast'!FR16*0.9</f>
        <v>22050</v>
      </c>
      <c r="FY14" s="8">
        <f>'C завтраками| Bed and breakfast'!FS16*0.9</f>
        <v>22050</v>
      </c>
      <c r="FZ14" s="8">
        <f>'C завтраками| Bed and breakfast'!FT16*0.9</f>
        <v>22050</v>
      </c>
      <c r="GA14" s="8">
        <f>'C завтраками| Bed and breakfast'!FU16*0.9</f>
        <v>22050</v>
      </c>
      <c r="GB14" s="8">
        <f>'C завтраками| Bed and breakfast'!FV16*0.9</f>
        <v>22050</v>
      </c>
      <c r="GC14" s="8">
        <f>'C завтраками| Bed and breakfast'!FW16*0.9</f>
        <v>22050</v>
      </c>
      <c r="GD14" s="8">
        <f>'C завтраками| Bed and breakfast'!FX16*0.9</f>
        <v>22050</v>
      </c>
      <c r="GE14" s="8">
        <f>'C завтраками| Bed and breakfast'!FY16*0.9</f>
        <v>22050</v>
      </c>
      <c r="GF14" s="8">
        <f>'C завтраками| Bed and breakfast'!FZ16*0.9</f>
        <v>22050</v>
      </c>
      <c r="GG14" s="8">
        <f>'C завтраками| Bed and breakfast'!GA16*0.9</f>
        <v>15300</v>
      </c>
      <c r="GH14" s="8">
        <f>'C завтраками| Bed and breakfast'!GB16*0.9</f>
        <v>15300</v>
      </c>
      <c r="GI14" s="8">
        <f>'C завтраками| Bed and breakfast'!GC16*0.9</f>
        <v>23760</v>
      </c>
      <c r="GJ14" s="8">
        <f>'C завтраками| Bed and breakfast'!GD16*0.9</f>
        <v>23760</v>
      </c>
      <c r="GK14" s="8">
        <f>'C завтраками| Bed and breakfast'!GE16*0.9</f>
        <v>23760</v>
      </c>
      <c r="GL14" s="8">
        <f>'C завтраками| Bed and breakfast'!GF16*0.9</f>
        <v>23760</v>
      </c>
      <c r="GM14" s="8">
        <f>'C завтраками| Bed and breakfast'!GG16*0.9</f>
        <v>23760</v>
      </c>
      <c r="GN14" s="8">
        <f>'C завтраками| Bed and breakfast'!GH16*0.9</f>
        <v>23760</v>
      </c>
      <c r="GO14" s="8">
        <f>'C завтраками| Bed and breakfast'!GI16*0.9</f>
        <v>23760</v>
      </c>
      <c r="GP14" s="8">
        <f>'C завтраками| Bed and breakfast'!GJ16*0.9</f>
        <v>23760</v>
      </c>
      <c r="GQ14" s="8">
        <f>'C завтраками| Bed and breakfast'!GK16*0.9</f>
        <v>23760</v>
      </c>
      <c r="GR14" s="8">
        <f>'C завтраками| Bed and breakfast'!GL16*0.9</f>
        <v>23760</v>
      </c>
      <c r="GS14" s="8">
        <f>'C завтраками| Bed and breakfast'!GM16*0.9</f>
        <v>18360</v>
      </c>
      <c r="GT14" s="8">
        <f>'C завтраками| Bed and breakfast'!GN16*0.9</f>
        <v>18360</v>
      </c>
      <c r="GU14" s="8">
        <f>'C завтраками| Bed and breakfast'!GO16*0.9</f>
        <v>18360</v>
      </c>
      <c r="GV14" s="8">
        <f>'C завтраками| Bed and breakfast'!GP16*0.9</f>
        <v>18360</v>
      </c>
      <c r="GW14" s="8">
        <f>'C завтраками| Bed and breakfast'!GQ16*0.9</f>
        <v>18810</v>
      </c>
      <c r="GX14" s="8">
        <f>'C завтраками| Bed and breakfast'!GR16*0.9</f>
        <v>18810</v>
      </c>
      <c r="GY14" s="8">
        <f>'C завтраками| Bed and breakfast'!GS16*0.9</f>
        <v>19890</v>
      </c>
      <c r="GZ14" s="8">
        <f>'C завтраками| Bed and breakfast'!GT16*0.9</f>
        <v>19890</v>
      </c>
      <c r="HA14" s="8">
        <f>'C завтраками| Bed and breakfast'!GU16*0.9</f>
        <v>18810</v>
      </c>
      <c r="HB14" s="8">
        <f>'C завтраками| Bed and breakfast'!GV16*0.9</f>
        <v>18810</v>
      </c>
      <c r="HC14" s="8">
        <f>'C завтраками| Bed and breakfast'!GW16*0.9</f>
        <v>18810</v>
      </c>
      <c r="HD14" s="8">
        <f>'C завтраками| Bed and breakfast'!GX16*0.9</f>
        <v>18810</v>
      </c>
      <c r="HE14" s="8">
        <f>'C завтраками| Bed and breakfast'!GY16*0.9</f>
        <v>18810</v>
      </c>
      <c r="HF14" s="8">
        <f>'C завтраками| Bed and breakfast'!GZ16*0.9</f>
        <v>19890</v>
      </c>
      <c r="HG14" s="8">
        <f>'C завтраками| Bed and breakfast'!HA16*0.9</f>
        <v>19890</v>
      </c>
      <c r="HH14" s="8">
        <f>'C завтраками| Bed and breakfast'!HB16*0.9</f>
        <v>18810</v>
      </c>
      <c r="HI14" s="8">
        <f>'C завтраками| Bed and breakfast'!HC16*0.9</f>
        <v>18810</v>
      </c>
      <c r="HJ14" s="8">
        <f>'C завтраками| Bed and breakfast'!HD16*0.9</f>
        <v>18810</v>
      </c>
      <c r="HK14" s="8">
        <f>'C завтраками| Bed and breakfast'!HE16*0.9</f>
        <v>18810</v>
      </c>
      <c r="HL14" s="8">
        <f>'C завтраками| Bed and breakfast'!HF16*0.9</f>
        <v>18810</v>
      </c>
      <c r="HM14" s="8">
        <f>'C завтраками| Bed and breakfast'!HG16*0.9</f>
        <v>16650</v>
      </c>
      <c r="HN14" s="8">
        <f>'C завтраками| Bed and breakfast'!HH16*0.9</f>
        <v>19890</v>
      </c>
      <c r="HO14" s="8">
        <f>'C завтраками| Bed and breakfast'!HI16*0.9</f>
        <v>18810</v>
      </c>
      <c r="HP14" s="8">
        <f>'C завтраками| Bed and breakfast'!HJ16*0.9</f>
        <v>18810</v>
      </c>
      <c r="HQ14" s="8">
        <f>'C завтраками| Bed and breakfast'!HK16*0.9</f>
        <v>18810</v>
      </c>
      <c r="HR14" s="8">
        <f>'C завтраками| Bed and breakfast'!HL16*0.9</f>
        <v>18810</v>
      </c>
      <c r="HS14" s="8">
        <f>'C завтраками| Bed and breakfast'!HM16*0.9</f>
        <v>18810</v>
      </c>
      <c r="HT14" s="8">
        <f>'C завтраками| Bed and breakfast'!HN16*0.9</f>
        <v>19890</v>
      </c>
      <c r="HU14" s="8">
        <f>'C завтраками| Bed and breakfast'!HO16*0.9</f>
        <v>19890</v>
      </c>
      <c r="HV14" s="8">
        <f>'C завтраками| Bed and breakfast'!HP16*0.9</f>
        <v>18810</v>
      </c>
      <c r="HW14" s="8">
        <f>'C завтраками| Bed and breakfast'!HQ16*0.9</f>
        <v>18810</v>
      </c>
      <c r="HX14" s="8">
        <f>'C завтраками| Bed and breakfast'!HR16*0.9</f>
        <v>18810</v>
      </c>
      <c r="HY14" s="8">
        <f>'C завтраками| Bed and breakfast'!HS16*0.9</f>
        <v>18810</v>
      </c>
      <c r="HZ14" s="8">
        <f>'C завтраками| Bed and breakfast'!HT16*0.9</f>
        <v>18810</v>
      </c>
      <c r="IA14" s="8">
        <f>'C завтраками| Bed and breakfast'!HU16*0.9</f>
        <v>19890</v>
      </c>
      <c r="IB14" s="8">
        <f>'C завтраками| Bed and breakfast'!HV16*0.9</f>
        <v>19890</v>
      </c>
      <c r="IC14" s="8">
        <f>'C завтраками| Bed and breakfast'!HW16*0.9</f>
        <v>18810</v>
      </c>
      <c r="ID14" s="8">
        <f>'C завтраками| Bed and breakfast'!HX16*0.9</f>
        <v>18810</v>
      </c>
      <c r="IE14" s="8">
        <f>'C завтраками| Bed and breakfast'!HY16*0.9</f>
        <v>18810</v>
      </c>
      <c r="IF14" s="8">
        <f>'C завтраками| Bed and breakfast'!HZ16*0.9</f>
        <v>18810</v>
      </c>
      <c r="IG14" s="8">
        <f>'C завтраками| Bed and breakfast'!IA16*0.9</f>
        <v>18810</v>
      </c>
      <c r="IH14" s="8">
        <f>'C завтраками| Bed and breakfast'!IB16*0.9</f>
        <v>19890</v>
      </c>
      <c r="II14" s="8">
        <f>'C завтраками| Bed and breakfast'!IC16*0.9</f>
        <v>19890</v>
      </c>
      <c r="IJ14" s="8">
        <f>'C завтраками| Bed and breakfast'!ID16*0.9</f>
        <v>17100</v>
      </c>
      <c r="IK14" s="8">
        <f>'C завтраками| Bed and breakfast'!IE16*0.9</f>
        <v>17100</v>
      </c>
      <c r="IL14" s="8">
        <f>'C завтраками| Bed and breakfast'!IF16*0.9</f>
        <v>17100</v>
      </c>
      <c r="IM14" s="8">
        <f>'C завтраками| Bed and breakfast'!IG16*0.9</f>
        <v>17100</v>
      </c>
      <c r="IN14" s="8">
        <f>'C завтраками| Bed and breakfast'!IH16*0.9</f>
        <v>17100</v>
      </c>
      <c r="IO14" s="8">
        <f>'C завтраками| Bed and breakfast'!II16*0.9</f>
        <v>18810</v>
      </c>
      <c r="IP14" s="8">
        <f>'C завтраками| Bed and breakfast'!IJ16*0.9</f>
        <v>18810</v>
      </c>
      <c r="IQ14" s="8">
        <f>'C завтраками| Bed and breakfast'!IK16*0.9</f>
        <v>16650</v>
      </c>
      <c r="IR14" s="8">
        <f>'C завтраками| Bed and breakfast'!IL16*0.9</f>
        <v>16650</v>
      </c>
      <c r="IS14" s="8">
        <f>'C завтраками| Bed and breakfast'!IM16*0.9</f>
        <v>16650</v>
      </c>
      <c r="IT14" s="8">
        <f>'C завтраками| Bed and breakfast'!IN16*0.9</f>
        <v>16650</v>
      </c>
      <c r="IU14" s="8">
        <f>'C завтраками| Bed and breakfast'!IO16*0.9</f>
        <v>16650</v>
      </c>
      <c r="IV14" s="8">
        <f>'C завтраками| Bed and breakfast'!IP16*0.9</f>
        <v>18810</v>
      </c>
      <c r="IW14" s="8">
        <f>'C завтраками| Bed and breakfast'!IQ16*0.9</f>
        <v>18810</v>
      </c>
      <c r="IX14" s="8">
        <f>'C завтраками| Bed and breakfast'!IR16*0.9</f>
        <v>16650</v>
      </c>
      <c r="IY14" s="8">
        <f>'C завтраками| Bed and breakfast'!IS16*0.9</f>
        <v>16650</v>
      </c>
      <c r="IZ14" s="8">
        <f>'C завтраками| Bed and breakfast'!IT16*0.9</f>
        <v>16650</v>
      </c>
      <c r="JA14" s="8">
        <f>'C завтраками| Bed and breakfast'!IU16*0.9</f>
        <v>16650</v>
      </c>
      <c r="JB14" s="8">
        <f>'C завтраками| Bed and breakfast'!IV16*0.9</f>
        <v>16650</v>
      </c>
      <c r="JC14" s="8">
        <f>'C завтраками| Bed and breakfast'!IW16*0.9</f>
        <v>18810</v>
      </c>
      <c r="JD14" s="8">
        <f>'C завтраками| Bed and breakfast'!IX16*0.9</f>
        <v>18810</v>
      </c>
      <c r="JE14" s="8">
        <f>'C завтраками| Bed and breakfast'!IY16*0.9</f>
        <v>16650</v>
      </c>
      <c r="JF14" s="8">
        <f>'C завтраками| Bed and breakfast'!IZ16*0.9</f>
        <v>16650</v>
      </c>
      <c r="JG14" s="8">
        <f>'C завтраками| Bed and breakfast'!JA16*0.9</f>
        <v>16650</v>
      </c>
      <c r="JH14" s="8">
        <f>'C завтраками| Bed and breakfast'!JB16*0.9</f>
        <v>16650</v>
      </c>
      <c r="JI14" s="8">
        <f>'C завтраками| Bed and breakfast'!JC16*0.9</f>
        <v>16650</v>
      </c>
      <c r="JJ14" s="8">
        <f>'C завтраками| Bed and breakfast'!JD16*0.9</f>
        <v>18810</v>
      </c>
      <c r="JK14" s="8">
        <f>'C завтраками| Bed and breakfast'!JE16*0.9</f>
        <v>18810</v>
      </c>
      <c r="JL14" s="8">
        <f>'C завтраками| Bed and breakfast'!JF16*0.9</f>
        <v>16650</v>
      </c>
      <c r="JM14" s="8">
        <f>'C завтраками| Bed and breakfast'!JG16*0.9</f>
        <v>16650</v>
      </c>
      <c r="JN14" s="8">
        <f>'C завтраками| Bed and breakfast'!JH16*0.9</f>
        <v>16650</v>
      </c>
      <c r="JO14" s="8">
        <f>'C завтраками| Bed and breakfast'!JI16*0.9</f>
        <v>16650</v>
      </c>
      <c r="JP14" s="8">
        <f>'C завтраками| Bed and breakfast'!JJ16*0.9</f>
        <v>16650</v>
      </c>
      <c r="JQ14" s="8">
        <f>'C завтраками| Bed and breakfast'!JK16*0.9</f>
        <v>18810</v>
      </c>
      <c r="JR14" s="8">
        <f>'C завтраками| Bed and breakfast'!JL16*0.9</f>
        <v>18810</v>
      </c>
      <c r="JS14" s="8">
        <f>'C завтраками| Bed and breakfast'!JM16*0.9</f>
        <v>17730</v>
      </c>
      <c r="JT14" s="8">
        <f>'C завтраками| Bed and breakfast'!JN16*0.9</f>
        <v>17730</v>
      </c>
      <c r="JU14" s="8">
        <f>'C завтраками| Bed and breakfast'!JO16*0.9</f>
        <v>17730</v>
      </c>
      <c r="JV14" s="8">
        <f>'C завтраками| Bed and breakfast'!JP16*0.9</f>
        <v>17730</v>
      </c>
    </row>
    <row r="15" spans="1:282" s="53" customFormat="1" x14ac:dyDescent="0.2">
      <c r="A15" s="42" t="s">
        <v>84</v>
      </c>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row>
    <row r="16" spans="1:282" s="53" customFormat="1" x14ac:dyDescent="0.2">
      <c r="A16" s="88">
        <f>A7</f>
        <v>1</v>
      </c>
      <c r="B16" s="8" t="e">
        <f>'C завтраками| Bed and breakfast'!#REF!*0.9</f>
        <v>#REF!</v>
      </c>
      <c r="C16" s="8" t="e">
        <f>'C завтраками| Bed and breakfast'!#REF!*0.9</f>
        <v>#REF!</v>
      </c>
      <c r="D16" s="8" t="e">
        <f>'C завтраками| Bed and breakfast'!#REF!*0.9</f>
        <v>#REF!</v>
      </c>
      <c r="E16" s="8" t="e">
        <f>'C завтраками| Bed and breakfast'!#REF!*0.9</f>
        <v>#REF!</v>
      </c>
      <c r="F16" s="8" t="e">
        <f>'C завтраками| Bed and breakfast'!#REF!*0.9</f>
        <v>#REF!</v>
      </c>
      <c r="G16" s="8" t="e">
        <f>'C завтраками| Bed and breakfast'!#REF!*0.9</f>
        <v>#REF!</v>
      </c>
      <c r="H16" s="8">
        <f>'C завтраками| Bed and breakfast'!B18*0.9</f>
        <v>36225</v>
      </c>
      <c r="I16" s="8">
        <f>'C завтраками| Bed and breakfast'!C18*0.9</f>
        <v>49275</v>
      </c>
      <c r="J16" s="8">
        <f>'C завтраками| Bed and breakfast'!D18*0.9</f>
        <v>49275</v>
      </c>
      <c r="K16" s="8">
        <f>'C завтраками| Bed and breakfast'!E18*0.9</f>
        <v>49275</v>
      </c>
      <c r="L16" s="8">
        <f>'C завтраками| Bed and breakfast'!F18*0.9</f>
        <v>42975</v>
      </c>
      <c r="M16" s="8">
        <f>'C завтраками| Bed and breakfast'!G18*0.9</f>
        <v>42975</v>
      </c>
      <c r="N16" s="8">
        <f>'C завтраками| Bed and breakfast'!H18*0.9</f>
        <v>42975</v>
      </c>
      <c r="O16" s="8">
        <f>'C завтраками| Bed and breakfast'!I18*0.9</f>
        <v>42975</v>
      </c>
      <c r="P16" s="8">
        <f>'C завтраками| Bed and breakfast'!J18*0.9</f>
        <v>42975</v>
      </c>
      <c r="Q16" s="8">
        <f>'C завтраками| Bed and breakfast'!K18*0.9</f>
        <v>42975</v>
      </c>
      <c r="R16" s="8">
        <f>'C завтраками| Bed and breakfast'!L18*0.9</f>
        <v>35505</v>
      </c>
      <c r="S16" s="8">
        <f>'C завтраками| Bed and breakfast'!M18*0.9</f>
        <v>20655</v>
      </c>
      <c r="T16" s="8">
        <f>'C завтраками| Bed and breakfast'!N18*0.9</f>
        <v>20655</v>
      </c>
      <c r="U16" s="8">
        <f>'C завтраками| Bed and breakfast'!O18*0.9</f>
        <v>20655</v>
      </c>
      <c r="V16" s="8">
        <f>'C завтраками| Bed and breakfast'!P18*0.9</f>
        <v>20655</v>
      </c>
      <c r="W16" s="8">
        <f>'C завтраками| Bed and breakfast'!Q18*0.9</f>
        <v>20655</v>
      </c>
      <c r="X16" s="8">
        <f>'C завтраками| Bed and breakfast'!R18*0.9</f>
        <v>22455</v>
      </c>
      <c r="Y16" s="8">
        <f>'C завтраками| Bed and breakfast'!S18*0.9</f>
        <v>22455</v>
      </c>
      <c r="Z16" s="8">
        <f>'C завтраками| Bed and breakfast'!T18*0.9</f>
        <v>22455</v>
      </c>
      <c r="AA16" s="8">
        <f>'C завтраками| Bed and breakfast'!U18*0.9</f>
        <v>22455</v>
      </c>
      <c r="AB16" s="8">
        <f>'C завтраками| Bed and breakfast'!V18*0.9</f>
        <v>22455</v>
      </c>
      <c r="AC16" s="8">
        <f>'C завтраками| Bed and breakfast'!W18*0.9</f>
        <v>20655</v>
      </c>
      <c r="AD16" s="8">
        <f>'C завтраками| Bed and breakfast'!X18*0.9</f>
        <v>20655</v>
      </c>
      <c r="AE16" s="8">
        <f>'C завтраками| Bed and breakfast'!Y18*0.9</f>
        <v>20655</v>
      </c>
      <c r="AF16" s="8">
        <f>'C завтраками| Bed and breakfast'!Z18*0.9</f>
        <v>20655</v>
      </c>
      <c r="AG16" s="8">
        <f>'C завтраками| Bed and breakfast'!AA18*0.9</f>
        <v>20655</v>
      </c>
      <c r="AH16" s="8">
        <f>'C завтраками| Bed and breakfast'!AB18*0.9</f>
        <v>24255</v>
      </c>
      <c r="AI16" s="8">
        <f>'C завтраками| Bed and breakfast'!AC18*0.9</f>
        <v>24255</v>
      </c>
      <c r="AJ16" s="8">
        <f>'C завтраками| Bed and breakfast'!AD18*0.9</f>
        <v>24255</v>
      </c>
      <c r="AK16" s="8">
        <f>'C завтраками| Bed and breakfast'!AE18*0.9</f>
        <v>24255</v>
      </c>
      <c r="AL16" s="8">
        <f>'C завтраками| Bed and breakfast'!AF18*0.9</f>
        <v>24255</v>
      </c>
      <c r="AM16" s="8">
        <f>'C завтраками| Bed and breakfast'!AG18*0.9</f>
        <v>26055</v>
      </c>
      <c r="AN16" s="8">
        <f>'C завтраками| Bed and breakfast'!AH18*0.9</f>
        <v>28305</v>
      </c>
      <c r="AO16" s="8">
        <f>'C завтраками| Bed and breakfast'!AI18*0.9</f>
        <v>28755</v>
      </c>
      <c r="AP16" s="8">
        <f>'C завтраками| Bed and breakfast'!AJ18*0.9</f>
        <v>28755</v>
      </c>
      <c r="AQ16" s="8">
        <f>'C завтраками| Bed and breakfast'!AK18*0.9</f>
        <v>28755</v>
      </c>
      <c r="AR16" s="8">
        <f>'C завтраками| Bed and breakfast'!AL18*0.9</f>
        <v>28755</v>
      </c>
      <c r="AS16" s="8">
        <f>'C завтраками| Bed and breakfast'!AM18*0.9</f>
        <v>28755</v>
      </c>
      <c r="AT16" s="8">
        <f>'C завтраками| Bed and breakfast'!AN18*0.9</f>
        <v>28755</v>
      </c>
      <c r="AU16" s="8">
        <f>'C завтраками| Bed and breakfast'!AO18*0.9</f>
        <v>28755</v>
      </c>
      <c r="AV16" s="8">
        <f>'C завтраками| Bed and breakfast'!AP18*0.9</f>
        <v>28755</v>
      </c>
      <c r="AW16" s="8">
        <f>'C завтраками| Bed and breakfast'!AQ18*0.9</f>
        <v>28755</v>
      </c>
      <c r="AX16" s="8">
        <f>'C завтраками| Bed and breakfast'!AR18*0.9</f>
        <v>28755</v>
      </c>
      <c r="AY16" s="8">
        <f>'C завтраками| Bed and breakfast'!AS18*0.9</f>
        <v>26955</v>
      </c>
      <c r="AZ16" s="8">
        <f>'C завтраками| Bed and breakfast'!AT18*0.9</f>
        <v>26955</v>
      </c>
      <c r="BA16" s="8">
        <f>'C завтраками| Bed and breakfast'!AU18*0.9</f>
        <v>28755</v>
      </c>
      <c r="BB16" s="8">
        <f>'C завтраками| Bed and breakfast'!AV18*0.9</f>
        <v>28755</v>
      </c>
      <c r="BC16" s="8">
        <f>'C завтраками| Bed and breakfast'!AW18*0.9</f>
        <v>30555</v>
      </c>
      <c r="BD16" s="8">
        <f>'C завтраками| Bed and breakfast'!AX18*0.9</f>
        <v>32805</v>
      </c>
      <c r="BE16" s="8">
        <f>'C завтраками| Bed and breakfast'!AY18*0.9</f>
        <v>32805</v>
      </c>
      <c r="BF16" s="8">
        <f>'C завтраками| Bed and breakfast'!AZ18*0.9</f>
        <v>32805</v>
      </c>
      <c r="BG16" s="8">
        <f>'C завтраками| Bed and breakfast'!BA18*0.9</f>
        <v>32805</v>
      </c>
      <c r="BH16" s="8">
        <f>'C завтраками| Bed and breakfast'!BB18*0.9</f>
        <v>35055</v>
      </c>
      <c r="BI16" s="8">
        <f>'C завтраками| Bed and breakfast'!BC18*0.9</f>
        <v>37755</v>
      </c>
      <c r="BJ16" s="8">
        <f>'C завтраками| Bed and breakfast'!BD18*0.9</f>
        <v>37755</v>
      </c>
      <c r="BK16" s="8">
        <f>'C завтраками| Bed and breakfast'!BE18*0.9</f>
        <v>35055</v>
      </c>
      <c r="BL16" s="8">
        <f>'C завтраками| Bed and breakfast'!BF18*0.9</f>
        <v>30555</v>
      </c>
      <c r="BM16" s="8">
        <f>'C завтраками| Bed and breakfast'!BG18*0.9</f>
        <v>30555</v>
      </c>
      <c r="BN16" s="8">
        <f>'C завтраками| Bed and breakfast'!BH18*0.9</f>
        <v>32805</v>
      </c>
      <c r="BO16" s="8">
        <f>'C завтраками| Bed and breakfast'!BI18*0.9</f>
        <v>32805</v>
      </c>
      <c r="BP16" s="8">
        <f>'C завтраками| Bed and breakfast'!BJ18*0.9</f>
        <v>25155</v>
      </c>
      <c r="BQ16" s="8">
        <f>'C завтраками| Bed and breakfast'!BK18*0.9</f>
        <v>25560</v>
      </c>
      <c r="BR16" s="8">
        <f>'C завтраками| Bed and breakfast'!BL18*0.9</f>
        <v>25560</v>
      </c>
      <c r="BS16" s="8">
        <f>'C завтраками| Bed and breakfast'!BM18*0.9</f>
        <v>25560</v>
      </c>
      <c r="BT16" s="8">
        <f>'C завтраками| Bed and breakfast'!BN18*0.9</f>
        <v>24210</v>
      </c>
      <c r="BU16" s="8">
        <f>'C завтраками| Bed and breakfast'!BO18*0.9</f>
        <v>24210</v>
      </c>
      <c r="BV16" s="8">
        <f>'C завтраками| Bed and breakfast'!BP18*0.9</f>
        <v>25560</v>
      </c>
      <c r="BW16" s="8">
        <f>'C завтраками| Bed and breakfast'!BQ18*0.9</f>
        <v>25560</v>
      </c>
      <c r="BX16" s="8">
        <f>'C завтраками| Bed and breakfast'!BR18*0.9</f>
        <v>25560</v>
      </c>
      <c r="BY16" s="8">
        <f>'C завтраками| Bed and breakfast'!BS18*0.9</f>
        <v>24210</v>
      </c>
      <c r="BZ16" s="8">
        <f>'C завтраками| Bed and breakfast'!BT18*0.9</f>
        <v>24210</v>
      </c>
      <c r="CA16" s="8">
        <f>'C завтраками| Bed and breakfast'!BU18*0.9</f>
        <v>24210</v>
      </c>
      <c r="CB16" s="8">
        <f>'C завтраками| Bed and breakfast'!BV18*0.9</f>
        <v>24210</v>
      </c>
      <c r="CC16" s="8">
        <f>'C завтраками| Bed and breakfast'!BW18*0.9</f>
        <v>24210</v>
      </c>
      <c r="CD16" s="8">
        <f>'C завтраками| Bed and breakfast'!BX18*0.9</f>
        <v>24210</v>
      </c>
      <c r="CE16" s="8">
        <f>'C завтраками| Bed and breakfast'!BY18*0.9</f>
        <v>24210</v>
      </c>
      <c r="CF16" s="8">
        <f>'C завтраками| Bed and breakfast'!BZ18*0.9</f>
        <v>24210</v>
      </c>
      <c r="CG16" s="8">
        <f>'C завтраками| Bed and breakfast'!CA18*0.9</f>
        <v>24210</v>
      </c>
      <c r="CH16" s="8">
        <f>'C завтраками| Bed and breakfast'!CB18*0.9</f>
        <v>24210</v>
      </c>
      <c r="CI16" s="8">
        <f>'C завтраками| Bed and breakfast'!CC18*0.9</f>
        <v>24210</v>
      </c>
      <c r="CJ16" s="8">
        <f>'C завтраками| Bed and breakfast'!CD18*0.9</f>
        <v>24210</v>
      </c>
      <c r="CK16" s="8">
        <f>'C завтраками| Bed and breakfast'!CE18*0.9</f>
        <v>24210</v>
      </c>
      <c r="CL16" s="8">
        <f>'C завтраками| Bed and breakfast'!CF18*0.9</f>
        <v>24210</v>
      </c>
      <c r="CM16" s="8">
        <f>'C завтраками| Bed and breakfast'!CG18*0.9</f>
        <v>24210</v>
      </c>
      <c r="CN16" s="8">
        <f>'C завтраками| Bed and breakfast'!CH18*0.9</f>
        <v>24210</v>
      </c>
      <c r="CO16" s="8">
        <f>'C завтраками| Bed and breakfast'!CI18*0.9</f>
        <v>24210</v>
      </c>
      <c r="CP16" s="8">
        <f>'C завтраками| Bed and breakfast'!CJ18*0.9</f>
        <v>24210</v>
      </c>
      <c r="CQ16" s="8">
        <f>'C завтраками| Bed and breakfast'!CK18*0.9</f>
        <v>24210</v>
      </c>
      <c r="CR16" s="8">
        <f>'C завтраками| Bed and breakfast'!CL18*0.9</f>
        <v>24210</v>
      </c>
      <c r="CS16" s="8">
        <f>'C завтраками| Bed and breakfast'!CM18*0.9</f>
        <v>24210</v>
      </c>
      <c r="CT16" s="8">
        <f>'C завтраками| Bed and breakfast'!CN18*0.9</f>
        <v>24210</v>
      </c>
      <c r="CU16" s="8">
        <f>'C завтраками| Bed and breakfast'!CO18*0.9</f>
        <v>24210</v>
      </c>
      <c r="CV16" s="8">
        <f>'C завтраками| Bed and breakfast'!CP18*0.9</f>
        <v>15885</v>
      </c>
      <c r="CW16" s="8">
        <f>'C завтраками| Bed and breakfast'!CQ18*0.9</f>
        <v>15885</v>
      </c>
      <c r="CX16" s="8">
        <f>'C завтраками| Bed and breakfast'!CR18*0.9</f>
        <v>16335</v>
      </c>
      <c r="CY16" s="8">
        <f>'C завтраками| Bed and breakfast'!CS18*0.9</f>
        <v>16335</v>
      </c>
      <c r="CZ16" s="8">
        <f>'C завтраками| Bed and breakfast'!CT18*0.9</f>
        <v>15885</v>
      </c>
      <c r="DA16" s="8">
        <f>'C завтраками| Bed and breakfast'!CU18*0.9</f>
        <v>15885</v>
      </c>
      <c r="DB16" s="8">
        <f>'C завтраками| Bed and breakfast'!CV18*0.9</f>
        <v>15885</v>
      </c>
      <c r="DC16" s="8">
        <f>'C завтраками| Bed and breakfast'!CW18*0.9</f>
        <v>15885</v>
      </c>
      <c r="DD16" s="8">
        <f>'C завтраками| Bed and breakfast'!CX18*0.9</f>
        <v>15885</v>
      </c>
      <c r="DE16" s="8">
        <f>'C завтраками| Bed and breakfast'!CY18*0.9</f>
        <v>16335</v>
      </c>
      <c r="DF16" s="8">
        <f>'C завтраками| Bed and breakfast'!CZ18*0.9</f>
        <v>16335</v>
      </c>
      <c r="DG16" s="8">
        <f>'C завтраками| Bed and breakfast'!DA18*0.9</f>
        <v>15885</v>
      </c>
      <c r="DH16" s="8">
        <f>'C завтраками| Bed and breakfast'!DB18*0.9</f>
        <v>15885</v>
      </c>
      <c r="DI16" s="8">
        <f>'C завтраками| Bed and breakfast'!DC18*0.9</f>
        <v>15885</v>
      </c>
      <c r="DJ16" s="8">
        <f>'C завтраками| Bed and breakfast'!DD18*0.9</f>
        <v>14985</v>
      </c>
      <c r="DK16" s="8">
        <f>'C завтраками| Bed and breakfast'!DE18*0.9</f>
        <v>14985</v>
      </c>
      <c r="DL16" s="8">
        <f>'C завтраками| Bed and breakfast'!DF18*0.9</f>
        <v>15615</v>
      </c>
      <c r="DM16" s="8">
        <f>'C завтраками| Bed and breakfast'!DG18*0.9</f>
        <v>15615</v>
      </c>
      <c r="DN16" s="8">
        <f>'C завтраками| Bed and breakfast'!DH18*0.9</f>
        <v>14985</v>
      </c>
      <c r="DO16" s="8">
        <f>'C завтраками| Bed and breakfast'!DI18*0.9</f>
        <v>14985</v>
      </c>
      <c r="DP16" s="8">
        <f>'C завтраками| Bed and breakfast'!DJ18*0.9</f>
        <v>14985</v>
      </c>
      <c r="DQ16" s="8">
        <f>'C завтраками| Bed and breakfast'!DK18*0.9</f>
        <v>14985</v>
      </c>
      <c r="DR16" s="8">
        <f>'C завтраками| Bed and breakfast'!DL18*0.9</f>
        <v>14985</v>
      </c>
      <c r="DS16" s="8">
        <f>'C завтраками| Bed and breakfast'!DM18*0.9</f>
        <v>15615</v>
      </c>
      <c r="DT16" s="8">
        <f>'C завтраками| Bed and breakfast'!DN18*0.9</f>
        <v>15615</v>
      </c>
      <c r="DU16" s="8">
        <f>'C завтраками| Bed and breakfast'!DO18*0.9</f>
        <v>14985</v>
      </c>
      <c r="DV16" s="8">
        <f>'C завтраками| Bed and breakfast'!DP18*0.9</f>
        <v>14985</v>
      </c>
      <c r="DW16" s="8">
        <f>'C завтраками| Bed and breakfast'!DQ18*0.9</f>
        <v>14985</v>
      </c>
      <c r="DX16" s="8">
        <f>'C завтраками| Bed and breakfast'!DR18*0.9</f>
        <v>14985</v>
      </c>
      <c r="DY16" s="8">
        <f>'C завтраками| Bed and breakfast'!DS18*0.9</f>
        <v>15885</v>
      </c>
      <c r="DZ16" s="8">
        <f>'C завтраками| Bed and breakfast'!DT18*0.9</f>
        <v>15615</v>
      </c>
      <c r="EA16" s="8">
        <f>'C завтраками| Bed and breakfast'!DU18*0.9</f>
        <v>15615</v>
      </c>
      <c r="EB16" s="8">
        <f>'C завтраками| Bed and breakfast'!DV18*0.9</f>
        <v>15615</v>
      </c>
      <c r="EC16" s="8">
        <f>'C завтраками| Bed and breakfast'!DW18*0.9</f>
        <v>14535</v>
      </c>
      <c r="ED16" s="8">
        <f>'C завтраками| Bed and breakfast'!DX18*0.9</f>
        <v>14535</v>
      </c>
      <c r="EE16" s="8">
        <f>'C завтраками| Bed and breakfast'!DY18*0.9</f>
        <v>14535</v>
      </c>
      <c r="EF16" s="8">
        <f>'C завтраками| Bed and breakfast'!DZ18*0.9</f>
        <v>14535</v>
      </c>
      <c r="EG16" s="8">
        <f>'C завтраками| Bed and breakfast'!EA18*0.9</f>
        <v>14535</v>
      </c>
      <c r="EH16" s="8">
        <f>'C завтраками| Bed and breakfast'!EB18*0.9</f>
        <v>15615</v>
      </c>
      <c r="EI16" s="8">
        <f>'C завтраками| Bed and breakfast'!EC18*0.9</f>
        <v>15615</v>
      </c>
      <c r="EJ16" s="8">
        <f>'C завтраками| Bed and breakfast'!ED18*0.9</f>
        <v>15615</v>
      </c>
      <c r="EK16" s="8">
        <f>'C завтраками| Bed and breakfast'!EE18*0.9</f>
        <v>14265</v>
      </c>
      <c r="EL16" s="8">
        <f>'C завтраками| Bed and breakfast'!EF18*0.9</f>
        <v>14265</v>
      </c>
      <c r="EM16" s="8">
        <f>'C завтраками| Bed and breakfast'!EG18*0.9</f>
        <v>14265</v>
      </c>
      <c r="EN16" s="8">
        <f>'C завтраками| Bed and breakfast'!EH18*0.9</f>
        <v>14535</v>
      </c>
      <c r="EO16" s="8">
        <f>'C завтраками| Bed and breakfast'!EI18*0.9</f>
        <v>14535</v>
      </c>
      <c r="EP16" s="8">
        <f>'C завтраками| Bed and breakfast'!EJ18*0.9</f>
        <v>14265</v>
      </c>
      <c r="EQ16" s="8">
        <f>'C завтраками| Bed and breakfast'!EK18*0.9</f>
        <v>14265</v>
      </c>
      <c r="ER16" s="8">
        <f>'C завтраками| Bed and breakfast'!EL18*0.9</f>
        <v>14265</v>
      </c>
      <c r="ES16" s="8">
        <f>'C завтраками| Bed and breakfast'!EM18*0.9</f>
        <v>14265</v>
      </c>
      <c r="ET16" s="8">
        <f>'C завтраками| Bed and breakfast'!EN18*0.9</f>
        <v>14265</v>
      </c>
      <c r="EU16" s="8">
        <f>'C завтраками| Bed and breakfast'!EO18*0.9</f>
        <v>14535</v>
      </c>
      <c r="EV16" s="8">
        <f>'C завтраками| Bed and breakfast'!EP18*0.9</f>
        <v>14535</v>
      </c>
      <c r="EW16" s="8">
        <f>'C завтраками| Bed and breakfast'!EQ18*0.9</f>
        <v>14265</v>
      </c>
      <c r="EX16" s="8">
        <f>'C завтраками| Bed and breakfast'!ER18*0.9</f>
        <v>14265</v>
      </c>
      <c r="EY16" s="8">
        <f>'C завтраками| Bed and breakfast'!ES18*0.9</f>
        <v>14265</v>
      </c>
      <c r="EZ16" s="8">
        <f>'C завтраками| Bed and breakfast'!ET18*0.9</f>
        <v>14265</v>
      </c>
      <c r="FA16" s="8">
        <f>'C завтраками| Bed and breakfast'!EU18*0.9</f>
        <v>14265</v>
      </c>
      <c r="FB16" s="8">
        <f>'C завтраками| Bed and breakfast'!EV18*0.9</f>
        <v>14535</v>
      </c>
      <c r="FC16" s="8">
        <f>'C завтраками| Bed and breakfast'!EW18*0.9</f>
        <v>14535</v>
      </c>
      <c r="FD16" s="8">
        <f>'C завтраками| Bed and breakfast'!EX18*0.9</f>
        <v>15885</v>
      </c>
      <c r="FE16" s="8">
        <f>'C завтраками| Bed and breakfast'!EY18*0.9</f>
        <v>14535</v>
      </c>
      <c r="FF16" s="8">
        <f>'C завтраками| Bed and breakfast'!EZ18*0.9</f>
        <v>14535</v>
      </c>
      <c r="FG16" s="8">
        <f>'C завтраками| Bed and breakfast'!FA18*0.9</f>
        <v>14535</v>
      </c>
      <c r="FH16" s="8">
        <f>'C завтраками| Bed and breakfast'!FB18*0.9</f>
        <v>14535</v>
      </c>
      <c r="FI16" s="8">
        <f>'C завтраками| Bed and breakfast'!FC18*0.9</f>
        <v>21285</v>
      </c>
      <c r="FJ16" s="8">
        <f>'C завтраками| Bed and breakfast'!FD18*0.9</f>
        <v>21285</v>
      </c>
      <c r="FK16" s="8">
        <f>'C завтраками| Bed and breakfast'!FE18*0.9</f>
        <v>21285</v>
      </c>
      <c r="FL16" s="8">
        <f>'C завтраками| Bed and breakfast'!FF18*0.9</f>
        <v>21285</v>
      </c>
      <c r="FM16" s="8">
        <f>'C завтраками| Bed and breakfast'!FG18*0.9</f>
        <v>21285</v>
      </c>
      <c r="FN16" s="8">
        <f>'C завтраками| Bed and breakfast'!FH18*0.9</f>
        <v>21285</v>
      </c>
      <c r="FO16" s="8">
        <f>'C завтраками| Bed and breakfast'!FI18*0.9</f>
        <v>21285</v>
      </c>
      <c r="FP16" s="8">
        <f>'C завтраками| Bed and breakfast'!FJ18*0.9</f>
        <v>21285</v>
      </c>
      <c r="FQ16" s="8">
        <f>'C завтраками| Bed and breakfast'!FK18*0.9</f>
        <v>21285</v>
      </c>
      <c r="FR16" s="8">
        <f>'C завтраками| Bed and breakfast'!FL18*0.9</f>
        <v>21285</v>
      </c>
      <c r="FS16" s="8">
        <f>'C завтраками| Bed and breakfast'!FM18*0.9</f>
        <v>21285</v>
      </c>
      <c r="FT16" s="8">
        <f>'C завтраками| Bed and breakfast'!FN18*0.9</f>
        <v>21285</v>
      </c>
      <c r="FU16" s="8">
        <f>'C завтраками| Bed and breakfast'!FO18*0.9</f>
        <v>21285</v>
      </c>
      <c r="FV16" s="8">
        <f>'C завтраками| Bed and breakfast'!FP18*0.9</f>
        <v>21285</v>
      </c>
      <c r="FW16" s="8">
        <f>'C завтраками| Bed and breakfast'!FQ18*0.9</f>
        <v>21285</v>
      </c>
      <c r="FX16" s="8">
        <f>'C завтраками| Bed and breakfast'!FR18*0.9</f>
        <v>21285</v>
      </c>
      <c r="FY16" s="8">
        <f>'C завтраками| Bed and breakfast'!FS18*0.9</f>
        <v>21285</v>
      </c>
      <c r="FZ16" s="8">
        <f>'C завтраками| Bed and breakfast'!FT18*0.9</f>
        <v>21285</v>
      </c>
      <c r="GA16" s="8">
        <f>'C завтраками| Bed and breakfast'!FU18*0.9</f>
        <v>21285</v>
      </c>
      <c r="GB16" s="8">
        <f>'C завтраками| Bed and breakfast'!FV18*0.9</f>
        <v>21285</v>
      </c>
      <c r="GC16" s="8">
        <f>'C завтраками| Bed and breakfast'!FW18*0.9</f>
        <v>21285</v>
      </c>
      <c r="GD16" s="8">
        <f>'C завтраками| Bed and breakfast'!FX18*0.9</f>
        <v>21285</v>
      </c>
      <c r="GE16" s="8">
        <f>'C завтраками| Bed and breakfast'!FY18*0.9</f>
        <v>21285</v>
      </c>
      <c r="GF16" s="8">
        <f>'C завтраками| Bed and breakfast'!FZ18*0.9</f>
        <v>21285</v>
      </c>
      <c r="GG16" s="8">
        <f>'C завтраками| Bed and breakfast'!GA18*0.9</f>
        <v>14535</v>
      </c>
      <c r="GH16" s="8">
        <f>'C завтраками| Bed and breakfast'!GB18*0.9</f>
        <v>14535</v>
      </c>
      <c r="GI16" s="8">
        <f>'C завтраками| Bed and breakfast'!GC18*0.9</f>
        <v>22995</v>
      </c>
      <c r="GJ16" s="8">
        <f>'C завтраками| Bed and breakfast'!GD18*0.9</f>
        <v>22995</v>
      </c>
      <c r="GK16" s="8">
        <f>'C завтраками| Bed and breakfast'!GE18*0.9</f>
        <v>22995</v>
      </c>
      <c r="GL16" s="8">
        <f>'C завтраками| Bed and breakfast'!GF18*0.9</f>
        <v>22995</v>
      </c>
      <c r="GM16" s="8">
        <f>'C завтраками| Bed and breakfast'!GG18*0.9</f>
        <v>22995</v>
      </c>
      <c r="GN16" s="8">
        <f>'C завтраками| Bed and breakfast'!GH18*0.9</f>
        <v>22995</v>
      </c>
      <c r="GO16" s="8">
        <f>'C завтраками| Bed and breakfast'!GI18*0.9</f>
        <v>22995</v>
      </c>
      <c r="GP16" s="8">
        <f>'C завтраками| Bed and breakfast'!GJ18*0.9</f>
        <v>22995</v>
      </c>
      <c r="GQ16" s="8">
        <f>'C завтраками| Bed and breakfast'!GK18*0.9</f>
        <v>22995</v>
      </c>
      <c r="GR16" s="8">
        <f>'C завтраками| Bed and breakfast'!GL18*0.9</f>
        <v>22995</v>
      </c>
      <c r="GS16" s="8">
        <f>'C завтраками| Bed and breakfast'!GM18*0.9</f>
        <v>17595</v>
      </c>
      <c r="GT16" s="8">
        <f>'C завтраками| Bed and breakfast'!GN18*0.9</f>
        <v>17595</v>
      </c>
      <c r="GU16" s="8">
        <f>'C завтраками| Bed and breakfast'!GO18*0.9</f>
        <v>17595</v>
      </c>
      <c r="GV16" s="8">
        <f>'C завтраками| Bed and breakfast'!GP18*0.9</f>
        <v>17595</v>
      </c>
      <c r="GW16" s="8">
        <f>'C завтраками| Bed and breakfast'!GQ18*0.9</f>
        <v>18045</v>
      </c>
      <c r="GX16" s="8">
        <f>'C завтраками| Bed and breakfast'!GR18*0.9</f>
        <v>18045</v>
      </c>
      <c r="GY16" s="8">
        <f>'C завтраками| Bed and breakfast'!GS18*0.9</f>
        <v>19125</v>
      </c>
      <c r="GZ16" s="8">
        <f>'C завтраками| Bed and breakfast'!GT18*0.9</f>
        <v>19125</v>
      </c>
      <c r="HA16" s="8">
        <f>'C завтраками| Bed and breakfast'!GU18*0.9</f>
        <v>18045</v>
      </c>
      <c r="HB16" s="8">
        <f>'C завтраками| Bed and breakfast'!GV18*0.9</f>
        <v>18045</v>
      </c>
      <c r="HC16" s="8">
        <f>'C завтраками| Bed and breakfast'!GW18*0.9</f>
        <v>18045</v>
      </c>
      <c r="HD16" s="8">
        <f>'C завтраками| Bed and breakfast'!GX18*0.9</f>
        <v>18045</v>
      </c>
      <c r="HE16" s="8">
        <f>'C завтраками| Bed and breakfast'!GY18*0.9</f>
        <v>18045</v>
      </c>
      <c r="HF16" s="8">
        <f>'C завтраками| Bed and breakfast'!GZ18*0.9</f>
        <v>19125</v>
      </c>
      <c r="HG16" s="8">
        <f>'C завтраками| Bed and breakfast'!HA18*0.9</f>
        <v>19125</v>
      </c>
      <c r="HH16" s="8">
        <f>'C завтраками| Bed and breakfast'!HB18*0.9</f>
        <v>18045</v>
      </c>
      <c r="HI16" s="8">
        <f>'C завтраками| Bed and breakfast'!HC18*0.9</f>
        <v>18045</v>
      </c>
      <c r="HJ16" s="8">
        <f>'C завтраками| Bed and breakfast'!HD18*0.9</f>
        <v>18045</v>
      </c>
      <c r="HK16" s="8">
        <f>'C завтраками| Bed and breakfast'!HE18*0.9</f>
        <v>18045</v>
      </c>
      <c r="HL16" s="8">
        <f>'C завтраками| Bed and breakfast'!HF18*0.9</f>
        <v>18045</v>
      </c>
      <c r="HM16" s="8">
        <f>'C завтраками| Bed and breakfast'!HG18*0.9</f>
        <v>15885</v>
      </c>
      <c r="HN16" s="8">
        <f>'C завтраками| Bed and breakfast'!HH18*0.9</f>
        <v>19125</v>
      </c>
      <c r="HO16" s="8">
        <f>'C завтраками| Bed and breakfast'!HI18*0.9</f>
        <v>18045</v>
      </c>
      <c r="HP16" s="8">
        <f>'C завтраками| Bed and breakfast'!HJ18*0.9</f>
        <v>18045</v>
      </c>
      <c r="HQ16" s="8">
        <f>'C завтраками| Bed and breakfast'!HK18*0.9</f>
        <v>18045</v>
      </c>
      <c r="HR16" s="8">
        <f>'C завтраками| Bed and breakfast'!HL18*0.9</f>
        <v>18045</v>
      </c>
      <c r="HS16" s="8">
        <f>'C завтраками| Bed and breakfast'!HM18*0.9</f>
        <v>18045</v>
      </c>
      <c r="HT16" s="8">
        <f>'C завтраками| Bed and breakfast'!HN18*0.9</f>
        <v>19125</v>
      </c>
      <c r="HU16" s="8">
        <f>'C завтраками| Bed and breakfast'!HO18*0.9</f>
        <v>19125</v>
      </c>
      <c r="HV16" s="8">
        <f>'C завтраками| Bed and breakfast'!HP18*0.9</f>
        <v>18045</v>
      </c>
      <c r="HW16" s="8">
        <f>'C завтраками| Bed and breakfast'!HQ18*0.9</f>
        <v>18045</v>
      </c>
      <c r="HX16" s="8">
        <f>'C завтраками| Bed and breakfast'!HR18*0.9</f>
        <v>18045</v>
      </c>
      <c r="HY16" s="8">
        <f>'C завтраками| Bed and breakfast'!HS18*0.9</f>
        <v>18045</v>
      </c>
      <c r="HZ16" s="8">
        <f>'C завтраками| Bed and breakfast'!HT18*0.9</f>
        <v>18045</v>
      </c>
      <c r="IA16" s="8">
        <f>'C завтраками| Bed and breakfast'!HU18*0.9</f>
        <v>19125</v>
      </c>
      <c r="IB16" s="8">
        <f>'C завтраками| Bed and breakfast'!HV18*0.9</f>
        <v>19125</v>
      </c>
      <c r="IC16" s="8">
        <f>'C завтраками| Bed and breakfast'!HW18*0.9</f>
        <v>18045</v>
      </c>
      <c r="ID16" s="8">
        <f>'C завтраками| Bed and breakfast'!HX18*0.9</f>
        <v>18045</v>
      </c>
      <c r="IE16" s="8">
        <f>'C завтраками| Bed and breakfast'!HY18*0.9</f>
        <v>18045</v>
      </c>
      <c r="IF16" s="8">
        <f>'C завтраками| Bed and breakfast'!HZ18*0.9</f>
        <v>18045</v>
      </c>
      <c r="IG16" s="8">
        <f>'C завтраками| Bed and breakfast'!IA18*0.9</f>
        <v>18045</v>
      </c>
      <c r="IH16" s="8">
        <f>'C завтраками| Bed and breakfast'!IB18*0.9</f>
        <v>19125</v>
      </c>
      <c r="II16" s="8">
        <f>'C завтраками| Bed and breakfast'!IC18*0.9</f>
        <v>19125</v>
      </c>
      <c r="IJ16" s="8">
        <f>'C завтраками| Bed and breakfast'!ID18*0.9</f>
        <v>16335</v>
      </c>
      <c r="IK16" s="8">
        <f>'C завтраками| Bed and breakfast'!IE18*0.9</f>
        <v>16335</v>
      </c>
      <c r="IL16" s="8">
        <f>'C завтраками| Bed and breakfast'!IF18*0.9</f>
        <v>16335</v>
      </c>
      <c r="IM16" s="8">
        <f>'C завтраками| Bed and breakfast'!IG18*0.9</f>
        <v>16335</v>
      </c>
      <c r="IN16" s="8">
        <f>'C завтраками| Bed and breakfast'!IH18*0.9</f>
        <v>16335</v>
      </c>
      <c r="IO16" s="8">
        <f>'C завтраками| Bed and breakfast'!II18*0.9</f>
        <v>18045</v>
      </c>
      <c r="IP16" s="8">
        <f>'C завтраками| Bed and breakfast'!IJ18*0.9</f>
        <v>18045</v>
      </c>
      <c r="IQ16" s="8">
        <f>'C завтраками| Bed and breakfast'!IK18*0.9</f>
        <v>15885</v>
      </c>
      <c r="IR16" s="8">
        <f>'C завтраками| Bed and breakfast'!IL18*0.9</f>
        <v>15885</v>
      </c>
      <c r="IS16" s="8">
        <f>'C завтраками| Bed and breakfast'!IM18*0.9</f>
        <v>15885</v>
      </c>
      <c r="IT16" s="8">
        <f>'C завтраками| Bed and breakfast'!IN18*0.9</f>
        <v>15885</v>
      </c>
      <c r="IU16" s="8">
        <f>'C завтраками| Bed and breakfast'!IO18*0.9</f>
        <v>15885</v>
      </c>
      <c r="IV16" s="8">
        <f>'C завтраками| Bed and breakfast'!IP18*0.9</f>
        <v>18045</v>
      </c>
      <c r="IW16" s="8">
        <f>'C завтраками| Bed and breakfast'!IQ18*0.9</f>
        <v>18045</v>
      </c>
      <c r="IX16" s="8">
        <f>'C завтраками| Bed and breakfast'!IR18*0.9</f>
        <v>15885</v>
      </c>
      <c r="IY16" s="8">
        <f>'C завтраками| Bed and breakfast'!IS18*0.9</f>
        <v>15885</v>
      </c>
      <c r="IZ16" s="8">
        <f>'C завтраками| Bed and breakfast'!IT18*0.9</f>
        <v>15885</v>
      </c>
      <c r="JA16" s="8">
        <f>'C завтраками| Bed and breakfast'!IU18*0.9</f>
        <v>15885</v>
      </c>
      <c r="JB16" s="8">
        <f>'C завтраками| Bed and breakfast'!IV18*0.9</f>
        <v>15885</v>
      </c>
      <c r="JC16" s="8">
        <f>'C завтраками| Bed and breakfast'!IW18*0.9</f>
        <v>18045</v>
      </c>
      <c r="JD16" s="8">
        <f>'C завтраками| Bed and breakfast'!IX18*0.9</f>
        <v>18045</v>
      </c>
      <c r="JE16" s="8">
        <f>'C завтраками| Bed and breakfast'!IY18*0.9</f>
        <v>15885</v>
      </c>
      <c r="JF16" s="8">
        <f>'C завтраками| Bed and breakfast'!IZ18*0.9</f>
        <v>15885</v>
      </c>
      <c r="JG16" s="8">
        <f>'C завтраками| Bed and breakfast'!JA18*0.9</f>
        <v>15885</v>
      </c>
      <c r="JH16" s="8">
        <f>'C завтраками| Bed and breakfast'!JB18*0.9</f>
        <v>15885</v>
      </c>
      <c r="JI16" s="8">
        <f>'C завтраками| Bed and breakfast'!JC18*0.9</f>
        <v>15885</v>
      </c>
      <c r="JJ16" s="8">
        <f>'C завтраками| Bed and breakfast'!JD18*0.9</f>
        <v>18045</v>
      </c>
      <c r="JK16" s="8">
        <f>'C завтраками| Bed and breakfast'!JE18*0.9</f>
        <v>18045</v>
      </c>
      <c r="JL16" s="8">
        <f>'C завтраками| Bed and breakfast'!JF18*0.9</f>
        <v>15885</v>
      </c>
      <c r="JM16" s="8">
        <f>'C завтраками| Bed and breakfast'!JG18*0.9</f>
        <v>15885</v>
      </c>
      <c r="JN16" s="8">
        <f>'C завтраками| Bed and breakfast'!JH18*0.9</f>
        <v>15885</v>
      </c>
      <c r="JO16" s="8">
        <f>'C завтраками| Bed and breakfast'!JI18*0.9</f>
        <v>15885</v>
      </c>
      <c r="JP16" s="8">
        <f>'C завтраками| Bed and breakfast'!JJ18*0.9</f>
        <v>15885</v>
      </c>
      <c r="JQ16" s="8">
        <f>'C завтраками| Bed and breakfast'!JK18*0.9</f>
        <v>18045</v>
      </c>
      <c r="JR16" s="8">
        <f>'C завтраками| Bed and breakfast'!JL18*0.9</f>
        <v>18045</v>
      </c>
      <c r="JS16" s="8">
        <f>'C завтраками| Bed and breakfast'!JM18*0.9</f>
        <v>16965</v>
      </c>
      <c r="JT16" s="8">
        <f>'C завтраками| Bed and breakfast'!JN18*0.9</f>
        <v>16965</v>
      </c>
      <c r="JU16" s="8">
        <f>'C завтраками| Bed and breakfast'!JO18*0.9</f>
        <v>16965</v>
      </c>
      <c r="JV16" s="8">
        <f>'C завтраками| Bed and breakfast'!JP18*0.9</f>
        <v>16965</v>
      </c>
    </row>
    <row r="17" spans="1:282" s="53" customFormat="1" x14ac:dyDescent="0.2">
      <c r="A17" s="88">
        <f>A8</f>
        <v>2</v>
      </c>
      <c r="B17" s="8" t="e">
        <f>'C завтраками| Bed and breakfast'!#REF!*0.9</f>
        <v>#REF!</v>
      </c>
      <c r="C17" s="8" t="e">
        <f>'C завтраками| Bed and breakfast'!#REF!*0.9</f>
        <v>#REF!</v>
      </c>
      <c r="D17" s="8" t="e">
        <f>'C завтраками| Bed and breakfast'!#REF!*0.9</f>
        <v>#REF!</v>
      </c>
      <c r="E17" s="8" t="e">
        <f>'C завтраками| Bed and breakfast'!#REF!*0.9</f>
        <v>#REF!</v>
      </c>
      <c r="F17" s="8" t="e">
        <f>'C завтраками| Bed and breakfast'!#REF!*0.9</f>
        <v>#REF!</v>
      </c>
      <c r="G17" s="8" t="e">
        <f>'C завтраками| Bed and breakfast'!#REF!*0.9</f>
        <v>#REF!</v>
      </c>
      <c r="H17" s="8">
        <f>'C завтраками| Bed and breakfast'!B19*0.9</f>
        <v>38250</v>
      </c>
      <c r="I17" s="8">
        <f>'C завтраками| Bed and breakfast'!C19*0.9</f>
        <v>51300</v>
      </c>
      <c r="J17" s="8">
        <f>'C завтраками| Bed and breakfast'!D19*0.9</f>
        <v>51300</v>
      </c>
      <c r="K17" s="8">
        <f>'C завтраками| Bed and breakfast'!E19*0.9</f>
        <v>51300</v>
      </c>
      <c r="L17" s="8">
        <f>'C завтраками| Bed and breakfast'!F19*0.9</f>
        <v>45000</v>
      </c>
      <c r="M17" s="8">
        <f>'C завтраками| Bed and breakfast'!G19*0.9</f>
        <v>45000</v>
      </c>
      <c r="N17" s="8">
        <f>'C завтраками| Bed and breakfast'!H19*0.9</f>
        <v>45000</v>
      </c>
      <c r="O17" s="8">
        <f>'C завтраками| Bed and breakfast'!I19*0.9</f>
        <v>45000</v>
      </c>
      <c r="P17" s="8">
        <f>'C завтраками| Bed and breakfast'!J19*0.9</f>
        <v>45000</v>
      </c>
      <c r="Q17" s="8">
        <f>'C завтраками| Bed and breakfast'!K19*0.9</f>
        <v>45000</v>
      </c>
      <c r="R17" s="8">
        <f>'C завтраками| Bed and breakfast'!L19*0.9</f>
        <v>37260</v>
      </c>
      <c r="S17" s="8">
        <f>'C завтраками| Bed and breakfast'!M19*0.9</f>
        <v>22410</v>
      </c>
      <c r="T17" s="8">
        <f>'C завтраками| Bed and breakfast'!N19*0.9</f>
        <v>22410</v>
      </c>
      <c r="U17" s="8">
        <f>'C завтраками| Bed and breakfast'!O19*0.9</f>
        <v>22410</v>
      </c>
      <c r="V17" s="8">
        <f>'C завтраками| Bed and breakfast'!P19*0.9</f>
        <v>22410</v>
      </c>
      <c r="W17" s="8">
        <f>'C завтраками| Bed and breakfast'!Q19*0.9</f>
        <v>22410</v>
      </c>
      <c r="X17" s="8">
        <f>'C завтраками| Bed and breakfast'!R19*0.9</f>
        <v>24210</v>
      </c>
      <c r="Y17" s="8">
        <f>'C завтраками| Bed and breakfast'!S19*0.9</f>
        <v>24210</v>
      </c>
      <c r="Z17" s="8">
        <f>'C завтраками| Bed and breakfast'!T19*0.9</f>
        <v>24210</v>
      </c>
      <c r="AA17" s="8">
        <f>'C завтраками| Bed and breakfast'!U19*0.9</f>
        <v>24210</v>
      </c>
      <c r="AB17" s="8">
        <f>'C завтраками| Bed and breakfast'!V19*0.9</f>
        <v>24210</v>
      </c>
      <c r="AC17" s="8">
        <f>'C завтраками| Bed and breakfast'!W19*0.9</f>
        <v>22410</v>
      </c>
      <c r="AD17" s="8">
        <f>'C завтраками| Bed and breakfast'!X19*0.9</f>
        <v>22410</v>
      </c>
      <c r="AE17" s="8">
        <f>'C завтраками| Bed and breakfast'!Y19*0.9</f>
        <v>22410</v>
      </c>
      <c r="AF17" s="8">
        <f>'C завтраками| Bed and breakfast'!Z19*0.9</f>
        <v>22410</v>
      </c>
      <c r="AG17" s="8">
        <f>'C завтраками| Bed and breakfast'!AA19*0.9</f>
        <v>22410</v>
      </c>
      <c r="AH17" s="8">
        <f>'C завтраками| Bed and breakfast'!AB19*0.9</f>
        <v>26010</v>
      </c>
      <c r="AI17" s="8">
        <f>'C завтраками| Bed and breakfast'!AC19*0.9</f>
        <v>26010</v>
      </c>
      <c r="AJ17" s="8">
        <f>'C завтраками| Bed and breakfast'!AD19*0.9</f>
        <v>26010</v>
      </c>
      <c r="AK17" s="8">
        <f>'C завтраками| Bed and breakfast'!AE19*0.9</f>
        <v>26010</v>
      </c>
      <c r="AL17" s="8">
        <f>'C завтраками| Bed and breakfast'!AF19*0.9</f>
        <v>26010</v>
      </c>
      <c r="AM17" s="8">
        <f>'C завтраками| Bed and breakfast'!AG19*0.9</f>
        <v>27810</v>
      </c>
      <c r="AN17" s="8">
        <f>'C завтраками| Bed and breakfast'!AH19*0.9</f>
        <v>30060</v>
      </c>
      <c r="AO17" s="8">
        <f>'C завтраками| Bed and breakfast'!AI19*0.9</f>
        <v>30510</v>
      </c>
      <c r="AP17" s="8">
        <f>'C завтраками| Bed and breakfast'!AJ19*0.9</f>
        <v>30510</v>
      </c>
      <c r="AQ17" s="8">
        <f>'C завтраками| Bed and breakfast'!AK19*0.9</f>
        <v>30510</v>
      </c>
      <c r="AR17" s="8">
        <f>'C завтраками| Bed and breakfast'!AL19*0.9</f>
        <v>30510</v>
      </c>
      <c r="AS17" s="8">
        <f>'C завтраками| Bed and breakfast'!AM19*0.9</f>
        <v>30510</v>
      </c>
      <c r="AT17" s="8">
        <f>'C завтраками| Bed and breakfast'!AN19*0.9</f>
        <v>30510</v>
      </c>
      <c r="AU17" s="8">
        <f>'C завтраками| Bed and breakfast'!AO19*0.9</f>
        <v>30510</v>
      </c>
      <c r="AV17" s="8">
        <f>'C завтраками| Bed and breakfast'!AP19*0.9</f>
        <v>30510</v>
      </c>
      <c r="AW17" s="8">
        <f>'C завтраками| Bed and breakfast'!AQ19*0.9</f>
        <v>30510</v>
      </c>
      <c r="AX17" s="8">
        <f>'C завтраками| Bed and breakfast'!AR19*0.9</f>
        <v>30510</v>
      </c>
      <c r="AY17" s="8">
        <f>'C завтраками| Bed and breakfast'!AS19*0.9</f>
        <v>28710</v>
      </c>
      <c r="AZ17" s="8">
        <f>'C завтраками| Bed and breakfast'!AT19*0.9</f>
        <v>28710</v>
      </c>
      <c r="BA17" s="8">
        <f>'C завтраками| Bed and breakfast'!AU19*0.9</f>
        <v>30510</v>
      </c>
      <c r="BB17" s="8">
        <f>'C завтраками| Bed and breakfast'!AV19*0.9</f>
        <v>30510</v>
      </c>
      <c r="BC17" s="8">
        <f>'C завтраками| Bed and breakfast'!AW19*0.9</f>
        <v>32310</v>
      </c>
      <c r="BD17" s="8">
        <f>'C завтраками| Bed and breakfast'!AX19*0.9</f>
        <v>34560</v>
      </c>
      <c r="BE17" s="8">
        <f>'C завтраками| Bed and breakfast'!AY19*0.9</f>
        <v>34560</v>
      </c>
      <c r="BF17" s="8">
        <f>'C завтраками| Bed and breakfast'!AZ19*0.9</f>
        <v>34560</v>
      </c>
      <c r="BG17" s="8">
        <f>'C завтраками| Bed and breakfast'!BA19*0.9</f>
        <v>34560</v>
      </c>
      <c r="BH17" s="8">
        <f>'C завтраками| Bed and breakfast'!BB19*0.9</f>
        <v>36810</v>
      </c>
      <c r="BI17" s="8">
        <f>'C завтраками| Bed and breakfast'!BC19*0.9</f>
        <v>39510</v>
      </c>
      <c r="BJ17" s="8">
        <f>'C завтраками| Bed and breakfast'!BD19*0.9</f>
        <v>39510</v>
      </c>
      <c r="BK17" s="8">
        <f>'C завтраками| Bed and breakfast'!BE19*0.9</f>
        <v>36810</v>
      </c>
      <c r="BL17" s="8">
        <f>'C завтраками| Bed and breakfast'!BF19*0.9</f>
        <v>32310</v>
      </c>
      <c r="BM17" s="8">
        <f>'C завтраками| Bed and breakfast'!BG19*0.9</f>
        <v>32310</v>
      </c>
      <c r="BN17" s="8">
        <f>'C завтраками| Bed and breakfast'!BH19*0.9</f>
        <v>34560</v>
      </c>
      <c r="BO17" s="8">
        <f>'C завтраками| Bed and breakfast'!BI19*0.9</f>
        <v>34560</v>
      </c>
      <c r="BP17" s="8">
        <f>'C завтраками| Bed and breakfast'!BJ19*0.9</f>
        <v>26910</v>
      </c>
      <c r="BQ17" s="8">
        <f>'C завтраками| Bed and breakfast'!BK19*0.9</f>
        <v>27315</v>
      </c>
      <c r="BR17" s="8">
        <f>'C завтраками| Bed and breakfast'!BL19*0.9</f>
        <v>27315</v>
      </c>
      <c r="BS17" s="8">
        <f>'C завтраками| Bed and breakfast'!BM19*0.9</f>
        <v>27315</v>
      </c>
      <c r="BT17" s="8">
        <f>'C завтраками| Bed and breakfast'!BN19*0.9</f>
        <v>25965</v>
      </c>
      <c r="BU17" s="8">
        <f>'C завтраками| Bed and breakfast'!BO19*0.9</f>
        <v>25965</v>
      </c>
      <c r="BV17" s="8">
        <f>'C завтраками| Bed and breakfast'!BP19*0.9</f>
        <v>27315</v>
      </c>
      <c r="BW17" s="8">
        <f>'C завтраками| Bed and breakfast'!BQ19*0.9</f>
        <v>27315</v>
      </c>
      <c r="BX17" s="8">
        <f>'C завтраками| Bed and breakfast'!BR19*0.9</f>
        <v>27315</v>
      </c>
      <c r="BY17" s="8">
        <f>'C завтраками| Bed and breakfast'!BS19*0.9</f>
        <v>25965</v>
      </c>
      <c r="BZ17" s="8">
        <f>'C завтраками| Bed and breakfast'!BT19*0.9</f>
        <v>25965</v>
      </c>
      <c r="CA17" s="8">
        <f>'C завтраками| Bed and breakfast'!BU19*0.9</f>
        <v>25965</v>
      </c>
      <c r="CB17" s="8">
        <f>'C завтраками| Bed and breakfast'!BV19*0.9</f>
        <v>25965</v>
      </c>
      <c r="CC17" s="8">
        <f>'C завтраками| Bed and breakfast'!BW19*0.9</f>
        <v>25965</v>
      </c>
      <c r="CD17" s="8">
        <f>'C завтраками| Bed and breakfast'!BX19*0.9</f>
        <v>25965</v>
      </c>
      <c r="CE17" s="8">
        <f>'C завтраками| Bed and breakfast'!BY19*0.9</f>
        <v>25965</v>
      </c>
      <c r="CF17" s="8">
        <f>'C завтраками| Bed and breakfast'!BZ19*0.9</f>
        <v>25965</v>
      </c>
      <c r="CG17" s="8">
        <f>'C завтраками| Bed and breakfast'!CA19*0.9</f>
        <v>25965</v>
      </c>
      <c r="CH17" s="8">
        <f>'C завтраками| Bed and breakfast'!CB19*0.9</f>
        <v>25965</v>
      </c>
      <c r="CI17" s="8">
        <f>'C завтраками| Bed and breakfast'!CC19*0.9</f>
        <v>25965</v>
      </c>
      <c r="CJ17" s="8">
        <f>'C завтраками| Bed and breakfast'!CD19*0.9</f>
        <v>25965</v>
      </c>
      <c r="CK17" s="8">
        <f>'C завтраками| Bed and breakfast'!CE19*0.9</f>
        <v>25965</v>
      </c>
      <c r="CL17" s="8">
        <f>'C завтраками| Bed and breakfast'!CF19*0.9</f>
        <v>25965</v>
      </c>
      <c r="CM17" s="8">
        <f>'C завтраками| Bed and breakfast'!CG19*0.9</f>
        <v>25965</v>
      </c>
      <c r="CN17" s="8">
        <f>'C завтраками| Bed and breakfast'!CH19*0.9</f>
        <v>25965</v>
      </c>
      <c r="CO17" s="8">
        <f>'C завтраками| Bed and breakfast'!CI19*0.9</f>
        <v>25965</v>
      </c>
      <c r="CP17" s="8">
        <f>'C завтраками| Bed and breakfast'!CJ19*0.9</f>
        <v>25965</v>
      </c>
      <c r="CQ17" s="8">
        <f>'C завтраками| Bed and breakfast'!CK19*0.9</f>
        <v>25965</v>
      </c>
      <c r="CR17" s="8">
        <f>'C завтраками| Bed and breakfast'!CL19*0.9</f>
        <v>25965</v>
      </c>
      <c r="CS17" s="8">
        <f>'C завтраками| Bed and breakfast'!CM19*0.9</f>
        <v>25965</v>
      </c>
      <c r="CT17" s="8">
        <f>'C завтраками| Bed and breakfast'!CN19*0.9</f>
        <v>25965</v>
      </c>
      <c r="CU17" s="8">
        <f>'C завтраками| Bed and breakfast'!CO19*0.9</f>
        <v>25965</v>
      </c>
      <c r="CV17" s="8">
        <f>'C завтраками| Bed and breakfast'!CP19*0.9</f>
        <v>17550</v>
      </c>
      <c r="CW17" s="8">
        <f>'C завтраками| Bed and breakfast'!CQ19*0.9</f>
        <v>17550</v>
      </c>
      <c r="CX17" s="8">
        <f>'C завтраками| Bed and breakfast'!CR19*0.9</f>
        <v>18000</v>
      </c>
      <c r="CY17" s="8">
        <f>'C завтраками| Bed and breakfast'!CS19*0.9</f>
        <v>18000</v>
      </c>
      <c r="CZ17" s="8">
        <f>'C завтраками| Bed and breakfast'!CT19*0.9</f>
        <v>17550</v>
      </c>
      <c r="DA17" s="8">
        <f>'C завтраками| Bed and breakfast'!CU19*0.9</f>
        <v>17550</v>
      </c>
      <c r="DB17" s="8">
        <f>'C завтраками| Bed and breakfast'!CV19*0.9</f>
        <v>17550</v>
      </c>
      <c r="DC17" s="8">
        <f>'C завтраками| Bed and breakfast'!CW19*0.9</f>
        <v>17550</v>
      </c>
      <c r="DD17" s="8">
        <f>'C завтраками| Bed and breakfast'!CX19*0.9</f>
        <v>17550</v>
      </c>
      <c r="DE17" s="8">
        <f>'C завтраками| Bed and breakfast'!CY19*0.9</f>
        <v>18000</v>
      </c>
      <c r="DF17" s="8">
        <f>'C завтраками| Bed and breakfast'!CZ19*0.9</f>
        <v>18000</v>
      </c>
      <c r="DG17" s="8">
        <f>'C завтраками| Bed and breakfast'!DA19*0.9</f>
        <v>17550</v>
      </c>
      <c r="DH17" s="8">
        <f>'C завтраками| Bed and breakfast'!DB19*0.9</f>
        <v>17550</v>
      </c>
      <c r="DI17" s="8">
        <f>'C завтраками| Bed and breakfast'!DC19*0.9</f>
        <v>17550</v>
      </c>
      <c r="DJ17" s="8">
        <f>'C завтраками| Bed and breakfast'!DD19*0.9</f>
        <v>16650</v>
      </c>
      <c r="DK17" s="8">
        <f>'C завтраками| Bed and breakfast'!DE19*0.9</f>
        <v>16650</v>
      </c>
      <c r="DL17" s="8">
        <f>'C завтраками| Bed and breakfast'!DF19*0.9</f>
        <v>17280</v>
      </c>
      <c r="DM17" s="8">
        <f>'C завтраками| Bed and breakfast'!DG19*0.9</f>
        <v>17280</v>
      </c>
      <c r="DN17" s="8">
        <f>'C завтраками| Bed and breakfast'!DH19*0.9</f>
        <v>16650</v>
      </c>
      <c r="DO17" s="8">
        <f>'C завтраками| Bed and breakfast'!DI19*0.9</f>
        <v>16650</v>
      </c>
      <c r="DP17" s="8">
        <f>'C завтраками| Bed and breakfast'!DJ19*0.9</f>
        <v>16650</v>
      </c>
      <c r="DQ17" s="8">
        <f>'C завтраками| Bed and breakfast'!DK19*0.9</f>
        <v>16650</v>
      </c>
      <c r="DR17" s="8">
        <f>'C завтраками| Bed and breakfast'!DL19*0.9</f>
        <v>16650</v>
      </c>
      <c r="DS17" s="8">
        <f>'C завтраками| Bed and breakfast'!DM19*0.9</f>
        <v>17280</v>
      </c>
      <c r="DT17" s="8">
        <f>'C завтраками| Bed and breakfast'!DN19*0.9</f>
        <v>17280</v>
      </c>
      <c r="DU17" s="8">
        <f>'C завтраками| Bed and breakfast'!DO19*0.9</f>
        <v>16650</v>
      </c>
      <c r="DV17" s="8">
        <f>'C завтраками| Bed and breakfast'!DP19*0.9</f>
        <v>16650</v>
      </c>
      <c r="DW17" s="8">
        <f>'C завтраками| Bed and breakfast'!DQ19*0.9</f>
        <v>16650</v>
      </c>
      <c r="DX17" s="8">
        <f>'C завтраками| Bed and breakfast'!DR19*0.9</f>
        <v>16650</v>
      </c>
      <c r="DY17" s="8">
        <f>'C завтраками| Bed and breakfast'!DS19*0.9</f>
        <v>17550</v>
      </c>
      <c r="DZ17" s="8">
        <f>'C завтраками| Bed and breakfast'!DT19*0.9</f>
        <v>17280</v>
      </c>
      <c r="EA17" s="8">
        <f>'C завтраками| Bed and breakfast'!DU19*0.9</f>
        <v>17280</v>
      </c>
      <c r="EB17" s="8">
        <f>'C завтраками| Bed and breakfast'!DV19*0.9</f>
        <v>17280</v>
      </c>
      <c r="EC17" s="8">
        <f>'C завтраками| Bed and breakfast'!DW19*0.9</f>
        <v>16200</v>
      </c>
      <c r="ED17" s="8">
        <f>'C завтраками| Bed and breakfast'!DX19*0.9</f>
        <v>16200</v>
      </c>
      <c r="EE17" s="8">
        <f>'C завтраками| Bed and breakfast'!DY19*0.9</f>
        <v>16200</v>
      </c>
      <c r="EF17" s="8">
        <f>'C завтраками| Bed and breakfast'!DZ19*0.9</f>
        <v>16200</v>
      </c>
      <c r="EG17" s="8">
        <f>'C завтраками| Bed and breakfast'!EA19*0.9</f>
        <v>16200</v>
      </c>
      <c r="EH17" s="8">
        <f>'C завтраками| Bed and breakfast'!EB19*0.9</f>
        <v>17280</v>
      </c>
      <c r="EI17" s="8">
        <f>'C завтраками| Bed and breakfast'!EC19*0.9</f>
        <v>17280</v>
      </c>
      <c r="EJ17" s="8">
        <f>'C завтраками| Bed and breakfast'!ED19*0.9</f>
        <v>17280</v>
      </c>
      <c r="EK17" s="8">
        <f>'C завтраками| Bed and breakfast'!EE19*0.9</f>
        <v>15930</v>
      </c>
      <c r="EL17" s="8">
        <f>'C завтраками| Bed and breakfast'!EF19*0.9</f>
        <v>15930</v>
      </c>
      <c r="EM17" s="8">
        <f>'C завтраками| Bed and breakfast'!EG19*0.9</f>
        <v>15930</v>
      </c>
      <c r="EN17" s="8">
        <f>'C завтраками| Bed and breakfast'!EH19*0.9</f>
        <v>16200</v>
      </c>
      <c r="EO17" s="8">
        <f>'C завтраками| Bed and breakfast'!EI19*0.9</f>
        <v>16200</v>
      </c>
      <c r="EP17" s="8">
        <f>'C завтраками| Bed and breakfast'!EJ19*0.9</f>
        <v>15930</v>
      </c>
      <c r="EQ17" s="8">
        <f>'C завтраками| Bed and breakfast'!EK19*0.9</f>
        <v>15930</v>
      </c>
      <c r="ER17" s="8">
        <f>'C завтраками| Bed and breakfast'!EL19*0.9</f>
        <v>15930</v>
      </c>
      <c r="ES17" s="8">
        <f>'C завтраками| Bed and breakfast'!EM19*0.9</f>
        <v>15930</v>
      </c>
      <c r="ET17" s="8">
        <f>'C завтраками| Bed and breakfast'!EN19*0.9</f>
        <v>15930</v>
      </c>
      <c r="EU17" s="8">
        <f>'C завтраками| Bed and breakfast'!EO19*0.9</f>
        <v>16200</v>
      </c>
      <c r="EV17" s="8">
        <f>'C завтраками| Bed and breakfast'!EP19*0.9</f>
        <v>16200</v>
      </c>
      <c r="EW17" s="8">
        <f>'C завтраками| Bed and breakfast'!EQ19*0.9</f>
        <v>15930</v>
      </c>
      <c r="EX17" s="8">
        <f>'C завтраками| Bed and breakfast'!ER19*0.9</f>
        <v>15930</v>
      </c>
      <c r="EY17" s="8">
        <f>'C завтраками| Bed and breakfast'!ES19*0.9</f>
        <v>15930</v>
      </c>
      <c r="EZ17" s="8">
        <f>'C завтраками| Bed and breakfast'!ET19*0.9</f>
        <v>15930</v>
      </c>
      <c r="FA17" s="8">
        <f>'C завтраками| Bed and breakfast'!EU19*0.9</f>
        <v>15930</v>
      </c>
      <c r="FB17" s="8">
        <f>'C завтраками| Bed and breakfast'!EV19*0.9</f>
        <v>16200</v>
      </c>
      <c r="FC17" s="8">
        <f>'C завтраками| Bed and breakfast'!EW19*0.9</f>
        <v>16200</v>
      </c>
      <c r="FD17" s="8">
        <f>'C завтраками| Bed and breakfast'!EX19*0.9</f>
        <v>17550</v>
      </c>
      <c r="FE17" s="8">
        <f>'C завтраками| Bed and breakfast'!EY19*0.9</f>
        <v>16200</v>
      </c>
      <c r="FF17" s="8">
        <f>'C завтраками| Bed and breakfast'!EZ19*0.9</f>
        <v>16200</v>
      </c>
      <c r="FG17" s="8">
        <f>'C завтраками| Bed and breakfast'!FA19*0.9</f>
        <v>16200</v>
      </c>
      <c r="FH17" s="8">
        <f>'C завтраками| Bed and breakfast'!FB19*0.9</f>
        <v>16200</v>
      </c>
      <c r="FI17" s="8">
        <f>'C завтраками| Bed and breakfast'!FC19*0.9</f>
        <v>22950</v>
      </c>
      <c r="FJ17" s="8">
        <f>'C завтраками| Bed and breakfast'!FD19*0.9</f>
        <v>22950</v>
      </c>
      <c r="FK17" s="8">
        <f>'C завтраками| Bed and breakfast'!FE19*0.9</f>
        <v>22950</v>
      </c>
      <c r="FL17" s="8">
        <f>'C завтраками| Bed and breakfast'!FF19*0.9</f>
        <v>22950</v>
      </c>
      <c r="FM17" s="8">
        <f>'C завтраками| Bed and breakfast'!FG19*0.9</f>
        <v>22950</v>
      </c>
      <c r="FN17" s="8">
        <f>'C завтраками| Bed and breakfast'!FH19*0.9</f>
        <v>22950</v>
      </c>
      <c r="FO17" s="8">
        <f>'C завтраками| Bed and breakfast'!FI19*0.9</f>
        <v>22950</v>
      </c>
      <c r="FP17" s="8">
        <f>'C завтраками| Bed and breakfast'!FJ19*0.9</f>
        <v>22950</v>
      </c>
      <c r="FQ17" s="8">
        <f>'C завтраками| Bed and breakfast'!FK19*0.9</f>
        <v>22950</v>
      </c>
      <c r="FR17" s="8">
        <f>'C завтраками| Bed and breakfast'!FL19*0.9</f>
        <v>22950</v>
      </c>
      <c r="FS17" s="8">
        <f>'C завтраками| Bed and breakfast'!FM19*0.9</f>
        <v>22950</v>
      </c>
      <c r="FT17" s="8">
        <f>'C завтраками| Bed and breakfast'!FN19*0.9</f>
        <v>22950</v>
      </c>
      <c r="FU17" s="8">
        <f>'C завтраками| Bed and breakfast'!FO19*0.9</f>
        <v>22950</v>
      </c>
      <c r="FV17" s="8">
        <f>'C завтраками| Bed and breakfast'!FP19*0.9</f>
        <v>22950</v>
      </c>
      <c r="FW17" s="8">
        <f>'C завтраками| Bed and breakfast'!FQ19*0.9</f>
        <v>22950</v>
      </c>
      <c r="FX17" s="8">
        <f>'C завтраками| Bed and breakfast'!FR19*0.9</f>
        <v>22950</v>
      </c>
      <c r="FY17" s="8">
        <f>'C завтраками| Bed and breakfast'!FS19*0.9</f>
        <v>22950</v>
      </c>
      <c r="FZ17" s="8">
        <f>'C завтраками| Bed and breakfast'!FT19*0.9</f>
        <v>22950</v>
      </c>
      <c r="GA17" s="8">
        <f>'C завтраками| Bed and breakfast'!FU19*0.9</f>
        <v>22950</v>
      </c>
      <c r="GB17" s="8">
        <f>'C завтраками| Bed and breakfast'!FV19*0.9</f>
        <v>22950</v>
      </c>
      <c r="GC17" s="8">
        <f>'C завтраками| Bed and breakfast'!FW19*0.9</f>
        <v>22950</v>
      </c>
      <c r="GD17" s="8">
        <f>'C завтраками| Bed and breakfast'!FX19*0.9</f>
        <v>22950</v>
      </c>
      <c r="GE17" s="8">
        <f>'C завтраками| Bed and breakfast'!FY19*0.9</f>
        <v>22950</v>
      </c>
      <c r="GF17" s="8">
        <f>'C завтраками| Bed and breakfast'!FZ19*0.9</f>
        <v>22950</v>
      </c>
      <c r="GG17" s="8">
        <f>'C завтраками| Bed and breakfast'!GA19*0.9</f>
        <v>16200</v>
      </c>
      <c r="GH17" s="8">
        <f>'C завтраками| Bed and breakfast'!GB19*0.9</f>
        <v>16200</v>
      </c>
      <c r="GI17" s="8">
        <f>'C завтраками| Bed and breakfast'!GC19*0.9</f>
        <v>24660</v>
      </c>
      <c r="GJ17" s="8">
        <f>'C завтраками| Bed and breakfast'!GD19*0.9</f>
        <v>24660</v>
      </c>
      <c r="GK17" s="8">
        <f>'C завтраками| Bed and breakfast'!GE19*0.9</f>
        <v>24660</v>
      </c>
      <c r="GL17" s="8">
        <f>'C завтраками| Bed and breakfast'!GF19*0.9</f>
        <v>24660</v>
      </c>
      <c r="GM17" s="8">
        <f>'C завтраками| Bed and breakfast'!GG19*0.9</f>
        <v>24660</v>
      </c>
      <c r="GN17" s="8">
        <f>'C завтраками| Bed and breakfast'!GH19*0.9</f>
        <v>24660</v>
      </c>
      <c r="GO17" s="8">
        <f>'C завтраками| Bed and breakfast'!GI19*0.9</f>
        <v>24660</v>
      </c>
      <c r="GP17" s="8">
        <f>'C завтраками| Bed and breakfast'!GJ19*0.9</f>
        <v>24660</v>
      </c>
      <c r="GQ17" s="8">
        <f>'C завтраками| Bed and breakfast'!GK19*0.9</f>
        <v>24660</v>
      </c>
      <c r="GR17" s="8">
        <f>'C завтраками| Bed and breakfast'!GL19*0.9</f>
        <v>24660</v>
      </c>
      <c r="GS17" s="8">
        <f>'C завтраками| Bed and breakfast'!GM19*0.9</f>
        <v>19260</v>
      </c>
      <c r="GT17" s="8">
        <f>'C завтраками| Bed and breakfast'!GN19*0.9</f>
        <v>19260</v>
      </c>
      <c r="GU17" s="8">
        <f>'C завтраками| Bed and breakfast'!GO19*0.9</f>
        <v>19260</v>
      </c>
      <c r="GV17" s="8">
        <f>'C завтраками| Bed and breakfast'!GP19*0.9</f>
        <v>19260</v>
      </c>
      <c r="GW17" s="8">
        <f>'C завтраками| Bed and breakfast'!GQ19*0.9</f>
        <v>19710</v>
      </c>
      <c r="GX17" s="8">
        <f>'C завтраками| Bed and breakfast'!GR19*0.9</f>
        <v>19710</v>
      </c>
      <c r="GY17" s="8">
        <f>'C завтраками| Bed and breakfast'!GS19*0.9</f>
        <v>20790</v>
      </c>
      <c r="GZ17" s="8">
        <f>'C завтраками| Bed and breakfast'!GT19*0.9</f>
        <v>20790</v>
      </c>
      <c r="HA17" s="8">
        <f>'C завтраками| Bed and breakfast'!GU19*0.9</f>
        <v>19710</v>
      </c>
      <c r="HB17" s="8">
        <f>'C завтраками| Bed and breakfast'!GV19*0.9</f>
        <v>19710</v>
      </c>
      <c r="HC17" s="8">
        <f>'C завтраками| Bed and breakfast'!GW19*0.9</f>
        <v>19710</v>
      </c>
      <c r="HD17" s="8">
        <f>'C завтраками| Bed and breakfast'!GX19*0.9</f>
        <v>19710</v>
      </c>
      <c r="HE17" s="8">
        <f>'C завтраками| Bed and breakfast'!GY19*0.9</f>
        <v>19710</v>
      </c>
      <c r="HF17" s="8">
        <f>'C завтраками| Bed and breakfast'!GZ19*0.9</f>
        <v>20790</v>
      </c>
      <c r="HG17" s="8">
        <f>'C завтраками| Bed and breakfast'!HA19*0.9</f>
        <v>20790</v>
      </c>
      <c r="HH17" s="8">
        <f>'C завтраками| Bed and breakfast'!HB19*0.9</f>
        <v>19710</v>
      </c>
      <c r="HI17" s="8">
        <f>'C завтраками| Bed and breakfast'!HC19*0.9</f>
        <v>19710</v>
      </c>
      <c r="HJ17" s="8">
        <f>'C завтраками| Bed and breakfast'!HD19*0.9</f>
        <v>19710</v>
      </c>
      <c r="HK17" s="8">
        <f>'C завтраками| Bed and breakfast'!HE19*0.9</f>
        <v>19710</v>
      </c>
      <c r="HL17" s="8">
        <f>'C завтраками| Bed and breakfast'!HF19*0.9</f>
        <v>19710</v>
      </c>
      <c r="HM17" s="8">
        <f>'C завтраками| Bed and breakfast'!HG19*0.9</f>
        <v>17550</v>
      </c>
      <c r="HN17" s="8">
        <f>'C завтраками| Bed and breakfast'!HH19*0.9</f>
        <v>20790</v>
      </c>
      <c r="HO17" s="8">
        <f>'C завтраками| Bed and breakfast'!HI19*0.9</f>
        <v>19710</v>
      </c>
      <c r="HP17" s="8">
        <f>'C завтраками| Bed and breakfast'!HJ19*0.9</f>
        <v>19710</v>
      </c>
      <c r="HQ17" s="8">
        <f>'C завтраками| Bed and breakfast'!HK19*0.9</f>
        <v>19710</v>
      </c>
      <c r="HR17" s="8">
        <f>'C завтраками| Bed and breakfast'!HL19*0.9</f>
        <v>19710</v>
      </c>
      <c r="HS17" s="8">
        <f>'C завтраками| Bed and breakfast'!HM19*0.9</f>
        <v>19710</v>
      </c>
      <c r="HT17" s="8">
        <f>'C завтраками| Bed and breakfast'!HN19*0.9</f>
        <v>20790</v>
      </c>
      <c r="HU17" s="8">
        <f>'C завтраками| Bed and breakfast'!HO19*0.9</f>
        <v>20790</v>
      </c>
      <c r="HV17" s="8">
        <f>'C завтраками| Bed and breakfast'!HP19*0.9</f>
        <v>19710</v>
      </c>
      <c r="HW17" s="8">
        <f>'C завтраками| Bed and breakfast'!HQ19*0.9</f>
        <v>19710</v>
      </c>
      <c r="HX17" s="8">
        <f>'C завтраками| Bed and breakfast'!HR19*0.9</f>
        <v>19710</v>
      </c>
      <c r="HY17" s="8">
        <f>'C завтраками| Bed and breakfast'!HS19*0.9</f>
        <v>19710</v>
      </c>
      <c r="HZ17" s="8">
        <f>'C завтраками| Bed and breakfast'!HT19*0.9</f>
        <v>19710</v>
      </c>
      <c r="IA17" s="8">
        <f>'C завтраками| Bed and breakfast'!HU19*0.9</f>
        <v>20790</v>
      </c>
      <c r="IB17" s="8">
        <f>'C завтраками| Bed and breakfast'!HV19*0.9</f>
        <v>20790</v>
      </c>
      <c r="IC17" s="8">
        <f>'C завтраками| Bed and breakfast'!HW19*0.9</f>
        <v>19710</v>
      </c>
      <c r="ID17" s="8">
        <f>'C завтраками| Bed and breakfast'!HX19*0.9</f>
        <v>19710</v>
      </c>
      <c r="IE17" s="8">
        <f>'C завтраками| Bed and breakfast'!HY19*0.9</f>
        <v>19710</v>
      </c>
      <c r="IF17" s="8">
        <f>'C завтраками| Bed and breakfast'!HZ19*0.9</f>
        <v>19710</v>
      </c>
      <c r="IG17" s="8">
        <f>'C завтраками| Bed and breakfast'!IA19*0.9</f>
        <v>19710</v>
      </c>
      <c r="IH17" s="8">
        <f>'C завтраками| Bed and breakfast'!IB19*0.9</f>
        <v>20790</v>
      </c>
      <c r="II17" s="8">
        <f>'C завтраками| Bed and breakfast'!IC19*0.9</f>
        <v>20790</v>
      </c>
      <c r="IJ17" s="8">
        <f>'C завтраками| Bed and breakfast'!ID19*0.9</f>
        <v>18000</v>
      </c>
      <c r="IK17" s="8">
        <f>'C завтраками| Bed and breakfast'!IE19*0.9</f>
        <v>18000</v>
      </c>
      <c r="IL17" s="8">
        <f>'C завтраками| Bed and breakfast'!IF19*0.9</f>
        <v>18000</v>
      </c>
      <c r="IM17" s="8">
        <f>'C завтраками| Bed and breakfast'!IG19*0.9</f>
        <v>18000</v>
      </c>
      <c r="IN17" s="8">
        <f>'C завтраками| Bed and breakfast'!IH19*0.9</f>
        <v>18000</v>
      </c>
      <c r="IO17" s="8">
        <f>'C завтраками| Bed and breakfast'!II19*0.9</f>
        <v>19710</v>
      </c>
      <c r="IP17" s="8">
        <f>'C завтраками| Bed and breakfast'!IJ19*0.9</f>
        <v>19710</v>
      </c>
      <c r="IQ17" s="8">
        <f>'C завтраками| Bed and breakfast'!IK19*0.9</f>
        <v>17550</v>
      </c>
      <c r="IR17" s="8">
        <f>'C завтраками| Bed and breakfast'!IL19*0.9</f>
        <v>17550</v>
      </c>
      <c r="IS17" s="8">
        <f>'C завтраками| Bed and breakfast'!IM19*0.9</f>
        <v>17550</v>
      </c>
      <c r="IT17" s="8">
        <f>'C завтраками| Bed and breakfast'!IN19*0.9</f>
        <v>17550</v>
      </c>
      <c r="IU17" s="8">
        <f>'C завтраками| Bed and breakfast'!IO19*0.9</f>
        <v>17550</v>
      </c>
      <c r="IV17" s="8">
        <f>'C завтраками| Bed and breakfast'!IP19*0.9</f>
        <v>19710</v>
      </c>
      <c r="IW17" s="8">
        <f>'C завтраками| Bed and breakfast'!IQ19*0.9</f>
        <v>19710</v>
      </c>
      <c r="IX17" s="8">
        <f>'C завтраками| Bed and breakfast'!IR19*0.9</f>
        <v>17550</v>
      </c>
      <c r="IY17" s="8">
        <f>'C завтраками| Bed and breakfast'!IS19*0.9</f>
        <v>17550</v>
      </c>
      <c r="IZ17" s="8">
        <f>'C завтраками| Bed and breakfast'!IT19*0.9</f>
        <v>17550</v>
      </c>
      <c r="JA17" s="8">
        <f>'C завтраками| Bed and breakfast'!IU19*0.9</f>
        <v>17550</v>
      </c>
      <c r="JB17" s="8">
        <f>'C завтраками| Bed and breakfast'!IV19*0.9</f>
        <v>17550</v>
      </c>
      <c r="JC17" s="8">
        <f>'C завтраками| Bed and breakfast'!IW19*0.9</f>
        <v>19710</v>
      </c>
      <c r="JD17" s="8">
        <f>'C завтраками| Bed and breakfast'!IX19*0.9</f>
        <v>19710</v>
      </c>
      <c r="JE17" s="8">
        <f>'C завтраками| Bed and breakfast'!IY19*0.9</f>
        <v>17550</v>
      </c>
      <c r="JF17" s="8">
        <f>'C завтраками| Bed and breakfast'!IZ19*0.9</f>
        <v>17550</v>
      </c>
      <c r="JG17" s="8">
        <f>'C завтраками| Bed and breakfast'!JA19*0.9</f>
        <v>17550</v>
      </c>
      <c r="JH17" s="8">
        <f>'C завтраками| Bed and breakfast'!JB19*0.9</f>
        <v>17550</v>
      </c>
      <c r="JI17" s="8">
        <f>'C завтраками| Bed and breakfast'!JC19*0.9</f>
        <v>17550</v>
      </c>
      <c r="JJ17" s="8">
        <f>'C завтраками| Bed and breakfast'!JD19*0.9</f>
        <v>19710</v>
      </c>
      <c r="JK17" s="8">
        <f>'C завтраками| Bed and breakfast'!JE19*0.9</f>
        <v>19710</v>
      </c>
      <c r="JL17" s="8">
        <f>'C завтраками| Bed and breakfast'!JF19*0.9</f>
        <v>17550</v>
      </c>
      <c r="JM17" s="8">
        <f>'C завтраками| Bed and breakfast'!JG19*0.9</f>
        <v>17550</v>
      </c>
      <c r="JN17" s="8">
        <f>'C завтраками| Bed and breakfast'!JH19*0.9</f>
        <v>17550</v>
      </c>
      <c r="JO17" s="8">
        <f>'C завтраками| Bed and breakfast'!JI19*0.9</f>
        <v>17550</v>
      </c>
      <c r="JP17" s="8">
        <f>'C завтраками| Bed and breakfast'!JJ19*0.9</f>
        <v>17550</v>
      </c>
      <c r="JQ17" s="8">
        <f>'C завтраками| Bed and breakfast'!JK19*0.9</f>
        <v>19710</v>
      </c>
      <c r="JR17" s="8">
        <f>'C завтраками| Bed and breakfast'!JL19*0.9</f>
        <v>19710</v>
      </c>
      <c r="JS17" s="8">
        <f>'C завтраками| Bed and breakfast'!JM19*0.9</f>
        <v>18630</v>
      </c>
      <c r="JT17" s="8">
        <f>'C завтраками| Bed and breakfast'!JN19*0.9</f>
        <v>18630</v>
      </c>
      <c r="JU17" s="8">
        <f>'C завтраками| Bed and breakfast'!JO19*0.9</f>
        <v>18630</v>
      </c>
      <c r="JV17" s="8">
        <f>'C завтраками| Bed and breakfast'!JP19*0.9</f>
        <v>18630</v>
      </c>
    </row>
    <row r="18" spans="1:282" s="53" customFormat="1" x14ac:dyDescent="0.2">
      <c r="A18" s="42" t="s">
        <v>85</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row>
    <row r="19" spans="1:282" s="53" customFormat="1" x14ac:dyDescent="0.2">
      <c r="A19" s="88">
        <f>A7</f>
        <v>1</v>
      </c>
      <c r="B19" s="8" t="e">
        <f>'C завтраками| Bed and breakfast'!#REF!*0.9</f>
        <v>#REF!</v>
      </c>
      <c r="C19" s="8" t="e">
        <f>'C завтраками| Bed and breakfast'!#REF!*0.9</f>
        <v>#REF!</v>
      </c>
      <c r="D19" s="8" t="e">
        <f>'C завтраками| Bed and breakfast'!#REF!*0.9</f>
        <v>#REF!</v>
      </c>
      <c r="E19" s="8" t="e">
        <f>'C завтраками| Bed and breakfast'!#REF!*0.9</f>
        <v>#REF!</v>
      </c>
      <c r="F19" s="8" t="e">
        <f>'C завтраками| Bed and breakfast'!#REF!*0.9</f>
        <v>#REF!</v>
      </c>
      <c r="G19" s="8" t="e">
        <f>'C завтраками| Bed and breakfast'!#REF!*0.9</f>
        <v>#REF!</v>
      </c>
      <c r="H19" s="8">
        <f>'C завтраками| Bed and breakfast'!B21*0.9</f>
        <v>38025</v>
      </c>
      <c r="I19" s="8">
        <f>'C завтраками| Bed and breakfast'!C21*0.9</f>
        <v>51075</v>
      </c>
      <c r="J19" s="8">
        <f>'C завтраками| Bed and breakfast'!D21*0.9</f>
        <v>51075</v>
      </c>
      <c r="K19" s="8">
        <f>'C завтраками| Bed and breakfast'!E21*0.9</f>
        <v>51075</v>
      </c>
      <c r="L19" s="8">
        <f>'C завтраками| Bed and breakfast'!F21*0.9</f>
        <v>44775</v>
      </c>
      <c r="M19" s="8">
        <f>'C завтраками| Bed and breakfast'!G21*0.9</f>
        <v>44775</v>
      </c>
      <c r="N19" s="8">
        <f>'C завтраками| Bed and breakfast'!H21*0.9</f>
        <v>44775</v>
      </c>
      <c r="O19" s="8">
        <f>'C завтраками| Bed and breakfast'!I21*0.9</f>
        <v>44775</v>
      </c>
      <c r="P19" s="8">
        <f>'C завтраками| Bed and breakfast'!J21*0.9</f>
        <v>44775</v>
      </c>
      <c r="Q19" s="8">
        <f>'C завтраками| Bed and breakfast'!K21*0.9</f>
        <v>44775</v>
      </c>
      <c r="R19" s="8">
        <f>'C завтраками| Bed and breakfast'!L21*0.9</f>
        <v>36855</v>
      </c>
      <c r="S19" s="8">
        <f>'C завтраками| Bed and breakfast'!M21*0.9</f>
        <v>22005</v>
      </c>
      <c r="T19" s="8">
        <f>'C завтраками| Bed and breakfast'!N21*0.9</f>
        <v>22005</v>
      </c>
      <c r="U19" s="8">
        <f>'C завтраками| Bed and breakfast'!O21*0.9</f>
        <v>22005</v>
      </c>
      <c r="V19" s="8">
        <f>'C завтраками| Bed and breakfast'!P21*0.9</f>
        <v>22005</v>
      </c>
      <c r="W19" s="8">
        <f>'C завтраками| Bed and breakfast'!Q21*0.9</f>
        <v>22005</v>
      </c>
      <c r="X19" s="8">
        <f>'C завтраками| Bed and breakfast'!R21*0.9</f>
        <v>23805</v>
      </c>
      <c r="Y19" s="8">
        <f>'C завтраками| Bed and breakfast'!S21*0.9</f>
        <v>23805</v>
      </c>
      <c r="Z19" s="8">
        <f>'C завтраками| Bed and breakfast'!T21*0.9</f>
        <v>23805</v>
      </c>
      <c r="AA19" s="8">
        <f>'C завтраками| Bed and breakfast'!U21*0.9</f>
        <v>23805</v>
      </c>
      <c r="AB19" s="8">
        <f>'C завтраками| Bed and breakfast'!V21*0.9</f>
        <v>23805</v>
      </c>
      <c r="AC19" s="8">
        <f>'C завтраками| Bed and breakfast'!W21*0.9</f>
        <v>22005</v>
      </c>
      <c r="AD19" s="8">
        <f>'C завтраками| Bed and breakfast'!X21*0.9</f>
        <v>22005</v>
      </c>
      <c r="AE19" s="8">
        <f>'C завтраками| Bed and breakfast'!Y21*0.9</f>
        <v>22005</v>
      </c>
      <c r="AF19" s="8">
        <f>'C завтраками| Bed and breakfast'!Z21*0.9</f>
        <v>22005</v>
      </c>
      <c r="AG19" s="8">
        <f>'C завтраками| Bed and breakfast'!AA21*0.9</f>
        <v>22005</v>
      </c>
      <c r="AH19" s="8">
        <f>'C завтраками| Bed and breakfast'!AB21*0.9</f>
        <v>25605</v>
      </c>
      <c r="AI19" s="8">
        <f>'C завтраками| Bed and breakfast'!AC21*0.9</f>
        <v>25605</v>
      </c>
      <c r="AJ19" s="8">
        <f>'C завтраками| Bed and breakfast'!AD21*0.9</f>
        <v>25605</v>
      </c>
      <c r="AK19" s="8">
        <f>'C завтраками| Bed and breakfast'!AE21*0.9</f>
        <v>25605</v>
      </c>
      <c r="AL19" s="8">
        <f>'C завтраками| Bed and breakfast'!AF21*0.9</f>
        <v>25605</v>
      </c>
      <c r="AM19" s="8">
        <f>'C завтраками| Bed and breakfast'!AG21*0.9</f>
        <v>27405</v>
      </c>
      <c r="AN19" s="8">
        <f>'C завтраками| Bed and breakfast'!AH21*0.9</f>
        <v>29655</v>
      </c>
      <c r="AO19" s="8">
        <f>'C завтраками| Bed and breakfast'!AI21*0.9</f>
        <v>30285</v>
      </c>
      <c r="AP19" s="8">
        <f>'C завтраками| Bed and breakfast'!AJ21*0.9</f>
        <v>30285</v>
      </c>
      <c r="AQ19" s="8">
        <f>'C завтраками| Bed and breakfast'!AK21*0.9</f>
        <v>30285</v>
      </c>
      <c r="AR19" s="8">
        <f>'C завтраками| Bed and breakfast'!AL21*0.9</f>
        <v>30285</v>
      </c>
      <c r="AS19" s="8">
        <f>'C завтраками| Bed and breakfast'!AM21*0.9</f>
        <v>30285</v>
      </c>
      <c r="AT19" s="8">
        <f>'C завтраками| Bed and breakfast'!AN21*0.9</f>
        <v>30285</v>
      </c>
      <c r="AU19" s="8">
        <f>'C завтраками| Bed and breakfast'!AO21*0.9</f>
        <v>30285</v>
      </c>
      <c r="AV19" s="8">
        <f>'C завтраками| Bed and breakfast'!AP21*0.9</f>
        <v>30285</v>
      </c>
      <c r="AW19" s="8">
        <f>'C завтраками| Bed and breakfast'!AQ21*0.9</f>
        <v>30285</v>
      </c>
      <c r="AX19" s="8">
        <f>'C завтраками| Bed and breakfast'!AR21*0.9</f>
        <v>30285</v>
      </c>
      <c r="AY19" s="8">
        <f>'C завтраками| Bed and breakfast'!AS21*0.9</f>
        <v>28485</v>
      </c>
      <c r="AZ19" s="8">
        <f>'C завтраками| Bed and breakfast'!AT21*0.9</f>
        <v>28485</v>
      </c>
      <c r="BA19" s="8">
        <f>'C завтраками| Bed and breakfast'!AU21*0.9</f>
        <v>30285</v>
      </c>
      <c r="BB19" s="8">
        <f>'C завтраками| Bed and breakfast'!AV21*0.9</f>
        <v>30285</v>
      </c>
      <c r="BC19" s="8">
        <f>'C завтраками| Bed and breakfast'!AW21*0.9</f>
        <v>32085</v>
      </c>
      <c r="BD19" s="8">
        <f>'C завтраками| Bed and breakfast'!AX21*0.9</f>
        <v>34335</v>
      </c>
      <c r="BE19" s="8">
        <f>'C завтраками| Bed and breakfast'!AY21*0.9</f>
        <v>34335</v>
      </c>
      <c r="BF19" s="8">
        <f>'C завтраками| Bed and breakfast'!AZ21*0.9</f>
        <v>34335</v>
      </c>
      <c r="BG19" s="8">
        <f>'C завтраками| Bed and breakfast'!BA21*0.9</f>
        <v>34335</v>
      </c>
      <c r="BH19" s="8">
        <f>'C завтраками| Bed and breakfast'!BB21*0.9</f>
        <v>36585</v>
      </c>
      <c r="BI19" s="8">
        <f>'C завтраками| Bed and breakfast'!BC21*0.9</f>
        <v>39285</v>
      </c>
      <c r="BJ19" s="8">
        <f>'C завтраками| Bed and breakfast'!BD21*0.9</f>
        <v>39285</v>
      </c>
      <c r="BK19" s="8">
        <f>'C завтраками| Bed and breakfast'!BE21*0.9</f>
        <v>36585</v>
      </c>
      <c r="BL19" s="8">
        <f>'C завтраками| Bed and breakfast'!BF21*0.9</f>
        <v>32085</v>
      </c>
      <c r="BM19" s="8">
        <f>'C завтраками| Bed and breakfast'!BG21*0.9</f>
        <v>32085</v>
      </c>
      <c r="BN19" s="8">
        <f>'C завтраками| Bed and breakfast'!BH21*0.9</f>
        <v>34335</v>
      </c>
      <c r="BO19" s="8">
        <f>'C завтраками| Bed and breakfast'!BI21*0.9</f>
        <v>34335</v>
      </c>
      <c r="BP19" s="8">
        <f>'C завтраками| Bed and breakfast'!BJ21*0.9</f>
        <v>26685</v>
      </c>
      <c r="BQ19" s="8">
        <f>'C завтраками| Bed and breakfast'!BK21*0.9</f>
        <v>27090</v>
      </c>
      <c r="BR19" s="8">
        <f>'C завтраками| Bed and breakfast'!BL21*0.9</f>
        <v>27090</v>
      </c>
      <c r="BS19" s="8">
        <f>'C завтраками| Bed and breakfast'!BM21*0.9</f>
        <v>27090</v>
      </c>
      <c r="BT19" s="8">
        <f>'C завтраками| Bed and breakfast'!BN21*0.9</f>
        <v>25740</v>
      </c>
      <c r="BU19" s="8">
        <f>'C завтраками| Bed and breakfast'!BO21*0.9</f>
        <v>25740</v>
      </c>
      <c r="BV19" s="8">
        <f>'C завтраками| Bed and breakfast'!BP21*0.9</f>
        <v>27090</v>
      </c>
      <c r="BW19" s="8">
        <f>'C завтраками| Bed and breakfast'!BQ21*0.9</f>
        <v>27090</v>
      </c>
      <c r="BX19" s="8">
        <f>'C завтраками| Bed and breakfast'!BR21*0.9</f>
        <v>27090</v>
      </c>
      <c r="BY19" s="8">
        <f>'C завтраками| Bed and breakfast'!BS21*0.9</f>
        <v>25560</v>
      </c>
      <c r="BZ19" s="8">
        <f>'C завтраками| Bed and breakfast'!BT21*0.9</f>
        <v>25560</v>
      </c>
      <c r="CA19" s="8">
        <f>'C завтраками| Bed and breakfast'!BU21*0.9</f>
        <v>25560</v>
      </c>
      <c r="CB19" s="8">
        <f>'C завтраками| Bed and breakfast'!BV21*0.9</f>
        <v>25560</v>
      </c>
      <c r="CC19" s="8">
        <f>'C завтраками| Bed and breakfast'!BW21*0.9</f>
        <v>25560</v>
      </c>
      <c r="CD19" s="8">
        <f>'C завтраками| Bed and breakfast'!BX21*0.9</f>
        <v>25560</v>
      </c>
      <c r="CE19" s="8">
        <f>'C завтраками| Bed and breakfast'!BY21*0.9</f>
        <v>25560</v>
      </c>
      <c r="CF19" s="8">
        <f>'C завтраками| Bed and breakfast'!BZ21*0.9</f>
        <v>25560</v>
      </c>
      <c r="CG19" s="8">
        <f>'C завтраками| Bed and breakfast'!CA21*0.9</f>
        <v>25560</v>
      </c>
      <c r="CH19" s="8">
        <f>'C завтраками| Bed and breakfast'!CB21*0.9</f>
        <v>25560</v>
      </c>
      <c r="CI19" s="8">
        <f>'C завтраками| Bed and breakfast'!CC21*0.9</f>
        <v>25560</v>
      </c>
      <c r="CJ19" s="8">
        <f>'C завтраками| Bed and breakfast'!CD21*0.9</f>
        <v>25560</v>
      </c>
      <c r="CK19" s="8">
        <f>'C завтраками| Bed and breakfast'!CE21*0.9</f>
        <v>25560</v>
      </c>
      <c r="CL19" s="8">
        <f>'C завтраками| Bed and breakfast'!CF21*0.9</f>
        <v>25560</v>
      </c>
      <c r="CM19" s="8">
        <f>'C завтраками| Bed and breakfast'!CG21*0.9</f>
        <v>25560</v>
      </c>
      <c r="CN19" s="8">
        <f>'C завтраками| Bed and breakfast'!CH21*0.9</f>
        <v>25560</v>
      </c>
      <c r="CO19" s="8">
        <f>'C завтраками| Bed and breakfast'!CI21*0.9</f>
        <v>25560</v>
      </c>
      <c r="CP19" s="8">
        <f>'C завтраками| Bed and breakfast'!CJ21*0.9</f>
        <v>25560</v>
      </c>
      <c r="CQ19" s="8">
        <f>'C завтраками| Bed and breakfast'!CK21*0.9</f>
        <v>25560</v>
      </c>
      <c r="CR19" s="8">
        <f>'C завтраками| Bed and breakfast'!CL21*0.9</f>
        <v>25560</v>
      </c>
      <c r="CS19" s="8">
        <f>'C завтраками| Bed and breakfast'!CM21*0.9</f>
        <v>25560</v>
      </c>
      <c r="CT19" s="8">
        <f>'C завтраками| Bed and breakfast'!CN21*0.9</f>
        <v>25560</v>
      </c>
      <c r="CU19" s="8">
        <f>'C завтраками| Bed and breakfast'!CO21*0.9</f>
        <v>25560</v>
      </c>
      <c r="CV19" s="8">
        <f>'C завтраками| Bed and breakfast'!CP21*0.9</f>
        <v>17235</v>
      </c>
      <c r="CW19" s="8">
        <f>'C завтраками| Bed and breakfast'!CQ21*0.9</f>
        <v>17235</v>
      </c>
      <c r="CX19" s="8">
        <f>'C завтраками| Bed and breakfast'!CR21*0.9</f>
        <v>17685</v>
      </c>
      <c r="CY19" s="8">
        <f>'C завтраками| Bed and breakfast'!CS21*0.9</f>
        <v>17685</v>
      </c>
      <c r="CZ19" s="8">
        <f>'C завтраками| Bed and breakfast'!CT21*0.9</f>
        <v>17235</v>
      </c>
      <c r="DA19" s="8">
        <f>'C завтраками| Bed and breakfast'!CU21*0.9</f>
        <v>17235</v>
      </c>
      <c r="DB19" s="8">
        <f>'C завтраками| Bed and breakfast'!CV21*0.9</f>
        <v>17235</v>
      </c>
      <c r="DC19" s="8">
        <f>'C завтраками| Bed and breakfast'!CW21*0.9</f>
        <v>17235</v>
      </c>
      <c r="DD19" s="8">
        <f>'C завтраками| Bed and breakfast'!CX21*0.9</f>
        <v>17235</v>
      </c>
      <c r="DE19" s="8">
        <f>'C завтраками| Bed and breakfast'!CY21*0.9</f>
        <v>17685</v>
      </c>
      <c r="DF19" s="8">
        <f>'C завтраками| Bed and breakfast'!CZ21*0.9</f>
        <v>17685</v>
      </c>
      <c r="DG19" s="8">
        <f>'C завтраками| Bed and breakfast'!DA21*0.9</f>
        <v>17235</v>
      </c>
      <c r="DH19" s="8">
        <f>'C завтраками| Bed and breakfast'!DB21*0.9</f>
        <v>17235</v>
      </c>
      <c r="DI19" s="8">
        <f>'C завтраками| Bed and breakfast'!DC21*0.9</f>
        <v>17235</v>
      </c>
      <c r="DJ19" s="8">
        <f>'C завтраками| Bed and breakfast'!DD21*0.9</f>
        <v>16335</v>
      </c>
      <c r="DK19" s="8">
        <f>'C завтраками| Bed and breakfast'!DE21*0.9</f>
        <v>16335</v>
      </c>
      <c r="DL19" s="8">
        <f>'C завтраками| Bed and breakfast'!DF21*0.9</f>
        <v>16965</v>
      </c>
      <c r="DM19" s="8">
        <f>'C завтраками| Bed and breakfast'!DG21*0.9</f>
        <v>16965</v>
      </c>
      <c r="DN19" s="8">
        <f>'C завтраками| Bed and breakfast'!DH21*0.9</f>
        <v>16335</v>
      </c>
      <c r="DO19" s="8">
        <f>'C завтраками| Bed and breakfast'!DI21*0.9</f>
        <v>16335</v>
      </c>
      <c r="DP19" s="8">
        <f>'C завтраками| Bed and breakfast'!DJ21*0.9</f>
        <v>16335</v>
      </c>
      <c r="DQ19" s="8">
        <f>'C завтраками| Bed and breakfast'!DK21*0.9</f>
        <v>16335</v>
      </c>
      <c r="DR19" s="8">
        <f>'C завтраками| Bed and breakfast'!DL21*0.9</f>
        <v>16335</v>
      </c>
      <c r="DS19" s="8">
        <f>'C завтраками| Bed and breakfast'!DM21*0.9</f>
        <v>16965</v>
      </c>
      <c r="DT19" s="8">
        <f>'C завтраками| Bed and breakfast'!DN21*0.9</f>
        <v>16965</v>
      </c>
      <c r="DU19" s="8">
        <f>'C завтраками| Bed and breakfast'!DO21*0.9</f>
        <v>16335</v>
      </c>
      <c r="DV19" s="8">
        <f>'C завтраками| Bed and breakfast'!DP21*0.9</f>
        <v>16335</v>
      </c>
      <c r="DW19" s="8">
        <f>'C завтраками| Bed and breakfast'!DQ21*0.9</f>
        <v>16335</v>
      </c>
      <c r="DX19" s="8">
        <f>'C завтраками| Bed and breakfast'!DR21*0.9</f>
        <v>16335</v>
      </c>
      <c r="DY19" s="8">
        <f>'C завтраками| Bed and breakfast'!DS21*0.9</f>
        <v>17235</v>
      </c>
      <c r="DZ19" s="8">
        <f>'C завтраками| Bed and breakfast'!DT21*0.9</f>
        <v>16965</v>
      </c>
      <c r="EA19" s="8">
        <f>'C завтраками| Bed and breakfast'!DU21*0.9</f>
        <v>16965</v>
      </c>
      <c r="EB19" s="8">
        <f>'C завтраками| Bed and breakfast'!DV21*0.9</f>
        <v>16965</v>
      </c>
      <c r="EC19" s="8">
        <f>'C завтраками| Bed and breakfast'!DW21*0.9</f>
        <v>15885</v>
      </c>
      <c r="ED19" s="8">
        <f>'C завтраками| Bed and breakfast'!DX21*0.9</f>
        <v>15885</v>
      </c>
      <c r="EE19" s="8">
        <f>'C завтраками| Bed and breakfast'!DY21*0.9</f>
        <v>15885</v>
      </c>
      <c r="EF19" s="8">
        <f>'C завтраками| Bed and breakfast'!DZ21*0.9</f>
        <v>15885</v>
      </c>
      <c r="EG19" s="8">
        <f>'C завтраками| Bed and breakfast'!EA21*0.9</f>
        <v>15885</v>
      </c>
      <c r="EH19" s="8">
        <f>'C завтраками| Bed and breakfast'!EB21*0.9</f>
        <v>16965</v>
      </c>
      <c r="EI19" s="8">
        <f>'C завтраками| Bed and breakfast'!EC21*0.9</f>
        <v>16965</v>
      </c>
      <c r="EJ19" s="8">
        <f>'C завтраками| Bed and breakfast'!ED21*0.9</f>
        <v>16965</v>
      </c>
      <c r="EK19" s="8">
        <f>'C завтраками| Bed and breakfast'!EE21*0.9</f>
        <v>15615</v>
      </c>
      <c r="EL19" s="8">
        <f>'C завтраками| Bed and breakfast'!EF21*0.9</f>
        <v>15615</v>
      </c>
      <c r="EM19" s="8">
        <f>'C завтраками| Bed and breakfast'!EG21*0.9</f>
        <v>15615</v>
      </c>
      <c r="EN19" s="8">
        <f>'C завтраками| Bed and breakfast'!EH21*0.9</f>
        <v>15885</v>
      </c>
      <c r="EO19" s="8">
        <f>'C завтраками| Bed and breakfast'!EI21*0.9</f>
        <v>15885</v>
      </c>
      <c r="EP19" s="8">
        <f>'C завтраками| Bed and breakfast'!EJ21*0.9</f>
        <v>15615</v>
      </c>
      <c r="EQ19" s="8">
        <f>'C завтраками| Bed and breakfast'!EK21*0.9</f>
        <v>15615</v>
      </c>
      <c r="ER19" s="8">
        <f>'C завтраками| Bed and breakfast'!EL21*0.9</f>
        <v>15615</v>
      </c>
      <c r="ES19" s="8">
        <f>'C завтраками| Bed and breakfast'!EM21*0.9</f>
        <v>15615</v>
      </c>
      <c r="ET19" s="8">
        <f>'C завтраками| Bed and breakfast'!EN21*0.9</f>
        <v>15615</v>
      </c>
      <c r="EU19" s="8">
        <f>'C завтраками| Bed and breakfast'!EO21*0.9</f>
        <v>15885</v>
      </c>
      <c r="EV19" s="8">
        <f>'C завтраками| Bed and breakfast'!EP21*0.9</f>
        <v>15885</v>
      </c>
      <c r="EW19" s="8">
        <f>'C завтраками| Bed and breakfast'!EQ21*0.9</f>
        <v>15615</v>
      </c>
      <c r="EX19" s="8">
        <f>'C завтраками| Bed and breakfast'!ER21*0.9</f>
        <v>15615</v>
      </c>
      <c r="EY19" s="8">
        <f>'C завтраками| Bed and breakfast'!ES21*0.9</f>
        <v>15615</v>
      </c>
      <c r="EZ19" s="8">
        <f>'C завтраками| Bed and breakfast'!ET21*0.9</f>
        <v>15615</v>
      </c>
      <c r="FA19" s="8">
        <f>'C завтраками| Bed and breakfast'!EU21*0.9</f>
        <v>15615</v>
      </c>
      <c r="FB19" s="8">
        <f>'C завтраками| Bed and breakfast'!EV21*0.9</f>
        <v>15885</v>
      </c>
      <c r="FC19" s="8">
        <f>'C завтраками| Bed and breakfast'!EW21*0.9</f>
        <v>15885</v>
      </c>
      <c r="FD19" s="8">
        <f>'C завтраками| Bed and breakfast'!EX21*0.9</f>
        <v>17235</v>
      </c>
      <c r="FE19" s="8">
        <f>'C завтраками| Bed and breakfast'!EY21*0.9</f>
        <v>15885</v>
      </c>
      <c r="FF19" s="8">
        <f>'C завтраками| Bed and breakfast'!EZ21*0.9</f>
        <v>15885</v>
      </c>
      <c r="FG19" s="8">
        <f>'C завтраками| Bed and breakfast'!FA21*0.9</f>
        <v>15885</v>
      </c>
      <c r="FH19" s="8">
        <f>'C завтраками| Bed and breakfast'!FB21*0.9</f>
        <v>15885</v>
      </c>
      <c r="FI19" s="8">
        <f>'C завтраками| Bed and breakfast'!FC21*0.9</f>
        <v>22635</v>
      </c>
      <c r="FJ19" s="8">
        <f>'C завтраками| Bed and breakfast'!FD21*0.9</f>
        <v>22635</v>
      </c>
      <c r="FK19" s="8">
        <f>'C завтраками| Bed and breakfast'!FE21*0.9</f>
        <v>22635</v>
      </c>
      <c r="FL19" s="8">
        <f>'C завтраками| Bed and breakfast'!FF21*0.9</f>
        <v>22635</v>
      </c>
      <c r="FM19" s="8">
        <f>'C завтраками| Bed and breakfast'!FG21*0.9</f>
        <v>22635</v>
      </c>
      <c r="FN19" s="8">
        <f>'C завтраками| Bed and breakfast'!FH21*0.9</f>
        <v>22635</v>
      </c>
      <c r="FO19" s="8">
        <f>'C завтраками| Bed and breakfast'!FI21*0.9</f>
        <v>22635</v>
      </c>
      <c r="FP19" s="8">
        <f>'C завтраками| Bed and breakfast'!FJ21*0.9</f>
        <v>22635</v>
      </c>
      <c r="FQ19" s="8">
        <f>'C завтраками| Bed and breakfast'!FK21*0.9</f>
        <v>22635</v>
      </c>
      <c r="FR19" s="8">
        <f>'C завтраками| Bed and breakfast'!FL21*0.9</f>
        <v>22635</v>
      </c>
      <c r="FS19" s="8">
        <f>'C завтраками| Bed and breakfast'!FM21*0.9</f>
        <v>22635</v>
      </c>
      <c r="FT19" s="8">
        <f>'C завтраками| Bed and breakfast'!FN21*0.9</f>
        <v>22635</v>
      </c>
      <c r="FU19" s="8">
        <f>'C завтраками| Bed and breakfast'!FO21*0.9</f>
        <v>22635</v>
      </c>
      <c r="FV19" s="8">
        <f>'C завтраками| Bed and breakfast'!FP21*0.9</f>
        <v>22635</v>
      </c>
      <c r="FW19" s="8">
        <f>'C завтраками| Bed and breakfast'!FQ21*0.9</f>
        <v>22635</v>
      </c>
      <c r="FX19" s="8">
        <f>'C завтраками| Bed and breakfast'!FR21*0.9</f>
        <v>22635</v>
      </c>
      <c r="FY19" s="8">
        <f>'C завтраками| Bed and breakfast'!FS21*0.9</f>
        <v>22635</v>
      </c>
      <c r="FZ19" s="8">
        <f>'C завтраками| Bed and breakfast'!FT21*0.9</f>
        <v>22635</v>
      </c>
      <c r="GA19" s="8">
        <f>'C завтраками| Bed and breakfast'!FU21*0.9</f>
        <v>22635</v>
      </c>
      <c r="GB19" s="8">
        <f>'C завтраками| Bed and breakfast'!FV21*0.9</f>
        <v>22635</v>
      </c>
      <c r="GC19" s="8">
        <f>'C завтраками| Bed and breakfast'!FW21*0.9</f>
        <v>22635</v>
      </c>
      <c r="GD19" s="8">
        <f>'C завтраками| Bed and breakfast'!FX21*0.9</f>
        <v>22635</v>
      </c>
      <c r="GE19" s="8">
        <f>'C завтраками| Bed and breakfast'!FY21*0.9</f>
        <v>22635</v>
      </c>
      <c r="GF19" s="8">
        <f>'C завтраками| Bed and breakfast'!FZ21*0.9</f>
        <v>22635</v>
      </c>
      <c r="GG19" s="8">
        <f>'C завтраками| Bed and breakfast'!GA21*0.9</f>
        <v>15885</v>
      </c>
      <c r="GH19" s="8">
        <f>'C завтраками| Bed and breakfast'!GB21*0.9</f>
        <v>15885</v>
      </c>
      <c r="GI19" s="8">
        <f>'C завтраками| Bed and breakfast'!GC21*0.9</f>
        <v>24345</v>
      </c>
      <c r="GJ19" s="8">
        <f>'C завтраками| Bed and breakfast'!GD21*0.9</f>
        <v>24345</v>
      </c>
      <c r="GK19" s="8">
        <f>'C завтраками| Bed and breakfast'!GE21*0.9</f>
        <v>24345</v>
      </c>
      <c r="GL19" s="8">
        <f>'C завтраками| Bed and breakfast'!GF21*0.9</f>
        <v>24345</v>
      </c>
      <c r="GM19" s="8">
        <f>'C завтраками| Bed and breakfast'!GG21*0.9</f>
        <v>24345</v>
      </c>
      <c r="GN19" s="8">
        <f>'C завтраками| Bed and breakfast'!GH21*0.9</f>
        <v>24345</v>
      </c>
      <c r="GO19" s="8">
        <f>'C завтраками| Bed and breakfast'!GI21*0.9</f>
        <v>24345</v>
      </c>
      <c r="GP19" s="8">
        <f>'C завтраками| Bed and breakfast'!GJ21*0.9</f>
        <v>24345</v>
      </c>
      <c r="GQ19" s="8">
        <f>'C завтраками| Bed and breakfast'!GK21*0.9</f>
        <v>24345</v>
      </c>
      <c r="GR19" s="8">
        <f>'C завтраками| Bed and breakfast'!GL21*0.9</f>
        <v>24345</v>
      </c>
      <c r="GS19" s="8">
        <f>'C завтраками| Bed and breakfast'!GM21*0.9</f>
        <v>18945</v>
      </c>
      <c r="GT19" s="8">
        <f>'C завтраками| Bed and breakfast'!GN21*0.9</f>
        <v>18945</v>
      </c>
      <c r="GU19" s="8">
        <f>'C завтраками| Bed and breakfast'!GO21*0.9</f>
        <v>18945</v>
      </c>
      <c r="GV19" s="8">
        <f>'C завтраками| Bed and breakfast'!GP21*0.9</f>
        <v>18945</v>
      </c>
      <c r="GW19" s="8">
        <f>'C завтраками| Bed and breakfast'!GQ21*0.9</f>
        <v>19395</v>
      </c>
      <c r="GX19" s="8">
        <f>'C завтраками| Bed and breakfast'!GR21*0.9</f>
        <v>19395</v>
      </c>
      <c r="GY19" s="8">
        <f>'C завтраками| Bed and breakfast'!GS21*0.9</f>
        <v>20475</v>
      </c>
      <c r="GZ19" s="8">
        <f>'C завтраками| Bed and breakfast'!GT21*0.9</f>
        <v>20475</v>
      </c>
      <c r="HA19" s="8">
        <f>'C завтраками| Bed and breakfast'!GU21*0.9</f>
        <v>19395</v>
      </c>
      <c r="HB19" s="8">
        <f>'C завтраками| Bed and breakfast'!GV21*0.9</f>
        <v>19395</v>
      </c>
      <c r="HC19" s="8">
        <f>'C завтраками| Bed and breakfast'!GW21*0.9</f>
        <v>19395</v>
      </c>
      <c r="HD19" s="8">
        <f>'C завтраками| Bed and breakfast'!GX21*0.9</f>
        <v>19395</v>
      </c>
      <c r="HE19" s="8">
        <f>'C завтраками| Bed and breakfast'!GY21*0.9</f>
        <v>19395</v>
      </c>
      <c r="HF19" s="8">
        <f>'C завтраками| Bed and breakfast'!GZ21*0.9</f>
        <v>20475</v>
      </c>
      <c r="HG19" s="8">
        <f>'C завтраками| Bed and breakfast'!HA21*0.9</f>
        <v>20475</v>
      </c>
      <c r="HH19" s="8">
        <f>'C завтраками| Bed and breakfast'!HB21*0.9</f>
        <v>19395</v>
      </c>
      <c r="HI19" s="8">
        <f>'C завтраками| Bed and breakfast'!HC21*0.9</f>
        <v>19395</v>
      </c>
      <c r="HJ19" s="8">
        <f>'C завтраками| Bed and breakfast'!HD21*0.9</f>
        <v>19395</v>
      </c>
      <c r="HK19" s="8">
        <f>'C завтраками| Bed and breakfast'!HE21*0.9</f>
        <v>19395</v>
      </c>
      <c r="HL19" s="8">
        <f>'C завтраками| Bed and breakfast'!HF21*0.9</f>
        <v>19395</v>
      </c>
      <c r="HM19" s="8">
        <f>'C завтраками| Bed and breakfast'!HG21*0.9</f>
        <v>17235</v>
      </c>
      <c r="HN19" s="8">
        <f>'C завтраками| Bed and breakfast'!HH21*0.9</f>
        <v>20475</v>
      </c>
      <c r="HO19" s="8">
        <f>'C завтраками| Bed and breakfast'!HI21*0.9</f>
        <v>19395</v>
      </c>
      <c r="HP19" s="8">
        <f>'C завтраками| Bed and breakfast'!HJ21*0.9</f>
        <v>19395</v>
      </c>
      <c r="HQ19" s="8">
        <f>'C завтраками| Bed and breakfast'!HK21*0.9</f>
        <v>19395</v>
      </c>
      <c r="HR19" s="8">
        <f>'C завтраками| Bed and breakfast'!HL21*0.9</f>
        <v>19395</v>
      </c>
      <c r="HS19" s="8">
        <f>'C завтраками| Bed and breakfast'!HM21*0.9</f>
        <v>19395</v>
      </c>
      <c r="HT19" s="8">
        <f>'C завтраками| Bed and breakfast'!HN21*0.9</f>
        <v>20475</v>
      </c>
      <c r="HU19" s="8">
        <f>'C завтраками| Bed and breakfast'!HO21*0.9</f>
        <v>20475</v>
      </c>
      <c r="HV19" s="8">
        <f>'C завтраками| Bed and breakfast'!HP21*0.9</f>
        <v>19395</v>
      </c>
      <c r="HW19" s="8">
        <f>'C завтраками| Bed and breakfast'!HQ21*0.9</f>
        <v>19395</v>
      </c>
      <c r="HX19" s="8">
        <f>'C завтраками| Bed and breakfast'!HR21*0.9</f>
        <v>19395</v>
      </c>
      <c r="HY19" s="8">
        <f>'C завтраками| Bed and breakfast'!HS21*0.9</f>
        <v>19395</v>
      </c>
      <c r="HZ19" s="8">
        <f>'C завтраками| Bed and breakfast'!HT21*0.9</f>
        <v>19395</v>
      </c>
      <c r="IA19" s="8">
        <f>'C завтраками| Bed and breakfast'!HU21*0.9</f>
        <v>20475</v>
      </c>
      <c r="IB19" s="8">
        <f>'C завтраками| Bed and breakfast'!HV21*0.9</f>
        <v>20475</v>
      </c>
      <c r="IC19" s="8">
        <f>'C завтраками| Bed and breakfast'!HW21*0.9</f>
        <v>19395</v>
      </c>
      <c r="ID19" s="8">
        <f>'C завтраками| Bed and breakfast'!HX21*0.9</f>
        <v>19395</v>
      </c>
      <c r="IE19" s="8">
        <f>'C завтраками| Bed and breakfast'!HY21*0.9</f>
        <v>19395</v>
      </c>
      <c r="IF19" s="8">
        <f>'C завтраками| Bed and breakfast'!HZ21*0.9</f>
        <v>19395</v>
      </c>
      <c r="IG19" s="8">
        <f>'C завтраками| Bed and breakfast'!IA21*0.9</f>
        <v>19395</v>
      </c>
      <c r="IH19" s="8">
        <f>'C завтраками| Bed and breakfast'!IB21*0.9</f>
        <v>20475</v>
      </c>
      <c r="II19" s="8">
        <f>'C завтраками| Bed and breakfast'!IC21*0.9</f>
        <v>20475</v>
      </c>
      <c r="IJ19" s="8">
        <f>'C завтраками| Bed and breakfast'!ID21*0.9</f>
        <v>17685</v>
      </c>
      <c r="IK19" s="8">
        <f>'C завтраками| Bed and breakfast'!IE21*0.9</f>
        <v>17685</v>
      </c>
      <c r="IL19" s="8">
        <f>'C завтраками| Bed and breakfast'!IF21*0.9</f>
        <v>17685</v>
      </c>
      <c r="IM19" s="8">
        <f>'C завтраками| Bed and breakfast'!IG21*0.9</f>
        <v>17685</v>
      </c>
      <c r="IN19" s="8">
        <f>'C завтраками| Bed and breakfast'!IH21*0.9</f>
        <v>17685</v>
      </c>
      <c r="IO19" s="8">
        <f>'C завтраками| Bed and breakfast'!II21*0.9</f>
        <v>19395</v>
      </c>
      <c r="IP19" s="8">
        <f>'C завтраками| Bed and breakfast'!IJ21*0.9</f>
        <v>19395</v>
      </c>
      <c r="IQ19" s="8">
        <f>'C завтраками| Bed and breakfast'!IK21*0.9</f>
        <v>17235</v>
      </c>
      <c r="IR19" s="8">
        <f>'C завтраками| Bed and breakfast'!IL21*0.9</f>
        <v>17235</v>
      </c>
      <c r="IS19" s="8">
        <f>'C завтраками| Bed and breakfast'!IM21*0.9</f>
        <v>17235</v>
      </c>
      <c r="IT19" s="8">
        <f>'C завтраками| Bed and breakfast'!IN21*0.9</f>
        <v>17235</v>
      </c>
      <c r="IU19" s="8">
        <f>'C завтраками| Bed and breakfast'!IO21*0.9</f>
        <v>17235</v>
      </c>
      <c r="IV19" s="8">
        <f>'C завтраками| Bed and breakfast'!IP21*0.9</f>
        <v>19395</v>
      </c>
      <c r="IW19" s="8">
        <f>'C завтраками| Bed and breakfast'!IQ21*0.9</f>
        <v>19395</v>
      </c>
      <c r="IX19" s="8">
        <f>'C завтраками| Bed and breakfast'!IR21*0.9</f>
        <v>17235</v>
      </c>
      <c r="IY19" s="8">
        <f>'C завтраками| Bed and breakfast'!IS21*0.9</f>
        <v>17235</v>
      </c>
      <c r="IZ19" s="8">
        <f>'C завтраками| Bed and breakfast'!IT21*0.9</f>
        <v>17235</v>
      </c>
      <c r="JA19" s="8">
        <f>'C завтраками| Bed and breakfast'!IU21*0.9</f>
        <v>17235</v>
      </c>
      <c r="JB19" s="8">
        <f>'C завтраками| Bed and breakfast'!IV21*0.9</f>
        <v>17235</v>
      </c>
      <c r="JC19" s="8">
        <f>'C завтраками| Bed and breakfast'!IW21*0.9</f>
        <v>19395</v>
      </c>
      <c r="JD19" s="8">
        <f>'C завтраками| Bed and breakfast'!IX21*0.9</f>
        <v>19395</v>
      </c>
      <c r="JE19" s="8">
        <f>'C завтраками| Bed and breakfast'!IY21*0.9</f>
        <v>17235</v>
      </c>
      <c r="JF19" s="8">
        <f>'C завтраками| Bed and breakfast'!IZ21*0.9</f>
        <v>17235</v>
      </c>
      <c r="JG19" s="8">
        <f>'C завтраками| Bed and breakfast'!JA21*0.9</f>
        <v>17235</v>
      </c>
      <c r="JH19" s="8">
        <f>'C завтраками| Bed and breakfast'!JB21*0.9</f>
        <v>17235</v>
      </c>
      <c r="JI19" s="8">
        <f>'C завтраками| Bed and breakfast'!JC21*0.9</f>
        <v>17235</v>
      </c>
      <c r="JJ19" s="8">
        <f>'C завтраками| Bed and breakfast'!JD21*0.9</f>
        <v>19395</v>
      </c>
      <c r="JK19" s="8">
        <f>'C завтраками| Bed and breakfast'!JE21*0.9</f>
        <v>19395</v>
      </c>
      <c r="JL19" s="8">
        <f>'C завтраками| Bed and breakfast'!JF21*0.9</f>
        <v>17235</v>
      </c>
      <c r="JM19" s="8">
        <f>'C завтраками| Bed and breakfast'!JG21*0.9</f>
        <v>17235</v>
      </c>
      <c r="JN19" s="8">
        <f>'C завтраками| Bed and breakfast'!JH21*0.9</f>
        <v>17235</v>
      </c>
      <c r="JO19" s="8">
        <f>'C завтраками| Bed and breakfast'!JI21*0.9</f>
        <v>17235</v>
      </c>
      <c r="JP19" s="8">
        <f>'C завтраками| Bed and breakfast'!JJ21*0.9</f>
        <v>17235</v>
      </c>
      <c r="JQ19" s="8">
        <f>'C завтраками| Bed and breakfast'!JK21*0.9</f>
        <v>19395</v>
      </c>
      <c r="JR19" s="8">
        <f>'C завтраками| Bed and breakfast'!JL21*0.9</f>
        <v>19395</v>
      </c>
      <c r="JS19" s="8">
        <f>'C завтраками| Bed and breakfast'!JM21*0.9</f>
        <v>18315</v>
      </c>
      <c r="JT19" s="8">
        <f>'C завтраками| Bed and breakfast'!JN21*0.9</f>
        <v>18315</v>
      </c>
      <c r="JU19" s="8">
        <f>'C завтраками| Bed and breakfast'!JO21*0.9</f>
        <v>18315</v>
      </c>
      <c r="JV19" s="8">
        <f>'C завтраками| Bed and breakfast'!JP21*0.9</f>
        <v>18315</v>
      </c>
    </row>
    <row r="20" spans="1:282" s="53" customFormat="1" x14ac:dyDescent="0.2">
      <c r="A20" s="88">
        <f>A8</f>
        <v>2</v>
      </c>
      <c r="B20" s="8" t="e">
        <f>'C завтраками| Bed and breakfast'!#REF!*0.9</f>
        <v>#REF!</v>
      </c>
      <c r="C20" s="8" t="e">
        <f>'C завтраками| Bed and breakfast'!#REF!*0.9</f>
        <v>#REF!</v>
      </c>
      <c r="D20" s="8" t="e">
        <f>'C завтраками| Bed and breakfast'!#REF!*0.9</f>
        <v>#REF!</v>
      </c>
      <c r="E20" s="8" t="e">
        <f>'C завтраками| Bed and breakfast'!#REF!*0.9</f>
        <v>#REF!</v>
      </c>
      <c r="F20" s="8" t="e">
        <f>'C завтраками| Bed and breakfast'!#REF!*0.9</f>
        <v>#REF!</v>
      </c>
      <c r="G20" s="8" t="e">
        <f>'C завтраками| Bed and breakfast'!#REF!*0.9</f>
        <v>#REF!</v>
      </c>
      <c r="H20" s="8">
        <f>'C завтраками| Bed and breakfast'!B22*0.9</f>
        <v>40050</v>
      </c>
      <c r="I20" s="8">
        <f>'C завтраками| Bed and breakfast'!C22*0.9</f>
        <v>53100</v>
      </c>
      <c r="J20" s="8">
        <f>'C завтраками| Bed and breakfast'!D22*0.9</f>
        <v>53100</v>
      </c>
      <c r="K20" s="8">
        <f>'C завтраками| Bed and breakfast'!E22*0.9</f>
        <v>53100</v>
      </c>
      <c r="L20" s="8">
        <f>'C завтраками| Bed and breakfast'!F22*0.9</f>
        <v>46800</v>
      </c>
      <c r="M20" s="8">
        <f>'C завтраками| Bed and breakfast'!G22*0.9</f>
        <v>46800</v>
      </c>
      <c r="N20" s="8">
        <f>'C завтраками| Bed and breakfast'!H22*0.9</f>
        <v>46800</v>
      </c>
      <c r="O20" s="8">
        <f>'C завтраками| Bed and breakfast'!I22*0.9</f>
        <v>46800</v>
      </c>
      <c r="P20" s="8">
        <f>'C завтраками| Bed and breakfast'!J22*0.9</f>
        <v>46800</v>
      </c>
      <c r="Q20" s="8">
        <f>'C завтраками| Bed and breakfast'!K22*0.9</f>
        <v>46800</v>
      </c>
      <c r="R20" s="8">
        <f>'C завтраками| Bed and breakfast'!L22*0.9</f>
        <v>38610</v>
      </c>
      <c r="S20" s="8">
        <f>'C завтраками| Bed and breakfast'!M22*0.9</f>
        <v>23760</v>
      </c>
      <c r="T20" s="8">
        <f>'C завтраками| Bed and breakfast'!N22*0.9</f>
        <v>23760</v>
      </c>
      <c r="U20" s="8">
        <f>'C завтраками| Bed and breakfast'!O22*0.9</f>
        <v>23760</v>
      </c>
      <c r="V20" s="8">
        <f>'C завтраками| Bed and breakfast'!P22*0.9</f>
        <v>23760</v>
      </c>
      <c r="W20" s="8">
        <f>'C завтраками| Bed and breakfast'!Q22*0.9</f>
        <v>23760</v>
      </c>
      <c r="X20" s="8">
        <f>'C завтраками| Bed and breakfast'!R22*0.9</f>
        <v>25560</v>
      </c>
      <c r="Y20" s="8">
        <f>'C завтраками| Bed and breakfast'!S22*0.9</f>
        <v>25560</v>
      </c>
      <c r="Z20" s="8">
        <f>'C завтраками| Bed and breakfast'!T22*0.9</f>
        <v>25560</v>
      </c>
      <c r="AA20" s="8">
        <f>'C завтраками| Bed and breakfast'!U22*0.9</f>
        <v>25560</v>
      </c>
      <c r="AB20" s="8">
        <f>'C завтраками| Bed and breakfast'!V22*0.9</f>
        <v>25560</v>
      </c>
      <c r="AC20" s="8">
        <f>'C завтраками| Bed and breakfast'!W22*0.9</f>
        <v>23760</v>
      </c>
      <c r="AD20" s="8">
        <f>'C завтраками| Bed and breakfast'!X22*0.9</f>
        <v>23760</v>
      </c>
      <c r="AE20" s="8">
        <f>'C завтраками| Bed and breakfast'!Y22*0.9</f>
        <v>23760</v>
      </c>
      <c r="AF20" s="8">
        <f>'C завтраками| Bed and breakfast'!Z22*0.9</f>
        <v>23760</v>
      </c>
      <c r="AG20" s="8">
        <f>'C завтраками| Bed and breakfast'!AA22*0.9</f>
        <v>23760</v>
      </c>
      <c r="AH20" s="8">
        <f>'C завтраками| Bed and breakfast'!AB22*0.9</f>
        <v>27360</v>
      </c>
      <c r="AI20" s="8">
        <f>'C завтраками| Bed and breakfast'!AC22*0.9</f>
        <v>27360</v>
      </c>
      <c r="AJ20" s="8">
        <f>'C завтраками| Bed and breakfast'!AD22*0.9</f>
        <v>27360</v>
      </c>
      <c r="AK20" s="8">
        <f>'C завтраками| Bed and breakfast'!AE22*0.9</f>
        <v>27360</v>
      </c>
      <c r="AL20" s="8">
        <f>'C завтраками| Bed and breakfast'!AF22*0.9</f>
        <v>27360</v>
      </c>
      <c r="AM20" s="8">
        <f>'C завтраками| Bed and breakfast'!AG22*0.9</f>
        <v>29160</v>
      </c>
      <c r="AN20" s="8">
        <f>'C завтраками| Bed and breakfast'!AH22*0.9</f>
        <v>31410</v>
      </c>
      <c r="AO20" s="8">
        <f>'C завтраками| Bed and breakfast'!AI22*0.9</f>
        <v>32040</v>
      </c>
      <c r="AP20" s="8">
        <f>'C завтраками| Bed and breakfast'!AJ22*0.9</f>
        <v>32040</v>
      </c>
      <c r="AQ20" s="8">
        <f>'C завтраками| Bed and breakfast'!AK22*0.9</f>
        <v>32040</v>
      </c>
      <c r="AR20" s="8">
        <f>'C завтраками| Bed and breakfast'!AL22*0.9</f>
        <v>32040</v>
      </c>
      <c r="AS20" s="8">
        <f>'C завтраками| Bed and breakfast'!AM22*0.9</f>
        <v>32040</v>
      </c>
      <c r="AT20" s="8">
        <f>'C завтраками| Bed and breakfast'!AN22*0.9</f>
        <v>32040</v>
      </c>
      <c r="AU20" s="8">
        <f>'C завтраками| Bed and breakfast'!AO22*0.9</f>
        <v>32040</v>
      </c>
      <c r="AV20" s="8">
        <f>'C завтраками| Bed and breakfast'!AP22*0.9</f>
        <v>32040</v>
      </c>
      <c r="AW20" s="8">
        <f>'C завтраками| Bed and breakfast'!AQ22*0.9</f>
        <v>32040</v>
      </c>
      <c r="AX20" s="8">
        <f>'C завтраками| Bed and breakfast'!AR22*0.9</f>
        <v>32040</v>
      </c>
      <c r="AY20" s="8">
        <f>'C завтраками| Bed and breakfast'!AS22*0.9</f>
        <v>30240</v>
      </c>
      <c r="AZ20" s="8">
        <f>'C завтраками| Bed and breakfast'!AT22*0.9</f>
        <v>30240</v>
      </c>
      <c r="BA20" s="8">
        <f>'C завтраками| Bed and breakfast'!AU22*0.9</f>
        <v>32040</v>
      </c>
      <c r="BB20" s="8">
        <f>'C завтраками| Bed and breakfast'!AV22*0.9</f>
        <v>32040</v>
      </c>
      <c r="BC20" s="8">
        <f>'C завтраками| Bed and breakfast'!AW22*0.9</f>
        <v>33840</v>
      </c>
      <c r="BD20" s="8">
        <f>'C завтраками| Bed and breakfast'!AX22*0.9</f>
        <v>36090</v>
      </c>
      <c r="BE20" s="8">
        <f>'C завтраками| Bed and breakfast'!AY22*0.9</f>
        <v>36090</v>
      </c>
      <c r="BF20" s="8">
        <f>'C завтраками| Bed and breakfast'!AZ22*0.9</f>
        <v>36090</v>
      </c>
      <c r="BG20" s="8">
        <f>'C завтраками| Bed and breakfast'!BA22*0.9</f>
        <v>36090</v>
      </c>
      <c r="BH20" s="8">
        <f>'C завтраками| Bed and breakfast'!BB22*0.9</f>
        <v>38340</v>
      </c>
      <c r="BI20" s="8">
        <f>'C завтраками| Bed and breakfast'!BC22*0.9</f>
        <v>41040</v>
      </c>
      <c r="BJ20" s="8">
        <f>'C завтраками| Bed and breakfast'!BD22*0.9</f>
        <v>41040</v>
      </c>
      <c r="BK20" s="8">
        <f>'C завтраками| Bed and breakfast'!BE22*0.9</f>
        <v>38340</v>
      </c>
      <c r="BL20" s="8">
        <f>'C завтраками| Bed and breakfast'!BF22*0.9</f>
        <v>33840</v>
      </c>
      <c r="BM20" s="8">
        <f>'C завтраками| Bed and breakfast'!BG22*0.9</f>
        <v>33840</v>
      </c>
      <c r="BN20" s="8">
        <f>'C завтраками| Bed and breakfast'!BH22*0.9</f>
        <v>36090</v>
      </c>
      <c r="BO20" s="8">
        <f>'C завтраками| Bed and breakfast'!BI22*0.9</f>
        <v>36090</v>
      </c>
      <c r="BP20" s="8">
        <f>'C завтраками| Bed and breakfast'!BJ22*0.9</f>
        <v>28440</v>
      </c>
      <c r="BQ20" s="8">
        <f>'C завтраками| Bed and breakfast'!BK22*0.9</f>
        <v>28845</v>
      </c>
      <c r="BR20" s="8">
        <f>'C завтраками| Bed and breakfast'!BL22*0.9</f>
        <v>28845</v>
      </c>
      <c r="BS20" s="8">
        <f>'C завтраками| Bed and breakfast'!BM22*0.9</f>
        <v>28845</v>
      </c>
      <c r="BT20" s="8">
        <f>'C завтраками| Bed and breakfast'!BN22*0.9</f>
        <v>27495</v>
      </c>
      <c r="BU20" s="8">
        <f>'C завтраками| Bed and breakfast'!BO22*0.9</f>
        <v>27495</v>
      </c>
      <c r="BV20" s="8">
        <f>'C завтраками| Bed and breakfast'!BP22*0.9</f>
        <v>28845</v>
      </c>
      <c r="BW20" s="8">
        <f>'C завтраками| Bed and breakfast'!BQ22*0.9</f>
        <v>28845</v>
      </c>
      <c r="BX20" s="8">
        <f>'C завтраками| Bed and breakfast'!BR22*0.9</f>
        <v>28845</v>
      </c>
      <c r="BY20" s="8">
        <f>'C завтраками| Bed and breakfast'!BS22*0.9</f>
        <v>27315</v>
      </c>
      <c r="BZ20" s="8">
        <f>'C завтраками| Bed and breakfast'!BT22*0.9</f>
        <v>27315</v>
      </c>
      <c r="CA20" s="8">
        <f>'C завтраками| Bed and breakfast'!BU22*0.9</f>
        <v>27315</v>
      </c>
      <c r="CB20" s="8">
        <f>'C завтраками| Bed and breakfast'!BV22*0.9</f>
        <v>27315</v>
      </c>
      <c r="CC20" s="8">
        <f>'C завтраками| Bed and breakfast'!BW22*0.9</f>
        <v>27315</v>
      </c>
      <c r="CD20" s="8">
        <f>'C завтраками| Bed and breakfast'!BX22*0.9</f>
        <v>27315</v>
      </c>
      <c r="CE20" s="8">
        <f>'C завтраками| Bed and breakfast'!BY22*0.9</f>
        <v>27315</v>
      </c>
      <c r="CF20" s="8">
        <f>'C завтраками| Bed and breakfast'!BZ22*0.9</f>
        <v>27315</v>
      </c>
      <c r="CG20" s="8">
        <f>'C завтраками| Bed and breakfast'!CA22*0.9</f>
        <v>27315</v>
      </c>
      <c r="CH20" s="8">
        <f>'C завтраками| Bed and breakfast'!CB22*0.9</f>
        <v>27315</v>
      </c>
      <c r="CI20" s="8">
        <f>'C завтраками| Bed and breakfast'!CC22*0.9</f>
        <v>27315</v>
      </c>
      <c r="CJ20" s="8">
        <f>'C завтраками| Bed and breakfast'!CD22*0.9</f>
        <v>27315</v>
      </c>
      <c r="CK20" s="8">
        <f>'C завтраками| Bed and breakfast'!CE22*0.9</f>
        <v>27315</v>
      </c>
      <c r="CL20" s="8">
        <f>'C завтраками| Bed and breakfast'!CF22*0.9</f>
        <v>27315</v>
      </c>
      <c r="CM20" s="8">
        <f>'C завтраками| Bed and breakfast'!CG22*0.9</f>
        <v>27315</v>
      </c>
      <c r="CN20" s="8">
        <f>'C завтраками| Bed and breakfast'!CH22*0.9</f>
        <v>27315</v>
      </c>
      <c r="CO20" s="8">
        <f>'C завтраками| Bed and breakfast'!CI22*0.9</f>
        <v>27315</v>
      </c>
      <c r="CP20" s="8">
        <f>'C завтраками| Bed and breakfast'!CJ22*0.9</f>
        <v>27315</v>
      </c>
      <c r="CQ20" s="8">
        <f>'C завтраками| Bed and breakfast'!CK22*0.9</f>
        <v>27315</v>
      </c>
      <c r="CR20" s="8">
        <f>'C завтраками| Bed and breakfast'!CL22*0.9</f>
        <v>27315</v>
      </c>
      <c r="CS20" s="8">
        <f>'C завтраками| Bed and breakfast'!CM22*0.9</f>
        <v>27315</v>
      </c>
      <c r="CT20" s="8">
        <f>'C завтраками| Bed and breakfast'!CN22*0.9</f>
        <v>27315</v>
      </c>
      <c r="CU20" s="8">
        <f>'C завтраками| Bed and breakfast'!CO22*0.9</f>
        <v>27315</v>
      </c>
      <c r="CV20" s="8">
        <f>'C завтраками| Bed and breakfast'!CP22*0.9</f>
        <v>18900</v>
      </c>
      <c r="CW20" s="8">
        <f>'C завтраками| Bed and breakfast'!CQ22*0.9</f>
        <v>18900</v>
      </c>
      <c r="CX20" s="8">
        <f>'C завтраками| Bed and breakfast'!CR22*0.9</f>
        <v>19350</v>
      </c>
      <c r="CY20" s="8">
        <f>'C завтраками| Bed and breakfast'!CS22*0.9</f>
        <v>19350</v>
      </c>
      <c r="CZ20" s="8">
        <f>'C завтраками| Bed and breakfast'!CT22*0.9</f>
        <v>18900</v>
      </c>
      <c r="DA20" s="8">
        <f>'C завтраками| Bed and breakfast'!CU22*0.9</f>
        <v>18900</v>
      </c>
      <c r="DB20" s="8">
        <f>'C завтраками| Bed and breakfast'!CV22*0.9</f>
        <v>18900</v>
      </c>
      <c r="DC20" s="8">
        <f>'C завтраками| Bed and breakfast'!CW22*0.9</f>
        <v>18900</v>
      </c>
      <c r="DD20" s="8">
        <f>'C завтраками| Bed and breakfast'!CX22*0.9</f>
        <v>18900</v>
      </c>
      <c r="DE20" s="8">
        <f>'C завтраками| Bed and breakfast'!CY22*0.9</f>
        <v>19350</v>
      </c>
      <c r="DF20" s="8">
        <f>'C завтраками| Bed and breakfast'!CZ22*0.9</f>
        <v>19350</v>
      </c>
      <c r="DG20" s="8">
        <f>'C завтраками| Bed and breakfast'!DA22*0.9</f>
        <v>18900</v>
      </c>
      <c r="DH20" s="8">
        <f>'C завтраками| Bed and breakfast'!DB22*0.9</f>
        <v>18900</v>
      </c>
      <c r="DI20" s="8">
        <f>'C завтраками| Bed and breakfast'!DC22*0.9</f>
        <v>18900</v>
      </c>
      <c r="DJ20" s="8">
        <f>'C завтраками| Bed and breakfast'!DD22*0.9</f>
        <v>18000</v>
      </c>
      <c r="DK20" s="8">
        <f>'C завтраками| Bed and breakfast'!DE22*0.9</f>
        <v>18000</v>
      </c>
      <c r="DL20" s="8">
        <f>'C завтраками| Bed and breakfast'!DF22*0.9</f>
        <v>18630</v>
      </c>
      <c r="DM20" s="8">
        <f>'C завтраками| Bed and breakfast'!DG22*0.9</f>
        <v>18630</v>
      </c>
      <c r="DN20" s="8">
        <f>'C завтраками| Bed and breakfast'!DH22*0.9</f>
        <v>18000</v>
      </c>
      <c r="DO20" s="8">
        <f>'C завтраками| Bed and breakfast'!DI22*0.9</f>
        <v>18000</v>
      </c>
      <c r="DP20" s="8">
        <f>'C завтраками| Bed and breakfast'!DJ22*0.9</f>
        <v>18000</v>
      </c>
      <c r="DQ20" s="8">
        <f>'C завтраками| Bed and breakfast'!DK22*0.9</f>
        <v>18000</v>
      </c>
      <c r="DR20" s="8">
        <f>'C завтраками| Bed and breakfast'!DL22*0.9</f>
        <v>18000</v>
      </c>
      <c r="DS20" s="8">
        <f>'C завтраками| Bed and breakfast'!DM22*0.9</f>
        <v>18630</v>
      </c>
      <c r="DT20" s="8">
        <f>'C завтраками| Bed and breakfast'!DN22*0.9</f>
        <v>18630</v>
      </c>
      <c r="DU20" s="8">
        <f>'C завтраками| Bed and breakfast'!DO22*0.9</f>
        <v>18000</v>
      </c>
      <c r="DV20" s="8">
        <f>'C завтраками| Bed and breakfast'!DP22*0.9</f>
        <v>18000</v>
      </c>
      <c r="DW20" s="8">
        <f>'C завтраками| Bed and breakfast'!DQ22*0.9</f>
        <v>18000</v>
      </c>
      <c r="DX20" s="8">
        <f>'C завтраками| Bed and breakfast'!DR22*0.9</f>
        <v>18000</v>
      </c>
      <c r="DY20" s="8">
        <f>'C завтраками| Bed and breakfast'!DS22*0.9</f>
        <v>18900</v>
      </c>
      <c r="DZ20" s="8">
        <f>'C завтраками| Bed and breakfast'!DT22*0.9</f>
        <v>18630</v>
      </c>
      <c r="EA20" s="8">
        <f>'C завтраками| Bed and breakfast'!DU22*0.9</f>
        <v>18630</v>
      </c>
      <c r="EB20" s="8">
        <f>'C завтраками| Bed and breakfast'!DV22*0.9</f>
        <v>18630</v>
      </c>
      <c r="EC20" s="8">
        <f>'C завтраками| Bed and breakfast'!DW22*0.9</f>
        <v>17550</v>
      </c>
      <c r="ED20" s="8">
        <f>'C завтраками| Bed and breakfast'!DX22*0.9</f>
        <v>17550</v>
      </c>
      <c r="EE20" s="8">
        <f>'C завтраками| Bed and breakfast'!DY22*0.9</f>
        <v>17550</v>
      </c>
      <c r="EF20" s="8">
        <f>'C завтраками| Bed and breakfast'!DZ22*0.9</f>
        <v>17550</v>
      </c>
      <c r="EG20" s="8">
        <f>'C завтраками| Bed and breakfast'!EA22*0.9</f>
        <v>17550</v>
      </c>
      <c r="EH20" s="8">
        <f>'C завтраками| Bed and breakfast'!EB22*0.9</f>
        <v>18630</v>
      </c>
      <c r="EI20" s="8">
        <f>'C завтраками| Bed and breakfast'!EC22*0.9</f>
        <v>18630</v>
      </c>
      <c r="EJ20" s="8">
        <f>'C завтраками| Bed and breakfast'!ED22*0.9</f>
        <v>18630</v>
      </c>
      <c r="EK20" s="8">
        <f>'C завтраками| Bed and breakfast'!EE22*0.9</f>
        <v>17280</v>
      </c>
      <c r="EL20" s="8">
        <f>'C завтраками| Bed and breakfast'!EF22*0.9</f>
        <v>17280</v>
      </c>
      <c r="EM20" s="8">
        <f>'C завтраками| Bed and breakfast'!EG22*0.9</f>
        <v>17280</v>
      </c>
      <c r="EN20" s="8">
        <f>'C завтраками| Bed and breakfast'!EH22*0.9</f>
        <v>17550</v>
      </c>
      <c r="EO20" s="8">
        <f>'C завтраками| Bed and breakfast'!EI22*0.9</f>
        <v>17550</v>
      </c>
      <c r="EP20" s="8">
        <f>'C завтраками| Bed and breakfast'!EJ22*0.9</f>
        <v>17280</v>
      </c>
      <c r="EQ20" s="8">
        <f>'C завтраками| Bed and breakfast'!EK22*0.9</f>
        <v>17280</v>
      </c>
      <c r="ER20" s="8">
        <f>'C завтраками| Bed and breakfast'!EL22*0.9</f>
        <v>17280</v>
      </c>
      <c r="ES20" s="8">
        <f>'C завтраками| Bed and breakfast'!EM22*0.9</f>
        <v>17280</v>
      </c>
      <c r="ET20" s="8">
        <f>'C завтраками| Bed and breakfast'!EN22*0.9</f>
        <v>17280</v>
      </c>
      <c r="EU20" s="8">
        <f>'C завтраками| Bed and breakfast'!EO22*0.9</f>
        <v>17550</v>
      </c>
      <c r="EV20" s="8">
        <f>'C завтраками| Bed and breakfast'!EP22*0.9</f>
        <v>17550</v>
      </c>
      <c r="EW20" s="8">
        <f>'C завтраками| Bed and breakfast'!EQ22*0.9</f>
        <v>17280</v>
      </c>
      <c r="EX20" s="8">
        <f>'C завтраками| Bed and breakfast'!ER22*0.9</f>
        <v>17280</v>
      </c>
      <c r="EY20" s="8">
        <f>'C завтраками| Bed and breakfast'!ES22*0.9</f>
        <v>17280</v>
      </c>
      <c r="EZ20" s="8">
        <f>'C завтраками| Bed and breakfast'!ET22*0.9</f>
        <v>17280</v>
      </c>
      <c r="FA20" s="8">
        <f>'C завтраками| Bed and breakfast'!EU22*0.9</f>
        <v>17280</v>
      </c>
      <c r="FB20" s="8">
        <f>'C завтраками| Bed and breakfast'!EV22*0.9</f>
        <v>17550</v>
      </c>
      <c r="FC20" s="8">
        <f>'C завтраками| Bed and breakfast'!EW22*0.9</f>
        <v>17550</v>
      </c>
      <c r="FD20" s="8">
        <f>'C завтраками| Bed and breakfast'!EX22*0.9</f>
        <v>18900</v>
      </c>
      <c r="FE20" s="8">
        <f>'C завтраками| Bed and breakfast'!EY22*0.9</f>
        <v>17550</v>
      </c>
      <c r="FF20" s="8">
        <f>'C завтраками| Bed and breakfast'!EZ22*0.9</f>
        <v>17550</v>
      </c>
      <c r="FG20" s="8">
        <f>'C завтраками| Bed and breakfast'!FA22*0.9</f>
        <v>17550</v>
      </c>
      <c r="FH20" s="8">
        <f>'C завтраками| Bed and breakfast'!FB22*0.9</f>
        <v>17550</v>
      </c>
      <c r="FI20" s="8">
        <f>'C завтраками| Bed and breakfast'!FC22*0.9</f>
        <v>24300</v>
      </c>
      <c r="FJ20" s="8">
        <f>'C завтраками| Bed and breakfast'!FD22*0.9</f>
        <v>24300</v>
      </c>
      <c r="FK20" s="8">
        <f>'C завтраками| Bed and breakfast'!FE22*0.9</f>
        <v>24300</v>
      </c>
      <c r="FL20" s="8">
        <f>'C завтраками| Bed and breakfast'!FF22*0.9</f>
        <v>24300</v>
      </c>
      <c r="FM20" s="8">
        <f>'C завтраками| Bed and breakfast'!FG22*0.9</f>
        <v>24300</v>
      </c>
      <c r="FN20" s="8">
        <f>'C завтраками| Bed and breakfast'!FH22*0.9</f>
        <v>24300</v>
      </c>
      <c r="FO20" s="8">
        <f>'C завтраками| Bed and breakfast'!FI22*0.9</f>
        <v>24300</v>
      </c>
      <c r="FP20" s="8">
        <f>'C завтраками| Bed and breakfast'!FJ22*0.9</f>
        <v>24300</v>
      </c>
      <c r="FQ20" s="8">
        <f>'C завтраками| Bed and breakfast'!FK22*0.9</f>
        <v>24300</v>
      </c>
      <c r="FR20" s="8">
        <f>'C завтраками| Bed and breakfast'!FL22*0.9</f>
        <v>24300</v>
      </c>
      <c r="FS20" s="8">
        <f>'C завтраками| Bed and breakfast'!FM22*0.9</f>
        <v>24300</v>
      </c>
      <c r="FT20" s="8">
        <f>'C завтраками| Bed and breakfast'!FN22*0.9</f>
        <v>24300</v>
      </c>
      <c r="FU20" s="8">
        <f>'C завтраками| Bed and breakfast'!FO22*0.9</f>
        <v>24300</v>
      </c>
      <c r="FV20" s="8">
        <f>'C завтраками| Bed and breakfast'!FP22*0.9</f>
        <v>24300</v>
      </c>
      <c r="FW20" s="8">
        <f>'C завтраками| Bed and breakfast'!FQ22*0.9</f>
        <v>24300</v>
      </c>
      <c r="FX20" s="8">
        <f>'C завтраками| Bed and breakfast'!FR22*0.9</f>
        <v>24300</v>
      </c>
      <c r="FY20" s="8">
        <f>'C завтраками| Bed and breakfast'!FS22*0.9</f>
        <v>24300</v>
      </c>
      <c r="FZ20" s="8">
        <f>'C завтраками| Bed and breakfast'!FT22*0.9</f>
        <v>24300</v>
      </c>
      <c r="GA20" s="8">
        <f>'C завтраками| Bed and breakfast'!FU22*0.9</f>
        <v>24300</v>
      </c>
      <c r="GB20" s="8">
        <f>'C завтраками| Bed and breakfast'!FV22*0.9</f>
        <v>24300</v>
      </c>
      <c r="GC20" s="8">
        <f>'C завтраками| Bed and breakfast'!FW22*0.9</f>
        <v>24300</v>
      </c>
      <c r="GD20" s="8">
        <f>'C завтраками| Bed and breakfast'!FX22*0.9</f>
        <v>24300</v>
      </c>
      <c r="GE20" s="8">
        <f>'C завтраками| Bed and breakfast'!FY22*0.9</f>
        <v>24300</v>
      </c>
      <c r="GF20" s="8">
        <f>'C завтраками| Bed and breakfast'!FZ22*0.9</f>
        <v>24300</v>
      </c>
      <c r="GG20" s="8">
        <f>'C завтраками| Bed and breakfast'!GA22*0.9</f>
        <v>17550</v>
      </c>
      <c r="GH20" s="8">
        <f>'C завтраками| Bed and breakfast'!GB22*0.9</f>
        <v>17550</v>
      </c>
      <c r="GI20" s="8">
        <f>'C завтраками| Bed and breakfast'!GC22*0.9</f>
        <v>26010</v>
      </c>
      <c r="GJ20" s="8">
        <f>'C завтраками| Bed and breakfast'!GD22*0.9</f>
        <v>26010</v>
      </c>
      <c r="GK20" s="8">
        <f>'C завтраками| Bed and breakfast'!GE22*0.9</f>
        <v>26010</v>
      </c>
      <c r="GL20" s="8">
        <f>'C завтраками| Bed and breakfast'!GF22*0.9</f>
        <v>26010</v>
      </c>
      <c r="GM20" s="8">
        <f>'C завтраками| Bed and breakfast'!GG22*0.9</f>
        <v>26010</v>
      </c>
      <c r="GN20" s="8">
        <f>'C завтраками| Bed and breakfast'!GH22*0.9</f>
        <v>26010</v>
      </c>
      <c r="GO20" s="8">
        <f>'C завтраками| Bed and breakfast'!GI22*0.9</f>
        <v>26010</v>
      </c>
      <c r="GP20" s="8">
        <f>'C завтраками| Bed and breakfast'!GJ22*0.9</f>
        <v>26010</v>
      </c>
      <c r="GQ20" s="8">
        <f>'C завтраками| Bed and breakfast'!GK22*0.9</f>
        <v>26010</v>
      </c>
      <c r="GR20" s="8">
        <f>'C завтраками| Bed and breakfast'!GL22*0.9</f>
        <v>26010</v>
      </c>
      <c r="GS20" s="8">
        <f>'C завтраками| Bed and breakfast'!GM22*0.9</f>
        <v>20610</v>
      </c>
      <c r="GT20" s="8">
        <f>'C завтраками| Bed and breakfast'!GN22*0.9</f>
        <v>20610</v>
      </c>
      <c r="GU20" s="8">
        <f>'C завтраками| Bed and breakfast'!GO22*0.9</f>
        <v>20610</v>
      </c>
      <c r="GV20" s="8">
        <f>'C завтраками| Bed and breakfast'!GP22*0.9</f>
        <v>20610</v>
      </c>
      <c r="GW20" s="8">
        <f>'C завтраками| Bed and breakfast'!GQ22*0.9</f>
        <v>21060</v>
      </c>
      <c r="GX20" s="8">
        <f>'C завтраками| Bed and breakfast'!GR22*0.9</f>
        <v>21060</v>
      </c>
      <c r="GY20" s="8">
        <f>'C завтраками| Bed and breakfast'!GS22*0.9</f>
        <v>22140</v>
      </c>
      <c r="GZ20" s="8">
        <f>'C завтраками| Bed and breakfast'!GT22*0.9</f>
        <v>22140</v>
      </c>
      <c r="HA20" s="8">
        <f>'C завтраками| Bed and breakfast'!GU22*0.9</f>
        <v>21060</v>
      </c>
      <c r="HB20" s="8">
        <f>'C завтраками| Bed and breakfast'!GV22*0.9</f>
        <v>21060</v>
      </c>
      <c r="HC20" s="8">
        <f>'C завтраками| Bed and breakfast'!GW22*0.9</f>
        <v>21060</v>
      </c>
      <c r="HD20" s="8">
        <f>'C завтраками| Bed and breakfast'!GX22*0.9</f>
        <v>21060</v>
      </c>
      <c r="HE20" s="8">
        <f>'C завтраками| Bed and breakfast'!GY22*0.9</f>
        <v>21060</v>
      </c>
      <c r="HF20" s="8">
        <f>'C завтраками| Bed and breakfast'!GZ22*0.9</f>
        <v>22140</v>
      </c>
      <c r="HG20" s="8">
        <f>'C завтраками| Bed and breakfast'!HA22*0.9</f>
        <v>22140</v>
      </c>
      <c r="HH20" s="8">
        <f>'C завтраками| Bed and breakfast'!HB22*0.9</f>
        <v>21060</v>
      </c>
      <c r="HI20" s="8">
        <f>'C завтраками| Bed and breakfast'!HC22*0.9</f>
        <v>21060</v>
      </c>
      <c r="HJ20" s="8">
        <f>'C завтраками| Bed and breakfast'!HD22*0.9</f>
        <v>21060</v>
      </c>
      <c r="HK20" s="8">
        <f>'C завтраками| Bed and breakfast'!HE22*0.9</f>
        <v>21060</v>
      </c>
      <c r="HL20" s="8">
        <f>'C завтраками| Bed and breakfast'!HF22*0.9</f>
        <v>21060</v>
      </c>
      <c r="HM20" s="8">
        <f>'C завтраками| Bed and breakfast'!HG22*0.9</f>
        <v>18900</v>
      </c>
      <c r="HN20" s="8">
        <f>'C завтраками| Bed and breakfast'!HH22*0.9</f>
        <v>22140</v>
      </c>
      <c r="HO20" s="8">
        <f>'C завтраками| Bed and breakfast'!HI22*0.9</f>
        <v>21060</v>
      </c>
      <c r="HP20" s="8">
        <f>'C завтраками| Bed and breakfast'!HJ22*0.9</f>
        <v>21060</v>
      </c>
      <c r="HQ20" s="8">
        <f>'C завтраками| Bed and breakfast'!HK22*0.9</f>
        <v>21060</v>
      </c>
      <c r="HR20" s="8">
        <f>'C завтраками| Bed and breakfast'!HL22*0.9</f>
        <v>21060</v>
      </c>
      <c r="HS20" s="8">
        <f>'C завтраками| Bed and breakfast'!HM22*0.9</f>
        <v>21060</v>
      </c>
      <c r="HT20" s="8">
        <f>'C завтраками| Bed and breakfast'!HN22*0.9</f>
        <v>22140</v>
      </c>
      <c r="HU20" s="8">
        <f>'C завтраками| Bed and breakfast'!HO22*0.9</f>
        <v>22140</v>
      </c>
      <c r="HV20" s="8">
        <f>'C завтраками| Bed and breakfast'!HP22*0.9</f>
        <v>21060</v>
      </c>
      <c r="HW20" s="8">
        <f>'C завтраками| Bed and breakfast'!HQ22*0.9</f>
        <v>21060</v>
      </c>
      <c r="HX20" s="8">
        <f>'C завтраками| Bed and breakfast'!HR22*0.9</f>
        <v>21060</v>
      </c>
      <c r="HY20" s="8">
        <f>'C завтраками| Bed and breakfast'!HS22*0.9</f>
        <v>21060</v>
      </c>
      <c r="HZ20" s="8">
        <f>'C завтраками| Bed and breakfast'!HT22*0.9</f>
        <v>21060</v>
      </c>
      <c r="IA20" s="8">
        <f>'C завтраками| Bed and breakfast'!HU22*0.9</f>
        <v>22140</v>
      </c>
      <c r="IB20" s="8">
        <f>'C завтраками| Bed and breakfast'!HV22*0.9</f>
        <v>22140</v>
      </c>
      <c r="IC20" s="8">
        <f>'C завтраками| Bed and breakfast'!HW22*0.9</f>
        <v>21060</v>
      </c>
      <c r="ID20" s="8">
        <f>'C завтраками| Bed and breakfast'!HX22*0.9</f>
        <v>21060</v>
      </c>
      <c r="IE20" s="8">
        <f>'C завтраками| Bed and breakfast'!HY22*0.9</f>
        <v>21060</v>
      </c>
      <c r="IF20" s="8">
        <f>'C завтраками| Bed and breakfast'!HZ22*0.9</f>
        <v>21060</v>
      </c>
      <c r="IG20" s="8">
        <f>'C завтраками| Bed and breakfast'!IA22*0.9</f>
        <v>21060</v>
      </c>
      <c r="IH20" s="8">
        <f>'C завтраками| Bed and breakfast'!IB22*0.9</f>
        <v>22140</v>
      </c>
      <c r="II20" s="8">
        <f>'C завтраками| Bed and breakfast'!IC22*0.9</f>
        <v>22140</v>
      </c>
      <c r="IJ20" s="8">
        <f>'C завтраками| Bed and breakfast'!ID22*0.9</f>
        <v>19350</v>
      </c>
      <c r="IK20" s="8">
        <f>'C завтраками| Bed and breakfast'!IE22*0.9</f>
        <v>19350</v>
      </c>
      <c r="IL20" s="8">
        <f>'C завтраками| Bed and breakfast'!IF22*0.9</f>
        <v>19350</v>
      </c>
      <c r="IM20" s="8">
        <f>'C завтраками| Bed and breakfast'!IG22*0.9</f>
        <v>19350</v>
      </c>
      <c r="IN20" s="8">
        <f>'C завтраками| Bed and breakfast'!IH22*0.9</f>
        <v>19350</v>
      </c>
      <c r="IO20" s="8">
        <f>'C завтраками| Bed and breakfast'!II22*0.9</f>
        <v>21060</v>
      </c>
      <c r="IP20" s="8">
        <f>'C завтраками| Bed and breakfast'!IJ22*0.9</f>
        <v>21060</v>
      </c>
      <c r="IQ20" s="8">
        <f>'C завтраками| Bed and breakfast'!IK22*0.9</f>
        <v>18900</v>
      </c>
      <c r="IR20" s="8">
        <f>'C завтраками| Bed and breakfast'!IL22*0.9</f>
        <v>18900</v>
      </c>
      <c r="IS20" s="8">
        <f>'C завтраками| Bed and breakfast'!IM22*0.9</f>
        <v>18900</v>
      </c>
      <c r="IT20" s="8">
        <f>'C завтраками| Bed and breakfast'!IN22*0.9</f>
        <v>18900</v>
      </c>
      <c r="IU20" s="8">
        <f>'C завтраками| Bed and breakfast'!IO22*0.9</f>
        <v>18900</v>
      </c>
      <c r="IV20" s="8">
        <f>'C завтраками| Bed and breakfast'!IP22*0.9</f>
        <v>21060</v>
      </c>
      <c r="IW20" s="8">
        <f>'C завтраками| Bed and breakfast'!IQ22*0.9</f>
        <v>21060</v>
      </c>
      <c r="IX20" s="8">
        <f>'C завтраками| Bed and breakfast'!IR22*0.9</f>
        <v>18900</v>
      </c>
      <c r="IY20" s="8">
        <f>'C завтраками| Bed and breakfast'!IS22*0.9</f>
        <v>18900</v>
      </c>
      <c r="IZ20" s="8">
        <f>'C завтраками| Bed and breakfast'!IT22*0.9</f>
        <v>18900</v>
      </c>
      <c r="JA20" s="8">
        <f>'C завтраками| Bed and breakfast'!IU22*0.9</f>
        <v>18900</v>
      </c>
      <c r="JB20" s="8">
        <f>'C завтраками| Bed and breakfast'!IV22*0.9</f>
        <v>18900</v>
      </c>
      <c r="JC20" s="8">
        <f>'C завтраками| Bed and breakfast'!IW22*0.9</f>
        <v>21060</v>
      </c>
      <c r="JD20" s="8">
        <f>'C завтраками| Bed and breakfast'!IX22*0.9</f>
        <v>21060</v>
      </c>
      <c r="JE20" s="8">
        <f>'C завтраками| Bed and breakfast'!IY22*0.9</f>
        <v>18900</v>
      </c>
      <c r="JF20" s="8">
        <f>'C завтраками| Bed and breakfast'!IZ22*0.9</f>
        <v>18900</v>
      </c>
      <c r="JG20" s="8">
        <f>'C завтраками| Bed and breakfast'!JA22*0.9</f>
        <v>18900</v>
      </c>
      <c r="JH20" s="8">
        <f>'C завтраками| Bed and breakfast'!JB22*0.9</f>
        <v>18900</v>
      </c>
      <c r="JI20" s="8">
        <f>'C завтраками| Bed and breakfast'!JC22*0.9</f>
        <v>18900</v>
      </c>
      <c r="JJ20" s="8">
        <f>'C завтраками| Bed and breakfast'!JD22*0.9</f>
        <v>21060</v>
      </c>
      <c r="JK20" s="8">
        <f>'C завтраками| Bed and breakfast'!JE22*0.9</f>
        <v>21060</v>
      </c>
      <c r="JL20" s="8">
        <f>'C завтраками| Bed and breakfast'!JF22*0.9</f>
        <v>18900</v>
      </c>
      <c r="JM20" s="8">
        <f>'C завтраками| Bed and breakfast'!JG22*0.9</f>
        <v>18900</v>
      </c>
      <c r="JN20" s="8">
        <f>'C завтраками| Bed and breakfast'!JH22*0.9</f>
        <v>18900</v>
      </c>
      <c r="JO20" s="8">
        <f>'C завтраками| Bed and breakfast'!JI22*0.9</f>
        <v>18900</v>
      </c>
      <c r="JP20" s="8">
        <f>'C завтраками| Bed and breakfast'!JJ22*0.9</f>
        <v>18900</v>
      </c>
      <c r="JQ20" s="8">
        <f>'C завтраками| Bed and breakfast'!JK22*0.9</f>
        <v>21060</v>
      </c>
      <c r="JR20" s="8">
        <f>'C завтраками| Bed and breakfast'!JL22*0.9</f>
        <v>21060</v>
      </c>
      <c r="JS20" s="8">
        <f>'C завтраками| Bed and breakfast'!JM22*0.9</f>
        <v>19980</v>
      </c>
      <c r="JT20" s="8">
        <f>'C завтраками| Bed and breakfast'!JN22*0.9</f>
        <v>19980</v>
      </c>
      <c r="JU20" s="8">
        <f>'C завтраками| Bed and breakfast'!JO22*0.9</f>
        <v>19980</v>
      </c>
      <c r="JV20" s="8">
        <f>'C завтраками| Bed and breakfast'!JP22*0.9</f>
        <v>19980</v>
      </c>
    </row>
    <row r="21" spans="1:282" s="53" customFormat="1" x14ac:dyDescent="0.2">
      <c r="A21" s="42" t="s">
        <v>86</v>
      </c>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row>
    <row r="22" spans="1:282" s="53" customFormat="1" x14ac:dyDescent="0.2">
      <c r="A22" s="88">
        <f>A7</f>
        <v>1</v>
      </c>
      <c r="B22" s="8" t="e">
        <f>'C завтраками| Bed and breakfast'!#REF!*0.9</f>
        <v>#REF!</v>
      </c>
      <c r="C22" s="8" t="e">
        <f>'C завтраками| Bed and breakfast'!#REF!*0.9</f>
        <v>#REF!</v>
      </c>
      <c r="D22" s="8" t="e">
        <f>'C завтраками| Bed and breakfast'!#REF!*0.9</f>
        <v>#REF!</v>
      </c>
      <c r="E22" s="8" t="e">
        <f>'C завтраками| Bed and breakfast'!#REF!*0.9</f>
        <v>#REF!</v>
      </c>
      <c r="F22" s="8" t="e">
        <f>'C завтраками| Bed and breakfast'!#REF!*0.9</f>
        <v>#REF!</v>
      </c>
      <c r="G22" s="8" t="e">
        <f>'C завтраками| Bed and breakfast'!#REF!*0.9</f>
        <v>#REF!</v>
      </c>
      <c r="H22" s="8">
        <f>'C завтраками| Bed and breakfast'!B24*0.9</f>
        <v>56025</v>
      </c>
      <c r="I22" s="8">
        <f>'C завтраками| Bed and breakfast'!C24*0.9</f>
        <v>69075</v>
      </c>
      <c r="J22" s="8">
        <f>'C завтраками| Bed and breakfast'!D24*0.9</f>
        <v>69075</v>
      </c>
      <c r="K22" s="8">
        <f>'C завтраками| Bed and breakfast'!E24*0.9</f>
        <v>69075</v>
      </c>
      <c r="L22" s="8">
        <f>'C завтраками| Bed and breakfast'!F24*0.9</f>
        <v>62775</v>
      </c>
      <c r="M22" s="8">
        <f>'C завтраками| Bed and breakfast'!G24*0.9</f>
        <v>62775</v>
      </c>
      <c r="N22" s="8">
        <f>'C завтраками| Bed and breakfast'!H24*0.9</f>
        <v>62775</v>
      </c>
      <c r="O22" s="8">
        <f>'C завтраками| Bed and breakfast'!I24*0.9</f>
        <v>62775</v>
      </c>
      <c r="P22" s="8">
        <f>'C завтраками| Bed and breakfast'!J24*0.9</f>
        <v>62775</v>
      </c>
      <c r="Q22" s="8">
        <f>'C завтраками| Bed and breakfast'!K24*0.9</f>
        <v>62775</v>
      </c>
      <c r="R22" s="8">
        <f>'C завтраками| Bed and breakfast'!L24*0.9</f>
        <v>50805</v>
      </c>
      <c r="S22" s="8">
        <f>'C завтраками| Bed and breakfast'!M24*0.9</f>
        <v>35955</v>
      </c>
      <c r="T22" s="8">
        <f>'C завтраками| Bed and breakfast'!N24*0.9</f>
        <v>35955</v>
      </c>
      <c r="U22" s="8">
        <f>'C завтраками| Bed and breakfast'!O24*0.9</f>
        <v>35955</v>
      </c>
      <c r="V22" s="8">
        <f>'C завтраками| Bed and breakfast'!P24*0.9</f>
        <v>35955</v>
      </c>
      <c r="W22" s="8">
        <f>'C завтраками| Bed and breakfast'!Q24*0.9</f>
        <v>35955</v>
      </c>
      <c r="X22" s="8">
        <f>'C завтраками| Bed and breakfast'!R24*0.9</f>
        <v>37755</v>
      </c>
      <c r="Y22" s="8">
        <f>'C завтраками| Bed and breakfast'!S24*0.9</f>
        <v>37755</v>
      </c>
      <c r="Z22" s="8">
        <f>'C завтраками| Bed and breakfast'!T24*0.9</f>
        <v>37755</v>
      </c>
      <c r="AA22" s="8">
        <f>'C завтраками| Bed and breakfast'!U24*0.9</f>
        <v>37755</v>
      </c>
      <c r="AB22" s="8">
        <f>'C завтраками| Bed and breakfast'!V24*0.9</f>
        <v>37755</v>
      </c>
      <c r="AC22" s="8">
        <f>'C завтраками| Bed and breakfast'!W24*0.9</f>
        <v>35955</v>
      </c>
      <c r="AD22" s="8">
        <f>'C завтраками| Bed and breakfast'!X24*0.9</f>
        <v>35955</v>
      </c>
      <c r="AE22" s="8">
        <f>'C завтраками| Bed and breakfast'!Y24*0.9</f>
        <v>35955</v>
      </c>
      <c r="AF22" s="8">
        <f>'C завтраками| Bed and breakfast'!Z24*0.9</f>
        <v>35955</v>
      </c>
      <c r="AG22" s="8">
        <f>'C завтраками| Bed and breakfast'!AA24*0.9</f>
        <v>35955</v>
      </c>
      <c r="AH22" s="8">
        <f>'C завтраками| Bed and breakfast'!AB24*0.9</f>
        <v>39555</v>
      </c>
      <c r="AI22" s="8">
        <f>'C завтраками| Bed and breakfast'!AC24*0.9</f>
        <v>39555</v>
      </c>
      <c r="AJ22" s="8">
        <f>'C завтраками| Bed and breakfast'!AD24*0.9</f>
        <v>39555</v>
      </c>
      <c r="AK22" s="8">
        <f>'C завтраками| Bed and breakfast'!AE24*0.9</f>
        <v>39555</v>
      </c>
      <c r="AL22" s="8">
        <f>'C завтраками| Bed and breakfast'!AF24*0.9</f>
        <v>39555</v>
      </c>
      <c r="AM22" s="8">
        <f>'C завтраками| Bed and breakfast'!AG24*0.9</f>
        <v>41355</v>
      </c>
      <c r="AN22" s="8">
        <f>'C завтраками| Bed and breakfast'!AH24*0.9</f>
        <v>43605</v>
      </c>
      <c r="AO22" s="8">
        <f>'C завтраками| Bed and breakfast'!AI24*0.9</f>
        <v>48555</v>
      </c>
      <c r="AP22" s="8">
        <f>'C завтраками| Bed and breakfast'!AJ24*0.9</f>
        <v>48555</v>
      </c>
      <c r="AQ22" s="8">
        <f>'C завтраками| Bed and breakfast'!AK24*0.9</f>
        <v>48555</v>
      </c>
      <c r="AR22" s="8">
        <f>'C завтраками| Bed and breakfast'!AL24*0.9</f>
        <v>48555</v>
      </c>
      <c r="AS22" s="8">
        <f>'C завтраками| Bed and breakfast'!AM24*0.9</f>
        <v>48555</v>
      </c>
      <c r="AT22" s="8">
        <f>'C завтраками| Bed and breakfast'!AN24*0.9</f>
        <v>48555</v>
      </c>
      <c r="AU22" s="8">
        <f>'C завтраками| Bed and breakfast'!AO24*0.9</f>
        <v>48555</v>
      </c>
      <c r="AV22" s="8">
        <f>'C завтраками| Bed and breakfast'!AP24*0.9</f>
        <v>48555</v>
      </c>
      <c r="AW22" s="8">
        <f>'C завтраками| Bed and breakfast'!AQ24*0.9</f>
        <v>48555</v>
      </c>
      <c r="AX22" s="8">
        <f>'C завтраками| Bed and breakfast'!AR24*0.9</f>
        <v>48555</v>
      </c>
      <c r="AY22" s="8">
        <f>'C завтраками| Bed and breakfast'!AS24*0.9</f>
        <v>46755</v>
      </c>
      <c r="AZ22" s="8">
        <f>'C завтраками| Bed and breakfast'!AT24*0.9</f>
        <v>46755</v>
      </c>
      <c r="BA22" s="8">
        <f>'C завтраками| Bed and breakfast'!AU24*0.9</f>
        <v>48555</v>
      </c>
      <c r="BB22" s="8">
        <f>'C завтраками| Bed and breakfast'!AV24*0.9</f>
        <v>48555</v>
      </c>
      <c r="BC22" s="8">
        <f>'C завтраками| Bed and breakfast'!AW24*0.9</f>
        <v>50355</v>
      </c>
      <c r="BD22" s="8">
        <f>'C завтраками| Bed and breakfast'!AX24*0.9</f>
        <v>52605</v>
      </c>
      <c r="BE22" s="8">
        <f>'C завтраками| Bed and breakfast'!AY24*0.9</f>
        <v>52605</v>
      </c>
      <c r="BF22" s="8">
        <f>'C завтраками| Bed and breakfast'!AZ24*0.9</f>
        <v>52605</v>
      </c>
      <c r="BG22" s="8">
        <f>'C завтраками| Bed and breakfast'!BA24*0.9</f>
        <v>52605</v>
      </c>
      <c r="BH22" s="8">
        <f>'C завтраками| Bed and breakfast'!BB24*0.9</f>
        <v>54855</v>
      </c>
      <c r="BI22" s="8">
        <f>'C завтраками| Bed and breakfast'!BC24*0.9</f>
        <v>57555</v>
      </c>
      <c r="BJ22" s="8">
        <f>'C завтраками| Bed and breakfast'!BD24*0.9</f>
        <v>57555</v>
      </c>
      <c r="BK22" s="8">
        <f>'C завтраками| Bed and breakfast'!BE24*0.9</f>
        <v>54855</v>
      </c>
      <c r="BL22" s="8">
        <f>'C завтраками| Bed and breakfast'!BF24*0.9</f>
        <v>50355</v>
      </c>
      <c r="BM22" s="8">
        <f>'C завтраками| Bed and breakfast'!BG24*0.9</f>
        <v>50355</v>
      </c>
      <c r="BN22" s="8">
        <f>'C завтраками| Bed and breakfast'!BH24*0.9</f>
        <v>52605</v>
      </c>
      <c r="BO22" s="8">
        <f>'C завтраками| Bed and breakfast'!BI24*0.9</f>
        <v>52605</v>
      </c>
      <c r="BP22" s="8">
        <f>'C завтраками| Bed and breakfast'!BJ24*0.9</f>
        <v>44955</v>
      </c>
      <c r="BQ22" s="8">
        <f>'C завтраками| Bed and breakfast'!BK24*0.9</f>
        <v>45360</v>
      </c>
      <c r="BR22" s="8">
        <f>'C завтраками| Bed and breakfast'!BL24*0.9</f>
        <v>45360</v>
      </c>
      <c r="BS22" s="8">
        <f>'C завтраками| Bed and breakfast'!BM24*0.9</f>
        <v>45360</v>
      </c>
      <c r="BT22" s="8">
        <f>'C завтраками| Bed and breakfast'!BN24*0.9</f>
        <v>44010</v>
      </c>
      <c r="BU22" s="8">
        <f>'C завтраками| Bed and breakfast'!BO24*0.9</f>
        <v>44010</v>
      </c>
      <c r="BV22" s="8">
        <f>'C завтраками| Bed and breakfast'!BP24*0.9</f>
        <v>45360</v>
      </c>
      <c r="BW22" s="8">
        <f>'C завтраками| Bed and breakfast'!BQ24*0.9</f>
        <v>45360</v>
      </c>
      <c r="BX22" s="8">
        <f>'C завтраками| Bed and breakfast'!BR24*0.9</f>
        <v>45360</v>
      </c>
      <c r="BY22" s="8">
        <f>'C завтраками| Bed and breakfast'!BS24*0.9</f>
        <v>39510</v>
      </c>
      <c r="BZ22" s="8">
        <f>'C завтраками| Bed and breakfast'!BT24*0.9</f>
        <v>39510</v>
      </c>
      <c r="CA22" s="8">
        <f>'C завтраками| Bed and breakfast'!BU24*0.9</f>
        <v>39510</v>
      </c>
      <c r="CB22" s="8">
        <f>'C завтраками| Bed and breakfast'!BV24*0.9</f>
        <v>39510</v>
      </c>
      <c r="CC22" s="8">
        <f>'C завтраками| Bed and breakfast'!BW24*0.9</f>
        <v>39510</v>
      </c>
      <c r="CD22" s="8">
        <f>'C завтраками| Bed and breakfast'!BX24*0.9</f>
        <v>39510</v>
      </c>
      <c r="CE22" s="8">
        <f>'C завтраками| Bed and breakfast'!BY24*0.9</f>
        <v>39510</v>
      </c>
      <c r="CF22" s="8">
        <f>'C завтраками| Bed and breakfast'!BZ24*0.9</f>
        <v>39510</v>
      </c>
      <c r="CG22" s="8">
        <f>'C завтраками| Bed and breakfast'!CA24*0.9</f>
        <v>39510</v>
      </c>
      <c r="CH22" s="8">
        <f>'C завтраками| Bed and breakfast'!CB24*0.9</f>
        <v>39510</v>
      </c>
      <c r="CI22" s="8">
        <f>'C завтраками| Bed and breakfast'!CC24*0.9</f>
        <v>39510</v>
      </c>
      <c r="CJ22" s="8">
        <f>'C завтраками| Bed and breakfast'!CD24*0.9</f>
        <v>39510</v>
      </c>
      <c r="CK22" s="8">
        <f>'C завтраками| Bed and breakfast'!CE24*0.9</f>
        <v>39510</v>
      </c>
      <c r="CL22" s="8">
        <f>'C завтраками| Bed and breakfast'!CF24*0.9</f>
        <v>39510</v>
      </c>
      <c r="CM22" s="8">
        <f>'C завтраками| Bed and breakfast'!CG24*0.9</f>
        <v>39510</v>
      </c>
      <c r="CN22" s="8">
        <f>'C завтраками| Bed and breakfast'!CH24*0.9</f>
        <v>39510</v>
      </c>
      <c r="CO22" s="8">
        <f>'C завтраками| Bed and breakfast'!CI24*0.9</f>
        <v>39510</v>
      </c>
      <c r="CP22" s="8">
        <f>'C завтраками| Bed and breakfast'!CJ24*0.9</f>
        <v>39510</v>
      </c>
      <c r="CQ22" s="8">
        <f>'C завтраками| Bed and breakfast'!CK24*0.9</f>
        <v>39510</v>
      </c>
      <c r="CR22" s="8">
        <f>'C завтраками| Bed and breakfast'!CL24*0.9</f>
        <v>39510</v>
      </c>
      <c r="CS22" s="8">
        <f>'C завтраками| Bed and breakfast'!CM24*0.9</f>
        <v>39510</v>
      </c>
      <c r="CT22" s="8">
        <f>'C завтраками| Bed and breakfast'!CN24*0.9</f>
        <v>39510</v>
      </c>
      <c r="CU22" s="8">
        <f>'C завтраками| Bed and breakfast'!CO24*0.9</f>
        <v>39510</v>
      </c>
      <c r="CV22" s="8">
        <f>'C завтраками| Bed and breakfast'!CP24*0.9</f>
        <v>31185</v>
      </c>
      <c r="CW22" s="8">
        <f>'C завтраками| Bed and breakfast'!CQ24*0.9</f>
        <v>31185</v>
      </c>
      <c r="CX22" s="8">
        <f>'C завтраками| Bed and breakfast'!CR24*0.9</f>
        <v>31635</v>
      </c>
      <c r="CY22" s="8">
        <f>'C завтраками| Bed and breakfast'!CS24*0.9</f>
        <v>31635</v>
      </c>
      <c r="CZ22" s="8">
        <f>'C завтраками| Bed and breakfast'!CT24*0.9</f>
        <v>31185</v>
      </c>
      <c r="DA22" s="8">
        <f>'C завтраками| Bed and breakfast'!CU24*0.9</f>
        <v>31185</v>
      </c>
      <c r="DB22" s="8">
        <f>'C завтраками| Bed and breakfast'!CV24*0.9</f>
        <v>31185</v>
      </c>
      <c r="DC22" s="8">
        <f>'C завтраками| Bed and breakfast'!CW24*0.9</f>
        <v>31185</v>
      </c>
      <c r="DD22" s="8">
        <f>'C завтраками| Bed and breakfast'!CX24*0.9</f>
        <v>31185</v>
      </c>
      <c r="DE22" s="8">
        <f>'C завтраками| Bed and breakfast'!CY24*0.9</f>
        <v>31635</v>
      </c>
      <c r="DF22" s="8">
        <f>'C завтраками| Bed and breakfast'!CZ24*0.9</f>
        <v>31635</v>
      </c>
      <c r="DG22" s="8">
        <f>'C завтраками| Bed and breakfast'!DA24*0.9</f>
        <v>31185</v>
      </c>
      <c r="DH22" s="8">
        <f>'C завтраками| Bed and breakfast'!DB24*0.9</f>
        <v>31185</v>
      </c>
      <c r="DI22" s="8">
        <f>'C завтраками| Bed and breakfast'!DC24*0.9</f>
        <v>31185</v>
      </c>
      <c r="DJ22" s="8">
        <f>'C завтраками| Bed and breakfast'!DD24*0.9</f>
        <v>30285</v>
      </c>
      <c r="DK22" s="8">
        <f>'C завтраками| Bed and breakfast'!DE24*0.9</f>
        <v>30285</v>
      </c>
      <c r="DL22" s="8">
        <f>'C завтраками| Bed and breakfast'!DF24*0.9</f>
        <v>30915</v>
      </c>
      <c r="DM22" s="8">
        <f>'C завтраками| Bed and breakfast'!DG24*0.9</f>
        <v>30915</v>
      </c>
      <c r="DN22" s="8">
        <f>'C завтраками| Bed and breakfast'!DH24*0.9</f>
        <v>30285</v>
      </c>
      <c r="DO22" s="8">
        <f>'C завтраками| Bed and breakfast'!DI24*0.9</f>
        <v>30285</v>
      </c>
      <c r="DP22" s="8">
        <f>'C завтраками| Bed and breakfast'!DJ24*0.9</f>
        <v>30285</v>
      </c>
      <c r="DQ22" s="8">
        <f>'C завтраками| Bed and breakfast'!DK24*0.9</f>
        <v>30285</v>
      </c>
      <c r="DR22" s="8">
        <f>'C завтраками| Bed and breakfast'!DL24*0.9</f>
        <v>30285</v>
      </c>
      <c r="DS22" s="8">
        <f>'C завтраками| Bed and breakfast'!DM24*0.9</f>
        <v>30915</v>
      </c>
      <c r="DT22" s="8">
        <f>'C завтраками| Bed and breakfast'!DN24*0.9</f>
        <v>30915</v>
      </c>
      <c r="DU22" s="8">
        <f>'C завтраками| Bed and breakfast'!DO24*0.9</f>
        <v>30285</v>
      </c>
      <c r="DV22" s="8">
        <f>'C завтраками| Bed and breakfast'!DP24*0.9</f>
        <v>30285</v>
      </c>
      <c r="DW22" s="8">
        <f>'C завтраками| Bed and breakfast'!DQ24*0.9</f>
        <v>30285</v>
      </c>
      <c r="DX22" s="8">
        <f>'C завтраками| Bed and breakfast'!DR24*0.9</f>
        <v>30285</v>
      </c>
      <c r="DY22" s="8">
        <f>'C завтраками| Bed and breakfast'!DS24*0.9</f>
        <v>31185</v>
      </c>
      <c r="DZ22" s="8">
        <f>'C завтраками| Bed and breakfast'!DT24*0.9</f>
        <v>30915</v>
      </c>
      <c r="EA22" s="8">
        <f>'C завтраками| Bed and breakfast'!DU24*0.9</f>
        <v>30915</v>
      </c>
      <c r="EB22" s="8">
        <f>'C завтраками| Bed and breakfast'!DV24*0.9</f>
        <v>30915</v>
      </c>
      <c r="EC22" s="8">
        <f>'C завтраками| Bed and breakfast'!DW24*0.9</f>
        <v>29835</v>
      </c>
      <c r="ED22" s="8">
        <f>'C завтраками| Bed and breakfast'!DX24*0.9</f>
        <v>29835</v>
      </c>
      <c r="EE22" s="8">
        <f>'C завтраками| Bed and breakfast'!DY24*0.9</f>
        <v>29835</v>
      </c>
      <c r="EF22" s="8">
        <f>'C завтраками| Bed and breakfast'!DZ24*0.9</f>
        <v>29835</v>
      </c>
      <c r="EG22" s="8">
        <f>'C завтраками| Bed and breakfast'!EA24*0.9</f>
        <v>29835</v>
      </c>
      <c r="EH22" s="8">
        <f>'C завтраками| Bed and breakfast'!EB24*0.9</f>
        <v>30915</v>
      </c>
      <c r="EI22" s="8">
        <f>'C завтраками| Bed and breakfast'!EC24*0.9</f>
        <v>30915</v>
      </c>
      <c r="EJ22" s="8">
        <f>'C завтраками| Bed and breakfast'!ED24*0.9</f>
        <v>30915</v>
      </c>
      <c r="EK22" s="8">
        <f>'C завтраками| Bed and breakfast'!EE24*0.9</f>
        <v>29565</v>
      </c>
      <c r="EL22" s="8">
        <f>'C завтраками| Bed and breakfast'!EF24*0.9</f>
        <v>29565</v>
      </c>
      <c r="EM22" s="8">
        <f>'C завтраками| Bed and breakfast'!EG24*0.9</f>
        <v>29565</v>
      </c>
      <c r="EN22" s="8">
        <f>'C завтраками| Bed and breakfast'!EH24*0.9</f>
        <v>29835</v>
      </c>
      <c r="EO22" s="8">
        <f>'C завтраками| Bed and breakfast'!EI24*0.9</f>
        <v>29835</v>
      </c>
      <c r="EP22" s="8">
        <f>'C завтраками| Bed and breakfast'!EJ24*0.9</f>
        <v>29565</v>
      </c>
      <c r="EQ22" s="8">
        <f>'C завтраками| Bed and breakfast'!EK24*0.9</f>
        <v>29565</v>
      </c>
      <c r="ER22" s="8">
        <f>'C завтраками| Bed and breakfast'!EL24*0.9</f>
        <v>29565</v>
      </c>
      <c r="ES22" s="8">
        <f>'C завтраками| Bed and breakfast'!EM24*0.9</f>
        <v>29565</v>
      </c>
      <c r="ET22" s="8">
        <f>'C завтраками| Bed and breakfast'!EN24*0.9</f>
        <v>29565</v>
      </c>
      <c r="EU22" s="8">
        <f>'C завтраками| Bed and breakfast'!EO24*0.9</f>
        <v>29835</v>
      </c>
      <c r="EV22" s="8">
        <f>'C завтраками| Bed and breakfast'!EP24*0.9</f>
        <v>29835</v>
      </c>
      <c r="EW22" s="8">
        <f>'C завтраками| Bed and breakfast'!EQ24*0.9</f>
        <v>29565</v>
      </c>
      <c r="EX22" s="8">
        <f>'C завтраками| Bed and breakfast'!ER24*0.9</f>
        <v>29565</v>
      </c>
      <c r="EY22" s="8">
        <f>'C завтраками| Bed and breakfast'!ES24*0.9</f>
        <v>29565</v>
      </c>
      <c r="EZ22" s="8">
        <f>'C завтраками| Bed and breakfast'!ET24*0.9</f>
        <v>29565</v>
      </c>
      <c r="FA22" s="8">
        <f>'C завтраками| Bed and breakfast'!EU24*0.9</f>
        <v>29565</v>
      </c>
      <c r="FB22" s="8">
        <f>'C завтраками| Bed and breakfast'!EV24*0.9</f>
        <v>29835</v>
      </c>
      <c r="FC22" s="8">
        <f>'C завтраками| Bed and breakfast'!EW24*0.9</f>
        <v>29835</v>
      </c>
      <c r="FD22" s="8">
        <f>'C завтраками| Bed and breakfast'!EX24*0.9</f>
        <v>31185</v>
      </c>
      <c r="FE22" s="8">
        <f>'C завтраками| Bed and breakfast'!EY24*0.9</f>
        <v>29835</v>
      </c>
      <c r="FF22" s="8">
        <f>'C завтраками| Bed and breakfast'!EZ24*0.9</f>
        <v>29835</v>
      </c>
      <c r="FG22" s="8">
        <f>'C завтраками| Bed and breakfast'!FA24*0.9</f>
        <v>29835</v>
      </c>
      <c r="FH22" s="8">
        <f>'C завтраками| Bed and breakfast'!FB24*0.9</f>
        <v>29835</v>
      </c>
      <c r="FI22" s="8">
        <f>'C завтраками| Bed and breakfast'!FC24*0.9</f>
        <v>36585</v>
      </c>
      <c r="FJ22" s="8">
        <f>'C завтраками| Bed and breakfast'!FD24*0.9</f>
        <v>36585</v>
      </c>
      <c r="FK22" s="8">
        <f>'C завтраками| Bed and breakfast'!FE24*0.9</f>
        <v>36585</v>
      </c>
      <c r="FL22" s="8">
        <f>'C завтраками| Bed and breakfast'!FF24*0.9</f>
        <v>36585</v>
      </c>
      <c r="FM22" s="8">
        <f>'C завтраками| Bed and breakfast'!FG24*0.9</f>
        <v>36585</v>
      </c>
      <c r="FN22" s="8">
        <f>'C завтраками| Bed and breakfast'!FH24*0.9</f>
        <v>36585</v>
      </c>
      <c r="FO22" s="8">
        <f>'C завтраками| Bed and breakfast'!FI24*0.9</f>
        <v>36585</v>
      </c>
      <c r="FP22" s="8">
        <f>'C завтраками| Bed and breakfast'!FJ24*0.9</f>
        <v>36585</v>
      </c>
      <c r="FQ22" s="8">
        <f>'C завтраками| Bed and breakfast'!FK24*0.9</f>
        <v>36585</v>
      </c>
      <c r="FR22" s="8">
        <f>'C завтраками| Bed and breakfast'!FL24*0.9</f>
        <v>36585</v>
      </c>
      <c r="FS22" s="8">
        <f>'C завтраками| Bed and breakfast'!FM24*0.9</f>
        <v>36585</v>
      </c>
      <c r="FT22" s="8">
        <f>'C завтраками| Bed and breakfast'!FN24*0.9</f>
        <v>36585</v>
      </c>
      <c r="FU22" s="8">
        <f>'C завтраками| Bed and breakfast'!FO24*0.9</f>
        <v>36585</v>
      </c>
      <c r="FV22" s="8">
        <f>'C завтраками| Bed and breakfast'!FP24*0.9</f>
        <v>36585</v>
      </c>
      <c r="FW22" s="8">
        <f>'C завтраками| Bed and breakfast'!FQ24*0.9</f>
        <v>36585</v>
      </c>
      <c r="FX22" s="8">
        <f>'C завтраками| Bed and breakfast'!FR24*0.9</f>
        <v>36585</v>
      </c>
      <c r="FY22" s="8">
        <f>'C завтраками| Bed and breakfast'!FS24*0.9</f>
        <v>36585</v>
      </c>
      <c r="FZ22" s="8">
        <f>'C завтраками| Bed and breakfast'!FT24*0.9</f>
        <v>36585</v>
      </c>
      <c r="GA22" s="8">
        <f>'C завтраками| Bed and breakfast'!FU24*0.9</f>
        <v>36585</v>
      </c>
      <c r="GB22" s="8">
        <f>'C завтраками| Bed and breakfast'!FV24*0.9</f>
        <v>36585</v>
      </c>
      <c r="GC22" s="8">
        <f>'C завтраками| Bed and breakfast'!FW24*0.9</f>
        <v>36585</v>
      </c>
      <c r="GD22" s="8">
        <f>'C завтраками| Bed and breakfast'!FX24*0.9</f>
        <v>36585</v>
      </c>
      <c r="GE22" s="8">
        <f>'C завтраками| Bed and breakfast'!FY24*0.9</f>
        <v>36585</v>
      </c>
      <c r="GF22" s="8">
        <f>'C завтраками| Bed and breakfast'!FZ24*0.9</f>
        <v>36585</v>
      </c>
      <c r="GG22" s="8">
        <f>'C завтраками| Bed and breakfast'!GA24*0.9</f>
        <v>29835</v>
      </c>
      <c r="GH22" s="8">
        <f>'C завтраками| Bed and breakfast'!GB24*0.9</f>
        <v>29835</v>
      </c>
      <c r="GI22" s="8">
        <f>'C завтраками| Bed and breakfast'!GC24*0.9</f>
        <v>38295</v>
      </c>
      <c r="GJ22" s="8">
        <f>'C завтраками| Bed and breakfast'!GD24*0.9</f>
        <v>38295</v>
      </c>
      <c r="GK22" s="8">
        <f>'C завтраками| Bed and breakfast'!GE24*0.9</f>
        <v>38295</v>
      </c>
      <c r="GL22" s="8">
        <f>'C завтраками| Bed and breakfast'!GF24*0.9</f>
        <v>38295</v>
      </c>
      <c r="GM22" s="8">
        <f>'C завтраками| Bed and breakfast'!GG24*0.9</f>
        <v>38295</v>
      </c>
      <c r="GN22" s="8">
        <f>'C завтраками| Bed and breakfast'!GH24*0.9</f>
        <v>38295</v>
      </c>
      <c r="GO22" s="8">
        <f>'C завтраками| Bed and breakfast'!GI24*0.9</f>
        <v>38295</v>
      </c>
      <c r="GP22" s="8">
        <f>'C завтраками| Bed and breakfast'!GJ24*0.9</f>
        <v>38295</v>
      </c>
      <c r="GQ22" s="8">
        <f>'C завтраками| Bed and breakfast'!GK24*0.9</f>
        <v>38295</v>
      </c>
      <c r="GR22" s="8">
        <f>'C завтраками| Bed and breakfast'!GL24*0.9</f>
        <v>38295</v>
      </c>
      <c r="GS22" s="8">
        <f>'C завтраками| Bed and breakfast'!GM24*0.9</f>
        <v>32895</v>
      </c>
      <c r="GT22" s="8">
        <f>'C завтраками| Bed and breakfast'!GN24*0.9</f>
        <v>32895</v>
      </c>
      <c r="GU22" s="8">
        <f>'C завтраками| Bed and breakfast'!GO24*0.9</f>
        <v>32895</v>
      </c>
      <c r="GV22" s="8">
        <f>'C завтраками| Bed and breakfast'!GP24*0.9</f>
        <v>32895</v>
      </c>
      <c r="GW22" s="8">
        <f>'C завтраками| Bed and breakfast'!GQ24*0.9</f>
        <v>33345</v>
      </c>
      <c r="GX22" s="8">
        <f>'C завтраками| Bed and breakfast'!GR24*0.9</f>
        <v>33345</v>
      </c>
      <c r="GY22" s="8">
        <f>'C завтраками| Bed and breakfast'!GS24*0.9</f>
        <v>34425</v>
      </c>
      <c r="GZ22" s="8">
        <f>'C завтраками| Bed and breakfast'!GT24*0.9</f>
        <v>34425</v>
      </c>
      <c r="HA22" s="8">
        <f>'C завтраками| Bed and breakfast'!GU24*0.9</f>
        <v>33345</v>
      </c>
      <c r="HB22" s="8">
        <f>'C завтраками| Bed and breakfast'!GV24*0.9</f>
        <v>33345</v>
      </c>
      <c r="HC22" s="8">
        <f>'C завтраками| Bed and breakfast'!GW24*0.9</f>
        <v>33345</v>
      </c>
      <c r="HD22" s="8">
        <f>'C завтраками| Bed and breakfast'!GX24*0.9</f>
        <v>33345</v>
      </c>
      <c r="HE22" s="8">
        <f>'C завтраками| Bed and breakfast'!GY24*0.9</f>
        <v>33345</v>
      </c>
      <c r="HF22" s="8">
        <f>'C завтраками| Bed and breakfast'!GZ24*0.9</f>
        <v>34425</v>
      </c>
      <c r="HG22" s="8">
        <f>'C завтраками| Bed and breakfast'!HA24*0.9</f>
        <v>34425</v>
      </c>
      <c r="HH22" s="8">
        <f>'C завтраками| Bed and breakfast'!HB24*0.9</f>
        <v>33345</v>
      </c>
      <c r="HI22" s="8">
        <f>'C завтраками| Bed and breakfast'!HC24*0.9</f>
        <v>33345</v>
      </c>
      <c r="HJ22" s="8">
        <f>'C завтраками| Bed and breakfast'!HD24*0.9</f>
        <v>33345</v>
      </c>
      <c r="HK22" s="8">
        <f>'C завтраками| Bed and breakfast'!HE24*0.9</f>
        <v>33345</v>
      </c>
      <c r="HL22" s="8">
        <f>'C завтраками| Bed and breakfast'!HF24*0.9</f>
        <v>33345</v>
      </c>
      <c r="HM22" s="8">
        <f>'C завтраками| Bed and breakfast'!HG24*0.9</f>
        <v>31185</v>
      </c>
      <c r="HN22" s="8">
        <f>'C завтраками| Bed and breakfast'!HH24*0.9</f>
        <v>34425</v>
      </c>
      <c r="HO22" s="8">
        <f>'C завтраками| Bed and breakfast'!HI24*0.9</f>
        <v>33345</v>
      </c>
      <c r="HP22" s="8">
        <f>'C завтраками| Bed and breakfast'!HJ24*0.9</f>
        <v>33345</v>
      </c>
      <c r="HQ22" s="8">
        <f>'C завтраками| Bed and breakfast'!HK24*0.9</f>
        <v>33345</v>
      </c>
      <c r="HR22" s="8">
        <f>'C завтраками| Bed and breakfast'!HL24*0.9</f>
        <v>33345</v>
      </c>
      <c r="HS22" s="8">
        <f>'C завтраками| Bed and breakfast'!HM24*0.9</f>
        <v>33345</v>
      </c>
      <c r="HT22" s="8">
        <f>'C завтраками| Bed and breakfast'!HN24*0.9</f>
        <v>34425</v>
      </c>
      <c r="HU22" s="8">
        <f>'C завтраками| Bed and breakfast'!HO24*0.9</f>
        <v>34425</v>
      </c>
      <c r="HV22" s="8">
        <f>'C завтраками| Bed and breakfast'!HP24*0.9</f>
        <v>33345</v>
      </c>
      <c r="HW22" s="8">
        <f>'C завтраками| Bed and breakfast'!HQ24*0.9</f>
        <v>33345</v>
      </c>
      <c r="HX22" s="8">
        <f>'C завтраками| Bed and breakfast'!HR24*0.9</f>
        <v>33345</v>
      </c>
      <c r="HY22" s="8">
        <f>'C завтраками| Bed and breakfast'!HS24*0.9</f>
        <v>33345</v>
      </c>
      <c r="HZ22" s="8">
        <f>'C завтраками| Bed and breakfast'!HT24*0.9</f>
        <v>33345</v>
      </c>
      <c r="IA22" s="8">
        <f>'C завтраками| Bed and breakfast'!HU24*0.9</f>
        <v>34425</v>
      </c>
      <c r="IB22" s="8">
        <f>'C завтраками| Bed and breakfast'!HV24*0.9</f>
        <v>34425</v>
      </c>
      <c r="IC22" s="8">
        <f>'C завтраками| Bed and breakfast'!HW24*0.9</f>
        <v>33345</v>
      </c>
      <c r="ID22" s="8">
        <f>'C завтраками| Bed and breakfast'!HX24*0.9</f>
        <v>33345</v>
      </c>
      <c r="IE22" s="8">
        <f>'C завтраками| Bed and breakfast'!HY24*0.9</f>
        <v>33345</v>
      </c>
      <c r="IF22" s="8">
        <f>'C завтраками| Bed and breakfast'!HZ24*0.9</f>
        <v>33345</v>
      </c>
      <c r="IG22" s="8">
        <f>'C завтраками| Bed and breakfast'!IA24*0.9</f>
        <v>33345</v>
      </c>
      <c r="IH22" s="8">
        <f>'C завтраками| Bed and breakfast'!IB24*0.9</f>
        <v>34425</v>
      </c>
      <c r="II22" s="8">
        <f>'C завтраками| Bed and breakfast'!IC24*0.9</f>
        <v>34425</v>
      </c>
      <c r="IJ22" s="8">
        <f>'C завтраками| Bed and breakfast'!ID24*0.9</f>
        <v>31635</v>
      </c>
      <c r="IK22" s="8">
        <f>'C завтраками| Bed and breakfast'!IE24*0.9</f>
        <v>31635</v>
      </c>
      <c r="IL22" s="8">
        <f>'C завтраками| Bed and breakfast'!IF24*0.9</f>
        <v>31635</v>
      </c>
      <c r="IM22" s="8">
        <f>'C завтраками| Bed and breakfast'!IG24*0.9</f>
        <v>31635</v>
      </c>
      <c r="IN22" s="8">
        <f>'C завтраками| Bed and breakfast'!IH24*0.9</f>
        <v>31635</v>
      </c>
      <c r="IO22" s="8">
        <f>'C завтраками| Bed and breakfast'!II24*0.9</f>
        <v>33345</v>
      </c>
      <c r="IP22" s="8">
        <f>'C завтраками| Bed and breakfast'!IJ24*0.9</f>
        <v>33345</v>
      </c>
      <c r="IQ22" s="8">
        <f>'C завтраками| Bed and breakfast'!IK24*0.9</f>
        <v>31185</v>
      </c>
      <c r="IR22" s="8">
        <f>'C завтраками| Bed and breakfast'!IL24*0.9</f>
        <v>31185</v>
      </c>
      <c r="IS22" s="8">
        <f>'C завтраками| Bed and breakfast'!IM24*0.9</f>
        <v>31185</v>
      </c>
      <c r="IT22" s="8">
        <f>'C завтраками| Bed and breakfast'!IN24*0.9</f>
        <v>31185</v>
      </c>
      <c r="IU22" s="8">
        <f>'C завтраками| Bed and breakfast'!IO24*0.9</f>
        <v>31185</v>
      </c>
      <c r="IV22" s="8">
        <f>'C завтраками| Bed and breakfast'!IP24*0.9</f>
        <v>33345</v>
      </c>
      <c r="IW22" s="8">
        <f>'C завтраками| Bed and breakfast'!IQ24*0.9</f>
        <v>33345</v>
      </c>
      <c r="IX22" s="8">
        <f>'C завтраками| Bed and breakfast'!IR24*0.9</f>
        <v>31185</v>
      </c>
      <c r="IY22" s="8">
        <f>'C завтраками| Bed and breakfast'!IS24*0.9</f>
        <v>31185</v>
      </c>
      <c r="IZ22" s="8">
        <f>'C завтраками| Bed and breakfast'!IT24*0.9</f>
        <v>31185</v>
      </c>
      <c r="JA22" s="8">
        <f>'C завтраками| Bed and breakfast'!IU24*0.9</f>
        <v>31185</v>
      </c>
      <c r="JB22" s="8">
        <f>'C завтраками| Bed and breakfast'!IV24*0.9</f>
        <v>31185</v>
      </c>
      <c r="JC22" s="8">
        <f>'C завтраками| Bed and breakfast'!IW24*0.9</f>
        <v>33345</v>
      </c>
      <c r="JD22" s="8">
        <f>'C завтраками| Bed and breakfast'!IX24*0.9</f>
        <v>33345</v>
      </c>
      <c r="JE22" s="8">
        <f>'C завтраками| Bed and breakfast'!IY24*0.9</f>
        <v>31185</v>
      </c>
      <c r="JF22" s="8">
        <f>'C завтраками| Bed and breakfast'!IZ24*0.9</f>
        <v>31185</v>
      </c>
      <c r="JG22" s="8">
        <f>'C завтраками| Bed and breakfast'!JA24*0.9</f>
        <v>31185</v>
      </c>
      <c r="JH22" s="8">
        <f>'C завтраками| Bed and breakfast'!JB24*0.9</f>
        <v>31185</v>
      </c>
      <c r="JI22" s="8">
        <f>'C завтраками| Bed and breakfast'!JC24*0.9</f>
        <v>31185</v>
      </c>
      <c r="JJ22" s="8">
        <f>'C завтраками| Bed and breakfast'!JD24*0.9</f>
        <v>33345</v>
      </c>
      <c r="JK22" s="8">
        <f>'C завтраками| Bed and breakfast'!JE24*0.9</f>
        <v>33345</v>
      </c>
      <c r="JL22" s="8">
        <f>'C завтраками| Bed and breakfast'!JF24*0.9</f>
        <v>31185</v>
      </c>
      <c r="JM22" s="8">
        <f>'C завтраками| Bed and breakfast'!JG24*0.9</f>
        <v>31185</v>
      </c>
      <c r="JN22" s="8">
        <f>'C завтраками| Bed and breakfast'!JH24*0.9</f>
        <v>31185</v>
      </c>
      <c r="JO22" s="8">
        <f>'C завтраками| Bed and breakfast'!JI24*0.9</f>
        <v>31185</v>
      </c>
      <c r="JP22" s="8">
        <f>'C завтраками| Bed and breakfast'!JJ24*0.9</f>
        <v>31185</v>
      </c>
      <c r="JQ22" s="8">
        <f>'C завтраками| Bed and breakfast'!JK24*0.9</f>
        <v>33345</v>
      </c>
      <c r="JR22" s="8">
        <f>'C завтраками| Bed and breakfast'!JL24*0.9</f>
        <v>33345</v>
      </c>
      <c r="JS22" s="8">
        <f>'C завтраками| Bed and breakfast'!JM24*0.9</f>
        <v>32265</v>
      </c>
      <c r="JT22" s="8">
        <f>'C завтраками| Bed and breakfast'!JN24*0.9</f>
        <v>32265</v>
      </c>
      <c r="JU22" s="8">
        <f>'C завтраками| Bed and breakfast'!JO24*0.9</f>
        <v>32265</v>
      </c>
      <c r="JV22" s="8">
        <f>'C завтраками| Bed and breakfast'!JP24*0.9</f>
        <v>32265</v>
      </c>
    </row>
    <row r="23" spans="1:282" s="53" customFormat="1" x14ac:dyDescent="0.2">
      <c r="A23" s="88">
        <f>A8</f>
        <v>2</v>
      </c>
      <c r="B23" s="8" t="e">
        <f>'C завтраками| Bed and breakfast'!#REF!*0.9</f>
        <v>#REF!</v>
      </c>
      <c r="C23" s="8" t="e">
        <f>'C завтраками| Bed and breakfast'!#REF!*0.9</f>
        <v>#REF!</v>
      </c>
      <c r="D23" s="8" t="e">
        <f>'C завтраками| Bed and breakfast'!#REF!*0.9</f>
        <v>#REF!</v>
      </c>
      <c r="E23" s="8" t="e">
        <f>'C завтраками| Bed and breakfast'!#REF!*0.9</f>
        <v>#REF!</v>
      </c>
      <c r="F23" s="8" t="e">
        <f>'C завтраками| Bed and breakfast'!#REF!*0.9</f>
        <v>#REF!</v>
      </c>
      <c r="G23" s="8" t="e">
        <f>'C завтраками| Bed and breakfast'!#REF!*0.9</f>
        <v>#REF!</v>
      </c>
      <c r="H23" s="8">
        <f>'C завтраками| Bed and breakfast'!B25*0.9</f>
        <v>58050</v>
      </c>
      <c r="I23" s="8">
        <f>'C завтраками| Bed and breakfast'!C25*0.9</f>
        <v>71100</v>
      </c>
      <c r="J23" s="8">
        <f>'C завтраками| Bed and breakfast'!D25*0.9</f>
        <v>71100</v>
      </c>
      <c r="K23" s="8">
        <f>'C завтраками| Bed and breakfast'!E25*0.9</f>
        <v>71100</v>
      </c>
      <c r="L23" s="8">
        <f>'C завтраками| Bed and breakfast'!F25*0.9</f>
        <v>64800</v>
      </c>
      <c r="M23" s="8">
        <f>'C завтраками| Bed and breakfast'!G25*0.9</f>
        <v>64800</v>
      </c>
      <c r="N23" s="8">
        <f>'C завтраками| Bed and breakfast'!H25*0.9</f>
        <v>64800</v>
      </c>
      <c r="O23" s="8">
        <f>'C завтраками| Bed and breakfast'!I25*0.9</f>
        <v>64800</v>
      </c>
      <c r="P23" s="8">
        <f>'C завтраками| Bed and breakfast'!J25*0.9</f>
        <v>64800</v>
      </c>
      <c r="Q23" s="8">
        <f>'C завтраками| Bed and breakfast'!K25*0.9</f>
        <v>64800</v>
      </c>
      <c r="R23" s="8">
        <f>'C завтраками| Bed and breakfast'!L25*0.9</f>
        <v>52560</v>
      </c>
      <c r="S23" s="8">
        <f>'C завтраками| Bed and breakfast'!M25*0.9</f>
        <v>37710</v>
      </c>
      <c r="T23" s="8">
        <f>'C завтраками| Bed and breakfast'!N25*0.9</f>
        <v>37710</v>
      </c>
      <c r="U23" s="8">
        <f>'C завтраками| Bed and breakfast'!O25*0.9</f>
        <v>37710</v>
      </c>
      <c r="V23" s="8">
        <f>'C завтраками| Bed and breakfast'!P25*0.9</f>
        <v>37710</v>
      </c>
      <c r="W23" s="8">
        <f>'C завтраками| Bed and breakfast'!Q25*0.9</f>
        <v>37710</v>
      </c>
      <c r="X23" s="8">
        <f>'C завтраками| Bed and breakfast'!R25*0.9</f>
        <v>39510</v>
      </c>
      <c r="Y23" s="8">
        <f>'C завтраками| Bed and breakfast'!S25*0.9</f>
        <v>39510</v>
      </c>
      <c r="Z23" s="8">
        <f>'C завтраками| Bed and breakfast'!T25*0.9</f>
        <v>39510</v>
      </c>
      <c r="AA23" s="8">
        <f>'C завтраками| Bed and breakfast'!U25*0.9</f>
        <v>39510</v>
      </c>
      <c r="AB23" s="8">
        <f>'C завтраками| Bed and breakfast'!V25*0.9</f>
        <v>39510</v>
      </c>
      <c r="AC23" s="8">
        <f>'C завтраками| Bed and breakfast'!W25*0.9</f>
        <v>37710</v>
      </c>
      <c r="AD23" s="8">
        <f>'C завтраками| Bed and breakfast'!X25*0.9</f>
        <v>37710</v>
      </c>
      <c r="AE23" s="8">
        <f>'C завтраками| Bed and breakfast'!Y25*0.9</f>
        <v>37710</v>
      </c>
      <c r="AF23" s="8">
        <f>'C завтраками| Bed and breakfast'!Z25*0.9</f>
        <v>37710</v>
      </c>
      <c r="AG23" s="8">
        <f>'C завтраками| Bed and breakfast'!AA25*0.9</f>
        <v>37710</v>
      </c>
      <c r="AH23" s="8">
        <f>'C завтраками| Bed and breakfast'!AB25*0.9</f>
        <v>41310</v>
      </c>
      <c r="AI23" s="8">
        <f>'C завтраками| Bed and breakfast'!AC25*0.9</f>
        <v>41310</v>
      </c>
      <c r="AJ23" s="8">
        <f>'C завтраками| Bed and breakfast'!AD25*0.9</f>
        <v>41310</v>
      </c>
      <c r="AK23" s="8">
        <f>'C завтраками| Bed and breakfast'!AE25*0.9</f>
        <v>41310</v>
      </c>
      <c r="AL23" s="8">
        <f>'C завтраками| Bed and breakfast'!AF25*0.9</f>
        <v>41310</v>
      </c>
      <c r="AM23" s="8">
        <f>'C завтраками| Bed and breakfast'!AG25*0.9</f>
        <v>43110</v>
      </c>
      <c r="AN23" s="8">
        <f>'C завтраками| Bed and breakfast'!AH25*0.9</f>
        <v>45360</v>
      </c>
      <c r="AO23" s="8">
        <f>'C завтраками| Bed and breakfast'!AI25*0.9</f>
        <v>50310</v>
      </c>
      <c r="AP23" s="8">
        <f>'C завтраками| Bed and breakfast'!AJ25*0.9</f>
        <v>50310</v>
      </c>
      <c r="AQ23" s="8">
        <f>'C завтраками| Bed and breakfast'!AK25*0.9</f>
        <v>50310</v>
      </c>
      <c r="AR23" s="8">
        <f>'C завтраками| Bed and breakfast'!AL25*0.9</f>
        <v>50310</v>
      </c>
      <c r="AS23" s="8">
        <f>'C завтраками| Bed and breakfast'!AM25*0.9</f>
        <v>50310</v>
      </c>
      <c r="AT23" s="8">
        <f>'C завтраками| Bed and breakfast'!AN25*0.9</f>
        <v>50310</v>
      </c>
      <c r="AU23" s="8">
        <f>'C завтраками| Bed and breakfast'!AO25*0.9</f>
        <v>50310</v>
      </c>
      <c r="AV23" s="8">
        <f>'C завтраками| Bed and breakfast'!AP25*0.9</f>
        <v>50310</v>
      </c>
      <c r="AW23" s="8">
        <f>'C завтраками| Bed and breakfast'!AQ25*0.9</f>
        <v>50310</v>
      </c>
      <c r="AX23" s="8">
        <f>'C завтраками| Bed and breakfast'!AR25*0.9</f>
        <v>50310</v>
      </c>
      <c r="AY23" s="8">
        <f>'C завтраками| Bed and breakfast'!AS25*0.9</f>
        <v>48510</v>
      </c>
      <c r="AZ23" s="8">
        <f>'C завтраками| Bed and breakfast'!AT25*0.9</f>
        <v>48510</v>
      </c>
      <c r="BA23" s="8">
        <f>'C завтраками| Bed and breakfast'!AU25*0.9</f>
        <v>50310</v>
      </c>
      <c r="BB23" s="8">
        <f>'C завтраками| Bed and breakfast'!AV25*0.9</f>
        <v>50310</v>
      </c>
      <c r="BC23" s="8">
        <f>'C завтраками| Bed and breakfast'!AW25*0.9</f>
        <v>52110</v>
      </c>
      <c r="BD23" s="8">
        <f>'C завтраками| Bed and breakfast'!AX25*0.9</f>
        <v>54360</v>
      </c>
      <c r="BE23" s="8">
        <f>'C завтраками| Bed and breakfast'!AY25*0.9</f>
        <v>54360</v>
      </c>
      <c r="BF23" s="8">
        <f>'C завтраками| Bed and breakfast'!AZ25*0.9</f>
        <v>54360</v>
      </c>
      <c r="BG23" s="8">
        <f>'C завтраками| Bed and breakfast'!BA25*0.9</f>
        <v>54360</v>
      </c>
      <c r="BH23" s="8">
        <f>'C завтраками| Bed and breakfast'!BB25*0.9</f>
        <v>56610</v>
      </c>
      <c r="BI23" s="8">
        <f>'C завтраками| Bed and breakfast'!BC25*0.9</f>
        <v>59310</v>
      </c>
      <c r="BJ23" s="8">
        <f>'C завтраками| Bed and breakfast'!BD25*0.9</f>
        <v>59310</v>
      </c>
      <c r="BK23" s="8">
        <f>'C завтраками| Bed and breakfast'!BE25*0.9</f>
        <v>56610</v>
      </c>
      <c r="BL23" s="8">
        <f>'C завтраками| Bed and breakfast'!BF25*0.9</f>
        <v>52110</v>
      </c>
      <c r="BM23" s="8">
        <f>'C завтраками| Bed and breakfast'!BG25*0.9</f>
        <v>52110</v>
      </c>
      <c r="BN23" s="8">
        <f>'C завтраками| Bed and breakfast'!BH25*0.9</f>
        <v>54360</v>
      </c>
      <c r="BO23" s="8">
        <f>'C завтраками| Bed and breakfast'!BI25*0.9</f>
        <v>54360</v>
      </c>
      <c r="BP23" s="8">
        <f>'C завтраками| Bed and breakfast'!BJ25*0.9</f>
        <v>46710</v>
      </c>
      <c r="BQ23" s="8">
        <f>'C завтраками| Bed and breakfast'!BK25*0.9</f>
        <v>47115</v>
      </c>
      <c r="BR23" s="8">
        <f>'C завтраками| Bed and breakfast'!BL25*0.9</f>
        <v>47115</v>
      </c>
      <c r="BS23" s="8">
        <f>'C завтраками| Bed and breakfast'!BM25*0.9</f>
        <v>47115</v>
      </c>
      <c r="BT23" s="8">
        <f>'C завтраками| Bed and breakfast'!BN25*0.9</f>
        <v>45765</v>
      </c>
      <c r="BU23" s="8">
        <f>'C завтраками| Bed and breakfast'!BO25*0.9</f>
        <v>45765</v>
      </c>
      <c r="BV23" s="8">
        <f>'C завтраками| Bed and breakfast'!BP25*0.9</f>
        <v>47115</v>
      </c>
      <c r="BW23" s="8">
        <f>'C завтраками| Bed and breakfast'!BQ25*0.9</f>
        <v>47115</v>
      </c>
      <c r="BX23" s="8">
        <f>'C завтраками| Bed and breakfast'!BR25*0.9</f>
        <v>47115</v>
      </c>
      <c r="BY23" s="8">
        <f>'C завтраками| Bed and breakfast'!BS25*0.9</f>
        <v>41265</v>
      </c>
      <c r="BZ23" s="8">
        <f>'C завтраками| Bed and breakfast'!BT25*0.9</f>
        <v>41265</v>
      </c>
      <c r="CA23" s="8">
        <f>'C завтраками| Bed and breakfast'!BU25*0.9</f>
        <v>41265</v>
      </c>
      <c r="CB23" s="8">
        <f>'C завтраками| Bed and breakfast'!BV25*0.9</f>
        <v>41265</v>
      </c>
      <c r="CC23" s="8">
        <f>'C завтраками| Bed and breakfast'!BW25*0.9</f>
        <v>41265</v>
      </c>
      <c r="CD23" s="8">
        <f>'C завтраками| Bed and breakfast'!BX25*0.9</f>
        <v>41265</v>
      </c>
      <c r="CE23" s="8">
        <f>'C завтраками| Bed and breakfast'!BY25*0.9</f>
        <v>41265</v>
      </c>
      <c r="CF23" s="8">
        <f>'C завтраками| Bed and breakfast'!BZ25*0.9</f>
        <v>41265</v>
      </c>
      <c r="CG23" s="8">
        <f>'C завтраками| Bed and breakfast'!CA25*0.9</f>
        <v>41265</v>
      </c>
      <c r="CH23" s="8">
        <f>'C завтраками| Bed and breakfast'!CB25*0.9</f>
        <v>41265</v>
      </c>
      <c r="CI23" s="8">
        <f>'C завтраками| Bed and breakfast'!CC25*0.9</f>
        <v>41265</v>
      </c>
      <c r="CJ23" s="8">
        <f>'C завтраками| Bed and breakfast'!CD25*0.9</f>
        <v>41265</v>
      </c>
      <c r="CK23" s="8">
        <f>'C завтраками| Bed and breakfast'!CE25*0.9</f>
        <v>41265</v>
      </c>
      <c r="CL23" s="8">
        <f>'C завтраками| Bed and breakfast'!CF25*0.9</f>
        <v>41265</v>
      </c>
      <c r="CM23" s="8">
        <f>'C завтраками| Bed and breakfast'!CG25*0.9</f>
        <v>41265</v>
      </c>
      <c r="CN23" s="8">
        <f>'C завтраками| Bed and breakfast'!CH25*0.9</f>
        <v>41265</v>
      </c>
      <c r="CO23" s="8">
        <f>'C завтраками| Bed and breakfast'!CI25*0.9</f>
        <v>41265</v>
      </c>
      <c r="CP23" s="8">
        <f>'C завтраками| Bed and breakfast'!CJ25*0.9</f>
        <v>41265</v>
      </c>
      <c r="CQ23" s="8">
        <f>'C завтраками| Bed and breakfast'!CK25*0.9</f>
        <v>41265</v>
      </c>
      <c r="CR23" s="8">
        <f>'C завтраками| Bed and breakfast'!CL25*0.9</f>
        <v>41265</v>
      </c>
      <c r="CS23" s="8">
        <f>'C завтраками| Bed and breakfast'!CM25*0.9</f>
        <v>41265</v>
      </c>
      <c r="CT23" s="8">
        <f>'C завтраками| Bed and breakfast'!CN25*0.9</f>
        <v>41265</v>
      </c>
      <c r="CU23" s="8">
        <f>'C завтраками| Bed and breakfast'!CO25*0.9</f>
        <v>41265</v>
      </c>
      <c r="CV23" s="8">
        <f>'C завтраками| Bed and breakfast'!CP25*0.9</f>
        <v>32850</v>
      </c>
      <c r="CW23" s="8">
        <f>'C завтраками| Bed and breakfast'!CQ25*0.9</f>
        <v>32850</v>
      </c>
      <c r="CX23" s="8">
        <f>'C завтраками| Bed and breakfast'!CR25*0.9</f>
        <v>33300</v>
      </c>
      <c r="CY23" s="8">
        <f>'C завтраками| Bed and breakfast'!CS25*0.9</f>
        <v>33300</v>
      </c>
      <c r="CZ23" s="8">
        <f>'C завтраками| Bed and breakfast'!CT25*0.9</f>
        <v>32850</v>
      </c>
      <c r="DA23" s="8">
        <f>'C завтраками| Bed and breakfast'!CU25*0.9</f>
        <v>32850</v>
      </c>
      <c r="DB23" s="8">
        <f>'C завтраками| Bed and breakfast'!CV25*0.9</f>
        <v>32850</v>
      </c>
      <c r="DC23" s="8">
        <f>'C завтраками| Bed and breakfast'!CW25*0.9</f>
        <v>32850</v>
      </c>
      <c r="DD23" s="8">
        <f>'C завтраками| Bed and breakfast'!CX25*0.9</f>
        <v>32850</v>
      </c>
      <c r="DE23" s="8">
        <f>'C завтраками| Bed and breakfast'!CY25*0.9</f>
        <v>33300</v>
      </c>
      <c r="DF23" s="8">
        <f>'C завтраками| Bed and breakfast'!CZ25*0.9</f>
        <v>33300</v>
      </c>
      <c r="DG23" s="8">
        <f>'C завтраками| Bed and breakfast'!DA25*0.9</f>
        <v>32850</v>
      </c>
      <c r="DH23" s="8">
        <f>'C завтраками| Bed and breakfast'!DB25*0.9</f>
        <v>32850</v>
      </c>
      <c r="DI23" s="8">
        <f>'C завтраками| Bed and breakfast'!DC25*0.9</f>
        <v>32850</v>
      </c>
      <c r="DJ23" s="8">
        <f>'C завтраками| Bed and breakfast'!DD25*0.9</f>
        <v>31950</v>
      </c>
      <c r="DK23" s="8">
        <f>'C завтраками| Bed and breakfast'!DE25*0.9</f>
        <v>31950</v>
      </c>
      <c r="DL23" s="8">
        <f>'C завтраками| Bed and breakfast'!DF25*0.9</f>
        <v>32580</v>
      </c>
      <c r="DM23" s="8">
        <f>'C завтраками| Bed and breakfast'!DG25*0.9</f>
        <v>32580</v>
      </c>
      <c r="DN23" s="8">
        <f>'C завтраками| Bed and breakfast'!DH25*0.9</f>
        <v>31950</v>
      </c>
      <c r="DO23" s="8">
        <f>'C завтраками| Bed and breakfast'!DI25*0.9</f>
        <v>31950</v>
      </c>
      <c r="DP23" s="8">
        <f>'C завтраками| Bed and breakfast'!DJ25*0.9</f>
        <v>31950</v>
      </c>
      <c r="DQ23" s="8">
        <f>'C завтраками| Bed and breakfast'!DK25*0.9</f>
        <v>31950</v>
      </c>
      <c r="DR23" s="8">
        <f>'C завтраками| Bed and breakfast'!DL25*0.9</f>
        <v>31950</v>
      </c>
      <c r="DS23" s="8">
        <f>'C завтраками| Bed and breakfast'!DM25*0.9</f>
        <v>32580</v>
      </c>
      <c r="DT23" s="8">
        <f>'C завтраками| Bed and breakfast'!DN25*0.9</f>
        <v>32580</v>
      </c>
      <c r="DU23" s="8">
        <f>'C завтраками| Bed and breakfast'!DO25*0.9</f>
        <v>31950</v>
      </c>
      <c r="DV23" s="8">
        <f>'C завтраками| Bed and breakfast'!DP25*0.9</f>
        <v>31950</v>
      </c>
      <c r="DW23" s="8">
        <f>'C завтраками| Bed and breakfast'!DQ25*0.9</f>
        <v>31950</v>
      </c>
      <c r="DX23" s="8">
        <f>'C завтраками| Bed and breakfast'!DR25*0.9</f>
        <v>31950</v>
      </c>
      <c r="DY23" s="8">
        <f>'C завтраками| Bed and breakfast'!DS25*0.9</f>
        <v>32850</v>
      </c>
      <c r="DZ23" s="8">
        <f>'C завтраками| Bed and breakfast'!DT25*0.9</f>
        <v>32580</v>
      </c>
      <c r="EA23" s="8">
        <f>'C завтраками| Bed and breakfast'!DU25*0.9</f>
        <v>32580</v>
      </c>
      <c r="EB23" s="8">
        <f>'C завтраками| Bed and breakfast'!DV25*0.9</f>
        <v>32580</v>
      </c>
      <c r="EC23" s="8">
        <f>'C завтраками| Bed and breakfast'!DW25*0.9</f>
        <v>31500</v>
      </c>
      <c r="ED23" s="8">
        <f>'C завтраками| Bed and breakfast'!DX25*0.9</f>
        <v>31500</v>
      </c>
      <c r="EE23" s="8">
        <f>'C завтраками| Bed and breakfast'!DY25*0.9</f>
        <v>31500</v>
      </c>
      <c r="EF23" s="8">
        <f>'C завтраками| Bed and breakfast'!DZ25*0.9</f>
        <v>31500</v>
      </c>
      <c r="EG23" s="8">
        <f>'C завтраками| Bed and breakfast'!EA25*0.9</f>
        <v>31500</v>
      </c>
      <c r="EH23" s="8">
        <f>'C завтраками| Bed and breakfast'!EB25*0.9</f>
        <v>32580</v>
      </c>
      <c r="EI23" s="8">
        <f>'C завтраками| Bed and breakfast'!EC25*0.9</f>
        <v>32580</v>
      </c>
      <c r="EJ23" s="8">
        <f>'C завтраками| Bed and breakfast'!ED25*0.9</f>
        <v>32580</v>
      </c>
      <c r="EK23" s="8">
        <f>'C завтраками| Bed and breakfast'!EE25*0.9</f>
        <v>31230</v>
      </c>
      <c r="EL23" s="8">
        <f>'C завтраками| Bed and breakfast'!EF25*0.9</f>
        <v>31230</v>
      </c>
      <c r="EM23" s="8">
        <f>'C завтраками| Bed and breakfast'!EG25*0.9</f>
        <v>31230</v>
      </c>
      <c r="EN23" s="8">
        <f>'C завтраками| Bed and breakfast'!EH25*0.9</f>
        <v>31500</v>
      </c>
      <c r="EO23" s="8">
        <f>'C завтраками| Bed and breakfast'!EI25*0.9</f>
        <v>31500</v>
      </c>
      <c r="EP23" s="8">
        <f>'C завтраками| Bed and breakfast'!EJ25*0.9</f>
        <v>31230</v>
      </c>
      <c r="EQ23" s="8">
        <f>'C завтраками| Bed and breakfast'!EK25*0.9</f>
        <v>31230</v>
      </c>
      <c r="ER23" s="8">
        <f>'C завтраками| Bed and breakfast'!EL25*0.9</f>
        <v>31230</v>
      </c>
      <c r="ES23" s="8">
        <f>'C завтраками| Bed and breakfast'!EM25*0.9</f>
        <v>31230</v>
      </c>
      <c r="ET23" s="8">
        <f>'C завтраками| Bed and breakfast'!EN25*0.9</f>
        <v>31230</v>
      </c>
      <c r="EU23" s="8">
        <f>'C завтраками| Bed and breakfast'!EO25*0.9</f>
        <v>31500</v>
      </c>
      <c r="EV23" s="8">
        <f>'C завтраками| Bed and breakfast'!EP25*0.9</f>
        <v>31500</v>
      </c>
      <c r="EW23" s="8">
        <f>'C завтраками| Bed and breakfast'!EQ25*0.9</f>
        <v>31230</v>
      </c>
      <c r="EX23" s="8">
        <f>'C завтраками| Bed and breakfast'!ER25*0.9</f>
        <v>31230</v>
      </c>
      <c r="EY23" s="8">
        <f>'C завтраками| Bed and breakfast'!ES25*0.9</f>
        <v>31230</v>
      </c>
      <c r="EZ23" s="8">
        <f>'C завтраками| Bed and breakfast'!ET25*0.9</f>
        <v>31230</v>
      </c>
      <c r="FA23" s="8">
        <f>'C завтраками| Bed and breakfast'!EU25*0.9</f>
        <v>31230</v>
      </c>
      <c r="FB23" s="8">
        <f>'C завтраками| Bed and breakfast'!EV25*0.9</f>
        <v>31500</v>
      </c>
      <c r="FC23" s="8">
        <f>'C завтраками| Bed and breakfast'!EW25*0.9</f>
        <v>31500</v>
      </c>
      <c r="FD23" s="8">
        <f>'C завтраками| Bed and breakfast'!EX25*0.9</f>
        <v>32850</v>
      </c>
      <c r="FE23" s="8">
        <f>'C завтраками| Bed and breakfast'!EY25*0.9</f>
        <v>31500</v>
      </c>
      <c r="FF23" s="8">
        <f>'C завтраками| Bed and breakfast'!EZ25*0.9</f>
        <v>31500</v>
      </c>
      <c r="FG23" s="8">
        <f>'C завтраками| Bed and breakfast'!FA25*0.9</f>
        <v>31500</v>
      </c>
      <c r="FH23" s="8">
        <f>'C завтраками| Bed and breakfast'!FB25*0.9</f>
        <v>31500</v>
      </c>
      <c r="FI23" s="8">
        <f>'C завтраками| Bed and breakfast'!FC25*0.9</f>
        <v>38250</v>
      </c>
      <c r="FJ23" s="8">
        <f>'C завтраками| Bed and breakfast'!FD25*0.9</f>
        <v>38250</v>
      </c>
      <c r="FK23" s="8">
        <f>'C завтраками| Bed and breakfast'!FE25*0.9</f>
        <v>38250</v>
      </c>
      <c r="FL23" s="8">
        <f>'C завтраками| Bed and breakfast'!FF25*0.9</f>
        <v>38250</v>
      </c>
      <c r="FM23" s="8">
        <f>'C завтраками| Bed and breakfast'!FG25*0.9</f>
        <v>38250</v>
      </c>
      <c r="FN23" s="8">
        <f>'C завтраками| Bed and breakfast'!FH25*0.9</f>
        <v>38250</v>
      </c>
      <c r="FO23" s="8">
        <f>'C завтраками| Bed and breakfast'!FI25*0.9</f>
        <v>38250</v>
      </c>
      <c r="FP23" s="8">
        <f>'C завтраками| Bed and breakfast'!FJ25*0.9</f>
        <v>38250</v>
      </c>
      <c r="FQ23" s="8">
        <f>'C завтраками| Bed and breakfast'!FK25*0.9</f>
        <v>38250</v>
      </c>
      <c r="FR23" s="8">
        <f>'C завтраками| Bed and breakfast'!FL25*0.9</f>
        <v>38250</v>
      </c>
      <c r="FS23" s="8">
        <f>'C завтраками| Bed and breakfast'!FM25*0.9</f>
        <v>38250</v>
      </c>
      <c r="FT23" s="8">
        <f>'C завтраками| Bed and breakfast'!FN25*0.9</f>
        <v>38250</v>
      </c>
      <c r="FU23" s="8">
        <f>'C завтраками| Bed and breakfast'!FO25*0.9</f>
        <v>38250</v>
      </c>
      <c r="FV23" s="8">
        <f>'C завтраками| Bed and breakfast'!FP25*0.9</f>
        <v>38250</v>
      </c>
      <c r="FW23" s="8">
        <f>'C завтраками| Bed and breakfast'!FQ25*0.9</f>
        <v>38250</v>
      </c>
      <c r="FX23" s="8">
        <f>'C завтраками| Bed and breakfast'!FR25*0.9</f>
        <v>38250</v>
      </c>
      <c r="FY23" s="8">
        <f>'C завтраками| Bed and breakfast'!FS25*0.9</f>
        <v>38250</v>
      </c>
      <c r="FZ23" s="8">
        <f>'C завтраками| Bed and breakfast'!FT25*0.9</f>
        <v>38250</v>
      </c>
      <c r="GA23" s="8">
        <f>'C завтраками| Bed and breakfast'!FU25*0.9</f>
        <v>38250</v>
      </c>
      <c r="GB23" s="8">
        <f>'C завтраками| Bed and breakfast'!FV25*0.9</f>
        <v>38250</v>
      </c>
      <c r="GC23" s="8">
        <f>'C завтраками| Bed and breakfast'!FW25*0.9</f>
        <v>38250</v>
      </c>
      <c r="GD23" s="8">
        <f>'C завтраками| Bed and breakfast'!FX25*0.9</f>
        <v>38250</v>
      </c>
      <c r="GE23" s="8">
        <f>'C завтраками| Bed and breakfast'!FY25*0.9</f>
        <v>38250</v>
      </c>
      <c r="GF23" s="8">
        <f>'C завтраками| Bed and breakfast'!FZ25*0.9</f>
        <v>38250</v>
      </c>
      <c r="GG23" s="8">
        <f>'C завтраками| Bed and breakfast'!GA25*0.9</f>
        <v>31500</v>
      </c>
      <c r="GH23" s="8">
        <f>'C завтраками| Bed and breakfast'!GB25*0.9</f>
        <v>31500</v>
      </c>
      <c r="GI23" s="8">
        <f>'C завтраками| Bed and breakfast'!GC25*0.9</f>
        <v>39960</v>
      </c>
      <c r="GJ23" s="8">
        <f>'C завтраками| Bed and breakfast'!GD25*0.9</f>
        <v>39960</v>
      </c>
      <c r="GK23" s="8">
        <f>'C завтраками| Bed and breakfast'!GE25*0.9</f>
        <v>39960</v>
      </c>
      <c r="GL23" s="8">
        <f>'C завтраками| Bed and breakfast'!GF25*0.9</f>
        <v>39960</v>
      </c>
      <c r="GM23" s="8">
        <f>'C завтраками| Bed and breakfast'!GG25*0.9</f>
        <v>39960</v>
      </c>
      <c r="GN23" s="8">
        <f>'C завтраками| Bed and breakfast'!GH25*0.9</f>
        <v>39960</v>
      </c>
      <c r="GO23" s="8">
        <f>'C завтраками| Bed and breakfast'!GI25*0.9</f>
        <v>39960</v>
      </c>
      <c r="GP23" s="8">
        <f>'C завтраками| Bed and breakfast'!GJ25*0.9</f>
        <v>39960</v>
      </c>
      <c r="GQ23" s="8">
        <f>'C завтраками| Bed and breakfast'!GK25*0.9</f>
        <v>39960</v>
      </c>
      <c r="GR23" s="8">
        <f>'C завтраками| Bed and breakfast'!GL25*0.9</f>
        <v>39960</v>
      </c>
      <c r="GS23" s="8">
        <f>'C завтраками| Bed and breakfast'!GM25*0.9</f>
        <v>34560</v>
      </c>
      <c r="GT23" s="8">
        <f>'C завтраками| Bed and breakfast'!GN25*0.9</f>
        <v>34560</v>
      </c>
      <c r="GU23" s="8">
        <f>'C завтраками| Bed and breakfast'!GO25*0.9</f>
        <v>34560</v>
      </c>
      <c r="GV23" s="8">
        <f>'C завтраками| Bed and breakfast'!GP25*0.9</f>
        <v>34560</v>
      </c>
      <c r="GW23" s="8">
        <f>'C завтраками| Bed and breakfast'!GQ25*0.9</f>
        <v>35010</v>
      </c>
      <c r="GX23" s="8">
        <f>'C завтраками| Bed and breakfast'!GR25*0.9</f>
        <v>35010</v>
      </c>
      <c r="GY23" s="8">
        <f>'C завтраками| Bed and breakfast'!GS25*0.9</f>
        <v>36090</v>
      </c>
      <c r="GZ23" s="8">
        <f>'C завтраками| Bed and breakfast'!GT25*0.9</f>
        <v>36090</v>
      </c>
      <c r="HA23" s="8">
        <f>'C завтраками| Bed and breakfast'!GU25*0.9</f>
        <v>35010</v>
      </c>
      <c r="HB23" s="8">
        <f>'C завтраками| Bed and breakfast'!GV25*0.9</f>
        <v>35010</v>
      </c>
      <c r="HC23" s="8">
        <f>'C завтраками| Bed and breakfast'!GW25*0.9</f>
        <v>35010</v>
      </c>
      <c r="HD23" s="8">
        <f>'C завтраками| Bed and breakfast'!GX25*0.9</f>
        <v>35010</v>
      </c>
      <c r="HE23" s="8">
        <f>'C завтраками| Bed and breakfast'!GY25*0.9</f>
        <v>35010</v>
      </c>
      <c r="HF23" s="8">
        <f>'C завтраками| Bed and breakfast'!GZ25*0.9</f>
        <v>36090</v>
      </c>
      <c r="HG23" s="8">
        <f>'C завтраками| Bed and breakfast'!HA25*0.9</f>
        <v>36090</v>
      </c>
      <c r="HH23" s="8">
        <f>'C завтраками| Bed and breakfast'!HB25*0.9</f>
        <v>35010</v>
      </c>
      <c r="HI23" s="8">
        <f>'C завтраками| Bed and breakfast'!HC25*0.9</f>
        <v>35010</v>
      </c>
      <c r="HJ23" s="8">
        <f>'C завтраками| Bed and breakfast'!HD25*0.9</f>
        <v>35010</v>
      </c>
      <c r="HK23" s="8">
        <f>'C завтраками| Bed and breakfast'!HE25*0.9</f>
        <v>35010</v>
      </c>
      <c r="HL23" s="8">
        <f>'C завтраками| Bed and breakfast'!HF25*0.9</f>
        <v>35010</v>
      </c>
      <c r="HM23" s="8">
        <f>'C завтраками| Bed and breakfast'!HG25*0.9</f>
        <v>32850</v>
      </c>
      <c r="HN23" s="8">
        <f>'C завтраками| Bed and breakfast'!HH25*0.9</f>
        <v>36090</v>
      </c>
      <c r="HO23" s="8">
        <f>'C завтраками| Bed and breakfast'!HI25*0.9</f>
        <v>35010</v>
      </c>
      <c r="HP23" s="8">
        <f>'C завтраками| Bed and breakfast'!HJ25*0.9</f>
        <v>35010</v>
      </c>
      <c r="HQ23" s="8">
        <f>'C завтраками| Bed and breakfast'!HK25*0.9</f>
        <v>35010</v>
      </c>
      <c r="HR23" s="8">
        <f>'C завтраками| Bed and breakfast'!HL25*0.9</f>
        <v>35010</v>
      </c>
      <c r="HS23" s="8">
        <f>'C завтраками| Bed and breakfast'!HM25*0.9</f>
        <v>35010</v>
      </c>
      <c r="HT23" s="8">
        <f>'C завтраками| Bed and breakfast'!HN25*0.9</f>
        <v>36090</v>
      </c>
      <c r="HU23" s="8">
        <f>'C завтраками| Bed and breakfast'!HO25*0.9</f>
        <v>36090</v>
      </c>
      <c r="HV23" s="8">
        <f>'C завтраками| Bed and breakfast'!HP25*0.9</f>
        <v>35010</v>
      </c>
      <c r="HW23" s="8">
        <f>'C завтраками| Bed and breakfast'!HQ25*0.9</f>
        <v>35010</v>
      </c>
      <c r="HX23" s="8">
        <f>'C завтраками| Bed and breakfast'!HR25*0.9</f>
        <v>35010</v>
      </c>
      <c r="HY23" s="8">
        <f>'C завтраками| Bed and breakfast'!HS25*0.9</f>
        <v>35010</v>
      </c>
      <c r="HZ23" s="8">
        <f>'C завтраками| Bed and breakfast'!HT25*0.9</f>
        <v>35010</v>
      </c>
      <c r="IA23" s="8">
        <f>'C завтраками| Bed and breakfast'!HU25*0.9</f>
        <v>36090</v>
      </c>
      <c r="IB23" s="8">
        <f>'C завтраками| Bed and breakfast'!HV25*0.9</f>
        <v>36090</v>
      </c>
      <c r="IC23" s="8">
        <f>'C завтраками| Bed and breakfast'!HW25*0.9</f>
        <v>35010</v>
      </c>
      <c r="ID23" s="8">
        <f>'C завтраками| Bed and breakfast'!HX25*0.9</f>
        <v>35010</v>
      </c>
      <c r="IE23" s="8">
        <f>'C завтраками| Bed and breakfast'!HY25*0.9</f>
        <v>35010</v>
      </c>
      <c r="IF23" s="8">
        <f>'C завтраками| Bed and breakfast'!HZ25*0.9</f>
        <v>35010</v>
      </c>
      <c r="IG23" s="8">
        <f>'C завтраками| Bed and breakfast'!IA25*0.9</f>
        <v>35010</v>
      </c>
      <c r="IH23" s="8">
        <f>'C завтраками| Bed and breakfast'!IB25*0.9</f>
        <v>36090</v>
      </c>
      <c r="II23" s="8">
        <f>'C завтраками| Bed and breakfast'!IC25*0.9</f>
        <v>36090</v>
      </c>
      <c r="IJ23" s="8">
        <f>'C завтраками| Bed and breakfast'!ID25*0.9</f>
        <v>33300</v>
      </c>
      <c r="IK23" s="8">
        <f>'C завтраками| Bed and breakfast'!IE25*0.9</f>
        <v>33300</v>
      </c>
      <c r="IL23" s="8">
        <f>'C завтраками| Bed and breakfast'!IF25*0.9</f>
        <v>33300</v>
      </c>
      <c r="IM23" s="8">
        <f>'C завтраками| Bed and breakfast'!IG25*0.9</f>
        <v>33300</v>
      </c>
      <c r="IN23" s="8">
        <f>'C завтраками| Bed and breakfast'!IH25*0.9</f>
        <v>33300</v>
      </c>
      <c r="IO23" s="8">
        <f>'C завтраками| Bed and breakfast'!II25*0.9</f>
        <v>35010</v>
      </c>
      <c r="IP23" s="8">
        <f>'C завтраками| Bed and breakfast'!IJ25*0.9</f>
        <v>35010</v>
      </c>
      <c r="IQ23" s="8">
        <f>'C завтраками| Bed and breakfast'!IK25*0.9</f>
        <v>32850</v>
      </c>
      <c r="IR23" s="8">
        <f>'C завтраками| Bed and breakfast'!IL25*0.9</f>
        <v>32850</v>
      </c>
      <c r="IS23" s="8">
        <f>'C завтраками| Bed and breakfast'!IM25*0.9</f>
        <v>32850</v>
      </c>
      <c r="IT23" s="8">
        <f>'C завтраками| Bed and breakfast'!IN25*0.9</f>
        <v>32850</v>
      </c>
      <c r="IU23" s="8">
        <f>'C завтраками| Bed and breakfast'!IO25*0.9</f>
        <v>32850</v>
      </c>
      <c r="IV23" s="8">
        <f>'C завтраками| Bed and breakfast'!IP25*0.9</f>
        <v>35010</v>
      </c>
      <c r="IW23" s="8">
        <f>'C завтраками| Bed and breakfast'!IQ25*0.9</f>
        <v>35010</v>
      </c>
      <c r="IX23" s="8">
        <f>'C завтраками| Bed and breakfast'!IR25*0.9</f>
        <v>32850</v>
      </c>
      <c r="IY23" s="8">
        <f>'C завтраками| Bed and breakfast'!IS25*0.9</f>
        <v>32850</v>
      </c>
      <c r="IZ23" s="8">
        <f>'C завтраками| Bed and breakfast'!IT25*0.9</f>
        <v>32850</v>
      </c>
      <c r="JA23" s="8">
        <f>'C завтраками| Bed and breakfast'!IU25*0.9</f>
        <v>32850</v>
      </c>
      <c r="JB23" s="8">
        <f>'C завтраками| Bed and breakfast'!IV25*0.9</f>
        <v>32850</v>
      </c>
      <c r="JC23" s="8">
        <f>'C завтраками| Bed and breakfast'!IW25*0.9</f>
        <v>35010</v>
      </c>
      <c r="JD23" s="8">
        <f>'C завтраками| Bed and breakfast'!IX25*0.9</f>
        <v>35010</v>
      </c>
      <c r="JE23" s="8">
        <f>'C завтраками| Bed and breakfast'!IY25*0.9</f>
        <v>32850</v>
      </c>
      <c r="JF23" s="8">
        <f>'C завтраками| Bed and breakfast'!IZ25*0.9</f>
        <v>32850</v>
      </c>
      <c r="JG23" s="8">
        <f>'C завтраками| Bed and breakfast'!JA25*0.9</f>
        <v>32850</v>
      </c>
      <c r="JH23" s="8">
        <f>'C завтраками| Bed and breakfast'!JB25*0.9</f>
        <v>32850</v>
      </c>
      <c r="JI23" s="8">
        <f>'C завтраками| Bed and breakfast'!JC25*0.9</f>
        <v>32850</v>
      </c>
      <c r="JJ23" s="8">
        <f>'C завтраками| Bed and breakfast'!JD25*0.9</f>
        <v>35010</v>
      </c>
      <c r="JK23" s="8">
        <f>'C завтраками| Bed and breakfast'!JE25*0.9</f>
        <v>35010</v>
      </c>
      <c r="JL23" s="8">
        <f>'C завтраками| Bed and breakfast'!JF25*0.9</f>
        <v>32850</v>
      </c>
      <c r="JM23" s="8">
        <f>'C завтраками| Bed and breakfast'!JG25*0.9</f>
        <v>32850</v>
      </c>
      <c r="JN23" s="8">
        <f>'C завтраками| Bed and breakfast'!JH25*0.9</f>
        <v>32850</v>
      </c>
      <c r="JO23" s="8">
        <f>'C завтраками| Bed and breakfast'!JI25*0.9</f>
        <v>32850</v>
      </c>
      <c r="JP23" s="8">
        <f>'C завтраками| Bed and breakfast'!JJ25*0.9</f>
        <v>32850</v>
      </c>
      <c r="JQ23" s="8">
        <f>'C завтраками| Bed and breakfast'!JK25*0.9</f>
        <v>35010</v>
      </c>
      <c r="JR23" s="8">
        <f>'C завтраками| Bed and breakfast'!JL25*0.9</f>
        <v>35010</v>
      </c>
      <c r="JS23" s="8">
        <f>'C завтраками| Bed and breakfast'!JM25*0.9</f>
        <v>33930</v>
      </c>
      <c r="JT23" s="8">
        <f>'C завтраками| Bed and breakfast'!JN25*0.9</f>
        <v>33930</v>
      </c>
      <c r="JU23" s="8">
        <f>'C завтраками| Bed and breakfast'!JO25*0.9</f>
        <v>33930</v>
      </c>
      <c r="JV23" s="8">
        <f>'C завтраками| Bed and breakfast'!JP25*0.9</f>
        <v>33930</v>
      </c>
    </row>
    <row r="24" spans="1:282" s="53" customFormat="1" x14ac:dyDescent="0.2">
      <c r="A24" s="42" t="s">
        <v>87</v>
      </c>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row>
    <row r="25" spans="1:282" s="53" customFormat="1" x14ac:dyDescent="0.2">
      <c r="A25" s="88" t="s">
        <v>88</v>
      </c>
      <c r="B25" s="8" t="e">
        <f>'C завтраками| Bed and breakfast'!#REF!*0.9</f>
        <v>#REF!</v>
      </c>
      <c r="C25" s="8" t="e">
        <f>'C завтраками| Bed and breakfast'!#REF!*0.9</f>
        <v>#REF!</v>
      </c>
      <c r="D25" s="8" t="e">
        <f>'C завтраками| Bed and breakfast'!#REF!*0.9</f>
        <v>#REF!</v>
      </c>
      <c r="E25" s="8" t="e">
        <f>'C завтраками| Bed and breakfast'!#REF!*0.9</f>
        <v>#REF!</v>
      </c>
      <c r="F25" s="8" t="e">
        <f>'C завтраками| Bed and breakfast'!#REF!*0.9</f>
        <v>#REF!</v>
      </c>
      <c r="G25" s="8" t="e">
        <f>'C завтраками| Bed and breakfast'!#REF!*0.9</f>
        <v>#REF!</v>
      </c>
      <c r="H25" s="8">
        <f>'C завтраками| Bed and breakfast'!B27*0.9</f>
        <v>107550</v>
      </c>
      <c r="I25" s="8">
        <f>'C завтраками| Bed and breakfast'!C27*0.9</f>
        <v>120600</v>
      </c>
      <c r="J25" s="8">
        <f>'C завтраками| Bed and breakfast'!D27*0.9</f>
        <v>120600</v>
      </c>
      <c r="K25" s="8">
        <f>'C завтраками| Bed and breakfast'!E27*0.9</f>
        <v>120600</v>
      </c>
      <c r="L25" s="8">
        <f>'C завтраками| Bed and breakfast'!F27*0.9</f>
        <v>114300</v>
      </c>
      <c r="M25" s="8">
        <f>'C завтраками| Bed and breakfast'!G27*0.9</f>
        <v>114300</v>
      </c>
      <c r="N25" s="8">
        <f>'C завтраками| Bed and breakfast'!H27*0.9</f>
        <v>114300</v>
      </c>
      <c r="O25" s="8">
        <f>'C завтраками| Bed and breakfast'!I27*0.9</f>
        <v>114300</v>
      </c>
      <c r="P25" s="8">
        <f>'C завтраками| Bed and breakfast'!J27*0.9</f>
        <v>114300</v>
      </c>
      <c r="Q25" s="8">
        <f>'C завтраками| Bed and breakfast'!K27*0.9</f>
        <v>114300</v>
      </c>
      <c r="R25" s="8">
        <f>'C завтраками| Bed and breakfast'!L27*0.9</f>
        <v>84060</v>
      </c>
      <c r="S25" s="8">
        <f>'C завтраками| Bed and breakfast'!M27*0.9</f>
        <v>69210</v>
      </c>
      <c r="T25" s="8">
        <f>'C завтраками| Bed and breakfast'!N27*0.9</f>
        <v>69210</v>
      </c>
      <c r="U25" s="8">
        <f>'C завтраками| Bed and breakfast'!O27*0.9</f>
        <v>69210</v>
      </c>
      <c r="V25" s="8">
        <f>'C завтраками| Bed and breakfast'!P27*0.9</f>
        <v>69210</v>
      </c>
      <c r="W25" s="8">
        <f>'C завтраками| Bed and breakfast'!Q27*0.9</f>
        <v>69210</v>
      </c>
      <c r="X25" s="8">
        <f>'C завтраками| Bed and breakfast'!R27*0.9</f>
        <v>71010</v>
      </c>
      <c r="Y25" s="8">
        <f>'C завтраками| Bed and breakfast'!S27*0.9</f>
        <v>71010</v>
      </c>
      <c r="Z25" s="8">
        <f>'C завтраками| Bed and breakfast'!T27*0.9</f>
        <v>71010</v>
      </c>
      <c r="AA25" s="8">
        <f>'C завтраками| Bed and breakfast'!U27*0.9</f>
        <v>71010</v>
      </c>
      <c r="AB25" s="8">
        <f>'C завтраками| Bed and breakfast'!V27*0.9</f>
        <v>71010</v>
      </c>
      <c r="AC25" s="8">
        <f>'C завтраками| Bed and breakfast'!W27*0.9</f>
        <v>69210</v>
      </c>
      <c r="AD25" s="8">
        <f>'C завтраками| Bed and breakfast'!X27*0.9</f>
        <v>69210</v>
      </c>
      <c r="AE25" s="8">
        <f>'C завтраками| Bed and breakfast'!Y27*0.9</f>
        <v>69210</v>
      </c>
      <c r="AF25" s="8">
        <f>'C завтраками| Bed and breakfast'!Z27*0.9</f>
        <v>69210</v>
      </c>
      <c r="AG25" s="8">
        <f>'C завтраками| Bed and breakfast'!AA27*0.9</f>
        <v>69210</v>
      </c>
      <c r="AH25" s="8">
        <f>'C завтраками| Bed and breakfast'!AB27*0.9</f>
        <v>72810</v>
      </c>
      <c r="AI25" s="8">
        <f>'C завтраками| Bed and breakfast'!AC27*0.9</f>
        <v>72810</v>
      </c>
      <c r="AJ25" s="8">
        <f>'C завтраками| Bed and breakfast'!AD27*0.9</f>
        <v>72810</v>
      </c>
      <c r="AK25" s="8">
        <f>'C завтраками| Bed and breakfast'!AE27*0.9</f>
        <v>72810</v>
      </c>
      <c r="AL25" s="8">
        <f>'C завтраками| Bed and breakfast'!AF27*0.9</f>
        <v>72810</v>
      </c>
      <c r="AM25" s="8">
        <f>'C завтраками| Bed and breakfast'!AG27*0.9</f>
        <v>74610</v>
      </c>
      <c r="AN25" s="8">
        <f>'C завтраками| Bed and breakfast'!AH27*0.9</f>
        <v>76860</v>
      </c>
      <c r="AO25" s="8">
        <f>'C завтраками| Bed and breakfast'!AI27*0.9</f>
        <v>86310</v>
      </c>
      <c r="AP25" s="8">
        <f>'C завтраками| Bed and breakfast'!AJ27*0.9</f>
        <v>86310</v>
      </c>
      <c r="AQ25" s="8">
        <f>'C завтраками| Bed and breakfast'!AK27*0.9</f>
        <v>86310</v>
      </c>
      <c r="AR25" s="8">
        <f>'C завтраками| Bed and breakfast'!AL27*0.9</f>
        <v>86310</v>
      </c>
      <c r="AS25" s="8">
        <f>'C завтраками| Bed and breakfast'!AM27*0.9</f>
        <v>86310</v>
      </c>
      <c r="AT25" s="8">
        <f>'C завтраками| Bed and breakfast'!AN27*0.9</f>
        <v>86310</v>
      </c>
      <c r="AU25" s="8">
        <f>'C завтраками| Bed and breakfast'!AO27*0.9</f>
        <v>86310</v>
      </c>
      <c r="AV25" s="8">
        <f>'C завтраками| Bed and breakfast'!AP27*0.9</f>
        <v>86310</v>
      </c>
      <c r="AW25" s="8">
        <f>'C завтраками| Bed and breakfast'!AQ27*0.9</f>
        <v>86310</v>
      </c>
      <c r="AX25" s="8">
        <f>'C завтраками| Bed and breakfast'!AR27*0.9</f>
        <v>86310</v>
      </c>
      <c r="AY25" s="8">
        <f>'C завтраками| Bed and breakfast'!AS27*0.9</f>
        <v>84510</v>
      </c>
      <c r="AZ25" s="8">
        <f>'C завтраками| Bed and breakfast'!AT27*0.9</f>
        <v>84510</v>
      </c>
      <c r="BA25" s="8">
        <f>'C завтраками| Bed and breakfast'!AU27*0.9</f>
        <v>86310</v>
      </c>
      <c r="BB25" s="8">
        <f>'C завтраками| Bed and breakfast'!AV27*0.9</f>
        <v>86310</v>
      </c>
      <c r="BC25" s="8">
        <f>'C завтраками| Bed and breakfast'!AW27*0.9</f>
        <v>88110</v>
      </c>
      <c r="BD25" s="8">
        <f>'C завтраками| Bed and breakfast'!AX27*0.9</f>
        <v>90360</v>
      </c>
      <c r="BE25" s="8">
        <f>'C завтраками| Bed and breakfast'!AY27*0.9</f>
        <v>90360</v>
      </c>
      <c r="BF25" s="8">
        <f>'C завтраками| Bed and breakfast'!AZ27*0.9</f>
        <v>90360</v>
      </c>
      <c r="BG25" s="8">
        <f>'C завтраками| Bed and breakfast'!BA27*0.9</f>
        <v>90360</v>
      </c>
      <c r="BH25" s="8">
        <f>'C завтраками| Bed and breakfast'!BB27*0.9</f>
        <v>92610</v>
      </c>
      <c r="BI25" s="8">
        <f>'C завтраками| Bed and breakfast'!BC27*0.9</f>
        <v>95310</v>
      </c>
      <c r="BJ25" s="8">
        <f>'C завтраками| Bed and breakfast'!BD27*0.9</f>
        <v>95310</v>
      </c>
      <c r="BK25" s="8">
        <f>'C завтраками| Bed and breakfast'!BE27*0.9</f>
        <v>92610</v>
      </c>
      <c r="BL25" s="8">
        <f>'C завтраками| Bed and breakfast'!BF27*0.9</f>
        <v>88110</v>
      </c>
      <c r="BM25" s="8">
        <f>'C завтраками| Bed and breakfast'!BG27*0.9</f>
        <v>88110</v>
      </c>
      <c r="BN25" s="8">
        <f>'C завтраками| Bed and breakfast'!BH27*0.9</f>
        <v>90360</v>
      </c>
      <c r="BO25" s="8">
        <f>'C завтраками| Bed and breakfast'!BI27*0.9</f>
        <v>90360</v>
      </c>
      <c r="BP25" s="8">
        <f>'C завтраками| Bed and breakfast'!BJ27*0.9</f>
        <v>82710</v>
      </c>
      <c r="BQ25" s="8">
        <f>'C завтраками| Bed and breakfast'!BK27*0.9</f>
        <v>83115</v>
      </c>
      <c r="BR25" s="8">
        <f>'C завтраками| Bed and breakfast'!BL27*0.9</f>
        <v>83115</v>
      </c>
      <c r="BS25" s="8">
        <f>'C завтраками| Bed and breakfast'!BM27*0.9</f>
        <v>83115</v>
      </c>
      <c r="BT25" s="8">
        <f>'C завтраками| Bed and breakfast'!BN27*0.9</f>
        <v>81765</v>
      </c>
      <c r="BU25" s="8">
        <f>'C завтраками| Bed and breakfast'!BO27*0.9</f>
        <v>81765</v>
      </c>
      <c r="BV25" s="8">
        <f>'C завтраками| Bed and breakfast'!BP27*0.9</f>
        <v>83115</v>
      </c>
      <c r="BW25" s="8">
        <f>'C завтраками| Bed and breakfast'!BQ27*0.9</f>
        <v>83115</v>
      </c>
      <c r="BX25" s="8">
        <f>'C завтраками| Bed and breakfast'!BR27*0.9</f>
        <v>83115</v>
      </c>
      <c r="BY25" s="8">
        <f>'C завтраками| Bed and breakfast'!BS27*0.9</f>
        <v>72765</v>
      </c>
      <c r="BZ25" s="8">
        <f>'C завтраками| Bed and breakfast'!BT27*0.9</f>
        <v>72765</v>
      </c>
      <c r="CA25" s="8">
        <f>'C завтраками| Bed and breakfast'!BU27*0.9</f>
        <v>72765</v>
      </c>
      <c r="CB25" s="8">
        <f>'C завтраками| Bed and breakfast'!BV27*0.9</f>
        <v>72765</v>
      </c>
      <c r="CC25" s="8">
        <f>'C завтраками| Bed and breakfast'!BW27*0.9</f>
        <v>72765</v>
      </c>
      <c r="CD25" s="8">
        <f>'C завтраками| Bed and breakfast'!BX27*0.9</f>
        <v>72765</v>
      </c>
      <c r="CE25" s="8">
        <f>'C завтраками| Bed and breakfast'!BY27*0.9</f>
        <v>72765</v>
      </c>
      <c r="CF25" s="8">
        <f>'C завтраками| Bed and breakfast'!BZ27*0.9</f>
        <v>72765</v>
      </c>
      <c r="CG25" s="8">
        <f>'C завтраками| Bed and breakfast'!CA27*0.9</f>
        <v>72765</v>
      </c>
      <c r="CH25" s="8">
        <f>'C завтраками| Bed and breakfast'!CB27*0.9</f>
        <v>72765</v>
      </c>
      <c r="CI25" s="8">
        <f>'C завтраками| Bed and breakfast'!CC27*0.9</f>
        <v>72765</v>
      </c>
      <c r="CJ25" s="8">
        <f>'C завтраками| Bed and breakfast'!CD27*0.9</f>
        <v>72765</v>
      </c>
      <c r="CK25" s="8">
        <f>'C завтраками| Bed and breakfast'!CE27*0.9</f>
        <v>72765</v>
      </c>
      <c r="CL25" s="8">
        <f>'C завтраками| Bed and breakfast'!CF27*0.9</f>
        <v>72765</v>
      </c>
      <c r="CM25" s="8">
        <f>'C завтраками| Bed and breakfast'!CG27*0.9</f>
        <v>72765</v>
      </c>
      <c r="CN25" s="8">
        <f>'C завтраками| Bed and breakfast'!CH27*0.9</f>
        <v>72765</v>
      </c>
      <c r="CO25" s="8">
        <f>'C завтраками| Bed and breakfast'!CI27*0.9</f>
        <v>72765</v>
      </c>
      <c r="CP25" s="8">
        <f>'C завтраками| Bed and breakfast'!CJ27*0.9</f>
        <v>72765</v>
      </c>
      <c r="CQ25" s="8">
        <f>'C завтраками| Bed and breakfast'!CK27*0.9</f>
        <v>72765</v>
      </c>
      <c r="CR25" s="8">
        <f>'C завтраками| Bed and breakfast'!CL27*0.9</f>
        <v>72765</v>
      </c>
      <c r="CS25" s="8">
        <f>'C завтраками| Bed and breakfast'!CM27*0.9</f>
        <v>72765</v>
      </c>
      <c r="CT25" s="8">
        <f>'C завтраками| Bed and breakfast'!CN27*0.9</f>
        <v>72765</v>
      </c>
      <c r="CU25" s="8">
        <f>'C завтраками| Bed and breakfast'!CO27*0.9</f>
        <v>72765</v>
      </c>
      <c r="CV25" s="8">
        <f>'C завтраками| Bed and breakfast'!CP27*0.9</f>
        <v>64350</v>
      </c>
      <c r="CW25" s="8">
        <f>'C завтраками| Bed and breakfast'!CQ27*0.9</f>
        <v>64350</v>
      </c>
      <c r="CX25" s="8">
        <f>'C завтраками| Bed and breakfast'!CR27*0.9</f>
        <v>64800</v>
      </c>
      <c r="CY25" s="8">
        <f>'C завтраками| Bed and breakfast'!CS27*0.9</f>
        <v>64800</v>
      </c>
      <c r="CZ25" s="8">
        <f>'C завтраками| Bed and breakfast'!CT27*0.9</f>
        <v>64350</v>
      </c>
      <c r="DA25" s="8">
        <f>'C завтраками| Bed and breakfast'!CU27*0.9</f>
        <v>64350</v>
      </c>
      <c r="DB25" s="8">
        <f>'C завтраками| Bed and breakfast'!CV27*0.9</f>
        <v>64350</v>
      </c>
      <c r="DC25" s="8">
        <f>'C завтраками| Bed and breakfast'!CW27*0.9</f>
        <v>64350</v>
      </c>
      <c r="DD25" s="8">
        <f>'C завтраками| Bed and breakfast'!CX27*0.9</f>
        <v>64350</v>
      </c>
      <c r="DE25" s="8">
        <f>'C завтраками| Bed and breakfast'!CY27*0.9</f>
        <v>64800</v>
      </c>
      <c r="DF25" s="8">
        <f>'C завтраками| Bed and breakfast'!CZ27*0.9</f>
        <v>64800</v>
      </c>
      <c r="DG25" s="8">
        <f>'C завтраками| Bed and breakfast'!DA27*0.9</f>
        <v>64350</v>
      </c>
      <c r="DH25" s="8">
        <f>'C завтраками| Bed and breakfast'!DB27*0.9</f>
        <v>64350</v>
      </c>
      <c r="DI25" s="8">
        <f>'C завтраками| Bed and breakfast'!DC27*0.9</f>
        <v>64350</v>
      </c>
      <c r="DJ25" s="8">
        <f>'C завтраками| Bed and breakfast'!DD27*0.9</f>
        <v>63450</v>
      </c>
      <c r="DK25" s="8">
        <f>'C завтраками| Bed and breakfast'!DE27*0.9</f>
        <v>63450</v>
      </c>
      <c r="DL25" s="8">
        <f>'C завтраками| Bed and breakfast'!DF27*0.9</f>
        <v>64080</v>
      </c>
      <c r="DM25" s="8">
        <f>'C завтраками| Bed and breakfast'!DG27*0.9</f>
        <v>64080</v>
      </c>
      <c r="DN25" s="8">
        <f>'C завтраками| Bed and breakfast'!DH27*0.9</f>
        <v>63450</v>
      </c>
      <c r="DO25" s="8">
        <f>'C завтраками| Bed and breakfast'!DI27*0.9</f>
        <v>63450</v>
      </c>
      <c r="DP25" s="8">
        <f>'C завтраками| Bed and breakfast'!DJ27*0.9</f>
        <v>63450</v>
      </c>
      <c r="DQ25" s="8">
        <f>'C завтраками| Bed and breakfast'!DK27*0.9</f>
        <v>63450</v>
      </c>
      <c r="DR25" s="8">
        <f>'C завтраками| Bed and breakfast'!DL27*0.9</f>
        <v>63450</v>
      </c>
      <c r="DS25" s="8">
        <f>'C завтраками| Bed and breakfast'!DM27*0.9</f>
        <v>64080</v>
      </c>
      <c r="DT25" s="8">
        <f>'C завтраками| Bed and breakfast'!DN27*0.9</f>
        <v>64080</v>
      </c>
      <c r="DU25" s="8">
        <f>'C завтраками| Bed and breakfast'!DO27*0.9</f>
        <v>63450</v>
      </c>
      <c r="DV25" s="8">
        <f>'C завтраками| Bed and breakfast'!DP27*0.9</f>
        <v>63450</v>
      </c>
      <c r="DW25" s="8">
        <f>'C завтраками| Bed and breakfast'!DQ27*0.9</f>
        <v>63450</v>
      </c>
      <c r="DX25" s="8">
        <f>'C завтраками| Bed and breakfast'!DR27*0.9</f>
        <v>63450</v>
      </c>
      <c r="DY25" s="8">
        <f>'C завтраками| Bed and breakfast'!DS27*0.9</f>
        <v>64350</v>
      </c>
      <c r="DZ25" s="8">
        <f>'C завтраками| Bed and breakfast'!DT27*0.9</f>
        <v>64080</v>
      </c>
      <c r="EA25" s="8">
        <f>'C завтраками| Bed and breakfast'!DU27*0.9</f>
        <v>64080</v>
      </c>
      <c r="EB25" s="8">
        <f>'C завтраками| Bed and breakfast'!DV27*0.9</f>
        <v>64080</v>
      </c>
      <c r="EC25" s="8">
        <f>'C завтраками| Bed and breakfast'!DW27*0.9</f>
        <v>63000</v>
      </c>
      <c r="ED25" s="8">
        <f>'C завтраками| Bed and breakfast'!DX27*0.9</f>
        <v>63000</v>
      </c>
      <c r="EE25" s="8">
        <f>'C завтраками| Bed and breakfast'!DY27*0.9</f>
        <v>63000</v>
      </c>
      <c r="EF25" s="8">
        <f>'C завтраками| Bed and breakfast'!DZ27*0.9</f>
        <v>63000</v>
      </c>
      <c r="EG25" s="8">
        <f>'C завтраками| Bed and breakfast'!EA27*0.9</f>
        <v>63000</v>
      </c>
      <c r="EH25" s="8">
        <f>'C завтраками| Bed and breakfast'!EB27*0.9</f>
        <v>64080</v>
      </c>
      <c r="EI25" s="8">
        <f>'C завтраками| Bed and breakfast'!EC27*0.9</f>
        <v>64080</v>
      </c>
      <c r="EJ25" s="8">
        <f>'C завтраками| Bed and breakfast'!ED27*0.9</f>
        <v>64080</v>
      </c>
      <c r="EK25" s="8">
        <f>'C завтраками| Bed and breakfast'!EE27*0.9</f>
        <v>62730</v>
      </c>
      <c r="EL25" s="8">
        <f>'C завтраками| Bed and breakfast'!EF27*0.9</f>
        <v>62730</v>
      </c>
      <c r="EM25" s="8">
        <f>'C завтраками| Bed and breakfast'!EG27*0.9</f>
        <v>62730</v>
      </c>
      <c r="EN25" s="8">
        <f>'C завтраками| Bed and breakfast'!EH27*0.9</f>
        <v>63000</v>
      </c>
      <c r="EO25" s="8">
        <f>'C завтраками| Bed and breakfast'!EI27*0.9</f>
        <v>63000</v>
      </c>
      <c r="EP25" s="8">
        <f>'C завтраками| Bed and breakfast'!EJ27*0.9</f>
        <v>62730</v>
      </c>
      <c r="EQ25" s="8">
        <f>'C завтраками| Bed and breakfast'!EK27*0.9</f>
        <v>62730</v>
      </c>
      <c r="ER25" s="8">
        <f>'C завтраками| Bed and breakfast'!EL27*0.9</f>
        <v>62730</v>
      </c>
      <c r="ES25" s="8">
        <f>'C завтраками| Bed and breakfast'!EM27*0.9</f>
        <v>62730</v>
      </c>
      <c r="ET25" s="8">
        <f>'C завтраками| Bed and breakfast'!EN27*0.9</f>
        <v>62730</v>
      </c>
      <c r="EU25" s="8">
        <f>'C завтраками| Bed and breakfast'!EO27*0.9</f>
        <v>63000</v>
      </c>
      <c r="EV25" s="8">
        <f>'C завтраками| Bed and breakfast'!EP27*0.9</f>
        <v>63000</v>
      </c>
      <c r="EW25" s="8">
        <f>'C завтраками| Bed and breakfast'!EQ27*0.9</f>
        <v>62730</v>
      </c>
      <c r="EX25" s="8">
        <f>'C завтраками| Bed and breakfast'!ER27*0.9</f>
        <v>62730</v>
      </c>
      <c r="EY25" s="8">
        <f>'C завтраками| Bed and breakfast'!ES27*0.9</f>
        <v>62730</v>
      </c>
      <c r="EZ25" s="8">
        <f>'C завтраками| Bed and breakfast'!ET27*0.9</f>
        <v>62730</v>
      </c>
      <c r="FA25" s="8">
        <f>'C завтраками| Bed and breakfast'!EU27*0.9</f>
        <v>62730</v>
      </c>
      <c r="FB25" s="8">
        <f>'C завтраками| Bed and breakfast'!EV27*0.9</f>
        <v>63000</v>
      </c>
      <c r="FC25" s="8">
        <f>'C завтраками| Bed and breakfast'!EW27*0.9</f>
        <v>63000</v>
      </c>
      <c r="FD25" s="8">
        <f>'C завтраками| Bed and breakfast'!EX27*0.9</f>
        <v>64350</v>
      </c>
      <c r="FE25" s="8">
        <f>'C завтраками| Bed and breakfast'!EY27*0.9</f>
        <v>63000</v>
      </c>
      <c r="FF25" s="8">
        <f>'C завтраками| Bed and breakfast'!EZ27*0.9</f>
        <v>63000</v>
      </c>
      <c r="FG25" s="8">
        <f>'C завтраками| Bed and breakfast'!FA27*0.9</f>
        <v>63000</v>
      </c>
      <c r="FH25" s="8">
        <f>'C завтраками| Bed and breakfast'!FB27*0.9</f>
        <v>63000</v>
      </c>
      <c r="FI25" s="8">
        <f>'C завтраками| Bed and breakfast'!FC27*0.9</f>
        <v>69750</v>
      </c>
      <c r="FJ25" s="8">
        <f>'C завтраками| Bed and breakfast'!FD27*0.9</f>
        <v>69750</v>
      </c>
      <c r="FK25" s="8">
        <f>'C завтраками| Bed and breakfast'!FE27*0.9</f>
        <v>69750</v>
      </c>
      <c r="FL25" s="8">
        <f>'C завтраками| Bed and breakfast'!FF27*0.9</f>
        <v>69750</v>
      </c>
      <c r="FM25" s="8">
        <f>'C завтраками| Bed and breakfast'!FG27*0.9</f>
        <v>69750</v>
      </c>
      <c r="FN25" s="8">
        <f>'C завтраками| Bed and breakfast'!FH27*0.9</f>
        <v>69750</v>
      </c>
      <c r="FO25" s="8">
        <f>'C завтраками| Bed and breakfast'!FI27*0.9</f>
        <v>69750</v>
      </c>
      <c r="FP25" s="8">
        <f>'C завтраками| Bed and breakfast'!FJ27*0.9</f>
        <v>69750</v>
      </c>
      <c r="FQ25" s="8">
        <f>'C завтраками| Bed and breakfast'!FK27*0.9</f>
        <v>69750</v>
      </c>
      <c r="FR25" s="8">
        <f>'C завтраками| Bed and breakfast'!FL27*0.9</f>
        <v>69750</v>
      </c>
      <c r="FS25" s="8">
        <f>'C завтраками| Bed and breakfast'!FM27*0.9</f>
        <v>69750</v>
      </c>
      <c r="FT25" s="8">
        <f>'C завтраками| Bed and breakfast'!FN27*0.9</f>
        <v>69750</v>
      </c>
      <c r="FU25" s="8">
        <f>'C завтраками| Bed and breakfast'!FO27*0.9</f>
        <v>69750</v>
      </c>
      <c r="FV25" s="8">
        <f>'C завтраками| Bed and breakfast'!FP27*0.9</f>
        <v>69750</v>
      </c>
      <c r="FW25" s="8">
        <f>'C завтраками| Bed and breakfast'!FQ27*0.9</f>
        <v>69750</v>
      </c>
      <c r="FX25" s="8">
        <f>'C завтраками| Bed and breakfast'!FR27*0.9</f>
        <v>69750</v>
      </c>
      <c r="FY25" s="8">
        <f>'C завтраками| Bed and breakfast'!FS27*0.9</f>
        <v>69750</v>
      </c>
      <c r="FZ25" s="8">
        <f>'C завтраками| Bed and breakfast'!FT27*0.9</f>
        <v>69750</v>
      </c>
      <c r="GA25" s="8">
        <f>'C завтраками| Bed and breakfast'!FU27*0.9</f>
        <v>69750</v>
      </c>
      <c r="GB25" s="8">
        <f>'C завтраками| Bed and breakfast'!FV27*0.9</f>
        <v>69750</v>
      </c>
      <c r="GC25" s="8">
        <f>'C завтраками| Bed and breakfast'!FW27*0.9</f>
        <v>69750</v>
      </c>
      <c r="GD25" s="8">
        <f>'C завтраками| Bed and breakfast'!FX27*0.9</f>
        <v>69750</v>
      </c>
      <c r="GE25" s="8">
        <f>'C завтраками| Bed and breakfast'!FY27*0.9</f>
        <v>69750</v>
      </c>
      <c r="GF25" s="8">
        <f>'C завтраками| Bed and breakfast'!FZ27*0.9</f>
        <v>69750</v>
      </c>
      <c r="GG25" s="8">
        <f>'C завтраками| Bed and breakfast'!GA27*0.9</f>
        <v>63000</v>
      </c>
      <c r="GH25" s="8">
        <f>'C завтраками| Bed and breakfast'!GB27*0.9</f>
        <v>63000</v>
      </c>
      <c r="GI25" s="8">
        <f>'C завтраками| Bed and breakfast'!GC27*0.9</f>
        <v>71460</v>
      </c>
      <c r="GJ25" s="8">
        <f>'C завтраками| Bed and breakfast'!GD27*0.9</f>
        <v>71460</v>
      </c>
      <c r="GK25" s="8">
        <f>'C завтраками| Bed and breakfast'!GE27*0.9</f>
        <v>71460</v>
      </c>
      <c r="GL25" s="8">
        <f>'C завтраками| Bed and breakfast'!GF27*0.9</f>
        <v>71460</v>
      </c>
      <c r="GM25" s="8">
        <f>'C завтраками| Bed and breakfast'!GG27*0.9</f>
        <v>71460</v>
      </c>
      <c r="GN25" s="8">
        <f>'C завтраками| Bed and breakfast'!GH27*0.9</f>
        <v>71460</v>
      </c>
      <c r="GO25" s="8">
        <f>'C завтраками| Bed and breakfast'!GI27*0.9</f>
        <v>71460</v>
      </c>
      <c r="GP25" s="8">
        <f>'C завтраками| Bed and breakfast'!GJ27*0.9</f>
        <v>71460</v>
      </c>
      <c r="GQ25" s="8">
        <f>'C завтраками| Bed and breakfast'!GK27*0.9</f>
        <v>71460</v>
      </c>
      <c r="GR25" s="8">
        <f>'C завтраками| Bed and breakfast'!GL27*0.9</f>
        <v>71460</v>
      </c>
      <c r="GS25" s="8">
        <f>'C завтраками| Bed and breakfast'!GM27*0.9</f>
        <v>66060</v>
      </c>
      <c r="GT25" s="8">
        <f>'C завтраками| Bed and breakfast'!GN27*0.9</f>
        <v>66060</v>
      </c>
      <c r="GU25" s="8">
        <f>'C завтраками| Bed and breakfast'!GO27*0.9</f>
        <v>66060</v>
      </c>
      <c r="GV25" s="8">
        <f>'C завтраками| Bed and breakfast'!GP27*0.9</f>
        <v>66060</v>
      </c>
      <c r="GW25" s="8">
        <f>'C завтраками| Bed and breakfast'!GQ27*0.9</f>
        <v>66510</v>
      </c>
      <c r="GX25" s="8">
        <f>'C завтраками| Bed and breakfast'!GR27*0.9</f>
        <v>66510</v>
      </c>
      <c r="GY25" s="8">
        <f>'C завтраками| Bed and breakfast'!GS27*0.9</f>
        <v>67590</v>
      </c>
      <c r="GZ25" s="8">
        <f>'C завтраками| Bed and breakfast'!GT27*0.9</f>
        <v>67590</v>
      </c>
      <c r="HA25" s="8">
        <f>'C завтраками| Bed and breakfast'!GU27*0.9</f>
        <v>66510</v>
      </c>
      <c r="HB25" s="8">
        <f>'C завтраками| Bed and breakfast'!GV27*0.9</f>
        <v>66510</v>
      </c>
      <c r="HC25" s="8">
        <f>'C завтраками| Bed and breakfast'!GW27*0.9</f>
        <v>66510</v>
      </c>
      <c r="HD25" s="8">
        <f>'C завтраками| Bed and breakfast'!GX27*0.9</f>
        <v>66510</v>
      </c>
      <c r="HE25" s="8">
        <f>'C завтраками| Bed and breakfast'!GY27*0.9</f>
        <v>66510</v>
      </c>
      <c r="HF25" s="8">
        <f>'C завтраками| Bed and breakfast'!GZ27*0.9</f>
        <v>67590</v>
      </c>
      <c r="HG25" s="8">
        <f>'C завтраками| Bed and breakfast'!HA27*0.9</f>
        <v>67590</v>
      </c>
      <c r="HH25" s="8">
        <f>'C завтраками| Bed and breakfast'!HB27*0.9</f>
        <v>66510</v>
      </c>
      <c r="HI25" s="8">
        <f>'C завтраками| Bed and breakfast'!HC27*0.9</f>
        <v>66510</v>
      </c>
      <c r="HJ25" s="8">
        <f>'C завтраками| Bed and breakfast'!HD27*0.9</f>
        <v>66510</v>
      </c>
      <c r="HK25" s="8">
        <f>'C завтраками| Bed and breakfast'!HE27*0.9</f>
        <v>66510</v>
      </c>
      <c r="HL25" s="8">
        <f>'C завтраками| Bed and breakfast'!HF27*0.9</f>
        <v>66510</v>
      </c>
      <c r="HM25" s="8">
        <f>'C завтраками| Bed and breakfast'!HG27*0.9</f>
        <v>64350</v>
      </c>
      <c r="HN25" s="8">
        <f>'C завтраками| Bed and breakfast'!HH27*0.9</f>
        <v>67590</v>
      </c>
      <c r="HO25" s="8">
        <f>'C завтраками| Bed and breakfast'!HI27*0.9</f>
        <v>66510</v>
      </c>
      <c r="HP25" s="8">
        <f>'C завтраками| Bed and breakfast'!HJ27*0.9</f>
        <v>66510</v>
      </c>
      <c r="HQ25" s="8">
        <f>'C завтраками| Bed and breakfast'!HK27*0.9</f>
        <v>66510</v>
      </c>
      <c r="HR25" s="8">
        <f>'C завтраками| Bed and breakfast'!HL27*0.9</f>
        <v>66510</v>
      </c>
      <c r="HS25" s="8">
        <f>'C завтраками| Bed and breakfast'!HM27*0.9</f>
        <v>66510</v>
      </c>
      <c r="HT25" s="8">
        <f>'C завтраками| Bed and breakfast'!HN27*0.9</f>
        <v>67590</v>
      </c>
      <c r="HU25" s="8">
        <f>'C завтраками| Bed and breakfast'!HO27*0.9</f>
        <v>67590</v>
      </c>
      <c r="HV25" s="8">
        <f>'C завтраками| Bed and breakfast'!HP27*0.9</f>
        <v>66510</v>
      </c>
      <c r="HW25" s="8">
        <f>'C завтраками| Bed and breakfast'!HQ27*0.9</f>
        <v>66510</v>
      </c>
      <c r="HX25" s="8">
        <f>'C завтраками| Bed and breakfast'!HR27*0.9</f>
        <v>66510</v>
      </c>
      <c r="HY25" s="8">
        <f>'C завтраками| Bed and breakfast'!HS27*0.9</f>
        <v>66510</v>
      </c>
      <c r="HZ25" s="8">
        <f>'C завтраками| Bed and breakfast'!HT27*0.9</f>
        <v>66510</v>
      </c>
      <c r="IA25" s="8">
        <f>'C завтраками| Bed and breakfast'!HU27*0.9</f>
        <v>67590</v>
      </c>
      <c r="IB25" s="8">
        <f>'C завтраками| Bed and breakfast'!HV27*0.9</f>
        <v>67590</v>
      </c>
      <c r="IC25" s="8">
        <f>'C завтраками| Bed and breakfast'!HW27*0.9</f>
        <v>66510</v>
      </c>
      <c r="ID25" s="8">
        <f>'C завтраками| Bed and breakfast'!HX27*0.9</f>
        <v>66510</v>
      </c>
      <c r="IE25" s="8">
        <f>'C завтраками| Bed and breakfast'!HY27*0.9</f>
        <v>66510</v>
      </c>
      <c r="IF25" s="8">
        <f>'C завтраками| Bed and breakfast'!HZ27*0.9</f>
        <v>66510</v>
      </c>
      <c r="IG25" s="8">
        <f>'C завтраками| Bed and breakfast'!IA27*0.9</f>
        <v>66510</v>
      </c>
      <c r="IH25" s="8">
        <f>'C завтраками| Bed and breakfast'!IB27*0.9</f>
        <v>67590</v>
      </c>
      <c r="II25" s="8">
        <f>'C завтраками| Bed and breakfast'!IC27*0.9</f>
        <v>67590</v>
      </c>
      <c r="IJ25" s="8">
        <f>'C завтраками| Bed and breakfast'!ID27*0.9</f>
        <v>64800</v>
      </c>
      <c r="IK25" s="8">
        <f>'C завтраками| Bed and breakfast'!IE27*0.9</f>
        <v>64800</v>
      </c>
      <c r="IL25" s="8">
        <f>'C завтраками| Bed and breakfast'!IF27*0.9</f>
        <v>64800</v>
      </c>
      <c r="IM25" s="8">
        <f>'C завтраками| Bed and breakfast'!IG27*0.9</f>
        <v>64800</v>
      </c>
      <c r="IN25" s="8">
        <f>'C завтраками| Bed and breakfast'!IH27*0.9</f>
        <v>64800</v>
      </c>
      <c r="IO25" s="8">
        <f>'C завтраками| Bed and breakfast'!II27*0.9</f>
        <v>66510</v>
      </c>
      <c r="IP25" s="8">
        <f>'C завтраками| Bed and breakfast'!IJ27*0.9</f>
        <v>66510</v>
      </c>
      <c r="IQ25" s="8">
        <f>'C завтраками| Bed and breakfast'!IK27*0.9</f>
        <v>64350</v>
      </c>
      <c r="IR25" s="8">
        <f>'C завтраками| Bed and breakfast'!IL27*0.9</f>
        <v>64350</v>
      </c>
      <c r="IS25" s="8">
        <f>'C завтраками| Bed and breakfast'!IM27*0.9</f>
        <v>64350</v>
      </c>
      <c r="IT25" s="8">
        <f>'C завтраками| Bed and breakfast'!IN27*0.9</f>
        <v>64350</v>
      </c>
      <c r="IU25" s="8">
        <f>'C завтраками| Bed and breakfast'!IO27*0.9</f>
        <v>64350</v>
      </c>
      <c r="IV25" s="8">
        <f>'C завтраками| Bed and breakfast'!IP27*0.9</f>
        <v>66510</v>
      </c>
      <c r="IW25" s="8">
        <f>'C завтраками| Bed and breakfast'!IQ27*0.9</f>
        <v>66510</v>
      </c>
      <c r="IX25" s="8">
        <f>'C завтраками| Bed and breakfast'!IR27*0.9</f>
        <v>64350</v>
      </c>
      <c r="IY25" s="8">
        <f>'C завтраками| Bed and breakfast'!IS27*0.9</f>
        <v>64350</v>
      </c>
      <c r="IZ25" s="8">
        <f>'C завтраками| Bed and breakfast'!IT27*0.9</f>
        <v>64350</v>
      </c>
      <c r="JA25" s="8">
        <f>'C завтраками| Bed and breakfast'!IU27*0.9</f>
        <v>64350</v>
      </c>
      <c r="JB25" s="8">
        <f>'C завтраками| Bed and breakfast'!IV27*0.9</f>
        <v>64350</v>
      </c>
      <c r="JC25" s="8">
        <f>'C завтраками| Bed and breakfast'!IW27*0.9</f>
        <v>66510</v>
      </c>
      <c r="JD25" s="8">
        <f>'C завтраками| Bed and breakfast'!IX27*0.9</f>
        <v>66510</v>
      </c>
      <c r="JE25" s="8">
        <f>'C завтраками| Bed and breakfast'!IY27*0.9</f>
        <v>64350</v>
      </c>
      <c r="JF25" s="8">
        <f>'C завтраками| Bed and breakfast'!IZ27*0.9</f>
        <v>64350</v>
      </c>
      <c r="JG25" s="8">
        <f>'C завтраками| Bed and breakfast'!JA27*0.9</f>
        <v>64350</v>
      </c>
      <c r="JH25" s="8">
        <f>'C завтраками| Bed and breakfast'!JB27*0.9</f>
        <v>64350</v>
      </c>
      <c r="JI25" s="8">
        <f>'C завтраками| Bed and breakfast'!JC27*0.9</f>
        <v>64350</v>
      </c>
      <c r="JJ25" s="8">
        <f>'C завтраками| Bed and breakfast'!JD27*0.9</f>
        <v>66510</v>
      </c>
      <c r="JK25" s="8">
        <f>'C завтраками| Bed and breakfast'!JE27*0.9</f>
        <v>66510</v>
      </c>
      <c r="JL25" s="8">
        <f>'C завтраками| Bed and breakfast'!JF27*0.9</f>
        <v>64350</v>
      </c>
      <c r="JM25" s="8">
        <f>'C завтраками| Bed and breakfast'!JG27*0.9</f>
        <v>64350</v>
      </c>
      <c r="JN25" s="8">
        <f>'C завтраками| Bed and breakfast'!JH27*0.9</f>
        <v>64350</v>
      </c>
      <c r="JO25" s="8">
        <f>'C завтраками| Bed and breakfast'!JI27*0.9</f>
        <v>64350</v>
      </c>
      <c r="JP25" s="8">
        <f>'C завтраками| Bed and breakfast'!JJ27*0.9</f>
        <v>64350</v>
      </c>
      <c r="JQ25" s="8">
        <f>'C завтраками| Bed and breakfast'!JK27*0.9</f>
        <v>66510</v>
      </c>
      <c r="JR25" s="8">
        <f>'C завтраками| Bed and breakfast'!JL27*0.9</f>
        <v>66510</v>
      </c>
      <c r="JS25" s="8">
        <f>'C завтраками| Bed and breakfast'!JM27*0.9</f>
        <v>65430</v>
      </c>
      <c r="JT25" s="8">
        <f>'C завтраками| Bed and breakfast'!JN27*0.9</f>
        <v>65430</v>
      </c>
      <c r="JU25" s="8">
        <f>'C завтраками| Bed and breakfast'!JO27*0.9</f>
        <v>65430</v>
      </c>
      <c r="JV25" s="8">
        <f>'C завтраками| Bed and breakfast'!JP27*0.9</f>
        <v>65430</v>
      </c>
    </row>
    <row r="26" spans="1:282" s="53" customFormat="1" x14ac:dyDescent="0.2">
      <c r="A26" s="89"/>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c r="DS26" s="190"/>
      <c r="DT26" s="190"/>
      <c r="DU26" s="190"/>
      <c r="DV26" s="190"/>
      <c r="DW26" s="190"/>
      <c r="DX26" s="190"/>
      <c r="DY26" s="190"/>
      <c r="DZ26" s="190"/>
      <c r="EA26" s="190"/>
      <c r="EB26" s="190"/>
      <c r="EC26" s="190"/>
      <c r="ED26" s="190"/>
      <c r="EE26" s="190"/>
      <c r="EF26" s="190"/>
      <c r="EG26" s="190"/>
      <c r="EH26" s="190"/>
      <c r="EI26" s="190"/>
      <c r="EJ26" s="190"/>
      <c r="EK26" s="190"/>
      <c r="EL26" s="190"/>
      <c r="EM26" s="190"/>
      <c r="EN26" s="190"/>
      <c r="EO26" s="190"/>
      <c r="EP26" s="190"/>
      <c r="EQ26" s="190"/>
      <c r="ER26" s="190"/>
      <c r="ES26" s="190"/>
      <c r="ET26" s="190"/>
      <c r="EU26" s="190"/>
      <c r="EV26" s="190"/>
      <c r="EW26" s="190"/>
      <c r="EX26" s="190"/>
      <c r="EY26" s="190"/>
      <c r="EZ26" s="190"/>
      <c r="FA26" s="190"/>
      <c r="FB26" s="190"/>
      <c r="FC26" s="190"/>
      <c r="FD26" s="190"/>
      <c r="FE26" s="190"/>
      <c r="FF26" s="190"/>
      <c r="FG26" s="190"/>
      <c r="FH26" s="190"/>
      <c r="FI26" s="190"/>
      <c r="FJ26" s="190"/>
      <c r="FK26" s="190"/>
      <c r="FL26" s="190"/>
      <c r="FM26" s="190"/>
      <c r="FN26" s="190"/>
      <c r="FO26" s="190"/>
      <c r="FP26" s="190"/>
      <c r="FQ26" s="190"/>
      <c r="FR26" s="190"/>
      <c r="FS26" s="190"/>
      <c r="FT26" s="190"/>
      <c r="FU26" s="190"/>
      <c r="FV26" s="190"/>
      <c r="FW26" s="190"/>
      <c r="FX26" s="190"/>
      <c r="FY26" s="190"/>
      <c r="FZ26" s="190"/>
      <c r="GA26" s="190"/>
      <c r="GB26" s="190"/>
      <c r="GC26" s="190"/>
      <c r="GD26" s="190"/>
      <c r="GE26" s="190"/>
      <c r="GF26" s="190"/>
      <c r="GG26" s="190"/>
      <c r="GH26" s="190"/>
      <c r="GI26" s="190"/>
      <c r="GJ26" s="190"/>
      <c r="GK26" s="190"/>
      <c r="GL26" s="190"/>
      <c r="GM26" s="190"/>
      <c r="GN26" s="190"/>
      <c r="GO26" s="190"/>
      <c r="GP26" s="190"/>
      <c r="GQ26" s="190"/>
      <c r="GR26" s="190"/>
      <c r="GS26" s="190"/>
      <c r="GT26" s="190"/>
      <c r="GU26" s="190"/>
      <c r="GV26" s="190"/>
      <c r="GW26" s="190"/>
      <c r="GX26" s="190"/>
      <c r="GY26" s="190"/>
      <c r="GZ26" s="190"/>
      <c r="HA26" s="190"/>
      <c r="HB26" s="190"/>
      <c r="HC26" s="190"/>
      <c r="HD26" s="190"/>
      <c r="HE26" s="190"/>
      <c r="HF26" s="190"/>
      <c r="HG26" s="190"/>
      <c r="HH26" s="190"/>
      <c r="HI26" s="190"/>
      <c r="HJ26" s="190"/>
      <c r="HK26" s="190"/>
      <c r="HL26" s="190"/>
      <c r="HM26" s="190"/>
      <c r="HN26" s="190"/>
      <c r="HO26" s="190"/>
      <c r="HP26" s="190"/>
      <c r="HQ26" s="190"/>
      <c r="HR26" s="190"/>
      <c r="HS26" s="190"/>
      <c r="HT26" s="190"/>
      <c r="HU26" s="190"/>
      <c r="HV26" s="190"/>
      <c r="HW26" s="190"/>
      <c r="HX26" s="190"/>
      <c r="HY26" s="190"/>
      <c r="HZ26" s="190"/>
      <c r="IA26" s="190"/>
      <c r="IB26" s="190"/>
      <c r="IC26" s="190"/>
      <c r="ID26" s="190"/>
      <c r="IE26" s="190"/>
      <c r="IF26" s="190"/>
      <c r="IG26" s="190"/>
      <c r="IH26" s="190"/>
      <c r="II26" s="190"/>
      <c r="IJ26" s="190"/>
      <c r="IK26" s="190"/>
      <c r="IL26" s="190"/>
      <c r="IM26" s="190"/>
      <c r="IN26" s="190"/>
      <c r="IO26" s="190"/>
      <c r="IP26" s="190"/>
      <c r="IQ26" s="190"/>
      <c r="IR26" s="190"/>
      <c r="IS26" s="190"/>
      <c r="IT26" s="190"/>
      <c r="IU26" s="190"/>
      <c r="IV26" s="190"/>
      <c r="IW26" s="190"/>
      <c r="IX26" s="190"/>
      <c r="IY26" s="190"/>
      <c r="IZ26" s="190"/>
      <c r="JA26" s="190"/>
      <c r="JB26" s="190"/>
      <c r="JC26" s="190"/>
      <c r="JD26" s="190"/>
      <c r="JE26" s="190"/>
      <c r="JF26" s="190"/>
      <c r="JG26" s="190"/>
      <c r="JH26" s="190"/>
      <c r="JI26" s="190"/>
      <c r="JJ26" s="190"/>
      <c r="JK26" s="190"/>
      <c r="JL26" s="190"/>
      <c r="JM26" s="190"/>
      <c r="JN26" s="190"/>
      <c r="JO26" s="190"/>
      <c r="JP26" s="190"/>
      <c r="JQ26" s="190"/>
      <c r="JR26" s="190"/>
      <c r="JS26" s="190"/>
      <c r="JT26" s="190"/>
      <c r="JU26" s="190"/>
      <c r="JV26" s="190"/>
    </row>
    <row r="27" spans="1:282" ht="18" customHeight="1" x14ac:dyDescent="0.2">
      <c r="A27" s="111" t="s">
        <v>100</v>
      </c>
      <c r="B27" s="187" t="e">
        <f t="shared" ref="B27:C27" si="8">B4</f>
        <v>#REF!</v>
      </c>
      <c r="C27" s="187" t="e">
        <f t="shared" si="8"/>
        <v>#REF!</v>
      </c>
      <c r="D27" s="187" t="e">
        <f t="shared" ref="D27:BO27" si="9">D4</f>
        <v>#REF!</v>
      </c>
      <c r="E27" s="187" t="e">
        <f t="shared" si="9"/>
        <v>#REF!</v>
      </c>
      <c r="F27" s="187" t="e">
        <f t="shared" si="9"/>
        <v>#REF!</v>
      </c>
      <c r="G27" s="187" t="e">
        <f t="shared" si="9"/>
        <v>#REF!</v>
      </c>
      <c r="H27" s="187">
        <f t="shared" si="9"/>
        <v>46021</v>
      </c>
      <c r="I27" s="187">
        <f t="shared" si="9"/>
        <v>46022</v>
      </c>
      <c r="J27" s="187">
        <f t="shared" si="9"/>
        <v>46023</v>
      </c>
      <c r="K27" s="187">
        <f t="shared" si="9"/>
        <v>46024</v>
      </c>
      <c r="L27" s="187">
        <f t="shared" si="9"/>
        <v>46025</v>
      </c>
      <c r="M27" s="187">
        <f t="shared" si="9"/>
        <v>46026</v>
      </c>
      <c r="N27" s="187">
        <f t="shared" si="9"/>
        <v>46027</v>
      </c>
      <c r="O27" s="187">
        <f t="shared" si="9"/>
        <v>46028</v>
      </c>
      <c r="P27" s="187">
        <f t="shared" si="9"/>
        <v>46029</v>
      </c>
      <c r="Q27" s="187">
        <f t="shared" si="9"/>
        <v>46030</v>
      </c>
      <c r="R27" s="187">
        <f t="shared" si="9"/>
        <v>46031</v>
      </c>
      <c r="S27" s="187">
        <f t="shared" si="9"/>
        <v>46032</v>
      </c>
      <c r="T27" s="187">
        <f t="shared" si="9"/>
        <v>46033</v>
      </c>
      <c r="U27" s="187">
        <f t="shared" si="9"/>
        <v>46034</v>
      </c>
      <c r="V27" s="187">
        <f t="shared" si="9"/>
        <v>46035</v>
      </c>
      <c r="W27" s="187">
        <f t="shared" si="9"/>
        <v>46036</v>
      </c>
      <c r="X27" s="187">
        <f t="shared" si="9"/>
        <v>46037</v>
      </c>
      <c r="Y27" s="187">
        <f t="shared" si="9"/>
        <v>46038</v>
      </c>
      <c r="Z27" s="187">
        <f t="shared" si="9"/>
        <v>46039</v>
      </c>
      <c r="AA27" s="187">
        <f t="shared" si="9"/>
        <v>46040</v>
      </c>
      <c r="AB27" s="187">
        <f t="shared" si="9"/>
        <v>46041</v>
      </c>
      <c r="AC27" s="187">
        <f t="shared" si="9"/>
        <v>46042</v>
      </c>
      <c r="AD27" s="187">
        <f t="shared" si="9"/>
        <v>46043</v>
      </c>
      <c r="AE27" s="187">
        <f t="shared" si="9"/>
        <v>46044</v>
      </c>
      <c r="AF27" s="187">
        <f t="shared" si="9"/>
        <v>46045</v>
      </c>
      <c r="AG27" s="187">
        <f t="shared" si="9"/>
        <v>46046</v>
      </c>
      <c r="AH27" s="187">
        <f t="shared" si="9"/>
        <v>46047</v>
      </c>
      <c r="AI27" s="187">
        <f t="shared" si="9"/>
        <v>46048</v>
      </c>
      <c r="AJ27" s="187">
        <f t="shared" si="9"/>
        <v>46049</v>
      </c>
      <c r="AK27" s="187">
        <f t="shared" si="9"/>
        <v>46050</v>
      </c>
      <c r="AL27" s="187">
        <f t="shared" si="9"/>
        <v>46051</v>
      </c>
      <c r="AM27" s="187">
        <f t="shared" si="9"/>
        <v>46052</v>
      </c>
      <c r="AN27" s="187">
        <f t="shared" si="9"/>
        <v>46053</v>
      </c>
      <c r="AO27" s="187">
        <f t="shared" si="9"/>
        <v>46054</v>
      </c>
      <c r="AP27" s="187">
        <f t="shared" si="9"/>
        <v>46055</v>
      </c>
      <c r="AQ27" s="187">
        <f t="shared" si="9"/>
        <v>46056</v>
      </c>
      <c r="AR27" s="187">
        <f t="shared" si="9"/>
        <v>46057</v>
      </c>
      <c r="AS27" s="187">
        <f t="shared" si="9"/>
        <v>46058</v>
      </c>
      <c r="AT27" s="187">
        <f t="shared" si="9"/>
        <v>46059</v>
      </c>
      <c r="AU27" s="187">
        <f t="shared" si="9"/>
        <v>46060</v>
      </c>
      <c r="AV27" s="187">
        <f t="shared" si="9"/>
        <v>46061</v>
      </c>
      <c r="AW27" s="187">
        <f t="shared" si="9"/>
        <v>46062</v>
      </c>
      <c r="AX27" s="187">
        <f t="shared" si="9"/>
        <v>46063</v>
      </c>
      <c r="AY27" s="187">
        <f t="shared" si="9"/>
        <v>46064</v>
      </c>
      <c r="AZ27" s="187">
        <f t="shared" si="9"/>
        <v>46065</v>
      </c>
      <c r="BA27" s="187">
        <f t="shared" si="9"/>
        <v>46066</v>
      </c>
      <c r="BB27" s="187">
        <f t="shared" si="9"/>
        <v>46067</v>
      </c>
      <c r="BC27" s="187">
        <f t="shared" si="9"/>
        <v>46068</v>
      </c>
      <c r="BD27" s="187">
        <f t="shared" si="9"/>
        <v>46069</v>
      </c>
      <c r="BE27" s="187">
        <f t="shared" si="9"/>
        <v>46070</v>
      </c>
      <c r="BF27" s="187">
        <f t="shared" si="9"/>
        <v>46071</v>
      </c>
      <c r="BG27" s="187">
        <f t="shared" si="9"/>
        <v>46072</v>
      </c>
      <c r="BH27" s="187">
        <f t="shared" si="9"/>
        <v>46073</v>
      </c>
      <c r="BI27" s="187">
        <f t="shared" si="9"/>
        <v>46074</v>
      </c>
      <c r="BJ27" s="187">
        <f t="shared" si="9"/>
        <v>46075</v>
      </c>
      <c r="BK27" s="187">
        <f t="shared" si="9"/>
        <v>46076</v>
      </c>
      <c r="BL27" s="187">
        <f t="shared" si="9"/>
        <v>46077</v>
      </c>
      <c r="BM27" s="187">
        <f t="shared" si="9"/>
        <v>46078</v>
      </c>
      <c r="BN27" s="187">
        <f t="shared" si="9"/>
        <v>46079</v>
      </c>
      <c r="BO27" s="187">
        <f t="shared" si="9"/>
        <v>46080</v>
      </c>
      <c r="BP27" s="187">
        <f t="shared" ref="BP27:CU27" si="10">BP4</f>
        <v>46081</v>
      </c>
      <c r="BQ27" s="187">
        <f t="shared" si="10"/>
        <v>46082</v>
      </c>
      <c r="BR27" s="187">
        <f t="shared" si="10"/>
        <v>46083</v>
      </c>
      <c r="BS27" s="187">
        <f t="shared" si="10"/>
        <v>46084</v>
      </c>
      <c r="BT27" s="187">
        <f t="shared" si="10"/>
        <v>46085</v>
      </c>
      <c r="BU27" s="187">
        <f t="shared" si="10"/>
        <v>46086</v>
      </c>
      <c r="BV27" s="187">
        <f t="shared" si="10"/>
        <v>46087</v>
      </c>
      <c r="BW27" s="187">
        <f t="shared" si="10"/>
        <v>46088</v>
      </c>
      <c r="BX27" s="187">
        <f t="shared" si="10"/>
        <v>46089</v>
      </c>
      <c r="BY27" s="187">
        <f t="shared" si="10"/>
        <v>46090</v>
      </c>
      <c r="BZ27" s="187">
        <f t="shared" si="10"/>
        <v>46091</v>
      </c>
      <c r="CA27" s="187">
        <f t="shared" si="10"/>
        <v>46092</v>
      </c>
      <c r="CB27" s="187">
        <f t="shared" si="10"/>
        <v>46093</v>
      </c>
      <c r="CC27" s="187">
        <f t="shared" si="10"/>
        <v>46094</v>
      </c>
      <c r="CD27" s="187">
        <f t="shared" si="10"/>
        <v>46095</v>
      </c>
      <c r="CE27" s="187">
        <f t="shared" si="10"/>
        <v>46096</v>
      </c>
      <c r="CF27" s="187">
        <f t="shared" si="10"/>
        <v>46097</v>
      </c>
      <c r="CG27" s="187">
        <f t="shared" si="10"/>
        <v>46098</v>
      </c>
      <c r="CH27" s="187">
        <f t="shared" si="10"/>
        <v>46099</v>
      </c>
      <c r="CI27" s="187">
        <f t="shared" si="10"/>
        <v>46100</v>
      </c>
      <c r="CJ27" s="187">
        <f t="shared" si="10"/>
        <v>46101</v>
      </c>
      <c r="CK27" s="187">
        <f t="shared" si="10"/>
        <v>46102</v>
      </c>
      <c r="CL27" s="187">
        <f t="shared" si="10"/>
        <v>46103</v>
      </c>
      <c r="CM27" s="187">
        <f t="shared" si="10"/>
        <v>46104</v>
      </c>
      <c r="CN27" s="187">
        <f t="shared" si="10"/>
        <v>46105</v>
      </c>
      <c r="CO27" s="187">
        <f t="shared" si="10"/>
        <v>46106</v>
      </c>
      <c r="CP27" s="187">
        <f t="shared" si="10"/>
        <v>46107</v>
      </c>
      <c r="CQ27" s="187">
        <f t="shared" si="10"/>
        <v>46108</v>
      </c>
      <c r="CR27" s="187">
        <f t="shared" si="10"/>
        <v>46109</v>
      </c>
      <c r="CS27" s="187">
        <f t="shared" si="10"/>
        <v>46110</v>
      </c>
      <c r="CT27" s="187">
        <f t="shared" si="10"/>
        <v>46111</v>
      </c>
      <c r="CU27" s="187">
        <f t="shared" si="10"/>
        <v>46112</v>
      </c>
      <c r="CV27" s="187">
        <f t="shared" ref="CV27:DK27" si="11">CV4</f>
        <v>46113</v>
      </c>
      <c r="CW27" s="187">
        <f t="shared" si="11"/>
        <v>46114</v>
      </c>
      <c r="CX27" s="187">
        <f t="shared" si="11"/>
        <v>46115</v>
      </c>
      <c r="CY27" s="187">
        <f t="shared" si="11"/>
        <v>46116</v>
      </c>
      <c r="CZ27" s="187">
        <f t="shared" si="11"/>
        <v>46117</v>
      </c>
      <c r="DA27" s="187">
        <f t="shared" si="11"/>
        <v>46118</v>
      </c>
      <c r="DB27" s="187">
        <f t="shared" si="11"/>
        <v>46119</v>
      </c>
      <c r="DC27" s="187">
        <f t="shared" si="11"/>
        <v>46120</v>
      </c>
      <c r="DD27" s="187">
        <f t="shared" si="11"/>
        <v>46121</v>
      </c>
      <c r="DE27" s="187">
        <f t="shared" si="11"/>
        <v>46122</v>
      </c>
      <c r="DF27" s="187">
        <f t="shared" si="11"/>
        <v>46123</v>
      </c>
      <c r="DG27" s="187">
        <f t="shared" si="11"/>
        <v>46124</v>
      </c>
      <c r="DH27" s="187">
        <f t="shared" si="11"/>
        <v>46125</v>
      </c>
      <c r="DI27" s="187">
        <f t="shared" si="11"/>
        <v>46126</v>
      </c>
      <c r="DJ27" s="187">
        <f t="shared" si="11"/>
        <v>46127</v>
      </c>
      <c r="DK27" s="187">
        <f t="shared" si="11"/>
        <v>46128</v>
      </c>
      <c r="DL27" s="187">
        <f t="shared" ref="DL27:DY27" si="12">DL4</f>
        <v>46129</v>
      </c>
      <c r="DM27" s="187">
        <f t="shared" si="12"/>
        <v>46130</v>
      </c>
      <c r="DN27" s="187">
        <f t="shared" si="12"/>
        <v>46131</v>
      </c>
      <c r="DO27" s="187">
        <f t="shared" si="12"/>
        <v>46132</v>
      </c>
      <c r="DP27" s="187">
        <f t="shared" si="12"/>
        <v>46133</v>
      </c>
      <c r="DQ27" s="187">
        <f t="shared" si="12"/>
        <v>46134</v>
      </c>
      <c r="DR27" s="187">
        <f t="shared" si="12"/>
        <v>46135</v>
      </c>
      <c r="DS27" s="187">
        <f t="shared" si="12"/>
        <v>46136</v>
      </c>
      <c r="DT27" s="187">
        <f t="shared" si="12"/>
        <v>46137</v>
      </c>
      <c r="DU27" s="187">
        <f t="shared" si="12"/>
        <v>46138</v>
      </c>
      <c r="DV27" s="187">
        <f t="shared" si="12"/>
        <v>46139</v>
      </c>
      <c r="DW27" s="187">
        <f t="shared" si="12"/>
        <v>46140</v>
      </c>
      <c r="DX27" s="187">
        <f t="shared" si="12"/>
        <v>46141</v>
      </c>
      <c r="DY27" s="187">
        <f t="shared" si="12"/>
        <v>46142</v>
      </c>
      <c r="DZ27" s="187">
        <f t="shared" ref="DZ27:GK27" si="13">DZ4</f>
        <v>46143</v>
      </c>
      <c r="EA27" s="187">
        <f t="shared" si="13"/>
        <v>46144</v>
      </c>
      <c r="EB27" s="187">
        <f t="shared" si="13"/>
        <v>46145</v>
      </c>
      <c r="EC27" s="187">
        <f t="shared" si="13"/>
        <v>46146</v>
      </c>
      <c r="ED27" s="187">
        <f t="shared" si="13"/>
        <v>46147</v>
      </c>
      <c r="EE27" s="187">
        <f t="shared" si="13"/>
        <v>46148</v>
      </c>
      <c r="EF27" s="187">
        <f t="shared" si="13"/>
        <v>46149</v>
      </c>
      <c r="EG27" s="187">
        <f t="shared" si="13"/>
        <v>46150</v>
      </c>
      <c r="EH27" s="187">
        <f t="shared" si="13"/>
        <v>46151</v>
      </c>
      <c r="EI27" s="187">
        <f t="shared" si="13"/>
        <v>46152</v>
      </c>
      <c r="EJ27" s="187">
        <f t="shared" si="13"/>
        <v>46153</v>
      </c>
      <c r="EK27" s="187">
        <f t="shared" si="13"/>
        <v>46154</v>
      </c>
      <c r="EL27" s="187">
        <f t="shared" si="13"/>
        <v>46155</v>
      </c>
      <c r="EM27" s="187">
        <f t="shared" si="13"/>
        <v>46156</v>
      </c>
      <c r="EN27" s="187">
        <f t="shared" si="13"/>
        <v>46157</v>
      </c>
      <c r="EO27" s="187">
        <f t="shared" si="13"/>
        <v>46158</v>
      </c>
      <c r="EP27" s="187">
        <f t="shared" si="13"/>
        <v>46159</v>
      </c>
      <c r="EQ27" s="187">
        <f t="shared" si="13"/>
        <v>46160</v>
      </c>
      <c r="ER27" s="187">
        <f t="shared" si="13"/>
        <v>46161</v>
      </c>
      <c r="ES27" s="187">
        <f t="shared" si="13"/>
        <v>46162</v>
      </c>
      <c r="ET27" s="187">
        <f t="shared" si="13"/>
        <v>46163</v>
      </c>
      <c r="EU27" s="187">
        <f t="shared" si="13"/>
        <v>46164</v>
      </c>
      <c r="EV27" s="187">
        <f t="shared" si="13"/>
        <v>46165</v>
      </c>
      <c r="EW27" s="187">
        <f t="shared" si="13"/>
        <v>46166</v>
      </c>
      <c r="EX27" s="187">
        <f t="shared" si="13"/>
        <v>46167</v>
      </c>
      <c r="EY27" s="187">
        <f t="shared" si="13"/>
        <v>46168</v>
      </c>
      <c r="EZ27" s="187">
        <f t="shared" si="13"/>
        <v>46169</v>
      </c>
      <c r="FA27" s="187">
        <f t="shared" si="13"/>
        <v>46170</v>
      </c>
      <c r="FB27" s="187">
        <f t="shared" si="13"/>
        <v>46171</v>
      </c>
      <c r="FC27" s="187">
        <f t="shared" si="13"/>
        <v>46172</v>
      </c>
      <c r="FD27" s="187">
        <f t="shared" si="13"/>
        <v>46173</v>
      </c>
      <c r="FE27" s="187">
        <f t="shared" si="13"/>
        <v>46174</v>
      </c>
      <c r="FF27" s="187">
        <f t="shared" si="13"/>
        <v>46175</v>
      </c>
      <c r="FG27" s="187">
        <f t="shared" si="13"/>
        <v>46176</v>
      </c>
      <c r="FH27" s="187">
        <f t="shared" si="13"/>
        <v>46177</v>
      </c>
      <c r="FI27" s="187">
        <f t="shared" si="13"/>
        <v>46178</v>
      </c>
      <c r="FJ27" s="187">
        <f t="shared" si="13"/>
        <v>46179</v>
      </c>
      <c r="FK27" s="187">
        <f t="shared" si="13"/>
        <v>46180</v>
      </c>
      <c r="FL27" s="187">
        <f t="shared" si="13"/>
        <v>46181</v>
      </c>
      <c r="FM27" s="187">
        <f t="shared" si="13"/>
        <v>46182</v>
      </c>
      <c r="FN27" s="187">
        <f t="shared" si="13"/>
        <v>46183</v>
      </c>
      <c r="FO27" s="187">
        <f t="shared" si="13"/>
        <v>46184</v>
      </c>
      <c r="FP27" s="187">
        <f t="shared" si="13"/>
        <v>46185</v>
      </c>
      <c r="FQ27" s="187">
        <f t="shared" si="13"/>
        <v>46186</v>
      </c>
      <c r="FR27" s="187">
        <f t="shared" si="13"/>
        <v>46187</v>
      </c>
      <c r="FS27" s="187">
        <f t="shared" si="13"/>
        <v>46188</v>
      </c>
      <c r="FT27" s="187">
        <f t="shared" si="13"/>
        <v>46189</v>
      </c>
      <c r="FU27" s="187">
        <f t="shared" si="13"/>
        <v>46190</v>
      </c>
      <c r="FV27" s="187">
        <f t="shared" si="13"/>
        <v>46191</v>
      </c>
      <c r="FW27" s="187">
        <f t="shared" si="13"/>
        <v>46192</v>
      </c>
      <c r="FX27" s="187">
        <f t="shared" si="13"/>
        <v>46193</v>
      </c>
      <c r="FY27" s="187">
        <f t="shared" si="13"/>
        <v>46194</v>
      </c>
      <c r="FZ27" s="187">
        <f t="shared" si="13"/>
        <v>46195</v>
      </c>
      <c r="GA27" s="187">
        <f t="shared" si="13"/>
        <v>46196</v>
      </c>
      <c r="GB27" s="187">
        <f t="shared" si="13"/>
        <v>46197</v>
      </c>
      <c r="GC27" s="187">
        <f t="shared" si="13"/>
        <v>46198</v>
      </c>
      <c r="GD27" s="187">
        <f t="shared" si="13"/>
        <v>46199</v>
      </c>
      <c r="GE27" s="187">
        <f t="shared" si="13"/>
        <v>46200</v>
      </c>
      <c r="GF27" s="187">
        <f t="shared" si="13"/>
        <v>46201</v>
      </c>
      <c r="GG27" s="187">
        <f t="shared" si="13"/>
        <v>46202</v>
      </c>
      <c r="GH27" s="187">
        <f t="shared" si="13"/>
        <v>46203</v>
      </c>
      <c r="GI27" s="187">
        <f t="shared" si="13"/>
        <v>46204</v>
      </c>
      <c r="GJ27" s="187">
        <f t="shared" si="13"/>
        <v>46205</v>
      </c>
      <c r="GK27" s="187">
        <f t="shared" si="13"/>
        <v>46206</v>
      </c>
      <c r="GL27" s="187">
        <f t="shared" ref="GL27:IW27" si="14">GL4</f>
        <v>46207</v>
      </c>
      <c r="GM27" s="187">
        <f t="shared" si="14"/>
        <v>46208</v>
      </c>
      <c r="GN27" s="187">
        <f t="shared" si="14"/>
        <v>46209</v>
      </c>
      <c r="GO27" s="187">
        <f t="shared" si="14"/>
        <v>46210</v>
      </c>
      <c r="GP27" s="187">
        <f t="shared" si="14"/>
        <v>46211</v>
      </c>
      <c r="GQ27" s="187">
        <f t="shared" si="14"/>
        <v>46212</v>
      </c>
      <c r="GR27" s="187">
        <f t="shared" si="14"/>
        <v>46213</v>
      </c>
      <c r="GS27" s="187">
        <f t="shared" si="14"/>
        <v>46214</v>
      </c>
      <c r="GT27" s="187">
        <f t="shared" si="14"/>
        <v>46215</v>
      </c>
      <c r="GU27" s="187">
        <f t="shared" si="14"/>
        <v>46216</v>
      </c>
      <c r="GV27" s="187">
        <f t="shared" si="14"/>
        <v>46217</v>
      </c>
      <c r="GW27" s="187">
        <f t="shared" si="14"/>
        <v>46218</v>
      </c>
      <c r="GX27" s="187">
        <f t="shared" si="14"/>
        <v>46219</v>
      </c>
      <c r="GY27" s="187">
        <f t="shared" si="14"/>
        <v>46220</v>
      </c>
      <c r="GZ27" s="187">
        <f t="shared" si="14"/>
        <v>46221</v>
      </c>
      <c r="HA27" s="187">
        <f t="shared" si="14"/>
        <v>46222</v>
      </c>
      <c r="HB27" s="187">
        <f t="shared" si="14"/>
        <v>46223</v>
      </c>
      <c r="HC27" s="187">
        <f t="shared" si="14"/>
        <v>46224</v>
      </c>
      <c r="HD27" s="187">
        <f t="shared" si="14"/>
        <v>46225</v>
      </c>
      <c r="HE27" s="187">
        <f t="shared" si="14"/>
        <v>46226</v>
      </c>
      <c r="HF27" s="187">
        <f t="shared" si="14"/>
        <v>46227</v>
      </c>
      <c r="HG27" s="187">
        <f t="shared" si="14"/>
        <v>46228</v>
      </c>
      <c r="HH27" s="187">
        <f t="shared" si="14"/>
        <v>46229</v>
      </c>
      <c r="HI27" s="187">
        <f t="shared" si="14"/>
        <v>46230</v>
      </c>
      <c r="HJ27" s="187">
        <f t="shared" si="14"/>
        <v>46231</v>
      </c>
      <c r="HK27" s="187">
        <f t="shared" si="14"/>
        <v>46232</v>
      </c>
      <c r="HL27" s="187">
        <f t="shared" si="14"/>
        <v>46233</v>
      </c>
      <c r="HM27" s="187">
        <f t="shared" si="14"/>
        <v>46234</v>
      </c>
      <c r="HN27" s="187">
        <f t="shared" si="14"/>
        <v>46235</v>
      </c>
      <c r="HO27" s="187">
        <f t="shared" si="14"/>
        <v>46236</v>
      </c>
      <c r="HP27" s="187">
        <f t="shared" si="14"/>
        <v>46237</v>
      </c>
      <c r="HQ27" s="187">
        <f t="shared" si="14"/>
        <v>46238</v>
      </c>
      <c r="HR27" s="187">
        <f t="shared" si="14"/>
        <v>46239</v>
      </c>
      <c r="HS27" s="187">
        <f t="shared" si="14"/>
        <v>46240</v>
      </c>
      <c r="HT27" s="187">
        <f t="shared" si="14"/>
        <v>46241</v>
      </c>
      <c r="HU27" s="187">
        <f t="shared" si="14"/>
        <v>46242</v>
      </c>
      <c r="HV27" s="187">
        <f t="shared" si="14"/>
        <v>46243</v>
      </c>
      <c r="HW27" s="187">
        <f t="shared" si="14"/>
        <v>46244</v>
      </c>
      <c r="HX27" s="187">
        <f t="shared" si="14"/>
        <v>46245</v>
      </c>
      <c r="HY27" s="187">
        <f t="shared" si="14"/>
        <v>46246</v>
      </c>
      <c r="HZ27" s="187">
        <f t="shared" si="14"/>
        <v>46247</v>
      </c>
      <c r="IA27" s="187">
        <f t="shared" si="14"/>
        <v>46248</v>
      </c>
      <c r="IB27" s="187">
        <f t="shared" si="14"/>
        <v>46249</v>
      </c>
      <c r="IC27" s="187">
        <f t="shared" si="14"/>
        <v>46250</v>
      </c>
      <c r="ID27" s="187">
        <f t="shared" si="14"/>
        <v>46251</v>
      </c>
      <c r="IE27" s="187">
        <f t="shared" si="14"/>
        <v>46252</v>
      </c>
      <c r="IF27" s="187">
        <f t="shared" si="14"/>
        <v>46253</v>
      </c>
      <c r="IG27" s="187">
        <f t="shared" si="14"/>
        <v>46254</v>
      </c>
      <c r="IH27" s="187">
        <f t="shared" si="14"/>
        <v>46255</v>
      </c>
      <c r="II27" s="187">
        <f t="shared" si="14"/>
        <v>46256</v>
      </c>
      <c r="IJ27" s="187">
        <f t="shared" si="14"/>
        <v>46257</v>
      </c>
      <c r="IK27" s="187">
        <f t="shared" si="14"/>
        <v>46258</v>
      </c>
      <c r="IL27" s="187">
        <f t="shared" si="14"/>
        <v>46259</v>
      </c>
      <c r="IM27" s="187">
        <f t="shared" si="14"/>
        <v>46260</v>
      </c>
      <c r="IN27" s="187">
        <f t="shared" si="14"/>
        <v>46261</v>
      </c>
      <c r="IO27" s="187">
        <f t="shared" si="14"/>
        <v>46262</v>
      </c>
      <c r="IP27" s="187">
        <f t="shared" si="14"/>
        <v>46263</v>
      </c>
      <c r="IQ27" s="187">
        <f t="shared" si="14"/>
        <v>46264</v>
      </c>
      <c r="IR27" s="187">
        <f t="shared" si="14"/>
        <v>46265</v>
      </c>
      <c r="IS27" s="187">
        <f t="shared" si="14"/>
        <v>46266</v>
      </c>
      <c r="IT27" s="187">
        <f t="shared" si="14"/>
        <v>46267</v>
      </c>
      <c r="IU27" s="187">
        <f t="shared" si="14"/>
        <v>46268</v>
      </c>
      <c r="IV27" s="187">
        <f t="shared" si="14"/>
        <v>46269</v>
      </c>
      <c r="IW27" s="187">
        <f t="shared" si="14"/>
        <v>46270</v>
      </c>
      <c r="IX27" s="187">
        <f t="shared" ref="IX27:JV27" si="15">IX4</f>
        <v>46271</v>
      </c>
      <c r="IY27" s="187">
        <f t="shared" si="15"/>
        <v>46272</v>
      </c>
      <c r="IZ27" s="187">
        <f t="shared" si="15"/>
        <v>46273</v>
      </c>
      <c r="JA27" s="187">
        <f t="shared" si="15"/>
        <v>46274</v>
      </c>
      <c r="JB27" s="187">
        <f t="shared" si="15"/>
        <v>46275</v>
      </c>
      <c r="JC27" s="187">
        <f t="shared" si="15"/>
        <v>46276</v>
      </c>
      <c r="JD27" s="187">
        <f t="shared" si="15"/>
        <v>46277</v>
      </c>
      <c r="JE27" s="187">
        <f t="shared" si="15"/>
        <v>46278</v>
      </c>
      <c r="JF27" s="187">
        <f t="shared" si="15"/>
        <v>46279</v>
      </c>
      <c r="JG27" s="187">
        <f t="shared" si="15"/>
        <v>46280</v>
      </c>
      <c r="JH27" s="187">
        <f t="shared" si="15"/>
        <v>46281</v>
      </c>
      <c r="JI27" s="187">
        <f t="shared" si="15"/>
        <v>46282</v>
      </c>
      <c r="JJ27" s="187">
        <f t="shared" si="15"/>
        <v>46283</v>
      </c>
      <c r="JK27" s="187">
        <f t="shared" si="15"/>
        <v>46284</v>
      </c>
      <c r="JL27" s="187">
        <f t="shared" si="15"/>
        <v>46285</v>
      </c>
      <c r="JM27" s="187">
        <f t="shared" si="15"/>
        <v>46286</v>
      </c>
      <c r="JN27" s="187">
        <f t="shared" si="15"/>
        <v>46287</v>
      </c>
      <c r="JO27" s="187">
        <f t="shared" si="15"/>
        <v>46288</v>
      </c>
      <c r="JP27" s="187">
        <f t="shared" si="15"/>
        <v>46289</v>
      </c>
      <c r="JQ27" s="187">
        <f t="shared" si="15"/>
        <v>46290</v>
      </c>
      <c r="JR27" s="187">
        <f t="shared" si="15"/>
        <v>46291</v>
      </c>
      <c r="JS27" s="187">
        <f t="shared" si="15"/>
        <v>46292</v>
      </c>
      <c r="JT27" s="187">
        <f t="shared" si="15"/>
        <v>46293</v>
      </c>
      <c r="JU27" s="187">
        <f t="shared" si="15"/>
        <v>46294</v>
      </c>
      <c r="JV27" s="187">
        <f t="shared" si="15"/>
        <v>46295</v>
      </c>
    </row>
    <row r="28" spans="1:282" ht="20.25" customHeight="1" x14ac:dyDescent="0.2">
      <c r="A28" s="90" t="s">
        <v>64</v>
      </c>
      <c r="B28" s="187" t="e">
        <f t="shared" ref="B28:C28" si="16">B5</f>
        <v>#REF!</v>
      </c>
      <c r="C28" s="187" t="e">
        <f t="shared" si="16"/>
        <v>#REF!</v>
      </c>
      <c r="D28" s="187" t="e">
        <f t="shared" ref="D28:BO28" si="17">D5</f>
        <v>#REF!</v>
      </c>
      <c r="E28" s="187" t="e">
        <f t="shared" si="17"/>
        <v>#REF!</v>
      </c>
      <c r="F28" s="187" t="e">
        <f t="shared" si="17"/>
        <v>#REF!</v>
      </c>
      <c r="G28" s="187" t="e">
        <f t="shared" si="17"/>
        <v>#REF!</v>
      </c>
      <c r="H28" s="187">
        <f t="shared" si="17"/>
        <v>46021</v>
      </c>
      <c r="I28" s="187">
        <f t="shared" si="17"/>
        <v>46022</v>
      </c>
      <c r="J28" s="187">
        <f t="shared" si="17"/>
        <v>46023</v>
      </c>
      <c r="K28" s="187">
        <f t="shared" si="17"/>
        <v>46024</v>
      </c>
      <c r="L28" s="187">
        <f t="shared" si="17"/>
        <v>46025</v>
      </c>
      <c r="M28" s="187">
        <f t="shared" si="17"/>
        <v>46026</v>
      </c>
      <c r="N28" s="187">
        <f t="shared" si="17"/>
        <v>46027</v>
      </c>
      <c r="O28" s="187">
        <f t="shared" si="17"/>
        <v>46028</v>
      </c>
      <c r="P28" s="187">
        <f t="shared" si="17"/>
        <v>46029</v>
      </c>
      <c r="Q28" s="187">
        <f t="shared" si="17"/>
        <v>46030</v>
      </c>
      <c r="R28" s="187">
        <f t="shared" si="17"/>
        <v>46031</v>
      </c>
      <c r="S28" s="187">
        <f t="shared" si="17"/>
        <v>46032</v>
      </c>
      <c r="T28" s="187">
        <f t="shared" si="17"/>
        <v>46033</v>
      </c>
      <c r="U28" s="187">
        <f t="shared" si="17"/>
        <v>46034</v>
      </c>
      <c r="V28" s="187">
        <f t="shared" si="17"/>
        <v>46035</v>
      </c>
      <c r="W28" s="187">
        <f t="shared" si="17"/>
        <v>46036</v>
      </c>
      <c r="X28" s="187">
        <f t="shared" si="17"/>
        <v>46037</v>
      </c>
      <c r="Y28" s="187">
        <f t="shared" si="17"/>
        <v>46038</v>
      </c>
      <c r="Z28" s="187">
        <f t="shared" si="17"/>
        <v>46039</v>
      </c>
      <c r="AA28" s="187">
        <f t="shared" si="17"/>
        <v>46040</v>
      </c>
      <c r="AB28" s="187">
        <f t="shared" si="17"/>
        <v>46041</v>
      </c>
      <c r="AC28" s="187">
        <f t="shared" si="17"/>
        <v>46042</v>
      </c>
      <c r="AD28" s="187">
        <f t="shared" si="17"/>
        <v>46043</v>
      </c>
      <c r="AE28" s="187">
        <f t="shared" si="17"/>
        <v>46044</v>
      </c>
      <c r="AF28" s="187">
        <f t="shared" si="17"/>
        <v>46045</v>
      </c>
      <c r="AG28" s="187">
        <f t="shared" si="17"/>
        <v>46046</v>
      </c>
      <c r="AH28" s="187">
        <f t="shared" si="17"/>
        <v>46047</v>
      </c>
      <c r="AI28" s="187">
        <f t="shared" si="17"/>
        <v>46048</v>
      </c>
      <c r="AJ28" s="187">
        <f t="shared" si="17"/>
        <v>46049</v>
      </c>
      <c r="AK28" s="187">
        <f t="shared" si="17"/>
        <v>46050</v>
      </c>
      <c r="AL28" s="187">
        <f t="shared" si="17"/>
        <v>46051</v>
      </c>
      <c r="AM28" s="187">
        <f t="shared" si="17"/>
        <v>46052</v>
      </c>
      <c r="AN28" s="187">
        <f t="shared" si="17"/>
        <v>46053</v>
      </c>
      <c r="AO28" s="187">
        <f t="shared" si="17"/>
        <v>46054</v>
      </c>
      <c r="AP28" s="187">
        <f t="shared" si="17"/>
        <v>46055</v>
      </c>
      <c r="AQ28" s="187">
        <f t="shared" si="17"/>
        <v>46056</v>
      </c>
      <c r="AR28" s="187">
        <f t="shared" si="17"/>
        <v>46057</v>
      </c>
      <c r="AS28" s="187">
        <f t="shared" si="17"/>
        <v>46058</v>
      </c>
      <c r="AT28" s="187">
        <f t="shared" si="17"/>
        <v>46059</v>
      </c>
      <c r="AU28" s="187">
        <f t="shared" si="17"/>
        <v>46060</v>
      </c>
      <c r="AV28" s="187">
        <f t="shared" si="17"/>
        <v>46061</v>
      </c>
      <c r="AW28" s="187">
        <f t="shared" si="17"/>
        <v>46062</v>
      </c>
      <c r="AX28" s="187">
        <f t="shared" si="17"/>
        <v>46063</v>
      </c>
      <c r="AY28" s="187">
        <f t="shared" si="17"/>
        <v>46064</v>
      </c>
      <c r="AZ28" s="187">
        <f t="shared" si="17"/>
        <v>46065</v>
      </c>
      <c r="BA28" s="187">
        <f t="shared" si="17"/>
        <v>46066</v>
      </c>
      <c r="BB28" s="187">
        <f t="shared" si="17"/>
        <v>46067</v>
      </c>
      <c r="BC28" s="187">
        <f t="shared" si="17"/>
        <v>46068</v>
      </c>
      <c r="BD28" s="187">
        <f t="shared" si="17"/>
        <v>46069</v>
      </c>
      <c r="BE28" s="187">
        <f t="shared" si="17"/>
        <v>46070</v>
      </c>
      <c r="BF28" s="187">
        <f t="shared" si="17"/>
        <v>46071</v>
      </c>
      <c r="BG28" s="187">
        <f t="shared" si="17"/>
        <v>46072</v>
      </c>
      <c r="BH28" s="187">
        <f t="shared" si="17"/>
        <v>46073</v>
      </c>
      <c r="BI28" s="187">
        <f t="shared" si="17"/>
        <v>46074</v>
      </c>
      <c r="BJ28" s="187">
        <f t="shared" si="17"/>
        <v>46075</v>
      </c>
      <c r="BK28" s="187">
        <f t="shared" si="17"/>
        <v>46076</v>
      </c>
      <c r="BL28" s="187">
        <f t="shared" si="17"/>
        <v>46077</v>
      </c>
      <c r="BM28" s="187">
        <f t="shared" si="17"/>
        <v>46078</v>
      </c>
      <c r="BN28" s="187">
        <f t="shared" si="17"/>
        <v>46079</v>
      </c>
      <c r="BO28" s="187">
        <f t="shared" si="17"/>
        <v>46080</v>
      </c>
      <c r="BP28" s="187">
        <f t="shared" ref="BP28:CU28" si="18">BP5</f>
        <v>46081</v>
      </c>
      <c r="BQ28" s="187">
        <f t="shared" si="18"/>
        <v>46082</v>
      </c>
      <c r="BR28" s="187">
        <f t="shared" si="18"/>
        <v>46083</v>
      </c>
      <c r="BS28" s="187">
        <f t="shared" si="18"/>
        <v>46084</v>
      </c>
      <c r="BT28" s="187">
        <f t="shared" si="18"/>
        <v>46085</v>
      </c>
      <c r="BU28" s="187">
        <f t="shared" si="18"/>
        <v>46086</v>
      </c>
      <c r="BV28" s="187">
        <f t="shared" si="18"/>
        <v>46087</v>
      </c>
      <c r="BW28" s="187">
        <f t="shared" si="18"/>
        <v>46088</v>
      </c>
      <c r="BX28" s="187">
        <f t="shared" si="18"/>
        <v>46089</v>
      </c>
      <c r="BY28" s="187">
        <f t="shared" si="18"/>
        <v>46090</v>
      </c>
      <c r="BZ28" s="187">
        <f t="shared" si="18"/>
        <v>46091</v>
      </c>
      <c r="CA28" s="187">
        <f t="shared" si="18"/>
        <v>46092</v>
      </c>
      <c r="CB28" s="187">
        <f t="shared" si="18"/>
        <v>46093</v>
      </c>
      <c r="CC28" s="187">
        <f t="shared" si="18"/>
        <v>46094</v>
      </c>
      <c r="CD28" s="187">
        <f t="shared" si="18"/>
        <v>46095</v>
      </c>
      <c r="CE28" s="187">
        <f t="shared" si="18"/>
        <v>46096</v>
      </c>
      <c r="CF28" s="187">
        <f t="shared" si="18"/>
        <v>46097</v>
      </c>
      <c r="CG28" s="187">
        <f t="shared" si="18"/>
        <v>46098</v>
      </c>
      <c r="CH28" s="187">
        <f t="shared" si="18"/>
        <v>46099</v>
      </c>
      <c r="CI28" s="187">
        <f t="shared" si="18"/>
        <v>46100</v>
      </c>
      <c r="CJ28" s="187">
        <f t="shared" si="18"/>
        <v>46101</v>
      </c>
      <c r="CK28" s="187">
        <f t="shared" si="18"/>
        <v>46102</v>
      </c>
      <c r="CL28" s="187">
        <f t="shared" si="18"/>
        <v>46103</v>
      </c>
      <c r="CM28" s="187">
        <f t="shared" si="18"/>
        <v>46104</v>
      </c>
      <c r="CN28" s="187">
        <f t="shared" si="18"/>
        <v>46105</v>
      </c>
      <c r="CO28" s="187">
        <f t="shared" si="18"/>
        <v>46106</v>
      </c>
      <c r="CP28" s="187">
        <f t="shared" si="18"/>
        <v>46107</v>
      </c>
      <c r="CQ28" s="187">
        <f t="shared" si="18"/>
        <v>46108</v>
      </c>
      <c r="CR28" s="187">
        <f t="shared" si="18"/>
        <v>46109</v>
      </c>
      <c r="CS28" s="187">
        <f t="shared" si="18"/>
        <v>46110</v>
      </c>
      <c r="CT28" s="187">
        <f t="shared" si="18"/>
        <v>46111</v>
      </c>
      <c r="CU28" s="187">
        <f t="shared" si="18"/>
        <v>46112</v>
      </c>
      <c r="CV28" s="187">
        <f t="shared" ref="CV28:DK28" si="19">CV5</f>
        <v>46113</v>
      </c>
      <c r="CW28" s="187">
        <f t="shared" si="19"/>
        <v>46114</v>
      </c>
      <c r="CX28" s="187">
        <f t="shared" si="19"/>
        <v>46115</v>
      </c>
      <c r="CY28" s="187">
        <f t="shared" si="19"/>
        <v>46116</v>
      </c>
      <c r="CZ28" s="187">
        <f t="shared" si="19"/>
        <v>46117</v>
      </c>
      <c r="DA28" s="187">
        <f t="shared" si="19"/>
        <v>46118</v>
      </c>
      <c r="DB28" s="187">
        <f t="shared" si="19"/>
        <v>46119</v>
      </c>
      <c r="DC28" s="187">
        <f t="shared" si="19"/>
        <v>46120</v>
      </c>
      <c r="DD28" s="187">
        <f t="shared" si="19"/>
        <v>46121</v>
      </c>
      <c r="DE28" s="187">
        <f t="shared" si="19"/>
        <v>46122</v>
      </c>
      <c r="DF28" s="187">
        <f t="shared" si="19"/>
        <v>46123</v>
      </c>
      <c r="DG28" s="187">
        <f t="shared" si="19"/>
        <v>46124</v>
      </c>
      <c r="DH28" s="187">
        <f t="shared" si="19"/>
        <v>46125</v>
      </c>
      <c r="DI28" s="187">
        <f t="shared" si="19"/>
        <v>46126</v>
      </c>
      <c r="DJ28" s="187">
        <f t="shared" si="19"/>
        <v>46127</v>
      </c>
      <c r="DK28" s="187">
        <f t="shared" si="19"/>
        <v>46128</v>
      </c>
      <c r="DL28" s="187">
        <f t="shared" ref="DL28:DY28" si="20">DL5</f>
        <v>46129</v>
      </c>
      <c r="DM28" s="187">
        <f t="shared" si="20"/>
        <v>46130</v>
      </c>
      <c r="DN28" s="187">
        <f t="shared" si="20"/>
        <v>46131</v>
      </c>
      <c r="DO28" s="187">
        <f t="shared" si="20"/>
        <v>46132</v>
      </c>
      <c r="DP28" s="187">
        <f t="shared" si="20"/>
        <v>46133</v>
      </c>
      <c r="DQ28" s="187">
        <f t="shared" si="20"/>
        <v>46134</v>
      </c>
      <c r="DR28" s="187">
        <f t="shared" si="20"/>
        <v>46135</v>
      </c>
      <c r="DS28" s="187">
        <f t="shared" si="20"/>
        <v>46136</v>
      </c>
      <c r="DT28" s="187">
        <f t="shared" si="20"/>
        <v>46137</v>
      </c>
      <c r="DU28" s="187">
        <f t="shared" si="20"/>
        <v>46138</v>
      </c>
      <c r="DV28" s="187">
        <f t="shared" si="20"/>
        <v>46139</v>
      </c>
      <c r="DW28" s="187">
        <f t="shared" si="20"/>
        <v>46140</v>
      </c>
      <c r="DX28" s="187">
        <f t="shared" si="20"/>
        <v>46141</v>
      </c>
      <c r="DY28" s="187">
        <f t="shared" si="20"/>
        <v>46142</v>
      </c>
      <c r="DZ28" s="187">
        <f t="shared" ref="DZ28:GK28" si="21">DZ5</f>
        <v>46143</v>
      </c>
      <c r="EA28" s="187">
        <f t="shared" si="21"/>
        <v>46144</v>
      </c>
      <c r="EB28" s="187">
        <f t="shared" si="21"/>
        <v>46145</v>
      </c>
      <c r="EC28" s="187">
        <f t="shared" si="21"/>
        <v>46146</v>
      </c>
      <c r="ED28" s="187">
        <f t="shared" si="21"/>
        <v>46147</v>
      </c>
      <c r="EE28" s="187">
        <f t="shared" si="21"/>
        <v>46148</v>
      </c>
      <c r="EF28" s="187">
        <f t="shared" si="21"/>
        <v>46149</v>
      </c>
      <c r="EG28" s="187">
        <f t="shared" si="21"/>
        <v>46150</v>
      </c>
      <c r="EH28" s="187">
        <f t="shared" si="21"/>
        <v>46151</v>
      </c>
      <c r="EI28" s="187">
        <f t="shared" si="21"/>
        <v>46152</v>
      </c>
      <c r="EJ28" s="187">
        <f t="shared" si="21"/>
        <v>46153</v>
      </c>
      <c r="EK28" s="187">
        <f t="shared" si="21"/>
        <v>46154</v>
      </c>
      <c r="EL28" s="187">
        <f t="shared" si="21"/>
        <v>46155</v>
      </c>
      <c r="EM28" s="187">
        <f t="shared" si="21"/>
        <v>46156</v>
      </c>
      <c r="EN28" s="187">
        <f t="shared" si="21"/>
        <v>46157</v>
      </c>
      <c r="EO28" s="187">
        <f t="shared" si="21"/>
        <v>46158</v>
      </c>
      <c r="EP28" s="187">
        <f t="shared" si="21"/>
        <v>46159</v>
      </c>
      <c r="EQ28" s="187">
        <f t="shared" si="21"/>
        <v>46160</v>
      </c>
      <c r="ER28" s="187">
        <f t="shared" si="21"/>
        <v>46161</v>
      </c>
      <c r="ES28" s="187">
        <f t="shared" si="21"/>
        <v>46162</v>
      </c>
      <c r="ET28" s="187">
        <f t="shared" si="21"/>
        <v>46163</v>
      </c>
      <c r="EU28" s="187">
        <f t="shared" si="21"/>
        <v>46164</v>
      </c>
      <c r="EV28" s="187">
        <f t="shared" si="21"/>
        <v>46165</v>
      </c>
      <c r="EW28" s="187">
        <f t="shared" si="21"/>
        <v>46166</v>
      </c>
      <c r="EX28" s="187">
        <f t="shared" si="21"/>
        <v>46167</v>
      </c>
      <c r="EY28" s="187">
        <f t="shared" si="21"/>
        <v>46168</v>
      </c>
      <c r="EZ28" s="187">
        <f t="shared" si="21"/>
        <v>46169</v>
      </c>
      <c r="FA28" s="187">
        <f t="shared" si="21"/>
        <v>46170</v>
      </c>
      <c r="FB28" s="187">
        <f t="shared" si="21"/>
        <v>46171</v>
      </c>
      <c r="FC28" s="187">
        <f t="shared" si="21"/>
        <v>46172</v>
      </c>
      <c r="FD28" s="187">
        <f t="shared" si="21"/>
        <v>46173</v>
      </c>
      <c r="FE28" s="187">
        <f t="shared" si="21"/>
        <v>46174</v>
      </c>
      <c r="FF28" s="187">
        <f t="shared" si="21"/>
        <v>46175</v>
      </c>
      <c r="FG28" s="187">
        <f t="shared" si="21"/>
        <v>46176</v>
      </c>
      <c r="FH28" s="187">
        <f t="shared" si="21"/>
        <v>46177</v>
      </c>
      <c r="FI28" s="187">
        <f t="shared" si="21"/>
        <v>46178</v>
      </c>
      <c r="FJ28" s="187">
        <f t="shared" si="21"/>
        <v>46179</v>
      </c>
      <c r="FK28" s="187">
        <f t="shared" si="21"/>
        <v>46180</v>
      </c>
      <c r="FL28" s="187">
        <f t="shared" si="21"/>
        <v>46181</v>
      </c>
      <c r="FM28" s="187">
        <f t="shared" si="21"/>
        <v>46182</v>
      </c>
      <c r="FN28" s="187">
        <f t="shared" si="21"/>
        <v>46183</v>
      </c>
      <c r="FO28" s="187">
        <f t="shared" si="21"/>
        <v>46184</v>
      </c>
      <c r="FP28" s="187">
        <f t="shared" si="21"/>
        <v>46185</v>
      </c>
      <c r="FQ28" s="187">
        <f t="shared" si="21"/>
        <v>46186</v>
      </c>
      <c r="FR28" s="187">
        <f t="shared" si="21"/>
        <v>46187</v>
      </c>
      <c r="FS28" s="187">
        <f t="shared" si="21"/>
        <v>46188</v>
      </c>
      <c r="FT28" s="187">
        <f t="shared" si="21"/>
        <v>46189</v>
      </c>
      <c r="FU28" s="187">
        <f t="shared" si="21"/>
        <v>46190</v>
      </c>
      <c r="FV28" s="187">
        <f t="shared" si="21"/>
        <v>46191</v>
      </c>
      <c r="FW28" s="187">
        <f t="shared" si="21"/>
        <v>46192</v>
      </c>
      <c r="FX28" s="187">
        <f t="shared" si="21"/>
        <v>46193</v>
      </c>
      <c r="FY28" s="187">
        <f t="shared" si="21"/>
        <v>46194</v>
      </c>
      <c r="FZ28" s="187">
        <f t="shared" si="21"/>
        <v>46195</v>
      </c>
      <c r="GA28" s="187">
        <f t="shared" si="21"/>
        <v>46196</v>
      </c>
      <c r="GB28" s="187">
        <f t="shared" si="21"/>
        <v>46197</v>
      </c>
      <c r="GC28" s="187">
        <f t="shared" si="21"/>
        <v>46198</v>
      </c>
      <c r="GD28" s="187">
        <f t="shared" si="21"/>
        <v>46199</v>
      </c>
      <c r="GE28" s="187">
        <f t="shared" si="21"/>
        <v>46200</v>
      </c>
      <c r="GF28" s="187">
        <f t="shared" si="21"/>
        <v>46201</v>
      </c>
      <c r="GG28" s="187">
        <f t="shared" si="21"/>
        <v>46202</v>
      </c>
      <c r="GH28" s="187">
        <f t="shared" si="21"/>
        <v>46203</v>
      </c>
      <c r="GI28" s="187">
        <f t="shared" si="21"/>
        <v>46204</v>
      </c>
      <c r="GJ28" s="187">
        <f t="shared" si="21"/>
        <v>46205</v>
      </c>
      <c r="GK28" s="187">
        <f t="shared" si="21"/>
        <v>46206</v>
      </c>
      <c r="GL28" s="187">
        <f t="shared" ref="GL28:IW28" si="22">GL5</f>
        <v>46207</v>
      </c>
      <c r="GM28" s="187">
        <f t="shared" si="22"/>
        <v>46208</v>
      </c>
      <c r="GN28" s="187">
        <f t="shared" si="22"/>
        <v>46209</v>
      </c>
      <c r="GO28" s="187">
        <f t="shared" si="22"/>
        <v>46210</v>
      </c>
      <c r="GP28" s="187">
        <f t="shared" si="22"/>
        <v>46211</v>
      </c>
      <c r="GQ28" s="187">
        <f t="shared" si="22"/>
        <v>46212</v>
      </c>
      <c r="GR28" s="187">
        <f t="shared" si="22"/>
        <v>46213</v>
      </c>
      <c r="GS28" s="187">
        <f t="shared" si="22"/>
        <v>46214</v>
      </c>
      <c r="GT28" s="187">
        <f t="shared" si="22"/>
        <v>46215</v>
      </c>
      <c r="GU28" s="187">
        <f t="shared" si="22"/>
        <v>46216</v>
      </c>
      <c r="GV28" s="187">
        <f t="shared" si="22"/>
        <v>46217</v>
      </c>
      <c r="GW28" s="187">
        <f t="shared" si="22"/>
        <v>46218</v>
      </c>
      <c r="GX28" s="187">
        <f t="shared" si="22"/>
        <v>46219</v>
      </c>
      <c r="GY28" s="187">
        <f t="shared" si="22"/>
        <v>46220</v>
      </c>
      <c r="GZ28" s="187">
        <f t="shared" si="22"/>
        <v>46221</v>
      </c>
      <c r="HA28" s="187">
        <f t="shared" si="22"/>
        <v>46222</v>
      </c>
      <c r="HB28" s="187">
        <f t="shared" si="22"/>
        <v>46223</v>
      </c>
      <c r="HC28" s="187">
        <f t="shared" si="22"/>
        <v>46224</v>
      </c>
      <c r="HD28" s="187">
        <f t="shared" si="22"/>
        <v>46225</v>
      </c>
      <c r="HE28" s="187">
        <f t="shared" si="22"/>
        <v>46226</v>
      </c>
      <c r="HF28" s="187">
        <f t="shared" si="22"/>
        <v>46227</v>
      </c>
      <c r="HG28" s="187">
        <f t="shared" si="22"/>
        <v>46228</v>
      </c>
      <c r="HH28" s="187">
        <f t="shared" si="22"/>
        <v>46229</v>
      </c>
      <c r="HI28" s="187">
        <f t="shared" si="22"/>
        <v>46230</v>
      </c>
      <c r="HJ28" s="187">
        <f t="shared" si="22"/>
        <v>46231</v>
      </c>
      <c r="HK28" s="187">
        <f t="shared" si="22"/>
        <v>46232</v>
      </c>
      <c r="HL28" s="187">
        <f t="shared" si="22"/>
        <v>46233</v>
      </c>
      <c r="HM28" s="187">
        <f t="shared" si="22"/>
        <v>46234</v>
      </c>
      <c r="HN28" s="187">
        <f t="shared" si="22"/>
        <v>46235</v>
      </c>
      <c r="HO28" s="187">
        <f t="shared" si="22"/>
        <v>46236</v>
      </c>
      <c r="HP28" s="187">
        <f t="shared" si="22"/>
        <v>46237</v>
      </c>
      <c r="HQ28" s="187">
        <f t="shared" si="22"/>
        <v>46238</v>
      </c>
      <c r="HR28" s="187">
        <f t="shared" si="22"/>
        <v>46239</v>
      </c>
      <c r="HS28" s="187">
        <f t="shared" si="22"/>
        <v>46240</v>
      </c>
      <c r="HT28" s="187">
        <f t="shared" si="22"/>
        <v>46241</v>
      </c>
      <c r="HU28" s="187">
        <f t="shared" si="22"/>
        <v>46242</v>
      </c>
      <c r="HV28" s="187">
        <f t="shared" si="22"/>
        <v>46243</v>
      </c>
      <c r="HW28" s="187">
        <f t="shared" si="22"/>
        <v>46244</v>
      </c>
      <c r="HX28" s="187">
        <f t="shared" si="22"/>
        <v>46245</v>
      </c>
      <c r="HY28" s="187">
        <f t="shared" si="22"/>
        <v>46246</v>
      </c>
      <c r="HZ28" s="187">
        <f t="shared" si="22"/>
        <v>46247</v>
      </c>
      <c r="IA28" s="187">
        <f t="shared" si="22"/>
        <v>46248</v>
      </c>
      <c r="IB28" s="187">
        <f t="shared" si="22"/>
        <v>46249</v>
      </c>
      <c r="IC28" s="187">
        <f t="shared" si="22"/>
        <v>46250</v>
      </c>
      <c r="ID28" s="187">
        <f t="shared" si="22"/>
        <v>46251</v>
      </c>
      <c r="IE28" s="187">
        <f t="shared" si="22"/>
        <v>46252</v>
      </c>
      <c r="IF28" s="187">
        <f t="shared" si="22"/>
        <v>46253</v>
      </c>
      <c r="IG28" s="187">
        <f t="shared" si="22"/>
        <v>46254</v>
      </c>
      <c r="IH28" s="187">
        <f t="shared" si="22"/>
        <v>46255</v>
      </c>
      <c r="II28" s="187">
        <f t="shared" si="22"/>
        <v>46256</v>
      </c>
      <c r="IJ28" s="187">
        <f t="shared" si="22"/>
        <v>46257</v>
      </c>
      <c r="IK28" s="187">
        <f t="shared" si="22"/>
        <v>46258</v>
      </c>
      <c r="IL28" s="187">
        <f t="shared" si="22"/>
        <v>46259</v>
      </c>
      <c r="IM28" s="187">
        <f t="shared" si="22"/>
        <v>46260</v>
      </c>
      <c r="IN28" s="187">
        <f t="shared" si="22"/>
        <v>46261</v>
      </c>
      <c r="IO28" s="187">
        <f t="shared" si="22"/>
        <v>46262</v>
      </c>
      <c r="IP28" s="187">
        <f t="shared" si="22"/>
        <v>46263</v>
      </c>
      <c r="IQ28" s="187">
        <f t="shared" si="22"/>
        <v>46264</v>
      </c>
      <c r="IR28" s="187">
        <f t="shared" si="22"/>
        <v>46265</v>
      </c>
      <c r="IS28" s="187">
        <f t="shared" si="22"/>
        <v>46266</v>
      </c>
      <c r="IT28" s="187">
        <f t="shared" si="22"/>
        <v>46267</v>
      </c>
      <c r="IU28" s="187">
        <f t="shared" si="22"/>
        <v>46268</v>
      </c>
      <c r="IV28" s="187">
        <f t="shared" si="22"/>
        <v>46269</v>
      </c>
      <c r="IW28" s="187">
        <f t="shared" si="22"/>
        <v>46270</v>
      </c>
      <c r="IX28" s="187">
        <f t="shared" ref="IX28:JV28" si="23">IX5</f>
        <v>46271</v>
      </c>
      <c r="IY28" s="187">
        <f t="shared" si="23"/>
        <v>46272</v>
      </c>
      <c r="IZ28" s="187">
        <f t="shared" si="23"/>
        <v>46273</v>
      </c>
      <c r="JA28" s="187">
        <f t="shared" si="23"/>
        <v>46274</v>
      </c>
      <c r="JB28" s="187">
        <f t="shared" si="23"/>
        <v>46275</v>
      </c>
      <c r="JC28" s="187">
        <f t="shared" si="23"/>
        <v>46276</v>
      </c>
      <c r="JD28" s="187">
        <f t="shared" si="23"/>
        <v>46277</v>
      </c>
      <c r="JE28" s="187">
        <f t="shared" si="23"/>
        <v>46278</v>
      </c>
      <c r="JF28" s="187">
        <f t="shared" si="23"/>
        <v>46279</v>
      </c>
      <c r="JG28" s="187">
        <f t="shared" si="23"/>
        <v>46280</v>
      </c>
      <c r="JH28" s="187">
        <f t="shared" si="23"/>
        <v>46281</v>
      </c>
      <c r="JI28" s="187">
        <f t="shared" si="23"/>
        <v>46282</v>
      </c>
      <c r="JJ28" s="187">
        <f t="shared" si="23"/>
        <v>46283</v>
      </c>
      <c r="JK28" s="187">
        <f t="shared" si="23"/>
        <v>46284</v>
      </c>
      <c r="JL28" s="187">
        <f t="shared" si="23"/>
        <v>46285</v>
      </c>
      <c r="JM28" s="187">
        <f t="shared" si="23"/>
        <v>46286</v>
      </c>
      <c r="JN28" s="187">
        <f t="shared" si="23"/>
        <v>46287</v>
      </c>
      <c r="JO28" s="187">
        <f t="shared" si="23"/>
        <v>46288</v>
      </c>
      <c r="JP28" s="187">
        <f t="shared" si="23"/>
        <v>46289</v>
      </c>
      <c r="JQ28" s="187">
        <f t="shared" si="23"/>
        <v>46290</v>
      </c>
      <c r="JR28" s="187">
        <f t="shared" si="23"/>
        <v>46291</v>
      </c>
      <c r="JS28" s="187">
        <f t="shared" si="23"/>
        <v>46292</v>
      </c>
      <c r="JT28" s="187">
        <f t="shared" si="23"/>
        <v>46293</v>
      </c>
      <c r="JU28" s="187">
        <f t="shared" si="23"/>
        <v>46294</v>
      </c>
      <c r="JV28" s="187">
        <f t="shared" si="23"/>
        <v>46295</v>
      </c>
    </row>
    <row r="29" spans="1:282" s="44" customFormat="1" x14ac:dyDescent="0.2">
      <c r="A29" s="42" t="s">
        <v>83</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G29" s="189"/>
      <c r="FH29" s="189"/>
      <c r="FI29" s="189"/>
      <c r="FJ29" s="189"/>
      <c r="FK29" s="189"/>
      <c r="FL29" s="189"/>
      <c r="FM29" s="189"/>
      <c r="FN29" s="189"/>
      <c r="FO29" s="189"/>
      <c r="FP29" s="189"/>
      <c r="FQ29" s="189"/>
      <c r="FR29" s="189"/>
      <c r="FS29" s="189"/>
      <c r="FT29" s="189"/>
      <c r="FU29" s="189"/>
      <c r="FV29" s="189"/>
      <c r="FW29" s="189"/>
      <c r="FX29" s="189"/>
      <c r="FY29" s="189"/>
      <c r="FZ29" s="189"/>
      <c r="GA29" s="189"/>
      <c r="GB29" s="189"/>
      <c r="GC29" s="189"/>
      <c r="GD29" s="189"/>
      <c r="GE29" s="189"/>
      <c r="GF29" s="189"/>
      <c r="GG29" s="189"/>
      <c r="GH29" s="189"/>
      <c r="GI29" s="189"/>
      <c r="GJ29" s="189"/>
      <c r="GK29" s="189"/>
      <c r="GL29" s="189"/>
      <c r="GM29" s="189"/>
      <c r="GN29" s="189"/>
      <c r="GO29" s="189"/>
      <c r="GP29" s="189"/>
      <c r="GQ29" s="189"/>
      <c r="GR29" s="189"/>
      <c r="GS29" s="189"/>
      <c r="GT29" s="189"/>
      <c r="GU29" s="189"/>
      <c r="GV29" s="189"/>
      <c r="GW29" s="189"/>
      <c r="GX29" s="189"/>
      <c r="GY29" s="189"/>
      <c r="GZ29" s="189"/>
      <c r="HA29" s="189"/>
      <c r="HB29" s="189"/>
      <c r="HC29" s="189"/>
      <c r="HD29" s="189"/>
      <c r="HE29" s="189"/>
      <c r="HF29" s="189"/>
      <c r="HG29" s="189"/>
      <c r="HH29" s="189"/>
      <c r="HI29" s="189"/>
      <c r="HJ29" s="189"/>
      <c r="HK29" s="189"/>
      <c r="HL29" s="189"/>
      <c r="HM29" s="189"/>
      <c r="HN29" s="189"/>
      <c r="HO29" s="189"/>
      <c r="HP29" s="189"/>
      <c r="HQ29" s="189"/>
      <c r="HR29" s="189"/>
      <c r="HS29" s="189"/>
      <c r="HT29" s="189"/>
      <c r="HU29" s="189"/>
      <c r="HV29" s="189"/>
      <c r="HW29" s="189"/>
      <c r="HX29" s="189"/>
      <c r="HY29" s="189"/>
      <c r="HZ29" s="189"/>
      <c r="IA29" s="189"/>
      <c r="IB29" s="189"/>
      <c r="IC29" s="189"/>
      <c r="ID29" s="189"/>
      <c r="IE29" s="189"/>
      <c r="IF29" s="189"/>
      <c r="IG29" s="189"/>
      <c r="IH29" s="189"/>
      <c r="II29" s="189"/>
      <c r="IJ29" s="189"/>
      <c r="IK29" s="189"/>
      <c r="IL29" s="189"/>
      <c r="IM29" s="189"/>
      <c r="IN29" s="189"/>
      <c r="IO29" s="189"/>
      <c r="IP29" s="189"/>
      <c r="IQ29" s="189"/>
      <c r="IR29" s="189"/>
      <c r="IS29" s="189"/>
      <c r="IT29" s="189"/>
      <c r="IU29" s="189"/>
      <c r="IV29" s="189"/>
      <c r="IW29" s="189"/>
      <c r="IX29" s="189"/>
      <c r="IY29" s="189"/>
      <c r="IZ29" s="189"/>
      <c r="JA29" s="189"/>
      <c r="JB29" s="189"/>
      <c r="JC29" s="189"/>
      <c r="JD29" s="189"/>
      <c r="JE29" s="189"/>
      <c r="JF29" s="189"/>
      <c r="JG29" s="189"/>
      <c r="JH29" s="189"/>
      <c r="JI29" s="189"/>
      <c r="JJ29" s="189"/>
      <c r="JK29" s="189"/>
      <c r="JL29" s="189"/>
      <c r="JM29" s="189"/>
      <c r="JN29" s="189"/>
      <c r="JO29" s="189"/>
      <c r="JP29" s="189"/>
      <c r="JQ29" s="189"/>
      <c r="JR29" s="189"/>
      <c r="JS29" s="189"/>
      <c r="JT29" s="189"/>
      <c r="JU29" s="189"/>
      <c r="JV29" s="189"/>
    </row>
    <row r="30" spans="1:282" s="50" customFormat="1" x14ac:dyDescent="0.2">
      <c r="A30" s="88">
        <v>1</v>
      </c>
      <c r="B30" s="192" t="e">
        <f t="shared" ref="B30:C30" si="24">ROUNDUP(B7*0.85,)</f>
        <v>#REF!</v>
      </c>
      <c r="C30" s="192" t="e">
        <f t="shared" si="24"/>
        <v>#REF!</v>
      </c>
      <c r="D30" s="192" t="e">
        <f t="shared" ref="D30:BO30" si="25">ROUNDUP(D7*0.85,)</f>
        <v>#REF!</v>
      </c>
      <c r="E30" s="192" t="e">
        <f t="shared" si="25"/>
        <v>#REF!</v>
      </c>
      <c r="F30" s="192" t="e">
        <f t="shared" si="25"/>
        <v>#REF!</v>
      </c>
      <c r="G30" s="192" t="e">
        <f t="shared" si="25"/>
        <v>#REF!</v>
      </c>
      <c r="H30" s="192">
        <f t="shared" si="25"/>
        <v>28497</v>
      </c>
      <c r="I30" s="192">
        <f t="shared" si="25"/>
        <v>39589</v>
      </c>
      <c r="J30" s="192">
        <f t="shared" si="25"/>
        <v>39589</v>
      </c>
      <c r="K30" s="192">
        <f t="shared" si="25"/>
        <v>39589</v>
      </c>
      <c r="L30" s="192">
        <f t="shared" si="25"/>
        <v>34234</v>
      </c>
      <c r="M30" s="192">
        <f t="shared" si="25"/>
        <v>34234</v>
      </c>
      <c r="N30" s="192">
        <f t="shared" si="25"/>
        <v>34234</v>
      </c>
      <c r="O30" s="192">
        <f t="shared" si="25"/>
        <v>34234</v>
      </c>
      <c r="P30" s="192">
        <f t="shared" si="25"/>
        <v>34234</v>
      </c>
      <c r="Q30" s="192">
        <f t="shared" si="25"/>
        <v>34234</v>
      </c>
      <c r="R30" s="192">
        <f t="shared" si="25"/>
        <v>27885</v>
      </c>
      <c r="S30" s="192">
        <f t="shared" si="25"/>
        <v>15262</v>
      </c>
      <c r="T30" s="192">
        <f t="shared" si="25"/>
        <v>15262</v>
      </c>
      <c r="U30" s="192">
        <f t="shared" si="25"/>
        <v>15262</v>
      </c>
      <c r="V30" s="192">
        <f t="shared" si="25"/>
        <v>15262</v>
      </c>
      <c r="W30" s="192">
        <f t="shared" si="25"/>
        <v>15262</v>
      </c>
      <c r="X30" s="192">
        <f t="shared" si="25"/>
        <v>16792</v>
      </c>
      <c r="Y30" s="192">
        <f t="shared" si="25"/>
        <v>16792</v>
      </c>
      <c r="Z30" s="192">
        <f t="shared" si="25"/>
        <v>16792</v>
      </c>
      <c r="AA30" s="192">
        <f t="shared" si="25"/>
        <v>16792</v>
      </c>
      <c r="AB30" s="192">
        <f t="shared" si="25"/>
        <v>16792</v>
      </c>
      <c r="AC30" s="192">
        <f t="shared" si="25"/>
        <v>15262</v>
      </c>
      <c r="AD30" s="192">
        <f t="shared" si="25"/>
        <v>15262</v>
      </c>
      <c r="AE30" s="192">
        <f t="shared" si="25"/>
        <v>15262</v>
      </c>
      <c r="AF30" s="192">
        <f t="shared" si="25"/>
        <v>15262</v>
      </c>
      <c r="AG30" s="192">
        <f t="shared" si="25"/>
        <v>15262</v>
      </c>
      <c r="AH30" s="192">
        <f t="shared" si="25"/>
        <v>18322</v>
      </c>
      <c r="AI30" s="192">
        <f t="shared" si="25"/>
        <v>18322</v>
      </c>
      <c r="AJ30" s="192">
        <f t="shared" si="25"/>
        <v>18322</v>
      </c>
      <c r="AK30" s="192">
        <f t="shared" si="25"/>
        <v>18322</v>
      </c>
      <c r="AL30" s="192">
        <f t="shared" si="25"/>
        <v>18322</v>
      </c>
      <c r="AM30" s="192">
        <f t="shared" si="25"/>
        <v>19852</v>
      </c>
      <c r="AN30" s="192">
        <f t="shared" si="25"/>
        <v>21765</v>
      </c>
      <c r="AO30" s="192">
        <f t="shared" si="25"/>
        <v>22147</v>
      </c>
      <c r="AP30" s="192">
        <f t="shared" si="25"/>
        <v>22147</v>
      </c>
      <c r="AQ30" s="192">
        <f t="shared" si="25"/>
        <v>22147</v>
      </c>
      <c r="AR30" s="192">
        <f t="shared" si="25"/>
        <v>22147</v>
      </c>
      <c r="AS30" s="192">
        <f t="shared" si="25"/>
        <v>22147</v>
      </c>
      <c r="AT30" s="192">
        <f t="shared" si="25"/>
        <v>22147</v>
      </c>
      <c r="AU30" s="192">
        <f t="shared" si="25"/>
        <v>22147</v>
      </c>
      <c r="AV30" s="192">
        <f t="shared" si="25"/>
        <v>22147</v>
      </c>
      <c r="AW30" s="192">
        <f t="shared" si="25"/>
        <v>22147</v>
      </c>
      <c r="AX30" s="192">
        <f t="shared" si="25"/>
        <v>22147</v>
      </c>
      <c r="AY30" s="192">
        <f t="shared" si="25"/>
        <v>20617</v>
      </c>
      <c r="AZ30" s="192">
        <f t="shared" si="25"/>
        <v>20617</v>
      </c>
      <c r="BA30" s="192">
        <f t="shared" si="25"/>
        <v>22147</v>
      </c>
      <c r="BB30" s="192">
        <f t="shared" si="25"/>
        <v>22147</v>
      </c>
      <c r="BC30" s="192">
        <f t="shared" si="25"/>
        <v>23677</v>
      </c>
      <c r="BD30" s="192">
        <f t="shared" si="25"/>
        <v>25590</v>
      </c>
      <c r="BE30" s="192">
        <f t="shared" si="25"/>
        <v>25590</v>
      </c>
      <c r="BF30" s="192">
        <f t="shared" si="25"/>
        <v>25590</v>
      </c>
      <c r="BG30" s="192">
        <f t="shared" si="25"/>
        <v>25590</v>
      </c>
      <c r="BH30" s="192">
        <f t="shared" si="25"/>
        <v>27502</v>
      </c>
      <c r="BI30" s="192">
        <f t="shared" si="25"/>
        <v>29797</v>
      </c>
      <c r="BJ30" s="192">
        <f t="shared" si="25"/>
        <v>29797</v>
      </c>
      <c r="BK30" s="192">
        <f t="shared" si="25"/>
        <v>27502</v>
      </c>
      <c r="BL30" s="192">
        <f t="shared" si="25"/>
        <v>23677</v>
      </c>
      <c r="BM30" s="192">
        <f t="shared" si="25"/>
        <v>23677</v>
      </c>
      <c r="BN30" s="192">
        <f t="shared" si="25"/>
        <v>25590</v>
      </c>
      <c r="BO30" s="192">
        <f t="shared" si="25"/>
        <v>25590</v>
      </c>
      <c r="BP30" s="192">
        <f t="shared" ref="BP30:CU30" si="26">ROUNDUP(BP7*0.85,)</f>
        <v>19087</v>
      </c>
      <c r="BQ30" s="192">
        <f t="shared" si="26"/>
        <v>19431</v>
      </c>
      <c r="BR30" s="192">
        <f t="shared" si="26"/>
        <v>19431</v>
      </c>
      <c r="BS30" s="192">
        <f t="shared" si="26"/>
        <v>19431</v>
      </c>
      <c r="BT30" s="192">
        <f t="shared" si="26"/>
        <v>18284</v>
      </c>
      <c r="BU30" s="192">
        <f t="shared" si="26"/>
        <v>18284</v>
      </c>
      <c r="BV30" s="192">
        <f t="shared" si="26"/>
        <v>19431</v>
      </c>
      <c r="BW30" s="192">
        <f t="shared" si="26"/>
        <v>19431</v>
      </c>
      <c r="BX30" s="192">
        <f t="shared" si="26"/>
        <v>19431</v>
      </c>
      <c r="BY30" s="192">
        <f t="shared" si="26"/>
        <v>18284</v>
      </c>
      <c r="BZ30" s="192">
        <f t="shared" si="26"/>
        <v>18284</v>
      </c>
      <c r="CA30" s="192">
        <f t="shared" si="26"/>
        <v>18284</v>
      </c>
      <c r="CB30" s="192">
        <f t="shared" si="26"/>
        <v>18284</v>
      </c>
      <c r="CC30" s="192">
        <f t="shared" si="26"/>
        <v>18284</v>
      </c>
      <c r="CD30" s="192">
        <f t="shared" si="26"/>
        <v>18284</v>
      </c>
      <c r="CE30" s="192">
        <f t="shared" si="26"/>
        <v>18284</v>
      </c>
      <c r="CF30" s="192">
        <f t="shared" si="26"/>
        <v>18284</v>
      </c>
      <c r="CG30" s="192">
        <f t="shared" si="26"/>
        <v>18284</v>
      </c>
      <c r="CH30" s="192">
        <f t="shared" si="26"/>
        <v>18284</v>
      </c>
      <c r="CI30" s="192">
        <f t="shared" si="26"/>
        <v>18284</v>
      </c>
      <c r="CJ30" s="192">
        <f t="shared" si="26"/>
        <v>18284</v>
      </c>
      <c r="CK30" s="192">
        <f t="shared" si="26"/>
        <v>18284</v>
      </c>
      <c r="CL30" s="192">
        <f t="shared" si="26"/>
        <v>18284</v>
      </c>
      <c r="CM30" s="192">
        <f t="shared" si="26"/>
        <v>18284</v>
      </c>
      <c r="CN30" s="192">
        <f t="shared" si="26"/>
        <v>18284</v>
      </c>
      <c r="CO30" s="192">
        <f t="shared" si="26"/>
        <v>18284</v>
      </c>
      <c r="CP30" s="192">
        <f t="shared" si="26"/>
        <v>18284</v>
      </c>
      <c r="CQ30" s="192">
        <f t="shared" si="26"/>
        <v>18284</v>
      </c>
      <c r="CR30" s="192">
        <f t="shared" si="26"/>
        <v>18284</v>
      </c>
      <c r="CS30" s="192">
        <f t="shared" si="26"/>
        <v>18284</v>
      </c>
      <c r="CT30" s="192">
        <f t="shared" si="26"/>
        <v>18284</v>
      </c>
      <c r="CU30" s="192">
        <f t="shared" si="26"/>
        <v>18284</v>
      </c>
      <c r="CV30" s="192">
        <f t="shared" ref="CV30:DK30" si="27">ROUNDUP(CV7*0.85,)</f>
        <v>11208</v>
      </c>
      <c r="CW30" s="192">
        <f t="shared" si="27"/>
        <v>11208</v>
      </c>
      <c r="CX30" s="192">
        <f t="shared" si="27"/>
        <v>11590</v>
      </c>
      <c r="CY30" s="192">
        <f t="shared" si="27"/>
        <v>11590</v>
      </c>
      <c r="CZ30" s="192">
        <f t="shared" si="27"/>
        <v>11208</v>
      </c>
      <c r="DA30" s="192">
        <f t="shared" si="27"/>
        <v>11208</v>
      </c>
      <c r="DB30" s="192">
        <f t="shared" si="27"/>
        <v>11208</v>
      </c>
      <c r="DC30" s="192">
        <f t="shared" si="27"/>
        <v>11208</v>
      </c>
      <c r="DD30" s="192">
        <f t="shared" si="27"/>
        <v>11208</v>
      </c>
      <c r="DE30" s="192">
        <f t="shared" si="27"/>
        <v>11590</v>
      </c>
      <c r="DF30" s="192">
        <f t="shared" si="27"/>
        <v>11590</v>
      </c>
      <c r="DG30" s="192">
        <f t="shared" si="27"/>
        <v>11208</v>
      </c>
      <c r="DH30" s="192">
        <f t="shared" si="27"/>
        <v>11208</v>
      </c>
      <c r="DI30" s="192">
        <f t="shared" si="27"/>
        <v>11208</v>
      </c>
      <c r="DJ30" s="192">
        <f t="shared" si="27"/>
        <v>10443</v>
      </c>
      <c r="DK30" s="192">
        <f t="shared" si="27"/>
        <v>10443</v>
      </c>
      <c r="DL30" s="192">
        <f t="shared" ref="DL30:DY30" si="28">ROUNDUP(DL7*0.85,)</f>
        <v>10978</v>
      </c>
      <c r="DM30" s="192">
        <f t="shared" si="28"/>
        <v>10978</v>
      </c>
      <c r="DN30" s="192">
        <f t="shared" si="28"/>
        <v>10443</v>
      </c>
      <c r="DO30" s="192">
        <f t="shared" si="28"/>
        <v>10443</v>
      </c>
      <c r="DP30" s="192">
        <f t="shared" si="28"/>
        <v>10443</v>
      </c>
      <c r="DQ30" s="192">
        <f t="shared" si="28"/>
        <v>10443</v>
      </c>
      <c r="DR30" s="192">
        <f t="shared" si="28"/>
        <v>10443</v>
      </c>
      <c r="DS30" s="192">
        <f t="shared" si="28"/>
        <v>10978</v>
      </c>
      <c r="DT30" s="192">
        <f t="shared" si="28"/>
        <v>10978</v>
      </c>
      <c r="DU30" s="192">
        <f t="shared" si="28"/>
        <v>10443</v>
      </c>
      <c r="DV30" s="192">
        <f t="shared" si="28"/>
        <v>10443</v>
      </c>
      <c r="DW30" s="192">
        <f t="shared" si="28"/>
        <v>10443</v>
      </c>
      <c r="DX30" s="192">
        <f t="shared" si="28"/>
        <v>10443</v>
      </c>
      <c r="DY30" s="192">
        <f t="shared" si="28"/>
        <v>11208</v>
      </c>
      <c r="DZ30" s="192">
        <f t="shared" ref="DZ30:GK30" si="29">ROUNDUP(DZ7*0.85,)</f>
        <v>10978</v>
      </c>
      <c r="EA30" s="192">
        <f t="shared" si="29"/>
        <v>10978</v>
      </c>
      <c r="EB30" s="192">
        <f t="shared" si="29"/>
        <v>10978</v>
      </c>
      <c r="EC30" s="192">
        <f t="shared" si="29"/>
        <v>10060</v>
      </c>
      <c r="ED30" s="192">
        <f t="shared" si="29"/>
        <v>10060</v>
      </c>
      <c r="EE30" s="192">
        <f t="shared" si="29"/>
        <v>10060</v>
      </c>
      <c r="EF30" s="192">
        <f t="shared" si="29"/>
        <v>10060</v>
      </c>
      <c r="EG30" s="192">
        <f t="shared" si="29"/>
        <v>10060</v>
      </c>
      <c r="EH30" s="192">
        <f t="shared" si="29"/>
        <v>10978</v>
      </c>
      <c r="EI30" s="192">
        <f t="shared" si="29"/>
        <v>10978</v>
      </c>
      <c r="EJ30" s="192">
        <f t="shared" si="29"/>
        <v>10978</v>
      </c>
      <c r="EK30" s="192">
        <f t="shared" si="29"/>
        <v>9831</v>
      </c>
      <c r="EL30" s="192">
        <f t="shared" si="29"/>
        <v>9831</v>
      </c>
      <c r="EM30" s="192">
        <f t="shared" si="29"/>
        <v>9831</v>
      </c>
      <c r="EN30" s="192">
        <f t="shared" si="29"/>
        <v>10060</v>
      </c>
      <c r="EO30" s="192">
        <f t="shared" si="29"/>
        <v>10060</v>
      </c>
      <c r="EP30" s="192">
        <f t="shared" si="29"/>
        <v>9831</v>
      </c>
      <c r="EQ30" s="192">
        <f t="shared" si="29"/>
        <v>9831</v>
      </c>
      <c r="ER30" s="192">
        <f t="shared" si="29"/>
        <v>9831</v>
      </c>
      <c r="ES30" s="192">
        <f t="shared" si="29"/>
        <v>9831</v>
      </c>
      <c r="ET30" s="192">
        <f t="shared" si="29"/>
        <v>9831</v>
      </c>
      <c r="EU30" s="192">
        <f t="shared" si="29"/>
        <v>10060</v>
      </c>
      <c r="EV30" s="192">
        <f t="shared" si="29"/>
        <v>10060</v>
      </c>
      <c r="EW30" s="192">
        <f t="shared" si="29"/>
        <v>9831</v>
      </c>
      <c r="EX30" s="192">
        <f t="shared" si="29"/>
        <v>9831</v>
      </c>
      <c r="EY30" s="192">
        <f t="shared" si="29"/>
        <v>9831</v>
      </c>
      <c r="EZ30" s="192">
        <f t="shared" si="29"/>
        <v>9831</v>
      </c>
      <c r="FA30" s="192">
        <f t="shared" si="29"/>
        <v>9831</v>
      </c>
      <c r="FB30" s="192">
        <f t="shared" si="29"/>
        <v>10060</v>
      </c>
      <c r="FC30" s="192">
        <f t="shared" si="29"/>
        <v>10060</v>
      </c>
      <c r="FD30" s="192">
        <f t="shared" si="29"/>
        <v>11208</v>
      </c>
      <c r="FE30" s="192">
        <f t="shared" si="29"/>
        <v>10060</v>
      </c>
      <c r="FF30" s="192">
        <f t="shared" si="29"/>
        <v>10060</v>
      </c>
      <c r="FG30" s="192">
        <f t="shared" si="29"/>
        <v>10060</v>
      </c>
      <c r="FH30" s="192">
        <f t="shared" si="29"/>
        <v>10060</v>
      </c>
      <c r="FI30" s="192">
        <f t="shared" si="29"/>
        <v>15798</v>
      </c>
      <c r="FJ30" s="192">
        <f t="shared" si="29"/>
        <v>15798</v>
      </c>
      <c r="FK30" s="192">
        <f t="shared" si="29"/>
        <v>15798</v>
      </c>
      <c r="FL30" s="192">
        <f t="shared" si="29"/>
        <v>15798</v>
      </c>
      <c r="FM30" s="192">
        <f t="shared" si="29"/>
        <v>15798</v>
      </c>
      <c r="FN30" s="192">
        <f t="shared" si="29"/>
        <v>15798</v>
      </c>
      <c r="FO30" s="192">
        <f t="shared" si="29"/>
        <v>15798</v>
      </c>
      <c r="FP30" s="192">
        <f t="shared" si="29"/>
        <v>15798</v>
      </c>
      <c r="FQ30" s="192">
        <f t="shared" si="29"/>
        <v>15798</v>
      </c>
      <c r="FR30" s="192">
        <f t="shared" si="29"/>
        <v>15798</v>
      </c>
      <c r="FS30" s="192">
        <f t="shared" si="29"/>
        <v>15798</v>
      </c>
      <c r="FT30" s="192">
        <f t="shared" si="29"/>
        <v>15798</v>
      </c>
      <c r="FU30" s="192">
        <f t="shared" si="29"/>
        <v>15798</v>
      </c>
      <c r="FV30" s="192">
        <f t="shared" si="29"/>
        <v>15798</v>
      </c>
      <c r="FW30" s="192">
        <f t="shared" si="29"/>
        <v>15798</v>
      </c>
      <c r="FX30" s="192">
        <f t="shared" si="29"/>
        <v>15798</v>
      </c>
      <c r="FY30" s="192">
        <f t="shared" si="29"/>
        <v>15798</v>
      </c>
      <c r="FZ30" s="192">
        <f t="shared" si="29"/>
        <v>15798</v>
      </c>
      <c r="GA30" s="192">
        <f t="shared" si="29"/>
        <v>15798</v>
      </c>
      <c r="GB30" s="192">
        <f t="shared" si="29"/>
        <v>15798</v>
      </c>
      <c r="GC30" s="192">
        <f t="shared" si="29"/>
        <v>15798</v>
      </c>
      <c r="GD30" s="192">
        <f t="shared" si="29"/>
        <v>15798</v>
      </c>
      <c r="GE30" s="192">
        <f t="shared" si="29"/>
        <v>15798</v>
      </c>
      <c r="GF30" s="192">
        <f t="shared" si="29"/>
        <v>15798</v>
      </c>
      <c r="GG30" s="192">
        <f t="shared" si="29"/>
        <v>10060</v>
      </c>
      <c r="GH30" s="192">
        <f t="shared" si="29"/>
        <v>10060</v>
      </c>
      <c r="GI30" s="192">
        <f t="shared" si="29"/>
        <v>17251</v>
      </c>
      <c r="GJ30" s="192">
        <f t="shared" si="29"/>
        <v>17251</v>
      </c>
      <c r="GK30" s="192">
        <f t="shared" si="29"/>
        <v>17251</v>
      </c>
      <c r="GL30" s="192">
        <f t="shared" ref="GL30:IW30" si="30">ROUNDUP(GL7*0.85,)</f>
        <v>17251</v>
      </c>
      <c r="GM30" s="192">
        <f t="shared" si="30"/>
        <v>17251</v>
      </c>
      <c r="GN30" s="192">
        <f t="shared" si="30"/>
        <v>17251</v>
      </c>
      <c r="GO30" s="192">
        <f t="shared" si="30"/>
        <v>17251</v>
      </c>
      <c r="GP30" s="192">
        <f t="shared" si="30"/>
        <v>17251</v>
      </c>
      <c r="GQ30" s="192">
        <f t="shared" si="30"/>
        <v>17251</v>
      </c>
      <c r="GR30" s="192">
        <f t="shared" si="30"/>
        <v>17251</v>
      </c>
      <c r="GS30" s="192">
        <f t="shared" si="30"/>
        <v>12661</v>
      </c>
      <c r="GT30" s="192">
        <f t="shared" si="30"/>
        <v>12661</v>
      </c>
      <c r="GU30" s="192">
        <f t="shared" si="30"/>
        <v>12661</v>
      </c>
      <c r="GV30" s="192">
        <f t="shared" si="30"/>
        <v>12661</v>
      </c>
      <c r="GW30" s="192">
        <f t="shared" si="30"/>
        <v>13044</v>
      </c>
      <c r="GX30" s="192">
        <f t="shared" si="30"/>
        <v>13044</v>
      </c>
      <c r="GY30" s="192">
        <f t="shared" si="30"/>
        <v>13962</v>
      </c>
      <c r="GZ30" s="192">
        <f t="shared" si="30"/>
        <v>13962</v>
      </c>
      <c r="HA30" s="192">
        <f t="shared" si="30"/>
        <v>13044</v>
      </c>
      <c r="HB30" s="192">
        <f t="shared" si="30"/>
        <v>13044</v>
      </c>
      <c r="HC30" s="192">
        <f t="shared" si="30"/>
        <v>13044</v>
      </c>
      <c r="HD30" s="192">
        <f t="shared" si="30"/>
        <v>13044</v>
      </c>
      <c r="HE30" s="192">
        <f t="shared" si="30"/>
        <v>13044</v>
      </c>
      <c r="HF30" s="192">
        <f t="shared" si="30"/>
        <v>13962</v>
      </c>
      <c r="HG30" s="192">
        <f t="shared" si="30"/>
        <v>13962</v>
      </c>
      <c r="HH30" s="192">
        <f t="shared" si="30"/>
        <v>13044</v>
      </c>
      <c r="HI30" s="192">
        <f t="shared" si="30"/>
        <v>13044</v>
      </c>
      <c r="HJ30" s="192">
        <f t="shared" si="30"/>
        <v>13044</v>
      </c>
      <c r="HK30" s="192">
        <f t="shared" si="30"/>
        <v>13044</v>
      </c>
      <c r="HL30" s="192">
        <f t="shared" si="30"/>
        <v>13044</v>
      </c>
      <c r="HM30" s="192">
        <f t="shared" si="30"/>
        <v>11208</v>
      </c>
      <c r="HN30" s="192">
        <f t="shared" si="30"/>
        <v>13962</v>
      </c>
      <c r="HO30" s="192">
        <f t="shared" si="30"/>
        <v>13044</v>
      </c>
      <c r="HP30" s="192">
        <f t="shared" si="30"/>
        <v>13044</v>
      </c>
      <c r="HQ30" s="192">
        <f t="shared" si="30"/>
        <v>13044</v>
      </c>
      <c r="HR30" s="192">
        <f t="shared" si="30"/>
        <v>13044</v>
      </c>
      <c r="HS30" s="192">
        <f t="shared" si="30"/>
        <v>13044</v>
      </c>
      <c r="HT30" s="192">
        <f t="shared" si="30"/>
        <v>13962</v>
      </c>
      <c r="HU30" s="192">
        <f t="shared" si="30"/>
        <v>13962</v>
      </c>
      <c r="HV30" s="192">
        <f t="shared" si="30"/>
        <v>13044</v>
      </c>
      <c r="HW30" s="192">
        <f t="shared" si="30"/>
        <v>13044</v>
      </c>
      <c r="HX30" s="192">
        <f t="shared" si="30"/>
        <v>13044</v>
      </c>
      <c r="HY30" s="192">
        <f t="shared" si="30"/>
        <v>13044</v>
      </c>
      <c r="HZ30" s="192">
        <f t="shared" si="30"/>
        <v>13044</v>
      </c>
      <c r="IA30" s="192">
        <f t="shared" si="30"/>
        <v>13962</v>
      </c>
      <c r="IB30" s="192">
        <f t="shared" si="30"/>
        <v>13962</v>
      </c>
      <c r="IC30" s="192">
        <f t="shared" si="30"/>
        <v>13044</v>
      </c>
      <c r="ID30" s="192">
        <f t="shared" si="30"/>
        <v>13044</v>
      </c>
      <c r="IE30" s="192">
        <f t="shared" si="30"/>
        <v>13044</v>
      </c>
      <c r="IF30" s="192">
        <f t="shared" si="30"/>
        <v>13044</v>
      </c>
      <c r="IG30" s="192">
        <f t="shared" si="30"/>
        <v>13044</v>
      </c>
      <c r="IH30" s="192">
        <f t="shared" si="30"/>
        <v>13962</v>
      </c>
      <c r="II30" s="192">
        <f t="shared" si="30"/>
        <v>13962</v>
      </c>
      <c r="IJ30" s="192">
        <f t="shared" si="30"/>
        <v>11590</v>
      </c>
      <c r="IK30" s="192">
        <f t="shared" si="30"/>
        <v>11590</v>
      </c>
      <c r="IL30" s="192">
        <f t="shared" si="30"/>
        <v>11590</v>
      </c>
      <c r="IM30" s="192">
        <f t="shared" si="30"/>
        <v>11590</v>
      </c>
      <c r="IN30" s="192">
        <f t="shared" si="30"/>
        <v>11590</v>
      </c>
      <c r="IO30" s="192">
        <f t="shared" si="30"/>
        <v>13044</v>
      </c>
      <c r="IP30" s="192">
        <f t="shared" si="30"/>
        <v>13044</v>
      </c>
      <c r="IQ30" s="192">
        <f t="shared" si="30"/>
        <v>11208</v>
      </c>
      <c r="IR30" s="192">
        <f t="shared" si="30"/>
        <v>11208</v>
      </c>
      <c r="IS30" s="192">
        <f t="shared" si="30"/>
        <v>11208</v>
      </c>
      <c r="IT30" s="192">
        <f t="shared" si="30"/>
        <v>11208</v>
      </c>
      <c r="IU30" s="192">
        <f t="shared" si="30"/>
        <v>11208</v>
      </c>
      <c r="IV30" s="192">
        <f t="shared" si="30"/>
        <v>13044</v>
      </c>
      <c r="IW30" s="192">
        <f t="shared" si="30"/>
        <v>13044</v>
      </c>
      <c r="IX30" s="192">
        <f t="shared" ref="IX30:JV30" si="31">ROUNDUP(IX7*0.85,)</f>
        <v>11208</v>
      </c>
      <c r="IY30" s="192">
        <f t="shared" si="31"/>
        <v>11208</v>
      </c>
      <c r="IZ30" s="192">
        <f t="shared" si="31"/>
        <v>11208</v>
      </c>
      <c r="JA30" s="192">
        <f t="shared" si="31"/>
        <v>11208</v>
      </c>
      <c r="JB30" s="192">
        <f t="shared" si="31"/>
        <v>11208</v>
      </c>
      <c r="JC30" s="192">
        <f t="shared" si="31"/>
        <v>13044</v>
      </c>
      <c r="JD30" s="192">
        <f t="shared" si="31"/>
        <v>13044</v>
      </c>
      <c r="JE30" s="192">
        <f t="shared" si="31"/>
        <v>11208</v>
      </c>
      <c r="JF30" s="192">
        <f t="shared" si="31"/>
        <v>11208</v>
      </c>
      <c r="JG30" s="192">
        <f t="shared" si="31"/>
        <v>11208</v>
      </c>
      <c r="JH30" s="192">
        <f t="shared" si="31"/>
        <v>11208</v>
      </c>
      <c r="JI30" s="192">
        <f t="shared" si="31"/>
        <v>11208</v>
      </c>
      <c r="JJ30" s="192">
        <f t="shared" si="31"/>
        <v>13044</v>
      </c>
      <c r="JK30" s="192">
        <f t="shared" si="31"/>
        <v>13044</v>
      </c>
      <c r="JL30" s="192">
        <f t="shared" si="31"/>
        <v>11208</v>
      </c>
      <c r="JM30" s="192">
        <f t="shared" si="31"/>
        <v>11208</v>
      </c>
      <c r="JN30" s="192">
        <f t="shared" si="31"/>
        <v>11208</v>
      </c>
      <c r="JO30" s="192">
        <f t="shared" si="31"/>
        <v>11208</v>
      </c>
      <c r="JP30" s="192">
        <f t="shared" si="31"/>
        <v>11208</v>
      </c>
      <c r="JQ30" s="192">
        <f t="shared" si="31"/>
        <v>13044</v>
      </c>
      <c r="JR30" s="192">
        <f t="shared" si="31"/>
        <v>13044</v>
      </c>
      <c r="JS30" s="192">
        <f t="shared" si="31"/>
        <v>12126</v>
      </c>
      <c r="JT30" s="192">
        <f t="shared" si="31"/>
        <v>12126</v>
      </c>
      <c r="JU30" s="192">
        <f t="shared" si="31"/>
        <v>12126</v>
      </c>
      <c r="JV30" s="192">
        <f t="shared" si="31"/>
        <v>12126</v>
      </c>
    </row>
    <row r="31" spans="1:282" s="50" customFormat="1" x14ac:dyDescent="0.2">
      <c r="A31" s="88">
        <v>2</v>
      </c>
      <c r="B31" s="192" t="e">
        <f t="shared" ref="B31:C31" si="32">ROUNDUP(B8*0.85,)</f>
        <v>#REF!</v>
      </c>
      <c r="C31" s="192" t="e">
        <f t="shared" si="32"/>
        <v>#REF!</v>
      </c>
      <c r="D31" s="192" t="e">
        <f t="shared" ref="D31:BO31" si="33">ROUNDUP(D8*0.85,)</f>
        <v>#REF!</v>
      </c>
      <c r="E31" s="192" t="e">
        <f t="shared" si="33"/>
        <v>#REF!</v>
      </c>
      <c r="F31" s="192" t="e">
        <f t="shared" si="33"/>
        <v>#REF!</v>
      </c>
      <c r="G31" s="192" t="e">
        <f t="shared" si="33"/>
        <v>#REF!</v>
      </c>
      <c r="H31" s="192">
        <f t="shared" si="33"/>
        <v>30218</v>
      </c>
      <c r="I31" s="192">
        <f t="shared" si="33"/>
        <v>41310</v>
      </c>
      <c r="J31" s="192">
        <f t="shared" si="33"/>
        <v>41310</v>
      </c>
      <c r="K31" s="192">
        <f t="shared" si="33"/>
        <v>41310</v>
      </c>
      <c r="L31" s="192">
        <f t="shared" si="33"/>
        <v>35955</v>
      </c>
      <c r="M31" s="192">
        <f t="shared" si="33"/>
        <v>35955</v>
      </c>
      <c r="N31" s="192">
        <f t="shared" si="33"/>
        <v>35955</v>
      </c>
      <c r="O31" s="192">
        <f t="shared" si="33"/>
        <v>35955</v>
      </c>
      <c r="P31" s="192">
        <f t="shared" si="33"/>
        <v>35955</v>
      </c>
      <c r="Q31" s="192">
        <f t="shared" si="33"/>
        <v>35955</v>
      </c>
      <c r="R31" s="192">
        <f t="shared" si="33"/>
        <v>29376</v>
      </c>
      <c r="S31" s="192">
        <f t="shared" si="33"/>
        <v>16754</v>
      </c>
      <c r="T31" s="192">
        <f t="shared" si="33"/>
        <v>16754</v>
      </c>
      <c r="U31" s="192">
        <f t="shared" si="33"/>
        <v>16754</v>
      </c>
      <c r="V31" s="192">
        <f t="shared" si="33"/>
        <v>16754</v>
      </c>
      <c r="W31" s="192">
        <f t="shared" si="33"/>
        <v>16754</v>
      </c>
      <c r="X31" s="192">
        <f t="shared" si="33"/>
        <v>18284</v>
      </c>
      <c r="Y31" s="192">
        <f t="shared" si="33"/>
        <v>18284</v>
      </c>
      <c r="Z31" s="192">
        <f t="shared" si="33"/>
        <v>18284</v>
      </c>
      <c r="AA31" s="192">
        <f t="shared" si="33"/>
        <v>18284</v>
      </c>
      <c r="AB31" s="192">
        <f t="shared" si="33"/>
        <v>18284</v>
      </c>
      <c r="AC31" s="192">
        <f t="shared" si="33"/>
        <v>16754</v>
      </c>
      <c r="AD31" s="192">
        <f t="shared" si="33"/>
        <v>16754</v>
      </c>
      <c r="AE31" s="192">
        <f t="shared" si="33"/>
        <v>16754</v>
      </c>
      <c r="AF31" s="192">
        <f t="shared" si="33"/>
        <v>16754</v>
      </c>
      <c r="AG31" s="192">
        <f t="shared" si="33"/>
        <v>16754</v>
      </c>
      <c r="AH31" s="192">
        <f t="shared" si="33"/>
        <v>19814</v>
      </c>
      <c r="AI31" s="192">
        <f t="shared" si="33"/>
        <v>19814</v>
      </c>
      <c r="AJ31" s="192">
        <f t="shared" si="33"/>
        <v>19814</v>
      </c>
      <c r="AK31" s="192">
        <f t="shared" si="33"/>
        <v>19814</v>
      </c>
      <c r="AL31" s="192">
        <f t="shared" si="33"/>
        <v>19814</v>
      </c>
      <c r="AM31" s="192">
        <f t="shared" si="33"/>
        <v>21344</v>
      </c>
      <c r="AN31" s="192">
        <f t="shared" si="33"/>
        <v>23256</v>
      </c>
      <c r="AO31" s="192">
        <f t="shared" si="33"/>
        <v>23639</v>
      </c>
      <c r="AP31" s="192">
        <f t="shared" si="33"/>
        <v>23639</v>
      </c>
      <c r="AQ31" s="192">
        <f t="shared" si="33"/>
        <v>23639</v>
      </c>
      <c r="AR31" s="192">
        <f t="shared" si="33"/>
        <v>23639</v>
      </c>
      <c r="AS31" s="192">
        <f t="shared" si="33"/>
        <v>23639</v>
      </c>
      <c r="AT31" s="192">
        <f t="shared" si="33"/>
        <v>23639</v>
      </c>
      <c r="AU31" s="192">
        <f t="shared" si="33"/>
        <v>23639</v>
      </c>
      <c r="AV31" s="192">
        <f t="shared" si="33"/>
        <v>23639</v>
      </c>
      <c r="AW31" s="192">
        <f t="shared" si="33"/>
        <v>23639</v>
      </c>
      <c r="AX31" s="192">
        <f t="shared" si="33"/>
        <v>23639</v>
      </c>
      <c r="AY31" s="192">
        <f t="shared" si="33"/>
        <v>22109</v>
      </c>
      <c r="AZ31" s="192">
        <f t="shared" si="33"/>
        <v>22109</v>
      </c>
      <c r="BA31" s="192">
        <f t="shared" si="33"/>
        <v>23639</v>
      </c>
      <c r="BB31" s="192">
        <f t="shared" si="33"/>
        <v>23639</v>
      </c>
      <c r="BC31" s="192">
        <f t="shared" si="33"/>
        <v>25169</v>
      </c>
      <c r="BD31" s="192">
        <f t="shared" si="33"/>
        <v>27081</v>
      </c>
      <c r="BE31" s="192">
        <f t="shared" si="33"/>
        <v>27081</v>
      </c>
      <c r="BF31" s="192">
        <f t="shared" si="33"/>
        <v>27081</v>
      </c>
      <c r="BG31" s="192">
        <f t="shared" si="33"/>
        <v>27081</v>
      </c>
      <c r="BH31" s="192">
        <f t="shared" si="33"/>
        <v>28994</v>
      </c>
      <c r="BI31" s="192">
        <f t="shared" si="33"/>
        <v>31289</v>
      </c>
      <c r="BJ31" s="192">
        <f t="shared" si="33"/>
        <v>31289</v>
      </c>
      <c r="BK31" s="192">
        <f t="shared" si="33"/>
        <v>28994</v>
      </c>
      <c r="BL31" s="192">
        <f t="shared" si="33"/>
        <v>25169</v>
      </c>
      <c r="BM31" s="192">
        <f t="shared" si="33"/>
        <v>25169</v>
      </c>
      <c r="BN31" s="192">
        <f t="shared" si="33"/>
        <v>27081</v>
      </c>
      <c r="BO31" s="192">
        <f t="shared" si="33"/>
        <v>27081</v>
      </c>
      <c r="BP31" s="192">
        <f t="shared" ref="BP31:CU31" si="34">ROUNDUP(BP8*0.85,)</f>
        <v>20579</v>
      </c>
      <c r="BQ31" s="192">
        <f t="shared" si="34"/>
        <v>20923</v>
      </c>
      <c r="BR31" s="192">
        <f t="shared" si="34"/>
        <v>20923</v>
      </c>
      <c r="BS31" s="192">
        <f t="shared" si="34"/>
        <v>20923</v>
      </c>
      <c r="BT31" s="192">
        <f t="shared" si="34"/>
        <v>19776</v>
      </c>
      <c r="BU31" s="192">
        <f t="shared" si="34"/>
        <v>19776</v>
      </c>
      <c r="BV31" s="192">
        <f t="shared" si="34"/>
        <v>20923</v>
      </c>
      <c r="BW31" s="192">
        <f t="shared" si="34"/>
        <v>20923</v>
      </c>
      <c r="BX31" s="192">
        <f t="shared" si="34"/>
        <v>20923</v>
      </c>
      <c r="BY31" s="192">
        <f t="shared" si="34"/>
        <v>19776</v>
      </c>
      <c r="BZ31" s="192">
        <f t="shared" si="34"/>
        <v>19776</v>
      </c>
      <c r="CA31" s="192">
        <f t="shared" si="34"/>
        <v>19776</v>
      </c>
      <c r="CB31" s="192">
        <f t="shared" si="34"/>
        <v>19776</v>
      </c>
      <c r="CC31" s="192">
        <f t="shared" si="34"/>
        <v>19776</v>
      </c>
      <c r="CD31" s="192">
        <f t="shared" si="34"/>
        <v>19776</v>
      </c>
      <c r="CE31" s="192">
        <f t="shared" si="34"/>
        <v>19776</v>
      </c>
      <c r="CF31" s="192">
        <f t="shared" si="34"/>
        <v>19776</v>
      </c>
      <c r="CG31" s="192">
        <f t="shared" si="34"/>
        <v>19776</v>
      </c>
      <c r="CH31" s="192">
        <f t="shared" si="34"/>
        <v>19776</v>
      </c>
      <c r="CI31" s="192">
        <f t="shared" si="34"/>
        <v>19776</v>
      </c>
      <c r="CJ31" s="192">
        <f t="shared" si="34"/>
        <v>19776</v>
      </c>
      <c r="CK31" s="192">
        <f t="shared" si="34"/>
        <v>19776</v>
      </c>
      <c r="CL31" s="192">
        <f t="shared" si="34"/>
        <v>19776</v>
      </c>
      <c r="CM31" s="192">
        <f t="shared" si="34"/>
        <v>19776</v>
      </c>
      <c r="CN31" s="192">
        <f t="shared" si="34"/>
        <v>19776</v>
      </c>
      <c r="CO31" s="192">
        <f t="shared" si="34"/>
        <v>19776</v>
      </c>
      <c r="CP31" s="192">
        <f t="shared" si="34"/>
        <v>19776</v>
      </c>
      <c r="CQ31" s="192">
        <f t="shared" si="34"/>
        <v>19776</v>
      </c>
      <c r="CR31" s="192">
        <f t="shared" si="34"/>
        <v>19776</v>
      </c>
      <c r="CS31" s="192">
        <f t="shared" si="34"/>
        <v>19776</v>
      </c>
      <c r="CT31" s="192">
        <f t="shared" si="34"/>
        <v>19776</v>
      </c>
      <c r="CU31" s="192">
        <f t="shared" si="34"/>
        <v>19776</v>
      </c>
      <c r="CV31" s="192">
        <f t="shared" ref="CV31:DK31" si="35">ROUNDUP(CV8*0.85,)</f>
        <v>12623</v>
      </c>
      <c r="CW31" s="192">
        <f t="shared" si="35"/>
        <v>12623</v>
      </c>
      <c r="CX31" s="192">
        <f t="shared" si="35"/>
        <v>13005</v>
      </c>
      <c r="CY31" s="192">
        <f t="shared" si="35"/>
        <v>13005</v>
      </c>
      <c r="CZ31" s="192">
        <f t="shared" si="35"/>
        <v>12623</v>
      </c>
      <c r="DA31" s="192">
        <f t="shared" si="35"/>
        <v>12623</v>
      </c>
      <c r="DB31" s="192">
        <f t="shared" si="35"/>
        <v>12623</v>
      </c>
      <c r="DC31" s="192">
        <f t="shared" si="35"/>
        <v>12623</v>
      </c>
      <c r="DD31" s="192">
        <f t="shared" si="35"/>
        <v>12623</v>
      </c>
      <c r="DE31" s="192">
        <f t="shared" si="35"/>
        <v>13005</v>
      </c>
      <c r="DF31" s="192">
        <f t="shared" si="35"/>
        <v>13005</v>
      </c>
      <c r="DG31" s="192">
        <f t="shared" si="35"/>
        <v>12623</v>
      </c>
      <c r="DH31" s="192">
        <f t="shared" si="35"/>
        <v>12623</v>
      </c>
      <c r="DI31" s="192">
        <f t="shared" si="35"/>
        <v>12623</v>
      </c>
      <c r="DJ31" s="192">
        <f t="shared" si="35"/>
        <v>11858</v>
      </c>
      <c r="DK31" s="192">
        <f t="shared" si="35"/>
        <v>11858</v>
      </c>
      <c r="DL31" s="192">
        <f t="shared" ref="DL31:DY31" si="36">ROUNDUP(DL8*0.85,)</f>
        <v>12393</v>
      </c>
      <c r="DM31" s="192">
        <f t="shared" si="36"/>
        <v>12393</v>
      </c>
      <c r="DN31" s="192">
        <f t="shared" si="36"/>
        <v>11858</v>
      </c>
      <c r="DO31" s="192">
        <f t="shared" si="36"/>
        <v>11858</v>
      </c>
      <c r="DP31" s="192">
        <f t="shared" si="36"/>
        <v>11858</v>
      </c>
      <c r="DQ31" s="192">
        <f t="shared" si="36"/>
        <v>11858</v>
      </c>
      <c r="DR31" s="192">
        <f t="shared" si="36"/>
        <v>11858</v>
      </c>
      <c r="DS31" s="192">
        <f t="shared" si="36"/>
        <v>12393</v>
      </c>
      <c r="DT31" s="192">
        <f t="shared" si="36"/>
        <v>12393</v>
      </c>
      <c r="DU31" s="192">
        <f t="shared" si="36"/>
        <v>11858</v>
      </c>
      <c r="DV31" s="192">
        <f t="shared" si="36"/>
        <v>11858</v>
      </c>
      <c r="DW31" s="192">
        <f t="shared" si="36"/>
        <v>11858</v>
      </c>
      <c r="DX31" s="192">
        <f t="shared" si="36"/>
        <v>11858</v>
      </c>
      <c r="DY31" s="192">
        <f t="shared" si="36"/>
        <v>12623</v>
      </c>
      <c r="DZ31" s="192">
        <f t="shared" ref="DZ31:GK31" si="37">ROUNDUP(DZ8*0.85,)</f>
        <v>12393</v>
      </c>
      <c r="EA31" s="192">
        <f t="shared" si="37"/>
        <v>12393</v>
      </c>
      <c r="EB31" s="192">
        <f t="shared" si="37"/>
        <v>12393</v>
      </c>
      <c r="EC31" s="192">
        <f t="shared" si="37"/>
        <v>11475</v>
      </c>
      <c r="ED31" s="192">
        <f t="shared" si="37"/>
        <v>11475</v>
      </c>
      <c r="EE31" s="192">
        <f t="shared" si="37"/>
        <v>11475</v>
      </c>
      <c r="EF31" s="192">
        <f t="shared" si="37"/>
        <v>11475</v>
      </c>
      <c r="EG31" s="192">
        <f t="shared" si="37"/>
        <v>11475</v>
      </c>
      <c r="EH31" s="192">
        <f t="shared" si="37"/>
        <v>12393</v>
      </c>
      <c r="EI31" s="192">
        <f t="shared" si="37"/>
        <v>12393</v>
      </c>
      <c r="EJ31" s="192">
        <f t="shared" si="37"/>
        <v>12393</v>
      </c>
      <c r="EK31" s="192">
        <f t="shared" si="37"/>
        <v>11246</v>
      </c>
      <c r="EL31" s="192">
        <f t="shared" si="37"/>
        <v>11246</v>
      </c>
      <c r="EM31" s="192">
        <f t="shared" si="37"/>
        <v>11246</v>
      </c>
      <c r="EN31" s="192">
        <f t="shared" si="37"/>
        <v>11475</v>
      </c>
      <c r="EO31" s="192">
        <f t="shared" si="37"/>
        <v>11475</v>
      </c>
      <c r="EP31" s="192">
        <f t="shared" si="37"/>
        <v>11246</v>
      </c>
      <c r="EQ31" s="192">
        <f t="shared" si="37"/>
        <v>11246</v>
      </c>
      <c r="ER31" s="192">
        <f t="shared" si="37"/>
        <v>11246</v>
      </c>
      <c r="ES31" s="192">
        <f t="shared" si="37"/>
        <v>11246</v>
      </c>
      <c r="ET31" s="192">
        <f t="shared" si="37"/>
        <v>11246</v>
      </c>
      <c r="EU31" s="192">
        <f t="shared" si="37"/>
        <v>11475</v>
      </c>
      <c r="EV31" s="192">
        <f t="shared" si="37"/>
        <v>11475</v>
      </c>
      <c r="EW31" s="192">
        <f t="shared" si="37"/>
        <v>11246</v>
      </c>
      <c r="EX31" s="192">
        <f t="shared" si="37"/>
        <v>11246</v>
      </c>
      <c r="EY31" s="192">
        <f t="shared" si="37"/>
        <v>11246</v>
      </c>
      <c r="EZ31" s="192">
        <f t="shared" si="37"/>
        <v>11246</v>
      </c>
      <c r="FA31" s="192">
        <f t="shared" si="37"/>
        <v>11246</v>
      </c>
      <c r="FB31" s="192">
        <f t="shared" si="37"/>
        <v>11475</v>
      </c>
      <c r="FC31" s="192">
        <f t="shared" si="37"/>
        <v>11475</v>
      </c>
      <c r="FD31" s="192">
        <f t="shared" si="37"/>
        <v>12623</v>
      </c>
      <c r="FE31" s="192">
        <f t="shared" si="37"/>
        <v>11475</v>
      </c>
      <c r="FF31" s="192">
        <f t="shared" si="37"/>
        <v>11475</v>
      </c>
      <c r="FG31" s="192">
        <f t="shared" si="37"/>
        <v>11475</v>
      </c>
      <c r="FH31" s="192">
        <f t="shared" si="37"/>
        <v>11475</v>
      </c>
      <c r="FI31" s="192">
        <f t="shared" si="37"/>
        <v>17213</v>
      </c>
      <c r="FJ31" s="192">
        <f t="shared" si="37"/>
        <v>17213</v>
      </c>
      <c r="FK31" s="192">
        <f t="shared" si="37"/>
        <v>17213</v>
      </c>
      <c r="FL31" s="192">
        <f t="shared" si="37"/>
        <v>17213</v>
      </c>
      <c r="FM31" s="192">
        <f t="shared" si="37"/>
        <v>17213</v>
      </c>
      <c r="FN31" s="192">
        <f t="shared" si="37"/>
        <v>17213</v>
      </c>
      <c r="FO31" s="192">
        <f t="shared" si="37"/>
        <v>17213</v>
      </c>
      <c r="FP31" s="192">
        <f t="shared" si="37"/>
        <v>17213</v>
      </c>
      <c r="FQ31" s="192">
        <f t="shared" si="37"/>
        <v>17213</v>
      </c>
      <c r="FR31" s="192">
        <f t="shared" si="37"/>
        <v>17213</v>
      </c>
      <c r="FS31" s="192">
        <f t="shared" si="37"/>
        <v>17213</v>
      </c>
      <c r="FT31" s="192">
        <f t="shared" si="37"/>
        <v>17213</v>
      </c>
      <c r="FU31" s="192">
        <f t="shared" si="37"/>
        <v>17213</v>
      </c>
      <c r="FV31" s="192">
        <f t="shared" si="37"/>
        <v>17213</v>
      </c>
      <c r="FW31" s="192">
        <f t="shared" si="37"/>
        <v>17213</v>
      </c>
      <c r="FX31" s="192">
        <f t="shared" si="37"/>
        <v>17213</v>
      </c>
      <c r="FY31" s="192">
        <f t="shared" si="37"/>
        <v>17213</v>
      </c>
      <c r="FZ31" s="192">
        <f t="shared" si="37"/>
        <v>17213</v>
      </c>
      <c r="GA31" s="192">
        <f t="shared" si="37"/>
        <v>17213</v>
      </c>
      <c r="GB31" s="192">
        <f t="shared" si="37"/>
        <v>17213</v>
      </c>
      <c r="GC31" s="192">
        <f t="shared" si="37"/>
        <v>17213</v>
      </c>
      <c r="GD31" s="192">
        <f t="shared" si="37"/>
        <v>17213</v>
      </c>
      <c r="GE31" s="192">
        <f t="shared" si="37"/>
        <v>17213</v>
      </c>
      <c r="GF31" s="192">
        <f t="shared" si="37"/>
        <v>17213</v>
      </c>
      <c r="GG31" s="192">
        <f t="shared" si="37"/>
        <v>11475</v>
      </c>
      <c r="GH31" s="192">
        <f t="shared" si="37"/>
        <v>11475</v>
      </c>
      <c r="GI31" s="192">
        <f t="shared" si="37"/>
        <v>18666</v>
      </c>
      <c r="GJ31" s="192">
        <f t="shared" si="37"/>
        <v>18666</v>
      </c>
      <c r="GK31" s="192">
        <f t="shared" si="37"/>
        <v>18666</v>
      </c>
      <c r="GL31" s="192">
        <f t="shared" ref="GL31:IW31" si="38">ROUNDUP(GL8*0.85,)</f>
        <v>18666</v>
      </c>
      <c r="GM31" s="192">
        <f t="shared" si="38"/>
        <v>18666</v>
      </c>
      <c r="GN31" s="192">
        <f t="shared" si="38"/>
        <v>18666</v>
      </c>
      <c r="GO31" s="192">
        <f t="shared" si="38"/>
        <v>18666</v>
      </c>
      <c r="GP31" s="192">
        <f t="shared" si="38"/>
        <v>18666</v>
      </c>
      <c r="GQ31" s="192">
        <f t="shared" si="38"/>
        <v>18666</v>
      </c>
      <c r="GR31" s="192">
        <f t="shared" si="38"/>
        <v>18666</v>
      </c>
      <c r="GS31" s="192">
        <f t="shared" si="38"/>
        <v>14076</v>
      </c>
      <c r="GT31" s="192">
        <f t="shared" si="38"/>
        <v>14076</v>
      </c>
      <c r="GU31" s="192">
        <f t="shared" si="38"/>
        <v>14076</v>
      </c>
      <c r="GV31" s="192">
        <f t="shared" si="38"/>
        <v>14076</v>
      </c>
      <c r="GW31" s="192">
        <f t="shared" si="38"/>
        <v>14459</v>
      </c>
      <c r="GX31" s="192">
        <f t="shared" si="38"/>
        <v>14459</v>
      </c>
      <c r="GY31" s="192">
        <f t="shared" si="38"/>
        <v>15377</v>
      </c>
      <c r="GZ31" s="192">
        <f t="shared" si="38"/>
        <v>15377</v>
      </c>
      <c r="HA31" s="192">
        <f t="shared" si="38"/>
        <v>14459</v>
      </c>
      <c r="HB31" s="192">
        <f t="shared" si="38"/>
        <v>14459</v>
      </c>
      <c r="HC31" s="192">
        <f t="shared" si="38"/>
        <v>14459</v>
      </c>
      <c r="HD31" s="192">
        <f t="shared" si="38"/>
        <v>14459</v>
      </c>
      <c r="HE31" s="192">
        <f t="shared" si="38"/>
        <v>14459</v>
      </c>
      <c r="HF31" s="192">
        <f t="shared" si="38"/>
        <v>15377</v>
      </c>
      <c r="HG31" s="192">
        <f t="shared" si="38"/>
        <v>15377</v>
      </c>
      <c r="HH31" s="192">
        <f t="shared" si="38"/>
        <v>14459</v>
      </c>
      <c r="HI31" s="192">
        <f t="shared" si="38"/>
        <v>14459</v>
      </c>
      <c r="HJ31" s="192">
        <f t="shared" si="38"/>
        <v>14459</v>
      </c>
      <c r="HK31" s="192">
        <f t="shared" si="38"/>
        <v>14459</v>
      </c>
      <c r="HL31" s="192">
        <f t="shared" si="38"/>
        <v>14459</v>
      </c>
      <c r="HM31" s="192">
        <f t="shared" si="38"/>
        <v>12623</v>
      </c>
      <c r="HN31" s="192">
        <f t="shared" si="38"/>
        <v>15377</v>
      </c>
      <c r="HO31" s="192">
        <f t="shared" si="38"/>
        <v>14459</v>
      </c>
      <c r="HP31" s="192">
        <f t="shared" si="38"/>
        <v>14459</v>
      </c>
      <c r="HQ31" s="192">
        <f t="shared" si="38"/>
        <v>14459</v>
      </c>
      <c r="HR31" s="192">
        <f t="shared" si="38"/>
        <v>14459</v>
      </c>
      <c r="HS31" s="192">
        <f t="shared" si="38"/>
        <v>14459</v>
      </c>
      <c r="HT31" s="192">
        <f t="shared" si="38"/>
        <v>15377</v>
      </c>
      <c r="HU31" s="192">
        <f t="shared" si="38"/>
        <v>15377</v>
      </c>
      <c r="HV31" s="192">
        <f t="shared" si="38"/>
        <v>14459</v>
      </c>
      <c r="HW31" s="192">
        <f t="shared" si="38"/>
        <v>14459</v>
      </c>
      <c r="HX31" s="192">
        <f t="shared" si="38"/>
        <v>14459</v>
      </c>
      <c r="HY31" s="192">
        <f t="shared" si="38"/>
        <v>14459</v>
      </c>
      <c r="HZ31" s="192">
        <f t="shared" si="38"/>
        <v>14459</v>
      </c>
      <c r="IA31" s="192">
        <f t="shared" si="38"/>
        <v>15377</v>
      </c>
      <c r="IB31" s="192">
        <f t="shared" si="38"/>
        <v>15377</v>
      </c>
      <c r="IC31" s="192">
        <f t="shared" si="38"/>
        <v>14459</v>
      </c>
      <c r="ID31" s="192">
        <f t="shared" si="38"/>
        <v>14459</v>
      </c>
      <c r="IE31" s="192">
        <f t="shared" si="38"/>
        <v>14459</v>
      </c>
      <c r="IF31" s="192">
        <f t="shared" si="38"/>
        <v>14459</v>
      </c>
      <c r="IG31" s="192">
        <f t="shared" si="38"/>
        <v>14459</v>
      </c>
      <c r="IH31" s="192">
        <f t="shared" si="38"/>
        <v>15377</v>
      </c>
      <c r="II31" s="192">
        <f t="shared" si="38"/>
        <v>15377</v>
      </c>
      <c r="IJ31" s="192">
        <f t="shared" si="38"/>
        <v>13005</v>
      </c>
      <c r="IK31" s="192">
        <f t="shared" si="38"/>
        <v>13005</v>
      </c>
      <c r="IL31" s="192">
        <f t="shared" si="38"/>
        <v>13005</v>
      </c>
      <c r="IM31" s="192">
        <f t="shared" si="38"/>
        <v>13005</v>
      </c>
      <c r="IN31" s="192">
        <f t="shared" si="38"/>
        <v>13005</v>
      </c>
      <c r="IO31" s="192">
        <f t="shared" si="38"/>
        <v>14459</v>
      </c>
      <c r="IP31" s="192">
        <f t="shared" si="38"/>
        <v>14459</v>
      </c>
      <c r="IQ31" s="192">
        <f t="shared" si="38"/>
        <v>12623</v>
      </c>
      <c r="IR31" s="192">
        <f t="shared" si="38"/>
        <v>12623</v>
      </c>
      <c r="IS31" s="192">
        <f t="shared" si="38"/>
        <v>12623</v>
      </c>
      <c r="IT31" s="192">
        <f t="shared" si="38"/>
        <v>12623</v>
      </c>
      <c r="IU31" s="192">
        <f t="shared" si="38"/>
        <v>12623</v>
      </c>
      <c r="IV31" s="192">
        <f t="shared" si="38"/>
        <v>14459</v>
      </c>
      <c r="IW31" s="192">
        <f t="shared" si="38"/>
        <v>14459</v>
      </c>
      <c r="IX31" s="192">
        <f t="shared" ref="IX31:JV31" si="39">ROUNDUP(IX8*0.85,)</f>
        <v>12623</v>
      </c>
      <c r="IY31" s="192">
        <f t="shared" si="39"/>
        <v>12623</v>
      </c>
      <c r="IZ31" s="192">
        <f t="shared" si="39"/>
        <v>12623</v>
      </c>
      <c r="JA31" s="192">
        <f t="shared" si="39"/>
        <v>12623</v>
      </c>
      <c r="JB31" s="192">
        <f t="shared" si="39"/>
        <v>12623</v>
      </c>
      <c r="JC31" s="192">
        <f t="shared" si="39"/>
        <v>14459</v>
      </c>
      <c r="JD31" s="192">
        <f t="shared" si="39"/>
        <v>14459</v>
      </c>
      <c r="JE31" s="192">
        <f t="shared" si="39"/>
        <v>12623</v>
      </c>
      <c r="JF31" s="192">
        <f t="shared" si="39"/>
        <v>12623</v>
      </c>
      <c r="JG31" s="192">
        <f t="shared" si="39"/>
        <v>12623</v>
      </c>
      <c r="JH31" s="192">
        <f t="shared" si="39"/>
        <v>12623</v>
      </c>
      <c r="JI31" s="192">
        <f t="shared" si="39"/>
        <v>12623</v>
      </c>
      <c r="JJ31" s="192">
        <f t="shared" si="39"/>
        <v>14459</v>
      </c>
      <c r="JK31" s="192">
        <f t="shared" si="39"/>
        <v>14459</v>
      </c>
      <c r="JL31" s="192">
        <f t="shared" si="39"/>
        <v>12623</v>
      </c>
      <c r="JM31" s="192">
        <f t="shared" si="39"/>
        <v>12623</v>
      </c>
      <c r="JN31" s="192">
        <f t="shared" si="39"/>
        <v>12623</v>
      </c>
      <c r="JO31" s="192">
        <f t="shared" si="39"/>
        <v>12623</v>
      </c>
      <c r="JP31" s="192">
        <f t="shared" si="39"/>
        <v>12623</v>
      </c>
      <c r="JQ31" s="192">
        <f t="shared" si="39"/>
        <v>14459</v>
      </c>
      <c r="JR31" s="192">
        <f t="shared" si="39"/>
        <v>14459</v>
      </c>
      <c r="JS31" s="192">
        <f t="shared" si="39"/>
        <v>13541</v>
      </c>
      <c r="JT31" s="192">
        <f t="shared" si="39"/>
        <v>13541</v>
      </c>
      <c r="JU31" s="192">
        <f t="shared" si="39"/>
        <v>13541</v>
      </c>
      <c r="JV31" s="192">
        <f t="shared" si="39"/>
        <v>13541</v>
      </c>
    </row>
    <row r="32" spans="1:282" s="53" customFormat="1" x14ac:dyDescent="0.2">
      <c r="A32" s="229" t="s">
        <v>300</v>
      </c>
      <c r="B32" s="206"/>
      <c r="C32" s="94"/>
      <c r="D32" s="94"/>
      <c r="E32" s="94"/>
      <c r="F32" s="94"/>
      <c r="G32" s="94"/>
      <c r="H32" s="94"/>
      <c r="I32" s="94"/>
      <c r="J32" s="94"/>
      <c r="K32" s="94"/>
      <c r="L32" s="94"/>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row>
    <row r="33" spans="1:282" s="53" customFormat="1" x14ac:dyDescent="0.2">
      <c r="A33" s="88">
        <v>1</v>
      </c>
      <c r="B33" s="7" t="e">
        <f>B30</f>
        <v>#REF!</v>
      </c>
      <c r="C33" s="7" t="e">
        <f t="shared" ref="C33:BN34" si="40">C30</f>
        <v>#REF!</v>
      </c>
      <c r="D33" s="7" t="e">
        <f t="shared" si="40"/>
        <v>#REF!</v>
      </c>
      <c r="E33" s="7" t="e">
        <f t="shared" si="40"/>
        <v>#REF!</v>
      </c>
      <c r="F33" s="7" t="e">
        <f t="shared" si="40"/>
        <v>#REF!</v>
      </c>
      <c r="G33" s="7" t="e">
        <f t="shared" si="40"/>
        <v>#REF!</v>
      </c>
      <c r="H33" s="7">
        <f t="shared" si="40"/>
        <v>28497</v>
      </c>
      <c r="I33" s="7">
        <f t="shared" si="40"/>
        <v>39589</v>
      </c>
      <c r="J33" s="7">
        <f t="shared" si="40"/>
        <v>39589</v>
      </c>
      <c r="K33" s="7">
        <f t="shared" si="40"/>
        <v>39589</v>
      </c>
      <c r="L33" s="7">
        <f t="shared" si="40"/>
        <v>34234</v>
      </c>
      <c r="M33" s="7">
        <f t="shared" si="40"/>
        <v>34234</v>
      </c>
      <c r="N33" s="7">
        <f t="shared" si="40"/>
        <v>34234</v>
      </c>
      <c r="O33" s="7">
        <f t="shared" si="40"/>
        <v>34234</v>
      </c>
      <c r="P33" s="7">
        <f t="shared" si="40"/>
        <v>34234</v>
      </c>
      <c r="Q33" s="7">
        <f t="shared" si="40"/>
        <v>34234</v>
      </c>
      <c r="R33" s="7">
        <f t="shared" si="40"/>
        <v>27885</v>
      </c>
      <c r="S33" s="7">
        <f t="shared" si="40"/>
        <v>15262</v>
      </c>
      <c r="T33" s="7">
        <f t="shared" si="40"/>
        <v>15262</v>
      </c>
      <c r="U33" s="7">
        <f t="shared" si="40"/>
        <v>15262</v>
      </c>
      <c r="V33" s="7">
        <f t="shared" si="40"/>
        <v>15262</v>
      </c>
      <c r="W33" s="7">
        <f t="shared" si="40"/>
        <v>15262</v>
      </c>
      <c r="X33" s="7">
        <f t="shared" si="40"/>
        <v>16792</v>
      </c>
      <c r="Y33" s="7">
        <f t="shared" si="40"/>
        <v>16792</v>
      </c>
      <c r="Z33" s="7">
        <f t="shared" si="40"/>
        <v>16792</v>
      </c>
      <c r="AA33" s="7">
        <f t="shared" si="40"/>
        <v>16792</v>
      </c>
      <c r="AB33" s="7">
        <f t="shared" si="40"/>
        <v>16792</v>
      </c>
      <c r="AC33" s="7">
        <f t="shared" si="40"/>
        <v>15262</v>
      </c>
      <c r="AD33" s="7">
        <f t="shared" si="40"/>
        <v>15262</v>
      </c>
      <c r="AE33" s="7">
        <f t="shared" si="40"/>
        <v>15262</v>
      </c>
      <c r="AF33" s="7">
        <f t="shared" si="40"/>
        <v>15262</v>
      </c>
      <c r="AG33" s="7">
        <f t="shared" si="40"/>
        <v>15262</v>
      </c>
      <c r="AH33" s="7">
        <f t="shared" si="40"/>
        <v>18322</v>
      </c>
      <c r="AI33" s="7">
        <f t="shared" si="40"/>
        <v>18322</v>
      </c>
      <c r="AJ33" s="7">
        <f t="shared" si="40"/>
        <v>18322</v>
      </c>
      <c r="AK33" s="7">
        <f t="shared" si="40"/>
        <v>18322</v>
      </c>
      <c r="AL33" s="7">
        <f t="shared" si="40"/>
        <v>18322</v>
      </c>
      <c r="AM33" s="7">
        <f t="shared" si="40"/>
        <v>19852</v>
      </c>
      <c r="AN33" s="7">
        <f t="shared" si="40"/>
        <v>21765</v>
      </c>
      <c r="AO33" s="7">
        <f t="shared" si="40"/>
        <v>22147</v>
      </c>
      <c r="AP33" s="7">
        <f t="shared" si="40"/>
        <v>22147</v>
      </c>
      <c r="AQ33" s="7">
        <f t="shared" si="40"/>
        <v>22147</v>
      </c>
      <c r="AR33" s="7">
        <f t="shared" si="40"/>
        <v>22147</v>
      </c>
      <c r="AS33" s="7">
        <f t="shared" si="40"/>
        <v>22147</v>
      </c>
      <c r="AT33" s="7">
        <f t="shared" si="40"/>
        <v>22147</v>
      </c>
      <c r="AU33" s="7">
        <f t="shared" si="40"/>
        <v>22147</v>
      </c>
      <c r="AV33" s="7">
        <f t="shared" si="40"/>
        <v>22147</v>
      </c>
      <c r="AW33" s="7">
        <f t="shared" si="40"/>
        <v>22147</v>
      </c>
      <c r="AX33" s="7">
        <f t="shared" si="40"/>
        <v>22147</v>
      </c>
      <c r="AY33" s="7">
        <f t="shared" si="40"/>
        <v>20617</v>
      </c>
      <c r="AZ33" s="7">
        <f t="shared" si="40"/>
        <v>20617</v>
      </c>
      <c r="BA33" s="7">
        <f t="shared" si="40"/>
        <v>22147</v>
      </c>
      <c r="BB33" s="7">
        <f t="shared" si="40"/>
        <v>22147</v>
      </c>
      <c r="BC33" s="7">
        <f t="shared" si="40"/>
        <v>23677</v>
      </c>
      <c r="BD33" s="7">
        <f t="shared" si="40"/>
        <v>25590</v>
      </c>
      <c r="BE33" s="7">
        <f t="shared" si="40"/>
        <v>25590</v>
      </c>
      <c r="BF33" s="7">
        <f t="shared" si="40"/>
        <v>25590</v>
      </c>
      <c r="BG33" s="7">
        <f t="shared" si="40"/>
        <v>25590</v>
      </c>
      <c r="BH33" s="7">
        <f t="shared" si="40"/>
        <v>27502</v>
      </c>
      <c r="BI33" s="7">
        <f t="shared" si="40"/>
        <v>29797</v>
      </c>
      <c r="BJ33" s="7">
        <f t="shared" si="40"/>
        <v>29797</v>
      </c>
      <c r="BK33" s="7">
        <f t="shared" si="40"/>
        <v>27502</v>
      </c>
      <c r="BL33" s="7">
        <f t="shared" si="40"/>
        <v>23677</v>
      </c>
      <c r="BM33" s="7">
        <f t="shared" si="40"/>
        <v>23677</v>
      </c>
      <c r="BN33" s="7">
        <f t="shared" si="40"/>
        <v>25590</v>
      </c>
      <c r="BO33" s="7">
        <f t="shared" ref="BO33:DY34" si="41">BO30</f>
        <v>25590</v>
      </c>
      <c r="BP33" s="7">
        <f t="shared" si="41"/>
        <v>19087</v>
      </c>
      <c r="BQ33" s="7">
        <f t="shared" si="41"/>
        <v>19431</v>
      </c>
      <c r="BR33" s="7">
        <f t="shared" si="41"/>
        <v>19431</v>
      </c>
      <c r="BS33" s="7">
        <f t="shared" si="41"/>
        <v>19431</v>
      </c>
      <c r="BT33" s="7">
        <f t="shared" si="41"/>
        <v>18284</v>
      </c>
      <c r="BU33" s="7">
        <f t="shared" si="41"/>
        <v>18284</v>
      </c>
      <c r="BV33" s="7">
        <f t="shared" si="41"/>
        <v>19431</v>
      </c>
      <c r="BW33" s="7">
        <f t="shared" si="41"/>
        <v>19431</v>
      </c>
      <c r="BX33" s="7">
        <f t="shared" si="41"/>
        <v>19431</v>
      </c>
      <c r="BY33" s="7">
        <f t="shared" si="41"/>
        <v>18284</v>
      </c>
      <c r="BZ33" s="7">
        <f t="shared" si="41"/>
        <v>18284</v>
      </c>
      <c r="CA33" s="7">
        <f t="shared" si="41"/>
        <v>18284</v>
      </c>
      <c r="CB33" s="7">
        <f t="shared" si="41"/>
        <v>18284</v>
      </c>
      <c r="CC33" s="7">
        <f t="shared" si="41"/>
        <v>18284</v>
      </c>
      <c r="CD33" s="7">
        <f t="shared" si="41"/>
        <v>18284</v>
      </c>
      <c r="CE33" s="7">
        <f t="shared" si="41"/>
        <v>18284</v>
      </c>
      <c r="CF33" s="7">
        <f t="shared" si="41"/>
        <v>18284</v>
      </c>
      <c r="CG33" s="7">
        <f t="shared" si="41"/>
        <v>18284</v>
      </c>
      <c r="CH33" s="7">
        <f t="shared" si="41"/>
        <v>18284</v>
      </c>
      <c r="CI33" s="7">
        <f t="shared" si="41"/>
        <v>18284</v>
      </c>
      <c r="CJ33" s="7">
        <f t="shared" si="41"/>
        <v>18284</v>
      </c>
      <c r="CK33" s="7">
        <f t="shared" si="41"/>
        <v>18284</v>
      </c>
      <c r="CL33" s="7">
        <f t="shared" si="41"/>
        <v>18284</v>
      </c>
      <c r="CM33" s="7">
        <f t="shared" si="41"/>
        <v>18284</v>
      </c>
      <c r="CN33" s="7">
        <f t="shared" si="41"/>
        <v>18284</v>
      </c>
      <c r="CO33" s="7">
        <f t="shared" si="41"/>
        <v>18284</v>
      </c>
      <c r="CP33" s="7">
        <f t="shared" si="41"/>
        <v>18284</v>
      </c>
      <c r="CQ33" s="7">
        <f t="shared" si="41"/>
        <v>18284</v>
      </c>
      <c r="CR33" s="7">
        <f t="shared" si="41"/>
        <v>18284</v>
      </c>
      <c r="CS33" s="7">
        <f t="shared" si="41"/>
        <v>18284</v>
      </c>
      <c r="CT33" s="7">
        <f t="shared" si="41"/>
        <v>18284</v>
      </c>
      <c r="CU33" s="7">
        <f t="shared" si="41"/>
        <v>18284</v>
      </c>
      <c r="CV33" s="7">
        <f t="shared" si="41"/>
        <v>11208</v>
      </c>
      <c r="CW33" s="7">
        <f t="shared" si="41"/>
        <v>11208</v>
      </c>
      <c r="CX33" s="7">
        <f t="shared" si="41"/>
        <v>11590</v>
      </c>
      <c r="CY33" s="7">
        <f t="shared" si="41"/>
        <v>11590</v>
      </c>
      <c r="CZ33" s="7">
        <f t="shared" si="41"/>
        <v>11208</v>
      </c>
      <c r="DA33" s="7">
        <f t="shared" si="41"/>
        <v>11208</v>
      </c>
      <c r="DB33" s="7">
        <f t="shared" si="41"/>
        <v>11208</v>
      </c>
      <c r="DC33" s="7">
        <f t="shared" si="41"/>
        <v>11208</v>
      </c>
      <c r="DD33" s="7">
        <f t="shared" si="41"/>
        <v>11208</v>
      </c>
      <c r="DE33" s="7">
        <f t="shared" si="41"/>
        <v>11590</v>
      </c>
      <c r="DF33" s="7">
        <f t="shared" si="41"/>
        <v>11590</v>
      </c>
      <c r="DG33" s="7">
        <f t="shared" si="41"/>
        <v>11208</v>
      </c>
      <c r="DH33" s="7">
        <f t="shared" si="41"/>
        <v>11208</v>
      </c>
      <c r="DI33" s="7">
        <f t="shared" si="41"/>
        <v>11208</v>
      </c>
      <c r="DJ33" s="7">
        <f t="shared" si="41"/>
        <v>10443</v>
      </c>
      <c r="DK33" s="7">
        <f t="shared" si="41"/>
        <v>10443</v>
      </c>
      <c r="DL33" s="7">
        <f t="shared" si="41"/>
        <v>10978</v>
      </c>
      <c r="DM33" s="7">
        <f t="shared" si="41"/>
        <v>10978</v>
      </c>
      <c r="DN33" s="7">
        <f t="shared" si="41"/>
        <v>10443</v>
      </c>
      <c r="DO33" s="7">
        <f t="shared" si="41"/>
        <v>10443</v>
      </c>
      <c r="DP33" s="7">
        <f t="shared" si="41"/>
        <v>10443</v>
      </c>
      <c r="DQ33" s="7">
        <f t="shared" si="41"/>
        <v>10443</v>
      </c>
      <c r="DR33" s="7">
        <f t="shared" si="41"/>
        <v>10443</v>
      </c>
      <c r="DS33" s="7">
        <f t="shared" si="41"/>
        <v>10978</v>
      </c>
      <c r="DT33" s="7">
        <f t="shared" si="41"/>
        <v>10978</v>
      </c>
      <c r="DU33" s="7">
        <f t="shared" si="41"/>
        <v>10443</v>
      </c>
      <c r="DV33" s="7">
        <f t="shared" si="41"/>
        <v>10443</v>
      </c>
      <c r="DW33" s="7">
        <f t="shared" si="41"/>
        <v>10443</v>
      </c>
      <c r="DX33" s="7">
        <f t="shared" si="41"/>
        <v>10443</v>
      </c>
      <c r="DY33" s="7">
        <f t="shared" si="41"/>
        <v>11208</v>
      </c>
      <c r="DZ33" s="7">
        <f t="shared" ref="DZ33:GK33" si="42">DZ30</f>
        <v>10978</v>
      </c>
      <c r="EA33" s="7">
        <f t="shared" si="42"/>
        <v>10978</v>
      </c>
      <c r="EB33" s="7">
        <f t="shared" si="42"/>
        <v>10978</v>
      </c>
      <c r="EC33" s="7">
        <f t="shared" si="42"/>
        <v>10060</v>
      </c>
      <c r="ED33" s="7">
        <f t="shared" si="42"/>
        <v>10060</v>
      </c>
      <c r="EE33" s="7">
        <f t="shared" si="42"/>
        <v>10060</v>
      </c>
      <c r="EF33" s="7">
        <f t="shared" si="42"/>
        <v>10060</v>
      </c>
      <c r="EG33" s="7">
        <f t="shared" si="42"/>
        <v>10060</v>
      </c>
      <c r="EH33" s="7">
        <f t="shared" si="42"/>
        <v>10978</v>
      </c>
      <c r="EI33" s="7">
        <f t="shared" si="42"/>
        <v>10978</v>
      </c>
      <c r="EJ33" s="7">
        <f t="shared" si="42"/>
        <v>10978</v>
      </c>
      <c r="EK33" s="7">
        <f t="shared" si="42"/>
        <v>9831</v>
      </c>
      <c r="EL33" s="7">
        <f t="shared" si="42"/>
        <v>9831</v>
      </c>
      <c r="EM33" s="7">
        <f t="shared" si="42"/>
        <v>9831</v>
      </c>
      <c r="EN33" s="7">
        <f t="shared" si="42"/>
        <v>10060</v>
      </c>
      <c r="EO33" s="7">
        <f t="shared" si="42"/>
        <v>10060</v>
      </c>
      <c r="EP33" s="7">
        <f t="shared" si="42"/>
        <v>9831</v>
      </c>
      <c r="EQ33" s="7">
        <f t="shared" si="42"/>
        <v>9831</v>
      </c>
      <c r="ER33" s="7">
        <f t="shared" si="42"/>
        <v>9831</v>
      </c>
      <c r="ES33" s="7">
        <f t="shared" si="42"/>
        <v>9831</v>
      </c>
      <c r="ET33" s="7">
        <f t="shared" si="42"/>
        <v>9831</v>
      </c>
      <c r="EU33" s="7">
        <f t="shared" si="42"/>
        <v>10060</v>
      </c>
      <c r="EV33" s="7">
        <f t="shared" si="42"/>
        <v>10060</v>
      </c>
      <c r="EW33" s="7">
        <f t="shared" si="42"/>
        <v>9831</v>
      </c>
      <c r="EX33" s="7">
        <f t="shared" si="42"/>
        <v>9831</v>
      </c>
      <c r="EY33" s="7">
        <f t="shared" si="42"/>
        <v>9831</v>
      </c>
      <c r="EZ33" s="7">
        <f t="shared" si="42"/>
        <v>9831</v>
      </c>
      <c r="FA33" s="7">
        <f t="shared" si="42"/>
        <v>9831</v>
      </c>
      <c r="FB33" s="7">
        <f t="shared" si="42"/>
        <v>10060</v>
      </c>
      <c r="FC33" s="7">
        <f t="shared" si="42"/>
        <v>10060</v>
      </c>
      <c r="FD33" s="7">
        <f t="shared" si="42"/>
        <v>11208</v>
      </c>
      <c r="FE33" s="7">
        <f t="shared" si="42"/>
        <v>10060</v>
      </c>
      <c r="FF33" s="7">
        <f t="shared" si="42"/>
        <v>10060</v>
      </c>
      <c r="FG33" s="7">
        <f t="shared" si="42"/>
        <v>10060</v>
      </c>
      <c r="FH33" s="7">
        <f t="shared" si="42"/>
        <v>10060</v>
      </c>
      <c r="FI33" s="7">
        <f t="shared" si="42"/>
        <v>15798</v>
      </c>
      <c r="FJ33" s="7">
        <f t="shared" si="42"/>
        <v>15798</v>
      </c>
      <c r="FK33" s="7">
        <f t="shared" si="42"/>
        <v>15798</v>
      </c>
      <c r="FL33" s="7">
        <f t="shared" si="42"/>
        <v>15798</v>
      </c>
      <c r="FM33" s="7">
        <f t="shared" si="42"/>
        <v>15798</v>
      </c>
      <c r="FN33" s="7">
        <f t="shared" si="42"/>
        <v>15798</v>
      </c>
      <c r="FO33" s="7">
        <f t="shared" si="42"/>
        <v>15798</v>
      </c>
      <c r="FP33" s="7">
        <f t="shared" si="42"/>
        <v>15798</v>
      </c>
      <c r="FQ33" s="7">
        <f t="shared" si="42"/>
        <v>15798</v>
      </c>
      <c r="FR33" s="7">
        <f t="shared" si="42"/>
        <v>15798</v>
      </c>
      <c r="FS33" s="7">
        <f t="shared" si="42"/>
        <v>15798</v>
      </c>
      <c r="FT33" s="7">
        <f t="shared" si="42"/>
        <v>15798</v>
      </c>
      <c r="FU33" s="7">
        <f t="shared" si="42"/>
        <v>15798</v>
      </c>
      <c r="FV33" s="7">
        <f t="shared" si="42"/>
        <v>15798</v>
      </c>
      <c r="FW33" s="7">
        <f t="shared" si="42"/>
        <v>15798</v>
      </c>
      <c r="FX33" s="7">
        <f t="shared" si="42"/>
        <v>15798</v>
      </c>
      <c r="FY33" s="7">
        <f t="shared" si="42"/>
        <v>15798</v>
      </c>
      <c r="FZ33" s="7">
        <f t="shared" si="42"/>
        <v>15798</v>
      </c>
      <c r="GA33" s="7">
        <f t="shared" si="42"/>
        <v>15798</v>
      </c>
      <c r="GB33" s="7">
        <f t="shared" si="42"/>
        <v>15798</v>
      </c>
      <c r="GC33" s="7">
        <f t="shared" si="42"/>
        <v>15798</v>
      </c>
      <c r="GD33" s="7">
        <f t="shared" si="42"/>
        <v>15798</v>
      </c>
      <c r="GE33" s="7">
        <f t="shared" si="42"/>
        <v>15798</v>
      </c>
      <c r="GF33" s="7">
        <f t="shared" si="42"/>
        <v>15798</v>
      </c>
      <c r="GG33" s="7">
        <f t="shared" si="42"/>
        <v>10060</v>
      </c>
      <c r="GH33" s="7">
        <f t="shared" si="42"/>
        <v>10060</v>
      </c>
      <c r="GI33" s="7">
        <f t="shared" si="42"/>
        <v>17251</v>
      </c>
      <c r="GJ33" s="7">
        <f t="shared" si="42"/>
        <v>17251</v>
      </c>
      <c r="GK33" s="7">
        <f t="shared" si="42"/>
        <v>17251</v>
      </c>
      <c r="GL33" s="7">
        <f t="shared" ref="GL33:IW33" si="43">GL30</f>
        <v>17251</v>
      </c>
      <c r="GM33" s="7">
        <f t="shared" si="43"/>
        <v>17251</v>
      </c>
      <c r="GN33" s="7">
        <f t="shared" si="43"/>
        <v>17251</v>
      </c>
      <c r="GO33" s="7">
        <f t="shared" si="43"/>
        <v>17251</v>
      </c>
      <c r="GP33" s="7">
        <f t="shared" si="43"/>
        <v>17251</v>
      </c>
      <c r="GQ33" s="7">
        <f t="shared" si="43"/>
        <v>17251</v>
      </c>
      <c r="GR33" s="7">
        <f t="shared" si="43"/>
        <v>17251</v>
      </c>
      <c r="GS33" s="7">
        <f t="shared" si="43"/>
        <v>12661</v>
      </c>
      <c r="GT33" s="7">
        <f t="shared" si="43"/>
        <v>12661</v>
      </c>
      <c r="GU33" s="7">
        <f t="shared" si="43"/>
        <v>12661</v>
      </c>
      <c r="GV33" s="7">
        <f t="shared" si="43"/>
        <v>12661</v>
      </c>
      <c r="GW33" s="7">
        <f t="shared" si="43"/>
        <v>13044</v>
      </c>
      <c r="GX33" s="7">
        <f t="shared" si="43"/>
        <v>13044</v>
      </c>
      <c r="GY33" s="7">
        <f t="shared" si="43"/>
        <v>13962</v>
      </c>
      <c r="GZ33" s="7">
        <f t="shared" si="43"/>
        <v>13962</v>
      </c>
      <c r="HA33" s="7">
        <f t="shared" si="43"/>
        <v>13044</v>
      </c>
      <c r="HB33" s="7">
        <f t="shared" si="43"/>
        <v>13044</v>
      </c>
      <c r="HC33" s="7">
        <f t="shared" si="43"/>
        <v>13044</v>
      </c>
      <c r="HD33" s="7">
        <f t="shared" si="43"/>
        <v>13044</v>
      </c>
      <c r="HE33" s="7">
        <f t="shared" si="43"/>
        <v>13044</v>
      </c>
      <c r="HF33" s="7">
        <f t="shared" si="43"/>
        <v>13962</v>
      </c>
      <c r="HG33" s="7">
        <f t="shared" si="43"/>
        <v>13962</v>
      </c>
      <c r="HH33" s="7">
        <f t="shared" si="43"/>
        <v>13044</v>
      </c>
      <c r="HI33" s="7">
        <f t="shared" si="43"/>
        <v>13044</v>
      </c>
      <c r="HJ33" s="7">
        <f t="shared" si="43"/>
        <v>13044</v>
      </c>
      <c r="HK33" s="7">
        <f t="shared" si="43"/>
        <v>13044</v>
      </c>
      <c r="HL33" s="7">
        <f t="shared" si="43"/>
        <v>13044</v>
      </c>
      <c r="HM33" s="7">
        <f t="shared" si="43"/>
        <v>11208</v>
      </c>
      <c r="HN33" s="7">
        <f t="shared" si="43"/>
        <v>13962</v>
      </c>
      <c r="HO33" s="7">
        <f t="shared" si="43"/>
        <v>13044</v>
      </c>
      <c r="HP33" s="7">
        <f t="shared" si="43"/>
        <v>13044</v>
      </c>
      <c r="HQ33" s="7">
        <f t="shared" si="43"/>
        <v>13044</v>
      </c>
      <c r="HR33" s="7">
        <f t="shared" si="43"/>
        <v>13044</v>
      </c>
      <c r="HS33" s="7">
        <f t="shared" si="43"/>
        <v>13044</v>
      </c>
      <c r="HT33" s="7">
        <f t="shared" si="43"/>
        <v>13962</v>
      </c>
      <c r="HU33" s="7">
        <f t="shared" si="43"/>
        <v>13962</v>
      </c>
      <c r="HV33" s="7">
        <f t="shared" si="43"/>
        <v>13044</v>
      </c>
      <c r="HW33" s="7">
        <f t="shared" si="43"/>
        <v>13044</v>
      </c>
      <c r="HX33" s="7">
        <f t="shared" si="43"/>
        <v>13044</v>
      </c>
      <c r="HY33" s="7">
        <f t="shared" si="43"/>
        <v>13044</v>
      </c>
      <c r="HZ33" s="7">
        <f t="shared" si="43"/>
        <v>13044</v>
      </c>
      <c r="IA33" s="7">
        <f t="shared" si="43"/>
        <v>13962</v>
      </c>
      <c r="IB33" s="7">
        <f t="shared" si="43"/>
        <v>13962</v>
      </c>
      <c r="IC33" s="7">
        <f t="shared" si="43"/>
        <v>13044</v>
      </c>
      <c r="ID33" s="7">
        <f t="shared" si="43"/>
        <v>13044</v>
      </c>
      <c r="IE33" s="7">
        <f t="shared" si="43"/>
        <v>13044</v>
      </c>
      <c r="IF33" s="7">
        <f t="shared" si="43"/>
        <v>13044</v>
      </c>
      <c r="IG33" s="7">
        <f t="shared" si="43"/>
        <v>13044</v>
      </c>
      <c r="IH33" s="7">
        <f t="shared" si="43"/>
        <v>13962</v>
      </c>
      <c r="II33" s="7">
        <f t="shared" si="43"/>
        <v>13962</v>
      </c>
      <c r="IJ33" s="7">
        <f t="shared" si="43"/>
        <v>11590</v>
      </c>
      <c r="IK33" s="7">
        <f t="shared" si="43"/>
        <v>11590</v>
      </c>
      <c r="IL33" s="7">
        <f t="shared" si="43"/>
        <v>11590</v>
      </c>
      <c r="IM33" s="7">
        <f t="shared" si="43"/>
        <v>11590</v>
      </c>
      <c r="IN33" s="7">
        <f t="shared" si="43"/>
        <v>11590</v>
      </c>
      <c r="IO33" s="7">
        <f t="shared" si="43"/>
        <v>13044</v>
      </c>
      <c r="IP33" s="7">
        <f t="shared" si="43"/>
        <v>13044</v>
      </c>
      <c r="IQ33" s="7">
        <f t="shared" si="43"/>
        <v>11208</v>
      </c>
      <c r="IR33" s="7">
        <f t="shared" si="43"/>
        <v>11208</v>
      </c>
      <c r="IS33" s="7">
        <f t="shared" si="43"/>
        <v>11208</v>
      </c>
      <c r="IT33" s="7">
        <f t="shared" si="43"/>
        <v>11208</v>
      </c>
      <c r="IU33" s="7">
        <f t="shared" si="43"/>
        <v>11208</v>
      </c>
      <c r="IV33" s="7">
        <f t="shared" si="43"/>
        <v>13044</v>
      </c>
      <c r="IW33" s="7">
        <f t="shared" si="43"/>
        <v>13044</v>
      </c>
      <c r="IX33" s="7">
        <f t="shared" ref="IX33:JV33" si="44">IX30</f>
        <v>11208</v>
      </c>
      <c r="IY33" s="7">
        <f t="shared" si="44"/>
        <v>11208</v>
      </c>
      <c r="IZ33" s="7">
        <f t="shared" si="44"/>
        <v>11208</v>
      </c>
      <c r="JA33" s="7">
        <f t="shared" si="44"/>
        <v>11208</v>
      </c>
      <c r="JB33" s="7">
        <f t="shared" si="44"/>
        <v>11208</v>
      </c>
      <c r="JC33" s="7">
        <f t="shared" si="44"/>
        <v>13044</v>
      </c>
      <c r="JD33" s="7">
        <f t="shared" si="44"/>
        <v>13044</v>
      </c>
      <c r="JE33" s="7">
        <f t="shared" si="44"/>
        <v>11208</v>
      </c>
      <c r="JF33" s="7">
        <f t="shared" si="44"/>
        <v>11208</v>
      </c>
      <c r="JG33" s="7">
        <f t="shared" si="44"/>
        <v>11208</v>
      </c>
      <c r="JH33" s="7">
        <f t="shared" si="44"/>
        <v>11208</v>
      </c>
      <c r="JI33" s="7">
        <f t="shared" si="44"/>
        <v>11208</v>
      </c>
      <c r="JJ33" s="7">
        <f t="shared" si="44"/>
        <v>13044</v>
      </c>
      <c r="JK33" s="7">
        <f t="shared" si="44"/>
        <v>13044</v>
      </c>
      <c r="JL33" s="7">
        <f t="shared" si="44"/>
        <v>11208</v>
      </c>
      <c r="JM33" s="7">
        <f t="shared" si="44"/>
        <v>11208</v>
      </c>
      <c r="JN33" s="7">
        <f t="shared" si="44"/>
        <v>11208</v>
      </c>
      <c r="JO33" s="7">
        <f t="shared" si="44"/>
        <v>11208</v>
      </c>
      <c r="JP33" s="7">
        <f t="shared" si="44"/>
        <v>11208</v>
      </c>
      <c r="JQ33" s="7">
        <f t="shared" si="44"/>
        <v>13044</v>
      </c>
      <c r="JR33" s="7">
        <f t="shared" si="44"/>
        <v>13044</v>
      </c>
      <c r="JS33" s="7">
        <f t="shared" si="44"/>
        <v>12126</v>
      </c>
      <c r="JT33" s="7">
        <f t="shared" si="44"/>
        <v>12126</v>
      </c>
      <c r="JU33" s="7">
        <f t="shared" si="44"/>
        <v>12126</v>
      </c>
      <c r="JV33" s="7">
        <f t="shared" si="44"/>
        <v>12126</v>
      </c>
    </row>
    <row r="34" spans="1:282" s="53" customFormat="1" x14ac:dyDescent="0.2">
      <c r="A34" s="88">
        <v>2</v>
      </c>
      <c r="B34" s="7" t="e">
        <f>B31</f>
        <v>#REF!</v>
      </c>
      <c r="C34" s="7" t="e">
        <f t="shared" si="40"/>
        <v>#REF!</v>
      </c>
      <c r="D34" s="7" t="e">
        <f t="shared" si="40"/>
        <v>#REF!</v>
      </c>
      <c r="E34" s="7" t="e">
        <f t="shared" si="40"/>
        <v>#REF!</v>
      </c>
      <c r="F34" s="7" t="e">
        <f t="shared" si="40"/>
        <v>#REF!</v>
      </c>
      <c r="G34" s="7" t="e">
        <f t="shared" si="40"/>
        <v>#REF!</v>
      </c>
      <c r="H34" s="7">
        <f t="shared" si="40"/>
        <v>30218</v>
      </c>
      <c r="I34" s="7">
        <f t="shared" si="40"/>
        <v>41310</v>
      </c>
      <c r="J34" s="7">
        <f t="shared" si="40"/>
        <v>41310</v>
      </c>
      <c r="K34" s="7">
        <f t="shared" si="40"/>
        <v>41310</v>
      </c>
      <c r="L34" s="7">
        <f t="shared" si="40"/>
        <v>35955</v>
      </c>
      <c r="M34" s="7">
        <f t="shared" si="40"/>
        <v>35955</v>
      </c>
      <c r="N34" s="7">
        <f t="shared" si="40"/>
        <v>35955</v>
      </c>
      <c r="O34" s="7">
        <f t="shared" si="40"/>
        <v>35955</v>
      </c>
      <c r="P34" s="7">
        <f t="shared" si="40"/>
        <v>35955</v>
      </c>
      <c r="Q34" s="7">
        <f t="shared" si="40"/>
        <v>35955</v>
      </c>
      <c r="R34" s="7">
        <f t="shared" si="40"/>
        <v>29376</v>
      </c>
      <c r="S34" s="7">
        <f t="shared" si="40"/>
        <v>16754</v>
      </c>
      <c r="T34" s="7">
        <f t="shared" si="40"/>
        <v>16754</v>
      </c>
      <c r="U34" s="7">
        <f t="shared" si="40"/>
        <v>16754</v>
      </c>
      <c r="V34" s="7">
        <f t="shared" si="40"/>
        <v>16754</v>
      </c>
      <c r="W34" s="7">
        <f t="shared" si="40"/>
        <v>16754</v>
      </c>
      <c r="X34" s="7">
        <f t="shared" si="40"/>
        <v>18284</v>
      </c>
      <c r="Y34" s="7">
        <f t="shared" si="40"/>
        <v>18284</v>
      </c>
      <c r="Z34" s="7">
        <f t="shared" si="40"/>
        <v>18284</v>
      </c>
      <c r="AA34" s="7">
        <f t="shared" si="40"/>
        <v>18284</v>
      </c>
      <c r="AB34" s="7">
        <f t="shared" si="40"/>
        <v>18284</v>
      </c>
      <c r="AC34" s="7">
        <f t="shared" si="40"/>
        <v>16754</v>
      </c>
      <c r="AD34" s="7">
        <f t="shared" si="40"/>
        <v>16754</v>
      </c>
      <c r="AE34" s="7">
        <f t="shared" si="40"/>
        <v>16754</v>
      </c>
      <c r="AF34" s="7">
        <f t="shared" si="40"/>
        <v>16754</v>
      </c>
      <c r="AG34" s="7">
        <f t="shared" si="40"/>
        <v>16754</v>
      </c>
      <c r="AH34" s="7">
        <f t="shared" si="40"/>
        <v>19814</v>
      </c>
      <c r="AI34" s="7">
        <f t="shared" si="40"/>
        <v>19814</v>
      </c>
      <c r="AJ34" s="7">
        <f t="shared" si="40"/>
        <v>19814</v>
      </c>
      <c r="AK34" s="7">
        <f t="shared" si="40"/>
        <v>19814</v>
      </c>
      <c r="AL34" s="7">
        <f t="shared" si="40"/>
        <v>19814</v>
      </c>
      <c r="AM34" s="7">
        <f t="shared" si="40"/>
        <v>21344</v>
      </c>
      <c r="AN34" s="7">
        <f t="shared" si="40"/>
        <v>23256</v>
      </c>
      <c r="AO34" s="7">
        <f t="shared" si="40"/>
        <v>23639</v>
      </c>
      <c r="AP34" s="7">
        <f t="shared" si="40"/>
        <v>23639</v>
      </c>
      <c r="AQ34" s="7">
        <f t="shared" si="40"/>
        <v>23639</v>
      </c>
      <c r="AR34" s="7">
        <f t="shared" si="40"/>
        <v>23639</v>
      </c>
      <c r="AS34" s="7">
        <f t="shared" si="40"/>
        <v>23639</v>
      </c>
      <c r="AT34" s="7">
        <f t="shared" si="40"/>
        <v>23639</v>
      </c>
      <c r="AU34" s="7">
        <f t="shared" si="40"/>
        <v>23639</v>
      </c>
      <c r="AV34" s="7">
        <f t="shared" si="40"/>
        <v>23639</v>
      </c>
      <c r="AW34" s="7">
        <f t="shared" si="40"/>
        <v>23639</v>
      </c>
      <c r="AX34" s="7">
        <f t="shared" si="40"/>
        <v>23639</v>
      </c>
      <c r="AY34" s="7">
        <f t="shared" si="40"/>
        <v>22109</v>
      </c>
      <c r="AZ34" s="7">
        <f t="shared" si="40"/>
        <v>22109</v>
      </c>
      <c r="BA34" s="7">
        <f t="shared" si="40"/>
        <v>23639</v>
      </c>
      <c r="BB34" s="7">
        <f t="shared" si="40"/>
        <v>23639</v>
      </c>
      <c r="BC34" s="7">
        <f t="shared" si="40"/>
        <v>25169</v>
      </c>
      <c r="BD34" s="7">
        <f t="shared" si="40"/>
        <v>27081</v>
      </c>
      <c r="BE34" s="7">
        <f t="shared" si="40"/>
        <v>27081</v>
      </c>
      <c r="BF34" s="7">
        <f t="shared" si="40"/>
        <v>27081</v>
      </c>
      <c r="BG34" s="7">
        <f t="shared" si="40"/>
        <v>27081</v>
      </c>
      <c r="BH34" s="7">
        <f t="shared" si="40"/>
        <v>28994</v>
      </c>
      <c r="BI34" s="7">
        <f t="shared" si="40"/>
        <v>31289</v>
      </c>
      <c r="BJ34" s="7">
        <f t="shared" si="40"/>
        <v>31289</v>
      </c>
      <c r="BK34" s="7">
        <f t="shared" si="40"/>
        <v>28994</v>
      </c>
      <c r="BL34" s="7">
        <f t="shared" si="40"/>
        <v>25169</v>
      </c>
      <c r="BM34" s="7">
        <f t="shared" si="40"/>
        <v>25169</v>
      </c>
      <c r="BN34" s="7">
        <f t="shared" si="40"/>
        <v>27081</v>
      </c>
      <c r="BO34" s="7">
        <f t="shared" si="41"/>
        <v>27081</v>
      </c>
      <c r="BP34" s="7">
        <f t="shared" si="41"/>
        <v>20579</v>
      </c>
      <c r="BQ34" s="7">
        <f t="shared" si="41"/>
        <v>20923</v>
      </c>
      <c r="BR34" s="7">
        <f t="shared" si="41"/>
        <v>20923</v>
      </c>
      <c r="BS34" s="7">
        <f t="shared" si="41"/>
        <v>20923</v>
      </c>
      <c r="BT34" s="7">
        <f t="shared" si="41"/>
        <v>19776</v>
      </c>
      <c r="BU34" s="7">
        <f t="shared" si="41"/>
        <v>19776</v>
      </c>
      <c r="BV34" s="7">
        <f t="shared" si="41"/>
        <v>20923</v>
      </c>
      <c r="BW34" s="7">
        <f t="shared" si="41"/>
        <v>20923</v>
      </c>
      <c r="BX34" s="7">
        <f t="shared" si="41"/>
        <v>20923</v>
      </c>
      <c r="BY34" s="7">
        <f t="shared" si="41"/>
        <v>19776</v>
      </c>
      <c r="BZ34" s="7">
        <f t="shared" si="41"/>
        <v>19776</v>
      </c>
      <c r="CA34" s="7">
        <f t="shared" si="41"/>
        <v>19776</v>
      </c>
      <c r="CB34" s="7">
        <f t="shared" si="41"/>
        <v>19776</v>
      </c>
      <c r="CC34" s="7">
        <f t="shared" si="41"/>
        <v>19776</v>
      </c>
      <c r="CD34" s="7">
        <f t="shared" si="41"/>
        <v>19776</v>
      </c>
      <c r="CE34" s="7">
        <f t="shared" si="41"/>
        <v>19776</v>
      </c>
      <c r="CF34" s="7">
        <f t="shared" si="41"/>
        <v>19776</v>
      </c>
      <c r="CG34" s="7">
        <f t="shared" si="41"/>
        <v>19776</v>
      </c>
      <c r="CH34" s="7">
        <f t="shared" si="41"/>
        <v>19776</v>
      </c>
      <c r="CI34" s="7">
        <f t="shared" si="41"/>
        <v>19776</v>
      </c>
      <c r="CJ34" s="7">
        <f t="shared" si="41"/>
        <v>19776</v>
      </c>
      <c r="CK34" s="7">
        <f t="shared" si="41"/>
        <v>19776</v>
      </c>
      <c r="CL34" s="7">
        <f t="shared" si="41"/>
        <v>19776</v>
      </c>
      <c r="CM34" s="7">
        <f t="shared" si="41"/>
        <v>19776</v>
      </c>
      <c r="CN34" s="7">
        <f t="shared" si="41"/>
        <v>19776</v>
      </c>
      <c r="CO34" s="7">
        <f t="shared" si="41"/>
        <v>19776</v>
      </c>
      <c r="CP34" s="7">
        <f t="shared" si="41"/>
        <v>19776</v>
      </c>
      <c r="CQ34" s="7">
        <f t="shared" si="41"/>
        <v>19776</v>
      </c>
      <c r="CR34" s="7">
        <f t="shared" si="41"/>
        <v>19776</v>
      </c>
      <c r="CS34" s="7">
        <f t="shared" si="41"/>
        <v>19776</v>
      </c>
      <c r="CT34" s="7">
        <f t="shared" si="41"/>
        <v>19776</v>
      </c>
      <c r="CU34" s="7">
        <f t="shared" si="41"/>
        <v>19776</v>
      </c>
      <c r="CV34" s="7">
        <f t="shared" si="41"/>
        <v>12623</v>
      </c>
      <c r="CW34" s="7">
        <f t="shared" si="41"/>
        <v>12623</v>
      </c>
      <c r="CX34" s="7">
        <f t="shared" si="41"/>
        <v>13005</v>
      </c>
      <c r="CY34" s="7">
        <f t="shared" si="41"/>
        <v>13005</v>
      </c>
      <c r="CZ34" s="7">
        <f t="shared" si="41"/>
        <v>12623</v>
      </c>
      <c r="DA34" s="7">
        <f t="shared" si="41"/>
        <v>12623</v>
      </c>
      <c r="DB34" s="7">
        <f t="shared" si="41"/>
        <v>12623</v>
      </c>
      <c r="DC34" s="7">
        <f t="shared" si="41"/>
        <v>12623</v>
      </c>
      <c r="DD34" s="7">
        <f t="shared" si="41"/>
        <v>12623</v>
      </c>
      <c r="DE34" s="7">
        <f t="shared" si="41"/>
        <v>13005</v>
      </c>
      <c r="DF34" s="7">
        <f t="shared" si="41"/>
        <v>13005</v>
      </c>
      <c r="DG34" s="7">
        <f t="shared" si="41"/>
        <v>12623</v>
      </c>
      <c r="DH34" s="7">
        <f t="shared" si="41"/>
        <v>12623</v>
      </c>
      <c r="DI34" s="7">
        <f t="shared" si="41"/>
        <v>12623</v>
      </c>
      <c r="DJ34" s="7">
        <f t="shared" si="41"/>
        <v>11858</v>
      </c>
      <c r="DK34" s="7">
        <f t="shared" si="41"/>
        <v>11858</v>
      </c>
      <c r="DL34" s="7">
        <f t="shared" si="41"/>
        <v>12393</v>
      </c>
      <c r="DM34" s="7">
        <f t="shared" si="41"/>
        <v>12393</v>
      </c>
      <c r="DN34" s="7">
        <f t="shared" si="41"/>
        <v>11858</v>
      </c>
      <c r="DO34" s="7">
        <f t="shared" si="41"/>
        <v>11858</v>
      </c>
      <c r="DP34" s="7">
        <f t="shared" si="41"/>
        <v>11858</v>
      </c>
      <c r="DQ34" s="7">
        <f t="shared" si="41"/>
        <v>11858</v>
      </c>
      <c r="DR34" s="7">
        <f t="shared" si="41"/>
        <v>11858</v>
      </c>
      <c r="DS34" s="7">
        <f t="shared" si="41"/>
        <v>12393</v>
      </c>
      <c r="DT34" s="7">
        <f t="shared" si="41"/>
        <v>12393</v>
      </c>
      <c r="DU34" s="7">
        <f t="shared" si="41"/>
        <v>11858</v>
      </c>
      <c r="DV34" s="7">
        <f t="shared" si="41"/>
        <v>11858</v>
      </c>
      <c r="DW34" s="7">
        <f t="shared" si="41"/>
        <v>11858</v>
      </c>
      <c r="DX34" s="7">
        <f t="shared" si="41"/>
        <v>11858</v>
      </c>
      <c r="DY34" s="7">
        <f t="shared" si="41"/>
        <v>12623</v>
      </c>
      <c r="DZ34" s="7">
        <f t="shared" ref="DZ34:GK34" si="45">DZ31</f>
        <v>12393</v>
      </c>
      <c r="EA34" s="7">
        <f t="shared" si="45"/>
        <v>12393</v>
      </c>
      <c r="EB34" s="7">
        <f t="shared" si="45"/>
        <v>12393</v>
      </c>
      <c r="EC34" s="7">
        <f t="shared" si="45"/>
        <v>11475</v>
      </c>
      <c r="ED34" s="7">
        <f t="shared" si="45"/>
        <v>11475</v>
      </c>
      <c r="EE34" s="7">
        <f t="shared" si="45"/>
        <v>11475</v>
      </c>
      <c r="EF34" s="7">
        <f t="shared" si="45"/>
        <v>11475</v>
      </c>
      <c r="EG34" s="7">
        <f t="shared" si="45"/>
        <v>11475</v>
      </c>
      <c r="EH34" s="7">
        <f t="shared" si="45"/>
        <v>12393</v>
      </c>
      <c r="EI34" s="7">
        <f t="shared" si="45"/>
        <v>12393</v>
      </c>
      <c r="EJ34" s="7">
        <f t="shared" si="45"/>
        <v>12393</v>
      </c>
      <c r="EK34" s="7">
        <f t="shared" si="45"/>
        <v>11246</v>
      </c>
      <c r="EL34" s="7">
        <f t="shared" si="45"/>
        <v>11246</v>
      </c>
      <c r="EM34" s="7">
        <f t="shared" si="45"/>
        <v>11246</v>
      </c>
      <c r="EN34" s="7">
        <f t="shared" si="45"/>
        <v>11475</v>
      </c>
      <c r="EO34" s="7">
        <f t="shared" si="45"/>
        <v>11475</v>
      </c>
      <c r="EP34" s="7">
        <f t="shared" si="45"/>
        <v>11246</v>
      </c>
      <c r="EQ34" s="7">
        <f t="shared" si="45"/>
        <v>11246</v>
      </c>
      <c r="ER34" s="7">
        <f t="shared" si="45"/>
        <v>11246</v>
      </c>
      <c r="ES34" s="7">
        <f t="shared" si="45"/>
        <v>11246</v>
      </c>
      <c r="ET34" s="7">
        <f t="shared" si="45"/>
        <v>11246</v>
      </c>
      <c r="EU34" s="7">
        <f t="shared" si="45"/>
        <v>11475</v>
      </c>
      <c r="EV34" s="7">
        <f t="shared" si="45"/>
        <v>11475</v>
      </c>
      <c r="EW34" s="7">
        <f t="shared" si="45"/>
        <v>11246</v>
      </c>
      <c r="EX34" s="7">
        <f t="shared" si="45"/>
        <v>11246</v>
      </c>
      <c r="EY34" s="7">
        <f t="shared" si="45"/>
        <v>11246</v>
      </c>
      <c r="EZ34" s="7">
        <f t="shared" si="45"/>
        <v>11246</v>
      </c>
      <c r="FA34" s="7">
        <f t="shared" si="45"/>
        <v>11246</v>
      </c>
      <c r="FB34" s="7">
        <f t="shared" si="45"/>
        <v>11475</v>
      </c>
      <c r="FC34" s="7">
        <f t="shared" si="45"/>
        <v>11475</v>
      </c>
      <c r="FD34" s="7">
        <f t="shared" si="45"/>
        <v>12623</v>
      </c>
      <c r="FE34" s="7">
        <f t="shared" si="45"/>
        <v>11475</v>
      </c>
      <c r="FF34" s="7">
        <f t="shared" si="45"/>
        <v>11475</v>
      </c>
      <c r="FG34" s="7">
        <f t="shared" si="45"/>
        <v>11475</v>
      </c>
      <c r="FH34" s="7">
        <f t="shared" si="45"/>
        <v>11475</v>
      </c>
      <c r="FI34" s="7">
        <f t="shared" si="45"/>
        <v>17213</v>
      </c>
      <c r="FJ34" s="7">
        <f t="shared" si="45"/>
        <v>17213</v>
      </c>
      <c r="FK34" s="7">
        <f t="shared" si="45"/>
        <v>17213</v>
      </c>
      <c r="FL34" s="7">
        <f t="shared" si="45"/>
        <v>17213</v>
      </c>
      <c r="FM34" s="7">
        <f t="shared" si="45"/>
        <v>17213</v>
      </c>
      <c r="FN34" s="7">
        <f t="shared" si="45"/>
        <v>17213</v>
      </c>
      <c r="FO34" s="7">
        <f t="shared" si="45"/>
        <v>17213</v>
      </c>
      <c r="FP34" s="7">
        <f t="shared" si="45"/>
        <v>17213</v>
      </c>
      <c r="FQ34" s="7">
        <f t="shared" si="45"/>
        <v>17213</v>
      </c>
      <c r="FR34" s="7">
        <f t="shared" si="45"/>
        <v>17213</v>
      </c>
      <c r="FS34" s="7">
        <f t="shared" si="45"/>
        <v>17213</v>
      </c>
      <c r="FT34" s="7">
        <f t="shared" si="45"/>
        <v>17213</v>
      </c>
      <c r="FU34" s="7">
        <f t="shared" si="45"/>
        <v>17213</v>
      </c>
      <c r="FV34" s="7">
        <f t="shared" si="45"/>
        <v>17213</v>
      </c>
      <c r="FW34" s="7">
        <f t="shared" si="45"/>
        <v>17213</v>
      </c>
      <c r="FX34" s="7">
        <f t="shared" si="45"/>
        <v>17213</v>
      </c>
      <c r="FY34" s="7">
        <f t="shared" si="45"/>
        <v>17213</v>
      </c>
      <c r="FZ34" s="7">
        <f t="shared" si="45"/>
        <v>17213</v>
      </c>
      <c r="GA34" s="7">
        <f t="shared" si="45"/>
        <v>17213</v>
      </c>
      <c r="GB34" s="7">
        <f t="shared" si="45"/>
        <v>17213</v>
      </c>
      <c r="GC34" s="7">
        <f t="shared" si="45"/>
        <v>17213</v>
      </c>
      <c r="GD34" s="7">
        <f t="shared" si="45"/>
        <v>17213</v>
      </c>
      <c r="GE34" s="7">
        <f t="shared" si="45"/>
        <v>17213</v>
      </c>
      <c r="GF34" s="7">
        <f t="shared" si="45"/>
        <v>17213</v>
      </c>
      <c r="GG34" s="7">
        <f t="shared" si="45"/>
        <v>11475</v>
      </c>
      <c r="GH34" s="7">
        <f t="shared" si="45"/>
        <v>11475</v>
      </c>
      <c r="GI34" s="7">
        <f t="shared" si="45"/>
        <v>18666</v>
      </c>
      <c r="GJ34" s="7">
        <f t="shared" si="45"/>
        <v>18666</v>
      </c>
      <c r="GK34" s="7">
        <f t="shared" si="45"/>
        <v>18666</v>
      </c>
      <c r="GL34" s="7">
        <f t="shared" ref="GL34:IW34" si="46">GL31</f>
        <v>18666</v>
      </c>
      <c r="GM34" s="7">
        <f t="shared" si="46"/>
        <v>18666</v>
      </c>
      <c r="GN34" s="7">
        <f t="shared" si="46"/>
        <v>18666</v>
      </c>
      <c r="GO34" s="7">
        <f t="shared" si="46"/>
        <v>18666</v>
      </c>
      <c r="GP34" s="7">
        <f t="shared" si="46"/>
        <v>18666</v>
      </c>
      <c r="GQ34" s="7">
        <f t="shared" si="46"/>
        <v>18666</v>
      </c>
      <c r="GR34" s="7">
        <f t="shared" si="46"/>
        <v>18666</v>
      </c>
      <c r="GS34" s="7">
        <f t="shared" si="46"/>
        <v>14076</v>
      </c>
      <c r="GT34" s="7">
        <f t="shared" si="46"/>
        <v>14076</v>
      </c>
      <c r="GU34" s="7">
        <f t="shared" si="46"/>
        <v>14076</v>
      </c>
      <c r="GV34" s="7">
        <f t="shared" si="46"/>
        <v>14076</v>
      </c>
      <c r="GW34" s="7">
        <f t="shared" si="46"/>
        <v>14459</v>
      </c>
      <c r="GX34" s="7">
        <f t="shared" si="46"/>
        <v>14459</v>
      </c>
      <c r="GY34" s="7">
        <f t="shared" si="46"/>
        <v>15377</v>
      </c>
      <c r="GZ34" s="7">
        <f t="shared" si="46"/>
        <v>15377</v>
      </c>
      <c r="HA34" s="7">
        <f t="shared" si="46"/>
        <v>14459</v>
      </c>
      <c r="HB34" s="7">
        <f t="shared" si="46"/>
        <v>14459</v>
      </c>
      <c r="HC34" s="7">
        <f t="shared" si="46"/>
        <v>14459</v>
      </c>
      <c r="HD34" s="7">
        <f t="shared" si="46"/>
        <v>14459</v>
      </c>
      <c r="HE34" s="7">
        <f t="shared" si="46"/>
        <v>14459</v>
      </c>
      <c r="HF34" s="7">
        <f t="shared" si="46"/>
        <v>15377</v>
      </c>
      <c r="HG34" s="7">
        <f t="shared" si="46"/>
        <v>15377</v>
      </c>
      <c r="HH34" s="7">
        <f t="shared" si="46"/>
        <v>14459</v>
      </c>
      <c r="HI34" s="7">
        <f t="shared" si="46"/>
        <v>14459</v>
      </c>
      <c r="HJ34" s="7">
        <f t="shared" si="46"/>
        <v>14459</v>
      </c>
      <c r="HK34" s="7">
        <f t="shared" si="46"/>
        <v>14459</v>
      </c>
      <c r="HL34" s="7">
        <f t="shared" si="46"/>
        <v>14459</v>
      </c>
      <c r="HM34" s="7">
        <f t="shared" si="46"/>
        <v>12623</v>
      </c>
      <c r="HN34" s="7">
        <f t="shared" si="46"/>
        <v>15377</v>
      </c>
      <c r="HO34" s="7">
        <f t="shared" si="46"/>
        <v>14459</v>
      </c>
      <c r="HP34" s="7">
        <f t="shared" si="46"/>
        <v>14459</v>
      </c>
      <c r="HQ34" s="7">
        <f t="shared" si="46"/>
        <v>14459</v>
      </c>
      <c r="HR34" s="7">
        <f t="shared" si="46"/>
        <v>14459</v>
      </c>
      <c r="HS34" s="7">
        <f t="shared" si="46"/>
        <v>14459</v>
      </c>
      <c r="HT34" s="7">
        <f t="shared" si="46"/>
        <v>15377</v>
      </c>
      <c r="HU34" s="7">
        <f t="shared" si="46"/>
        <v>15377</v>
      </c>
      <c r="HV34" s="7">
        <f t="shared" si="46"/>
        <v>14459</v>
      </c>
      <c r="HW34" s="7">
        <f t="shared" si="46"/>
        <v>14459</v>
      </c>
      <c r="HX34" s="7">
        <f t="shared" si="46"/>
        <v>14459</v>
      </c>
      <c r="HY34" s="7">
        <f t="shared" si="46"/>
        <v>14459</v>
      </c>
      <c r="HZ34" s="7">
        <f t="shared" si="46"/>
        <v>14459</v>
      </c>
      <c r="IA34" s="7">
        <f t="shared" si="46"/>
        <v>15377</v>
      </c>
      <c r="IB34" s="7">
        <f t="shared" si="46"/>
        <v>15377</v>
      </c>
      <c r="IC34" s="7">
        <f t="shared" si="46"/>
        <v>14459</v>
      </c>
      <c r="ID34" s="7">
        <f t="shared" si="46"/>
        <v>14459</v>
      </c>
      <c r="IE34" s="7">
        <f t="shared" si="46"/>
        <v>14459</v>
      </c>
      <c r="IF34" s="7">
        <f t="shared" si="46"/>
        <v>14459</v>
      </c>
      <c r="IG34" s="7">
        <f t="shared" si="46"/>
        <v>14459</v>
      </c>
      <c r="IH34" s="7">
        <f t="shared" si="46"/>
        <v>15377</v>
      </c>
      <c r="II34" s="7">
        <f t="shared" si="46"/>
        <v>15377</v>
      </c>
      <c r="IJ34" s="7">
        <f t="shared" si="46"/>
        <v>13005</v>
      </c>
      <c r="IK34" s="7">
        <f t="shared" si="46"/>
        <v>13005</v>
      </c>
      <c r="IL34" s="7">
        <f t="shared" si="46"/>
        <v>13005</v>
      </c>
      <c r="IM34" s="7">
        <f t="shared" si="46"/>
        <v>13005</v>
      </c>
      <c r="IN34" s="7">
        <f t="shared" si="46"/>
        <v>13005</v>
      </c>
      <c r="IO34" s="7">
        <f t="shared" si="46"/>
        <v>14459</v>
      </c>
      <c r="IP34" s="7">
        <f t="shared" si="46"/>
        <v>14459</v>
      </c>
      <c r="IQ34" s="7">
        <f t="shared" si="46"/>
        <v>12623</v>
      </c>
      <c r="IR34" s="7">
        <f t="shared" si="46"/>
        <v>12623</v>
      </c>
      <c r="IS34" s="7">
        <f t="shared" si="46"/>
        <v>12623</v>
      </c>
      <c r="IT34" s="7">
        <f t="shared" si="46"/>
        <v>12623</v>
      </c>
      <c r="IU34" s="7">
        <f t="shared" si="46"/>
        <v>12623</v>
      </c>
      <c r="IV34" s="7">
        <f t="shared" si="46"/>
        <v>14459</v>
      </c>
      <c r="IW34" s="7">
        <f t="shared" si="46"/>
        <v>14459</v>
      </c>
      <c r="IX34" s="7">
        <f t="shared" ref="IX34:JV34" si="47">IX31</f>
        <v>12623</v>
      </c>
      <c r="IY34" s="7">
        <f t="shared" si="47"/>
        <v>12623</v>
      </c>
      <c r="IZ34" s="7">
        <f t="shared" si="47"/>
        <v>12623</v>
      </c>
      <c r="JA34" s="7">
        <f t="shared" si="47"/>
        <v>12623</v>
      </c>
      <c r="JB34" s="7">
        <f t="shared" si="47"/>
        <v>12623</v>
      </c>
      <c r="JC34" s="7">
        <f t="shared" si="47"/>
        <v>14459</v>
      </c>
      <c r="JD34" s="7">
        <f t="shared" si="47"/>
        <v>14459</v>
      </c>
      <c r="JE34" s="7">
        <f t="shared" si="47"/>
        <v>12623</v>
      </c>
      <c r="JF34" s="7">
        <f t="shared" si="47"/>
        <v>12623</v>
      </c>
      <c r="JG34" s="7">
        <f t="shared" si="47"/>
        <v>12623</v>
      </c>
      <c r="JH34" s="7">
        <f t="shared" si="47"/>
        <v>12623</v>
      </c>
      <c r="JI34" s="7">
        <f t="shared" si="47"/>
        <v>12623</v>
      </c>
      <c r="JJ34" s="7">
        <f t="shared" si="47"/>
        <v>14459</v>
      </c>
      <c r="JK34" s="7">
        <f t="shared" si="47"/>
        <v>14459</v>
      </c>
      <c r="JL34" s="7">
        <f t="shared" si="47"/>
        <v>12623</v>
      </c>
      <c r="JM34" s="7">
        <f t="shared" si="47"/>
        <v>12623</v>
      </c>
      <c r="JN34" s="7">
        <f t="shared" si="47"/>
        <v>12623</v>
      </c>
      <c r="JO34" s="7">
        <f t="shared" si="47"/>
        <v>12623</v>
      </c>
      <c r="JP34" s="7">
        <f t="shared" si="47"/>
        <v>12623</v>
      </c>
      <c r="JQ34" s="7">
        <f t="shared" si="47"/>
        <v>14459</v>
      </c>
      <c r="JR34" s="7">
        <f t="shared" si="47"/>
        <v>14459</v>
      </c>
      <c r="JS34" s="7">
        <f t="shared" si="47"/>
        <v>13541</v>
      </c>
      <c r="JT34" s="7">
        <f t="shared" si="47"/>
        <v>13541</v>
      </c>
      <c r="JU34" s="7">
        <f t="shared" si="47"/>
        <v>13541</v>
      </c>
      <c r="JV34" s="7">
        <f t="shared" si="47"/>
        <v>13541</v>
      </c>
    </row>
    <row r="35" spans="1:282" s="50" customFormat="1" x14ac:dyDescent="0.2">
      <c r="A35" s="42" t="s">
        <v>234</v>
      </c>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192"/>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2"/>
      <c r="FA35" s="192"/>
      <c r="FB35" s="192"/>
      <c r="FC35" s="192"/>
      <c r="FD35" s="192"/>
      <c r="FE35" s="192"/>
      <c r="FF35" s="192"/>
      <c r="FG35" s="192"/>
      <c r="FH35" s="192"/>
      <c r="FI35" s="192"/>
      <c r="FJ35" s="192"/>
      <c r="FK35" s="192"/>
      <c r="FL35" s="192"/>
      <c r="FM35" s="192"/>
      <c r="FN35" s="192"/>
      <c r="FO35" s="192"/>
      <c r="FP35" s="192"/>
      <c r="FQ35" s="192"/>
      <c r="FR35" s="192"/>
      <c r="FS35" s="192"/>
      <c r="FT35" s="192"/>
      <c r="FU35" s="192"/>
      <c r="FV35" s="192"/>
      <c r="FW35" s="192"/>
      <c r="FX35" s="192"/>
      <c r="FY35" s="192"/>
      <c r="FZ35" s="192"/>
      <c r="GA35" s="192"/>
      <c r="GB35" s="192"/>
      <c r="GC35" s="192"/>
      <c r="GD35" s="192"/>
      <c r="GE35" s="192"/>
      <c r="GF35" s="192"/>
      <c r="GG35" s="192"/>
      <c r="GH35" s="192"/>
      <c r="GI35" s="192"/>
      <c r="GJ35" s="192"/>
      <c r="GK35" s="192"/>
      <c r="GL35" s="192"/>
      <c r="GM35" s="192"/>
      <c r="GN35" s="192"/>
      <c r="GO35" s="192"/>
      <c r="GP35" s="192"/>
      <c r="GQ35" s="192"/>
      <c r="GR35" s="192"/>
      <c r="GS35" s="192"/>
      <c r="GT35" s="192"/>
      <c r="GU35" s="192"/>
      <c r="GV35" s="192"/>
      <c r="GW35" s="192"/>
      <c r="GX35" s="192"/>
      <c r="GY35" s="192"/>
      <c r="GZ35" s="192"/>
      <c r="HA35" s="192"/>
      <c r="HB35" s="192"/>
      <c r="HC35" s="192"/>
      <c r="HD35" s="192"/>
      <c r="HE35" s="192"/>
      <c r="HF35" s="192"/>
      <c r="HG35" s="192"/>
      <c r="HH35" s="192"/>
      <c r="HI35" s="192"/>
      <c r="HJ35" s="192"/>
      <c r="HK35" s="192"/>
      <c r="HL35" s="192"/>
      <c r="HM35" s="192"/>
      <c r="HN35" s="192"/>
      <c r="HO35" s="192"/>
      <c r="HP35" s="192"/>
      <c r="HQ35" s="192"/>
      <c r="HR35" s="192"/>
      <c r="HS35" s="192"/>
      <c r="HT35" s="192"/>
      <c r="HU35" s="192"/>
      <c r="HV35" s="192"/>
      <c r="HW35" s="192"/>
      <c r="HX35" s="192"/>
      <c r="HY35" s="192"/>
      <c r="HZ35" s="192"/>
      <c r="IA35" s="192"/>
      <c r="IB35" s="192"/>
      <c r="IC35" s="192"/>
      <c r="ID35" s="192"/>
      <c r="IE35" s="192"/>
      <c r="IF35" s="192"/>
      <c r="IG35" s="192"/>
      <c r="IH35" s="192"/>
      <c r="II35" s="192"/>
      <c r="IJ35" s="192"/>
      <c r="IK35" s="192"/>
      <c r="IL35" s="192"/>
      <c r="IM35" s="192"/>
      <c r="IN35" s="192"/>
      <c r="IO35" s="192"/>
      <c r="IP35" s="192"/>
      <c r="IQ35" s="192"/>
      <c r="IR35" s="192"/>
      <c r="IS35" s="192"/>
      <c r="IT35" s="192"/>
      <c r="IU35" s="192"/>
      <c r="IV35" s="192"/>
      <c r="IW35" s="192"/>
      <c r="IX35" s="192"/>
      <c r="IY35" s="192"/>
      <c r="IZ35" s="192"/>
      <c r="JA35" s="192"/>
      <c r="JB35" s="192"/>
      <c r="JC35" s="192"/>
      <c r="JD35" s="192"/>
      <c r="JE35" s="192"/>
      <c r="JF35" s="192"/>
      <c r="JG35" s="192"/>
      <c r="JH35" s="192"/>
      <c r="JI35" s="192"/>
      <c r="JJ35" s="192"/>
      <c r="JK35" s="192"/>
      <c r="JL35" s="192"/>
      <c r="JM35" s="192"/>
      <c r="JN35" s="192"/>
      <c r="JO35" s="192"/>
      <c r="JP35" s="192"/>
      <c r="JQ35" s="192"/>
      <c r="JR35" s="192"/>
      <c r="JS35" s="192"/>
      <c r="JT35" s="192"/>
      <c r="JU35" s="192"/>
      <c r="JV35" s="192"/>
    </row>
    <row r="36" spans="1:282" s="50" customFormat="1" x14ac:dyDescent="0.2">
      <c r="A36" s="180">
        <v>1</v>
      </c>
      <c r="B36" s="192" t="e">
        <f t="shared" ref="B36:C36" si="48">ROUNDUP(B13*0.85,)</f>
        <v>#REF!</v>
      </c>
      <c r="C36" s="192" t="e">
        <f t="shared" si="48"/>
        <v>#REF!</v>
      </c>
      <c r="D36" s="192" t="e">
        <f t="shared" ref="D36:BO36" si="49">ROUNDUP(D13*0.85,)</f>
        <v>#REF!</v>
      </c>
      <c r="E36" s="192" t="e">
        <f t="shared" si="49"/>
        <v>#REF!</v>
      </c>
      <c r="F36" s="192" t="e">
        <f t="shared" si="49"/>
        <v>#REF!</v>
      </c>
      <c r="G36" s="192" t="e">
        <f t="shared" si="49"/>
        <v>#REF!</v>
      </c>
      <c r="H36" s="192">
        <f t="shared" si="49"/>
        <v>30027</v>
      </c>
      <c r="I36" s="192">
        <f t="shared" si="49"/>
        <v>41119</v>
      </c>
      <c r="J36" s="192">
        <f t="shared" si="49"/>
        <v>41119</v>
      </c>
      <c r="K36" s="192">
        <f t="shared" si="49"/>
        <v>41119</v>
      </c>
      <c r="L36" s="192">
        <f t="shared" si="49"/>
        <v>35764</v>
      </c>
      <c r="M36" s="192">
        <f t="shared" si="49"/>
        <v>35764</v>
      </c>
      <c r="N36" s="192">
        <f t="shared" si="49"/>
        <v>35764</v>
      </c>
      <c r="O36" s="192">
        <f t="shared" si="49"/>
        <v>35764</v>
      </c>
      <c r="P36" s="192">
        <f t="shared" si="49"/>
        <v>35764</v>
      </c>
      <c r="Q36" s="192">
        <f t="shared" si="49"/>
        <v>35764</v>
      </c>
      <c r="R36" s="192">
        <f t="shared" si="49"/>
        <v>29415</v>
      </c>
      <c r="S36" s="192">
        <f t="shared" si="49"/>
        <v>16792</v>
      </c>
      <c r="T36" s="192">
        <f t="shared" si="49"/>
        <v>16792</v>
      </c>
      <c r="U36" s="192">
        <f t="shared" si="49"/>
        <v>16792</v>
      </c>
      <c r="V36" s="192">
        <f t="shared" si="49"/>
        <v>16792</v>
      </c>
      <c r="W36" s="192">
        <f t="shared" si="49"/>
        <v>16792</v>
      </c>
      <c r="X36" s="192">
        <f t="shared" si="49"/>
        <v>18322</v>
      </c>
      <c r="Y36" s="192">
        <f t="shared" si="49"/>
        <v>18322</v>
      </c>
      <c r="Z36" s="192">
        <f t="shared" si="49"/>
        <v>18322</v>
      </c>
      <c r="AA36" s="192">
        <f t="shared" si="49"/>
        <v>18322</v>
      </c>
      <c r="AB36" s="192">
        <f t="shared" si="49"/>
        <v>18322</v>
      </c>
      <c r="AC36" s="192">
        <f t="shared" si="49"/>
        <v>16792</v>
      </c>
      <c r="AD36" s="192">
        <f t="shared" si="49"/>
        <v>16792</v>
      </c>
      <c r="AE36" s="192">
        <f t="shared" si="49"/>
        <v>16792</v>
      </c>
      <c r="AF36" s="192">
        <f t="shared" si="49"/>
        <v>16792</v>
      </c>
      <c r="AG36" s="192">
        <f t="shared" si="49"/>
        <v>16792</v>
      </c>
      <c r="AH36" s="192">
        <f t="shared" si="49"/>
        <v>19852</v>
      </c>
      <c r="AI36" s="192">
        <f t="shared" si="49"/>
        <v>19852</v>
      </c>
      <c r="AJ36" s="192">
        <f t="shared" si="49"/>
        <v>19852</v>
      </c>
      <c r="AK36" s="192">
        <f t="shared" si="49"/>
        <v>19852</v>
      </c>
      <c r="AL36" s="192">
        <f t="shared" si="49"/>
        <v>19852</v>
      </c>
      <c r="AM36" s="192">
        <f t="shared" si="49"/>
        <v>21382</v>
      </c>
      <c r="AN36" s="192">
        <f t="shared" si="49"/>
        <v>23295</v>
      </c>
      <c r="AO36" s="192">
        <f t="shared" si="49"/>
        <v>23677</v>
      </c>
      <c r="AP36" s="192">
        <f t="shared" si="49"/>
        <v>23677</v>
      </c>
      <c r="AQ36" s="192">
        <f t="shared" si="49"/>
        <v>23677</v>
      </c>
      <c r="AR36" s="192">
        <f t="shared" si="49"/>
        <v>23677</v>
      </c>
      <c r="AS36" s="192">
        <f t="shared" si="49"/>
        <v>23677</v>
      </c>
      <c r="AT36" s="192">
        <f t="shared" si="49"/>
        <v>23677</v>
      </c>
      <c r="AU36" s="192">
        <f t="shared" si="49"/>
        <v>23677</v>
      </c>
      <c r="AV36" s="192">
        <f t="shared" si="49"/>
        <v>23677</v>
      </c>
      <c r="AW36" s="192">
        <f t="shared" si="49"/>
        <v>23677</v>
      </c>
      <c r="AX36" s="192">
        <f t="shared" si="49"/>
        <v>23677</v>
      </c>
      <c r="AY36" s="192">
        <f t="shared" si="49"/>
        <v>22147</v>
      </c>
      <c r="AZ36" s="192">
        <f t="shared" si="49"/>
        <v>22147</v>
      </c>
      <c r="BA36" s="192">
        <f t="shared" si="49"/>
        <v>23677</v>
      </c>
      <c r="BB36" s="192">
        <f t="shared" si="49"/>
        <v>23677</v>
      </c>
      <c r="BC36" s="192">
        <f t="shared" si="49"/>
        <v>25207</v>
      </c>
      <c r="BD36" s="192">
        <f t="shared" si="49"/>
        <v>27120</v>
      </c>
      <c r="BE36" s="192">
        <f t="shared" si="49"/>
        <v>27120</v>
      </c>
      <c r="BF36" s="192">
        <f t="shared" si="49"/>
        <v>27120</v>
      </c>
      <c r="BG36" s="192">
        <f t="shared" si="49"/>
        <v>27120</v>
      </c>
      <c r="BH36" s="192">
        <f t="shared" si="49"/>
        <v>29032</v>
      </c>
      <c r="BI36" s="192">
        <f t="shared" si="49"/>
        <v>31327</v>
      </c>
      <c r="BJ36" s="192">
        <f t="shared" si="49"/>
        <v>31327</v>
      </c>
      <c r="BK36" s="192">
        <f t="shared" si="49"/>
        <v>29032</v>
      </c>
      <c r="BL36" s="192">
        <f t="shared" si="49"/>
        <v>25207</v>
      </c>
      <c r="BM36" s="192">
        <f t="shared" si="49"/>
        <v>25207</v>
      </c>
      <c r="BN36" s="192">
        <f t="shared" si="49"/>
        <v>27120</v>
      </c>
      <c r="BO36" s="192">
        <f t="shared" si="49"/>
        <v>27120</v>
      </c>
      <c r="BP36" s="192">
        <f t="shared" ref="BP36:CU36" si="50">ROUNDUP(BP13*0.85,)</f>
        <v>20617</v>
      </c>
      <c r="BQ36" s="192">
        <f t="shared" si="50"/>
        <v>20961</v>
      </c>
      <c r="BR36" s="192">
        <f t="shared" si="50"/>
        <v>20961</v>
      </c>
      <c r="BS36" s="192">
        <f t="shared" si="50"/>
        <v>20961</v>
      </c>
      <c r="BT36" s="192">
        <f t="shared" si="50"/>
        <v>19814</v>
      </c>
      <c r="BU36" s="192">
        <f t="shared" si="50"/>
        <v>19814</v>
      </c>
      <c r="BV36" s="192">
        <f t="shared" si="50"/>
        <v>20961</v>
      </c>
      <c r="BW36" s="192">
        <f t="shared" si="50"/>
        <v>20961</v>
      </c>
      <c r="BX36" s="192">
        <f t="shared" si="50"/>
        <v>20961</v>
      </c>
      <c r="BY36" s="192">
        <f t="shared" si="50"/>
        <v>19814</v>
      </c>
      <c r="BZ36" s="192">
        <f t="shared" si="50"/>
        <v>19814</v>
      </c>
      <c r="CA36" s="192">
        <f t="shared" si="50"/>
        <v>19814</v>
      </c>
      <c r="CB36" s="192">
        <f t="shared" si="50"/>
        <v>19814</v>
      </c>
      <c r="CC36" s="192">
        <f t="shared" si="50"/>
        <v>19814</v>
      </c>
      <c r="CD36" s="192">
        <f t="shared" si="50"/>
        <v>19814</v>
      </c>
      <c r="CE36" s="192">
        <f t="shared" si="50"/>
        <v>19814</v>
      </c>
      <c r="CF36" s="192">
        <f t="shared" si="50"/>
        <v>19814</v>
      </c>
      <c r="CG36" s="192">
        <f t="shared" si="50"/>
        <v>19814</v>
      </c>
      <c r="CH36" s="192">
        <f t="shared" si="50"/>
        <v>19814</v>
      </c>
      <c r="CI36" s="192">
        <f t="shared" si="50"/>
        <v>19814</v>
      </c>
      <c r="CJ36" s="192">
        <f t="shared" si="50"/>
        <v>19814</v>
      </c>
      <c r="CK36" s="192">
        <f t="shared" si="50"/>
        <v>19814</v>
      </c>
      <c r="CL36" s="192">
        <f t="shared" si="50"/>
        <v>19814</v>
      </c>
      <c r="CM36" s="192">
        <f t="shared" si="50"/>
        <v>19814</v>
      </c>
      <c r="CN36" s="192">
        <f t="shared" si="50"/>
        <v>19814</v>
      </c>
      <c r="CO36" s="192">
        <f t="shared" si="50"/>
        <v>19814</v>
      </c>
      <c r="CP36" s="192">
        <f t="shared" si="50"/>
        <v>19814</v>
      </c>
      <c r="CQ36" s="192">
        <f t="shared" si="50"/>
        <v>19814</v>
      </c>
      <c r="CR36" s="192">
        <f t="shared" si="50"/>
        <v>19814</v>
      </c>
      <c r="CS36" s="192">
        <f t="shared" si="50"/>
        <v>19814</v>
      </c>
      <c r="CT36" s="192">
        <f t="shared" si="50"/>
        <v>19814</v>
      </c>
      <c r="CU36" s="192">
        <f t="shared" si="50"/>
        <v>19814</v>
      </c>
      <c r="CV36" s="192">
        <f t="shared" ref="CV36:DK36" si="51">ROUNDUP(CV13*0.85,)</f>
        <v>12738</v>
      </c>
      <c r="CW36" s="192">
        <f t="shared" si="51"/>
        <v>12738</v>
      </c>
      <c r="CX36" s="192">
        <f t="shared" si="51"/>
        <v>13120</v>
      </c>
      <c r="CY36" s="192">
        <f t="shared" si="51"/>
        <v>13120</v>
      </c>
      <c r="CZ36" s="192">
        <f t="shared" si="51"/>
        <v>12738</v>
      </c>
      <c r="DA36" s="192">
        <f t="shared" si="51"/>
        <v>12738</v>
      </c>
      <c r="DB36" s="192">
        <f t="shared" si="51"/>
        <v>12738</v>
      </c>
      <c r="DC36" s="192">
        <f t="shared" si="51"/>
        <v>12738</v>
      </c>
      <c r="DD36" s="192">
        <f t="shared" si="51"/>
        <v>12738</v>
      </c>
      <c r="DE36" s="192">
        <f t="shared" si="51"/>
        <v>13120</v>
      </c>
      <c r="DF36" s="192">
        <f t="shared" si="51"/>
        <v>13120</v>
      </c>
      <c r="DG36" s="192">
        <f t="shared" si="51"/>
        <v>12738</v>
      </c>
      <c r="DH36" s="192">
        <f t="shared" si="51"/>
        <v>12738</v>
      </c>
      <c r="DI36" s="192">
        <f t="shared" si="51"/>
        <v>12738</v>
      </c>
      <c r="DJ36" s="192">
        <f t="shared" si="51"/>
        <v>11973</v>
      </c>
      <c r="DK36" s="192">
        <f t="shared" si="51"/>
        <v>11973</v>
      </c>
      <c r="DL36" s="192">
        <f t="shared" ref="DL36:DY36" si="52">ROUNDUP(DL13*0.85,)</f>
        <v>12508</v>
      </c>
      <c r="DM36" s="192">
        <f t="shared" si="52"/>
        <v>12508</v>
      </c>
      <c r="DN36" s="192">
        <f t="shared" si="52"/>
        <v>11973</v>
      </c>
      <c r="DO36" s="192">
        <f t="shared" si="52"/>
        <v>11973</v>
      </c>
      <c r="DP36" s="192">
        <f t="shared" si="52"/>
        <v>11973</v>
      </c>
      <c r="DQ36" s="192">
        <f t="shared" si="52"/>
        <v>11973</v>
      </c>
      <c r="DR36" s="192">
        <f t="shared" si="52"/>
        <v>11973</v>
      </c>
      <c r="DS36" s="192">
        <f t="shared" si="52"/>
        <v>12508</v>
      </c>
      <c r="DT36" s="192">
        <f t="shared" si="52"/>
        <v>12508</v>
      </c>
      <c r="DU36" s="192">
        <f t="shared" si="52"/>
        <v>11973</v>
      </c>
      <c r="DV36" s="192">
        <f t="shared" si="52"/>
        <v>11973</v>
      </c>
      <c r="DW36" s="192">
        <f t="shared" si="52"/>
        <v>11973</v>
      </c>
      <c r="DX36" s="192">
        <f t="shared" si="52"/>
        <v>11973</v>
      </c>
      <c r="DY36" s="192">
        <f t="shared" si="52"/>
        <v>12738</v>
      </c>
      <c r="DZ36" s="192">
        <f t="shared" ref="DZ36:GK36" si="53">ROUNDUP(DZ13*0.85,)</f>
        <v>12508</v>
      </c>
      <c r="EA36" s="192">
        <f t="shared" si="53"/>
        <v>12508</v>
      </c>
      <c r="EB36" s="192">
        <f t="shared" si="53"/>
        <v>12508</v>
      </c>
      <c r="EC36" s="192">
        <f t="shared" si="53"/>
        <v>11590</v>
      </c>
      <c r="ED36" s="192">
        <f t="shared" si="53"/>
        <v>11590</v>
      </c>
      <c r="EE36" s="192">
        <f t="shared" si="53"/>
        <v>11590</v>
      </c>
      <c r="EF36" s="192">
        <f t="shared" si="53"/>
        <v>11590</v>
      </c>
      <c r="EG36" s="192">
        <f t="shared" si="53"/>
        <v>11590</v>
      </c>
      <c r="EH36" s="192">
        <f t="shared" si="53"/>
        <v>12508</v>
      </c>
      <c r="EI36" s="192">
        <f t="shared" si="53"/>
        <v>12508</v>
      </c>
      <c r="EJ36" s="192">
        <f t="shared" si="53"/>
        <v>12508</v>
      </c>
      <c r="EK36" s="192">
        <f t="shared" si="53"/>
        <v>11361</v>
      </c>
      <c r="EL36" s="192">
        <f t="shared" si="53"/>
        <v>11361</v>
      </c>
      <c r="EM36" s="192">
        <f t="shared" si="53"/>
        <v>11361</v>
      </c>
      <c r="EN36" s="192">
        <f t="shared" si="53"/>
        <v>11590</v>
      </c>
      <c r="EO36" s="192">
        <f t="shared" si="53"/>
        <v>11590</v>
      </c>
      <c r="EP36" s="192">
        <f t="shared" si="53"/>
        <v>11361</v>
      </c>
      <c r="EQ36" s="192">
        <f t="shared" si="53"/>
        <v>11361</v>
      </c>
      <c r="ER36" s="192">
        <f t="shared" si="53"/>
        <v>11361</v>
      </c>
      <c r="ES36" s="192">
        <f t="shared" si="53"/>
        <v>11361</v>
      </c>
      <c r="ET36" s="192">
        <f t="shared" si="53"/>
        <v>11361</v>
      </c>
      <c r="EU36" s="192">
        <f t="shared" si="53"/>
        <v>11590</v>
      </c>
      <c r="EV36" s="192">
        <f t="shared" si="53"/>
        <v>11590</v>
      </c>
      <c r="EW36" s="192">
        <f t="shared" si="53"/>
        <v>11361</v>
      </c>
      <c r="EX36" s="192">
        <f t="shared" si="53"/>
        <v>11361</v>
      </c>
      <c r="EY36" s="192">
        <f t="shared" si="53"/>
        <v>11361</v>
      </c>
      <c r="EZ36" s="192">
        <f t="shared" si="53"/>
        <v>11361</v>
      </c>
      <c r="FA36" s="192">
        <f t="shared" si="53"/>
        <v>11361</v>
      </c>
      <c r="FB36" s="192">
        <f t="shared" si="53"/>
        <v>11590</v>
      </c>
      <c r="FC36" s="192">
        <f t="shared" si="53"/>
        <v>11590</v>
      </c>
      <c r="FD36" s="192">
        <f t="shared" si="53"/>
        <v>12738</v>
      </c>
      <c r="FE36" s="192">
        <f t="shared" si="53"/>
        <v>11590</v>
      </c>
      <c r="FF36" s="192">
        <f t="shared" si="53"/>
        <v>11590</v>
      </c>
      <c r="FG36" s="192">
        <f t="shared" si="53"/>
        <v>11590</v>
      </c>
      <c r="FH36" s="192">
        <f t="shared" si="53"/>
        <v>11590</v>
      </c>
      <c r="FI36" s="192">
        <f t="shared" si="53"/>
        <v>17328</v>
      </c>
      <c r="FJ36" s="192">
        <f t="shared" si="53"/>
        <v>17328</v>
      </c>
      <c r="FK36" s="192">
        <f t="shared" si="53"/>
        <v>17328</v>
      </c>
      <c r="FL36" s="192">
        <f t="shared" si="53"/>
        <v>17328</v>
      </c>
      <c r="FM36" s="192">
        <f t="shared" si="53"/>
        <v>17328</v>
      </c>
      <c r="FN36" s="192">
        <f t="shared" si="53"/>
        <v>17328</v>
      </c>
      <c r="FO36" s="192">
        <f t="shared" si="53"/>
        <v>17328</v>
      </c>
      <c r="FP36" s="192">
        <f t="shared" si="53"/>
        <v>17328</v>
      </c>
      <c r="FQ36" s="192">
        <f t="shared" si="53"/>
        <v>17328</v>
      </c>
      <c r="FR36" s="192">
        <f t="shared" si="53"/>
        <v>17328</v>
      </c>
      <c r="FS36" s="192">
        <f t="shared" si="53"/>
        <v>17328</v>
      </c>
      <c r="FT36" s="192">
        <f t="shared" si="53"/>
        <v>17328</v>
      </c>
      <c r="FU36" s="192">
        <f t="shared" si="53"/>
        <v>17328</v>
      </c>
      <c r="FV36" s="192">
        <f t="shared" si="53"/>
        <v>17328</v>
      </c>
      <c r="FW36" s="192">
        <f t="shared" si="53"/>
        <v>17328</v>
      </c>
      <c r="FX36" s="192">
        <f t="shared" si="53"/>
        <v>17328</v>
      </c>
      <c r="FY36" s="192">
        <f t="shared" si="53"/>
        <v>17328</v>
      </c>
      <c r="FZ36" s="192">
        <f t="shared" si="53"/>
        <v>17328</v>
      </c>
      <c r="GA36" s="192">
        <f t="shared" si="53"/>
        <v>17328</v>
      </c>
      <c r="GB36" s="192">
        <f t="shared" si="53"/>
        <v>17328</v>
      </c>
      <c r="GC36" s="192">
        <f t="shared" si="53"/>
        <v>17328</v>
      </c>
      <c r="GD36" s="192">
        <f t="shared" si="53"/>
        <v>17328</v>
      </c>
      <c r="GE36" s="192">
        <f t="shared" si="53"/>
        <v>17328</v>
      </c>
      <c r="GF36" s="192">
        <f t="shared" si="53"/>
        <v>17328</v>
      </c>
      <c r="GG36" s="192">
        <f t="shared" si="53"/>
        <v>11590</v>
      </c>
      <c r="GH36" s="192">
        <f t="shared" si="53"/>
        <v>11590</v>
      </c>
      <c r="GI36" s="192">
        <f t="shared" si="53"/>
        <v>18781</v>
      </c>
      <c r="GJ36" s="192">
        <f t="shared" si="53"/>
        <v>18781</v>
      </c>
      <c r="GK36" s="192">
        <f t="shared" si="53"/>
        <v>18781</v>
      </c>
      <c r="GL36" s="192">
        <f t="shared" ref="GL36:IW36" si="54">ROUNDUP(GL13*0.85,)</f>
        <v>18781</v>
      </c>
      <c r="GM36" s="192">
        <f t="shared" si="54"/>
        <v>18781</v>
      </c>
      <c r="GN36" s="192">
        <f t="shared" si="54"/>
        <v>18781</v>
      </c>
      <c r="GO36" s="192">
        <f t="shared" si="54"/>
        <v>18781</v>
      </c>
      <c r="GP36" s="192">
        <f t="shared" si="54"/>
        <v>18781</v>
      </c>
      <c r="GQ36" s="192">
        <f t="shared" si="54"/>
        <v>18781</v>
      </c>
      <c r="GR36" s="192">
        <f t="shared" si="54"/>
        <v>18781</v>
      </c>
      <c r="GS36" s="192">
        <f t="shared" si="54"/>
        <v>14191</v>
      </c>
      <c r="GT36" s="192">
        <f t="shared" si="54"/>
        <v>14191</v>
      </c>
      <c r="GU36" s="192">
        <f t="shared" si="54"/>
        <v>14191</v>
      </c>
      <c r="GV36" s="192">
        <f t="shared" si="54"/>
        <v>14191</v>
      </c>
      <c r="GW36" s="192">
        <f t="shared" si="54"/>
        <v>14574</v>
      </c>
      <c r="GX36" s="192">
        <f t="shared" si="54"/>
        <v>14574</v>
      </c>
      <c r="GY36" s="192">
        <f t="shared" si="54"/>
        <v>15492</v>
      </c>
      <c r="GZ36" s="192">
        <f t="shared" si="54"/>
        <v>15492</v>
      </c>
      <c r="HA36" s="192">
        <f t="shared" si="54"/>
        <v>14574</v>
      </c>
      <c r="HB36" s="192">
        <f t="shared" si="54"/>
        <v>14574</v>
      </c>
      <c r="HC36" s="192">
        <f t="shared" si="54"/>
        <v>14574</v>
      </c>
      <c r="HD36" s="192">
        <f t="shared" si="54"/>
        <v>14574</v>
      </c>
      <c r="HE36" s="192">
        <f t="shared" si="54"/>
        <v>14574</v>
      </c>
      <c r="HF36" s="192">
        <f t="shared" si="54"/>
        <v>15492</v>
      </c>
      <c r="HG36" s="192">
        <f t="shared" si="54"/>
        <v>15492</v>
      </c>
      <c r="HH36" s="192">
        <f t="shared" si="54"/>
        <v>14574</v>
      </c>
      <c r="HI36" s="192">
        <f t="shared" si="54"/>
        <v>14574</v>
      </c>
      <c r="HJ36" s="192">
        <f t="shared" si="54"/>
        <v>14574</v>
      </c>
      <c r="HK36" s="192">
        <f t="shared" si="54"/>
        <v>14574</v>
      </c>
      <c r="HL36" s="192">
        <f t="shared" si="54"/>
        <v>14574</v>
      </c>
      <c r="HM36" s="192">
        <f t="shared" si="54"/>
        <v>12738</v>
      </c>
      <c r="HN36" s="192">
        <f t="shared" si="54"/>
        <v>15492</v>
      </c>
      <c r="HO36" s="192">
        <f t="shared" si="54"/>
        <v>14574</v>
      </c>
      <c r="HP36" s="192">
        <f t="shared" si="54"/>
        <v>14574</v>
      </c>
      <c r="HQ36" s="192">
        <f t="shared" si="54"/>
        <v>14574</v>
      </c>
      <c r="HR36" s="192">
        <f t="shared" si="54"/>
        <v>14574</v>
      </c>
      <c r="HS36" s="192">
        <f t="shared" si="54"/>
        <v>14574</v>
      </c>
      <c r="HT36" s="192">
        <f t="shared" si="54"/>
        <v>15492</v>
      </c>
      <c r="HU36" s="192">
        <f t="shared" si="54"/>
        <v>15492</v>
      </c>
      <c r="HV36" s="192">
        <f t="shared" si="54"/>
        <v>14574</v>
      </c>
      <c r="HW36" s="192">
        <f t="shared" si="54"/>
        <v>14574</v>
      </c>
      <c r="HX36" s="192">
        <f t="shared" si="54"/>
        <v>14574</v>
      </c>
      <c r="HY36" s="192">
        <f t="shared" si="54"/>
        <v>14574</v>
      </c>
      <c r="HZ36" s="192">
        <f t="shared" si="54"/>
        <v>14574</v>
      </c>
      <c r="IA36" s="192">
        <f t="shared" si="54"/>
        <v>15492</v>
      </c>
      <c r="IB36" s="192">
        <f t="shared" si="54"/>
        <v>15492</v>
      </c>
      <c r="IC36" s="192">
        <f t="shared" si="54"/>
        <v>14574</v>
      </c>
      <c r="ID36" s="192">
        <f t="shared" si="54"/>
        <v>14574</v>
      </c>
      <c r="IE36" s="192">
        <f t="shared" si="54"/>
        <v>14574</v>
      </c>
      <c r="IF36" s="192">
        <f t="shared" si="54"/>
        <v>14574</v>
      </c>
      <c r="IG36" s="192">
        <f t="shared" si="54"/>
        <v>14574</v>
      </c>
      <c r="IH36" s="192">
        <f t="shared" si="54"/>
        <v>15492</v>
      </c>
      <c r="II36" s="192">
        <f t="shared" si="54"/>
        <v>15492</v>
      </c>
      <c r="IJ36" s="192">
        <f t="shared" si="54"/>
        <v>13120</v>
      </c>
      <c r="IK36" s="192">
        <f t="shared" si="54"/>
        <v>13120</v>
      </c>
      <c r="IL36" s="192">
        <f t="shared" si="54"/>
        <v>13120</v>
      </c>
      <c r="IM36" s="192">
        <f t="shared" si="54"/>
        <v>13120</v>
      </c>
      <c r="IN36" s="192">
        <f t="shared" si="54"/>
        <v>13120</v>
      </c>
      <c r="IO36" s="192">
        <f t="shared" si="54"/>
        <v>14574</v>
      </c>
      <c r="IP36" s="192">
        <f t="shared" si="54"/>
        <v>14574</v>
      </c>
      <c r="IQ36" s="192">
        <f t="shared" si="54"/>
        <v>12738</v>
      </c>
      <c r="IR36" s="192">
        <f t="shared" si="54"/>
        <v>12738</v>
      </c>
      <c r="IS36" s="192">
        <f t="shared" si="54"/>
        <v>12738</v>
      </c>
      <c r="IT36" s="192">
        <f t="shared" si="54"/>
        <v>12738</v>
      </c>
      <c r="IU36" s="192">
        <f t="shared" si="54"/>
        <v>12738</v>
      </c>
      <c r="IV36" s="192">
        <f t="shared" si="54"/>
        <v>14574</v>
      </c>
      <c r="IW36" s="192">
        <f t="shared" si="54"/>
        <v>14574</v>
      </c>
      <c r="IX36" s="192">
        <f t="shared" ref="IX36:JV36" si="55">ROUNDUP(IX13*0.85,)</f>
        <v>12738</v>
      </c>
      <c r="IY36" s="192">
        <f t="shared" si="55"/>
        <v>12738</v>
      </c>
      <c r="IZ36" s="192">
        <f t="shared" si="55"/>
        <v>12738</v>
      </c>
      <c r="JA36" s="192">
        <f t="shared" si="55"/>
        <v>12738</v>
      </c>
      <c r="JB36" s="192">
        <f t="shared" si="55"/>
        <v>12738</v>
      </c>
      <c r="JC36" s="192">
        <f t="shared" si="55"/>
        <v>14574</v>
      </c>
      <c r="JD36" s="192">
        <f t="shared" si="55"/>
        <v>14574</v>
      </c>
      <c r="JE36" s="192">
        <f t="shared" si="55"/>
        <v>12738</v>
      </c>
      <c r="JF36" s="192">
        <f t="shared" si="55"/>
        <v>12738</v>
      </c>
      <c r="JG36" s="192">
        <f t="shared" si="55"/>
        <v>12738</v>
      </c>
      <c r="JH36" s="192">
        <f t="shared" si="55"/>
        <v>12738</v>
      </c>
      <c r="JI36" s="192">
        <f t="shared" si="55"/>
        <v>12738</v>
      </c>
      <c r="JJ36" s="192">
        <f t="shared" si="55"/>
        <v>14574</v>
      </c>
      <c r="JK36" s="192">
        <f t="shared" si="55"/>
        <v>14574</v>
      </c>
      <c r="JL36" s="192">
        <f t="shared" si="55"/>
        <v>12738</v>
      </c>
      <c r="JM36" s="192">
        <f t="shared" si="55"/>
        <v>12738</v>
      </c>
      <c r="JN36" s="192">
        <f t="shared" si="55"/>
        <v>12738</v>
      </c>
      <c r="JO36" s="192">
        <f t="shared" si="55"/>
        <v>12738</v>
      </c>
      <c r="JP36" s="192">
        <f t="shared" si="55"/>
        <v>12738</v>
      </c>
      <c r="JQ36" s="192">
        <f t="shared" si="55"/>
        <v>14574</v>
      </c>
      <c r="JR36" s="192">
        <f t="shared" si="55"/>
        <v>14574</v>
      </c>
      <c r="JS36" s="192">
        <f t="shared" si="55"/>
        <v>13656</v>
      </c>
      <c r="JT36" s="192">
        <f t="shared" si="55"/>
        <v>13656</v>
      </c>
      <c r="JU36" s="192">
        <f t="shared" si="55"/>
        <v>13656</v>
      </c>
      <c r="JV36" s="192">
        <f t="shared" si="55"/>
        <v>13656</v>
      </c>
    </row>
    <row r="37" spans="1:282" s="50" customFormat="1" x14ac:dyDescent="0.2">
      <c r="A37" s="180">
        <v>2</v>
      </c>
      <c r="B37" s="192" t="e">
        <f t="shared" ref="B37:C37" si="56">ROUNDUP(B14*0.85,)</f>
        <v>#REF!</v>
      </c>
      <c r="C37" s="192" t="e">
        <f t="shared" si="56"/>
        <v>#REF!</v>
      </c>
      <c r="D37" s="192" t="e">
        <f t="shared" ref="D37:BO37" si="57">ROUNDUP(D14*0.85,)</f>
        <v>#REF!</v>
      </c>
      <c r="E37" s="192" t="e">
        <f t="shared" si="57"/>
        <v>#REF!</v>
      </c>
      <c r="F37" s="192" t="e">
        <f t="shared" si="57"/>
        <v>#REF!</v>
      </c>
      <c r="G37" s="192" t="e">
        <f t="shared" si="57"/>
        <v>#REF!</v>
      </c>
      <c r="H37" s="192">
        <f t="shared" si="57"/>
        <v>31748</v>
      </c>
      <c r="I37" s="192">
        <f t="shared" si="57"/>
        <v>42840</v>
      </c>
      <c r="J37" s="192">
        <f t="shared" si="57"/>
        <v>42840</v>
      </c>
      <c r="K37" s="192">
        <f t="shared" si="57"/>
        <v>42840</v>
      </c>
      <c r="L37" s="192">
        <f t="shared" si="57"/>
        <v>37485</v>
      </c>
      <c r="M37" s="192">
        <f t="shared" si="57"/>
        <v>37485</v>
      </c>
      <c r="N37" s="192">
        <f t="shared" si="57"/>
        <v>37485</v>
      </c>
      <c r="O37" s="192">
        <f t="shared" si="57"/>
        <v>37485</v>
      </c>
      <c r="P37" s="192">
        <f t="shared" si="57"/>
        <v>37485</v>
      </c>
      <c r="Q37" s="192">
        <f t="shared" si="57"/>
        <v>37485</v>
      </c>
      <c r="R37" s="192">
        <f t="shared" si="57"/>
        <v>30906</v>
      </c>
      <c r="S37" s="192">
        <f t="shared" si="57"/>
        <v>18284</v>
      </c>
      <c r="T37" s="192">
        <f t="shared" si="57"/>
        <v>18284</v>
      </c>
      <c r="U37" s="192">
        <f t="shared" si="57"/>
        <v>18284</v>
      </c>
      <c r="V37" s="192">
        <f t="shared" si="57"/>
        <v>18284</v>
      </c>
      <c r="W37" s="192">
        <f t="shared" si="57"/>
        <v>18284</v>
      </c>
      <c r="X37" s="192">
        <f t="shared" si="57"/>
        <v>19814</v>
      </c>
      <c r="Y37" s="192">
        <f t="shared" si="57"/>
        <v>19814</v>
      </c>
      <c r="Z37" s="192">
        <f t="shared" si="57"/>
        <v>19814</v>
      </c>
      <c r="AA37" s="192">
        <f t="shared" si="57"/>
        <v>19814</v>
      </c>
      <c r="AB37" s="192">
        <f t="shared" si="57"/>
        <v>19814</v>
      </c>
      <c r="AC37" s="192">
        <f t="shared" si="57"/>
        <v>18284</v>
      </c>
      <c r="AD37" s="192">
        <f t="shared" si="57"/>
        <v>18284</v>
      </c>
      <c r="AE37" s="192">
        <f t="shared" si="57"/>
        <v>18284</v>
      </c>
      <c r="AF37" s="192">
        <f t="shared" si="57"/>
        <v>18284</v>
      </c>
      <c r="AG37" s="192">
        <f t="shared" si="57"/>
        <v>18284</v>
      </c>
      <c r="AH37" s="192">
        <f t="shared" si="57"/>
        <v>21344</v>
      </c>
      <c r="AI37" s="192">
        <f t="shared" si="57"/>
        <v>21344</v>
      </c>
      <c r="AJ37" s="192">
        <f t="shared" si="57"/>
        <v>21344</v>
      </c>
      <c r="AK37" s="192">
        <f t="shared" si="57"/>
        <v>21344</v>
      </c>
      <c r="AL37" s="192">
        <f t="shared" si="57"/>
        <v>21344</v>
      </c>
      <c r="AM37" s="192">
        <f t="shared" si="57"/>
        <v>22874</v>
      </c>
      <c r="AN37" s="192">
        <f t="shared" si="57"/>
        <v>24786</v>
      </c>
      <c r="AO37" s="192">
        <f t="shared" si="57"/>
        <v>25169</v>
      </c>
      <c r="AP37" s="192">
        <f t="shared" si="57"/>
        <v>25169</v>
      </c>
      <c r="AQ37" s="192">
        <f t="shared" si="57"/>
        <v>25169</v>
      </c>
      <c r="AR37" s="192">
        <f t="shared" si="57"/>
        <v>25169</v>
      </c>
      <c r="AS37" s="192">
        <f t="shared" si="57"/>
        <v>25169</v>
      </c>
      <c r="AT37" s="192">
        <f t="shared" si="57"/>
        <v>25169</v>
      </c>
      <c r="AU37" s="192">
        <f t="shared" si="57"/>
        <v>25169</v>
      </c>
      <c r="AV37" s="192">
        <f t="shared" si="57"/>
        <v>25169</v>
      </c>
      <c r="AW37" s="192">
        <f t="shared" si="57"/>
        <v>25169</v>
      </c>
      <c r="AX37" s="192">
        <f t="shared" si="57"/>
        <v>25169</v>
      </c>
      <c r="AY37" s="192">
        <f t="shared" si="57"/>
        <v>23639</v>
      </c>
      <c r="AZ37" s="192">
        <f t="shared" si="57"/>
        <v>23639</v>
      </c>
      <c r="BA37" s="192">
        <f t="shared" si="57"/>
        <v>25169</v>
      </c>
      <c r="BB37" s="192">
        <f t="shared" si="57"/>
        <v>25169</v>
      </c>
      <c r="BC37" s="192">
        <f t="shared" si="57"/>
        <v>26699</v>
      </c>
      <c r="BD37" s="192">
        <f t="shared" si="57"/>
        <v>28611</v>
      </c>
      <c r="BE37" s="192">
        <f t="shared" si="57"/>
        <v>28611</v>
      </c>
      <c r="BF37" s="192">
        <f t="shared" si="57"/>
        <v>28611</v>
      </c>
      <c r="BG37" s="192">
        <f t="shared" si="57"/>
        <v>28611</v>
      </c>
      <c r="BH37" s="192">
        <f t="shared" si="57"/>
        <v>30524</v>
      </c>
      <c r="BI37" s="192">
        <f t="shared" si="57"/>
        <v>32819</v>
      </c>
      <c r="BJ37" s="192">
        <f t="shared" si="57"/>
        <v>32819</v>
      </c>
      <c r="BK37" s="192">
        <f t="shared" si="57"/>
        <v>30524</v>
      </c>
      <c r="BL37" s="192">
        <f t="shared" si="57"/>
        <v>26699</v>
      </c>
      <c r="BM37" s="192">
        <f t="shared" si="57"/>
        <v>26699</v>
      </c>
      <c r="BN37" s="192">
        <f t="shared" si="57"/>
        <v>28611</v>
      </c>
      <c r="BO37" s="192">
        <f t="shared" si="57"/>
        <v>28611</v>
      </c>
      <c r="BP37" s="192">
        <f t="shared" ref="BP37:CU37" si="58">ROUNDUP(BP14*0.85,)</f>
        <v>22109</v>
      </c>
      <c r="BQ37" s="192">
        <f t="shared" si="58"/>
        <v>22453</v>
      </c>
      <c r="BR37" s="192">
        <f t="shared" si="58"/>
        <v>22453</v>
      </c>
      <c r="BS37" s="192">
        <f t="shared" si="58"/>
        <v>22453</v>
      </c>
      <c r="BT37" s="192">
        <f t="shared" si="58"/>
        <v>21306</v>
      </c>
      <c r="BU37" s="192">
        <f t="shared" si="58"/>
        <v>21306</v>
      </c>
      <c r="BV37" s="192">
        <f t="shared" si="58"/>
        <v>22453</v>
      </c>
      <c r="BW37" s="192">
        <f t="shared" si="58"/>
        <v>22453</v>
      </c>
      <c r="BX37" s="192">
        <f t="shared" si="58"/>
        <v>22453</v>
      </c>
      <c r="BY37" s="192">
        <f t="shared" si="58"/>
        <v>21306</v>
      </c>
      <c r="BZ37" s="192">
        <f t="shared" si="58"/>
        <v>21306</v>
      </c>
      <c r="CA37" s="192">
        <f t="shared" si="58"/>
        <v>21306</v>
      </c>
      <c r="CB37" s="192">
        <f t="shared" si="58"/>
        <v>21306</v>
      </c>
      <c r="CC37" s="192">
        <f t="shared" si="58"/>
        <v>21306</v>
      </c>
      <c r="CD37" s="192">
        <f t="shared" si="58"/>
        <v>21306</v>
      </c>
      <c r="CE37" s="192">
        <f t="shared" si="58"/>
        <v>21306</v>
      </c>
      <c r="CF37" s="192">
        <f t="shared" si="58"/>
        <v>21306</v>
      </c>
      <c r="CG37" s="192">
        <f t="shared" si="58"/>
        <v>21306</v>
      </c>
      <c r="CH37" s="192">
        <f t="shared" si="58"/>
        <v>21306</v>
      </c>
      <c r="CI37" s="192">
        <f t="shared" si="58"/>
        <v>21306</v>
      </c>
      <c r="CJ37" s="192">
        <f t="shared" si="58"/>
        <v>21306</v>
      </c>
      <c r="CK37" s="192">
        <f t="shared" si="58"/>
        <v>21306</v>
      </c>
      <c r="CL37" s="192">
        <f t="shared" si="58"/>
        <v>21306</v>
      </c>
      <c r="CM37" s="192">
        <f t="shared" si="58"/>
        <v>21306</v>
      </c>
      <c r="CN37" s="192">
        <f t="shared" si="58"/>
        <v>21306</v>
      </c>
      <c r="CO37" s="192">
        <f t="shared" si="58"/>
        <v>21306</v>
      </c>
      <c r="CP37" s="192">
        <f t="shared" si="58"/>
        <v>21306</v>
      </c>
      <c r="CQ37" s="192">
        <f t="shared" si="58"/>
        <v>21306</v>
      </c>
      <c r="CR37" s="192">
        <f t="shared" si="58"/>
        <v>21306</v>
      </c>
      <c r="CS37" s="192">
        <f t="shared" si="58"/>
        <v>21306</v>
      </c>
      <c r="CT37" s="192">
        <f t="shared" si="58"/>
        <v>21306</v>
      </c>
      <c r="CU37" s="192">
        <f t="shared" si="58"/>
        <v>21229</v>
      </c>
      <c r="CV37" s="192">
        <f t="shared" ref="CV37:DK37" si="59">ROUNDUP(CV14*0.85,)</f>
        <v>14153</v>
      </c>
      <c r="CW37" s="192">
        <f t="shared" si="59"/>
        <v>14153</v>
      </c>
      <c r="CX37" s="192">
        <f t="shared" si="59"/>
        <v>14535</v>
      </c>
      <c r="CY37" s="192">
        <f t="shared" si="59"/>
        <v>14535</v>
      </c>
      <c r="CZ37" s="192">
        <f t="shared" si="59"/>
        <v>14153</v>
      </c>
      <c r="DA37" s="192">
        <f t="shared" si="59"/>
        <v>14153</v>
      </c>
      <c r="DB37" s="192">
        <f t="shared" si="59"/>
        <v>14153</v>
      </c>
      <c r="DC37" s="192">
        <f t="shared" si="59"/>
        <v>14153</v>
      </c>
      <c r="DD37" s="192">
        <f t="shared" si="59"/>
        <v>14153</v>
      </c>
      <c r="DE37" s="192">
        <f t="shared" si="59"/>
        <v>14535</v>
      </c>
      <c r="DF37" s="192">
        <f t="shared" si="59"/>
        <v>14535</v>
      </c>
      <c r="DG37" s="192">
        <f t="shared" si="59"/>
        <v>14153</v>
      </c>
      <c r="DH37" s="192">
        <f t="shared" si="59"/>
        <v>14153</v>
      </c>
      <c r="DI37" s="192">
        <f t="shared" si="59"/>
        <v>14153</v>
      </c>
      <c r="DJ37" s="192">
        <f t="shared" si="59"/>
        <v>13388</v>
      </c>
      <c r="DK37" s="192">
        <f t="shared" si="59"/>
        <v>13388</v>
      </c>
      <c r="DL37" s="192">
        <f t="shared" ref="DL37:DY37" si="60">ROUNDUP(DL14*0.85,)</f>
        <v>13923</v>
      </c>
      <c r="DM37" s="192">
        <f t="shared" si="60"/>
        <v>13923</v>
      </c>
      <c r="DN37" s="192">
        <f t="shared" si="60"/>
        <v>13388</v>
      </c>
      <c r="DO37" s="192">
        <f t="shared" si="60"/>
        <v>13388</v>
      </c>
      <c r="DP37" s="192">
        <f t="shared" si="60"/>
        <v>13388</v>
      </c>
      <c r="DQ37" s="192">
        <f t="shared" si="60"/>
        <v>13388</v>
      </c>
      <c r="DR37" s="192">
        <f t="shared" si="60"/>
        <v>13388</v>
      </c>
      <c r="DS37" s="192">
        <f t="shared" si="60"/>
        <v>13923</v>
      </c>
      <c r="DT37" s="192">
        <f t="shared" si="60"/>
        <v>13923</v>
      </c>
      <c r="DU37" s="192">
        <f t="shared" si="60"/>
        <v>13388</v>
      </c>
      <c r="DV37" s="192">
        <f t="shared" si="60"/>
        <v>13388</v>
      </c>
      <c r="DW37" s="192">
        <f t="shared" si="60"/>
        <v>13388</v>
      </c>
      <c r="DX37" s="192">
        <f t="shared" si="60"/>
        <v>13388</v>
      </c>
      <c r="DY37" s="192">
        <f t="shared" si="60"/>
        <v>14153</v>
      </c>
      <c r="DZ37" s="192">
        <f t="shared" ref="DZ37:GK37" si="61">ROUNDUP(DZ14*0.85,)</f>
        <v>13923</v>
      </c>
      <c r="EA37" s="192">
        <f t="shared" si="61"/>
        <v>13923</v>
      </c>
      <c r="EB37" s="192">
        <f t="shared" si="61"/>
        <v>13923</v>
      </c>
      <c r="EC37" s="192">
        <f t="shared" si="61"/>
        <v>13005</v>
      </c>
      <c r="ED37" s="192">
        <f t="shared" si="61"/>
        <v>13005</v>
      </c>
      <c r="EE37" s="192">
        <f t="shared" si="61"/>
        <v>13005</v>
      </c>
      <c r="EF37" s="192">
        <f t="shared" si="61"/>
        <v>13005</v>
      </c>
      <c r="EG37" s="192">
        <f t="shared" si="61"/>
        <v>13005</v>
      </c>
      <c r="EH37" s="192">
        <f t="shared" si="61"/>
        <v>13923</v>
      </c>
      <c r="EI37" s="192">
        <f t="shared" si="61"/>
        <v>13923</v>
      </c>
      <c r="EJ37" s="192">
        <f t="shared" si="61"/>
        <v>13923</v>
      </c>
      <c r="EK37" s="192">
        <f t="shared" si="61"/>
        <v>12776</v>
      </c>
      <c r="EL37" s="192">
        <f t="shared" si="61"/>
        <v>12776</v>
      </c>
      <c r="EM37" s="192">
        <f t="shared" si="61"/>
        <v>12776</v>
      </c>
      <c r="EN37" s="192">
        <f t="shared" si="61"/>
        <v>13005</v>
      </c>
      <c r="EO37" s="192">
        <f t="shared" si="61"/>
        <v>13005</v>
      </c>
      <c r="EP37" s="192">
        <f t="shared" si="61"/>
        <v>12776</v>
      </c>
      <c r="EQ37" s="192">
        <f t="shared" si="61"/>
        <v>12776</v>
      </c>
      <c r="ER37" s="192">
        <f t="shared" si="61"/>
        <v>12776</v>
      </c>
      <c r="ES37" s="192">
        <f t="shared" si="61"/>
        <v>12776</v>
      </c>
      <c r="ET37" s="192">
        <f t="shared" si="61"/>
        <v>12776</v>
      </c>
      <c r="EU37" s="192">
        <f t="shared" si="61"/>
        <v>13005</v>
      </c>
      <c r="EV37" s="192">
        <f t="shared" si="61"/>
        <v>13005</v>
      </c>
      <c r="EW37" s="192">
        <f t="shared" si="61"/>
        <v>12776</v>
      </c>
      <c r="EX37" s="192">
        <f t="shared" si="61"/>
        <v>12776</v>
      </c>
      <c r="EY37" s="192">
        <f t="shared" si="61"/>
        <v>12776</v>
      </c>
      <c r="EZ37" s="192">
        <f t="shared" si="61"/>
        <v>12776</v>
      </c>
      <c r="FA37" s="192">
        <f t="shared" si="61"/>
        <v>12776</v>
      </c>
      <c r="FB37" s="192">
        <f t="shared" si="61"/>
        <v>13005</v>
      </c>
      <c r="FC37" s="192">
        <f t="shared" si="61"/>
        <v>13005</v>
      </c>
      <c r="FD37" s="192">
        <f t="shared" si="61"/>
        <v>14153</v>
      </c>
      <c r="FE37" s="192">
        <f t="shared" si="61"/>
        <v>13005</v>
      </c>
      <c r="FF37" s="192">
        <f t="shared" si="61"/>
        <v>13005</v>
      </c>
      <c r="FG37" s="192">
        <f t="shared" si="61"/>
        <v>13005</v>
      </c>
      <c r="FH37" s="192">
        <f t="shared" si="61"/>
        <v>13005</v>
      </c>
      <c r="FI37" s="192">
        <f t="shared" si="61"/>
        <v>18743</v>
      </c>
      <c r="FJ37" s="192">
        <f t="shared" si="61"/>
        <v>18743</v>
      </c>
      <c r="FK37" s="192">
        <f t="shared" si="61"/>
        <v>18743</v>
      </c>
      <c r="FL37" s="192">
        <f t="shared" si="61"/>
        <v>18743</v>
      </c>
      <c r="FM37" s="192">
        <f t="shared" si="61"/>
        <v>18743</v>
      </c>
      <c r="FN37" s="192">
        <f t="shared" si="61"/>
        <v>18743</v>
      </c>
      <c r="FO37" s="192">
        <f t="shared" si="61"/>
        <v>18743</v>
      </c>
      <c r="FP37" s="192">
        <f t="shared" si="61"/>
        <v>18743</v>
      </c>
      <c r="FQ37" s="192">
        <f t="shared" si="61"/>
        <v>18743</v>
      </c>
      <c r="FR37" s="192">
        <f t="shared" si="61"/>
        <v>18743</v>
      </c>
      <c r="FS37" s="192">
        <f t="shared" si="61"/>
        <v>18743</v>
      </c>
      <c r="FT37" s="192">
        <f t="shared" si="61"/>
        <v>18743</v>
      </c>
      <c r="FU37" s="192">
        <f t="shared" si="61"/>
        <v>18743</v>
      </c>
      <c r="FV37" s="192">
        <f t="shared" si="61"/>
        <v>18743</v>
      </c>
      <c r="FW37" s="192">
        <f t="shared" si="61"/>
        <v>18743</v>
      </c>
      <c r="FX37" s="192">
        <f t="shared" si="61"/>
        <v>18743</v>
      </c>
      <c r="FY37" s="192">
        <f t="shared" si="61"/>
        <v>18743</v>
      </c>
      <c r="FZ37" s="192">
        <f t="shared" si="61"/>
        <v>18743</v>
      </c>
      <c r="GA37" s="192">
        <f t="shared" si="61"/>
        <v>18743</v>
      </c>
      <c r="GB37" s="192">
        <f t="shared" si="61"/>
        <v>18743</v>
      </c>
      <c r="GC37" s="192">
        <f t="shared" si="61"/>
        <v>18743</v>
      </c>
      <c r="GD37" s="192">
        <f t="shared" si="61"/>
        <v>18743</v>
      </c>
      <c r="GE37" s="192">
        <f t="shared" si="61"/>
        <v>18743</v>
      </c>
      <c r="GF37" s="192">
        <f t="shared" si="61"/>
        <v>18743</v>
      </c>
      <c r="GG37" s="192">
        <f t="shared" si="61"/>
        <v>13005</v>
      </c>
      <c r="GH37" s="192">
        <f t="shared" si="61"/>
        <v>13005</v>
      </c>
      <c r="GI37" s="192">
        <f t="shared" si="61"/>
        <v>20196</v>
      </c>
      <c r="GJ37" s="192">
        <f t="shared" si="61"/>
        <v>20196</v>
      </c>
      <c r="GK37" s="192">
        <f t="shared" si="61"/>
        <v>20196</v>
      </c>
      <c r="GL37" s="192">
        <f t="shared" ref="GL37:IW37" si="62">ROUNDUP(GL14*0.85,)</f>
        <v>20196</v>
      </c>
      <c r="GM37" s="192">
        <f t="shared" si="62"/>
        <v>20196</v>
      </c>
      <c r="GN37" s="192">
        <f t="shared" si="62"/>
        <v>20196</v>
      </c>
      <c r="GO37" s="192">
        <f t="shared" si="62"/>
        <v>20196</v>
      </c>
      <c r="GP37" s="192">
        <f t="shared" si="62"/>
        <v>20196</v>
      </c>
      <c r="GQ37" s="192">
        <f t="shared" si="62"/>
        <v>20196</v>
      </c>
      <c r="GR37" s="192">
        <f t="shared" si="62"/>
        <v>20196</v>
      </c>
      <c r="GS37" s="192">
        <f t="shared" si="62"/>
        <v>15606</v>
      </c>
      <c r="GT37" s="192">
        <f t="shared" si="62"/>
        <v>15606</v>
      </c>
      <c r="GU37" s="192">
        <f t="shared" si="62"/>
        <v>15606</v>
      </c>
      <c r="GV37" s="192">
        <f t="shared" si="62"/>
        <v>15606</v>
      </c>
      <c r="GW37" s="192">
        <f t="shared" si="62"/>
        <v>15989</v>
      </c>
      <c r="GX37" s="192">
        <f t="shared" si="62"/>
        <v>15989</v>
      </c>
      <c r="GY37" s="192">
        <f t="shared" si="62"/>
        <v>16907</v>
      </c>
      <c r="GZ37" s="192">
        <f t="shared" si="62"/>
        <v>16907</v>
      </c>
      <c r="HA37" s="192">
        <f t="shared" si="62"/>
        <v>15989</v>
      </c>
      <c r="HB37" s="192">
        <f t="shared" si="62"/>
        <v>15989</v>
      </c>
      <c r="HC37" s="192">
        <f t="shared" si="62"/>
        <v>15989</v>
      </c>
      <c r="HD37" s="192">
        <f t="shared" si="62"/>
        <v>15989</v>
      </c>
      <c r="HE37" s="192">
        <f t="shared" si="62"/>
        <v>15989</v>
      </c>
      <c r="HF37" s="192">
        <f t="shared" si="62"/>
        <v>16907</v>
      </c>
      <c r="HG37" s="192">
        <f t="shared" si="62"/>
        <v>16907</v>
      </c>
      <c r="HH37" s="192">
        <f t="shared" si="62"/>
        <v>15989</v>
      </c>
      <c r="HI37" s="192">
        <f t="shared" si="62"/>
        <v>15989</v>
      </c>
      <c r="HJ37" s="192">
        <f t="shared" si="62"/>
        <v>15989</v>
      </c>
      <c r="HK37" s="192">
        <f t="shared" si="62"/>
        <v>15989</v>
      </c>
      <c r="HL37" s="192">
        <f t="shared" si="62"/>
        <v>15989</v>
      </c>
      <c r="HM37" s="192">
        <f t="shared" si="62"/>
        <v>14153</v>
      </c>
      <c r="HN37" s="192">
        <f t="shared" si="62"/>
        <v>16907</v>
      </c>
      <c r="HO37" s="192">
        <f t="shared" si="62"/>
        <v>15989</v>
      </c>
      <c r="HP37" s="192">
        <f t="shared" si="62"/>
        <v>15989</v>
      </c>
      <c r="HQ37" s="192">
        <f t="shared" si="62"/>
        <v>15989</v>
      </c>
      <c r="HR37" s="192">
        <f t="shared" si="62"/>
        <v>15989</v>
      </c>
      <c r="HS37" s="192">
        <f t="shared" si="62"/>
        <v>15989</v>
      </c>
      <c r="HT37" s="192">
        <f t="shared" si="62"/>
        <v>16907</v>
      </c>
      <c r="HU37" s="192">
        <f t="shared" si="62"/>
        <v>16907</v>
      </c>
      <c r="HV37" s="192">
        <f t="shared" si="62"/>
        <v>15989</v>
      </c>
      <c r="HW37" s="192">
        <f t="shared" si="62"/>
        <v>15989</v>
      </c>
      <c r="HX37" s="192">
        <f t="shared" si="62"/>
        <v>15989</v>
      </c>
      <c r="HY37" s="192">
        <f t="shared" si="62"/>
        <v>15989</v>
      </c>
      <c r="HZ37" s="192">
        <f t="shared" si="62"/>
        <v>15989</v>
      </c>
      <c r="IA37" s="192">
        <f t="shared" si="62"/>
        <v>16907</v>
      </c>
      <c r="IB37" s="192">
        <f t="shared" si="62"/>
        <v>16907</v>
      </c>
      <c r="IC37" s="192">
        <f t="shared" si="62"/>
        <v>15989</v>
      </c>
      <c r="ID37" s="192">
        <f t="shared" si="62"/>
        <v>15989</v>
      </c>
      <c r="IE37" s="192">
        <f t="shared" si="62"/>
        <v>15989</v>
      </c>
      <c r="IF37" s="192">
        <f t="shared" si="62"/>
        <v>15989</v>
      </c>
      <c r="IG37" s="192">
        <f t="shared" si="62"/>
        <v>15989</v>
      </c>
      <c r="IH37" s="192">
        <f t="shared" si="62"/>
        <v>16907</v>
      </c>
      <c r="II37" s="192">
        <f t="shared" si="62"/>
        <v>16907</v>
      </c>
      <c r="IJ37" s="192">
        <f t="shared" si="62"/>
        <v>14535</v>
      </c>
      <c r="IK37" s="192">
        <f t="shared" si="62"/>
        <v>14535</v>
      </c>
      <c r="IL37" s="192">
        <f t="shared" si="62"/>
        <v>14535</v>
      </c>
      <c r="IM37" s="192">
        <f t="shared" si="62"/>
        <v>14535</v>
      </c>
      <c r="IN37" s="192">
        <f t="shared" si="62"/>
        <v>14535</v>
      </c>
      <c r="IO37" s="192">
        <f t="shared" si="62"/>
        <v>15989</v>
      </c>
      <c r="IP37" s="192">
        <f t="shared" si="62"/>
        <v>15989</v>
      </c>
      <c r="IQ37" s="192">
        <f t="shared" si="62"/>
        <v>14153</v>
      </c>
      <c r="IR37" s="192">
        <f t="shared" si="62"/>
        <v>14153</v>
      </c>
      <c r="IS37" s="192">
        <f t="shared" si="62"/>
        <v>14153</v>
      </c>
      <c r="IT37" s="192">
        <f t="shared" si="62"/>
        <v>14153</v>
      </c>
      <c r="IU37" s="192">
        <f t="shared" si="62"/>
        <v>14153</v>
      </c>
      <c r="IV37" s="192">
        <f t="shared" si="62"/>
        <v>15989</v>
      </c>
      <c r="IW37" s="192">
        <f t="shared" si="62"/>
        <v>15989</v>
      </c>
      <c r="IX37" s="192">
        <f t="shared" ref="IX37:JV37" si="63">ROUNDUP(IX14*0.85,)</f>
        <v>14153</v>
      </c>
      <c r="IY37" s="192">
        <f t="shared" si="63"/>
        <v>14153</v>
      </c>
      <c r="IZ37" s="192">
        <f t="shared" si="63"/>
        <v>14153</v>
      </c>
      <c r="JA37" s="192">
        <f t="shared" si="63"/>
        <v>14153</v>
      </c>
      <c r="JB37" s="192">
        <f t="shared" si="63"/>
        <v>14153</v>
      </c>
      <c r="JC37" s="192">
        <f t="shared" si="63"/>
        <v>15989</v>
      </c>
      <c r="JD37" s="192">
        <f t="shared" si="63"/>
        <v>15989</v>
      </c>
      <c r="JE37" s="192">
        <f t="shared" si="63"/>
        <v>14153</v>
      </c>
      <c r="JF37" s="192">
        <f t="shared" si="63"/>
        <v>14153</v>
      </c>
      <c r="JG37" s="192">
        <f t="shared" si="63"/>
        <v>14153</v>
      </c>
      <c r="JH37" s="192">
        <f t="shared" si="63"/>
        <v>14153</v>
      </c>
      <c r="JI37" s="192">
        <f t="shared" si="63"/>
        <v>14153</v>
      </c>
      <c r="JJ37" s="192">
        <f t="shared" si="63"/>
        <v>15989</v>
      </c>
      <c r="JK37" s="192">
        <f t="shared" si="63"/>
        <v>15989</v>
      </c>
      <c r="JL37" s="192">
        <f t="shared" si="63"/>
        <v>14153</v>
      </c>
      <c r="JM37" s="192">
        <f t="shared" si="63"/>
        <v>14153</v>
      </c>
      <c r="JN37" s="192">
        <f t="shared" si="63"/>
        <v>14153</v>
      </c>
      <c r="JO37" s="192">
        <f t="shared" si="63"/>
        <v>14153</v>
      </c>
      <c r="JP37" s="192">
        <f t="shared" si="63"/>
        <v>14153</v>
      </c>
      <c r="JQ37" s="192">
        <f t="shared" si="63"/>
        <v>15989</v>
      </c>
      <c r="JR37" s="192">
        <f t="shared" si="63"/>
        <v>15989</v>
      </c>
      <c r="JS37" s="192">
        <f t="shared" si="63"/>
        <v>15071</v>
      </c>
      <c r="JT37" s="192">
        <f t="shared" si="63"/>
        <v>15071</v>
      </c>
      <c r="JU37" s="192">
        <f t="shared" si="63"/>
        <v>15071</v>
      </c>
      <c r="JV37" s="192">
        <f t="shared" si="63"/>
        <v>15071</v>
      </c>
    </row>
    <row r="38" spans="1:282" s="50" customFormat="1" x14ac:dyDescent="0.2">
      <c r="A38" s="42" t="s">
        <v>84</v>
      </c>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192"/>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2"/>
      <c r="FA38" s="192"/>
      <c r="FB38" s="192"/>
      <c r="FC38" s="192"/>
      <c r="FD38" s="192"/>
      <c r="FE38" s="192"/>
      <c r="FF38" s="192"/>
      <c r="FG38" s="192"/>
      <c r="FH38" s="192"/>
      <c r="FI38" s="192"/>
      <c r="FJ38" s="192"/>
      <c r="FK38" s="192"/>
      <c r="FL38" s="192"/>
      <c r="FM38" s="192"/>
      <c r="FN38" s="192"/>
      <c r="FO38" s="192"/>
      <c r="FP38" s="192"/>
      <c r="FQ38" s="192"/>
      <c r="FR38" s="192"/>
      <c r="FS38" s="192"/>
      <c r="FT38" s="192"/>
      <c r="FU38" s="192"/>
      <c r="FV38" s="192"/>
      <c r="FW38" s="192"/>
      <c r="FX38" s="192"/>
      <c r="FY38" s="192"/>
      <c r="FZ38" s="192"/>
      <c r="GA38" s="192"/>
      <c r="GB38" s="192"/>
      <c r="GC38" s="192"/>
      <c r="GD38" s="192"/>
      <c r="GE38" s="192"/>
      <c r="GF38" s="192"/>
      <c r="GG38" s="192"/>
      <c r="GH38" s="192"/>
      <c r="GI38" s="192"/>
      <c r="GJ38" s="192"/>
      <c r="GK38" s="192"/>
      <c r="GL38" s="192"/>
      <c r="GM38" s="192"/>
      <c r="GN38" s="192"/>
      <c r="GO38" s="192"/>
      <c r="GP38" s="192"/>
      <c r="GQ38" s="192"/>
      <c r="GR38" s="192"/>
      <c r="GS38" s="192"/>
      <c r="GT38" s="192"/>
      <c r="GU38" s="192"/>
      <c r="GV38" s="192"/>
      <c r="GW38" s="192"/>
      <c r="GX38" s="192"/>
      <c r="GY38" s="192"/>
      <c r="GZ38" s="192"/>
      <c r="HA38" s="192"/>
      <c r="HB38" s="192"/>
      <c r="HC38" s="192"/>
      <c r="HD38" s="192"/>
      <c r="HE38" s="192"/>
      <c r="HF38" s="192"/>
      <c r="HG38" s="192"/>
      <c r="HH38" s="192"/>
      <c r="HI38" s="192"/>
      <c r="HJ38" s="192"/>
      <c r="HK38" s="192"/>
      <c r="HL38" s="192"/>
      <c r="HM38" s="192"/>
      <c r="HN38" s="192"/>
      <c r="HO38" s="192"/>
      <c r="HP38" s="192"/>
      <c r="HQ38" s="192"/>
      <c r="HR38" s="192"/>
      <c r="HS38" s="192"/>
      <c r="HT38" s="192"/>
      <c r="HU38" s="192"/>
      <c r="HV38" s="192"/>
      <c r="HW38" s="192"/>
      <c r="HX38" s="192"/>
      <c r="HY38" s="192"/>
      <c r="HZ38" s="192"/>
      <c r="IA38" s="192"/>
      <c r="IB38" s="192"/>
      <c r="IC38" s="192"/>
      <c r="ID38" s="192"/>
      <c r="IE38" s="192"/>
      <c r="IF38" s="192"/>
      <c r="IG38" s="192"/>
      <c r="IH38" s="192"/>
      <c r="II38" s="192"/>
      <c r="IJ38" s="192"/>
      <c r="IK38" s="192"/>
      <c r="IL38" s="192"/>
      <c r="IM38" s="192"/>
      <c r="IN38" s="192"/>
      <c r="IO38" s="192"/>
      <c r="IP38" s="192"/>
      <c r="IQ38" s="192"/>
      <c r="IR38" s="192"/>
      <c r="IS38" s="192"/>
      <c r="IT38" s="192"/>
      <c r="IU38" s="192"/>
      <c r="IV38" s="192"/>
      <c r="IW38" s="192"/>
      <c r="IX38" s="192"/>
      <c r="IY38" s="192"/>
      <c r="IZ38" s="192"/>
      <c r="JA38" s="192"/>
      <c r="JB38" s="192"/>
      <c r="JC38" s="192"/>
      <c r="JD38" s="192"/>
      <c r="JE38" s="192"/>
      <c r="JF38" s="192"/>
      <c r="JG38" s="192"/>
      <c r="JH38" s="192"/>
      <c r="JI38" s="192"/>
      <c r="JJ38" s="192"/>
      <c r="JK38" s="192"/>
      <c r="JL38" s="192"/>
      <c r="JM38" s="192"/>
      <c r="JN38" s="192"/>
      <c r="JO38" s="192"/>
      <c r="JP38" s="192"/>
      <c r="JQ38" s="192"/>
      <c r="JR38" s="192"/>
      <c r="JS38" s="192"/>
      <c r="JT38" s="192"/>
      <c r="JU38" s="192"/>
      <c r="JV38" s="192"/>
    </row>
    <row r="39" spans="1:282" s="50" customFormat="1" x14ac:dyDescent="0.2">
      <c r="A39" s="88">
        <f>A30</f>
        <v>1</v>
      </c>
      <c r="B39" s="192" t="e">
        <f t="shared" ref="B39:C39" si="64">ROUNDUP(B16*0.85,)</f>
        <v>#REF!</v>
      </c>
      <c r="C39" s="192" t="e">
        <f t="shared" si="64"/>
        <v>#REF!</v>
      </c>
      <c r="D39" s="192" t="e">
        <f t="shared" ref="D39:BO39" si="65">ROUNDUP(D16*0.85,)</f>
        <v>#REF!</v>
      </c>
      <c r="E39" s="192" t="e">
        <f t="shared" si="65"/>
        <v>#REF!</v>
      </c>
      <c r="F39" s="192" t="e">
        <f t="shared" si="65"/>
        <v>#REF!</v>
      </c>
      <c r="G39" s="192" t="e">
        <f t="shared" si="65"/>
        <v>#REF!</v>
      </c>
      <c r="H39" s="192">
        <f t="shared" si="65"/>
        <v>30792</v>
      </c>
      <c r="I39" s="192">
        <f t="shared" si="65"/>
        <v>41884</v>
      </c>
      <c r="J39" s="192">
        <f t="shared" si="65"/>
        <v>41884</v>
      </c>
      <c r="K39" s="192">
        <f t="shared" si="65"/>
        <v>41884</v>
      </c>
      <c r="L39" s="192">
        <f t="shared" si="65"/>
        <v>36529</v>
      </c>
      <c r="M39" s="192">
        <f t="shared" si="65"/>
        <v>36529</v>
      </c>
      <c r="N39" s="192">
        <f t="shared" si="65"/>
        <v>36529</v>
      </c>
      <c r="O39" s="192">
        <f t="shared" si="65"/>
        <v>36529</v>
      </c>
      <c r="P39" s="192">
        <f t="shared" si="65"/>
        <v>36529</v>
      </c>
      <c r="Q39" s="192">
        <f t="shared" si="65"/>
        <v>36529</v>
      </c>
      <c r="R39" s="192">
        <f t="shared" si="65"/>
        <v>30180</v>
      </c>
      <c r="S39" s="192">
        <f t="shared" si="65"/>
        <v>17557</v>
      </c>
      <c r="T39" s="192">
        <f t="shared" si="65"/>
        <v>17557</v>
      </c>
      <c r="U39" s="192">
        <f t="shared" si="65"/>
        <v>17557</v>
      </c>
      <c r="V39" s="192">
        <f t="shared" si="65"/>
        <v>17557</v>
      </c>
      <c r="W39" s="192">
        <f t="shared" si="65"/>
        <v>17557</v>
      </c>
      <c r="X39" s="192">
        <f t="shared" si="65"/>
        <v>19087</v>
      </c>
      <c r="Y39" s="192">
        <f t="shared" si="65"/>
        <v>19087</v>
      </c>
      <c r="Z39" s="192">
        <f t="shared" si="65"/>
        <v>19087</v>
      </c>
      <c r="AA39" s="192">
        <f t="shared" si="65"/>
        <v>19087</v>
      </c>
      <c r="AB39" s="192">
        <f t="shared" si="65"/>
        <v>19087</v>
      </c>
      <c r="AC39" s="192">
        <f t="shared" si="65"/>
        <v>17557</v>
      </c>
      <c r="AD39" s="192">
        <f t="shared" si="65"/>
        <v>17557</v>
      </c>
      <c r="AE39" s="192">
        <f t="shared" si="65"/>
        <v>17557</v>
      </c>
      <c r="AF39" s="192">
        <f t="shared" si="65"/>
        <v>17557</v>
      </c>
      <c r="AG39" s="192">
        <f t="shared" si="65"/>
        <v>17557</v>
      </c>
      <c r="AH39" s="192">
        <f t="shared" si="65"/>
        <v>20617</v>
      </c>
      <c r="AI39" s="192">
        <f t="shared" si="65"/>
        <v>20617</v>
      </c>
      <c r="AJ39" s="192">
        <f t="shared" si="65"/>
        <v>20617</v>
      </c>
      <c r="AK39" s="192">
        <f t="shared" si="65"/>
        <v>20617</v>
      </c>
      <c r="AL39" s="192">
        <f t="shared" si="65"/>
        <v>20617</v>
      </c>
      <c r="AM39" s="192">
        <f t="shared" si="65"/>
        <v>22147</v>
      </c>
      <c r="AN39" s="192">
        <f t="shared" si="65"/>
        <v>24060</v>
      </c>
      <c r="AO39" s="192">
        <f t="shared" si="65"/>
        <v>24442</v>
      </c>
      <c r="AP39" s="192">
        <f t="shared" si="65"/>
        <v>24442</v>
      </c>
      <c r="AQ39" s="192">
        <f t="shared" si="65"/>
        <v>24442</v>
      </c>
      <c r="AR39" s="192">
        <f t="shared" si="65"/>
        <v>24442</v>
      </c>
      <c r="AS39" s="192">
        <f t="shared" si="65"/>
        <v>24442</v>
      </c>
      <c r="AT39" s="192">
        <f t="shared" si="65"/>
        <v>24442</v>
      </c>
      <c r="AU39" s="192">
        <f t="shared" si="65"/>
        <v>24442</v>
      </c>
      <c r="AV39" s="192">
        <f t="shared" si="65"/>
        <v>24442</v>
      </c>
      <c r="AW39" s="192">
        <f t="shared" si="65"/>
        <v>24442</v>
      </c>
      <c r="AX39" s="192">
        <f t="shared" si="65"/>
        <v>24442</v>
      </c>
      <c r="AY39" s="192">
        <f t="shared" si="65"/>
        <v>22912</v>
      </c>
      <c r="AZ39" s="192">
        <f t="shared" si="65"/>
        <v>22912</v>
      </c>
      <c r="BA39" s="192">
        <f t="shared" si="65"/>
        <v>24442</v>
      </c>
      <c r="BB39" s="192">
        <f t="shared" si="65"/>
        <v>24442</v>
      </c>
      <c r="BC39" s="192">
        <f t="shared" si="65"/>
        <v>25972</v>
      </c>
      <c r="BD39" s="192">
        <f t="shared" si="65"/>
        <v>27885</v>
      </c>
      <c r="BE39" s="192">
        <f t="shared" si="65"/>
        <v>27885</v>
      </c>
      <c r="BF39" s="192">
        <f t="shared" si="65"/>
        <v>27885</v>
      </c>
      <c r="BG39" s="192">
        <f t="shared" si="65"/>
        <v>27885</v>
      </c>
      <c r="BH39" s="192">
        <f t="shared" si="65"/>
        <v>29797</v>
      </c>
      <c r="BI39" s="192">
        <f t="shared" si="65"/>
        <v>32092</v>
      </c>
      <c r="BJ39" s="192">
        <f t="shared" si="65"/>
        <v>32092</v>
      </c>
      <c r="BK39" s="192">
        <f t="shared" si="65"/>
        <v>29797</v>
      </c>
      <c r="BL39" s="192">
        <f t="shared" si="65"/>
        <v>25972</v>
      </c>
      <c r="BM39" s="192">
        <f t="shared" si="65"/>
        <v>25972</v>
      </c>
      <c r="BN39" s="192">
        <f t="shared" si="65"/>
        <v>27885</v>
      </c>
      <c r="BO39" s="192">
        <f t="shared" si="65"/>
        <v>27885</v>
      </c>
      <c r="BP39" s="192">
        <f t="shared" ref="BP39:CU39" si="66">ROUNDUP(BP16*0.85,)</f>
        <v>21382</v>
      </c>
      <c r="BQ39" s="192">
        <f t="shared" si="66"/>
        <v>21726</v>
      </c>
      <c r="BR39" s="192">
        <f t="shared" si="66"/>
        <v>21726</v>
      </c>
      <c r="BS39" s="192">
        <f t="shared" si="66"/>
        <v>21726</v>
      </c>
      <c r="BT39" s="192">
        <f t="shared" si="66"/>
        <v>20579</v>
      </c>
      <c r="BU39" s="192">
        <f t="shared" si="66"/>
        <v>20579</v>
      </c>
      <c r="BV39" s="192">
        <f t="shared" si="66"/>
        <v>21726</v>
      </c>
      <c r="BW39" s="192">
        <f t="shared" si="66"/>
        <v>21726</v>
      </c>
      <c r="BX39" s="192">
        <f t="shared" si="66"/>
        <v>21726</v>
      </c>
      <c r="BY39" s="192">
        <f t="shared" si="66"/>
        <v>20579</v>
      </c>
      <c r="BZ39" s="192">
        <f t="shared" si="66"/>
        <v>20579</v>
      </c>
      <c r="CA39" s="192">
        <f t="shared" si="66"/>
        <v>20579</v>
      </c>
      <c r="CB39" s="192">
        <f t="shared" si="66"/>
        <v>20579</v>
      </c>
      <c r="CC39" s="192">
        <f t="shared" si="66"/>
        <v>20579</v>
      </c>
      <c r="CD39" s="192">
        <f t="shared" si="66"/>
        <v>20579</v>
      </c>
      <c r="CE39" s="192">
        <f t="shared" si="66"/>
        <v>20579</v>
      </c>
      <c r="CF39" s="192">
        <f t="shared" si="66"/>
        <v>20579</v>
      </c>
      <c r="CG39" s="192">
        <f t="shared" si="66"/>
        <v>20579</v>
      </c>
      <c r="CH39" s="192">
        <f t="shared" si="66"/>
        <v>20579</v>
      </c>
      <c r="CI39" s="192">
        <f t="shared" si="66"/>
        <v>20579</v>
      </c>
      <c r="CJ39" s="192">
        <f t="shared" si="66"/>
        <v>20579</v>
      </c>
      <c r="CK39" s="192">
        <f t="shared" si="66"/>
        <v>20579</v>
      </c>
      <c r="CL39" s="192">
        <f t="shared" si="66"/>
        <v>20579</v>
      </c>
      <c r="CM39" s="192">
        <f t="shared" si="66"/>
        <v>20579</v>
      </c>
      <c r="CN39" s="192">
        <f t="shared" si="66"/>
        <v>20579</v>
      </c>
      <c r="CO39" s="192">
        <f t="shared" si="66"/>
        <v>20579</v>
      </c>
      <c r="CP39" s="192">
        <f t="shared" si="66"/>
        <v>20579</v>
      </c>
      <c r="CQ39" s="192">
        <f t="shared" si="66"/>
        <v>20579</v>
      </c>
      <c r="CR39" s="192">
        <f t="shared" si="66"/>
        <v>20579</v>
      </c>
      <c r="CS39" s="192">
        <f t="shared" si="66"/>
        <v>20579</v>
      </c>
      <c r="CT39" s="192">
        <f t="shared" si="66"/>
        <v>20579</v>
      </c>
      <c r="CU39" s="192">
        <f t="shared" si="66"/>
        <v>20579</v>
      </c>
      <c r="CV39" s="192">
        <f t="shared" ref="CV39:DK39" si="67">ROUNDUP(CV16*0.85,)</f>
        <v>13503</v>
      </c>
      <c r="CW39" s="192">
        <f t="shared" si="67"/>
        <v>13503</v>
      </c>
      <c r="CX39" s="192">
        <f t="shared" si="67"/>
        <v>13885</v>
      </c>
      <c r="CY39" s="192">
        <f t="shared" si="67"/>
        <v>13885</v>
      </c>
      <c r="CZ39" s="192">
        <f t="shared" si="67"/>
        <v>13503</v>
      </c>
      <c r="DA39" s="192">
        <f t="shared" si="67"/>
        <v>13503</v>
      </c>
      <c r="DB39" s="192">
        <f t="shared" si="67"/>
        <v>13503</v>
      </c>
      <c r="DC39" s="192">
        <f t="shared" si="67"/>
        <v>13503</v>
      </c>
      <c r="DD39" s="192">
        <f t="shared" si="67"/>
        <v>13503</v>
      </c>
      <c r="DE39" s="192">
        <f t="shared" si="67"/>
        <v>13885</v>
      </c>
      <c r="DF39" s="192">
        <f t="shared" si="67"/>
        <v>13885</v>
      </c>
      <c r="DG39" s="192">
        <f t="shared" si="67"/>
        <v>13503</v>
      </c>
      <c r="DH39" s="192">
        <f t="shared" si="67"/>
        <v>13503</v>
      </c>
      <c r="DI39" s="192">
        <f t="shared" si="67"/>
        <v>13503</v>
      </c>
      <c r="DJ39" s="192">
        <f t="shared" si="67"/>
        <v>12738</v>
      </c>
      <c r="DK39" s="192">
        <f t="shared" si="67"/>
        <v>12738</v>
      </c>
      <c r="DL39" s="192">
        <f t="shared" ref="DL39:DY39" si="68">ROUNDUP(DL16*0.85,)</f>
        <v>13273</v>
      </c>
      <c r="DM39" s="192">
        <f t="shared" si="68"/>
        <v>13273</v>
      </c>
      <c r="DN39" s="192">
        <f t="shared" si="68"/>
        <v>12738</v>
      </c>
      <c r="DO39" s="192">
        <f t="shared" si="68"/>
        <v>12738</v>
      </c>
      <c r="DP39" s="192">
        <f t="shared" si="68"/>
        <v>12738</v>
      </c>
      <c r="DQ39" s="192">
        <f t="shared" si="68"/>
        <v>12738</v>
      </c>
      <c r="DR39" s="192">
        <f t="shared" si="68"/>
        <v>12738</v>
      </c>
      <c r="DS39" s="192">
        <f t="shared" si="68"/>
        <v>13273</v>
      </c>
      <c r="DT39" s="192">
        <f t="shared" si="68"/>
        <v>13273</v>
      </c>
      <c r="DU39" s="192">
        <f t="shared" si="68"/>
        <v>12738</v>
      </c>
      <c r="DV39" s="192">
        <f t="shared" si="68"/>
        <v>12738</v>
      </c>
      <c r="DW39" s="192">
        <f t="shared" si="68"/>
        <v>12738</v>
      </c>
      <c r="DX39" s="192">
        <f t="shared" si="68"/>
        <v>12738</v>
      </c>
      <c r="DY39" s="192">
        <f t="shared" si="68"/>
        <v>13503</v>
      </c>
      <c r="DZ39" s="192">
        <f t="shared" ref="DZ39:GK39" si="69">ROUNDUP(DZ16*0.85,)</f>
        <v>13273</v>
      </c>
      <c r="EA39" s="192">
        <f t="shared" si="69"/>
        <v>13273</v>
      </c>
      <c r="EB39" s="192">
        <f t="shared" si="69"/>
        <v>13273</v>
      </c>
      <c r="EC39" s="192">
        <f t="shared" si="69"/>
        <v>12355</v>
      </c>
      <c r="ED39" s="192">
        <f t="shared" si="69"/>
        <v>12355</v>
      </c>
      <c r="EE39" s="192">
        <f t="shared" si="69"/>
        <v>12355</v>
      </c>
      <c r="EF39" s="192">
        <f t="shared" si="69"/>
        <v>12355</v>
      </c>
      <c r="EG39" s="192">
        <f t="shared" si="69"/>
        <v>12355</v>
      </c>
      <c r="EH39" s="192">
        <f t="shared" si="69"/>
        <v>13273</v>
      </c>
      <c r="EI39" s="192">
        <f t="shared" si="69"/>
        <v>13273</v>
      </c>
      <c r="EJ39" s="192">
        <f t="shared" si="69"/>
        <v>13273</v>
      </c>
      <c r="EK39" s="192">
        <f t="shared" si="69"/>
        <v>12126</v>
      </c>
      <c r="EL39" s="192">
        <f t="shared" si="69"/>
        <v>12126</v>
      </c>
      <c r="EM39" s="192">
        <f t="shared" si="69"/>
        <v>12126</v>
      </c>
      <c r="EN39" s="192">
        <f t="shared" si="69"/>
        <v>12355</v>
      </c>
      <c r="EO39" s="192">
        <f t="shared" si="69"/>
        <v>12355</v>
      </c>
      <c r="EP39" s="192">
        <f t="shared" si="69"/>
        <v>12126</v>
      </c>
      <c r="EQ39" s="192">
        <f t="shared" si="69"/>
        <v>12126</v>
      </c>
      <c r="ER39" s="192">
        <f t="shared" si="69"/>
        <v>12126</v>
      </c>
      <c r="ES39" s="192">
        <f t="shared" si="69"/>
        <v>12126</v>
      </c>
      <c r="ET39" s="192">
        <f t="shared" si="69"/>
        <v>12126</v>
      </c>
      <c r="EU39" s="192">
        <f t="shared" si="69"/>
        <v>12355</v>
      </c>
      <c r="EV39" s="192">
        <f t="shared" si="69"/>
        <v>12355</v>
      </c>
      <c r="EW39" s="192">
        <f t="shared" si="69"/>
        <v>12126</v>
      </c>
      <c r="EX39" s="192">
        <f t="shared" si="69"/>
        <v>12126</v>
      </c>
      <c r="EY39" s="192">
        <f t="shared" si="69"/>
        <v>12126</v>
      </c>
      <c r="EZ39" s="192">
        <f t="shared" si="69"/>
        <v>12126</v>
      </c>
      <c r="FA39" s="192">
        <f t="shared" si="69"/>
        <v>12126</v>
      </c>
      <c r="FB39" s="192">
        <f t="shared" si="69"/>
        <v>12355</v>
      </c>
      <c r="FC39" s="192">
        <f t="shared" si="69"/>
        <v>12355</v>
      </c>
      <c r="FD39" s="192">
        <f t="shared" si="69"/>
        <v>13503</v>
      </c>
      <c r="FE39" s="192">
        <f t="shared" si="69"/>
        <v>12355</v>
      </c>
      <c r="FF39" s="192">
        <f t="shared" si="69"/>
        <v>12355</v>
      </c>
      <c r="FG39" s="192">
        <f t="shared" si="69"/>
        <v>12355</v>
      </c>
      <c r="FH39" s="192">
        <f t="shared" si="69"/>
        <v>12355</v>
      </c>
      <c r="FI39" s="192">
        <f t="shared" si="69"/>
        <v>18093</v>
      </c>
      <c r="FJ39" s="192">
        <f t="shared" si="69"/>
        <v>18093</v>
      </c>
      <c r="FK39" s="192">
        <f t="shared" si="69"/>
        <v>18093</v>
      </c>
      <c r="FL39" s="192">
        <f t="shared" si="69"/>
        <v>18093</v>
      </c>
      <c r="FM39" s="192">
        <f t="shared" si="69"/>
        <v>18093</v>
      </c>
      <c r="FN39" s="192">
        <f t="shared" si="69"/>
        <v>18093</v>
      </c>
      <c r="FO39" s="192">
        <f t="shared" si="69"/>
        <v>18093</v>
      </c>
      <c r="FP39" s="192">
        <f t="shared" si="69"/>
        <v>18093</v>
      </c>
      <c r="FQ39" s="192">
        <f t="shared" si="69"/>
        <v>18093</v>
      </c>
      <c r="FR39" s="192">
        <f t="shared" si="69"/>
        <v>18093</v>
      </c>
      <c r="FS39" s="192">
        <f t="shared" si="69"/>
        <v>18093</v>
      </c>
      <c r="FT39" s="192">
        <f t="shared" si="69"/>
        <v>18093</v>
      </c>
      <c r="FU39" s="192">
        <f t="shared" si="69"/>
        <v>18093</v>
      </c>
      <c r="FV39" s="192">
        <f t="shared" si="69"/>
        <v>18093</v>
      </c>
      <c r="FW39" s="192">
        <f t="shared" si="69"/>
        <v>18093</v>
      </c>
      <c r="FX39" s="192">
        <f t="shared" si="69"/>
        <v>18093</v>
      </c>
      <c r="FY39" s="192">
        <f t="shared" si="69"/>
        <v>18093</v>
      </c>
      <c r="FZ39" s="192">
        <f t="shared" si="69"/>
        <v>18093</v>
      </c>
      <c r="GA39" s="192">
        <f t="shared" si="69"/>
        <v>18093</v>
      </c>
      <c r="GB39" s="192">
        <f t="shared" si="69"/>
        <v>18093</v>
      </c>
      <c r="GC39" s="192">
        <f t="shared" si="69"/>
        <v>18093</v>
      </c>
      <c r="GD39" s="192">
        <f t="shared" si="69"/>
        <v>18093</v>
      </c>
      <c r="GE39" s="192">
        <f t="shared" si="69"/>
        <v>18093</v>
      </c>
      <c r="GF39" s="192">
        <f t="shared" si="69"/>
        <v>18093</v>
      </c>
      <c r="GG39" s="192">
        <f t="shared" si="69"/>
        <v>12355</v>
      </c>
      <c r="GH39" s="192">
        <f t="shared" si="69"/>
        <v>12355</v>
      </c>
      <c r="GI39" s="192">
        <f t="shared" si="69"/>
        <v>19546</v>
      </c>
      <c r="GJ39" s="192">
        <f t="shared" si="69"/>
        <v>19546</v>
      </c>
      <c r="GK39" s="192">
        <f t="shared" si="69"/>
        <v>19546</v>
      </c>
      <c r="GL39" s="192">
        <f t="shared" ref="GL39:IW39" si="70">ROUNDUP(GL16*0.85,)</f>
        <v>19546</v>
      </c>
      <c r="GM39" s="192">
        <f t="shared" si="70"/>
        <v>19546</v>
      </c>
      <c r="GN39" s="192">
        <f t="shared" si="70"/>
        <v>19546</v>
      </c>
      <c r="GO39" s="192">
        <f t="shared" si="70"/>
        <v>19546</v>
      </c>
      <c r="GP39" s="192">
        <f t="shared" si="70"/>
        <v>19546</v>
      </c>
      <c r="GQ39" s="192">
        <f t="shared" si="70"/>
        <v>19546</v>
      </c>
      <c r="GR39" s="192">
        <f t="shared" si="70"/>
        <v>19546</v>
      </c>
      <c r="GS39" s="192">
        <f t="shared" si="70"/>
        <v>14956</v>
      </c>
      <c r="GT39" s="192">
        <f t="shared" si="70"/>
        <v>14956</v>
      </c>
      <c r="GU39" s="192">
        <f t="shared" si="70"/>
        <v>14956</v>
      </c>
      <c r="GV39" s="192">
        <f t="shared" si="70"/>
        <v>14956</v>
      </c>
      <c r="GW39" s="192">
        <f t="shared" si="70"/>
        <v>15339</v>
      </c>
      <c r="GX39" s="192">
        <f t="shared" si="70"/>
        <v>15339</v>
      </c>
      <c r="GY39" s="192">
        <f t="shared" si="70"/>
        <v>16257</v>
      </c>
      <c r="GZ39" s="192">
        <f t="shared" si="70"/>
        <v>16257</v>
      </c>
      <c r="HA39" s="192">
        <f t="shared" si="70"/>
        <v>15339</v>
      </c>
      <c r="HB39" s="192">
        <f t="shared" si="70"/>
        <v>15339</v>
      </c>
      <c r="HC39" s="192">
        <f t="shared" si="70"/>
        <v>15339</v>
      </c>
      <c r="HD39" s="192">
        <f t="shared" si="70"/>
        <v>15339</v>
      </c>
      <c r="HE39" s="192">
        <f t="shared" si="70"/>
        <v>15339</v>
      </c>
      <c r="HF39" s="192">
        <f t="shared" si="70"/>
        <v>16257</v>
      </c>
      <c r="HG39" s="192">
        <f t="shared" si="70"/>
        <v>16257</v>
      </c>
      <c r="HH39" s="192">
        <f t="shared" si="70"/>
        <v>15339</v>
      </c>
      <c r="HI39" s="192">
        <f t="shared" si="70"/>
        <v>15339</v>
      </c>
      <c r="HJ39" s="192">
        <f t="shared" si="70"/>
        <v>15339</v>
      </c>
      <c r="HK39" s="192">
        <f t="shared" si="70"/>
        <v>15339</v>
      </c>
      <c r="HL39" s="192">
        <f t="shared" si="70"/>
        <v>15339</v>
      </c>
      <c r="HM39" s="192">
        <f t="shared" si="70"/>
        <v>13503</v>
      </c>
      <c r="HN39" s="192">
        <f t="shared" si="70"/>
        <v>16257</v>
      </c>
      <c r="HO39" s="192">
        <f t="shared" si="70"/>
        <v>15339</v>
      </c>
      <c r="HP39" s="192">
        <f t="shared" si="70"/>
        <v>15339</v>
      </c>
      <c r="HQ39" s="192">
        <f t="shared" si="70"/>
        <v>15339</v>
      </c>
      <c r="HR39" s="192">
        <f t="shared" si="70"/>
        <v>15339</v>
      </c>
      <c r="HS39" s="192">
        <f t="shared" si="70"/>
        <v>15339</v>
      </c>
      <c r="HT39" s="192">
        <f t="shared" si="70"/>
        <v>16257</v>
      </c>
      <c r="HU39" s="192">
        <f t="shared" si="70"/>
        <v>16257</v>
      </c>
      <c r="HV39" s="192">
        <f t="shared" si="70"/>
        <v>15339</v>
      </c>
      <c r="HW39" s="192">
        <f t="shared" si="70"/>
        <v>15339</v>
      </c>
      <c r="HX39" s="192">
        <f t="shared" si="70"/>
        <v>15339</v>
      </c>
      <c r="HY39" s="192">
        <f t="shared" si="70"/>
        <v>15339</v>
      </c>
      <c r="HZ39" s="192">
        <f t="shared" si="70"/>
        <v>15339</v>
      </c>
      <c r="IA39" s="192">
        <f t="shared" si="70"/>
        <v>16257</v>
      </c>
      <c r="IB39" s="192">
        <f t="shared" si="70"/>
        <v>16257</v>
      </c>
      <c r="IC39" s="192">
        <f t="shared" si="70"/>
        <v>15339</v>
      </c>
      <c r="ID39" s="192">
        <f t="shared" si="70"/>
        <v>15339</v>
      </c>
      <c r="IE39" s="192">
        <f t="shared" si="70"/>
        <v>15339</v>
      </c>
      <c r="IF39" s="192">
        <f t="shared" si="70"/>
        <v>15339</v>
      </c>
      <c r="IG39" s="192">
        <f t="shared" si="70"/>
        <v>15339</v>
      </c>
      <c r="IH39" s="192">
        <f t="shared" si="70"/>
        <v>16257</v>
      </c>
      <c r="II39" s="192">
        <f t="shared" si="70"/>
        <v>16257</v>
      </c>
      <c r="IJ39" s="192">
        <f t="shared" si="70"/>
        <v>13885</v>
      </c>
      <c r="IK39" s="192">
        <f t="shared" si="70"/>
        <v>13885</v>
      </c>
      <c r="IL39" s="192">
        <f t="shared" si="70"/>
        <v>13885</v>
      </c>
      <c r="IM39" s="192">
        <f t="shared" si="70"/>
        <v>13885</v>
      </c>
      <c r="IN39" s="192">
        <f t="shared" si="70"/>
        <v>13885</v>
      </c>
      <c r="IO39" s="192">
        <f t="shared" si="70"/>
        <v>15339</v>
      </c>
      <c r="IP39" s="192">
        <f t="shared" si="70"/>
        <v>15339</v>
      </c>
      <c r="IQ39" s="192">
        <f t="shared" si="70"/>
        <v>13503</v>
      </c>
      <c r="IR39" s="192">
        <f t="shared" si="70"/>
        <v>13503</v>
      </c>
      <c r="IS39" s="192">
        <f t="shared" si="70"/>
        <v>13503</v>
      </c>
      <c r="IT39" s="192">
        <f t="shared" si="70"/>
        <v>13503</v>
      </c>
      <c r="IU39" s="192">
        <f t="shared" si="70"/>
        <v>13503</v>
      </c>
      <c r="IV39" s="192">
        <f t="shared" si="70"/>
        <v>15339</v>
      </c>
      <c r="IW39" s="192">
        <f t="shared" si="70"/>
        <v>15339</v>
      </c>
      <c r="IX39" s="192">
        <f t="shared" ref="IX39:JV39" si="71">ROUNDUP(IX16*0.85,)</f>
        <v>13503</v>
      </c>
      <c r="IY39" s="192">
        <f t="shared" si="71"/>
        <v>13503</v>
      </c>
      <c r="IZ39" s="192">
        <f t="shared" si="71"/>
        <v>13503</v>
      </c>
      <c r="JA39" s="192">
        <f t="shared" si="71"/>
        <v>13503</v>
      </c>
      <c r="JB39" s="192">
        <f t="shared" si="71"/>
        <v>13503</v>
      </c>
      <c r="JC39" s="192">
        <f t="shared" si="71"/>
        <v>15339</v>
      </c>
      <c r="JD39" s="192">
        <f t="shared" si="71"/>
        <v>15339</v>
      </c>
      <c r="JE39" s="192">
        <f t="shared" si="71"/>
        <v>13503</v>
      </c>
      <c r="JF39" s="192">
        <f t="shared" si="71"/>
        <v>13503</v>
      </c>
      <c r="JG39" s="192">
        <f t="shared" si="71"/>
        <v>13503</v>
      </c>
      <c r="JH39" s="192">
        <f t="shared" si="71"/>
        <v>13503</v>
      </c>
      <c r="JI39" s="192">
        <f t="shared" si="71"/>
        <v>13503</v>
      </c>
      <c r="JJ39" s="192">
        <f t="shared" si="71"/>
        <v>15339</v>
      </c>
      <c r="JK39" s="192">
        <f t="shared" si="71"/>
        <v>15339</v>
      </c>
      <c r="JL39" s="192">
        <f t="shared" si="71"/>
        <v>13503</v>
      </c>
      <c r="JM39" s="192">
        <f t="shared" si="71"/>
        <v>13503</v>
      </c>
      <c r="JN39" s="192">
        <f t="shared" si="71"/>
        <v>13503</v>
      </c>
      <c r="JO39" s="192">
        <f t="shared" si="71"/>
        <v>13503</v>
      </c>
      <c r="JP39" s="192">
        <f t="shared" si="71"/>
        <v>13503</v>
      </c>
      <c r="JQ39" s="192">
        <f t="shared" si="71"/>
        <v>15339</v>
      </c>
      <c r="JR39" s="192">
        <f t="shared" si="71"/>
        <v>15339</v>
      </c>
      <c r="JS39" s="192">
        <f t="shared" si="71"/>
        <v>14421</v>
      </c>
      <c r="JT39" s="192">
        <f t="shared" si="71"/>
        <v>14421</v>
      </c>
      <c r="JU39" s="192">
        <f t="shared" si="71"/>
        <v>14421</v>
      </c>
      <c r="JV39" s="192">
        <f t="shared" si="71"/>
        <v>14421</v>
      </c>
    </row>
    <row r="40" spans="1:282" s="50" customFormat="1" x14ac:dyDescent="0.2">
      <c r="A40" s="88">
        <f>A31</f>
        <v>2</v>
      </c>
      <c r="B40" s="192" t="e">
        <f t="shared" ref="B40:C40" si="72">ROUNDUP(B17*0.85,)</f>
        <v>#REF!</v>
      </c>
      <c r="C40" s="192" t="e">
        <f t="shared" si="72"/>
        <v>#REF!</v>
      </c>
      <c r="D40" s="192" t="e">
        <f t="shared" ref="D40:BO40" si="73">ROUNDUP(D17*0.85,)</f>
        <v>#REF!</v>
      </c>
      <c r="E40" s="192" t="e">
        <f t="shared" si="73"/>
        <v>#REF!</v>
      </c>
      <c r="F40" s="192" t="e">
        <f t="shared" si="73"/>
        <v>#REF!</v>
      </c>
      <c r="G40" s="192" t="e">
        <f t="shared" si="73"/>
        <v>#REF!</v>
      </c>
      <c r="H40" s="192">
        <f t="shared" si="73"/>
        <v>32513</v>
      </c>
      <c r="I40" s="192">
        <f t="shared" si="73"/>
        <v>43605</v>
      </c>
      <c r="J40" s="192">
        <f t="shared" si="73"/>
        <v>43605</v>
      </c>
      <c r="K40" s="192">
        <f t="shared" si="73"/>
        <v>43605</v>
      </c>
      <c r="L40" s="192">
        <f t="shared" si="73"/>
        <v>38250</v>
      </c>
      <c r="M40" s="192">
        <f t="shared" si="73"/>
        <v>38250</v>
      </c>
      <c r="N40" s="192">
        <f t="shared" si="73"/>
        <v>38250</v>
      </c>
      <c r="O40" s="192">
        <f t="shared" si="73"/>
        <v>38250</v>
      </c>
      <c r="P40" s="192">
        <f t="shared" si="73"/>
        <v>38250</v>
      </c>
      <c r="Q40" s="192">
        <f t="shared" si="73"/>
        <v>38250</v>
      </c>
      <c r="R40" s="192">
        <f t="shared" si="73"/>
        <v>31671</v>
      </c>
      <c r="S40" s="192">
        <f t="shared" si="73"/>
        <v>19049</v>
      </c>
      <c r="T40" s="192">
        <f t="shared" si="73"/>
        <v>19049</v>
      </c>
      <c r="U40" s="192">
        <f t="shared" si="73"/>
        <v>19049</v>
      </c>
      <c r="V40" s="192">
        <f t="shared" si="73"/>
        <v>19049</v>
      </c>
      <c r="W40" s="192">
        <f t="shared" si="73"/>
        <v>19049</v>
      </c>
      <c r="X40" s="192">
        <f t="shared" si="73"/>
        <v>20579</v>
      </c>
      <c r="Y40" s="192">
        <f t="shared" si="73"/>
        <v>20579</v>
      </c>
      <c r="Z40" s="192">
        <f t="shared" si="73"/>
        <v>20579</v>
      </c>
      <c r="AA40" s="192">
        <f t="shared" si="73"/>
        <v>20579</v>
      </c>
      <c r="AB40" s="192">
        <f t="shared" si="73"/>
        <v>20579</v>
      </c>
      <c r="AC40" s="192">
        <f t="shared" si="73"/>
        <v>19049</v>
      </c>
      <c r="AD40" s="192">
        <f t="shared" si="73"/>
        <v>19049</v>
      </c>
      <c r="AE40" s="192">
        <f t="shared" si="73"/>
        <v>19049</v>
      </c>
      <c r="AF40" s="192">
        <f t="shared" si="73"/>
        <v>19049</v>
      </c>
      <c r="AG40" s="192">
        <f t="shared" si="73"/>
        <v>19049</v>
      </c>
      <c r="AH40" s="192">
        <f t="shared" si="73"/>
        <v>22109</v>
      </c>
      <c r="AI40" s="192">
        <f t="shared" si="73"/>
        <v>22109</v>
      </c>
      <c r="AJ40" s="192">
        <f t="shared" si="73"/>
        <v>22109</v>
      </c>
      <c r="AK40" s="192">
        <f t="shared" si="73"/>
        <v>22109</v>
      </c>
      <c r="AL40" s="192">
        <f t="shared" si="73"/>
        <v>22109</v>
      </c>
      <c r="AM40" s="192">
        <f t="shared" si="73"/>
        <v>23639</v>
      </c>
      <c r="AN40" s="192">
        <f t="shared" si="73"/>
        <v>25551</v>
      </c>
      <c r="AO40" s="192">
        <f t="shared" si="73"/>
        <v>25934</v>
      </c>
      <c r="AP40" s="192">
        <f t="shared" si="73"/>
        <v>25934</v>
      </c>
      <c r="AQ40" s="192">
        <f t="shared" si="73"/>
        <v>25934</v>
      </c>
      <c r="AR40" s="192">
        <f t="shared" si="73"/>
        <v>25934</v>
      </c>
      <c r="AS40" s="192">
        <f t="shared" si="73"/>
        <v>25934</v>
      </c>
      <c r="AT40" s="192">
        <f t="shared" si="73"/>
        <v>25934</v>
      </c>
      <c r="AU40" s="192">
        <f t="shared" si="73"/>
        <v>25934</v>
      </c>
      <c r="AV40" s="192">
        <f t="shared" si="73"/>
        <v>25934</v>
      </c>
      <c r="AW40" s="192">
        <f t="shared" si="73"/>
        <v>25934</v>
      </c>
      <c r="AX40" s="192">
        <f t="shared" si="73"/>
        <v>25934</v>
      </c>
      <c r="AY40" s="192">
        <f t="shared" si="73"/>
        <v>24404</v>
      </c>
      <c r="AZ40" s="192">
        <f t="shared" si="73"/>
        <v>24404</v>
      </c>
      <c r="BA40" s="192">
        <f t="shared" si="73"/>
        <v>25934</v>
      </c>
      <c r="BB40" s="192">
        <f t="shared" si="73"/>
        <v>25934</v>
      </c>
      <c r="BC40" s="192">
        <f t="shared" si="73"/>
        <v>27464</v>
      </c>
      <c r="BD40" s="192">
        <f t="shared" si="73"/>
        <v>29376</v>
      </c>
      <c r="BE40" s="192">
        <f t="shared" si="73"/>
        <v>29376</v>
      </c>
      <c r="BF40" s="192">
        <f t="shared" si="73"/>
        <v>29376</v>
      </c>
      <c r="BG40" s="192">
        <f t="shared" si="73"/>
        <v>29376</v>
      </c>
      <c r="BH40" s="192">
        <f t="shared" si="73"/>
        <v>31289</v>
      </c>
      <c r="BI40" s="192">
        <f t="shared" si="73"/>
        <v>33584</v>
      </c>
      <c r="BJ40" s="192">
        <f t="shared" si="73"/>
        <v>33584</v>
      </c>
      <c r="BK40" s="192">
        <f t="shared" si="73"/>
        <v>31289</v>
      </c>
      <c r="BL40" s="192">
        <f t="shared" si="73"/>
        <v>27464</v>
      </c>
      <c r="BM40" s="192">
        <f t="shared" si="73"/>
        <v>27464</v>
      </c>
      <c r="BN40" s="192">
        <f t="shared" si="73"/>
        <v>29376</v>
      </c>
      <c r="BO40" s="192">
        <f t="shared" si="73"/>
        <v>29376</v>
      </c>
      <c r="BP40" s="192">
        <f t="shared" ref="BP40:CU40" si="74">ROUNDUP(BP17*0.85,)</f>
        <v>22874</v>
      </c>
      <c r="BQ40" s="192">
        <f t="shared" si="74"/>
        <v>23218</v>
      </c>
      <c r="BR40" s="192">
        <f t="shared" si="74"/>
        <v>23218</v>
      </c>
      <c r="BS40" s="192">
        <f t="shared" si="74"/>
        <v>23218</v>
      </c>
      <c r="BT40" s="192">
        <f t="shared" si="74"/>
        <v>22071</v>
      </c>
      <c r="BU40" s="192">
        <f t="shared" si="74"/>
        <v>22071</v>
      </c>
      <c r="BV40" s="192">
        <f t="shared" si="74"/>
        <v>23218</v>
      </c>
      <c r="BW40" s="192">
        <f t="shared" si="74"/>
        <v>23218</v>
      </c>
      <c r="BX40" s="192">
        <f t="shared" si="74"/>
        <v>23218</v>
      </c>
      <c r="BY40" s="192">
        <f t="shared" si="74"/>
        <v>22071</v>
      </c>
      <c r="BZ40" s="192">
        <f t="shared" si="74"/>
        <v>22071</v>
      </c>
      <c r="CA40" s="192">
        <f t="shared" si="74"/>
        <v>22071</v>
      </c>
      <c r="CB40" s="192">
        <f t="shared" si="74"/>
        <v>22071</v>
      </c>
      <c r="CC40" s="192">
        <f t="shared" si="74"/>
        <v>22071</v>
      </c>
      <c r="CD40" s="192">
        <f t="shared" si="74"/>
        <v>22071</v>
      </c>
      <c r="CE40" s="192">
        <f t="shared" si="74"/>
        <v>22071</v>
      </c>
      <c r="CF40" s="192">
        <f t="shared" si="74"/>
        <v>22071</v>
      </c>
      <c r="CG40" s="192">
        <f t="shared" si="74"/>
        <v>22071</v>
      </c>
      <c r="CH40" s="192">
        <f t="shared" si="74"/>
        <v>22071</v>
      </c>
      <c r="CI40" s="192">
        <f t="shared" si="74"/>
        <v>22071</v>
      </c>
      <c r="CJ40" s="192">
        <f t="shared" si="74"/>
        <v>22071</v>
      </c>
      <c r="CK40" s="192">
        <f t="shared" si="74"/>
        <v>22071</v>
      </c>
      <c r="CL40" s="192">
        <f t="shared" si="74"/>
        <v>22071</v>
      </c>
      <c r="CM40" s="192">
        <f t="shared" si="74"/>
        <v>22071</v>
      </c>
      <c r="CN40" s="192">
        <f t="shared" si="74"/>
        <v>22071</v>
      </c>
      <c r="CO40" s="192">
        <f t="shared" si="74"/>
        <v>22071</v>
      </c>
      <c r="CP40" s="192">
        <f t="shared" si="74"/>
        <v>22071</v>
      </c>
      <c r="CQ40" s="192">
        <f t="shared" si="74"/>
        <v>22071</v>
      </c>
      <c r="CR40" s="192">
        <f t="shared" si="74"/>
        <v>22071</v>
      </c>
      <c r="CS40" s="192">
        <f t="shared" si="74"/>
        <v>22071</v>
      </c>
      <c r="CT40" s="192">
        <f t="shared" si="74"/>
        <v>22071</v>
      </c>
      <c r="CU40" s="192">
        <f t="shared" si="74"/>
        <v>22071</v>
      </c>
      <c r="CV40" s="192">
        <f t="shared" ref="CV40:DK40" si="75">ROUNDUP(CV17*0.85,)</f>
        <v>14918</v>
      </c>
      <c r="CW40" s="192">
        <f t="shared" si="75"/>
        <v>14918</v>
      </c>
      <c r="CX40" s="192">
        <f t="shared" si="75"/>
        <v>15300</v>
      </c>
      <c r="CY40" s="192">
        <f t="shared" si="75"/>
        <v>15300</v>
      </c>
      <c r="CZ40" s="192">
        <f t="shared" si="75"/>
        <v>14918</v>
      </c>
      <c r="DA40" s="192">
        <f t="shared" si="75"/>
        <v>14918</v>
      </c>
      <c r="DB40" s="192">
        <f t="shared" si="75"/>
        <v>14918</v>
      </c>
      <c r="DC40" s="192">
        <f t="shared" si="75"/>
        <v>14918</v>
      </c>
      <c r="DD40" s="192">
        <f t="shared" si="75"/>
        <v>14918</v>
      </c>
      <c r="DE40" s="192">
        <f t="shared" si="75"/>
        <v>15300</v>
      </c>
      <c r="DF40" s="192">
        <f t="shared" si="75"/>
        <v>15300</v>
      </c>
      <c r="DG40" s="192">
        <f t="shared" si="75"/>
        <v>14918</v>
      </c>
      <c r="DH40" s="192">
        <f t="shared" si="75"/>
        <v>14918</v>
      </c>
      <c r="DI40" s="192">
        <f t="shared" si="75"/>
        <v>14918</v>
      </c>
      <c r="DJ40" s="192">
        <f t="shared" si="75"/>
        <v>14153</v>
      </c>
      <c r="DK40" s="192">
        <f t="shared" si="75"/>
        <v>14153</v>
      </c>
      <c r="DL40" s="192">
        <f t="shared" ref="DL40:DY40" si="76">ROUNDUP(DL17*0.85,)</f>
        <v>14688</v>
      </c>
      <c r="DM40" s="192">
        <f t="shared" si="76"/>
        <v>14688</v>
      </c>
      <c r="DN40" s="192">
        <f t="shared" si="76"/>
        <v>14153</v>
      </c>
      <c r="DO40" s="192">
        <f t="shared" si="76"/>
        <v>14153</v>
      </c>
      <c r="DP40" s="192">
        <f t="shared" si="76"/>
        <v>14153</v>
      </c>
      <c r="DQ40" s="192">
        <f t="shared" si="76"/>
        <v>14153</v>
      </c>
      <c r="DR40" s="192">
        <f t="shared" si="76"/>
        <v>14153</v>
      </c>
      <c r="DS40" s="192">
        <f t="shared" si="76"/>
        <v>14688</v>
      </c>
      <c r="DT40" s="192">
        <f t="shared" si="76"/>
        <v>14688</v>
      </c>
      <c r="DU40" s="192">
        <f t="shared" si="76"/>
        <v>14153</v>
      </c>
      <c r="DV40" s="192">
        <f t="shared" si="76"/>
        <v>14153</v>
      </c>
      <c r="DW40" s="192">
        <f t="shared" si="76"/>
        <v>14153</v>
      </c>
      <c r="DX40" s="192">
        <f t="shared" si="76"/>
        <v>14153</v>
      </c>
      <c r="DY40" s="192">
        <f t="shared" si="76"/>
        <v>14918</v>
      </c>
      <c r="DZ40" s="192">
        <f t="shared" ref="DZ40:GK40" si="77">ROUNDUP(DZ17*0.85,)</f>
        <v>14688</v>
      </c>
      <c r="EA40" s="192">
        <f t="shared" si="77"/>
        <v>14688</v>
      </c>
      <c r="EB40" s="192">
        <f t="shared" si="77"/>
        <v>14688</v>
      </c>
      <c r="EC40" s="192">
        <f t="shared" si="77"/>
        <v>13770</v>
      </c>
      <c r="ED40" s="192">
        <f t="shared" si="77"/>
        <v>13770</v>
      </c>
      <c r="EE40" s="192">
        <f t="shared" si="77"/>
        <v>13770</v>
      </c>
      <c r="EF40" s="192">
        <f t="shared" si="77"/>
        <v>13770</v>
      </c>
      <c r="EG40" s="192">
        <f t="shared" si="77"/>
        <v>13770</v>
      </c>
      <c r="EH40" s="192">
        <f t="shared" si="77"/>
        <v>14688</v>
      </c>
      <c r="EI40" s="192">
        <f t="shared" si="77"/>
        <v>14688</v>
      </c>
      <c r="EJ40" s="192">
        <f t="shared" si="77"/>
        <v>14688</v>
      </c>
      <c r="EK40" s="192">
        <f t="shared" si="77"/>
        <v>13541</v>
      </c>
      <c r="EL40" s="192">
        <f t="shared" si="77"/>
        <v>13541</v>
      </c>
      <c r="EM40" s="192">
        <f t="shared" si="77"/>
        <v>13541</v>
      </c>
      <c r="EN40" s="192">
        <f t="shared" si="77"/>
        <v>13770</v>
      </c>
      <c r="EO40" s="192">
        <f t="shared" si="77"/>
        <v>13770</v>
      </c>
      <c r="EP40" s="192">
        <f t="shared" si="77"/>
        <v>13541</v>
      </c>
      <c r="EQ40" s="192">
        <f t="shared" si="77"/>
        <v>13541</v>
      </c>
      <c r="ER40" s="192">
        <f t="shared" si="77"/>
        <v>13541</v>
      </c>
      <c r="ES40" s="192">
        <f t="shared" si="77"/>
        <v>13541</v>
      </c>
      <c r="ET40" s="192">
        <f t="shared" si="77"/>
        <v>13541</v>
      </c>
      <c r="EU40" s="192">
        <f t="shared" si="77"/>
        <v>13770</v>
      </c>
      <c r="EV40" s="192">
        <f t="shared" si="77"/>
        <v>13770</v>
      </c>
      <c r="EW40" s="192">
        <f t="shared" si="77"/>
        <v>13541</v>
      </c>
      <c r="EX40" s="192">
        <f t="shared" si="77"/>
        <v>13541</v>
      </c>
      <c r="EY40" s="192">
        <f t="shared" si="77"/>
        <v>13541</v>
      </c>
      <c r="EZ40" s="192">
        <f t="shared" si="77"/>
        <v>13541</v>
      </c>
      <c r="FA40" s="192">
        <f t="shared" si="77"/>
        <v>13541</v>
      </c>
      <c r="FB40" s="192">
        <f t="shared" si="77"/>
        <v>13770</v>
      </c>
      <c r="FC40" s="192">
        <f t="shared" si="77"/>
        <v>13770</v>
      </c>
      <c r="FD40" s="192">
        <f t="shared" si="77"/>
        <v>14918</v>
      </c>
      <c r="FE40" s="192">
        <f t="shared" si="77"/>
        <v>13770</v>
      </c>
      <c r="FF40" s="192">
        <f t="shared" si="77"/>
        <v>13770</v>
      </c>
      <c r="FG40" s="192">
        <f t="shared" si="77"/>
        <v>13770</v>
      </c>
      <c r="FH40" s="192">
        <f t="shared" si="77"/>
        <v>13770</v>
      </c>
      <c r="FI40" s="192">
        <f t="shared" si="77"/>
        <v>19508</v>
      </c>
      <c r="FJ40" s="192">
        <f t="shared" si="77"/>
        <v>19508</v>
      </c>
      <c r="FK40" s="192">
        <f t="shared" si="77"/>
        <v>19508</v>
      </c>
      <c r="FL40" s="192">
        <f t="shared" si="77"/>
        <v>19508</v>
      </c>
      <c r="FM40" s="192">
        <f t="shared" si="77"/>
        <v>19508</v>
      </c>
      <c r="FN40" s="192">
        <f t="shared" si="77"/>
        <v>19508</v>
      </c>
      <c r="FO40" s="192">
        <f t="shared" si="77"/>
        <v>19508</v>
      </c>
      <c r="FP40" s="192">
        <f t="shared" si="77"/>
        <v>19508</v>
      </c>
      <c r="FQ40" s="192">
        <f t="shared" si="77"/>
        <v>19508</v>
      </c>
      <c r="FR40" s="192">
        <f t="shared" si="77"/>
        <v>19508</v>
      </c>
      <c r="FS40" s="192">
        <f t="shared" si="77"/>
        <v>19508</v>
      </c>
      <c r="FT40" s="192">
        <f t="shared" si="77"/>
        <v>19508</v>
      </c>
      <c r="FU40" s="192">
        <f t="shared" si="77"/>
        <v>19508</v>
      </c>
      <c r="FV40" s="192">
        <f t="shared" si="77"/>
        <v>19508</v>
      </c>
      <c r="FW40" s="192">
        <f t="shared" si="77"/>
        <v>19508</v>
      </c>
      <c r="FX40" s="192">
        <f t="shared" si="77"/>
        <v>19508</v>
      </c>
      <c r="FY40" s="192">
        <f t="shared" si="77"/>
        <v>19508</v>
      </c>
      <c r="FZ40" s="192">
        <f t="shared" si="77"/>
        <v>19508</v>
      </c>
      <c r="GA40" s="192">
        <f t="shared" si="77"/>
        <v>19508</v>
      </c>
      <c r="GB40" s="192">
        <f t="shared" si="77"/>
        <v>19508</v>
      </c>
      <c r="GC40" s="192">
        <f t="shared" si="77"/>
        <v>19508</v>
      </c>
      <c r="GD40" s="192">
        <f t="shared" si="77"/>
        <v>19508</v>
      </c>
      <c r="GE40" s="192">
        <f t="shared" si="77"/>
        <v>19508</v>
      </c>
      <c r="GF40" s="192">
        <f t="shared" si="77"/>
        <v>19508</v>
      </c>
      <c r="GG40" s="192">
        <f t="shared" si="77"/>
        <v>13770</v>
      </c>
      <c r="GH40" s="192">
        <f t="shared" si="77"/>
        <v>13770</v>
      </c>
      <c r="GI40" s="192">
        <f t="shared" si="77"/>
        <v>20961</v>
      </c>
      <c r="GJ40" s="192">
        <f t="shared" si="77"/>
        <v>20961</v>
      </c>
      <c r="GK40" s="192">
        <f t="shared" si="77"/>
        <v>20961</v>
      </c>
      <c r="GL40" s="192">
        <f t="shared" ref="GL40:IW40" si="78">ROUNDUP(GL17*0.85,)</f>
        <v>20961</v>
      </c>
      <c r="GM40" s="192">
        <f t="shared" si="78"/>
        <v>20961</v>
      </c>
      <c r="GN40" s="192">
        <f t="shared" si="78"/>
        <v>20961</v>
      </c>
      <c r="GO40" s="192">
        <f t="shared" si="78"/>
        <v>20961</v>
      </c>
      <c r="GP40" s="192">
        <f t="shared" si="78"/>
        <v>20961</v>
      </c>
      <c r="GQ40" s="192">
        <f t="shared" si="78"/>
        <v>20961</v>
      </c>
      <c r="GR40" s="192">
        <f t="shared" si="78"/>
        <v>20961</v>
      </c>
      <c r="GS40" s="192">
        <f t="shared" si="78"/>
        <v>16371</v>
      </c>
      <c r="GT40" s="192">
        <f t="shared" si="78"/>
        <v>16371</v>
      </c>
      <c r="GU40" s="192">
        <f t="shared" si="78"/>
        <v>16371</v>
      </c>
      <c r="GV40" s="192">
        <f t="shared" si="78"/>
        <v>16371</v>
      </c>
      <c r="GW40" s="192">
        <f t="shared" si="78"/>
        <v>16754</v>
      </c>
      <c r="GX40" s="192">
        <f t="shared" si="78"/>
        <v>16754</v>
      </c>
      <c r="GY40" s="192">
        <f t="shared" si="78"/>
        <v>17672</v>
      </c>
      <c r="GZ40" s="192">
        <f t="shared" si="78"/>
        <v>17672</v>
      </c>
      <c r="HA40" s="192">
        <f t="shared" si="78"/>
        <v>16754</v>
      </c>
      <c r="HB40" s="192">
        <f t="shared" si="78"/>
        <v>16754</v>
      </c>
      <c r="HC40" s="192">
        <f t="shared" si="78"/>
        <v>16754</v>
      </c>
      <c r="HD40" s="192">
        <f t="shared" si="78"/>
        <v>16754</v>
      </c>
      <c r="HE40" s="192">
        <f t="shared" si="78"/>
        <v>16754</v>
      </c>
      <c r="HF40" s="192">
        <f t="shared" si="78"/>
        <v>17672</v>
      </c>
      <c r="HG40" s="192">
        <f t="shared" si="78"/>
        <v>17672</v>
      </c>
      <c r="HH40" s="192">
        <f t="shared" si="78"/>
        <v>16754</v>
      </c>
      <c r="HI40" s="192">
        <f t="shared" si="78"/>
        <v>16754</v>
      </c>
      <c r="HJ40" s="192">
        <f t="shared" si="78"/>
        <v>16754</v>
      </c>
      <c r="HK40" s="192">
        <f t="shared" si="78"/>
        <v>16754</v>
      </c>
      <c r="HL40" s="192">
        <f t="shared" si="78"/>
        <v>16754</v>
      </c>
      <c r="HM40" s="192">
        <f t="shared" si="78"/>
        <v>14918</v>
      </c>
      <c r="HN40" s="192">
        <f t="shared" si="78"/>
        <v>17672</v>
      </c>
      <c r="HO40" s="192">
        <f t="shared" si="78"/>
        <v>16754</v>
      </c>
      <c r="HP40" s="192">
        <f t="shared" si="78"/>
        <v>16754</v>
      </c>
      <c r="HQ40" s="192">
        <f t="shared" si="78"/>
        <v>16754</v>
      </c>
      <c r="HR40" s="192">
        <f t="shared" si="78"/>
        <v>16754</v>
      </c>
      <c r="HS40" s="192">
        <f t="shared" si="78"/>
        <v>16754</v>
      </c>
      <c r="HT40" s="192">
        <f t="shared" si="78"/>
        <v>17672</v>
      </c>
      <c r="HU40" s="192">
        <f t="shared" si="78"/>
        <v>17672</v>
      </c>
      <c r="HV40" s="192">
        <f t="shared" si="78"/>
        <v>16754</v>
      </c>
      <c r="HW40" s="192">
        <f t="shared" si="78"/>
        <v>16754</v>
      </c>
      <c r="HX40" s="192">
        <f t="shared" si="78"/>
        <v>16754</v>
      </c>
      <c r="HY40" s="192">
        <f t="shared" si="78"/>
        <v>16754</v>
      </c>
      <c r="HZ40" s="192">
        <f t="shared" si="78"/>
        <v>16754</v>
      </c>
      <c r="IA40" s="192">
        <f t="shared" si="78"/>
        <v>17672</v>
      </c>
      <c r="IB40" s="192">
        <f t="shared" si="78"/>
        <v>17672</v>
      </c>
      <c r="IC40" s="192">
        <f t="shared" si="78"/>
        <v>16754</v>
      </c>
      <c r="ID40" s="192">
        <f t="shared" si="78"/>
        <v>16754</v>
      </c>
      <c r="IE40" s="192">
        <f t="shared" si="78"/>
        <v>16754</v>
      </c>
      <c r="IF40" s="192">
        <f t="shared" si="78"/>
        <v>16754</v>
      </c>
      <c r="IG40" s="192">
        <f t="shared" si="78"/>
        <v>16754</v>
      </c>
      <c r="IH40" s="192">
        <f t="shared" si="78"/>
        <v>17672</v>
      </c>
      <c r="II40" s="192">
        <f t="shared" si="78"/>
        <v>17672</v>
      </c>
      <c r="IJ40" s="192">
        <f t="shared" si="78"/>
        <v>15300</v>
      </c>
      <c r="IK40" s="192">
        <f t="shared" si="78"/>
        <v>15300</v>
      </c>
      <c r="IL40" s="192">
        <f t="shared" si="78"/>
        <v>15300</v>
      </c>
      <c r="IM40" s="192">
        <f t="shared" si="78"/>
        <v>15300</v>
      </c>
      <c r="IN40" s="192">
        <f t="shared" si="78"/>
        <v>15300</v>
      </c>
      <c r="IO40" s="192">
        <f t="shared" si="78"/>
        <v>16754</v>
      </c>
      <c r="IP40" s="192">
        <f t="shared" si="78"/>
        <v>16754</v>
      </c>
      <c r="IQ40" s="192">
        <f t="shared" si="78"/>
        <v>14918</v>
      </c>
      <c r="IR40" s="192">
        <f t="shared" si="78"/>
        <v>14918</v>
      </c>
      <c r="IS40" s="192">
        <f t="shared" si="78"/>
        <v>14918</v>
      </c>
      <c r="IT40" s="192">
        <f t="shared" si="78"/>
        <v>14918</v>
      </c>
      <c r="IU40" s="192">
        <f t="shared" si="78"/>
        <v>14918</v>
      </c>
      <c r="IV40" s="192">
        <f t="shared" si="78"/>
        <v>16754</v>
      </c>
      <c r="IW40" s="192">
        <f t="shared" si="78"/>
        <v>16754</v>
      </c>
      <c r="IX40" s="192">
        <f t="shared" ref="IX40:JV40" si="79">ROUNDUP(IX17*0.85,)</f>
        <v>14918</v>
      </c>
      <c r="IY40" s="192">
        <f t="shared" si="79"/>
        <v>14918</v>
      </c>
      <c r="IZ40" s="192">
        <f t="shared" si="79"/>
        <v>14918</v>
      </c>
      <c r="JA40" s="192">
        <f t="shared" si="79"/>
        <v>14918</v>
      </c>
      <c r="JB40" s="192">
        <f t="shared" si="79"/>
        <v>14918</v>
      </c>
      <c r="JC40" s="192">
        <f t="shared" si="79"/>
        <v>16754</v>
      </c>
      <c r="JD40" s="192">
        <f t="shared" si="79"/>
        <v>16754</v>
      </c>
      <c r="JE40" s="192">
        <f t="shared" si="79"/>
        <v>14918</v>
      </c>
      <c r="JF40" s="192">
        <f t="shared" si="79"/>
        <v>14918</v>
      </c>
      <c r="JG40" s="192">
        <f t="shared" si="79"/>
        <v>14918</v>
      </c>
      <c r="JH40" s="192">
        <f t="shared" si="79"/>
        <v>14918</v>
      </c>
      <c r="JI40" s="192">
        <f t="shared" si="79"/>
        <v>14918</v>
      </c>
      <c r="JJ40" s="192">
        <f t="shared" si="79"/>
        <v>16754</v>
      </c>
      <c r="JK40" s="192">
        <f t="shared" si="79"/>
        <v>16754</v>
      </c>
      <c r="JL40" s="192">
        <f t="shared" si="79"/>
        <v>14918</v>
      </c>
      <c r="JM40" s="192">
        <f t="shared" si="79"/>
        <v>14918</v>
      </c>
      <c r="JN40" s="192">
        <f t="shared" si="79"/>
        <v>14918</v>
      </c>
      <c r="JO40" s="192">
        <f t="shared" si="79"/>
        <v>14918</v>
      </c>
      <c r="JP40" s="192">
        <f t="shared" si="79"/>
        <v>14918</v>
      </c>
      <c r="JQ40" s="192">
        <f t="shared" si="79"/>
        <v>16754</v>
      </c>
      <c r="JR40" s="192">
        <f t="shared" si="79"/>
        <v>16754</v>
      </c>
      <c r="JS40" s="192">
        <f t="shared" si="79"/>
        <v>15836</v>
      </c>
      <c r="JT40" s="192">
        <f t="shared" si="79"/>
        <v>15836</v>
      </c>
      <c r="JU40" s="192">
        <f t="shared" si="79"/>
        <v>15836</v>
      </c>
      <c r="JV40" s="192">
        <f t="shared" si="79"/>
        <v>15836</v>
      </c>
    </row>
    <row r="41" spans="1:282" s="50" customFormat="1" x14ac:dyDescent="0.2">
      <c r="A41" s="42" t="s">
        <v>85</v>
      </c>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2"/>
      <c r="DV41" s="192"/>
      <c r="DW41" s="192"/>
      <c r="DX41" s="192"/>
      <c r="DY41" s="192"/>
      <c r="DZ41" s="192"/>
      <c r="EA41" s="192"/>
      <c r="EB41" s="192"/>
      <c r="EC41" s="192"/>
      <c r="ED41" s="192"/>
      <c r="EE41" s="192"/>
      <c r="EF41" s="192"/>
      <c r="EG41" s="192"/>
      <c r="EH41" s="192"/>
      <c r="EI41" s="192"/>
      <c r="EJ41" s="192"/>
      <c r="EK41" s="192"/>
      <c r="EL41" s="192"/>
      <c r="EM41" s="192"/>
      <c r="EN41" s="192"/>
      <c r="EO41" s="192"/>
      <c r="EP41" s="192"/>
      <c r="EQ41" s="192"/>
      <c r="ER41" s="192"/>
      <c r="ES41" s="192"/>
      <c r="ET41" s="192"/>
      <c r="EU41" s="192"/>
      <c r="EV41" s="192"/>
      <c r="EW41" s="192"/>
      <c r="EX41" s="192"/>
      <c r="EY41" s="192"/>
      <c r="EZ41" s="192"/>
      <c r="FA41" s="192"/>
      <c r="FB41" s="192"/>
      <c r="FC41" s="192"/>
      <c r="FD41" s="192"/>
      <c r="FE41" s="192"/>
      <c r="FF41" s="192"/>
      <c r="FG41" s="192"/>
      <c r="FH41" s="192"/>
      <c r="FI41" s="192"/>
      <c r="FJ41" s="192"/>
      <c r="FK41" s="192"/>
      <c r="FL41" s="192"/>
      <c r="FM41" s="192"/>
      <c r="FN41" s="192"/>
      <c r="FO41" s="192"/>
      <c r="FP41" s="192"/>
      <c r="FQ41" s="192"/>
      <c r="FR41" s="192"/>
      <c r="FS41" s="192"/>
      <c r="FT41" s="192"/>
      <c r="FU41" s="192"/>
      <c r="FV41" s="192"/>
      <c r="FW41" s="192"/>
      <c r="FX41" s="192"/>
      <c r="FY41" s="192"/>
      <c r="FZ41" s="192"/>
      <c r="GA41" s="192"/>
      <c r="GB41" s="192"/>
      <c r="GC41" s="192"/>
      <c r="GD41" s="192"/>
      <c r="GE41" s="192"/>
      <c r="GF41" s="192"/>
      <c r="GG41" s="192"/>
      <c r="GH41" s="192"/>
      <c r="GI41" s="192"/>
      <c r="GJ41" s="192"/>
      <c r="GK41" s="192"/>
      <c r="GL41" s="192"/>
      <c r="GM41" s="192"/>
      <c r="GN41" s="192"/>
      <c r="GO41" s="192"/>
      <c r="GP41" s="192"/>
      <c r="GQ41" s="192"/>
      <c r="GR41" s="192"/>
      <c r="GS41" s="192"/>
      <c r="GT41" s="192"/>
      <c r="GU41" s="192"/>
      <c r="GV41" s="192"/>
      <c r="GW41" s="192"/>
      <c r="GX41" s="192"/>
      <c r="GY41" s="192"/>
      <c r="GZ41" s="192"/>
      <c r="HA41" s="192"/>
      <c r="HB41" s="192"/>
      <c r="HC41" s="192"/>
      <c r="HD41" s="192"/>
      <c r="HE41" s="192"/>
      <c r="HF41" s="192"/>
      <c r="HG41" s="192"/>
      <c r="HH41" s="192"/>
      <c r="HI41" s="192"/>
      <c r="HJ41" s="192"/>
      <c r="HK41" s="192"/>
      <c r="HL41" s="192"/>
      <c r="HM41" s="192"/>
      <c r="HN41" s="192"/>
      <c r="HO41" s="192"/>
      <c r="HP41" s="192"/>
      <c r="HQ41" s="192"/>
      <c r="HR41" s="192"/>
      <c r="HS41" s="192"/>
      <c r="HT41" s="192"/>
      <c r="HU41" s="192"/>
      <c r="HV41" s="192"/>
      <c r="HW41" s="192"/>
      <c r="HX41" s="192"/>
      <c r="HY41" s="192"/>
      <c r="HZ41" s="192"/>
      <c r="IA41" s="192"/>
      <c r="IB41" s="192"/>
      <c r="IC41" s="192"/>
      <c r="ID41" s="192"/>
      <c r="IE41" s="192"/>
      <c r="IF41" s="192"/>
      <c r="IG41" s="192"/>
      <c r="IH41" s="192"/>
      <c r="II41" s="192"/>
      <c r="IJ41" s="192"/>
      <c r="IK41" s="192"/>
      <c r="IL41" s="192"/>
      <c r="IM41" s="192"/>
      <c r="IN41" s="192"/>
      <c r="IO41" s="192"/>
      <c r="IP41" s="192"/>
      <c r="IQ41" s="192"/>
      <c r="IR41" s="192"/>
      <c r="IS41" s="192"/>
      <c r="IT41" s="192"/>
      <c r="IU41" s="192"/>
      <c r="IV41" s="192"/>
      <c r="IW41" s="192"/>
      <c r="IX41" s="192"/>
      <c r="IY41" s="192"/>
      <c r="IZ41" s="192"/>
      <c r="JA41" s="192"/>
      <c r="JB41" s="192"/>
      <c r="JC41" s="192"/>
      <c r="JD41" s="192"/>
      <c r="JE41" s="192"/>
      <c r="JF41" s="192"/>
      <c r="JG41" s="192"/>
      <c r="JH41" s="192"/>
      <c r="JI41" s="192"/>
      <c r="JJ41" s="192"/>
      <c r="JK41" s="192"/>
      <c r="JL41" s="192"/>
      <c r="JM41" s="192"/>
      <c r="JN41" s="192"/>
      <c r="JO41" s="192"/>
      <c r="JP41" s="192"/>
      <c r="JQ41" s="192"/>
      <c r="JR41" s="192"/>
      <c r="JS41" s="192"/>
      <c r="JT41" s="192"/>
      <c r="JU41" s="192"/>
      <c r="JV41" s="192"/>
    </row>
    <row r="42" spans="1:282" s="50" customFormat="1" x14ac:dyDescent="0.2">
      <c r="A42" s="88">
        <f>A30</f>
        <v>1</v>
      </c>
      <c r="B42" s="192" t="e">
        <f t="shared" ref="B42:C42" si="80">ROUNDUP(B19*0.85,)</f>
        <v>#REF!</v>
      </c>
      <c r="C42" s="192" t="e">
        <f t="shared" si="80"/>
        <v>#REF!</v>
      </c>
      <c r="D42" s="192" t="e">
        <f t="shared" ref="D42:BO42" si="81">ROUNDUP(D19*0.85,)</f>
        <v>#REF!</v>
      </c>
      <c r="E42" s="192" t="e">
        <f t="shared" si="81"/>
        <v>#REF!</v>
      </c>
      <c r="F42" s="192" t="e">
        <f t="shared" si="81"/>
        <v>#REF!</v>
      </c>
      <c r="G42" s="192" t="e">
        <f t="shared" si="81"/>
        <v>#REF!</v>
      </c>
      <c r="H42" s="192">
        <f t="shared" si="81"/>
        <v>32322</v>
      </c>
      <c r="I42" s="192">
        <f t="shared" si="81"/>
        <v>43414</v>
      </c>
      <c r="J42" s="192">
        <f t="shared" si="81"/>
        <v>43414</v>
      </c>
      <c r="K42" s="192">
        <f t="shared" si="81"/>
        <v>43414</v>
      </c>
      <c r="L42" s="192">
        <f t="shared" si="81"/>
        <v>38059</v>
      </c>
      <c r="M42" s="192">
        <f t="shared" si="81"/>
        <v>38059</v>
      </c>
      <c r="N42" s="192">
        <f t="shared" si="81"/>
        <v>38059</v>
      </c>
      <c r="O42" s="192">
        <f t="shared" si="81"/>
        <v>38059</v>
      </c>
      <c r="P42" s="192">
        <f t="shared" si="81"/>
        <v>38059</v>
      </c>
      <c r="Q42" s="192">
        <f t="shared" si="81"/>
        <v>38059</v>
      </c>
      <c r="R42" s="192">
        <f t="shared" si="81"/>
        <v>31327</v>
      </c>
      <c r="S42" s="192">
        <f t="shared" si="81"/>
        <v>18705</v>
      </c>
      <c r="T42" s="192">
        <f t="shared" si="81"/>
        <v>18705</v>
      </c>
      <c r="U42" s="192">
        <f t="shared" si="81"/>
        <v>18705</v>
      </c>
      <c r="V42" s="192">
        <f t="shared" si="81"/>
        <v>18705</v>
      </c>
      <c r="W42" s="192">
        <f t="shared" si="81"/>
        <v>18705</v>
      </c>
      <c r="X42" s="192">
        <f t="shared" si="81"/>
        <v>20235</v>
      </c>
      <c r="Y42" s="192">
        <f t="shared" si="81"/>
        <v>20235</v>
      </c>
      <c r="Z42" s="192">
        <f t="shared" si="81"/>
        <v>20235</v>
      </c>
      <c r="AA42" s="192">
        <f t="shared" si="81"/>
        <v>20235</v>
      </c>
      <c r="AB42" s="192">
        <f t="shared" si="81"/>
        <v>20235</v>
      </c>
      <c r="AC42" s="192">
        <f t="shared" si="81"/>
        <v>18705</v>
      </c>
      <c r="AD42" s="192">
        <f t="shared" si="81"/>
        <v>18705</v>
      </c>
      <c r="AE42" s="192">
        <f t="shared" si="81"/>
        <v>18705</v>
      </c>
      <c r="AF42" s="192">
        <f t="shared" si="81"/>
        <v>18705</v>
      </c>
      <c r="AG42" s="192">
        <f t="shared" si="81"/>
        <v>18705</v>
      </c>
      <c r="AH42" s="192">
        <f t="shared" si="81"/>
        <v>21765</v>
      </c>
      <c r="AI42" s="192">
        <f t="shared" si="81"/>
        <v>21765</v>
      </c>
      <c r="AJ42" s="192">
        <f t="shared" si="81"/>
        <v>21765</v>
      </c>
      <c r="AK42" s="192">
        <f t="shared" si="81"/>
        <v>21765</v>
      </c>
      <c r="AL42" s="192">
        <f t="shared" si="81"/>
        <v>21765</v>
      </c>
      <c r="AM42" s="192">
        <f t="shared" si="81"/>
        <v>23295</v>
      </c>
      <c r="AN42" s="192">
        <f t="shared" si="81"/>
        <v>25207</v>
      </c>
      <c r="AO42" s="192">
        <f t="shared" si="81"/>
        <v>25743</v>
      </c>
      <c r="AP42" s="192">
        <f t="shared" si="81"/>
        <v>25743</v>
      </c>
      <c r="AQ42" s="192">
        <f t="shared" si="81"/>
        <v>25743</v>
      </c>
      <c r="AR42" s="192">
        <f t="shared" si="81"/>
        <v>25743</v>
      </c>
      <c r="AS42" s="192">
        <f t="shared" si="81"/>
        <v>25743</v>
      </c>
      <c r="AT42" s="192">
        <f t="shared" si="81"/>
        <v>25743</v>
      </c>
      <c r="AU42" s="192">
        <f t="shared" si="81"/>
        <v>25743</v>
      </c>
      <c r="AV42" s="192">
        <f t="shared" si="81"/>
        <v>25743</v>
      </c>
      <c r="AW42" s="192">
        <f t="shared" si="81"/>
        <v>25743</v>
      </c>
      <c r="AX42" s="192">
        <f t="shared" si="81"/>
        <v>25743</v>
      </c>
      <c r="AY42" s="192">
        <f t="shared" si="81"/>
        <v>24213</v>
      </c>
      <c r="AZ42" s="192">
        <f t="shared" si="81"/>
        <v>24213</v>
      </c>
      <c r="BA42" s="192">
        <f t="shared" si="81"/>
        <v>25743</v>
      </c>
      <c r="BB42" s="192">
        <f t="shared" si="81"/>
        <v>25743</v>
      </c>
      <c r="BC42" s="192">
        <f t="shared" si="81"/>
        <v>27273</v>
      </c>
      <c r="BD42" s="192">
        <f t="shared" si="81"/>
        <v>29185</v>
      </c>
      <c r="BE42" s="192">
        <f t="shared" si="81"/>
        <v>29185</v>
      </c>
      <c r="BF42" s="192">
        <f t="shared" si="81"/>
        <v>29185</v>
      </c>
      <c r="BG42" s="192">
        <f t="shared" si="81"/>
        <v>29185</v>
      </c>
      <c r="BH42" s="192">
        <f t="shared" si="81"/>
        <v>31098</v>
      </c>
      <c r="BI42" s="192">
        <f t="shared" si="81"/>
        <v>33393</v>
      </c>
      <c r="BJ42" s="192">
        <f t="shared" si="81"/>
        <v>33393</v>
      </c>
      <c r="BK42" s="192">
        <f t="shared" si="81"/>
        <v>31098</v>
      </c>
      <c r="BL42" s="192">
        <f t="shared" si="81"/>
        <v>27273</v>
      </c>
      <c r="BM42" s="192">
        <f t="shared" si="81"/>
        <v>27273</v>
      </c>
      <c r="BN42" s="192">
        <f t="shared" si="81"/>
        <v>29185</v>
      </c>
      <c r="BO42" s="192">
        <f t="shared" si="81"/>
        <v>29185</v>
      </c>
      <c r="BP42" s="192">
        <f t="shared" ref="BP42:CU42" si="82">ROUNDUP(BP19*0.85,)</f>
        <v>22683</v>
      </c>
      <c r="BQ42" s="192">
        <f t="shared" si="82"/>
        <v>23027</v>
      </c>
      <c r="BR42" s="192">
        <f t="shared" si="82"/>
        <v>23027</v>
      </c>
      <c r="BS42" s="192">
        <f t="shared" si="82"/>
        <v>23027</v>
      </c>
      <c r="BT42" s="192">
        <f t="shared" si="82"/>
        <v>21879</v>
      </c>
      <c r="BU42" s="192">
        <f t="shared" si="82"/>
        <v>21879</v>
      </c>
      <c r="BV42" s="192">
        <f t="shared" si="82"/>
        <v>23027</v>
      </c>
      <c r="BW42" s="192">
        <f t="shared" si="82"/>
        <v>23027</v>
      </c>
      <c r="BX42" s="192">
        <f t="shared" si="82"/>
        <v>23027</v>
      </c>
      <c r="BY42" s="192">
        <f t="shared" si="82"/>
        <v>21726</v>
      </c>
      <c r="BZ42" s="192">
        <f t="shared" si="82"/>
        <v>21726</v>
      </c>
      <c r="CA42" s="192">
        <f t="shared" si="82"/>
        <v>21726</v>
      </c>
      <c r="CB42" s="192">
        <f t="shared" si="82"/>
        <v>21726</v>
      </c>
      <c r="CC42" s="192">
        <f t="shared" si="82"/>
        <v>21726</v>
      </c>
      <c r="CD42" s="192">
        <f t="shared" si="82"/>
        <v>21726</v>
      </c>
      <c r="CE42" s="192">
        <f t="shared" si="82"/>
        <v>21726</v>
      </c>
      <c r="CF42" s="192">
        <f t="shared" si="82"/>
        <v>21726</v>
      </c>
      <c r="CG42" s="192">
        <f t="shared" si="82"/>
        <v>21726</v>
      </c>
      <c r="CH42" s="192">
        <f t="shared" si="82"/>
        <v>21726</v>
      </c>
      <c r="CI42" s="192">
        <f t="shared" si="82"/>
        <v>21726</v>
      </c>
      <c r="CJ42" s="192">
        <f t="shared" si="82"/>
        <v>21726</v>
      </c>
      <c r="CK42" s="192">
        <f t="shared" si="82"/>
        <v>21726</v>
      </c>
      <c r="CL42" s="192">
        <f t="shared" si="82"/>
        <v>21726</v>
      </c>
      <c r="CM42" s="192">
        <f t="shared" si="82"/>
        <v>21726</v>
      </c>
      <c r="CN42" s="192">
        <f t="shared" si="82"/>
        <v>21726</v>
      </c>
      <c r="CO42" s="192">
        <f t="shared" si="82"/>
        <v>21726</v>
      </c>
      <c r="CP42" s="192">
        <f t="shared" si="82"/>
        <v>21726</v>
      </c>
      <c r="CQ42" s="192">
        <f t="shared" si="82"/>
        <v>21726</v>
      </c>
      <c r="CR42" s="192">
        <f t="shared" si="82"/>
        <v>21726</v>
      </c>
      <c r="CS42" s="192">
        <f t="shared" si="82"/>
        <v>21726</v>
      </c>
      <c r="CT42" s="192">
        <f t="shared" si="82"/>
        <v>21726</v>
      </c>
      <c r="CU42" s="192">
        <f t="shared" si="82"/>
        <v>21726</v>
      </c>
      <c r="CV42" s="192">
        <f t="shared" ref="CV42:DK42" si="83">ROUNDUP(CV19*0.85,)</f>
        <v>14650</v>
      </c>
      <c r="CW42" s="192">
        <f t="shared" si="83"/>
        <v>14650</v>
      </c>
      <c r="CX42" s="192">
        <f t="shared" si="83"/>
        <v>15033</v>
      </c>
      <c r="CY42" s="192">
        <f t="shared" si="83"/>
        <v>15033</v>
      </c>
      <c r="CZ42" s="192">
        <f t="shared" si="83"/>
        <v>14650</v>
      </c>
      <c r="DA42" s="192">
        <f t="shared" si="83"/>
        <v>14650</v>
      </c>
      <c r="DB42" s="192">
        <f t="shared" si="83"/>
        <v>14650</v>
      </c>
      <c r="DC42" s="192">
        <f t="shared" si="83"/>
        <v>14650</v>
      </c>
      <c r="DD42" s="192">
        <f t="shared" si="83"/>
        <v>14650</v>
      </c>
      <c r="DE42" s="192">
        <f t="shared" si="83"/>
        <v>15033</v>
      </c>
      <c r="DF42" s="192">
        <f t="shared" si="83"/>
        <v>15033</v>
      </c>
      <c r="DG42" s="192">
        <f t="shared" si="83"/>
        <v>14650</v>
      </c>
      <c r="DH42" s="192">
        <f t="shared" si="83"/>
        <v>14650</v>
      </c>
      <c r="DI42" s="192">
        <f t="shared" si="83"/>
        <v>14650</v>
      </c>
      <c r="DJ42" s="192">
        <f t="shared" si="83"/>
        <v>13885</v>
      </c>
      <c r="DK42" s="192">
        <f t="shared" si="83"/>
        <v>13885</v>
      </c>
      <c r="DL42" s="192">
        <f t="shared" ref="DL42:DY42" si="84">ROUNDUP(DL19*0.85,)</f>
        <v>14421</v>
      </c>
      <c r="DM42" s="192">
        <f t="shared" si="84"/>
        <v>14421</v>
      </c>
      <c r="DN42" s="192">
        <f t="shared" si="84"/>
        <v>13885</v>
      </c>
      <c r="DO42" s="192">
        <f t="shared" si="84"/>
        <v>13885</v>
      </c>
      <c r="DP42" s="192">
        <f t="shared" si="84"/>
        <v>13885</v>
      </c>
      <c r="DQ42" s="192">
        <f t="shared" si="84"/>
        <v>13885</v>
      </c>
      <c r="DR42" s="192">
        <f t="shared" si="84"/>
        <v>13885</v>
      </c>
      <c r="DS42" s="192">
        <f t="shared" si="84"/>
        <v>14421</v>
      </c>
      <c r="DT42" s="192">
        <f t="shared" si="84"/>
        <v>14421</v>
      </c>
      <c r="DU42" s="192">
        <f t="shared" si="84"/>
        <v>13885</v>
      </c>
      <c r="DV42" s="192">
        <f t="shared" si="84"/>
        <v>13885</v>
      </c>
      <c r="DW42" s="192">
        <f t="shared" si="84"/>
        <v>13885</v>
      </c>
      <c r="DX42" s="192">
        <f t="shared" si="84"/>
        <v>13885</v>
      </c>
      <c r="DY42" s="192">
        <f t="shared" si="84"/>
        <v>14650</v>
      </c>
      <c r="DZ42" s="192">
        <f t="shared" ref="DZ42:GK42" si="85">ROUNDUP(DZ19*0.85,)</f>
        <v>14421</v>
      </c>
      <c r="EA42" s="192">
        <f t="shared" si="85"/>
        <v>14421</v>
      </c>
      <c r="EB42" s="192">
        <f t="shared" si="85"/>
        <v>14421</v>
      </c>
      <c r="EC42" s="192">
        <f t="shared" si="85"/>
        <v>13503</v>
      </c>
      <c r="ED42" s="192">
        <f t="shared" si="85"/>
        <v>13503</v>
      </c>
      <c r="EE42" s="192">
        <f t="shared" si="85"/>
        <v>13503</v>
      </c>
      <c r="EF42" s="192">
        <f t="shared" si="85"/>
        <v>13503</v>
      </c>
      <c r="EG42" s="192">
        <f t="shared" si="85"/>
        <v>13503</v>
      </c>
      <c r="EH42" s="192">
        <f t="shared" si="85"/>
        <v>14421</v>
      </c>
      <c r="EI42" s="192">
        <f t="shared" si="85"/>
        <v>14421</v>
      </c>
      <c r="EJ42" s="192">
        <f t="shared" si="85"/>
        <v>14421</v>
      </c>
      <c r="EK42" s="192">
        <f t="shared" si="85"/>
        <v>13273</v>
      </c>
      <c r="EL42" s="192">
        <f t="shared" si="85"/>
        <v>13273</v>
      </c>
      <c r="EM42" s="192">
        <f t="shared" si="85"/>
        <v>13273</v>
      </c>
      <c r="EN42" s="192">
        <f t="shared" si="85"/>
        <v>13503</v>
      </c>
      <c r="EO42" s="192">
        <f t="shared" si="85"/>
        <v>13503</v>
      </c>
      <c r="EP42" s="192">
        <f t="shared" si="85"/>
        <v>13273</v>
      </c>
      <c r="EQ42" s="192">
        <f t="shared" si="85"/>
        <v>13273</v>
      </c>
      <c r="ER42" s="192">
        <f t="shared" si="85"/>
        <v>13273</v>
      </c>
      <c r="ES42" s="192">
        <f t="shared" si="85"/>
        <v>13273</v>
      </c>
      <c r="ET42" s="192">
        <f t="shared" si="85"/>
        <v>13273</v>
      </c>
      <c r="EU42" s="192">
        <f t="shared" si="85"/>
        <v>13503</v>
      </c>
      <c r="EV42" s="192">
        <f t="shared" si="85"/>
        <v>13503</v>
      </c>
      <c r="EW42" s="192">
        <f t="shared" si="85"/>
        <v>13273</v>
      </c>
      <c r="EX42" s="192">
        <f t="shared" si="85"/>
        <v>13273</v>
      </c>
      <c r="EY42" s="192">
        <f t="shared" si="85"/>
        <v>13273</v>
      </c>
      <c r="EZ42" s="192">
        <f t="shared" si="85"/>
        <v>13273</v>
      </c>
      <c r="FA42" s="192">
        <f t="shared" si="85"/>
        <v>13273</v>
      </c>
      <c r="FB42" s="192">
        <f t="shared" si="85"/>
        <v>13503</v>
      </c>
      <c r="FC42" s="192">
        <f t="shared" si="85"/>
        <v>13503</v>
      </c>
      <c r="FD42" s="192">
        <f t="shared" si="85"/>
        <v>14650</v>
      </c>
      <c r="FE42" s="192">
        <f t="shared" si="85"/>
        <v>13503</v>
      </c>
      <c r="FF42" s="192">
        <f t="shared" si="85"/>
        <v>13503</v>
      </c>
      <c r="FG42" s="192">
        <f t="shared" si="85"/>
        <v>13503</v>
      </c>
      <c r="FH42" s="192">
        <f t="shared" si="85"/>
        <v>13503</v>
      </c>
      <c r="FI42" s="192">
        <f t="shared" si="85"/>
        <v>19240</v>
      </c>
      <c r="FJ42" s="192">
        <f t="shared" si="85"/>
        <v>19240</v>
      </c>
      <c r="FK42" s="192">
        <f t="shared" si="85"/>
        <v>19240</v>
      </c>
      <c r="FL42" s="192">
        <f t="shared" si="85"/>
        <v>19240</v>
      </c>
      <c r="FM42" s="192">
        <f t="shared" si="85"/>
        <v>19240</v>
      </c>
      <c r="FN42" s="192">
        <f t="shared" si="85"/>
        <v>19240</v>
      </c>
      <c r="FO42" s="192">
        <f t="shared" si="85"/>
        <v>19240</v>
      </c>
      <c r="FP42" s="192">
        <f t="shared" si="85"/>
        <v>19240</v>
      </c>
      <c r="FQ42" s="192">
        <f t="shared" si="85"/>
        <v>19240</v>
      </c>
      <c r="FR42" s="192">
        <f t="shared" si="85"/>
        <v>19240</v>
      </c>
      <c r="FS42" s="192">
        <f t="shared" si="85"/>
        <v>19240</v>
      </c>
      <c r="FT42" s="192">
        <f t="shared" si="85"/>
        <v>19240</v>
      </c>
      <c r="FU42" s="192">
        <f t="shared" si="85"/>
        <v>19240</v>
      </c>
      <c r="FV42" s="192">
        <f t="shared" si="85"/>
        <v>19240</v>
      </c>
      <c r="FW42" s="192">
        <f t="shared" si="85"/>
        <v>19240</v>
      </c>
      <c r="FX42" s="192">
        <f t="shared" si="85"/>
        <v>19240</v>
      </c>
      <c r="FY42" s="192">
        <f t="shared" si="85"/>
        <v>19240</v>
      </c>
      <c r="FZ42" s="192">
        <f t="shared" si="85"/>
        <v>19240</v>
      </c>
      <c r="GA42" s="192">
        <f t="shared" si="85"/>
        <v>19240</v>
      </c>
      <c r="GB42" s="192">
        <f t="shared" si="85"/>
        <v>19240</v>
      </c>
      <c r="GC42" s="192">
        <f t="shared" si="85"/>
        <v>19240</v>
      </c>
      <c r="GD42" s="192">
        <f t="shared" si="85"/>
        <v>19240</v>
      </c>
      <c r="GE42" s="192">
        <f t="shared" si="85"/>
        <v>19240</v>
      </c>
      <c r="GF42" s="192">
        <f t="shared" si="85"/>
        <v>19240</v>
      </c>
      <c r="GG42" s="192">
        <f t="shared" si="85"/>
        <v>13503</v>
      </c>
      <c r="GH42" s="192">
        <f t="shared" si="85"/>
        <v>13503</v>
      </c>
      <c r="GI42" s="192">
        <f t="shared" si="85"/>
        <v>20694</v>
      </c>
      <c r="GJ42" s="192">
        <f t="shared" si="85"/>
        <v>20694</v>
      </c>
      <c r="GK42" s="192">
        <f t="shared" si="85"/>
        <v>20694</v>
      </c>
      <c r="GL42" s="192">
        <f t="shared" ref="GL42:IW42" si="86">ROUNDUP(GL19*0.85,)</f>
        <v>20694</v>
      </c>
      <c r="GM42" s="192">
        <f t="shared" si="86"/>
        <v>20694</v>
      </c>
      <c r="GN42" s="192">
        <f t="shared" si="86"/>
        <v>20694</v>
      </c>
      <c r="GO42" s="192">
        <f t="shared" si="86"/>
        <v>20694</v>
      </c>
      <c r="GP42" s="192">
        <f t="shared" si="86"/>
        <v>20694</v>
      </c>
      <c r="GQ42" s="192">
        <f t="shared" si="86"/>
        <v>20694</v>
      </c>
      <c r="GR42" s="192">
        <f t="shared" si="86"/>
        <v>20694</v>
      </c>
      <c r="GS42" s="192">
        <f t="shared" si="86"/>
        <v>16104</v>
      </c>
      <c r="GT42" s="192">
        <f t="shared" si="86"/>
        <v>16104</v>
      </c>
      <c r="GU42" s="192">
        <f t="shared" si="86"/>
        <v>16104</v>
      </c>
      <c r="GV42" s="192">
        <f t="shared" si="86"/>
        <v>16104</v>
      </c>
      <c r="GW42" s="192">
        <f t="shared" si="86"/>
        <v>16486</v>
      </c>
      <c r="GX42" s="192">
        <f t="shared" si="86"/>
        <v>16486</v>
      </c>
      <c r="GY42" s="192">
        <f t="shared" si="86"/>
        <v>17404</v>
      </c>
      <c r="GZ42" s="192">
        <f t="shared" si="86"/>
        <v>17404</v>
      </c>
      <c r="HA42" s="192">
        <f t="shared" si="86"/>
        <v>16486</v>
      </c>
      <c r="HB42" s="192">
        <f t="shared" si="86"/>
        <v>16486</v>
      </c>
      <c r="HC42" s="192">
        <f t="shared" si="86"/>
        <v>16486</v>
      </c>
      <c r="HD42" s="192">
        <f t="shared" si="86"/>
        <v>16486</v>
      </c>
      <c r="HE42" s="192">
        <f t="shared" si="86"/>
        <v>16486</v>
      </c>
      <c r="HF42" s="192">
        <f t="shared" si="86"/>
        <v>17404</v>
      </c>
      <c r="HG42" s="192">
        <f t="shared" si="86"/>
        <v>17404</v>
      </c>
      <c r="HH42" s="192">
        <f t="shared" si="86"/>
        <v>16486</v>
      </c>
      <c r="HI42" s="192">
        <f t="shared" si="86"/>
        <v>16486</v>
      </c>
      <c r="HJ42" s="192">
        <f t="shared" si="86"/>
        <v>16486</v>
      </c>
      <c r="HK42" s="192">
        <f t="shared" si="86"/>
        <v>16486</v>
      </c>
      <c r="HL42" s="192">
        <f t="shared" si="86"/>
        <v>16486</v>
      </c>
      <c r="HM42" s="192">
        <f t="shared" si="86"/>
        <v>14650</v>
      </c>
      <c r="HN42" s="192">
        <f t="shared" si="86"/>
        <v>17404</v>
      </c>
      <c r="HO42" s="192">
        <f t="shared" si="86"/>
        <v>16486</v>
      </c>
      <c r="HP42" s="192">
        <f t="shared" si="86"/>
        <v>16486</v>
      </c>
      <c r="HQ42" s="192">
        <f t="shared" si="86"/>
        <v>16486</v>
      </c>
      <c r="HR42" s="192">
        <f t="shared" si="86"/>
        <v>16486</v>
      </c>
      <c r="HS42" s="192">
        <f t="shared" si="86"/>
        <v>16486</v>
      </c>
      <c r="HT42" s="192">
        <f t="shared" si="86"/>
        <v>17404</v>
      </c>
      <c r="HU42" s="192">
        <f t="shared" si="86"/>
        <v>17404</v>
      </c>
      <c r="HV42" s="192">
        <f t="shared" si="86"/>
        <v>16486</v>
      </c>
      <c r="HW42" s="192">
        <f t="shared" si="86"/>
        <v>16486</v>
      </c>
      <c r="HX42" s="192">
        <f t="shared" si="86"/>
        <v>16486</v>
      </c>
      <c r="HY42" s="192">
        <f t="shared" si="86"/>
        <v>16486</v>
      </c>
      <c r="HZ42" s="192">
        <f t="shared" si="86"/>
        <v>16486</v>
      </c>
      <c r="IA42" s="192">
        <f t="shared" si="86"/>
        <v>17404</v>
      </c>
      <c r="IB42" s="192">
        <f t="shared" si="86"/>
        <v>17404</v>
      </c>
      <c r="IC42" s="192">
        <f t="shared" si="86"/>
        <v>16486</v>
      </c>
      <c r="ID42" s="192">
        <f t="shared" si="86"/>
        <v>16486</v>
      </c>
      <c r="IE42" s="192">
        <f t="shared" si="86"/>
        <v>16486</v>
      </c>
      <c r="IF42" s="192">
        <f t="shared" si="86"/>
        <v>16486</v>
      </c>
      <c r="IG42" s="192">
        <f t="shared" si="86"/>
        <v>16486</v>
      </c>
      <c r="IH42" s="192">
        <f t="shared" si="86"/>
        <v>17404</v>
      </c>
      <c r="II42" s="192">
        <f t="shared" si="86"/>
        <v>17404</v>
      </c>
      <c r="IJ42" s="192">
        <f t="shared" si="86"/>
        <v>15033</v>
      </c>
      <c r="IK42" s="192">
        <f t="shared" si="86"/>
        <v>15033</v>
      </c>
      <c r="IL42" s="192">
        <f t="shared" si="86"/>
        <v>15033</v>
      </c>
      <c r="IM42" s="192">
        <f t="shared" si="86"/>
        <v>15033</v>
      </c>
      <c r="IN42" s="192">
        <f t="shared" si="86"/>
        <v>15033</v>
      </c>
      <c r="IO42" s="192">
        <f t="shared" si="86"/>
        <v>16486</v>
      </c>
      <c r="IP42" s="192">
        <f t="shared" si="86"/>
        <v>16486</v>
      </c>
      <c r="IQ42" s="192">
        <f t="shared" si="86"/>
        <v>14650</v>
      </c>
      <c r="IR42" s="192">
        <f t="shared" si="86"/>
        <v>14650</v>
      </c>
      <c r="IS42" s="192">
        <f t="shared" si="86"/>
        <v>14650</v>
      </c>
      <c r="IT42" s="192">
        <f t="shared" si="86"/>
        <v>14650</v>
      </c>
      <c r="IU42" s="192">
        <f t="shared" si="86"/>
        <v>14650</v>
      </c>
      <c r="IV42" s="192">
        <f t="shared" si="86"/>
        <v>16486</v>
      </c>
      <c r="IW42" s="192">
        <f t="shared" si="86"/>
        <v>16486</v>
      </c>
      <c r="IX42" s="192">
        <f t="shared" ref="IX42:JV42" si="87">ROUNDUP(IX19*0.85,)</f>
        <v>14650</v>
      </c>
      <c r="IY42" s="192">
        <f t="shared" si="87"/>
        <v>14650</v>
      </c>
      <c r="IZ42" s="192">
        <f t="shared" si="87"/>
        <v>14650</v>
      </c>
      <c r="JA42" s="192">
        <f t="shared" si="87"/>
        <v>14650</v>
      </c>
      <c r="JB42" s="192">
        <f t="shared" si="87"/>
        <v>14650</v>
      </c>
      <c r="JC42" s="192">
        <f t="shared" si="87"/>
        <v>16486</v>
      </c>
      <c r="JD42" s="192">
        <f t="shared" si="87"/>
        <v>16486</v>
      </c>
      <c r="JE42" s="192">
        <f t="shared" si="87"/>
        <v>14650</v>
      </c>
      <c r="JF42" s="192">
        <f t="shared" si="87"/>
        <v>14650</v>
      </c>
      <c r="JG42" s="192">
        <f t="shared" si="87"/>
        <v>14650</v>
      </c>
      <c r="JH42" s="192">
        <f t="shared" si="87"/>
        <v>14650</v>
      </c>
      <c r="JI42" s="192">
        <f t="shared" si="87"/>
        <v>14650</v>
      </c>
      <c r="JJ42" s="192">
        <f t="shared" si="87"/>
        <v>16486</v>
      </c>
      <c r="JK42" s="192">
        <f t="shared" si="87"/>
        <v>16486</v>
      </c>
      <c r="JL42" s="192">
        <f t="shared" si="87"/>
        <v>14650</v>
      </c>
      <c r="JM42" s="192">
        <f t="shared" si="87"/>
        <v>14650</v>
      </c>
      <c r="JN42" s="192">
        <f t="shared" si="87"/>
        <v>14650</v>
      </c>
      <c r="JO42" s="192">
        <f t="shared" si="87"/>
        <v>14650</v>
      </c>
      <c r="JP42" s="192">
        <f t="shared" si="87"/>
        <v>14650</v>
      </c>
      <c r="JQ42" s="192">
        <f t="shared" si="87"/>
        <v>16486</v>
      </c>
      <c r="JR42" s="192">
        <f t="shared" si="87"/>
        <v>16486</v>
      </c>
      <c r="JS42" s="192">
        <f t="shared" si="87"/>
        <v>15568</v>
      </c>
      <c r="JT42" s="192">
        <f t="shared" si="87"/>
        <v>15568</v>
      </c>
      <c r="JU42" s="192">
        <f t="shared" si="87"/>
        <v>15568</v>
      </c>
      <c r="JV42" s="192">
        <f t="shared" si="87"/>
        <v>15568</v>
      </c>
    </row>
    <row r="43" spans="1:282" s="50" customFormat="1" x14ac:dyDescent="0.2">
      <c r="A43" s="88">
        <f>A31</f>
        <v>2</v>
      </c>
      <c r="B43" s="192" t="e">
        <f t="shared" ref="B43:C43" si="88">ROUNDUP(B20*0.85,)</f>
        <v>#REF!</v>
      </c>
      <c r="C43" s="192" t="e">
        <f t="shared" si="88"/>
        <v>#REF!</v>
      </c>
      <c r="D43" s="192" t="e">
        <f t="shared" ref="D43:BO43" si="89">ROUNDUP(D20*0.85,)</f>
        <v>#REF!</v>
      </c>
      <c r="E43" s="192" t="e">
        <f t="shared" si="89"/>
        <v>#REF!</v>
      </c>
      <c r="F43" s="192" t="e">
        <f t="shared" si="89"/>
        <v>#REF!</v>
      </c>
      <c r="G43" s="192" t="e">
        <f t="shared" si="89"/>
        <v>#REF!</v>
      </c>
      <c r="H43" s="192">
        <f t="shared" si="89"/>
        <v>34043</v>
      </c>
      <c r="I43" s="192">
        <f t="shared" si="89"/>
        <v>45135</v>
      </c>
      <c r="J43" s="192">
        <f t="shared" si="89"/>
        <v>45135</v>
      </c>
      <c r="K43" s="192">
        <f t="shared" si="89"/>
        <v>45135</v>
      </c>
      <c r="L43" s="192">
        <f t="shared" si="89"/>
        <v>39780</v>
      </c>
      <c r="M43" s="192">
        <f t="shared" si="89"/>
        <v>39780</v>
      </c>
      <c r="N43" s="192">
        <f t="shared" si="89"/>
        <v>39780</v>
      </c>
      <c r="O43" s="192">
        <f t="shared" si="89"/>
        <v>39780</v>
      </c>
      <c r="P43" s="192">
        <f t="shared" si="89"/>
        <v>39780</v>
      </c>
      <c r="Q43" s="192">
        <f t="shared" si="89"/>
        <v>39780</v>
      </c>
      <c r="R43" s="192">
        <f t="shared" si="89"/>
        <v>32819</v>
      </c>
      <c r="S43" s="192">
        <f t="shared" si="89"/>
        <v>20196</v>
      </c>
      <c r="T43" s="192">
        <f t="shared" si="89"/>
        <v>20196</v>
      </c>
      <c r="U43" s="192">
        <f t="shared" si="89"/>
        <v>20196</v>
      </c>
      <c r="V43" s="192">
        <f t="shared" si="89"/>
        <v>20196</v>
      </c>
      <c r="W43" s="192">
        <f t="shared" si="89"/>
        <v>20196</v>
      </c>
      <c r="X43" s="192">
        <f t="shared" si="89"/>
        <v>21726</v>
      </c>
      <c r="Y43" s="192">
        <f t="shared" si="89"/>
        <v>21726</v>
      </c>
      <c r="Z43" s="192">
        <f t="shared" si="89"/>
        <v>21726</v>
      </c>
      <c r="AA43" s="192">
        <f t="shared" si="89"/>
        <v>21726</v>
      </c>
      <c r="AB43" s="192">
        <f t="shared" si="89"/>
        <v>21726</v>
      </c>
      <c r="AC43" s="192">
        <f t="shared" si="89"/>
        <v>20196</v>
      </c>
      <c r="AD43" s="192">
        <f t="shared" si="89"/>
        <v>20196</v>
      </c>
      <c r="AE43" s="192">
        <f t="shared" si="89"/>
        <v>20196</v>
      </c>
      <c r="AF43" s="192">
        <f t="shared" si="89"/>
        <v>20196</v>
      </c>
      <c r="AG43" s="192">
        <f t="shared" si="89"/>
        <v>20196</v>
      </c>
      <c r="AH43" s="192">
        <f t="shared" si="89"/>
        <v>23256</v>
      </c>
      <c r="AI43" s="192">
        <f t="shared" si="89"/>
        <v>23256</v>
      </c>
      <c r="AJ43" s="192">
        <f t="shared" si="89"/>
        <v>23256</v>
      </c>
      <c r="AK43" s="192">
        <f t="shared" si="89"/>
        <v>23256</v>
      </c>
      <c r="AL43" s="192">
        <f t="shared" si="89"/>
        <v>23256</v>
      </c>
      <c r="AM43" s="192">
        <f t="shared" si="89"/>
        <v>24786</v>
      </c>
      <c r="AN43" s="192">
        <f t="shared" si="89"/>
        <v>26699</v>
      </c>
      <c r="AO43" s="192">
        <f t="shared" si="89"/>
        <v>27234</v>
      </c>
      <c r="AP43" s="192">
        <f t="shared" si="89"/>
        <v>27234</v>
      </c>
      <c r="AQ43" s="192">
        <f t="shared" si="89"/>
        <v>27234</v>
      </c>
      <c r="AR43" s="192">
        <f t="shared" si="89"/>
        <v>27234</v>
      </c>
      <c r="AS43" s="192">
        <f t="shared" si="89"/>
        <v>27234</v>
      </c>
      <c r="AT43" s="192">
        <f t="shared" si="89"/>
        <v>27234</v>
      </c>
      <c r="AU43" s="192">
        <f t="shared" si="89"/>
        <v>27234</v>
      </c>
      <c r="AV43" s="192">
        <f t="shared" si="89"/>
        <v>27234</v>
      </c>
      <c r="AW43" s="192">
        <f t="shared" si="89"/>
        <v>27234</v>
      </c>
      <c r="AX43" s="192">
        <f t="shared" si="89"/>
        <v>27234</v>
      </c>
      <c r="AY43" s="192">
        <f t="shared" si="89"/>
        <v>25704</v>
      </c>
      <c r="AZ43" s="192">
        <f t="shared" si="89"/>
        <v>25704</v>
      </c>
      <c r="BA43" s="192">
        <f t="shared" si="89"/>
        <v>27234</v>
      </c>
      <c r="BB43" s="192">
        <f t="shared" si="89"/>
        <v>27234</v>
      </c>
      <c r="BC43" s="192">
        <f t="shared" si="89"/>
        <v>28764</v>
      </c>
      <c r="BD43" s="192">
        <f t="shared" si="89"/>
        <v>30677</v>
      </c>
      <c r="BE43" s="192">
        <f t="shared" si="89"/>
        <v>30677</v>
      </c>
      <c r="BF43" s="192">
        <f t="shared" si="89"/>
        <v>30677</v>
      </c>
      <c r="BG43" s="192">
        <f t="shared" si="89"/>
        <v>30677</v>
      </c>
      <c r="BH43" s="192">
        <f t="shared" si="89"/>
        <v>32589</v>
      </c>
      <c r="BI43" s="192">
        <f t="shared" si="89"/>
        <v>34884</v>
      </c>
      <c r="BJ43" s="192">
        <f t="shared" si="89"/>
        <v>34884</v>
      </c>
      <c r="BK43" s="192">
        <f t="shared" si="89"/>
        <v>32589</v>
      </c>
      <c r="BL43" s="192">
        <f t="shared" si="89"/>
        <v>28764</v>
      </c>
      <c r="BM43" s="192">
        <f t="shared" si="89"/>
        <v>28764</v>
      </c>
      <c r="BN43" s="192">
        <f t="shared" si="89"/>
        <v>30677</v>
      </c>
      <c r="BO43" s="192">
        <f t="shared" si="89"/>
        <v>30677</v>
      </c>
      <c r="BP43" s="192">
        <f t="shared" ref="BP43:CU43" si="90">ROUNDUP(BP20*0.85,)</f>
        <v>24174</v>
      </c>
      <c r="BQ43" s="192">
        <f t="shared" si="90"/>
        <v>24519</v>
      </c>
      <c r="BR43" s="192">
        <f t="shared" si="90"/>
        <v>24519</v>
      </c>
      <c r="BS43" s="192">
        <f t="shared" si="90"/>
        <v>24519</v>
      </c>
      <c r="BT43" s="192">
        <f t="shared" si="90"/>
        <v>23371</v>
      </c>
      <c r="BU43" s="192">
        <f t="shared" si="90"/>
        <v>23371</v>
      </c>
      <c r="BV43" s="192">
        <f t="shared" si="90"/>
        <v>24519</v>
      </c>
      <c r="BW43" s="192">
        <f t="shared" si="90"/>
        <v>24519</v>
      </c>
      <c r="BX43" s="192">
        <f t="shared" si="90"/>
        <v>24519</v>
      </c>
      <c r="BY43" s="192">
        <f t="shared" si="90"/>
        <v>23218</v>
      </c>
      <c r="BZ43" s="192">
        <f t="shared" si="90"/>
        <v>23218</v>
      </c>
      <c r="CA43" s="192">
        <f t="shared" si="90"/>
        <v>23218</v>
      </c>
      <c r="CB43" s="192">
        <f t="shared" si="90"/>
        <v>23218</v>
      </c>
      <c r="CC43" s="192">
        <f t="shared" si="90"/>
        <v>23218</v>
      </c>
      <c r="CD43" s="192">
        <f t="shared" si="90"/>
        <v>23218</v>
      </c>
      <c r="CE43" s="192">
        <f t="shared" si="90"/>
        <v>23218</v>
      </c>
      <c r="CF43" s="192">
        <f t="shared" si="90"/>
        <v>23218</v>
      </c>
      <c r="CG43" s="192">
        <f t="shared" si="90"/>
        <v>23218</v>
      </c>
      <c r="CH43" s="192">
        <f t="shared" si="90"/>
        <v>23218</v>
      </c>
      <c r="CI43" s="192">
        <f t="shared" si="90"/>
        <v>23218</v>
      </c>
      <c r="CJ43" s="192">
        <f t="shared" si="90"/>
        <v>23218</v>
      </c>
      <c r="CK43" s="192">
        <f t="shared" si="90"/>
        <v>23218</v>
      </c>
      <c r="CL43" s="192">
        <f t="shared" si="90"/>
        <v>23218</v>
      </c>
      <c r="CM43" s="192">
        <f t="shared" si="90"/>
        <v>23218</v>
      </c>
      <c r="CN43" s="192">
        <f t="shared" si="90"/>
        <v>23218</v>
      </c>
      <c r="CO43" s="192">
        <f t="shared" si="90"/>
        <v>23218</v>
      </c>
      <c r="CP43" s="192">
        <f t="shared" si="90"/>
        <v>23218</v>
      </c>
      <c r="CQ43" s="192">
        <f t="shared" si="90"/>
        <v>23218</v>
      </c>
      <c r="CR43" s="192">
        <f t="shared" si="90"/>
        <v>23218</v>
      </c>
      <c r="CS43" s="192">
        <f t="shared" si="90"/>
        <v>23218</v>
      </c>
      <c r="CT43" s="192">
        <f t="shared" si="90"/>
        <v>23218</v>
      </c>
      <c r="CU43" s="192">
        <f t="shared" si="90"/>
        <v>23218</v>
      </c>
      <c r="CV43" s="192">
        <f t="shared" ref="CV43:DK43" si="91">ROUNDUP(CV20*0.85,)</f>
        <v>16065</v>
      </c>
      <c r="CW43" s="192">
        <f t="shared" si="91"/>
        <v>16065</v>
      </c>
      <c r="CX43" s="192">
        <f t="shared" si="91"/>
        <v>16448</v>
      </c>
      <c r="CY43" s="192">
        <f t="shared" si="91"/>
        <v>16448</v>
      </c>
      <c r="CZ43" s="192">
        <f t="shared" si="91"/>
        <v>16065</v>
      </c>
      <c r="DA43" s="192">
        <f t="shared" si="91"/>
        <v>16065</v>
      </c>
      <c r="DB43" s="192">
        <f t="shared" si="91"/>
        <v>16065</v>
      </c>
      <c r="DC43" s="192">
        <f t="shared" si="91"/>
        <v>16065</v>
      </c>
      <c r="DD43" s="192">
        <f t="shared" si="91"/>
        <v>16065</v>
      </c>
      <c r="DE43" s="192">
        <f t="shared" si="91"/>
        <v>16448</v>
      </c>
      <c r="DF43" s="192">
        <f t="shared" si="91"/>
        <v>16448</v>
      </c>
      <c r="DG43" s="192">
        <f t="shared" si="91"/>
        <v>16065</v>
      </c>
      <c r="DH43" s="192">
        <f t="shared" si="91"/>
        <v>16065</v>
      </c>
      <c r="DI43" s="192">
        <f t="shared" si="91"/>
        <v>16065</v>
      </c>
      <c r="DJ43" s="192">
        <f t="shared" si="91"/>
        <v>15300</v>
      </c>
      <c r="DK43" s="192">
        <f t="shared" si="91"/>
        <v>15300</v>
      </c>
      <c r="DL43" s="192">
        <f t="shared" ref="DL43:DY43" si="92">ROUNDUP(DL20*0.85,)</f>
        <v>15836</v>
      </c>
      <c r="DM43" s="192">
        <f t="shared" si="92"/>
        <v>15836</v>
      </c>
      <c r="DN43" s="192">
        <f t="shared" si="92"/>
        <v>15300</v>
      </c>
      <c r="DO43" s="192">
        <f t="shared" si="92"/>
        <v>15300</v>
      </c>
      <c r="DP43" s="192">
        <f t="shared" si="92"/>
        <v>15300</v>
      </c>
      <c r="DQ43" s="192">
        <f t="shared" si="92"/>
        <v>15300</v>
      </c>
      <c r="DR43" s="192">
        <f t="shared" si="92"/>
        <v>15300</v>
      </c>
      <c r="DS43" s="192">
        <f t="shared" si="92"/>
        <v>15836</v>
      </c>
      <c r="DT43" s="192">
        <f t="shared" si="92"/>
        <v>15836</v>
      </c>
      <c r="DU43" s="192">
        <f t="shared" si="92"/>
        <v>15300</v>
      </c>
      <c r="DV43" s="192">
        <f t="shared" si="92"/>
        <v>15300</v>
      </c>
      <c r="DW43" s="192">
        <f t="shared" si="92"/>
        <v>15300</v>
      </c>
      <c r="DX43" s="192">
        <f t="shared" si="92"/>
        <v>15300</v>
      </c>
      <c r="DY43" s="192">
        <f t="shared" si="92"/>
        <v>16065</v>
      </c>
      <c r="DZ43" s="192">
        <f t="shared" ref="DZ43:GK43" si="93">ROUNDUP(DZ20*0.85,)</f>
        <v>15836</v>
      </c>
      <c r="EA43" s="192">
        <f t="shared" si="93"/>
        <v>15836</v>
      </c>
      <c r="EB43" s="192">
        <f t="shared" si="93"/>
        <v>15836</v>
      </c>
      <c r="EC43" s="192">
        <f t="shared" si="93"/>
        <v>14918</v>
      </c>
      <c r="ED43" s="192">
        <f t="shared" si="93"/>
        <v>14918</v>
      </c>
      <c r="EE43" s="192">
        <f t="shared" si="93"/>
        <v>14918</v>
      </c>
      <c r="EF43" s="192">
        <f t="shared" si="93"/>
        <v>14918</v>
      </c>
      <c r="EG43" s="192">
        <f t="shared" si="93"/>
        <v>14918</v>
      </c>
      <c r="EH43" s="192">
        <f t="shared" si="93"/>
        <v>15836</v>
      </c>
      <c r="EI43" s="192">
        <f t="shared" si="93"/>
        <v>15836</v>
      </c>
      <c r="EJ43" s="192">
        <f t="shared" si="93"/>
        <v>15836</v>
      </c>
      <c r="EK43" s="192">
        <f t="shared" si="93"/>
        <v>14688</v>
      </c>
      <c r="EL43" s="192">
        <f t="shared" si="93"/>
        <v>14688</v>
      </c>
      <c r="EM43" s="192">
        <f t="shared" si="93"/>
        <v>14688</v>
      </c>
      <c r="EN43" s="192">
        <f t="shared" si="93"/>
        <v>14918</v>
      </c>
      <c r="EO43" s="192">
        <f t="shared" si="93"/>
        <v>14918</v>
      </c>
      <c r="EP43" s="192">
        <f t="shared" si="93"/>
        <v>14688</v>
      </c>
      <c r="EQ43" s="192">
        <f t="shared" si="93"/>
        <v>14688</v>
      </c>
      <c r="ER43" s="192">
        <f t="shared" si="93"/>
        <v>14688</v>
      </c>
      <c r="ES43" s="192">
        <f t="shared" si="93"/>
        <v>14688</v>
      </c>
      <c r="ET43" s="192">
        <f t="shared" si="93"/>
        <v>14688</v>
      </c>
      <c r="EU43" s="192">
        <f t="shared" si="93"/>
        <v>14918</v>
      </c>
      <c r="EV43" s="192">
        <f t="shared" si="93"/>
        <v>14918</v>
      </c>
      <c r="EW43" s="192">
        <f t="shared" si="93"/>
        <v>14688</v>
      </c>
      <c r="EX43" s="192">
        <f t="shared" si="93"/>
        <v>14688</v>
      </c>
      <c r="EY43" s="192">
        <f t="shared" si="93"/>
        <v>14688</v>
      </c>
      <c r="EZ43" s="192">
        <f t="shared" si="93"/>
        <v>14688</v>
      </c>
      <c r="FA43" s="192">
        <f t="shared" si="93"/>
        <v>14688</v>
      </c>
      <c r="FB43" s="192">
        <f t="shared" si="93"/>
        <v>14918</v>
      </c>
      <c r="FC43" s="192">
        <f t="shared" si="93"/>
        <v>14918</v>
      </c>
      <c r="FD43" s="192">
        <f t="shared" si="93"/>
        <v>16065</v>
      </c>
      <c r="FE43" s="192">
        <f t="shared" si="93"/>
        <v>14918</v>
      </c>
      <c r="FF43" s="192">
        <f t="shared" si="93"/>
        <v>14918</v>
      </c>
      <c r="FG43" s="192">
        <f t="shared" si="93"/>
        <v>14918</v>
      </c>
      <c r="FH43" s="192">
        <f t="shared" si="93"/>
        <v>14918</v>
      </c>
      <c r="FI43" s="192">
        <f t="shared" si="93"/>
        <v>20655</v>
      </c>
      <c r="FJ43" s="192">
        <f t="shared" si="93"/>
        <v>20655</v>
      </c>
      <c r="FK43" s="192">
        <f t="shared" si="93"/>
        <v>20655</v>
      </c>
      <c r="FL43" s="192">
        <f t="shared" si="93"/>
        <v>20655</v>
      </c>
      <c r="FM43" s="192">
        <f t="shared" si="93"/>
        <v>20655</v>
      </c>
      <c r="FN43" s="192">
        <f t="shared" si="93"/>
        <v>20655</v>
      </c>
      <c r="FO43" s="192">
        <f t="shared" si="93"/>
        <v>20655</v>
      </c>
      <c r="FP43" s="192">
        <f t="shared" si="93"/>
        <v>20655</v>
      </c>
      <c r="FQ43" s="192">
        <f t="shared" si="93"/>
        <v>20655</v>
      </c>
      <c r="FR43" s="192">
        <f t="shared" si="93"/>
        <v>20655</v>
      </c>
      <c r="FS43" s="192">
        <f t="shared" si="93"/>
        <v>20655</v>
      </c>
      <c r="FT43" s="192">
        <f t="shared" si="93"/>
        <v>20655</v>
      </c>
      <c r="FU43" s="192">
        <f t="shared" si="93"/>
        <v>20655</v>
      </c>
      <c r="FV43" s="192">
        <f t="shared" si="93"/>
        <v>20655</v>
      </c>
      <c r="FW43" s="192">
        <f t="shared" si="93"/>
        <v>20655</v>
      </c>
      <c r="FX43" s="192">
        <f t="shared" si="93"/>
        <v>20655</v>
      </c>
      <c r="FY43" s="192">
        <f t="shared" si="93"/>
        <v>20655</v>
      </c>
      <c r="FZ43" s="192">
        <f t="shared" si="93"/>
        <v>20655</v>
      </c>
      <c r="GA43" s="192">
        <f t="shared" si="93"/>
        <v>20655</v>
      </c>
      <c r="GB43" s="192">
        <f t="shared" si="93"/>
        <v>20655</v>
      </c>
      <c r="GC43" s="192">
        <f t="shared" si="93"/>
        <v>20655</v>
      </c>
      <c r="GD43" s="192">
        <f t="shared" si="93"/>
        <v>20655</v>
      </c>
      <c r="GE43" s="192">
        <f t="shared" si="93"/>
        <v>20655</v>
      </c>
      <c r="GF43" s="192">
        <f t="shared" si="93"/>
        <v>20655</v>
      </c>
      <c r="GG43" s="192">
        <f t="shared" si="93"/>
        <v>14918</v>
      </c>
      <c r="GH43" s="192">
        <f t="shared" si="93"/>
        <v>14918</v>
      </c>
      <c r="GI43" s="192">
        <f t="shared" si="93"/>
        <v>22109</v>
      </c>
      <c r="GJ43" s="192">
        <f t="shared" si="93"/>
        <v>22109</v>
      </c>
      <c r="GK43" s="192">
        <f t="shared" si="93"/>
        <v>22109</v>
      </c>
      <c r="GL43" s="192">
        <f t="shared" ref="GL43:IW43" si="94">ROUNDUP(GL20*0.85,)</f>
        <v>22109</v>
      </c>
      <c r="GM43" s="192">
        <f t="shared" si="94"/>
        <v>22109</v>
      </c>
      <c r="GN43" s="192">
        <f t="shared" si="94"/>
        <v>22109</v>
      </c>
      <c r="GO43" s="192">
        <f t="shared" si="94"/>
        <v>22109</v>
      </c>
      <c r="GP43" s="192">
        <f t="shared" si="94"/>
        <v>22109</v>
      </c>
      <c r="GQ43" s="192">
        <f t="shared" si="94"/>
        <v>22109</v>
      </c>
      <c r="GR43" s="192">
        <f t="shared" si="94"/>
        <v>22109</v>
      </c>
      <c r="GS43" s="192">
        <f t="shared" si="94"/>
        <v>17519</v>
      </c>
      <c r="GT43" s="192">
        <f t="shared" si="94"/>
        <v>17519</v>
      </c>
      <c r="GU43" s="192">
        <f t="shared" si="94"/>
        <v>17519</v>
      </c>
      <c r="GV43" s="192">
        <f t="shared" si="94"/>
        <v>17519</v>
      </c>
      <c r="GW43" s="192">
        <f t="shared" si="94"/>
        <v>17901</v>
      </c>
      <c r="GX43" s="192">
        <f t="shared" si="94"/>
        <v>17901</v>
      </c>
      <c r="GY43" s="192">
        <f t="shared" si="94"/>
        <v>18819</v>
      </c>
      <c r="GZ43" s="192">
        <f t="shared" si="94"/>
        <v>18819</v>
      </c>
      <c r="HA43" s="192">
        <f t="shared" si="94"/>
        <v>17901</v>
      </c>
      <c r="HB43" s="192">
        <f t="shared" si="94"/>
        <v>17901</v>
      </c>
      <c r="HC43" s="192">
        <f t="shared" si="94"/>
        <v>17901</v>
      </c>
      <c r="HD43" s="192">
        <f t="shared" si="94"/>
        <v>17901</v>
      </c>
      <c r="HE43" s="192">
        <f t="shared" si="94"/>
        <v>17901</v>
      </c>
      <c r="HF43" s="192">
        <f t="shared" si="94"/>
        <v>18819</v>
      </c>
      <c r="HG43" s="192">
        <f t="shared" si="94"/>
        <v>18819</v>
      </c>
      <c r="HH43" s="192">
        <f t="shared" si="94"/>
        <v>17901</v>
      </c>
      <c r="HI43" s="192">
        <f t="shared" si="94"/>
        <v>17901</v>
      </c>
      <c r="HJ43" s="192">
        <f t="shared" si="94"/>
        <v>17901</v>
      </c>
      <c r="HK43" s="192">
        <f t="shared" si="94"/>
        <v>17901</v>
      </c>
      <c r="HL43" s="192">
        <f t="shared" si="94"/>
        <v>17901</v>
      </c>
      <c r="HM43" s="192">
        <f t="shared" si="94"/>
        <v>16065</v>
      </c>
      <c r="HN43" s="192">
        <f t="shared" si="94"/>
        <v>18819</v>
      </c>
      <c r="HO43" s="192">
        <f t="shared" si="94"/>
        <v>17901</v>
      </c>
      <c r="HP43" s="192">
        <f t="shared" si="94"/>
        <v>17901</v>
      </c>
      <c r="HQ43" s="192">
        <f t="shared" si="94"/>
        <v>17901</v>
      </c>
      <c r="HR43" s="192">
        <f t="shared" si="94"/>
        <v>17901</v>
      </c>
      <c r="HS43" s="192">
        <f t="shared" si="94"/>
        <v>17901</v>
      </c>
      <c r="HT43" s="192">
        <f t="shared" si="94"/>
        <v>18819</v>
      </c>
      <c r="HU43" s="192">
        <f t="shared" si="94"/>
        <v>18819</v>
      </c>
      <c r="HV43" s="192">
        <f t="shared" si="94"/>
        <v>17901</v>
      </c>
      <c r="HW43" s="192">
        <f t="shared" si="94"/>
        <v>17901</v>
      </c>
      <c r="HX43" s="192">
        <f t="shared" si="94"/>
        <v>17901</v>
      </c>
      <c r="HY43" s="192">
        <f t="shared" si="94"/>
        <v>17901</v>
      </c>
      <c r="HZ43" s="192">
        <f t="shared" si="94"/>
        <v>17901</v>
      </c>
      <c r="IA43" s="192">
        <f t="shared" si="94"/>
        <v>18819</v>
      </c>
      <c r="IB43" s="192">
        <f t="shared" si="94"/>
        <v>18819</v>
      </c>
      <c r="IC43" s="192">
        <f t="shared" si="94"/>
        <v>17901</v>
      </c>
      <c r="ID43" s="192">
        <f t="shared" si="94"/>
        <v>17901</v>
      </c>
      <c r="IE43" s="192">
        <f t="shared" si="94"/>
        <v>17901</v>
      </c>
      <c r="IF43" s="192">
        <f t="shared" si="94"/>
        <v>17901</v>
      </c>
      <c r="IG43" s="192">
        <f t="shared" si="94"/>
        <v>17901</v>
      </c>
      <c r="IH43" s="192">
        <f t="shared" si="94"/>
        <v>18819</v>
      </c>
      <c r="II43" s="192">
        <f t="shared" si="94"/>
        <v>18819</v>
      </c>
      <c r="IJ43" s="192">
        <f t="shared" si="94"/>
        <v>16448</v>
      </c>
      <c r="IK43" s="192">
        <f t="shared" si="94"/>
        <v>16448</v>
      </c>
      <c r="IL43" s="192">
        <f t="shared" si="94"/>
        <v>16448</v>
      </c>
      <c r="IM43" s="192">
        <f t="shared" si="94"/>
        <v>16448</v>
      </c>
      <c r="IN43" s="192">
        <f t="shared" si="94"/>
        <v>16448</v>
      </c>
      <c r="IO43" s="192">
        <f t="shared" si="94"/>
        <v>17901</v>
      </c>
      <c r="IP43" s="192">
        <f t="shared" si="94"/>
        <v>17901</v>
      </c>
      <c r="IQ43" s="192">
        <f t="shared" si="94"/>
        <v>16065</v>
      </c>
      <c r="IR43" s="192">
        <f t="shared" si="94"/>
        <v>16065</v>
      </c>
      <c r="IS43" s="192">
        <f t="shared" si="94"/>
        <v>16065</v>
      </c>
      <c r="IT43" s="192">
        <f t="shared" si="94"/>
        <v>16065</v>
      </c>
      <c r="IU43" s="192">
        <f t="shared" si="94"/>
        <v>16065</v>
      </c>
      <c r="IV43" s="192">
        <f t="shared" si="94"/>
        <v>17901</v>
      </c>
      <c r="IW43" s="192">
        <f t="shared" si="94"/>
        <v>17901</v>
      </c>
      <c r="IX43" s="192">
        <f t="shared" ref="IX43:JV43" si="95">ROUNDUP(IX20*0.85,)</f>
        <v>16065</v>
      </c>
      <c r="IY43" s="192">
        <f t="shared" si="95"/>
        <v>16065</v>
      </c>
      <c r="IZ43" s="192">
        <f t="shared" si="95"/>
        <v>16065</v>
      </c>
      <c r="JA43" s="192">
        <f t="shared" si="95"/>
        <v>16065</v>
      </c>
      <c r="JB43" s="192">
        <f t="shared" si="95"/>
        <v>16065</v>
      </c>
      <c r="JC43" s="192">
        <f t="shared" si="95"/>
        <v>17901</v>
      </c>
      <c r="JD43" s="192">
        <f t="shared" si="95"/>
        <v>17901</v>
      </c>
      <c r="JE43" s="192">
        <f t="shared" si="95"/>
        <v>16065</v>
      </c>
      <c r="JF43" s="192">
        <f t="shared" si="95"/>
        <v>16065</v>
      </c>
      <c r="JG43" s="192">
        <f t="shared" si="95"/>
        <v>16065</v>
      </c>
      <c r="JH43" s="192">
        <f t="shared" si="95"/>
        <v>16065</v>
      </c>
      <c r="JI43" s="192">
        <f t="shared" si="95"/>
        <v>16065</v>
      </c>
      <c r="JJ43" s="192">
        <f t="shared" si="95"/>
        <v>17901</v>
      </c>
      <c r="JK43" s="192">
        <f t="shared" si="95"/>
        <v>17901</v>
      </c>
      <c r="JL43" s="192">
        <f t="shared" si="95"/>
        <v>16065</v>
      </c>
      <c r="JM43" s="192">
        <f t="shared" si="95"/>
        <v>16065</v>
      </c>
      <c r="JN43" s="192">
        <f t="shared" si="95"/>
        <v>16065</v>
      </c>
      <c r="JO43" s="192">
        <f t="shared" si="95"/>
        <v>16065</v>
      </c>
      <c r="JP43" s="192">
        <f t="shared" si="95"/>
        <v>16065</v>
      </c>
      <c r="JQ43" s="192">
        <f t="shared" si="95"/>
        <v>17901</v>
      </c>
      <c r="JR43" s="192">
        <f t="shared" si="95"/>
        <v>17901</v>
      </c>
      <c r="JS43" s="192">
        <f t="shared" si="95"/>
        <v>16983</v>
      </c>
      <c r="JT43" s="192">
        <f t="shared" si="95"/>
        <v>16983</v>
      </c>
      <c r="JU43" s="192">
        <f t="shared" si="95"/>
        <v>16983</v>
      </c>
      <c r="JV43" s="192">
        <f t="shared" si="95"/>
        <v>16983</v>
      </c>
    </row>
    <row r="44" spans="1:282" s="50" customFormat="1" x14ac:dyDescent="0.2">
      <c r="A44" s="42" t="s">
        <v>86</v>
      </c>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2"/>
      <c r="DV44" s="192"/>
      <c r="DW44" s="192"/>
      <c r="DX44" s="192"/>
      <c r="DY44" s="192"/>
      <c r="DZ44" s="192"/>
      <c r="EA44" s="192"/>
      <c r="EB44" s="192"/>
      <c r="EC44" s="192"/>
      <c r="ED44" s="192"/>
      <c r="EE44" s="192"/>
      <c r="EF44" s="192"/>
      <c r="EG44" s="192"/>
      <c r="EH44" s="192"/>
      <c r="EI44" s="192"/>
      <c r="EJ44" s="192"/>
      <c r="EK44" s="192"/>
      <c r="EL44" s="192"/>
      <c r="EM44" s="192"/>
      <c r="EN44" s="192"/>
      <c r="EO44" s="192"/>
      <c r="EP44" s="192"/>
      <c r="EQ44" s="192"/>
      <c r="ER44" s="192"/>
      <c r="ES44" s="192"/>
      <c r="ET44" s="192"/>
      <c r="EU44" s="192"/>
      <c r="EV44" s="192"/>
      <c r="EW44" s="192"/>
      <c r="EX44" s="192"/>
      <c r="EY44" s="192"/>
      <c r="EZ44" s="192"/>
      <c r="FA44" s="192"/>
      <c r="FB44" s="192"/>
      <c r="FC44" s="192"/>
      <c r="FD44" s="192"/>
      <c r="FE44" s="192"/>
      <c r="FF44" s="192"/>
      <c r="FG44" s="192"/>
      <c r="FH44" s="192"/>
      <c r="FI44" s="192"/>
      <c r="FJ44" s="192"/>
      <c r="FK44" s="192"/>
      <c r="FL44" s="192"/>
      <c r="FM44" s="192"/>
      <c r="FN44" s="192"/>
      <c r="FO44" s="192"/>
      <c r="FP44" s="192"/>
      <c r="FQ44" s="192"/>
      <c r="FR44" s="192"/>
      <c r="FS44" s="192"/>
      <c r="FT44" s="192"/>
      <c r="FU44" s="192"/>
      <c r="FV44" s="192"/>
      <c r="FW44" s="192"/>
      <c r="FX44" s="192"/>
      <c r="FY44" s="192"/>
      <c r="FZ44" s="192"/>
      <c r="GA44" s="192"/>
      <c r="GB44" s="192"/>
      <c r="GC44" s="192"/>
      <c r="GD44" s="192"/>
      <c r="GE44" s="192"/>
      <c r="GF44" s="192"/>
      <c r="GG44" s="192"/>
      <c r="GH44" s="192"/>
      <c r="GI44" s="192"/>
      <c r="GJ44" s="192"/>
      <c r="GK44" s="192"/>
      <c r="GL44" s="192"/>
      <c r="GM44" s="192"/>
      <c r="GN44" s="192"/>
      <c r="GO44" s="192"/>
      <c r="GP44" s="192"/>
      <c r="GQ44" s="192"/>
      <c r="GR44" s="192"/>
      <c r="GS44" s="192"/>
      <c r="GT44" s="192"/>
      <c r="GU44" s="192"/>
      <c r="GV44" s="192"/>
      <c r="GW44" s="192"/>
      <c r="GX44" s="192"/>
      <c r="GY44" s="192"/>
      <c r="GZ44" s="192"/>
      <c r="HA44" s="192"/>
      <c r="HB44" s="192"/>
      <c r="HC44" s="192"/>
      <c r="HD44" s="192"/>
      <c r="HE44" s="192"/>
      <c r="HF44" s="192"/>
      <c r="HG44" s="192"/>
      <c r="HH44" s="192"/>
      <c r="HI44" s="192"/>
      <c r="HJ44" s="192"/>
      <c r="HK44" s="192"/>
      <c r="HL44" s="192"/>
      <c r="HM44" s="192"/>
      <c r="HN44" s="192"/>
      <c r="HO44" s="192"/>
      <c r="HP44" s="192"/>
      <c r="HQ44" s="192"/>
      <c r="HR44" s="192"/>
      <c r="HS44" s="192"/>
      <c r="HT44" s="192"/>
      <c r="HU44" s="192"/>
      <c r="HV44" s="192"/>
      <c r="HW44" s="192"/>
      <c r="HX44" s="192"/>
      <c r="HY44" s="192"/>
      <c r="HZ44" s="192"/>
      <c r="IA44" s="192"/>
      <c r="IB44" s="192"/>
      <c r="IC44" s="192"/>
      <c r="ID44" s="192"/>
      <c r="IE44" s="192"/>
      <c r="IF44" s="192"/>
      <c r="IG44" s="192"/>
      <c r="IH44" s="192"/>
      <c r="II44" s="192"/>
      <c r="IJ44" s="192"/>
      <c r="IK44" s="192"/>
      <c r="IL44" s="192"/>
      <c r="IM44" s="192"/>
      <c r="IN44" s="192"/>
      <c r="IO44" s="192"/>
      <c r="IP44" s="192"/>
      <c r="IQ44" s="192"/>
      <c r="IR44" s="192"/>
      <c r="IS44" s="192"/>
      <c r="IT44" s="192"/>
      <c r="IU44" s="192"/>
      <c r="IV44" s="192"/>
      <c r="IW44" s="192"/>
      <c r="IX44" s="192"/>
      <c r="IY44" s="192"/>
      <c r="IZ44" s="192"/>
      <c r="JA44" s="192"/>
      <c r="JB44" s="192"/>
      <c r="JC44" s="192"/>
      <c r="JD44" s="192"/>
      <c r="JE44" s="192"/>
      <c r="JF44" s="192"/>
      <c r="JG44" s="192"/>
      <c r="JH44" s="192"/>
      <c r="JI44" s="192"/>
      <c r="JJ44" s="192"/>
      <c r="JK44" s="192"/>
      <c r="JL44" s="192"/>
      <c r="JM44" s="192"/>
      <c r="JN44" s="192"/>
      <c r="JO44" s="192"/>
      <c r="JP44" s="192"/>
      <c r="JQ44" s="192"/>
      <c r="JR44" s="192"/>
      <c r="JS44" s="192"/>
      <c r="JT44" s="192"/>
      <c r="JU44" s="192"/>
      <c r="JV44" s="192"/>
    </row>
    <row r="45" spans="1:282" s="50" customFormat="1" x14ac:dyDescent="0.2">
      <c r="A45" s="88">
        <f>A30</f>
        <v>1</v>
      </c>
      <c r="B45" s="192" t="e">
        <f t="shared" ref="B45:C45" si="96">ROUNDUP(B22*0.85,)</f>
        <v>#REF!</v>
      </c>
      <c r="C45" s="192" t="e">
        <f t="shared" si="96"/>
        <v>#REF!</v>
      </c>
      <c r="D45" s="192" t="e">
        <f t="shared" ref="D45:BO45" si="97">ROUNDUP(D22*0.85,)</f>
        <v>#REF!</v>
      </c>
      <c r="E45" s="192" t="e">
        <f t="shared" si="97"/>
        <v>#REF!</v>
      </c>
      <c r="F45" s="192" t="e">
        <f t="shared" si="97"/>
        <v>#REF!</v>
      </c>
      <c r="G45" s="192" t="e">
        <f t="shared" si="97"/>
        <v>#REF!</v>
      </c>
      <c r="H45" s="192">
        <f t="shared" si="97"/>
        <v>47622</v>
      </c>
      <c r="I45" s="192">
        <f t="shared" si="97"/>
        <v>58714</v>
      </c>
      <c r="J45" s="192">
        <f t="shared" si="97"/>
        <v>58714</v>
      </c>
      <c r="K45" s="192">
        <f t="shared" si="97"/>
        <v>58714</v>
      </c>
      <c r="L45" s="192">
        <f t="shared" si="97"/>
        <v>53359</v>
      </c>
      <c r="M45" s="192">
        <f t="shared" si="97"/>
        <v>53359</v>
      </c>
      <c r="N45" s="192">
        <f t="shared" si="97"/>
        <v>53359</v>
      </c>
      <c r="O45" s="192">
        <f t="shared" si="97"/>
        <v>53359</v>
      </c>
      <c r="P45" s="192">
        <f t="shared" si="97"/>
        <v>53359</v>
      </c>
      <c r="Q45" s="192">
        <f t="shared" si="97"/>
        <v>53359</v>
      </c>
      <c r="R45" s="192">
        <f t="shared" si="97"/>
        <v>43185</v>
      </c>
      <c r="S45" s="192">
        <f t="shared" si="97"/>
        <v>30562</v>
      </c>
      <c r="T45" s="192">
        <f t="shared" si="97"/>
        <v>30562</v>
      </c>
      <c r="U45" s="192">
        <f t="shared" si="97"/>
        <v>30562</v>
      </c>
      <c r="V45" s="192">
        <f t="shared" si="97"/>
        <v>30562</v>
      </c>
      <c r="W45" s="192">
        <f t="shared" si="97"/>
        <v>30562</v>
      </c>
      <c r="X45" s="192">
        <f t="shared" si="97"/>
        <v>32092</v>
      </c>
      <c r="Y45" s="192">
        <f t="shared" si="97"/>
        <v>32092</v>
      </c>
      <c r="Z45" s="192">
        <f t="shared" si="97"/>
        <v>32092</v>
      </c>
      <c r="AA45" s="192">
        <f t="shared" si="97"/>
        <v>32092</v>
      </c>
      <c r="AB45" s="192">
        <f t="shared" si="97"/>
        <v>32092</v>
      </c>
      <c r="AC45" s="192">
        <f t="shared" si="97"/>
        <v>30562</v>
      </c>
      <c r="AD45" s="192">
        <f t="shared" si="97"/>
        <v>30562</v>
      </c>
      <c r="AE45" s="192">
        <f t="shared" si="97"/>
        <v>30562</v>
      </c>
      <c r="AF45" s="192">
        <f t="shared" si="97"/>
        <v>30562</v>
      </c>
      <c r="AG45" s="192">
        <f t="shared" si="97"/>
        <v>30562</v>
      </c>
      <c r="AH45" s="192">
        <f t="shared" si="97"/>
        <v>33622</v>
      </c>
      <c r="AI45" s="192">
        <f t="shared" si="97"/>
        <v>33622</v>
      </c>
      <c r="AJ45" s="192">
        <f t="shared" si="97"/>
        <v>33622</v>
      </c>
      <c r="AK45" s="192">
        <f t="shared" si="97"/>
        <v>33622</v>
      </c>
      <c r="AL45" s="192">
        <f t="shared" si="97"/>
        <v>33622</v>
      </c>
      <c r="AM45" s="192">
        <f t="shared" si="97"/>
        <v>35152</v>
      </c>
      <c r="AN45" s="192">
        <f t="shared" si="97"/>
        <v>37065</v>
      </c>
      <c r="AO45" s="192">
        <f t="shared" si="97"/>
        <v>41272</v>
      </c>
      <c r="AP45" s="192">
        <f t="shared" si="97"/>
        <v>41272</v>
      </c>
      <c r="AQ45" s="192">
        <f t="shared" si="97"/>
        <v>41272</v>
      </c>
      <c r="AR45" s="192">
        <f t="shared" si="97"/>
        <v>41272</v>
      </c>
      <c r="AS45" s="192">
        <f t="shared" si="97"/>
        <v>41272</v>
      </c>
      <c r="AT45" s="192">
        <f t="shared" si="97"/>
        <v>41272</v>
      </c>
      <c r="AU45" s="192">
        <f t="shared" si="97"/>
        <v>41272</v>
      </c>
      <c r="AV45" s="192">
        <f t="shared" si="97"/>
        <v>41272</v>
      </c>
      <c r="AW45" s="192">
        <f t="shared" si="97"/>
        <v>41272</v>
      </c>
      <c r="AX45" s="192">
        <f t="shared" si="97"/>
        <v>41272</v>
      </c>
      <c r="AY45" s="192">
        <f t="shared" si="97"/>
        <v>39742</v>
      </c>
      <c r="AZ45" s="192">
        <f t="shared" si="97"/>
        <v>39742</v>
      </c>
      <c r="BA45" s="192">
        <f t="shared" si="97"/>
        <v>41272</v>
      </c>
      <c r="BB45" s="192">
        <f t="shared" si="97"/>
        <v>41272</v>
      </c>
      <c r="BC45" s="192">
        <f t="shared" si="97"/>
        <v>42802</v>
      </c>
      <c r="BD45" s="192">
        <f t="shared" si="97"/>
        <v>44715</v>
      </c>
      <c r="BE45" s="192">
        <f t="shared" si="97"/>
        <v>44715</v>
      </c>
      <c r="BF45" s="192">
        <f t="shared" si="97"/>
        <v>44715</v>
      </c>
      <c r="BG45" s="192">
        <f t="shared" si="97"/>
        <v>44715</v>
      </c>
      <c r="BH45" s="192">
        <f t="shared" si="97"/>
        <v>46627</v>
      </c>
      <c r="BI45" s="192">
        <f t="shared" si="97"/>
        <v>48922</v>
      </c>
      <c r="BJ45" s="192">
        <f t="shared" si="97"/>
        <v>48922</v>
      </c>
      <c r="BK45" s="192">
        <f t="shared" si="97"/>
        <v>46627</v>
      </c>
      <c r="BL45" s="192">
        <f t="shared" si="97"/>
        <v>42802</v>
      </c>
      <c r="BM45" s="192">
        <f t="shared" si="97"/>
        <v>42802</v>
      </c>
      <c r="BN45" s="192">
        <f t="shared" si="97"/>
        <v>44715</v>
      </c>
      <c r="BO45" s="192">
        <f t="shared" si="97"/>
        <v>44715</v>
      </c>
      <c r="BP45" s="192">
        <f t="shared" ref="BP45:CU45" si="98">ROUNDUP(BP22*0.85,)</f>
        <v>38212</v>
      </c>
      <c r="BQ45" s="192">
        <f t="shared" si="98"/>
        <v>38556</v>
      </c>
      <c r="BR45" s="192">
        <f t="shared" si="98"/>
        <v>38556</v>
      </c>
      <c r="BS45" s="192">
        <f t="shared" si="98"/>
        <v>38556</v>
      </c>
      <c r="BT45" s="192">
        <f t="shared" si="98"/>
        <v>37409</v>
      </c>
      <c r="BU45" s="192">
        <f t="shared" si="98"/>
        <v>37409</v>
      </c>
      <c r="BV45" s="192">
        <f t="shared" si="98"/>
        <v>38556</v>
      </c>
      <c r="BW45" s="192">
        <f t="shared" si="98"/>
        <v>38556</v>
      </c>
      <c r="BX45" s="192">
        <f t="shared" si="98"/>
        <v>38556</v>
      </c>
      <c r="BY45" s="192">
        <f t="shared" si="98"/>
        <v>33584</v>
      </c>
      <c r="BZ45" s="192">
        <f t="shared" si="98"/>
        <v>33584</v>
      </c>
      <c r="CA45" s="192">
        <f t="shared" si="98"/>
        <v>33584</v>
      </c>
      <c r="CB45" s="192">
        <f t="shared" si="98"/>
        <v>33584</v>
      </c>
      <c r="CC45" s="192">
        <f t="shared" si="98"/>
        <v>33584</v>
      </c>
      <c r="CD45" s="192">
        <f t="shared" si="98"/>
        <v>33584</v>
      </c>
      <c r="CE45" s="192">
        <f t="shared" si="98"/>
        <v>33584</v>
      </c>
      <c r="CF45" s="192">
        <f t="shared" si="98"/>
        <v>33584</v>
      </c>
      <c r="CG45" s="192">
        <f t="shared" si="98"/>
        <v>33584</v>
      </c>
      <c r="CH45" s="192">
        <f t="shared" si="98"/>
        <v>33584</v>
      </c>
      <c r="CI45" s="192">
        <f t="shared" si="98"/>
        <v>33584</v>
      </c>
      <c r="CJ45" s="192">
        <f t="shared" si="98"/>
        <v>33584</v>
      </c>
      <c r="CK45" s="192">
        <f t="shared" si="98"/>
        <v>33584</v>
      </c>
      <c r="CL45" s="192">
        <f t="shared" si="98"/>
        <v>33584</v>
      </c>
      <c r="CM45" s="192">
        <f t="shared" si="98"/>
        <v>33584</v>
      </c>
      <c r="CN45" s="192">
        <f t="shared" si="98"/>
        <v>33584</v>
      </c>
      <c r="CO45" s="192">
        <f t="shared" si="98"/>
        <v>33584</v>
      </c>
      <c r="CP45" s="192">
        <f t="shared" si="98"/>
        <v>33584</v>
      </c>
      <c r="CQ45" s="192">
        <f t="shared" si="98"/>
        <v>33584</v>
      </c>
      <c r="CR45" s="192">
        <f t="shared" si="98"/>
        <v>33584</v>
      </c>
      <c r="CS45" s="192">
        <f t="shared" si="98"/>
        <v>33584</v>
      </c>
      <c r="CT45" s="192">
        <f t="shared" si="98"/>
        <v>33584</v>
      </c>
      <c r="CU45" s="192">
        <f t="shared" si="98"/>
        <v>33584</v>
      </c>
      <c r="CV45" s="192">
        <f t="shared" ref="CV45:DK45" si="99">ROUNDUP(CV22*0.85,)</f>
        <v>26508</v>
      </c>
      <c r="CW45" s="192">
        <f t="shared" si="99"/>
        <v>26508</v>
      </c>
      <c r="CX45" s="192">
        <f t="shared" si="99"/>
        <v>26890</v>
      </c>
      <c r="CY45" s="192">
        <f t="shared" si="99"/>
        <v>26890</v>
      </c>
      <c r="CZ45" s="192">
        <f t="shared" si="99"/>
        <v>26508</v>
      </c>
      <c r="DA45" s="192">
        <f t="shared" si="99"/>
        <v>26508</v>
      </c>
      <c r="DB45" s="192">
        <f t="shared" si="99"/>
        <v>26508</v>
      </c>
      <c r="DC45" s="192">
        <f t="shared" si="99"/>
        <v>26508</v>
      </c>
      <c r="DD45" s="192">
        <f t="shared" si="99"/>
        <v>26508</v>
      </c>
      <c r="DE45" s="192">
        <f t="shared" si="99"/>
        <v>26890</v>
      </c>
      <c r="DF45" s="192">
        <f t="shared" si="99"/>
        <v>26890</v>
      </c>
      <c r="DG45" s="192">
        <f t="shared" si="99"/>
        <v>26508</v>
      </c>
      <c r="DH45" s="192">
        <f t="shared" si="99"/>
        <v>26508</v>
      </c>
      <c r="DI45" s="192">
        <f t="shared" si="99"/>
        <v>26508</v>
      </c>
      <c r="DJ45" s="192">
        <f t="shared" si="99"/>
        <v>25743</v>
      </c>
      <c r="DK45" s="192">
        <f t="shared" si="99"/>
        <v>25743</v>
      </c>
      <c r="DL45" s="192">
        <f t="shared" ref="DL45:DY45" si="100">ROUNDUP(DL22*0.85,)</f>
        <v>26278</v>
      </c>
      <c r="DM45" s="192">
        <f t="shared" si="100"/>
        <v>26278</v>
      </c>
      <c r="DN45" s="192">
        <f t="shared" si="100"/>
        <v>25743</v>
      </c>
      <c r="DO45" s="192">
        <f t="shared" si="100"/>
        <v>25743</v>
      </c>
      <c r="DP45" s="192">
        <f t="shared" si="100"/>
        <v>25743</v>
      </c>
      <c r="DQ45" s="192">
        <f t="shared" si="100"/>
        <v>25743</v>
      </c>
      <c r="DR45" s="192">
        <f t="shared" si="100"/>
        <v>25743</v>
      </c>
      <c r="DS45" s="192">
        <f t="shared" si="100"/>
        <v>26278</v>
      </c>
      <c r="DT45" s="192">
        <f t="shared" si="100"/>
        <v>26278</v>
      </c>
      <c r="DU45" s="192">
        <f t="shared" si="100"/>
        <v>25743</v>
      </c>
      <c r="DV45" s="192">
        <f t="shared" si="100"/>
        <v>25743</v>
      </c>
      <c r="DW45" s="192">
        <f t="shared" si="100"/>
        <v>25743</v>
      </c>
      <c r="DX45" s="192">
        <f t="shared" si="100"/>
        <v>25743</v>
      </c>
      <c r="DY45" s="192">
        <f t="shared" si="100"/>
        <v>26508</v>
      </c>
      <c r="DZ45" s="192">
        <f t="shared" ref="DZ45:GK45" si="101">ROUNDUP(DZ22*0.85,)</f>
        <v>26278</v>
      </c>
      <c r="EA45" s="192">
        <f t="shared" si="101"/>
        <v>26278</v>
      </c>
      <c r="EB45" s="192">
        <f t="shared" si="101"/>
        <v>26278</v>
      </c>
      <c r="EC45" s="192">
        <f t="shared" si="101"/>
        <v>25360</v>
      </c>
      <c r="ED45" s="192">
        <f t="shared" si="101"/>
        <v>25360</v>
      </c>
      <c r="EE45" s="192">
        <f t="shared" si="101"/>
        <v>25360</v>
      </c>
      <c r="EF45" s="192">
        <f t="shared" si="101"/>
        <v>25360</v>
      </c>
      <c r="EG45" s="192">
        <f t="shared" si="101"/>
        <v>25360</v>
      </c>
      <c r="EH45" s="192">
        <f t="shared" si="101"/>
        <v>26278</v>
      </c>
      <c r="EI45" s="192">
        <f t="shared" si="101"/>
        <v>26278</v>
      </c>
      <c r="EJ45" s="192">
        <f t="shared" si="101"/>
        <v>26278</v>
      </c>
      <c r="EK45" s="192">
        <f t="shared" si="101"/>
        <v>25131</v>
      </c>
      <c r="EL45" s="192">
        <f t="shared" si="101"/>
        <v>25131</v>
      </c>
      <c r="EM45" s="192">
        <f t="shared" si="101"/>
        <v>25131</v>
      </c>
      <c r="EN45" s="192">
        <f t="shared" si="101"/>
        <v>25360</v>
      </c>
      <c r="EO45" s="192">
        <f t="shared" si="101"/>
        <v>25360</v>
      </c>
      <c r="EP45" s="192">
        <f t="shared" si="101"/>
        <v>25131</v>
      </c>
      <c r="EQ45" s="192">
        <f t="shared" si="101"/>
        <v>25131</v>
      </c>
      <c r="ER45" s="192">
        <f t="shared" si="101"/>
        <v>25131</v>
      </c>
      <c r="ES45" s="192">
        <f t="shared" si="101"/>
        <v>25131</v>
      </c>
      <c r="ET45" s="192">
        <f t="shared" si="101"/>
        <v>25131</v>
      </c>
      <c r="EU45" s="192">
        <f t="shared" si="101"/>
        <v>25360</v>
      </c>
      <c r="EV45" s="192">
        <f t="shared" si="101"/>
        <v>25360</v>
      </c>
      <c r="EW45" s="192">
        <f t="shared" si="101"/>
        <v>25131</v>
      </c>
      <c r="EX45" s="192">
        <f t="shared" si="101"/>
        <v>25131</v>
      </c>
      <c r="EY45" s="192">
        <f t="shared" si="101"/>
        <v>25131</v>
      </c>
      <c r="EZ45" s="192">
        <f t="shared" si="101"/>
        <v>25131</v>
      </c>
      <c r="FA45" s="192">
        <f t="shared" si="101"/>
        <v>25131</v>
      </c>
      <c r="FB45" s="192">
        <f t="shared" si="101"/>
        <v>25360</v>
      </c>
      <c r="FC45" s="192">
        <f t="shared" si="101"/>
        <v>25360</v>
      </c>
      <c r="FD45" s="192">
        <f t="shared" si="101"/>
        <v>26508</v>
      </c>
      <c r="FE45" s="192">
        <f t="shared" si="101"/>
        <v>25360</v>
      </c>
      <c r="FF45" s="192">
        <f t="shared" si="101"/>
        <v>25360</v>
      </c>
      <c r="FG45" s="192">
        <f t="shared" si="101"/>
        <v>25360</v>
      </c>
      <c r="FH45" s="192">
        <f t="shared" si="101"/>
        <v>25360</v>
      </c>
      <c r="FI45" s="192">
        <f t="shared" si="101"/>
        <v>31098</v>
      </c>
      <c r="FJ45" s="192">
        <f t="shared" si="101"/>
        <v>31098</v>
      </c>
      <c r="FK45" s="192">
        <f t="shared" si="101"/>
        <v>31098</v>
      </c>
      <c r="FL45" s="192">
        <f t="shared" si="101"/>
        <v>31098</v>
      </c>
      <c r="FM45" s="192">
        <f t="shared" si="101"/>
        <v>31098</v>
      </c>
      <c r="FN45" s="192">
        <f t="shared" si="101"/>
        <v>31098</v>
      </c>
      <c r="FO45" s="192">
        <f t="shared" si="101"/>
        <v>31098</v>
      </c>
      <c r="FP45" s="192">
        <f t="shared" si="101"/>
        <v>31098</v>
      </c>
      <c r="FQ45" s="192">
        <f t="shared" si="101"/>
        <v>31098</v>
      </c>
      <c r="FR45" s="192">
        <f t="shared" si="101"/>
        <v>31098</v>
      </c>
      <c r="FS45" s="192">
        <f t="shared" si="101"/>
        <v>31098</v>
      </c>
      <c r="FT45" s="192">
        <f t="shared" si="101"/>
        <v>31098</v>
      </c>
      <c r="FU45" s="192">
        <f t="shared" si="101"/>
        <v>31098</v>
      </c>
      <c r="FV45" s="192">
        <f t="shared" si="101"/>
        <v>31098</v>
      </c>
      <c r="FW45" s="192">
        <f t="shared" si="101"/>
        <v>31098</v>
      </c>
      <c r="FX45" s="192">
        <f t="shared" si="101"/>
        <v>31098</v>
      </c>
      <c r="FY45" s="192">
        <f t="shared" si="101"/>
        <v>31098</v>
      </c>
      <c r="FZ45" s="192">
        <f t="shared" si="101"/>
        <v>31098</v>
      </c>
      <c r="GA45" s="192">
        <f t="shared" si="101"/>
        <v>31098</v>
      </c>
      <c r="GB45" s="192">
        <f t="shared" si="101"/>
        <v>31098</v>
      </c>
      <c r="GC45" s="192">
        <f t="shared" si="101"/>
        <v>31098</v>
      </c>
      <c r="GD45" s="192">
        <f t="shared" si="101"/>
        <v>31098</v>
      </c>
      <c r="GE45" s="192">
        <f t="shared" si="101"/>
        <v>31098</v>
      </c>
      <c r="GF45" s="192">
        <f t="shared" si="101"/>
        <v>31098</v>
      </c>
      <c r="GG45" s="192">
        <f t="shared" si="101"/>
        <v>25360</v>
      </c>
      <c r="GH45" s="192">
        <f t="shared" si="101"/>
        <v>25360</v>
      </c>
      <c r="GI45" s="192">
        <f t="shared" si="101"/>
        <v>32551</v>
      </c>
      <c r="GJ45" s="192">
        <f t="shared" si="101"/>
        <v>32551</v>
      </c>
      <c r="GK45" s="192">
        <f t="shared" si="101"/>
        <v>32551</v>
      </c>
      <c r="GL45" s="192">
        <f t="shared" ref="GL45:IW45" si="102">ROUNDUP(GL22*0.85,)</f>
        <v>32551</v>
      </c>
      <c r="GM45" s="192">
        <f t="shared" si="102"/>
        <v>32551</v>
      </c>
      <c r="GN45" s="192">
        <f t="shared" si="102"/>
        <v>32551</v>
      </c>
      <c r="GO45" s="192">
        <f t="shared" si="102"/>
        <v>32551</v>
      </c>
      <c r="GP45" s="192">
        <f t="shared" si="102"/>
        <v>32551</v>
      </c>
      <c r="GQ45" s="192">
        <f t="shared" si="102"/>
        <v>32551</v>
      </c>
      <c r="GR45" s="192">
        <f t="shared" si="102"/>
        <v>32551</v>
      </c>
      <c r="GS45" s="192">
        <f t="shared" si="102"/>
        <v>27961</v>
      </c>
      <c r="GT45" s="192">
        <f t="shared" si="102"/>
        <v>27961</v>
      </c>
      <c r="GU45" s="192">
        <f t="shared" si="102"/>
        <v>27961</v>
      </c>
      <c r="GV45" s="192">
        <f t="shared" si="102"/>
        <v>27961</v>
      </c>
      <c r="GW45" s="192">
        <f t="shared" si="102"/>
        <v>28344</v>
      </c>
      <c r="GX45" s="192">
        <f t="shared" si="102"/>
        <v>28344</v>
      </c>
      <c r="GY45" s="192">
        <f t="shared" si="102"/>
        <v>29262</v>
      </c>
      <c r="GZ45" s="192">
        <f t="shared" si="102"/>
        <v>29262</v>
      </c>
      <c r="HA45" s="192">
        <f t="shared" si="102"/>
        <v>28344</v>
      </c>
      <c r="HB45" s="192">
        <f t="shared" si="102"/>
        <v>28344</v>
      </c>
      <c r="HC45" s="192">
        <f t="shared" si="102"/>
        <v>28344</v>
      </c>
      <c r="HD45" s="192">
        <f t="shared" si="102"/>
        <v>28344</v>
      </c>
      <c r="HE45" s="192">
        <f t="shared" si="102"/>
        <v>28344</v>
      </c>
      <c r="HF45" s="192">
        <f t="shared" si="102"/>
        <v>29262</v>
      </c>
      <c r="HG45" s="192">
        <f t="shared" si="102"/>
        <v>29262</v>
      </c>
      <c r="HH45" s="192">
        <f t="shared" si="102"/>
        <v>28344</v>
      </c>
      <c r="HI45" s="192">
        <f t="shared" si="102"/>
        <v>28344</v>
      </c>
      <c r="HJ45" s="192">
        <f t="shared" si="102"/>
        <v>28344</v>
      </c>
      <c r="HK45" s="192">
        <f t="shared" si="102"/>
        <v>28344</v>
      </c>
      <c r="HL45" s="192">
        <f t="shared" si="102"/>
        <v>28344</v>
      </c>
      <c r="HM45" s="192">
        <f t="shared" si="102"/>
        <v>26508</v>
      </c>
      <c r="HN45" s="192">
        <f t="shared" si="102"/>
        <v>29262</v>
      </c>
      <c r="HO45" s="192">
        <f t="shared" si="102"/>
        <v>28344</v>
      </c>
      <c r="HP45" s="192">
        <f t="shared" si="102"/>
        <v>28344</v>
      </c>
      <c r="HQ45" s="192">
        <f t="shared" si="102"/>
        <v>28344</v>
      </c>
      <c r="HR45" s="192">
        <f t="shared" si="102"/>
        <v>28344</v>
      </c>
      <c r="HS45" s="192">
        <f t="shared" si="102"/>
        <v>28344</v>
      </c>
      <c r="HT45" s="192">
        <f t="shared" si="102"/>
        <v>29262</v>
      </c>
      <c r="HU45" s="192">
        <f t="shared" si="102"/>
        <v>29262</v>
      </c>
      <c r="HV45" s="192">
        <f t="shared" si="102"/>
        <v>28344</v>
      </c>
      <c r="HW45" s="192">
        <f t="shared" si="102"/>
        <v>28344</v>
      </c>
      <c r="HX45" s="192">
        <f t="shared" si="102"/>
        <v>28344</v>
      </c>
      <c r="HY45" s="192">
        <f t="shared" si="102"/>
        <v>28344</v>
      </c>
      <c r="HZ45" s="192">
        <f t="shared" si="102"/>
        <v>28344</v>
      </c>
      <c r="IA45" s="192">
        <f t="shared" si="102"/>
        <v>29262</v>
      </c>
      <c r="IB45" s="192">
        <f t="shared" si="102"/>
        <v>29262</v>
      </c>
      <c r="IC45" s="192">
        <f t="shared" si="102"/>
        <v>28344</v>
      </c>
      <c r="ID45" s="192">
        <f t="shared" si="102"/>
        <v>28344</v>
      </c>
      <c r="IE45" s="192">
        <f t="shared" si="102"/>
        <v>28344</v>
      </c>
      <c r="IF45" s="192">
        <f t="shared" si="102"/>
        <v>28344</v>
      </c>
      <c r="IG45" s="192">
        <f t="shared" si="102"/>
        <v>28344</v>
      </c>
      <c r="IH45" s="192">
        <f t="shared" si="102"/>
        <v>29262</v>
      </c>
      <c r="II45" s="192">
        <f t="shared" si="102"/>
        <v>29262</v>
      </c>
      <c r="IJ45" s="192">
        <f t="shared" si="102"/>
        <v>26890</v>
      </c>
      <c r="IK45" s="192">
        <f t="shared" si="102"/>
        <v>26890</v>
      </c>
      <c r="IL45" s="192">
        <f t="shared" si="102"/>
        <v>26890</v>
      </c>
      <c r="IM45" s="192">
        <f t="shared" si="102"/>
        <v>26890</v>
      </c>
      <c r="IN45" s="192">
        <f t="shared" si="102"/>
        <v>26890</v>
      </c>
      <c r="IO45" s="192">
        <f t="shared" si="102"/>
        <v>28344</v>
      </c>
      <c r="IP45" s="192">
        <f t="shared" si="102"/>
        <v>28344</v>
      </c>
      <c r="IQ45" s="192">
        <f t="shared" si="102"/>
        <v>26508</v>
      </c>
      <c r="IR45" s="192">
        <f t="shared" si="102"/>
        <v>26508</v>
      </c>
      <c r="IS45" s="192">
        <f t="shared" si="102"/>
        <v>26508</v>
      </c>
      <c r="IT45" s="192">
        <f t="shared" si="102"/>
        <v>26508</v>
      </c>
      <c r="IU45" s="192">
        <f t="shared" si="102"/>
        <v>26508</v>
      </c>
      <c r="IV45" s="192">
        <f t="shared" si="102"/>
        <v>28344</v>
      </c>
      <c r="IW45" s="192">
        <f t="shared" si="102"/>
        <v>28344</v>
      </c>
      <c r="IX45" s="192">
        <f t="shared" ref="IX45:JV45" si="103">ROUNDUP(IX22*0.85,)</f>
        <v>26508</v>
      </c>
      <c r="IY45" s="192">
        <f t="shared" si="103"/>
        <v>26508</v>
      </c>
      <c r="IZ45" s="192">
        <f t="shared" si="103"/>
        <v>26508</v>
      </c>
      <c r="JA45" s="192">
        <f t="shared" si="103"/>
        <v>26508</v>
      </c>
      <c r="JB45" s="192">
        <f t="shared" si="103"/>
        <v>26508</v>
      </c>
      <c r="JC45" s="192">
        <f t="shared" si="103"/>
        <v>28344</v>
      </c>
      <c r="JD45" s="192">
        <f t="shared" si="103"/>
        <v>28344</v>
      </c>
      <c r="JE45" s="192">
        <f t="shared" si="103"/>
        <v>26508</v>
      </c>
      <c r="JF45" s="192">
        <f t="shared" si="103"/>
        <v>26508</v>
      </c>
      <c r="JG45" s="192">
        <f t="shared" si="103"/>
        <v>26508</v>
      </c>
      <c r="JH45" s="192">
        <f t="shared" si="103"/>
        <v>26508</v>
      </c>
      <c r="JI45" s="192">
        <f t="shared" si="103"/>
        <v>26508</v>
      </c>
      <c r="JJ45" s="192">
        <f t="shared" si="103"/>
        <v>28344</v>
      </c>
      <c r="JK45" s="192">
        <f t="shared" si="103"/>
        <v>28344</v>
      </c>
      <c r="JL45" s="192">
        <f t="shared" si="103"/>
        <v>26508</v>
      </c>
      <c r="JM45" s="192">
        <f t="shared" si="103"/>
        <v>26508</v>
      </c>
      <c r="JN45" s="192">
        <f t="shared" si="103"/>
        <v>26508</v>
      </c>
      <c r="JO45" s="192">
        <f t="shared" si="103"/>
        <v>26508</v>
      </c>
      <c r="JP45" s="192">
        <f t="shared" si="103"/>
        <v>26508</v>
      </c>
      <c r="JQ45" s="192">
        <f t="shared" si="103"/>
        <v>28344</v>
      </c>
      <c r="JR45" s="192">
        <f t="shared" si="103"/>
        <v>28344</v>
      </c>
      <c r="JS45" s="192">
        <f t="shared" si="103"/>
        <v>27426</v>
      </c>
      <c r="JT45" s="192">
        <f t="shared" si="103"/>
        <v>27426</v>
      </c>
      <c r="JU45" s="192">
        <f t="shared" si="103"/>
        <v>27426</v>
      </c>
      <c r="JV45" s="192">
        <f t="shared" si="103"/>
        <v>27426</v>
      </c>
    </row>
    <row r="46" spans="1:282" s="50" customFormat="1" x14ac:dyDescent="0.2">
      <c r="A46" s="88">
        <f>A31</f>
        <v>2</v>
      </c>
      <c r="B46" s="192" t="e">
        <f t="shared" ref="B46:C46" si="104">ROUNDUP(B23*0.85,)</f>
        <v>#REF!</v>
      </c>
      <c r="C46" s="192" t="e">
        <f t="shared" si="104"/>
        <v>#REF!</v>
      </c>
      <c r="D46" s="192" t="e">
        <f t="shared" ref="D46:BO46" si="105">ROUNDUP(D23*0.85,)</f>
        <v>#REF!</v>
      </c>
      <c r="E46" s="192" t="e">
        <f t="shared" si="105"/>
        <v>#REF!</v>
      </c>
      <c r="F46" s="192" t="e">
        <f t="shared" si="105"/>
        <v>#REF!</v>
      </c>
      <c r="G46" s="192" t="e">
        <f t="shared" si="105"/>
        <v>#REF!</v>
      </c>
      <c r="H46" s="192">
        <f t="shared" si="105"/>
        <v>49343</v>
      </c>
      <c r="I46" s="192">
        <f t="shared" si="105"/>
        <v>60435</v>
      </c>
      <c r="J46" s="192">
        <f t="shared" si="105"/>
        <v>60435</v>
      </c>
      <c r="K46" s="192">
        <f t="shared" si="105"/>
        <v>60435</v>
      </c>
      <c r="L46" s="192">
        <f t="shared" si="105"/>
        <v>55080</v>
      </c>
      <c r="M46" s="192">
        <f t="shared" si="105"/>
        <v>55080</v>
      </c>
      <c r="N46" s="192">
        <f t="shared" si="105"/>
        <v>55080</v>
      </c>
      <c r="O46" s="192">
        <f t="shared" si="105"/>
        <v>55080</v>
      </c>
      <c r="P46" s="192">
        <f t="shared" si="105"/>
        <v>55080</v>
      </c>
      <c r="Q46" s="192">
        <f t="shared" si="105"/>
        <v>55080</v>
      </c>
      <c r="R46" s="192">
        <f t="shared" si="105"/>
        <v>44676</v>
      </c>
      <c r="S46" s="192">
        <f t="shared" si="105"/>
        <v>32054</v>
      </c>
      <c r="T46" s="192">
        <f t="shared" si="105"/>
        <v>32054</v>
      </c>
      <c r="U46" s="192">
        <f t="shared" si="105"/>
        <v>32054</v>
      </c>
      <c r="V46" s="192">
        <f t="shared" si="105"/>
        <v>32054</v>
      </c>
      <c r="W46" s="192">
        <f t="shared" si="105"/>
        <v>32054</v>
      </c>
      <c r="X46" s="192">
        <f t="shared" si="105"/>
        <v>33584</v>
      </c>
      <c r="Y46" s="192">
        <f t="shared" si="105"/>
        <v>33584</v>
      </c>
      <c r="Z46" s="192">
        <f t="shared" si="105"/>
        <v>33584</v>
      </c>
      <c r="AA46" s="192">
        <f t="shared" si="105"/>
        <v>33584</v>
      </c>
      <c r="AB46" s="192">
        <f t="shared" si="105"/>
        <v>33584</v>
      </c>
      <c r="AC46" s="192">
        <f t="shared" si="105"/>
        <v>32054</v>
      </c>
      <c r="AD46" s="192">
        <f t="shared" si="105"/>
        <v>32054</v>
      </c>
      <c r="AE46" s="192">
        <f t="shared" si="105"/>
        <v>32054</v>
      </c>
      <c r="AF46" s="192">
        <f t="shared" si="105"/>
        <v>32054</v>
      </c>
      <c r="AG46" s="192">
        <f t="shared" si="105"/>
        <v>32054</v>
      </c>
      <c r="AH46" s="192">
        <f t="shared" si="105"/>
        <v>35114</v>
      </c>
      <c r="AI46" s="192">
        <f t="shared" si="105"/>
        <v>35114</v>
      </c>
      <c r="AJ46" s="192">
        <f t="shared" si="105"/>
        <v>35114</v>
      </c>
      <c r="AK46" s="192">
        <f t="shared" si="105"/>
        <v>35114</v>
      </c>
      <c r="AL46" s="192">
        <f t="shared" si="105"/>
        <v>35114</v>
      </c>
      <c r="AM46" s="192">
        <f t="shared" si="105"/>
        <v>36644</v>
      </c>
      <c r="AN46" s="192">
        <f t="shared" si="105"/>
        <v>38556</v>
      </c>
      <c r="AO46" s="192">
        <f t="shared" si="105"/>
        <v>42764</v>
      </c>
      <c r="AP46" s="192">
        <f t="shared" si="105"/>
        <v>42764</v>
      </c>
      <c r="AQ46" s="192">
        <f t="shared" si="105"/>
        <v>42764</v>
      </c>
      <c r="AR46" s="192">
        <f t="shared" si="105"/>
        <v>42764</v>
      </c>
      <c r="AS46" s="192">
        <f t="shared" si="105"/>
        <v>42764</v>
      </c>
      <c r="AT46" s="192">
        <f t="shared" si="105"/>
        <v>42764</v>
      </c>
      <c r="AU46" s="192">
        <f t="shared" si="105"/>
        <v>42764</v>
      </c>
      <c r="AV46" s="192">
        <f t="shared" si="105"/>
        <v>42764</v>
      </c>
      <c r="AW46" s="192">
        <f t="shared" si="105"/>
        <v>42764</v>
      </c>
      <c r="AX46" s="192">
        <f t="shared" si="105"/>
        <v>42764</v>
      </c>
      <c r="AY46" s="192">
        <f t="shared" si="105"/>
        <v>41234</v>
      </c>
      <c r="AZ46" s="192">
        <f t="shared" si="105"/>
        <v>41234</v>
      </c>
      <c r="BA46" s="192">
        <f t="shared" si="105"/>
        <v>42764</v>
      </c>
      <c r="BB46" s="192">
        <f t="shared" si="105"/>
        <v>42764</v>
      </c>
      <c r="BC46" s="192">
        <f t="shared" si="105"/>
        <v>44294</v>
      </c>
      <c r="BD46" s="192">
        <f t="shared" si="105"/>
        <v>46206</v>
      </c>
      <c r="BE46" s="192">
        <f t="shared" si="105"/>
        <v>46206</v>
      </c>
      <c r="BF46" s="192">
        <f t="shared" si="105"/>
        <v>46206</v>
      </c>
      <c r="BG46" s="192">
        <f t="shared" si="105"/>
        <v>46206</v>
      </c>
      <c r="BH46" s="192">
        <f t="shared" si="105"/>
        <v>48119</v>
      </c>
      <c r="BI46" s="192">
        <f t="shared" si="105"/>
        <v>50414</v>
      </c>
      <c r="BJ46" s="192">
        <f t="shared" si="105"/>
        <v>50414</v>
      </c>
      <c r="BK46" s="192">
        <f t="shared" si="105"/>
        <v>48119</v>
      </c>
      <c r="BL46" s="192">
        <f t="shared" si="105"/>
        <v>44294</v>
      </c>
      <c r="BM46" s="192">
        <f t="shared" si="105"/>
        <v>44294</v>
      </c>
      <c r="BN46" s="192">
        <f t="shared" si="105"/>
        <v>46206</v>
      </c>
      <c r="BO46" s="192">
        <f t="shared" si="105"/>
        <v>46206</v>
      </c>
      <c r="BP46" s="192">
        <f t="shared" ref="BP46:CU46" si="106">ROUNDUP(BP23*0.85,)</f>
        <v>39704</v>
      </c>
      <c r="BQ46" s="192">
        <f t="shared" si="106"/>
        <v>40048</v>
      </c>
      <c r="BR46" s="192">
        <f t="shared" si="106"/>
        <v>40048</v>
      </c>
      <c r="BS46" s="192">
        <f t="shared" si="106"/>
        <v>40048</v>
      </c>
      <c r="BT46" s="192">
        <f t="shared" si="106"/>
        <v>38901</v>
      </c>
      <c r="BU46" s="192">
        <f t="shared" si="106"/>
        <v>38901</v>
      </c>
      <c r="BV46" s="192">
        <f t="shared" si="106"/>
        <v>40048</v>
      </c>
      <c r="BW46" s="192">
        <f t="shared" si="106"/>
        <v>40048</v>
      </c>
      <c r="BX46" s="192">
        <f t="shared" si="106"/>
        <v>40048</v>
      </c>
      <c r="BY46" s="192">
        <f t="shared" si="106"/>
        <v>35076</v>
      </c>
      <c r="BZ46" s="192">
        <f t="shared" si="106"/>
        <v>35076</v>
      </c>
      <c r="CA46" s="192">
        <f t="shared" si="106"/>
        <v>35076</v>
      </c>
      <c r="CB46" s="192">
        <f t="shared" si="106"/>
        <v>35076</v>
      </c>
      <c r="CC46" s="192">
        <f t="shared" si="106"/>
        <v>35076</v>
      </c>
      <c r="CD46" s="192">
        <f t="shared" si="106"/>
        <v>35076</v>
      </c>
      <c r="CE46" s="192">
        <f t="shared" si="106"/>
        <v>35076</v>
      </c>
      <c r="CF46" s="192">
        <f t="shared" si="106"/>
        <v>35076</v>
      </c>
      <c r="CG46" s="192">
        <f t="shared" si="106"/>
        <v>35076</v>
      </c>
      <c r="CH46" s="192">
        <f t="shared" si="106"/>
        <v>35076</v>
      </c>
      <c r="CI46" s="192">
        <f t="shared" si="106"/>
        <v>35076</v>
      </c>
      <c r="CJ46" s="192">
        <f t="shared" si="106"/>
        <v>35076</v>
      </c>
      <c r="CK46" s="192">
        <f t="shared" si="106"/>
        <v>35076</v>
      </c>
      <c r="CL46" s="192">
        <f t="shared" si="106"/>
        <v>35076</v>
      </c>
      <c r="CM46" s="192">
        <f t="shared" si="106"/>
        <v>35076</v>
      </c>
      <c r="CN46" s="192">
        <f t="shared" si="106"/>
        <v>35076</v>
      </c>
      <c r="CO46" s="192">
        <f t="shared" si="106"/>
        <v>35076</v>
      </c>
      <c r="CP46" s="192">
        <f t="shared" si="106"/>
        <v>35076</v>
      </c>
      <c r="CQ46" s="192">
        <f t="shared" si="106"/>
        <v>35076</v>
      </c>
      <c r="CR46" s="192">
        <f t="shared" si="106"/>
        <v>35076</v>
      </c>
      <c r="CS46" s="192">
        <f t="shared" si="106"/>
        <v>35076</v>
      </c>
      <c r="CT46" s="192">
        <f t="shared" si="106"/>
        <v>35076</v>
      </c>
      <c r="CU46" s="192">
        <f t="shared" si="106"/>
        <v>35076</v>
      </c>
      <c r="CV46" s="192">
        <f t="shared" ref="CV46:DK46" si="107">ROUNDUP(CV23*0.85,)</f>
        <v>27923</v>
      </c>
      <c r="CW46" s="192">
        <f t="shared" si="107"/>
        <v>27923</v>
      </c>
      <c r="CX46" s="192">
        <f t="shared" si="107"/>
        <v>28305</v>
      </c>
      <c r="CY46" s="192">
        <f t="shared" si="107"/>
        <v>28305</v>
      </c>
      <c r="CZ46" s="192">
        <f t="shared" si="107"/>
        <v>27923</v>
      </c>
      <c r="DA46" s="192">
        <f t="shared" si="107"/>
        <v>27923</v>
      </c>
      <c r="DB46" s="192">
        <f t="shared" si="107"/>
        <v>27923</v>
      </c>
      <c r="DC46" s="192">
        <f t="shared" si="107"/>
        <v>27923</v>
      </c>
      <c r="DD46" s="192">
        <f t="shared" si="107"/>
        <v>27923</v>
      </c>
      <c r="DE46" s="192">
        <f t="shared" si="107"/>
        <v>28305</v>
      </c>
      <c r="DF46" s="192">
        <f t="shared" si="107"/>
        <v>28305</v>
      </c>
      <c r="DG46" s="192">
        <f t="shared" si="107"/>
        <v>27923</v>
      </c>
      <c r="DH46" s="192">
        <f t="shared" si="107"/>
        <v>27923</v>
      </c>
      <c r="DI46" s="192">
        <f t="shared" si="107"/>
        <v>27923</v>
      </c>
      <c r="DJ46" s="192">
        <f t="shared" si="107"/>
        <v>27158</v>
      </c>
      <c r="DK46" s="192">
        <f t="shared" si="107"/>
        <v>27158</v>
      </c>
      <c r="DL46" s="192">
        <f t="shared" ref="DL46:DY46" si="108">ROUNDUP(DL23*0.85,)</f>
        <v>27693</v>
      </c>
      <c r="DM46" s="192">
        <f t="shared" si="108"/>
        <v>27693</v>
      </c>
      <c r="DN46" s="192">
        <f t="shared" si="108"/>
        <v>27158</v>
      </c>
      <c r="DO46" s="192">
        <f t="shared" si="108"/>
        <v>27158</v>
      </c>
      <c r="DP46" s="192">
        <f t="shared" si="108"/>
        <v>27158</v>
      </c>
      <c r="DQ46" s="192">
        <f t="shared" si="108"/>
        <v>27158</v>
      </c>
      <c r="DR46" s="192">
        <f t="shared" si="108"/>
        <v>27158</v>
      </c>
      <c r="DS46" s="192">
        <f t="shared" si="108"/>
        <v>27693</v>
      </c>
      <c r="DT46" s="192">
        <f t="shared" si="108"/>
        <v>27693</v>
      </c>
      <c r="DU46" s="192">
        <f t="shared" si="108"/>
        <v>27158</v>
      </c>
      <c r="DV46" s="192">
        <f t="shared" si="108"/>
        <v>27158</v>
      </c>
      <c r="DW46" s="192">
        <f t="shared" si="108"/>
        <v>27158</v>
      </c>
      <c r="DX46" s="192">
        <f t="shared" si="108"/>
        <v>27158</v>
      </c>
      <c r="DY46" s="192">
        <f t="shared" si="108"/>
        <v>27923</v>
      </c>
      <c r="DZ46" s="192">
        <f t="shared" ref="DZ46:GK46" si="109">ROUNDUP(DZ23*0.85,)</f>
        <v>27693</v>
      </c>
      <c r="EA46" s="192">
        <f t="shared" si="109"/>
        <v>27693</v>
      </c>
      <c r="EB46" s="192">
        <f t="shared" si="109"/>
        <v>27693</v>
      </c>
      <c r="EC46" s="192">
        <f t="shared" si="109"/>
        <v>26775</v>
      </c>
      <c r="ED46" s="192">
        <f t="shared" si="109"/>
        <v>26775</v>
      </c>
      <c r="EE46" s="192">
        <f t="shared" si="109"/>
        <v>26775</v>
      </c>
      <c r="EF46" s="192">
        <f t="shared" si="109"/>
        <v>26775</v>
      </c>
      <c r="EG46" s="192">
        <f t="shared" si="109"/>
        <v>26775</v>
      </c>
      <c r="EH46" s="192">
        <f t="shared" si="109"/>
        <v>27693</v>
      </c>
      <c r="EI46" s="192">
        <f t="shared" si="109"/>
        <v>27693</v>
      </c>
      <c r="EJ46" s="192">
        <f t="shared" si="109"/>
        <v>27693</v>
      </c>
      <c r="EK46" s="192">
        <f t="shared" si="109"/>
        <v>26546</v>
      </c>
      <c r="EL46" s="192">
        <f t="shared" si="109"/>
        <v>26546</v>
      </c>
      <c r="EM46" s="192">
        <f t="shared" si="109"/>
        <v>26546</v>
      </c>
      <c r="EN46" s="192">
        <f t="shared" si="109"/>
        <v>26775</v>
      </c>
      <c r="EO46" s="192">
        <f t="shared" si="109"/>
        <v>26775</v>
      </c>
      <c r="EP46" s="192">
        <f t="shared" si="109"/>
        <v>26546</v>
      </c>
      <c r="EQ46" s="192">
        <f t="shared" si="109"/>
        <v>26546</v>
      </c>
      <c r="ER46" s="192">
        <f t="shared" si="109"/>
        <v>26546</v>
      </c>
      <c r="ES46" s="192">
        <f t="shared" si="109"/>
        <v>26546</v>
      </c>
      <c r="ET46" s="192">
        <f t="shared" si="109"/>
        <v>26546</v>
      </c>
      <c r="EU46" s="192">
        <f t="shared" si="109"/>
        <v>26775</v>
      </c>
      <c r="EV46" s="192">
        <f t="shared" si="109"/>
        <v>26775</v>
      </c>
      <c r="EW46" s="192">
        <f t="shared" si="109"/>
        <v>26546</v>
      </c>
      <c r="EX46" s="192">
        <f t="shared" si="109"/>
        <v>26546</v>
      </c>
      <c r="EY46" s="192">
        <f t="shared" si="109"/>
        <v>26546</v>
      </c>
      <c r="EZ46" s="192">
        <f t="shared" si="109"/>
        <v>26546</v>
      </c>
      <c r="FA46" s="192">
        <f t="shared" si="109"/>
        <v>26546</v>
      </c>
      <c r="FB46" s="192">
        <f t="shared" si="109"/>
        <v>26775</v>
      </c>
      <c r="FC46" s="192">
        <f t="shared" si="109"/>
        <v>26775</v>
      </c>
      <c r="FD46" s="192">
        <f t="shared" si="109"/>
        <v>27923</v>
      </c>
      <c r="FE46" s="192">
        <f t="shared" si="109"/>
        <v>26775</v>
      </c>
      <c r="FF46" s="192">
        <f t="shared" si="109"/>
        <v>26775</v>
      </c>
      <c r="FG46" s="192">
        <f t="shared" si="109"/>
        <v>26775</v>
      </c>
      <c r="FH46" s="192">
        <f t="shared" si="109"/>
        <v>26775</v>
      </c>
      <c r="FI46" s="192">
        <f t="shared" si="109"/>
        <v>32513</v>
      </c>
      <c r="FJ46" s="192">
        <f t="shared" si="109"/>
        <v>32513</v>
      </c>
      <c r="FK46" s="192">
        <f t="shared" si="109"/>
        <v>32513</v>
      </c>
      <c r="FL46" s="192">
        <f t="shared" si="109"/>
        <v>32513</v>
      </c>
      <c r="FM46" s="192">
        <f t="shared" si="109"/>
        <v>32513</v>
      </c>
      <c r="FN46" s="192">
        <f t="shared" si="109"/>
        <v>32513</v>
      </c>
      <c r="FO46" s="192">
        <f t="shared" si="109"/>
        <v>32513</v>
      </c>
      <c r="FP46" s="192">
        <f t="shared" si="109"/>
        <v>32513</v>
      </c>
      <c r="FQ46" s="192">
        <f t="shared" si="109"/>
        <v>32513</v>
      </c>
      <c r="FR46" s="192">
        <f t="shared" si="109"/>
        <v>32513</v>
      </c>
      <c r="FS46" s="192">
        <f t="shared" si="109"/>
        <v>32513</v>
      </c>
      <c r="FT46" s="192">
        <f t="shared" si="109"/>
        <v>32513</v>
      </c>
      <c r="FU46" s="192">
        <f t="shared" si="109"/>
        <v>32513</v>
      </c>
      <c r="FV46" s="192">
        <f t="shared" si="109"/>
        <v>32513</v>
      </c>
      <c r="FW46" s="192">
        <f t="shared" si="109"/>
        <v>32513</v>
      </c>
      <c r="FX46" s="192">
        <f t="shared" si="109"/>
        <v>32513</v>
      </c>
      <c r="FY46" s="192">
        <f t="shared" si="109"/>
        <v>32513</v>
      </c>
      <c r="FZ46" s="192">
        <f t="shared" si="109"/>
        <v>32513</v>
      </c>
      <c r="GA46" s="192">
        <f t="shared" si="109"/>
        <v>32513</v>
      </c>
      <c r="GB46" s="192">
        <f t="shared" si="109"/>
        <v>32513</v>
      </c>
      <c r="GC46" s="192">
        <f t="shared" si="109"/>
        <v>32513</v>
      </c>
      <c r="GD46" s="192">
        <f t="shared" si="109"/>
        <v>32513</v>
      </c>
      <c r="GE46" s="192">
        <f t="shared" si="109"/>
        <v>32513</v>
      </c>
      <c r="GF46" s="192">
        <f t="shared" si="109"/>
        <v>32513</v>
      </c>
      <c r="GG46" s="192">
        <f t="shared" si="109"/>
        <v>26775</v>
      </c>
      <c r="GH46" s="192">
        <f t="shared" si="109"/>
        <v>26775</v>
      </c>
      <c r="GI46" s="192">
        <f t="shared" si="109"/>
        <v>33966</v>
      </c>
      <c r="GJ46" s="192">
        <f t="shared" si="109"/>
        <v>33966</v>
      </c>
      <c r="GK46" s="192">
        <f t="shared" si="109"/>
        <v>33966</v>
      </c>
      <c r="GL46" s="192">
        <f t="shared" ref="GL46:IW46" si="110">ROUNDUP(GL23*0.85,)</f>
        <v>33966</v>
      </c>
      <c r="GM46" s="192">
        <f t="shared" si="110"/>
        <v>33966</v>
      </c>
      <c r="GN46" s="192">
        <f t="shared" si="110"/>
        <v>33966</v>
      </c>
      <c r="GO46" s="192">
        <f t="shared" si="110"/>
        <v>33966</v>
      </c>
      <c r="GP46" s="192">
        <f t="shared" si="110"/>
        <v>33966</v>
      </c>
      <c r="GQ46" s="192">
        <f t="shared" si="110"/>
        <v>33966</v>
      </c>
      <c r="GR46" s="192">
        <f t="shared" si="110"/>
        <v>33966</v>
      </c>
      <c r="GS46" s="192">
        <f t="shared" si="110"/>
        <v>29376</v>
      </c>
      <c r="GT46" s="192">
        <f t="shared" si="110"/>
        <v>29376</v>
      </c>
      <c r="GU46" s="192">
        <f t="shared" si="110"/>
        <v>29376</v>
      </c>
      <c r="GV46" s="192">
        <f t="shared" si="110"/>
        <v>29376</v>
      </c>
      <c r="GW46" s="192">
        <f t="shared" si="110"/>
        <v>29759</v>
      </c>
      <c r="GX46" s="192">
        <f t="shared" si="110"/>
        <v>29759</v>
      </c>
      <c r="GY46" s="192">
        <f t="shared" si="110"/>
        <v>30677</v>
      </c>
      <c r="GZ46" s="192">
        <f t="shared" si="110"/>
        <v>30677</v>
      </c>
      <c r="HA46" s="192">
        <f t="shared" si="110"/>
        <v>29759</v>
      </c>
      <c r="HB46" s="192">
        <f t="shared" si="110"/>
        <v>29759</v>
      </c>
      <c r="HC46" s="192">
        <f t="shared" si="110"/>
        <v>29759</v>
      </c>
      <c r="HD46" s="192">
        <f t="shared" si="110"/>
        <v>29759</v>
      </c>
      <c r="HE46" s="192">
        <f t="shared" si="110"/>
        <v>29759</v>
      </c>
      <c r="HF46" s="192">
        <f t="shared" si="110"/>
        <v>30677</v>
      </c>
      <c r="HG46" s="192">
        <f t="shared" si="110"/>
        <v>30677</v>
      </c>
      <c r="HH46" s="192">
        <f t="shared" si="110"/>
        <v>29759</v>
      </c>
      <c r="HI46" s="192">
        <f t="shared" si="110"/>
        <v>29759</v>
      </c>
      <c r="HJ46" s="192">
        <f t="shared" si="110"/>
        <v>29759</v>
      </c>
      <c r="HK46" s="192">
        <f t="shared" si="110"/>
        <v>29759</v>
      </c>
      <c r="HL46" s="192">
        <f t="shared" si="110"/>
        <v>29759</v>
      </c>
      <c r="HM46" s="192">
        <f t="shared" si="110"/>
        <v>27923</v>
      </c>
      <c r="HN46" s="192">
        <f t="shared" si="110"/>
        <v>30677</v>
      </c>
      <c r="HO46" s="192">
        <f t="shared" si="110"/>
        <v>29759</v>
      </c>
      <c r="HP46" s="192">
        <f t="shared" si="110"/>
        <v>29759</v>
      </c>
      <c r="HQ46" s="192">
        <f t="shared" si="110"/>
        <v>29759</v>
      </c>
      <c r="HR46" s="192">
        <f t="shared" si="110"/>
        <v>29759</v>
      </c>
      <c r="HS46" s="192">
        <f t="shared" si="110"/>
        <v>29759</v>
      </c>
      <c r="HT46" s="192">
        <f t="shared" si="110"/>
        <v>30677</v>
      </c>
      <c r="HU46" s="192">
        <f t="shared" si="110"/>
        <v>30677</v>
      </c>
      <c r="HV46" s="192">
        <f t="shared" si="110"/>
        <v>29759</v>
      </c>
      <c r="HW46" s="192">
        <f t="shared" si="110"/>
        <v>29759</v>
      </c>
      <c r="HX46" s="192">
        <f t="shared" si="110"/>
        <v>29759</v>
      </c>
      <c r="HY46" s="192">
        <f t="shared" si="110"/>
        <v>29759</v>
      </c>
      <c r="HZ46" s="192">
        <f t="shared" si="110"/>
        <v>29759</v>
      </c>
      <c r="IA46" s="192">
        <f t="shared" si="110"/>
        <v>30677</v>
      </c>
      <c r="IB46" s="192">
        <f t="shared" si="110"/>
        <v>30677</v>
      </c>
      <c r="IC46" s="192">
        <f t="shared" si="110"/>
        <v>29759</v>
      </c>
      <c r="ID46" s="192">
        <f t="shared" si="110"/>
        <v>29759</v>
      </c>
      <c r="IE46" s="192">
        <f t="shared" si="110"/>
        <v>29759</v>
      </c>
      <c r="IF46" s="192">
        <f t="shared" si="110"/>
        <v>29759</v>
      </c>
      <c r="IG46" s="192">
        <f t="shared" si="110"/>
        <v>29759</v>
      </c>
      <c r="IH46" s="192">
        <f t="shared" si="110"/>
        <v>30677</v>
      </c>
      <c r="II46" s="192">
        <f t="shared" si="110"/>
        <v>30677</v>
      </c>
      <c r="IJ46" s="192">
        <f t="shared" si="110"/>
        <v>28305</v>
      </c>
      <c r="IK46" s="192">
        <f t="shared" si="110"/>
        <v>28305</v>
      </c>
      <c r="IL46" s="192">
        <f t="shared" si="110"/>
        <v>28305</v>
      </c>
      <c r="IM46" s="192">
        <f t="shared" si="110"/>
        <v>28305</v>
      </c>
      <c r="IN46" s="192">
        <f t="shared" si="110"/>
        <v>28305</v>
      </c>
      <c r="IO46" s="192">
        <f t="shared" si="110"/>
        <v>29759</v>
      </c>
      <c r="IP46" s="192">
        <f t="shared" si="110"/>
        <v>29759</v>
      </c>
      <c r="IQ46" s="192">
        <f t="shared" si="110"/>
        <v>27923</v>
      </c>
      <c r="IR46" s="192">
        <f t="shared" si="110"/>
        <v>27923</v>
      </c>
      <c r="IS46" s="192">
        <f t="shared" si="110"/>
        <v>27923</v>
      </c>
      <c r="IT46" s="192">
        <f t="shared" si="110"/>
        <v>27923</v>
      </c>
      <c r="IU46" s="192">
        <f t="shared" si="110"/>
        <v>27923</v>
      </c>
      <c r="IV46" s="192">
        <f t="shared" si="110"/>
        <v>29759</v>
      </c>
      <c r="IW46" s="192">
        <f t="shared" si="110"/>
        <v>29759</v>
      </c>
      <c r="IX46" s="192">
        <f t="shared" ref="IX46:JV46" si="111">ROUNDUP(IX23*0.85,)</f>
        <v>27923</v>
      </c>
      <c r="IY46" s="192">
        <f t="shared" si="111"/>
        <v>27923</v>
      </c>
      <c r="IZ46" s="192">
        <f t="shared" si="111"/>
        <v>27923</v>
      </c>
      <c r="JA46" s="192">
        <f t="shared" si="111"/>
        <v>27923</v>
      </c>
      <c r="JB46" s="192">
        <f t="shared" si="111"/>
        <v>27923</v>
      </c>
      <c r="JC46" s="192">
        <f t="shared" si="111"/>
        <v>29759</v>
      </c>
      <c r="JD46" s="192">
        <f t="shared" si="111"/>
        <v>29759</v>
      </c>
      <c r="JE46" s="192">
        <f t="shared" si="111"/>
        <v>27923</v>
      </c>
      <c r="JF46" s="192">
        <f t="shared" si="111"/>
        <v>27923</v>
      </c>
      <c r="JG46" s="192">
        <f t="shared" si="111"/>
        <v>27923</v>
      </c>
      <c r="JH46" s="192">
        <f t="shared" si="111"/>
        <v>27923</v>
      </c>
      <c r="JI46" s="192">
        <f t="shared" si="111"/>
        <v>27923</v>
      </c>
      <c r="JJ46" s="192">
        <f t="shared" si="111"/>
        <v>29759</v>
      </c>
      <c r="JK46" s="192">
        <f t="shared" si="111"/>
        <v>29759</v>
      </c>
      <c r="JL46" s="192">
        <f t="shared" si="111"/>
        <v>27923</v>
      </c>
      <c r="JM46" s="192">
        <f t="shared" si="111"/>
        <v>27923</v>
      </c>
      <c r="JN46" s="192">
        <f t="shared" si="111"/>
        <v>27923</v>
      </c>
      <c r="JO46" s="192">
        <f t="shared" si="111"/>
        <v>27923</v>
      </c>
      <c r="JP46" s="192">
        <f t="shared" si="111"/>
        <v>27923</v>
      </c>
      <c r="JQ46" s="192">
        <f t="shared" si="111"/>
        <v>29759</v>
      </c>
      <c r="JR46" s="192">
        <f t="shared" si="111"/>
        <v>29759</v>
      </c>
      <c r="JS46" s="192">
        <f t="shared" si="111"/>
        <v>28841</v>
      </c>
      <c r="JT46" s="192">
        <f t="shared" si="111"/>
        <v>28841</v>
      </c>
      <c r="JU46" s="192">
        <f t="shared" si="111"/>
        <v>28841</v>
      </c>
      <c r="JV46" s="192">
        <f t="shared" si="111"/>
        <v>28841</v>
      </c>
    </row>
    <row r="47" spans="1:282" s="50" customFormat="1" x14ac:dyDescent="0.2">
      <c r="A47" s="42" t="s">
        <v>87</v>
      </c>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2"/>
      <c r="DV47" s="192"/>
      <c r="DW47" s="192"/>
      <c r="DX47" s="192"/>
      <c r="DY47" s="192"/>
      <c r="DZ47" s="192"/>
      <c r="EA47" s="192"/>
      <c r="EB47" s="192"/>
      <c r="EC47" s="192"/>
      <c r="ED47" s="192"/>
      <c r="EE47" s="192"/>
      <c r="EF47" s="192"/>
      <c r="EG47" s="192"/>
      <c r="EH47" s="192"/>
      <c r="EI47" s="192"/>
      <c r="EJ47" s="192"/>
      <c r="EK47" s="192"/>
      <c r="EL47" s="192"/>
      <c r="EM47" s="192"/>
      <c r="EN47" s="192"/>
      <c r="EO47" s="192"/>
      <c r="EP47" s="192"/>
      <c r="EQ47" s="192"/>
      <c r="ER47" s="192"/>
      <c r="ES47" s="192"/>
      <c r="ET47" s="192"/>
      <c r="EU47" s="192"/>
      <c r="EV47" s="192"/>
      <c r="EW47" s="192"/>
      <c r="EX47" s="192"/>
      <c r="EY47" s="192"/>
      <c r="EZ47" s="192"/>
      <c r="FA47" s="192"/>
      <c r="FB47" s="192"/>
      <c r="FC47" s="192"/>
      <c r="FD47" s="192"/>
      <c r="FE47" s="192"/>
      <c r="FF47" s="192"/>
      <c r="FG47" s="192"/>
      <c r="FH47" s="192"/>
      <c r="FI47" s="192"/>
      <c r="FJ47" s="192"/>
      <c r="FK47" s="192"/>
      <c r="FL47" s="192"/>
      <c r="FM47" s="192"/>
      <c r="FN47" s="192"/>
      <c r="FO47" s="192"/>
      <c r="FP47" s="192"/>
      <c r="FQ47" s="192"/>
      <c r="FR47" s="192"/>
      <c r="FS47" s="192"/>
      <c r="FT47" s="192"/>
      <c r="FU47" s="192"/>
      <c r="FV47" s="192"/>
      <c r="FW47" s="192"/>
      <c r="FX47" s="192"/>
      <c r="FY47" s="192"/>
      <c r="FZ47" s="192"/>
      <c r="GA47" s="192"/>
      <c r="GB47" s="192"/>
      <c r="GC47" s="192"/>
      <c r="GD47" s="192"/>
      <c r="GE47" s="192"/>
      <c r="GF47" s="192"/>
      <c r="GG47" s="192"/>
      <c r="GH47" s="192"/>
      <c r="GI47" s="192"/>
      <c r="GJ47" s="192"/>
      <c r="GK47" s="192"/>
      <c r="GL47" s="192"/>
      <c r="GM47" s="192"/>
      <c r="GN47" s="192"/>
      <c r="GO47" s="192"/>
      <c r="GP47" s="192"/>
      <c r="GQ47" s="192"/>
      <c r="GR47" s="192"/>
      <c r="GS47" s="192"/>
      <c r="GT47" s="192"/>
      <c r="GU47" s="192"/>
      <c r="GV47" s="192"/>
      <c r="GW47" s="192"/>
      <c r="GX47" s="192"/>
      <c r="GY47" s="192"/>
      <c r="GZ47" s="192"/>
      <c r="HA47" s="192"/>
      <c r="HB47" s="192"/>
      <c r="HC47" s="192"/>
      <c r="HD47" s="192"/>
      <c r="HE47" s="192"/>
      <c r="HF47" s="192"/>
      <c r="HG47" s="192"/>
      <c r="HH47" s="192"/>
      <c r="HI47" s="192"/>
      <c r="HJ47" s="192"/>
      <c r="HK47" s="192"/>
      <c r="HL47" s="192"/>
      <c r="HM47" s="192"/>
      <c r="HN47" s="192"/>
      <c r="HO47" s="192"/>
      <c r="HP47" s="192"/>
      <c r="HQ47" s="192"/>
      <c r="HR47" s="192"/>
      <c r="HS47" s="192"/>
      <c r="HT47" s="192"/>
      <c r="HU47" s="192"/>
      <c r="HV47" s="192"/>
      <c r="HW47" s="192"/>
      <c r="HX47" s="192"/>
      <c r="HY47" s="192"/>
      <c r="HZ47" s="192"/>
      <c r="IA47" s="192"/>
      <c r="IB47" s="192"/>
      <c r="IC47" s="192"/>
      <c r="ID47" s="192"/>
      <c r="IE47" s="192"/>
      <c r="IF47" s="192"/>
      <c r="IG47" s="192"/>
      <c r="IH47" s="192"/>
      <c r="II47" s="192"/>
      <c r="IJ47" s="192"/>
      <c r="IK47" s="192"/>
      <c r="IL47" s="192"/>
      <c r="IM47" s="192"/>
      <c r="IN47" s="192"/>
      <c r="IO47" s="192"/>
      <c r="IP47" s="192"/>
      <c r="IQ47" s="192"/>
      <c r="IR47" s="192"/>
      <c r="IS47" s="192"/>
      <c r="IT47" s="192"/>
      <c r="IU47" s="192"/>
      <c r="IV47" s="192"/>
      <c r="IW47" s="192"/>
      <c r="IX47" s="192"/>
      <c r="IY47" s="192"/>
      <c r="IZ47" s="192"/>
      <c r="JA47" s="192"/>
      <c r="JB47" s="192"/>
      <c r="JC47" s="192"/>
      <c r="JD47" s="192"/>
      <c r="JE47" s="192"/>
      <c r="JF47" s="192"/>
      <c r="JG47" s="192"/>
      <c r="JH47" s="192"/>
      <c r="JI47" s="192"/>
      <c r="JJ47" s="192"/>
      <c r="JK47" s="192"/>
      <c r="JL47" s="192"/>
      <c r="JM47" s="192"/>
      <c r="JN47" s="192"/>
      <c r="JO47" s="192"/>
      <c r="JP47" s="192"/>
      <c r="JQ47" s="192"/>
      <c r="JR47" s="192"/>
      <c r="JS47" s="192"/>
      <c r="JT47" s="192"/>
      <c r="JU47" s="192"/>
      <c r="JV47" s="192"/>
    </row>
    <row r="48" spans="1:282" s="50" customFormat="1" x14ac:dyDescent="0.2">
      <c r="A48" s="88" t="s">
        <v>88</v>
      </c>
      <c r="B48" s="192" t="e">
        <f t="shared" ref="B48:C48" si="112">ROUNDUP(B25*0.85,)</f>
        <v>#REF!</v>
      </c>
      <c r="C48" s="192" t="e">
        <f t="shared" si="112"/>
        <v>#REF!</v>
      </c>
      <c r="D48" s="192" t="e">
        <f t="shared" ref="D48:BO48" si="113">ROUNDUP(D25*0.85,)</f>
        <v>#REF!</v>
      </c>
      <c r="E48" s="192" t="e">
        <f t="shared" si="113"/>
        <v>#REF!</v>
      </c>
      <c r="F48" s="192" t="e">
        <f t="shared" si="113"/>
        <v>#REF!</v>
      </c>
      <c r="G48" s="192" t="e">
        <f t="shared" si="113"/>
        <v>#REF!</v>
      </c>
      <c r="H48" s="192">
        <f t="shared" si="113"/>
        <v>91418</v>
      </c>
      <c r="I48" s="192">
        <f t="shared" si="113"/>
        <v>102510</v>
      </c>
      <c r="J48" s="192">
        <f t="shared" si="113"/>
        <v>102510</v>
      </c>
      <c r="K48" s="192">
        <f t="shared" si="113"/>
        <v>102510</v>
      </c>
      <c r="L48" s="192">
        <f t="shared" si="113"/>
        <v>97155</v>
      </c>
      <c r="M48" s="192">
        <f t="shared" si="113"/>
        <v>97155</v>
      </c>
      <c r="N48" s="192">
        <f t="shared" si="113"/>
        <v>97155</v>
      </c>
      <c r="O48" s="192">
        <f t="shared" si="113"/>
        <v>97155</v>
      </c>
      <c r="P48" s="192">
        <f t="shared" si="113"/>
        <v>97155</v>
      </c>
      <c r="Q48" s="192">
        <f t="shared" si="113"/>
        <v>97155</v>
      </c>
      <c r="R48" s="192">
        <f t="shared" si="113"/>
        <v>71451</v>
      </c>
      <c r="S48" s="192">
        <f t="shared" si="113"/>
        <v>58829</v>
      </c>
      <c r="T48" s="192">
        <f t="shared" si="113"/>
        <v>58829</v>
      </c>
      <c r="U48" s="192">
        <f t="shared" si="113"/>
        <v>58829</v>
      </c>
      <c r="V48" s="192">
        <f t="shared" si="113"/>
        <v>58829</v>
      </c>
      <c r="W48" s="192">
        <f t="shared" si="113"/>
        <v>58829</v>
      </c>
      <c r="X48" s="192">
        <f t="shared" si="113"/>
        <v>60359</v>
      </c>
      <c r="Y48" s="192">
        <f t="shared" si="113"/>
        <v>60359</v>
      </c>
      <c r="Z48" s="192">
        <f t="shared" si="113"/>
        <v>60359</v>
      </c>
      <c r="AA48" s="192">
        <f t="shared" si="113"/>
        <v>60359</v>
      </c>
      <c r="AB48" s="192">
        <f t="shared" si="113"/>
        <v>60359</v>
      </c>
      <c r="AC48" s="192">
        <f t="shared" si="113"/>
        <v>58829</v>
      </c>
      <c r="AD48" s="192">
        <f t="shared" si="113"/>
        <v>58829</v>
      </c>
      <c r="AE48" s="192">
        <f t="shared" si="113"/>
        <v>58829</v>
      </c>
      <c r="AF48" s="192">
        <f t="shared" si="113"/>
        <v>58829</v>
      </c>
      <c r="AG48" s="192">
        <f t="shared" si="113"/>
        <v>58829</v>
      </c>
      <c r="AH48" s="192">
        <f t="shared" si="113"/>
        <v>61889</v>
      </c>
      <c r="AI48" s="192">
        <f t="shared" si="113"/>
        <v>61889</v>
      </c>
      <c r="AJ48" s="192">
        <f t="shared" si="113"/>
        <v>61889</v>
      </c>
      <c r="AK48" s="192">
        <f t="shared" si="113"/>
        <v>61889</v>
      </c>
      <c r="AL48" s="192">
        <f t="shared" si="113"/>
        <v>61889</v>
      </c>
      <c r="AM48" s="192">
        <f t="shared" si="113"/>
        <v>63419</v>
      </c>
      <c r="AN48" s="192">
        <f t="shared" si="113"/>
        <v>65331</v>
      </c>
      <c r="AO48" s="192">
        <f t="shared" si="113"/>
        <v>73364</v>
      </c>
      <c r="AP48" s="192">
        <f t="shared" si="113"/>
        <v>73364</v>
      </c>
      <c r="AQ48" s="192">
        <f t="shared" si="113"/>
        <v>73364</v>
      </c>
      <c r="AR48" s="192">
        <f t="shared" si="113"/>
        <v>73364</v>
      </c>
      <c r="AS48" s="192">
        <f t="shared" si="113"/>
        <v>73364</v>
      </c>
      <c r="AT48" s="192">
        <f t="shared" si="113"/>
        <v>73364</v>
      </c>
      <c r="AU48" s="192">
        <f t="shared" si="113"/>
        <v>73364</v>
      </c>
      <c r="AV48" s="192">
        <f t="shared" si="113"/>
        <v>73364</v>
      </c>
      <c r="AW48" s="192">
        <f t="shared" si="113"/>
        <v>73364</v>
      </c>
      <c r="AX48" s="192">
        <f t="shared" si="113"/>
        <v>73364</v>
      </c>
      <c r="AY48" s="192">
        <f t="shared" si="113"/>
        <v>71834</v>
      </c>
      <c r="AZ48" s="192">
        <f t="shared" si="113"/>
        <v>71834</v>
      </c>
      <c r="BA48" s="192">
        <f t="shared" si="113"/>
        <v>73364</v>
      </c>
      <c r="BB48" s="192">
        <f t="shared" si="113"/>
        <v>73364</v>
      </c>
      <c r="BC48" s="192">
        <f t="shared" si="113"/>
        <v>74894</v>
      </c>
      <c r="BD48" s="192">
        <f t="shared" si="113"/>
        <v>76806</v>
      </c>
      <c r="BE48" s="192">
        <f t="shared" si="113"/>
        <v>76806</v>
      </c>
      <c r="BF48" s="192">
        <f t="shared" si="113"/>
        <v>76806</v>
      </c>
      <c r="BG48" s="192">
        <f t="shared" si="113"/>
        <v>76806</v>
      </c>
      <c r="BH48" s="192">
        <f t="shared" si="113"/>
        <v>78719</v>
      </c>
      <c r="BI48" s="192">
        <f t="shared" si="113"/>
        <v>81014</v>
      </c>
      <c r="BJ48" s="192">
        <f t="shared" si="113"/>
        <v>81014</v>
      </c>
      <c r="BK48" s="192">
        <f t="shared" si="113"/>
        <v>78719</v>
      </c>
      <c r="BL48" s="192">
        <f t="shared" si="113"/>
        <v>74894</v>
      </c>
      <c r="BM48" s="192">
        <f t="shared" si="113"/>
        <v>74894</v>
      </c>
      <c r="BN48" s="192">
        <f t="shared" si="113"/>
        <v>76806</v>
      </c>
      <c r="BO48" s="192">
        <f t="shared" si="113"/>
        <v>76806</v>
      </c>
      <c r="BP48" s="192">
        <f t="shared" ref="BP48:CU48" si="114">ROUNDUP(BP25*0.85,)</f>
        <v>70304</v>
      </c>
      <c r="BQ48" s="192">
        <f t="shared" si="114"/>
        <v>70648</v>
      </c>
      <c r="BR48" s="192">
        <f t="shared" si="114"/>
        <v>70648</v>
      </c>
      <c r="BS48" s="192">
        <f t="shared" si="114"/>
        <v>70648</v>
      </c>
      <c r="BT48" s="192">
        <f t="shared" si="114"/>
        <v>69501</v>
      </c>
      <c r="BU48" s="192">
        <f t="shared" si="114"/>
        <v>69501</v>
      </c>
      <c r="BV48" s="192">
        <f t="shared" si="114"/>
        <v>70648</v>
      </c>
      <c r="BW48" s="192">
        <f t="shared" si="114"/>
        <v>70648</v>
      </c>
      <c r="BX48" s="192">
        <f t="shared" si="114"/>
        <v>70648</v>
      </c>
      <c r="BY48" s="192">
        <f t="shared" si="114"/>
        <v>61851</v>
      </c>
      <c r="BZ48" s="192">
        <f t="shared" si="114"/>
        <v>61851</v>
      </c>
      <c r="CA48" s="192">
        <f t="shared" si="114"/>
        <v>61851</v>
      </c>
      <c r="CB48" s="192">
        <f t="shared" si="114"/>
        <v>61851</v>
      </c>
      <c r="CC48" s="192">
        <f t="shared" si="114"/>
        <v>61851</v>
      </c>
      <c r="CD48" s="192">
        <f t="shared" si="114"/>
        <v>61851</v>
      </c>
      <c r="CE48" s="192">
        <f t="shared" si="114"/>
        <v>61851</v>
      </c>
      <c r="CF48" s="192">
        <f t="shared" si="114"/>
        <v>61851</v>
      </c>
      <c r="CG48" s="192">
        <f t="shared" si="114"/>
        <v>61851</v>
      </c>
      <c r="CH48" s="192">
        <f t="shared" si="114"/>
        <v>61851</v>
      </c>
      <c r="CI48" s="192">
        <f t="shared" si="114"/>
        <v>61851</v>
      </c>
      <c r="CJ48" s="192">
        <f t="shared" si="114"/>
        <v>61851</v>
      </c>
      <c r="CK48" s="192">
        <f t="shared" si="114"/>
        <v>61851</v>
      </c>
      <c r="CL48" s="192">
        <f t="shared" si="114"/>
        <v>61851</v>
      </c>
      <c r="CM48" s="192">
        <f t="shared" si="114"/>
        <v>61851</v>
      </c>
      <c r="CN48" s="192">
        <f t="shared" si="114"/>
        <v>61851</v>
      </c>
      <c r="CO48" s="192">
        <f t="shared" si="114"/>
        <v>61851</v>
      </c>
      <c r="CP48" s="192">
        <f t="shared" si="114"/>
        <v>61851</v>
      </c>
      <c r="CQ48" s="192">
        <f t="shared" si="114"/>
        <v>61851</v>
      </c>
      <c r="CR48" s="192">
        <f t="shared" si="114"/>
        <v>61851</v>
      </c>
      <c r="CS48" s="192">
        <f t="shared" si="114"/>
        <v>61851</v>
      </c>
      <c r="CT48" s="192">
        <f t="shared" si="114"/>
        <v>61851</v>
      </c>
      <c r="CU48" s="192">
        <f t="shared" si="114"/>
        <v>61851</v>
      </c>
      <c r="CV48" s="192">
        <f t="shared" ref="CV48:DK48" si="115">ROUNDUP(CV25*0.85,)</f>
        <v>54698</v>
      </c>
      <c r="CW48" s="192">
        <f t="shared" si="115"/>
        <v>54698</v>
      </c>
      <c r="CX48" s="192">
        <f t="shared" si="115"/>
        <v>55080</v>
      </c>
      <c r="CY48" s="192">
        <f t="shared" si="115"/>
        <v>55080</v>
      </c>
      <c r="CZ48" s="192">
        <f t="shared" si="115"/>
        <v>54698</v>
      </c>
      <c r="DA48" s="192">
        <f t="shared" si="115"/>
        <v>54698</v>
      </c>
      <c r="DB48" s="192">
        <f t="shared" si="115"/>
        <v>54698</v>
      </c>
      <c r="DC48" s="192">
        <f t="shared" si="115"/>
        <v>54698</v>
      </c>
      <c r="DD48" s="192">
        <f t="shared" si="115"/>
        <v>54698</v>
      </c>
      <c r="DE48" s="192">
        <f t="shared" si="115"/>
        <v>55080</v>
      </c>
      <c r="DF48" s="192">
        <f t="shared" si="115"/>
        <v>55080</v>
      </c>
      <c r="DG48" s="192">
        <f t="shared" si="115"/>
        <v>54698</v>
      </c>
      <c r="DH48" s="192">
        <f t="shared" si="115"/>
        <v>54698</v>
      </c>
      <c r="DI48" s="192">
        <f t="shared" si="115"/>
        <v>54698</v>
      </c>
      <c r="DJ48" s="192">
        <f t="shared" si="115"/>
        <v>53933</v>
      </c>
      <c r="DK48" s="192">
        <f t="shared" si="115"/>
        <v>53933</v>
      </c>
      <c r="DL48" s="192">
        <f t="shared" ref="DL48:DY48" si="116">ROUNDUP(DL25*0.85,)</f>
        <v>54468</v>
      </c>
      <c r="DM48" s="192">
        <f t="shared" si="116"/>
        <v>54468</v>
      </c>
      <c r="DN48" s="192">
        <f t="shared" si="116"/>
        <v>53933</v>
      </c>
      <c r="DO48" s="192">
        <f t="shared" si="116"/>
        <v>53933</v>
      </c>
      <c r="DP48" s="192">
        <f t="shared" si="116"/>
        <v>53933</v>
      </c>
      <c r="DQ48" s="192">
        <f t="shared" si="116"/>
        <v>53933</v>
      </c>
      <c r="DR48" s="192">
        <f t="shared" si="116"/>
        <v>53933</v>
      </c>
      <c r="DS48" s="192">
        <f t="shared" si="116"/>
        <v>54468</v>
      </c>
      <c r="DT48" s="192">
        <f t="shared" si="116"/>
        <v>54468</v>
      </c>
      <c r="DU48" s="192">
        <f t="shared" si="116"/>
        <v>53933</v>
      </c>
      <c r="DV48" s="192">
        <f t="shared" si="116"/>
        <v>53933</v>
      </c>
      <c r="DW48" s="192">
        <f t="shared" si="116"/>
        <v>53933</v>
      </c>
      <c r="DX48" s="192">
        <f t="shared" si="116"/>
        <v>53933</v>
      </c>
      <c r="DY48" s="192">
        <f t="shared" si="116"/>
        <v>54698</v>
      </c>
      <c r="DZ48" s="192">
        <f t="shared" ref="DZ48:GK48" si="117">ROUNDUP(DZ25*0.85,)</f>
        <v>54468</v>
      </c>
      <c r="EA48" s="192">
        <f t="shared" si="117"/>
        <v>54468</v>
      </c>
      <c r="EB48" s="192">
        <f t="shared" si="117"/>
        <v>54468</v>
      </c>
      <c r="EC48" s="192">
        <f t="shared" si="117"/>
        <v>53550</v>
      </c>
      <c r="ED48" s="192">
        <f t="shared" si="117"/>
        <v>53550</v>
      </c>
      <c r="EE48" s="192">
        <f t="shared" si="117"/>
        <v>53550</v>
      </c>
      <c r="EF48" s="192">
        <f t="shared" si="117"/>
        <v>53550</v>
      </c>
      <c r="EG48" s="192">
        <f t="shared" si="117"/>
        <v>53550</v>
      </c>
      <c r="EH48" s="192">
        <f t="shared" si="117"/>
        <v>54468</v>
      </c>
      <c r="EI48" s="192">
        <f t="shared" si="117"/>
        <v>54468</v>
      </c>
      <c r="EJ48" s="192">
        <f t="shared" si="117"/>
        <v>54468</v>
      </c>
      <c r="EK48" s="192">
        <f t="shared" si="117"/>
        <v>53321</v>
      </c>
      <c r="EL48" s="192">
        <f t="shared" si="117"/>
        <v>53321</v>
      </c>
      <c r="EM48" s="192">
        <f t="shared" si="117"/>
        <v>53321</v>
      </c>
      <c r="EN48" s="192">
        <f t="shared" si="117"/>
        <v>53550</v>
      </c>
      <c r="EO48" s="192">
        <f t="shared" si="117"/>
        <v>53550</v>
      </c>
      <c r="EP48" s="192">
        <f t="shared" si="117"/>
        <v>53321</v>
      </c>
      <c r="EQ48" s="192">
        <f t="shared" si="117"/>
        <v>53321</v>
      </c>
      <c r="ER48" s="192">
        <f t="shared" si="117"/>
        <v>53321</v>
      </c>
      <c r="ES48" s="192">
        <f t="shared" si="117"/>
        <v>53321</v>
      </c>
      <c r="ET48" s="192">
        <f t="shared" si="117"/>
        <v>53321</v>
      </c>
      <c r="EU48" s="192">
        <f t="shared" si="117"/>
        <v>53550</v>
      </c>
      <c r="EV48" s="192">
        <f t="shared" si="117"/>
        <v>53550</v>
      </c>
      <c r="EW48" s="192">
        <f t="shared" si="117"/>
        <v>53321</v>
      </c>
      <c r="EX48" s="192">
        <f t="shared" si="117"/>
        <v>53321</v>
      </c>
      <c r="EY48" s="192">
        <f t="shared" si="117"/>
        <v>53321</v>
      </c>
      <c r="EZ48" s="192">
        <f t="shared" si="117"/>
        <v>53321</v>
      </c>
      <c r="FA48" s="192">
        <f t="shared" si="117"/>
        <v>53321</v>
      </c>
      <c r="FB48" s="192">
        <f t="shared" si="117"/>
        <v>53550</v>
      </c>
      <c r="FC48" s="192">
        <f t="shared" si="117"/>
        <v>53550</v>
      </c>
      <c r="FD48" s="192">
        <f t="shared" si="117"/>
        <v>54698</v>
      </c>
      <c r="FE48" s="192">
        <f t="shared" si="117"/>
        <v>53550</v>
      </c>
      <c r="FF48" s="192">
        <f t="shared" si="117"/>
        <v>53550</v>
      </c>
      <c r="FG48" s="192">
        <f t="shared" si="117"/>
        <v>53550</v>
      </c>
      <c r="FH48" s="192">
        <f t="shared" si="117"/>
        <v>53550</v>
      </c>
      <c r="FI48" s="192">
        <f t="shared" si="117"/>
        <v>59288</v>
      </c>
      <c r="FJ48" s="192">
        <f t="shared" si="117"/>
        <v>59288</v>
      </c>
      <c r="FK48" s="192">
        <f t="shared" si="117"/>
        <v>59288</v>
      </c>
      <c r="FL48" s="192">
        <f t="shared" si="117"/>
        <v>59288</v>
      </c>
      <c r="FM48" s="192">
        <f t="shared" si="117"/>
        <v>59288</v>
      </c>
      <c r="FN48" s="192">
        <f t="shared" si="117"/>
        <v>59288</v>
      </c>
      <c r="FO48" s="192">
        <f t="shared" si="117"/>
        <v>59288</v>
      </c>
      <c r="FP48" s="192">
        <f t="shared" si="117"/>
        <v>59288</v>
      </c>
      <c r="FQ48" s="192">
        <f t="shared" si="117"/>
        <v>59288</v>
      </c>
      <c r="FR48" s="192">
        <f t="shared" si="117"/>
        <v>59288</v>
      </c>
      <c r="FS48" s="192">
        <f t="shared" si="117"/>
        <v>59288</v>
      </c>
      <c r="FT48" s="192">
        <f t="shared" si="117"/>
        <v>59288</v>
      </c>
      <c r="FU48" s="192">
        <f t="shared" si="117"/>
        <v>59288</v>
      </c>
      <c r="FV48" s="192">
        <f t="shared" si="117"/>
        <v>59288</v>
      </c>
      <c r="FW48" s="192">
        <f t="shared" si="117"/>
        <v>59288</v>
      </c>
      <c r="FX48" s="192">
        <f t="shared" si="117"/>
        <v>59288</v>
      </c>
      <c r="FY48" s="192">
        <f t="shared" si="117"/>
        <v>59288</v>
      </c>
      <c r="FZ48" s="192">
        <f t="shared" si="117"/>
        <v>59288</v>
      </c>
      <c r="GA48" s="192">
        <f t="shared" si="117"/>
        <v>59288</v>
      </c>
      <c r="GB48" s="192">
        <f t="shared" si="117"/>
        <v>59288</v>
      </c>
      <c r="GC48" s="192">
        <f t="shared" si="117"/>
        <v>59288</v>
      </c>
      <c r="GD48" s="192">
        <f t="shared" si="117"/>
        <v>59288</v>
      </c>
      <c r="GE48" s="192">
        <f t="shared" si="117"/>
        <v>59288</v>
      </c>
      <c r="GF48" s="192">
        <f t="shared" si="117"/>
        <v>59288</v>
      </c>
      <c r="GG48" s="192">
        <f t="shared" si="117"/>
        <v>53550</v>
      </c>
      <c r="GH48" s="192">
        <f t="shared" si="117"/>
        <v>53550</v>
      </c>
      <c r="GI48" s="192">
        <f t="shared" si="117"/>
        <v>60741</v>
      </c>
      <c r="GJ48" s="192">
        <f t="shared" si="117"/>
        <v>60741</v>
      </c>
      <c r="GK48" s="192">
        <f t="shared" si="117"/>
        <v>60741</v>
      </c>
      <c r="GL48" s="192">
        <f t="shared" ref="GL48:IW48" si="118">ROUNDUP(GL25*0.85,)</f>
        <v>60741</v>
      </c>
      <c r="GM48" s="192">
        <f t="shared" si="118"/>
        <v>60741</v>
      </c>
      <c r="GN48" s="192">
        <f t="shared" si="118"/>
        <v>60741</v>
      </c>
      <c r="GO48" s="192">
        <f t="shared" si="118"/>
        <v>60741</v>
      </c>
      <c r="GP48" s="192">
        <f t="shared" si="118"/>
        <v>60741</v>
      </c>
      <c r="GQ48" s="192">
        <f t="shared" si="118"/>
        <v>60741</v>
      </c>
      <c r="GR48" s="192">
        <f t="shared" si="118"/>
        <v>60741</v>
      </c>
      <c r="GS48" s="192">
        <f t="shared" si="118"/>
        <v>56151</v>
      </c>
      <c r="GT48" s="192">
        <f t="shared" si="118"/>
        <v>56151</v>
      </c>
      <c r="GU48" s="192">
        <f t="shared" si="118"/>
        <v>56151</v>
      </c>
      <c r="GV48" s="192">
        <f t="shared" si="118"/>
        <v>56151</v>
      </c>
      <c r="GW48" s="192">
        <f t="shared" si="118"/>
        <v>56534</v>
      </c>
      <c r="GX48" s="192">
        <f t="shared" si="118"/>
        <v>56534</v>
      </c>
      <c r="GY48" s="192">
        <f t="shared" si="118"/>
        <v>57452</v>
      </c>
      <c r="GZ48" s="192">
        <f t="shared" si="118"/>
        <v>57452</v>
      </c>
      <c r="HA48" s="192">
        <f t="shared" si="118"/>
        <v>56534</v>
      </c>
      <c r="HB48" s="192">
        <f t="shared" si="118"/>
        <v>56534</v>
      </c>
      <c r="HC48" s="192">
        <f t="shared" si="118"/>
        <v>56534</v>
      </c>
      <c r="HD48" s="192">
        <f t="shared" si="118"/>
        <v>56534</v>
      </c>
      <c r="HE48" s="192">
        <f t="shared" si="118"/>
        <v>56534</v>
      </c>
      <c r="HF48" s="192">
        <f t="shared" si="118"/>
        <v>57452</v>
      </c>
      <c r="HG48" s="192">
        <f t="shared" si="118"/>
        <v>57452</v>
      </c>
      <c r="HH48" s="192">
        <f t="shared" si="118"/>
        <v>56534</v>
      </c>
      <c r="HI48" s="192">
        <f t="shared" si="118"/>
        <v>56534</v>
      </c>
      <c r="HJ48" s="192">
        <f t="shared" si="118"/>
        <v>56534</v>
      </c>
      <c r="HK48" s="192">
        <f t="shared" si="118"/>
        <v>56534</v>
      </c>
      <c r="HL48" s="192">
        <f t="shared" si="118"/>
        <v>56534</v>
      </c>
      <c r="HM48" s="192">
        <f t="shared" si="118"/>
        <v>54698</v>
      </c>
      <c r="HN48" s="192">
        <f t="shared" si="118"/>
        <v>57452</v>
      </c>
      <c r="HO48" s="192">
        <f t="shared" si="118"/>
        <v>56534</v>
      </c>
      <c r="HP48" s="192">
        <f t="shared" si="118"/>
        <v>56534</v>
      </c>
      <c r="HQ48" s="192">
        <f t="shared" si="118"/>
        <v>56534</v>
      </c>
      <c r="HR48" s="192">
        <f t="shared" si="118"/>
        <v>56534</v>
      </c>
      <c r="HS48" s="192">
        <f t="shared" si="118"/>
        <v>56534</v>
      </c>
      <c r="HT48" s="192">
        <f t="shared" si="118"/>
        <v>57452</v>
      </c>
      <c r="HU48" s="192">
        <f t="shared" si="118"/>
        <v>57452</v>
      </c>
      <c r="HV48" s="192">
        <f t="shared" si="118"/>
        <v>56534</v>
      </c>
      <c r="HW48" s="192">
        <f t="shared" si="118"/>
        <v>56534</v>
      </c>
      <c r="HX48" s="192">
        <f t="shared" si="118"/>
        <v>56534</v>
      </c>
      <c r="HY48" s="192">
        <f t="shared" si="118"/>
        <v>56534</v>
      </c>
      <c r="HZ48" s="192">
        <f t="shared" si="118"/>
        <v>56534</v>
      </c>
      <c r="IA48" s="192">
        <f t="shared" si="118"/>
        <v>57452</v>
      </c>
      <c r="IB48" s="192">
        <f t="shared" si="118"/>
        <v>57452</v>
      </c>
      <c r="IC48" s="192">
        <f t="shared" si="118"/>
        <v>56534</v>
      </c>
      <c r="ID48" s="192">
        <f t="shared" si="118"/>
        <v>56534</v>
      </c>
      <c r="IE48" s="192">
        <f t="shared" si="118"/>
        <v>56534</v>
      </c>
      <c r="IF48" s="192">
        <f t="shared" si="118"/>
        <v>56534</v>
      </c>
      <c r="IG48" s="192">
        <f t="shared" si="118"/>
        <v>56534</v>
      </c>
      <c r="IH48" s="192">
        <f t="shared" si="118"/>
        <v>57452</v>
      </c>
      <c r="II48" s="192">
        <f t="shared" si="118"/>
        <v>57452</v>
      </c>
      <c r="IJ48" s="192">
        <f t="shared" si="118"/>
        <v>55080</v>
      </c>
      <c r="IK48" s="192">
        <f t="shared" si="118"/>
        <v>55080</v>
      </c>
      <c r="IL48" s="192">
        <f t="shared" si="118"/>
        <v>55080</v>
      </c>
      <c r="IM48" s="192">
        <f t="shared" si="118"/>
        <v>55080</v>
      </c>
      <c r="IN48" s="192">
        <f t="shared" si="118"/>
        <v>55080</v>
      </c>
      <c r="IO48" s="192">
        <f t="shared" si="118"/>
        <v>56534</v>
      </c>
      <c r="IP48" s="192">
        <f t="shared" si="118"/>
        <v>56534</v>
      </c>
      <c r="IQ48" s="192">
        <f t="shared" si="118"/>
        <v>54698</v>
      </c>
      <c r="IR48" s="192">
        <f t="shared" si="118"/>
        <v>54698</v>
      </c>
      <c r="IS48" s="192">
        <f t="shared" si="118"/>
        <v>54698</v>
      </c>
      <c r="IT48" s="192">
        <f t="shared" si="118"/>
        <v>54698</v>
      </c>
      <c r="IU48" s="192">
        <f t="shared" si="118"/>
        <v>54698</v>
      </c>
      <c r="IV48" s="192">
        <f t="shared" si="118"/>
        <v>56534</v>
      </c>
      <c r="IW48" s="192">
        <f t="shared" si="118"/>
        <v>56534</v>
      </c>
      <c r="IX48" s="192">
        <f t="shared" ref="IX48:JV48" si="119">ROUNDUP(IX25*0.85,)</f>
        <v>54698</v>
      </c>
      <c r="IY48" s="192">
        <f t="shared" si="119"/>
        <v>54698</v>
      </c>
      <c r="IZ48" s="192">
        <f t="shared" si="119"/>
        <v>54698</v>
      </c>
      <c r="JA48" s="192">
        <f t="shared" si="119"/>
        <v>54698</v>
      </c>
      <c r="JB48" s="192">
        <f t="shared" si="119"/>
        <v>54698</v>
      </c>
      <c r="JC48" s="192">
        <f t="shared" si="119"/>
        <v>56534</v>
      </c>
      <c r="JD48" s="192">
        <f t="shared" si="119"/>
        <v>56534</v>
      </c>
      <c r="JE48" s="192">
        <f t="shared" si="119"/>
        <v>54698</v>
      </c>
      <c r="JF48" s="192">
        <f t="shared" si="119"/>
        <v>54698</v>
      </c>
      <c r="JG48" s="192">
        <f t="shared" si="119"/>
        <v>54698</v>
      </c>
      <c r="JH48" s="192">
        <f t="shared" si="119"/>
        <v>54698</v>
      </c>
      <c r="JI48" s="192">
        <f t="shared" si="119"/>
        <v>54698</v>
      </c>
      <c r="JJ48" s="192">
        <f t="shared" si="119"/>
        <v>56534</v>
      </c>
      <c r="JK48" s="192">
        <f t="shared" si="119"/>
        <v>56534</v>
      </c>
      <c r="JL48" s="192">
        <f t="shared" si="119"/>
        <v>54698</v>
      </c>
      <c r="JM48" s="192">
        <f t="shared" si="119"/>
        <v>54698</v>
      </c>
      <c r="JN48" s="192">
        <f t="shared" si="119"/>
        <v>54698</v>
      </c>
      <c r="JO48" s="192">
        <f t="shared" si="119"/>
        <v>54698</v>
      </c>
      <c r="JP48" s="192">
        <f t="shared" si="119"/>
        <v>54698</v>
      </c>
      <c r="JQ48" s="192">
        <f t="shared" si="119"/>
        <v>56534</v>
      </c>
      <c r="JR48" s="192">
        <f t="shared" si="119"/>
        <v>56534</v>
      </c>
      <c r="JS48" s="192">
        <f t="shared" si="119"/>
        <v>55616</v>
      </c>
      <c r="JT48" s="192">
        <f t="shared" si="119"/>
        <v>55616</v>
      </c>
      <c r="JU48" s="192">
        <f t="shared" si="119"/>
        <v>55616</v>
      </c>
      <c r="JV48" s="192">
        <f t="shared" si="119"/>
        <v>55616</v>
      </c>
    </row>
    <row r="49" spans="1:1" s="50" customFormat="1" x14ac:dyDescent="0.2">
      <c r="A49" s="100"/>
    </row>
    <row r="50" spans="1:1" s="50" customFormat="1" ht="12.75" thickBot="1" x14ac:dyDescent="0.25">
      <c r="A50" s="100"/>
    </row>
    <row r="51" spans="1:1" s="50" customFormat="1" ht="12.75" thickBot="1" x14ac:dyDescent="0.25">
      <c r="A51" s="104" t="s">
        <v>66</v>
      </c>
    </row>
    <row r="52" spans="1:1" x14ac:dyDescent="0.2">
      <c r="A52" s="63" t="s">
        <v>78</v>
      </c>
    </row>
    <row r="53" spans="1:1" ht="9" hidden="1" customHeight="1" x14ac:dyDescent="0.2">
      <c r="A53" s="43" t="s">
        <v>67</v>
      </c>
    </row>
    <row r="54" spans="1:1" ht="10.7" customHeight="1" x14ac:dyDescent="0.2">
      <c r="A54" s="43" t="s">
        <v>89</v>
      </c>
    </row>
    <row r="55" spans="1:1" x14ac:dyDescent="0.2">
      <c r="A55" s="43" t="s">
        <v>68</v>
      </c>
    </row>
    <row r="56" spans="1:1" ht="13.35" customHeight="1" x14ac:dyDescent="0.2">
      <c r="A56" s="43" t="s">
        <v>69</v>
      </c>
    </row>
    <row r="57" spans="1:1" ht="13.35" customHeight="1" x14ac:dyDescent="0.2">
      <c r="A57" s="159" t="s">
        <v>162</v>
      </c>
    </row>
    <row r="58" spans="1:1" ht="12.6" customHeight="1" thickBot="1" x14ac:dyDescent="0.25">
      <c r="A58" s="3"/>
    </row>
    <row r="59" spans="1:1" ht="13.35" customHeight="1" thickBot="1" x14ac:dyDescent="0.25">
      <c r="A59" s="105" t="s">
        <v>71</v>
      </c>
    </row>
    <row r="60" spans="1:1" ht="11.45" customHeight="1" x14ac:dyDescent="0.2">
      <c r="A60" s="127" t="s">
        <v>111</v>
      </c>
    </row>
    <row r="61" spans="1:1" ht="12.75" thickBot="1" x14ac:dyDescent="0.25">
      <c r="A61" s="3"/>
    </row>
    <row r="62" spans="1:1" ht="12.75" thickBot="1" x14ac:dyDescent="0.25">
      <c r="A62" s="107" t="s">
        <v>70</v>
      </c>
    </row>
    <row r="63" spans="1:1" ht="48" x14ac:dyDescent="0.2">
      <c r="A63" s="70" t="s">
        <v>92</v>
      </c>
    </row>
    <row r="64" spans="1:1" ht="13.5" thickBot="1" x14ac:dyDescent="0.25">
      <c r="A64"/>
    </row>
    <row r="65" spans="1:1" ht="12.75" thickBot="1" x14ac:dyDescent="0.25">
      <c r="A65" s="107" t="s">
        <v>139</v>
      </c>
    </row>
    <row r="66" spans="1:1" x14ac:dyDescent="0.2">
      <c r="A66" s="48" t="s">
        <v>276</v>
      </c>
    </row>
  </sheetData>
  <mergeCells count="1">
    <mergeCell ref="A1:A2"/>
  </mergeCell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E72"/>
  <sheetViews>
    <sheetView zoomScaleNormal="100" workbookViewId="0">
      <pane xSplit="1" topLeftCell="B1" activePane="topRight" state="frozen"/>
      <selection pane="topRight" activeCell="B1" sqref="B1:D1048576"/>
    </sheetView>
  </sheetViews>
  <sheetFormatPr defaultColWidth="9" defaultRowHeight="12" x14ac:dyDescent="0.2"/>
  <cols>
    <col min="1" max="1" width="84.5703125" style="48" customWidth="1"/>
    <col min="2" max="16384" width="9" style="48"/>
  </cols>
  <sheetData>
    <row r="1" spans="1:5" s="51" customFormat="1" ht="12" customHeight="1" x14ac:dyDescent="0.2">
      <c r="A1" s="230" t="s">
        <v>82</v>
      </c>
    </row>
    <row r="2" spans="1:5" s="51" customFormat="1" ht="12" customHeight="1" x14ac:dyDescent="0.2">
      <c r="A2" s="230"/>
    </row>
    <row r="3" spans="1:5" s="51" customFormat="1" ht="11.1" customHeight="1" x14ac:dyDescent="0.2">
      <c r="A3" s="147" t="s">
        <v>238</v>
      </c>
    </row>
    <row r="4" spans="1:5" s="52" customFormat="1" ht="32.1" customHeight="1" x14ac:dyDescent="0.2">
      <c r="A4" s="98" t="s">
        <v>64</v>
      </c>
      <c r="B4" s="136" t="e">
        <f>'C завтраками| Bed and breakfast'!#REF!</f>
        <v>#REF!</v>
      </c>
      <c r="C4" s="136" t="e">
        <f>'C завтраками| Bed and breakfast'!#REF!</f>
        <v>#REF!</v>
      </c>
      <c r="D4" s="136" t="e">
        <f>'C завтраками| Bed and breakfast'!#REF!</f>
        <v>#REF!</v>
      </c>
      <c r="E4" s="136" t="e">
        <f>'C завтраками| Bed and breakfast'!#REF!</f>
        <v>#REF!</v>
      </c>
    </row>
    <row r="5" spans="1:5" s="53" customFormat="1" ht="21.95" customHeight="1" x14ac:dyDescent="0.2">
      <c r="A5" s="98"/>
      <c r="B5" s="136" t="e">
        <f>'C завтраками| Bed and breakfast'!#REF!</f>
        <v>#REF!</v>
      </c>
      <c r="C5" s="136" t="e">
        <f>'C завтраками| Bed and breakfast'!#REF!</f>
        <v>#REF!</v>
      </c>
      <c r="D5" s="136" t="e">
        <f>'C завтраками| Bed and breakfast'!#REF!</f>
        <v>#REF!</v>
      </c>
      <c r="E5" s="136" t="e">
        <f>'C завтраками| Bed and breakfast'!#REF!</f>
        <v>#REF!</v>
      </c>
    </row>
    <row r="6" spans="1:5" s="53" customFormat="1" x14ac:dyDescent="0.2">
      <c r="A6" s="42" t="s">
        <v>83</v>
      </c>
      <c r="B6" s="87"/>
      <c r="C6" s="87"/>
      <c r="D6" s="87"/>
      <c r="E6" s="87"/>
    </row>
    <row r="7" spans="1:5" s="53" customFormat="1" x14ac:dyDescent="0.2">
      <c r="A7" s="88">
        <v>1</v>
      </c>
      <c r="B7" s="42" t="e">
        <f>'C завтраками| Bed and breakfast'!#REF!*0.9</f>
        <v>#REF!</v>
      </c>
      <c r="C7" s="42" t="e">
        <f>'C завтраками| Bed and breakfast'!#REF!*0.9</f>
        <v>#REF!</v>
      </c>
      <c r="D7" s="42" t="e">
        <f>'C завтраками| Bed and breakfast'!#REF!*0.9</f>
        <v>#REF!</v>
      </c>
      <c r="E7" s="42" t="e">
        <f>'C завтраками| Bed and breakfast'!#REF!*0.9</f>
        <v>#REF!</v>
      </c>
    </row>
    <row r="8" spans="1:5" s="53" customFormat="1" x14ac:dyDescent="0.2">
      <c r="A8" s="88">
        <v>2</v>
      </c>
      <c r="B8" s="42" t="e">
        <f>'C завтраками| Bed and breakfast'!#REF!*0.9</f>
        <v>#REF!</v>
      </c>
      <c r="C8" s="42" t="e">
        <f>'C завтраками| Bed and breakfast'!#REF!*0.9</f>
        <v>#REF!</v>
      </c>
      <c r="D8" s="42" t="e">
        <f>'C завтраками| Bed and breakfast'!#REF!*0.9</f>
        <v>#REF!</v>
      </c>
      <c r="E8" s="42" t="e">
        <f>'C завтраками| Bed and breakfast'!#REF!*0.9</f>
        <v>#REF!</v>
      </c>
    </row>
    <row r="9" spans="1:5" s="53" customFormat="1" x14ac:dyDescent="0.2">
      <c r="A9" s="42" t="s">
        <v>234</v>
      </c>
      <c r="B9" s="42"/>
      <c r="C9" s="42"/>
      <c r="D9" s="42"/>
      <c r="E9" s="42"/>
    </row>
    <row r="10" spans="1:5" s="53" customFormat="1" x14ac:dyDescent="0.2">
      <c r="A10" s="180">
        <v>1</v>
      </c>
      <c r="B10" s="42" t="e">
        <f>'C завтраками| Bed and breakfast'!#REF!*0.9</f>
        <v>#REF!</v>
      </c>
      <c r="C10" s="42" t="e">
        <f>'C завтраками| Bed and breakfast'!#REF!*0.9</f>
        <v>#REF!</v>
      </c>
      <c r="D10" s="42" t="e">
        <f>'C завтраками| Bed and breakfast'!#REF!*0.9</f>
        <v>#REF!</v>
      </c>
      <c r="E10" s="42" t="e">
        <f>'C завтраками| Bed and breakfast'!#REF!*0.9</f>
        <v>#REF!</v>
      </c>
    </row>
    <row r="11" spans="1:5" s="53" customFormat="1" x14ac:dyDescent="0.2">
      <c r="A11" s="180">
        <v>2</v>
      </c>
      <c r="B11" s="42" t="e">
        <f>'C завтраками| Bed and breakfast'!#REF!*0.9</f>
        <v>#REF!</v>
      </c>
      <c r="C11" s="42" t="e">
        <f>'C завтраками| Bed and breakfast'!#REF!*0.9</f>
        <v>#REF!</v>
      </c>
      <c r="D11" s="42" t="e">
        <f>'C завтраками| Bed and breakfast'!#REF!*0.9</f>
        <v>#REF!</v>
      </c>
      <c r="E11" s="42" t="e">
        <f>'C завтраками| Bed and breakfast'!#REF!*0.9</f>
        <v>#REF!</v>
      </c>
    </row>
    <row r="12" spans="1:5" s="53" customFormat="1" x14ac:dyDescent="0.2">
      <c r="A12" s="42" t="s">
        <v>84</v>
      </c>
      <c r="B12" s="42"/>
      <c r="C12" s="42"/>
      <c r="D12" s="42"/>
      <c r="E12" s="42"/>
    </row>
    <row r="13" spans="1:5" s="53" customFormat="1" x14ac:dyDescent="0.2">
      <c r="A13" s="88">
        <f>A7</f>
        <v>1</v>
      </c>
      <c r="B13" s="42" t="e">
        <f>'C завтраками| Bed and breakfast'!#REF!*0.9</f>
        <v>#REF!</v>
      </c>
      <c r="C13" s="42" t="e">
        <f>'C завтраками| Bed and breakfast'!#REF!*0.9</f>
        <v>#REF!</v>
      </c>
      <c r="D13" s="42" t="e">
        <f>'C завтраками| Bed and breakfast'!#REF!*0.9</f>
        <v>#REF!</v>
      </c>
      <c r="E13" s="42" t="e">
        <f>'C завтраками| Bed and breakfast'!#REF!*0.9</f>
        <v>#REF!</v>
      </c>
    </row>
    <row r="14" spans="1:5" s="53" customFormat="1" x14ac:dyDescent="0.2">
      <c r="A14" s="88">
        <f>A8</f>
        <v>2</v>
      </c>
      <c r="B14" s="42" t="e">
        <f>'C завтраками| Bed and breakfast'!#REF!*0.9</f>
        <v>#REF!</v>
      </c>
      <c r="C14" s="42" t="e">
        <f>'C завтраками| Bed and breakfast'!#REF!*0.9</f>
        <v>#REF!</v>
      </c>
      <c r="D14" s="42" t="e">
        <f>'C завтраками| Bed and breakfast'!#REF!*0.9</f>
        <v>#REF!</v>
      </c>
      <c r="E14" s="42" t="e">
        <f>'C завтраками| Bed and breakfast'!#REF!*0.9</f>
        <v>#REF!</v>
      </c>
    </row>
    <row r="15" spans="1:5" s="53" customFormat="1" x14ac:dyDescent="0.2">
      <c r="A15" s="42" t="s">
        <v>85</v>
      </c>
      <c r="B15" s="42"/>
      <c r="C15" s="42"/>
      <c r="D15" s="42"/>
      <c r="E15" s="42"/>
    </row>
    <row r="16" spans="1:5" s="53" customFormat="1" x14ac:dyDescent="0.2">
      <c r="A16" s="88">
        <f>A7</f>
        <v>1</v>
      </c>
      <c r="B16" s="42" t="e">
        <f>'C завтраками| Bed and breakfast'!#REF!*0.9</f>
        <v>#REF!</v>
      </c>
      <c r="C16" s="42" t="e">
        <f>'C завтраками| Bed and breakfast'!#REF!*0.9</f>
        <v>#REF!</v>
      </c>
      <c r="D16" s="42" t="e">
        <f>'C завтраками| Bed and breakfast'!#REF!*0.9</f>
        <v>#REF!</v>
      </c>
      <c r="E16" s="42" t="e">
        <f>'C завтраками| Bed and breakfast'!#REF!*0.9</f>
        <v>#REF!</v>
      </c>
    </row>
    <row r="17" spans="1:5" s="53" customFormat="1" x14ac:dyDescent="0.2">
      <c r="A17" s="88">
        <f>A8</f>
        <v>2</v>
      </c>
      <c r="B17" s="42" t="e">
        <f>'C завтраками| Bed and breakfast'!#REF!*0.9</f>
        <v>#REF!</v>
      </c>
      <c r="C17" s="42" t="e">
        <f>'C завтраками| Bed and breakfast'!#REF!*0.9</f>
        <v>#REF!</v>
      </c>
      <c r="D17" s="42" t="e">
        <f>'C завтраками| Bed and breakfast'!#REF!*0.9</f>
        <v>#REF!</v>
      </c>
      <c r="E17" s="42" t="e">
        <f>'C завтраками| Bed and breakfast'!#REF!*0.9</f>
        <v>#REF!</v>
      </c>
    </row>
    <row r="18" spans="1:5" s="53" customFormat="1" x14ac:dyDescent="0.2">
      <c r="A18" s="42" t="s">
        <v>86</v>
      </c>
      <c r="B18" s="42"/>
      <c r="C18" s="42"/>
      <c r="D18" s="42"/>
      <c r="E18" s="42"/>
    </row>
    <row r="19" spans="1:5" s="53" customFormat="1" x14ac:dyDescent="0.2">
      <c r="A19" s="88">
        <f>A7</f>
        <v>1</v>
      </c>
      <c r="B19" s="42" t="e">
        <f>'C завтраками| Bed and breakfast'!#REF!*0.9</f>
        <v>#REF!</v>
      </c>
      <c r="C19" s="42" t="e">
        <f>'C завтраками| Bed and breakfast'!#REF!*0.9</f>
        <v>#REF!</v>
      </c>
      <c r="D19" s="42" t="e">
        <f>'C завтраками| Bed and breakfast'!#REF!*0.9</f>
        <v>#REF!</v>
      </c>
      <c r="E19" s="42" t="e">
        <f>'C завтраками| Bed and breakfast'!#REF!*0.9</f>
        <v>#REF!</v>
      </c>
    </row>
    <row r="20" spans="1:5" s="53" customFormat="1" x14ac:dyDescent="0.2">
      <c r="A20" s="88">
        <f>A8</f>
        <v>2</v>
      </c>
      <c r="B20" s="42" t="e">
        <f>'C завтраками| Bed and breakfast'!#REF!*0.9</f>
        <v>#REF!</v>
      </c>
      <c r="C20" s="42" t="e">
        <f>'C завтраками| Bed and breakfast'!#REF!*0.9</f>
        <v>#REF!</v>
      </c>
      <c r="D20" s="42" t="e">
        <f>'C завтраками| Bed and breakfast'!#REF!*0.9</f>
        <v>#REF!</v>
      </c>
      <c r="E20" s="42" t="e">
        <f>'C завтраками| Bed and breakfast'!#REF!*0.9</f>
        <v>#REF!</v>
      </c>
    </row>
    <row r="21" spans="1:5" s="53" customFormat="1" x14ac:dyDescent="0.2">
      <c r="A21" s="42" t="s">
        <v>87</v>
      </c>
      <c r="B21" s="42"/>
      <c r="C21" s="42"/>
      <c r="D21" s="42"/>
      <c r="E21" s="42"/>
    </row>
    <row r="22" spans="1:5" s="53" customFormat="1" x14ac:dyDescent="0.2">
      <c r="A22" s="88" t="s">
        <v>88</v>
      </c>
      <c r="B22" s="42" t="e">
        <f>'C завтраками| Bed and breakfast'!#REF!*0.9</f>
        <v>#REF!</v>
      </c>
      <c r="C22" s="42" t="e">
        <f>'C завтраками| Bed and breakfast'!#REF!*0.9</f>
        <v>#REF!</v>
      </c>
      <c r="D22" s="42" t="e">
        <f>'C завтраками| Bed and breakfast'!#REF!*0.9</f>
        <v>#REF!</v>
      </c>
      <c r="E22" s="42" t="e">
        <f>'C завтраками| Bed and breakfast'!#REF!*0.9</f>
        <v>#REF!</v>
      </c>
    </row>
    <row r="23" spans="1:5" s="53" customFormat="1" x14ac:dyDescent="0.2">
      <c r="A23" s="89"/>
      <c r="B23" s="89"/>
      <c r="C23" s="89"/>
      <c r="D23" s="89"/>
      <c r="E23" s="89"/>
    </row>
    <row r="24" spans="1:5" ht="18" customHeight="1" x14ac:dyDescent="0.2">
      <c r="A24" s="111" t="s">
        <v>100</v>
      </c>
      <c r="B24" s="136" t="e">
        <f t="shared" ref="B24:E24" si="0">B4</f>
        <v>#REF!</v>
      </c>
      <c r="C24" s="136" t="e">
        <f t="shared" si="0"/>
        <v>#REF!</v>
      </c>
      <c r="D24" s="136" t="e">
        <f t="shared" si="0"/>
        <v>#REF!</v>
      </c>
      <c r="E24" s="136" t="e">
        <f t="shared" si="0"/>
        <v>#REF!</v>
      </c>
    </row>
    <row r="25" spans="1:5" ht="20.25" customHeight="1" x14ac:dyDescent="0.2">
      <c r="A25" s="90" t="s">
        <v>64</v>
      </c>
      <c r="B25" s="136" t="e">
        <f t="shared" ref="B25:E25" si="1">B5</f>
        <v>#REF!</v>
      </c>
      <c r="C25" s="136" t="e">
        <f t="shared" si="1"/>
        <v>#REF!</v>
      </c>
      <c r="D25" s="136" t="e">
        <f t="shared" si="1"/>
        <v>#REF!</v>
      </c>
      <c r="E25" s="136" t="e">
        <f t="shared" si="1"/>
        <v>#REF!</v>
      </c>
    </row>
    <row r="26" spans="1:5" s="44" customFormat="1" x14ac:dyDescent="0.2">
      <c r="A26" s="42" t="s">
        <v>83</v>
      </c>
      <c r="B26" s="87"/>
      <c r="C26" s="87"/>
      <c r="D26" s="87"/>
      <c r="E26" s="87"/>
    </row>
    <row r="27" spans="1:5" s="50" customFormat="1" x14ac:dyDescent="0.2">
      <c r="A27" s="88">
        <v>1</v>
      </c>
      <c r="B27" s="94" t="e">
        <f t="shared" ref="B27:E27" si="2">ROUNDUP(B7*0.87,)</f>
        <v>#REF!</v>
      </c>
      <c r="C27" s="94" t="e">
        <f t="shared" si="2"/>
        <v>#REF!</v>
      </c>
      <c r="D27" s="94" t="e">
        <f t="shared" si="2"/>
        <v>#REF!</v>
      </c>
      <c r="E27" s="94" t="e">
        <f t="shared" si="2"/>
        <v>#REF!</v>
      </c>
    </row>
    <row r="28" spans="1:5" s="50" customFormat="1" x14ac:dyDescent="0.2">
      <c r="A28" s="88">
        <v>2</v>
      </c>
      <c r="B28" s="94" t="e">
        <f t="shared" ref="B28:E28" si="3">ROUNDUP(B8*0.87,)</f>
        <v>#REF!</v>
      </c>
      <c r="C28" s="94" t="e">
        <f t="shared" si="3"/>
        <v>#REF!</v>
      </c>
      <c r="D28" s="94" t="e">
        <f t="shared" si="3"/>
        <v>#REF!</v>
      </c>
      <c r="E28" s="94" t="e">
        <f t="shared" si="3"/>
        <v>#REF!</v>
      </c>
    </row>
    <row r="29" spans="1:5" s="50" customFormat="1" x14ac:dyDescent="0.2">
      <c r="A29" s="42" t="s">
        <v>234</v>
      </c>
      <c r="B29" s="94"/>
      <c r="C29" s="94"/>
      <c r="D29" s="94"/>
      <c r="E29" s="94"/>
    </row>
    <row r="30" spans="1:5" s="50" customFormat="1" x14ac:dyDescent="0.2">
      <c r="A30" s="180">
        <v>1</v>
      </c>
      <c r="B30" s="94" t="e">
        <f t="shared" ref="B30:E30" si="4">ROUNDUP(B10*0.87,)</f>
        <v>#REF!</v>
      </c>
      <c r="C30" s="94" t="e">
        <f t="shared" si="4"/>
        <v>#REF!</v>
      </c>
      <c r="D30" s="94" t="e">
        <f t="shared" si="4"/>
        <v>#REF!</v>
      </c>
      <c r="E30" s="94" t="e">
        <f t="shared" si="4"/>
        <v>#REF!</v>
      </c>
    </row>
    <row r="31" spans="1:5" s="50" customFormat="1" x14ac:dyDescent="0.2">
      <c r="A31" s="180">
        <v>2</v>
      </c>
      <c r="B31" s="94" t="e">
        <f t="shared" ref="B31:E31" si="5">ROUNDUP(B11*0.87,)</f>
        <v>#REF!</v>
      </c>
      <c r="C31" s="94" t="e">
        <f t="shared" si="5"/>
        <v>#REF!</v>
      </c>
      <c r="D31" s="94" t="e">
        <f t="shared" si="5"/>
        <v>#REF!</v>
      </c>
      <c r="E31" s="94" t="e">
        <f t="shared" si="5"/>
        <v>#REF!</v>
      </c>
    </row>
    <row r="32" spans="1:5" s="50" customFormat="1" x14ac:dyDescent="0.2">
      <c r="A32" s="42" t="s">
        <v>84</v>
      </c>
      <c r="B32" s="94"/>
      <c r="C32" s="94"/>
      <c r="D32" s="94"/>
      <c r="E32" s="94"/>
    </row>
    <row r="33" spans="1:5" s="50" customFormat="1" x14ac:dyDescent="0.2">
      <c r="A33" s="88">
        <f>A27</f>
        <v>1</v>
      </c>
      <c r="B33" s="94" t="e">
        <f t="shared" ref="B33:E33" si="6">ROUNDUP(B13*0.87,)</f>
        <v>#REF!</v>
      </c>
      <c r="C33" s="94" t="e">
        <f t="shared" si="6"/>
        <v>#REF!</v>
      </c>
      <c r="D33" s="94" t="e">
        <f t="shared" si="6"/>
        <v>#REF!</v>
      </c>
      <c r="E33" s="94" t="e">
        <f t="shared" si="6"/>
        <v>#REF!</v>
      </c>
    </row>
    <row r="34" spans="1:5" s="50" customFormat="1" x14ac:dyDescent="0.2">
      <c r="A34" s="88">
        <f>A28</f>
        <v>2</v>
      </c>
      <c r="B34" s="94" t="e">
        <f t="shared" ref="B34:E34" si="7">ROUNDUP(B14*0.87,)</f>
        <v>#REF!</v>
      </c>
      <c r="C34" s="94" t="e">
        <f t="shared" si="7"/>
        <v>#REF!</v>
      </c>
      <c r="D34" s="94" t="e">
        <f t="shared" si="7"/>
        <v>#REF!</v>
      </c>
      <c r="E34" s="94" t="e">
        <f t="shared" si="7"/>
        <v>#REF!</v>
      </c>
    </row>
    <row r="35" spans="1:5" s="50" customFormat="1" x14ac:dyDescent="0.2">
      <c r="A35" s="42" t="s">
        <v>85</v>
      </c>
      <c r="B35" s="94"/>
      <c r="C35" s="94"/>
      <c r="D35" s="94"/>
      <c r="E35" s="94"/>
    </row>
    <row r="36" spans="1:5" s="50" customFormat="1" x14ac:dyDescent="0.2">
      <c r="A36" s="88">
        <f>A27</f>
        <v>1</v>
      </c>
      <c r="B36" s="94" t="e">
        <f t="shared" ref="B36:E36" si="8">ROUNDUP(B16*0.87,)</f>
        <v>#REF!</v>
      </c>
      <c r="C36" s="94" t="e">
        <f t="shared" si="8"/>
        <v>#REF!</v>
      </c>
      <c r="D36" s="94" t="e">
        <f t="shared" si="8"/>
        <v>#REF!</v>
      </c>
      <c r="E36" s="94" t="e">
        <f t="shared" si="8"/>
        <v>#REF!</v>
      </c>
    </row>
    <row r="37" spans="1:5" s="50" customFormat="1" x14ac:dyDescent="0.2">
      <c r="A37" s="88">
        <f>A28</f>
        <v>2</v>
      </c>
      <c r="B37" s="94" t="e">
        <f t="shared" ref="B37:E37" si="9">ROUNDUP(B17*0.87,)</f>
        <v>#REF!</v>
      </c>
      <c r="C37" s="94" t="e">
        <f t="shared" si="9"/>
        <v>#REF!</v>
      </c>
      <c r="D37" s="94" t="e">
        <f t="shared" si="9"/>
        <v>#REF!</v>
      </c>
      <c r="E37" s="94" t="e">
        <f t="shared" si="9"/>
        <v>#REF!</v>
      </c>
    </row>
    <row r="38" spans="1:5" s="50" customFormat="1" x14ac:dyDescent="0.2">
      <c r="A38" s="42" t="s">
        <v>86</v>
      </c>
      <c r="B38" s="94"/>
      <c r="C38" s="94"/>
      <c r="D38" s="94"/>
      <c r="E38" s="94"/>
    </row>
    <row r="39" spans="1:5" s="50" customFormat="1" x14ac:dyDescent="0.2">
      <c r="A39" s="88">
        <f>A27</f>
        <v>1</v>
      </c>
      <c r="B39" s="94" t="e">
        <f t="shared" ref="B39:E39" si="10">ROUNDUP(B19*0.87,)</f>
        <v>#REF!</v>
      </c>
      <c r="C39" s="94" t="e">
        <f t="shared" si="10"/>
        <v>#REF!</v>
      </c>
      <c r="D39" s="94" t="e">
        <f t="shared" si="10"/>
        <v>#REF!</v>
      </c>
      <c r="E39" s="94" t="e">
        <f t="shared" si="10"/>
        <v>#REF!</v>
      </c>
    </row>
    <row r="40" spans="1:5" s="50" customFormat="1" x14ac:dyDescent="0.2">
      <c r="A40" s="88">
        <f>A28</f>
        <v>2</v>
      </c>
      <c r="B40" s="94" t="e">
        <f t="shared" ref="B40:E40" si="11">ROUNDUP(B20*0.87,)</f>
        <v>#REF!</v>
      </c>
      <c r="C40" s="94" t="e">
        <f t="shared" si="11"/>
        <v>#REF!</v>
      </c>
      <c r="D40" s="94" t="e">
        <f t="shared" si="11"/>
        <v>#REF!</v>
      </c>
      <c r="E40" s="94" t="e">
        <f t="shared" si="11"/>
        <v>#REF!</v>
      </c>
    </row>
    <row r="41" spans="1:5" s="50" customFormat="1" x14ac:dyDescent="0.2">
      <c r="A41" s="42" t="s">
        <v>87</v>
      </c>
      <c r="B41" s="94"/>
      <c r="C41" s="94"/>
      <c r="D41" s="94"/>
      <c r="E41" s="94"/>
    </row>
    <row r="42" spans="1:5" s="50" customFormat="1" x14ac:dyDescent="0.2">
      <c r="A42" s="88" t="s">
        <v>88</v>
      </c>
      <c r="B42" s="94" t="e">
        <f t="shared" ref="B42:E42" si="12">ROUNDUP(B22*0.87,)</f>
        <v>#REF!</v>
      </c>
      <c r="C42" s="94" t="e">
        <f t="shared" si="12"/>
        <v>#REF!</v>
      </c>
      <c r="D42" s="94" t="e">
        <f t="shared" si="12"/>
        <v>#REF!</v>
      </c>
      <c r="E42" s="94" t="e">
        <f t="shared" si="12"/>
        <v>#REF!</v>
      </c>
    </row>
    <row r="43" spans="1:5" s="50" customFormat="1" ht="135" x14ac:dyDescent="0.2">
      <c r="A43" s="156" t="s">
        <v>254</v>
      </c>
      <c r="B43" s="4"/>
      <c r="C43" s="4"/>
      <c r="D43" s="4"/>
      <c r="E43" s="4"/>
    </row>
    <row r="44" spans="1:5" s="50" customFormat="1" x14ac:dyDescent="0.2">
      <c r="A44" s="144" t="s">
        <v>71</v>
      </c>
    </row>
    <row r="45" spans="1:5" s="50" customFormat="1" x14ac:dyDescent="0.2">
      <c r="A45" s="57" t="s">
        <v>246</v>
      </c>
    </row>
    <row r="46" spans="1:5" ht="12.75" thickBot="1" x14ac:dyDescent="0.25">
      <c r="A46" s="57" t="s">
        <v>241</v>
      </c>
    </row>
    <row r="47" spans="1:5" ht="9" hidden="1" customHeight="1" x14ac:dyDescent="0.2">
      <c r="A47" s="100"/>
    </row>
    <row r="48" spans="1:5" ht="10.7" customHeight="1" thickBot="1" x14ac:dyDescent="0.25">
      <c r="A48" s="104" t="s">
        <v>66</v>
      </c>
    </row>
    <row r="49" spans="1:1" x14ac:dyDescent="0.2">
      <c r="A49" s="63" t="s">
        <v>78</v>
      </c>
    </row>
    <row r="50" spans="1:1" ht="13.35" customHeight="1" x14ac:dyDescent="0.2">
      <c r="A50" s="56" t="s">
        <v>240</v>
      </c>
    </row>
    <row r="51" spans="1:1" ht="13.35" customHeight="1" x14ac:dyDescent="0.2">
      <c r="A51" s="43" t="s">
        <v>67</v>
      </c>
    </row>
    <row r="52" spans="1:1" ht="12.6" customHeight="1" x14ac:dyDescent="0.2">
      <c r="A52" s="43" t="s">
        <v>89</v>
      </c>
    </row>
    <row r="53" spans="1:1" ht="13.35" customHeight="1" x14ac:dyDescent="0.2">
      <c r="A53" s="43" t="s">
        <v>68</v>
      </c>
    </row>
    <row r="54" spans="1:1" ht="11.45" customHeight="1" x14ac:dyDescent="0.2">
      <c r="A54" s="43" t="s">
        <v>69</v>
      </c>
    </row>
    <row r="55" spans="1:1" x14ac:dyDescent="0.2">
      <c r="A55" s="159" t="s">
        <v>162</v>
      </c>
    </row>
    <row r="56" spans="1:1" ht="31.5" x14ac:dyDescent="0.2">
      <c r="A56" s="145" t="s">
        <v>247</v>
      </c>
    </row>
    <row r="57" spans="1:1" ht="42" x14ac:dyDescent="0.2">
      <c r="A57" s="184" t="s">
        <v>243</v>
      </c>
    </row>
    <row r="58" spans="1:1" ht="21" x14ac:dyDescent="0.2">
      <c r="A58" s="184" t="s">
        <v>244</v>
      </c>
    </row>
    <row r="59" spans="1:1" ht="21" x14ac:dyDescent="0.2">
      <c r="A59" s="184" t="s">
        <v>248</v>
      </c>
    </row>
    <row r="60" spans="1:1" ht="31.5" x14ac:dyDescent="0.2">
      <c r="A60" s="184" t="s">
        <v>252</v>
      </c>
    </row>
    <row r="61" spans="1:1" ht="31.5" x14ac:dyDescent="0.2">
      <c r="A61" s="184" t="s">
        <v>253</v>
      </c>
    </row>
    <row r="62" spans="1:1" ht="31.5" x14ac:dyDescent="0.2">
      <c r="A62" s="113" t="s">
        <v>99</v>
      </c>
    </row>
    <row r="63" spans="1:1" ht="63" x14ac:dyDescent="0.2">
      <c r="A63" s="149" t="s">
        <v>245</v>
      </c>
    </row>
    <row r="64" spans="1:1" ht="21" x14ac:dyDescent="0.2">
      <c r="A64" s="140" t="s">
        <v>95</v>
      </c>
    </row>
    <row r="65" spans="1:1" ht="42.75" x14ac:dyDescent="0.2">
      <c r="A65" s="108" t="s">
        <v>242</v>
      </c>
    </row>
    <row r="66" spans="1:1" ht="21" x14ac:dyDescent="0.2">
      <c r="A66" s="66" t="s">
        <v>97</v>
      </c>
    </row>
    <row r="67" spans="1:1" x14ac:dyDescent="0.2">
      <c r="A67" s="68"/>
    </row>
    <row r="68" spans="1:1" x14ac:dyDescent="0.2">
      <c r="A68" s="69" t="s">
        <v>70</v>
      </c>
    </row>
    <row r="69" spans="1:1" ht="24" x14ac:dyDescent="0.2">
      <c r="A69" s="70" t="s">
        <v>76</v>
      </c>
    </row>
    <row r="70" spans="1:1" ht="24" x14ac:dyDescent="0.2">
      <c r="A70" s="70" t="s">
        <v>77</v>
      </c>
    </row>
    <row r="71" spans="1:1" x14ac:dyDescent="0.2">
      <c r="A71" s="70"/>
    </row>
    <row r="72" spans="1:1" x14ac:dyDescent="0.2">
      <c r="A72" s="70"/>
    </row>
  </sheetData>
  <mergeCells count="1">
    <mergeCell ref="A1:A2"/>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E53"/>
  <sheetViews>
    <sheetView zoomScaleNormal="100" workbookViewId="0">
      <pane xSplit="1" topLeftCell="B1" activePane="topRight" state="frozen"/>
      <selection pane="topRight" activeCell="B1" sqref="B1:D1048576"/>
    </sheetView>
  </sheetViews>
  <sheetFormatPr defaultColWidth="9" defaultRowHeight="12" x14ac:dyDescent="0.2"/>
  <cols>
    <col min="1" max="1" width="84.5703125" style="48" customWidth="1"/>
    <col min="2" max="16384" width="9" style="48"/>
  </cols>
  <sheetData>
    <row r="1" spans="1:5" s="51" customFormat="1" ht="12" customHeight="1" x14ac:dyDescent="0.2">
      <c r="A1" s="230" t="s">
        <v>82</v>
      </c>
    </row>
    <row r="2" spans="1:5" s="51" customFormat="1" ht="12" customHeight="1" x14ac:dyDescent="0.2">
      <c r="A2" s="230"/>
    </row>
    <row r="3" spans="1:5" s="51" customFormat="1" ht="11.1" customHeight="1" x14ac:dyDescent="0.2">
      <c r="A3" s="147" t="s">
        <v>238</v>
      </c>
    </row>
    <row r="4" spans="1:5" s="52" customFormat="1" ht="32.1" customHeight="1" x14ac:dyDescent="0.2">
      <c r="A4" s="98" t="s">
        <v>64</v>
      </c>
      <c r="B4" s="136" t="e">
        <f>'C завтраками| Bed and breakfast'!#REF!</f>
        <v>#REF!</v>
      </c>
      <c r="C4" s="136" t="e">
        <f>'C завтраками| Bed and breakfast'!#REF!</f>
        <v>#REF!</v>
      </c>
      <c r="D4" s="136" t="e">
        <f>'C завтраками| Bed and breakfast'!#REF!</f>
        <v>#REF!</v>
      </c>
      <c r="E4" s="136" t="e">
        <f>'C завтраками| Bed and breakfast'!#REF!</f>
        <v>#REF!</v>
      </c>
    </row>
    <row r="5" spans="1:5" s="53" customFormat="1" ht="21.95" customHeight="1" x14ac:dyDescent="0.2">
      <c r="A5" s="98"/>
      <c r="B5" s="136" t="e">
        <f>'C завтраками| Bed and breakfast'!#REF!</f>
        <v>#REF!</v>
      </c>
      <c r="C5" s="136" t="e">
        <f>'C завтраками| Bed and breakfast'!#REF!</f>
        <v>#REF!</v>
      </c>
      <c r="D5" s="136" t="e">
        <f>'C завтраками| Bed and breakfast'!#REF!</f>
        <v>#REF!</v>
      </c>
      <c r="E5" s="136" t="e">
        <f>'C завтраками| Bed and breakfast'!#REF!</f>
        <v>#REF!</v>
      </c>
    </row>
    <row r="6" spans="1:5" s="53" customFormat="1" x14ac:dyDescent="0.2">
      <c r="A6" s="42" t="s">
        <v>83</v>
      </c>
      <c r="B6" s="87"/>
      <c r="C6" s="87"/>
      <c r="D6" s="87"/>
      <c r="E6" s="87"/>
    </row>
    <row r="7" spans="1:5" s="53" customFormat="1" x14ac:dyDescent="0.2">
      <c r="A7" s="88">
        <v>1</v>
      </c>
      <c r="B7" s="42" t="e">
        <f>'C завтраками| Bed and breakfast'!#REF!*0.9</f>
        <v>#REF!</v>
      </c>
      <c r="C7" s="42" t="e">
        <f>'C завтраками| Bed and breakfast'!#REF!*0.9</f>
        <v>#REF!</v>
      </c>
      <c r="D7" s="42" t="e">
        <f>'C завтраками| Bed and breakfast'!#REF!*0.9</f>
        <v>#REF!</v>
      </c>
      <c r="E7" s="42" t="e">
        <f>'C завтраками| Bed and breakfast'!#REF!*0.9</f>
        <v>#REF!</v>
      </c>
    </row>
    <row r="8" spans="1:5" s="53" customFormat="1" x14ac:dyDescent="0.2">
      <c r="A8" s="88">
        <v>2</v>
      </c>
      <c r="B8" s="42" t="e">
        <f>'C завтраками| Bed and breakfast'!#REF!*0.9</f>
        <v>#REF!</v>
      </c>
      <c r="C8" s="42" t="e">
        <f>'C завтраками| Bed and breakfast'!#REF!*0.9</f>
        <v>#REF!</v>
      </c>
      <c r="D8" s="42" t="e">
        <f>'C завтраками| Bed and breakfast'!#REF!*0.9</f>
        <v>#REF!</v>
      </c>
      <c r="E8" s="42" t="e">
        <f>'C завтраками| Bed and breakfast'!#REF!*0.9</f>
        <v>#REF!</v>
      </c>
    </row>
    <row r="9" spans="1:5" s="53" customFormat="1" x14ac:dyDescent="0.2">
      <c r="A9" s="42" t="s">
        <v>234</v>
      </c>
      <c r="B9" s="42"/>
      <c r="C9" s="42"/>
      <c r="D9" s="42"/>
      <c r="E9" s="42"/>
    </row>
    <row r="10" spans="1:5" s="53" customFormat="1" x14ac:dyDescent="0.2">
      <c r="A10" s="180">
        <v>1</v>
      </c>
      <c r="B10" s="42" t="e">
        <f>'C завтраками| Bed and breakfast'!#REF!*0.9</f>
        <v>#REF!</v>
      </c>
      <c r="C10" s="42" t="e">
        <f>'C завтраками| Bed and breakfast'!#REF!*0.9</f>
        <v>#REF!</v>
      </c>
      <c r="D10" s="42" t="e">
        <f>'C завтраками| Bed and breakfast'!#REF!*0.9</f>
        <v>#REF!</v>
      </c>
      <c r="E10" s="42" t="e">
        <f>'C завтраками| Bed and breakfast'!#REF!*0.9</f>
        <v>#REF!</v>
      </c>
    </row>
    <row r="11" spans="1:5" s="53" customFormat="1" x14ac:dyDescent="0.2">
      <c r="A11" s="180">
        <v>2</v>
      </c>
      <c r="B11" s="42" t="e">
        <f>'C завтраками| Bed and breakfast'!#REF!*0.9</f>
        <v>#REF!</v>
      </c>
      <c r="C11" s="42" t="e">
        <f>'C завтраками| Bed and breakfast'!#REF!*0.9</f>
        <v>#REF!</v>
      </c>
      <c r="D11" s="42" t="e">
        <f>'C завтраками| Bed and breakfast'!#REF!*0.9</f>
        <v>#REF!</v>
      </c>
      <c r="E11" s="42" t="e">
        <f>'C завтраками| Bed and breakfast'!#REF!*0.9</f>
        <v>#REF!</v>
      </c>
    </row>
    <row r="12" spans="1:5" s="53" customFormat="1" x14ac:dyDescent="0.2">
      <c r="A12" s="42" t="s">
        <v>84</v>
      </c>
      <c r="B12" s="42"/>
      <c r="C12" s="42"/>
      <c r="D12" s="42"/>
      <c r="E12" s="42"/>
    </row>
    <row r="13" spans="1:5" s="53" customFormat="1" x14ac:dyDescent="0.2">
      <c r="A13" s="88">
        <f>A7</f>
        <v>1</v>
      </c>
      <c r="B13" s="42" t="e">
        <f>'C завтраками| Bed and breakfast'!#REF!*0.9</f>
        <v>#REF!</v>
      </c>
      <c r="C13" s="42" t="e">
        <f>'C завтраками| Bed and breakfast'!#REF!*0.9</f>
        <v>#REF!</v>
      </c>
      <c r="D13" s="42" t="e">
        <f>'C завтраками| Bed and breakfast'!#REF!*0.9</f>
        <v>#REF!</v>
      </c>
      <c r="E13" s="42" t="e">
        <f>'C завтраками| Bed and breakfast'!#REF!*0.9</f>
        <v>#REF!</v>
      </c>
    </row>
    <row r="14" spans="1:5" s="53" customFormat="1" x14ac:dyDescent="0.2">
      <c r="A14" s="88">
        <f>A8</f>
        <v>2</v>
      </c>
      <c r="B14" s="42" t="e">
        <f>'C завтраками| Bed and breakfast'!#REF!*0.9</f>
        <v>#REF!</v>
      </c>
      <c r="C14" s="42" t="e">
        <f>'C завтраками| Bed and breakfast'!#REF!*0.9</f>
        <v>#REF!</v>
      </c>
      <c r="D14" s="42" t="e">
        <f>'C завтраками| Bed and breakfast'!#REF!*0.9</f>
        <v>#REF!</v>
      </c>
      <c r="E14" s="42" t="e">
        <f>'C завтраками| Bed and breakfast'!#REF!*0.9</f>
        <v>#REF!</v>
      </c>
    </row>
    <row r="15" spans="1:5" s="53" customFormat="1" x14ac:dyDescent="0.2">
      <c r="A15" s="42" t="s">
        <v>85</v>
      </c>
      <c r="B15" s="42"/>
      <c r="C15" s="42"/>
      <c r="D15" s="42"/>
      <c r="E15" s="42"/>
    </row>
    <row r="16" spans="1:5" s="53" customFormat="1" x14ac:dyDescent="0.2">
      <c r="A16" s="88">
        <f>A7</f>
        <v>1</v>
      </c>
      <c r="B16" s="42" t="e">
        <f>'C завтраками| Bed and breakfast'!#REF!*0.9</f>
        <v>#REF!</v>
      </c>
      <c r="C16" s="42" t="e">
        <f>'C завтраками| Bed and breakfast'!#REF!*0.9</f>
        <v>#REF!</v>
      </c>
      <c r="D16" s="42" t="e">
        <f>'C завтраками| Bed and breakfast'!#REF!*0.9</f>
        <v>#REF!</v>
      </c>
      <c r="E16" s="42" t="e">
        <f>'C завтраками| Bed and breakfast'!#REF!*0.9</f>
        <v>#REF!</v>
      </c>
    </row>
    <row r="17" spans="1:5" s="53" customFormat="1" x14ac:dyDescent="0.2">
      <c r="A17" s="88">
        <f>A8</f>
        <v>2</v>
      </c>
      <c r="B17" s="42" t="e">
        <f>'C завтраками| Bed and breakfast'!#REF!*0.9</f>
        <v>#REF!</v>
      </c>
      <c r="C17" s="42" t="e">
        <f>'C завтраками| Bed and breakfast'!#REF!*0.9</f>
        <v>#REF!</v>
      </c>
      <c r="D17" s="42" t="e">
        <f>'C завтраками| Bed and breakfast'!#REF!*0.9</f>
        <v>#REF!</v>
      </c>
      <c r="E17" s="42" t="e">
        <f>'C завтраками| Bed and breakfast'!#REF!*0.9</f>
        <v>#REF!</v>
      </c>
    </row>
    <row r="18" spans="1:5" s="53" customFormat="1" x14ac:dyDescent="0.2">
      <c r="A18" s="42" t="s">
        <v>86</v>
      </c>
      <c r="B18" s="42"/>
      <c r="C18" s="42"/>
      <c r="D18" s="42"/>
      <c r="E18" s="42"/>
    </row>
    <row r="19" spans="1:5" s="53" customFormat="1" x14ac:dyDescent="0.2">
      <c r="A19" s="88">
        <f>A7</f>
        <v>1</v>
      </c>
      <c r="B19" s="42" t="e">
        <f>'C завтраками| Bed and breakfast'!#REF!*0.9</f>
        <v>#REF!</v>
      </c>
      <c r="C19" s="42" t="e">
        <f>'C завтраками| Bed and breakfast'!#REF!*0.9</f>
        <v>#REF!</v>
      </c>
      <c r="D19" s="42" t="e">
        <f>'C завтраками| Bed and breakfast'!#REF!*0.9</f>
        <v>#REF!</v>
      </c>
      <c r="E19" s="42" t="e">
        <f>'C завтраками| Bed and breakfast'!#REF!*0.9</f>
        <v>#REF!</v>
      </c>
    </row>
    <row r="20" spans="1:5" s="53" customFormat="1" x14ac:dyDescent="0.2">
      <c r="A20" s="88">
        <f>A8</f>
        <v>2</v>
      </c>
      <c r="B20" s="42" t="e">
        <f>'C завтраками| Bed and breakfast'!#REF!*0.9</f>
        <v>#REF!</v>
      </c>
      <c r="C20" s="42" t="e">
        <f>'C завтраками| Bed and breakfast'!#REF!*0.9</f>
        <v>#REF!</v>
      </c>
      <c r="D20" s="42" t="e">
        <f>'C завтраками| Bed and breakfast'!#REF!*0.9</f>
        <v>#REF!</v>
      </c>
      <c r="E20" s="42" t="e">
        <f>'C завтраками| Bed and breakfast'!#REF!*0.9</f>
        <v>#REF!</v>
      </c>
    </row>
    <row r="21" spans="1:5" s="53" customFormat="1" x14ac:dyDescent="0.2">
      <c r="A21" s="42" t="s">
        <v>87</v>
      </c>
      <c r="B21" s="42"/>
      <c r="C21" s="42"/>
      <c r="D21" s="42"/>
      <c r="E21" s="42"/>
    </row>
    <row r="22" spans="1:5" s="53" customFormat="1" x14ac:dyDescent="0.2">
      <c r="A22" s="88" t="s">
        <v>88</v>
      </c>
      <c r="B22" s="42" t="e">
        <f>'C завтраками| Bed and breakfast'!#REF!*0.9</f>
        <v>#REF!</v>
      </c>
      <c r="C22" s="42" t="e">
        <f>'C завтраками| Bed and breakfast'!#REF!*0.9</f>
        <v>#REF!</v>
      </c>
      <c r="D22" s="42" t="e">
        <f>'C завтраками| Bed and breakfast'!#REF!*0.9</f>
        <v>#REF!</v>
      </c>
      <c r="E22" s="42" t="e">
        <f>'C завтраками| Bed and breakfast'!#REF!*0.9</f>
        <v>#REF!</v>
      </c>
    </row>
    <row r="23" spans="1:5" s="53" customFormat="1" x14ac:dyDescent="0.2">
      <c r="A23" s="89"/>
      <c r="B23" s="89"/>
    </row>
    <row r="24" spans="1:5" s="50" customFormat="1" ht="135" x14ac:dyDescent="0.2">
      <c r="A24" s="156" t="s">
        <v>254</v>
      </c>
    </row>
    <row r="25" spans="1:5" s="50" customFormat="1" x14ac:dyDescent="0.2">
      <c r="A25" s="144" t="s">
        <v>71</v>
      </c>
    </row>
    <row r="26" spans="1:5" s="50" customFormat="1" x14ac:dyDescent="0.2">
      <c r="A26" s="57" t="s">
        <v>246</v>
      </c>
    </row>
    <row r="27" spans="1:5" ht="12.75" thickBot="1" x14ac:dyDescent="0.25">
      <c r="A27" s="57" t="s">
        <v>241</v>
      </c>
    </row>
    <row r="28" spans="1:5" ht="9" hidden="1" customHeight="1" x14ac:dyDescent="0.2">
      <c r="A28" s="100"/>
    </row>
    <row r="29" spans="1:5" ht="10.7" customHeight="1" thickBot="1" x14ac:dyDescent="0.25">
      <c r="A29" s="104" t="s">
        <v>66</v>
      </c>
    </row>
    <row r="30" spans="1:5" x14ac:dyDescent="0.2">
      <c r="A30" s="63" t="s">
        <v>78</v>
      </c>
    </row>
    <row r="31" spans="1:5" ht="13.35" customHeight="1" x14ac:dyDescent="0.2">
      <c r="A31" s="56" t="s">
        <v>240</v>
      </c>
    </row>
    <row r="32" spans="1:5" ht="13.35" customHeight="1" x14ac:dyDescent="0.2">
      <c r="A32" s="43" t="s">
        <v>67</v>
      </c>
    </row>
    <row r="33" spans="1:1" ht="12.6" customHeight="1" x14ac:dyDescent="0.2">
      <c r="A33" s="43" t="s">
        <v>89</v>
      </c>
    </row>
    <row r="34" spans="1:1" ht="13.35" customHeight="1" x14ac:dyDescent="0.2">
      <c r="A34" s="43" t="s">
        <v>68</v>
      </c>
    </row>
    <row r="35" spans="1:1" ht="11.45" customHeight="1" x14ac:dyDescent="0.2">
      <c r="A35" s="43" t="s">
        <v>69</v>
      </c>
    </row>
    <row r="36" spans="1:1" x14ac:dyDescent="0.2">
      <c r="A36" s="159" t="s">
        <v>162</v>
      </c>
    </row>
    <row r="37" spans="1:1" ht="31.5" x14ac:dyDescent="0.2">
      <c r="A37" s="145" t="s">
        <v>247</v>
      </c>
    </row>
    <row r="38" spans="1:1" ht="42" x14ac:dyDescent="0.2">
      <c r="A38" s="184" t="s">
        <v>243</v>
      </c>
    </row>
    <row r="39" spans="1:1" ht="21" x14ac:dyDescent="0.2">
      <c r="A39" s="184" t="s">
        <v>244</v>
      </c>
    </row>
    <row r="40" spans="1:1" ht="21" x14ac:dyDescent="0.2">
      <c r="A40" s="184" t="s">
        <v>248</v>
      </c>
    </row>
    <row r="41" spans="1:1" ht="31.5" x14ac:dyDescent="0.2">
      <c r="A41" s="184" t="s">
        <v>252</v>
      </c>
    </row>
    <row r="42" spans="1:1" ht="31.5" x14ac:dyDescent="0.2">
      <c r="A42" s="184" t="s">
        <v>253</v>
      </c>
    </row>
    <row r="43" spans="1:1" ht="31.5" x14ac:dyDescent="0.2">
      <c r="A43" s="113" t="s">
        <v>99</v>
      </c>
    </row>
    <row r="44" spans="1:1" ht="63" x14ac:dyDescent="0.2">
      <c r="A44" s="149" t="s">
        <v>245</v>
      </c>
    </row>
    <row r="45" spans="1:1" ht="21" x14ac:dyDescent="0.2">
      <c r="A45" s="140" t="s">
        <v>95</v>
      </c>
    </row>
    <row r="46" spans="1:1" ht="42.75" x14ac:dyDescent="0.2">
      <c r="A46" s="108" t="s">
        <v>242</v>
      </c>
    </row>
    <row r="47" spans="1:1" ht="21" x14ac:dyDescent="0.2">
      <c r="A47" s="66" t="s">
        <v>97</v>
      </c>
    </row>
    <row r="48" spans="1:1" x14ac:dyDescent="0.2">
      <c r="A48" s="68"/>
    </row>
    <row r="49" spans="1:1" x14ac:dyDescent="0.2">
      <c r="A49" s="69" t="s">
        <v>70</v>
      </c>
    </row>
    <row r="50" spans="1:1" ht="24" x14ac:dyDescent="0.2">
      <c r="A50" s="70" t="s">
        <v>76</v>
      </c>
    </row>
    <row r="51" spans="1:1" ht="24" x14ac:dyDescent="0.2">
      <c r="A51" s="70" t="s">
        <v>77</v>
      </c>
    </row>
    <row r="52" spans="1:1" x14ac:dyDescent="0.2">
      <c r="A52" s="70"/>
    </row>
    <row r="53" spans="1:1" x14ac:dyDescent="0.2">
      <c r="A53" s="70"/>
    </row>
  </sheetData>
  <mergeCells count="1">
    <mergeCell ref="A1:A2"/>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000"/>
  </sheetPr>
  <dimension ref="A1:E52"/>
  <sheetViews>
    <sheetView zoomScaleNormal="100" workbookViewId="0">
      <pane xSplit="1" topLeftCell="B1" activePane="topRight" state="frozen"/>
      <selection pane="topRight" activeCell="B1" sqref="B1:D1048576"/>
    </sheetView>
  </sheetViews>
  <sheetFormatPr defaultColWidth="9" defaultRowHeight="12" x14ac:dyDescent="0.2"/>
  <cols>
    <col min="1" max="1" width="84.5703125" style="48" customWidth="1"/>
    <col min="2" max="16384" width="9" style="48"/>
  </cols>
  <sheetData>
    <row r="1" spans="1:5" s="51" customFormat="1" ht="12" customHeight="1" x14ac:dyDescent="0.2">
      <c r="A1" s="230" t="s">
        <v>82</v>
      </c>
    </row>
    <row r="2" spans="1:5" s="51" customFormat="1" ht="12" customHeight="1" x14ac:dyDescent="0.2">
      <c r="A2" s="230"/>
    </row>
    <row r="3" spans="1:5" s="51" customFormat="1" ht="11.1" customHeight="1" x14ac:dyDescent="0.2">
      <c r="A3" s="147" t="s">
        <v>238</v>
      </c>
    </row>
    <row r="4" spans="1:5" ht="18" customHeight="1" x14ac:dyDescent="0.2">
      <c r="A4" s="111" t="s">
        <v>100</v>
      </c>
      <c r="B4" s="136" t="e">
        <f>'Наполни свое лето | FIT18'!B24</f>
        <v>#REF!</v>
      </c>
      <c r="C4" s="136" t="e">
        <f>'Наполни свое лето | FIT18'!C24</f>
        <v>#REF!</v>
      </c>
      <c r="D4" s="136" t="e">
        <f>'Наполни свое лето | FIT18'!D24</f>
        <v>#REF!</v>
      </c>
      <c r="E4" s="136" t="e">
        <f>'Наполни свое лето | FIT18'!E24</f>
        <v>#REF!</v>
      </c>
    </row>
    <row r="5" spans="1:5" ht="20.25" customHeight="1" x14ac:dyDescent="0.2">
      <c r="A5" s="90" t="s">
        <v>64</v>
      </c>
      <c r="B5" s="136" t="e">
        <f>'Наполни свое лето | FIT18'!B25</f>
        <v>#REF!</v>
      </c>
      <c r="C5" s="136" t="e">
        <f>'Наполни свое лето | FIT18'!C25</f>
        <v>#REF!</v>
      </c>
      <c r="D5" s="136" t="e">
        <f>'Наполни свое лето | FIT18'!D25</f>
        <v>#REF!</v>
      </c>
      <c r="E5" s="136" t="e">
        <f>'Наполни свое лето | FIT18'!E25</f>
        <v>#REF!</v>
      </c>
    </row>
    <row r="6" spans="1:5" s="44" customFormat="1" x14ac:dyDescent="0.2">
      <c r="A6" s="42" t="s">
        <v>83</v>
      </c>
      <c r="B6" s="87"/>
      <c r="C6" s="87"/>
      <c r="D6" s="87"/>
      <c r="E6" s="87"/>
    </row>
    <row r="7" spans="1:5" s="50" customFormat="1" x14ac:dyDescent="0.2">
      <c r="A7" s="88">
        <v>1</v>
      </c>
      <c r="B7" s="94" t="e">
        <f>'Наполни свое лето | FIT18'!B27+25</f>
        <v>#REF!</v>
      </c>
      <c r="C7" s="94" t="e">
        <f>'Наполни свое лето | FIT18'!C27+25</f>
        <v>#REF!</v>
      </c>
      <c r="D7" s="94" t="e">
        <f>'Наполни свое лето | FIT18'!D27+25</f>
        <v>#REF!</v>
      </c>
      <c r="E7" s="94" t="e">
        <f>'Наполни свое лето | FIT18'!E27+25</f>
        <v>#REF!</v>
      </c>
    </row>
    <row r="8" spans="1:5" s="50" customFormat="1" x14ac:dyDescent="0.2">
      <c r="A8" s="88">
        <v>2</v>
      </c>
      <c r="B8" s="94" t="e">
        <f>'Наполни свое лето | FIT18'!B28+25</f>
        <v>#REF!</v>
      </c>
      <c r="C8" s="94" t="e">
        <f>'Наполни свое лето | FIT18'!C28+25</f>
        <v>#REF!</v>
      </c>
      <c r="D8" s="94" t="e">
        <f>'Наполни свое лето | FIT18'!D28+25</f>
        <v>#REF!</v>
      </c>
      <c r="E8" s="94" t="e">
        <f>'Наполни свое лето | FIT18'!E28+25</f>
        <v>#REF!</v>
      </c>
    </row>
    <row r="9" spans="1:5" s="50" customFormat="1" x14ac:dyDescent="0.2">
      <c r="A9" s="42" t="s">
        <v>234</v>
      </c>
      <c r="B9" s="94"/>
      <c r="C9" s="94"/>
      <c r="D9" s="94"/>
      <c r="E9" s="94"/>
    </row>
    <row r="10" spans="1:5" s="50" customFormat="1" x14ac:dyDescent="0.2">
      <c r="A10" s="180">
        <v>1</v>
      </c>
      <c r="B10" s="94" t="e">
        <f>'Наполни свое лето | FIT18'!B30+25</f>
        <v>#REF!</v>
      </c>
      <c r="C10" s="94" t="e">
        <f>'Наполни свое лето | FIT18'!C30+25</f>
        <v>#REF!</v>
      </c>
      <c r="D10" s="94" t="e">
        <f>'Наполни свое лето | FIT18'!D30+25</f>
        <v>#REF!</v>
      </c>
      <c r="E10" s="94" t="e">
        <f>'Наполни свое лето | FIT18'!E30+25</f>
        <v>#REF!</v>
      </c>
    </row>
    <row r="11" spans="1:5" s="50" customFormat="1" x14ac:dyDescent="0.2">
      <c r="A11" s="180">
        <v>2</v>
      </c>
      <c r="B11" s="94" t="e">
        <f>'Наполни свое лето | FIT18'!B31+25</f>
        <v>#REF!</v>
      </c>
      <c r="C11" s="94" t="e">
        <f>'Наполни свое лето | FIT18'!C31+25</f>
        <v>#REF!</v>
      </c>
      <c r="D11" s="94" t="e">
        <f>'Наполни свое лето | FIT18'!D31+25</f>
        <v>#REF!</v>
      </c>
      <c r="E11" s="94" t="e">
        <f>'Наполни свое лето | FIT18'!E31+25</f>
        <v>#REF!</v>
      </c>
    </row>
    <row r="12" spans="1:5" s="50" customFormat="1" x14ac:dyDescent="0.2">
      <c r="A12" s="42" t="s">
        <v>84</v>
      </c>
      <c r="B12" s="94"/>
      <c r="C12" s="94"/>
      <c r="D12" s="94"/>
      <c r="E12" s="94"/>
    </row>
    <row r="13" spans="1:5" s="50" customFormat="1" x14ac:dyDescent="0.2">
      <c r="A13" s="88">
        <f>A7</f>
        <v>1</v>
      </c>
      <c r="B13" s="94" t="e">
        <f>'Наполни свое лето | FIT18'!B33+25</f>
        <v>#REF!</v>
      </c>
      <c r="C13" s="94" t="e">
        <f>'Наполни свое лето | FIT18'!C33+25</f>
        <v>#REF!</v>
      </c>
      <c r="D13" s="94" t="e">
        <f>'Наполни свое лето | FIT18'!D33+25</f>
        <v>#REF!</v>
      </c>
      <c r="E13" s="94" t="e">
        <f>'Наполни свое лето | FIT18'!E33+25</f>
        <v>#REF!</v>
      </c>
    </row>
    <row r="14" spans="1:5" s="50" customFormat="1" x14ac:dyDescent="0.2">
      <c r="A14" s="88">
        <f>A8</f>
        <v>2</v>
      </c>
      <c r="B14" s="94" t="e">
        <f>'Наполни свое лето | FIT18'!B34+25</f>
        <v>#REF!</v>
      </c>
      <c r="C14" s="94" t="e">
        <f>'Наполни свое лето | FIT18'!C34+25</f>
        <v>#REF!</v>
      </c>
      <c r="D14" s="94" t="e">
        <f>'Наполни свое лето | FIT18'!D34+25</f>
        <v>#REF!</v>
      </c>
      <c r="E14" s="94" t="e">
        <f>'Наполни свое лето | FIT18'!E34+25</f>
        <v>#REF!</v>
      </c>
    </row>
    <row r="15" spans="1:5" s="50" customFormat="1" x14ac:dyDescent="0.2">
      <c r="A15" s="42" t="s">
        <v>85</v>
      </c>
      <c r="B15" s="94"/>
      <c r="C15" s="94"/>
      <c r="D15" s="94"/>
      <c r="E15" s="94"/>
    </row>
    <row r="16" spans="1:5" s="50" customFormat="1" x14ac:dyDescent="0.2">
      <c r="A16" s="88">
        <f>A7</f>
        <v>1</v>
      </c>
      <c r="B16" s="94" t="e">
        <f>'Наполни свое лето | FIT18'!B36+25</f>
        <v>#REF!</v>
      </c>
      <c r="C16" s="94" t="e">
        <f>'Наполни свое лето | FIT18'!C36+25</f>
        <v>#REF!</v>
      </c>
      <c r="D16" s="94" t="e">
        <f>'Наполни свое лето | FIT18'!D36+25</f>
        <v>#REF!</v>
      </c>
      <c r="E16" s="94" t="e">
        <f>'Наполни свое лето | FIT18'!E36+25</f>
        <v>#REF!</v>
      </c>
    </row>
    <row r="17" spans="1:5" s="50" customFormat="1" x14ac:dyDescent="0.2">
      <c r="A17" s="88">
        <f>A8</f>
        <v>2</v>
      </c>
      <c r="B17" s="94" t="e">
        <f>'Наполни свое лето | FIT18'!B37+25</f>
        <v>#REF!</v>
      </c>
      <c r="C17" s="94" t="e">
        <f>'Наполни свое лето | FIT18'!C37+25</f>
        <v>#REF!</v>
      </c>
      <c r="D17" s="94" t="e">
        <f>'Наполни свое лето | FIT18'!D37+25</f>
        <v>#REF!</v>
      </c>
      <c r="E17" s="94" t="e">
        <f>'Наполни свое лето | FIT18'!E37+25</f>
        <v>#REF!</v>
      </c>
    </row>
    <row r="18" spans="1:5" s="50" customFormat="1" x14ac:dyDescent="0.2">
      <c r="A18" s="42" t="s">
        <v>86</v>
      </c>
      <c r="B18" s="94"/>
      <c r="C18" s="94"/>
      <c r="D18" s="94"/>
      <c r="E18" s="94"/>
    </row>
    <row r="19" spans="1:5" s="50" customFormat="1" x14ac:dyDescent="0.2">
      <c r="A19" s="88">
        <f>A7</f>
        <v>1</v>
      </c>
      <c r="B19" s="94" t="e">
        <f>'Наполни свое лето | FIT18'!B39+25</f>
        <v>#REF!</v>
      </c>
      <c r="C19" s="94" t="e">
        <f>'Наполни свое лето | FIT18'!C39+25</f>
        <v>#REF!</v>
      </c>
      <c r="D19" s="94" t="e">
        <f>'Наполни свое лето | FIT18'!D39+25</f>
        <v>#REF!</v>
      </c>
      <c r="E19" s="94" t="e">
        <f>'Наполни свое лето | FIT18'!E39+25</f>
        <v>#REF!</v>
      </c>
    </row>
    <row r="20" spans="1:5" s="50" customFormat="1" x14ac:dyDescent="0.2">
      <c r="A20" s="88">
        <f>A8</f>
        <v>2</v>
      </c>
      <c r="B20" s="94" t="e">
        <f>'Наполни свое лето | FIT18'!B40+25</f>
        <v>#REF!</v>
      </c>
      <c r="C20" s="94" t="e">
        <f>'Наполни свое лето | FIT18'!C40+25</f>
        <v>#REF!</v>
      </c>
      <c r="D20" s="94" t="e">
        <f>'Наполни свое лето | FIT18'!D40+25</f>
        <v>#REF!</v>
      </c>
      <c r="E20" s="94" t="e">
        <f>'Наполни свое лето | FIT18'!E40+25</f>
        <v>#REF!</v>
      </c>
    </row>
    <row r="21" spans="1:5" s="50" customFormat="1" x14ac:dyDescent="0.2">
      <c r="A21" s="42" t="s">
        <v>87</v>
      </c>
      <c r="B21" s="94"/>
      <c r="C21" s="94"/>
      <c r="D21" s="94"/>
      <c r="E21" s="94"/>
    </row>
    <row r="22" spans="1:5" s="50" customFormat="1" x14ac:dyDescent="0.2">
      <c r="A22" s="88" t="s">
        <v>88</v>
      </c>
      <c r="B22" s="94" t="e">
        <f>'Наполни свое лето | FIT18'!B42+25</f>
        <v>#REF!</v>
      </c>
      <c r="C22" s="94" t="e">
        <f>'Наполни свое лето | FIT18'!C42+25</f>
        <v>#REF!</v>
      </c>
      <c r="D22" s="94" t="e">
        <f>'Наполни свое лето | FIT18'!D42+25</f>
        <v>#REF!</v>
      </c>
      <c r="E22" s="94" t="e">
        <f>'Наполни свое лето | FIT18'!E42+25</f>
        <v>#REF!</v>
      </c>
    </row>
    <row r="23" spans="1:5" s="50" customFormat="1" ht="135" x14ac:dyDescent="0.2">
      <c r="A23" s="156" t="s">
        <v>254</v>
      </c>
    </row>
    <row r="24" spans="1:5" s="50" customFormat="1" x14ac:dyDescent="0.2">
      <c r="A24" s="144" t="s">
        <v>71</v>
      </c>
    </row>
    <row r="25" spans="1:5" s="50" customFormat="1" x14ac:dyDescent="0.2">
      <c r="A25" s="57" t="s">
        <v>246</v>
      </c>
    </row>
    <row r="26" spans="1:5" ht="12.75" thickBot="1" x14ac:dyDescent="0.25">
      <c r="A26" s="57" t="s">
        <v>241</v>
      </c>
    </row>
    <row r="27" spans="1:5" ht="9" hidden="1" customHeight="1" x14ac:dyDescent="0.2">
      <c r="A27" s="100"/>
    </row>
    <row r="28" spans="1:5" ht="10.7" customHeight="1" thickBot="1" x14ac:dyDescent="0.25">
      <c r="A28" s="104" t="s">
        <v>66</v>
      </c>
    </row>
    <row r="29" spans="1:5" x14ac:dyDescent="0.2">
      <c r="A29" s="63" t="s">
        <v>78</v>
      </c>
    </row>
    <row r="30" spans="1:5" ht="13.35" customHeight="1" x14ac:dyDescent="0.2">
      <c r="A30" s="56" t="s">
        <v>240</v>
      </c>
    </row>
    <row r="31" spans="1:5" ht="13.35" customHeight="1" x14ac:dyDescent="0.2">
      <c r="A31" s="43" t="s">
        <v>67</v>
      </c>
    </row>
    <row r="32" spans="1:5" ht="12.6" customHeight="1" x14ac:dyDescent="0.2">
      <c r="A32" s="43" t="s">
        <v>89</v>
      </c>
    </row>
    <row r="33" spans="1:1" ht="13.35" customHeight="1" x14ac:dyDescent="0.2">
      <c r="A33" s="43" t="s">
        <v>68</v>
      </c>
    </row>
    <row r="34" spans="1:1" ht="11.45" customHeight="1" x14ac:dyDescent="0.2">
      <c r="A34" s="43" t="s">
        <v>69</v>
      </c>
    </row>
    <row r="35" spans="1:1" x14ac:dyDescent="0.2">
      <c r="A35" s="159" t="s">
        <v>162</v>
      </c>
    </row>
    <row r="36" spans="1:1" ht="31.5" x14ac:dyDescent="0.2">
      <c r="A36" s="145" t="s">
        <v>247</v>
      </c>
    </row>
    <row r="37" spans="1:1" ht="42" x14ac:dyDescent="0.2">
      <c r="A37" s="184" t="s">
        <v>243</v>
      </c>
    </row>
    <row r="38" spans="1:1" ht="21" x14ac:dyDescent="0.2">
      <c r="A38" s="184" t="s">
        <v>244</v>
      </c>
    </row>
    <row r="39" spans="1:1" ht="21" x14ac:dyDescent="0.2">
      <c r="A39" s="184" t="s">
        <v>248</v>
      </c>
    </row>
    <row r="40" spans="1:1" ht="31.5" x14ac:dyDescent="0.2">
      <c r="A40" s="184" t="s">
        <v>252</v>
      </c>
    </row>
    <row r="41" spans="1:1" ht="31.5" x14ac:dyDescent="0.2">
      <c r="A41" s="184" t="s">
        <v>253</v>
      </c>
    </row>
    <row r="42" spans="1:1" ht="31.5" x14ac:dyDescent="0.2">
      <c r="A42" s="113" t="s">
        <v>99</v>
      </c>
    </row>
    <row r="43" spans="1:1" ht="63" x14ac:dyDescent="0.2">
      <c r="A43" s="149" t="s">
        <v>245</v>
      </c>
    </row>
    <row r="44" spans="1:1" ht="21" x14ac:dyDescent="0.2">
      <c r="A44" s="140" t="s">
        <v>95</v>
      </c>
    </row>
    <row r="45" spans="1:1" ht="42.75" x14ac:dyDescent="0.2">
      <c r="A45" s="108" t="s">
        <v>242</v>
      </c>
    </row>
    <row r="46" spans="1:1" ht="21" x14ac:dyDescent="0.2">
      <c r="A46" s="66" t="s">
        <v>97</v>
      </c>
    </row>
    <row r="47" spans="1:1" x14ac:dyDescent="0.2">
      <c r="A47" s="68"/>
    </row>
    <row r="48" spans="1:1" x14ac:dyDescent="0.2">
      <c r="A48" s="69" t="s">
        <v>70</v>
      </c>
    </row>
    <row r="49" spans="1:1" ht="24" x14ac:dyDescent="0.2">
      <c r="A49" s="70" t="s">
        <v>76</v>
      </c>
    </row>
    <row r="50" spans="1:1" ht="24" x14ac:dyDescent="0.2">
      <c r="A50" s="70" t="s">
        <v>77</v>
      </c>
    </row>
    <row r="51" spans="1:1" x14ac:dyDescent="0.2">
      <c r="A51" s="70"/>
    </row>
    <row r="52" spans="1:1" x14ac:dyDescent="0.2">
      <c r="A52" s="70"/>
    </row>
  </sheetData>
  <mergeCells count="1">
    <mergeCell ref="A1:A2"/>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0000"/>
  </sheetPr>
  <dimension ref="A1:E72"/>
  <sheetViews>
    <sheetView zoomScaleNormal="100" workbookViewId="0">
      <pane xSplit="1" topLeftCell="B1" activePane="topRight" state="frozen"/>
      <selection pane="topRight" activeCell="B1" sqref="B1:D1048576"/>
    </sheetView>
  </sheetViews>
  <sheetFormatPr defaultColWidth="9" defaultRowHeight="12" x14ac:dyDescent="0.2"/>
  <cols>
    <col min="1" max="1" width="84.5703125" style="48" customWidth="1"/>
    <col min="2" max="16384" width="9" style="48"/>
  </cols>
  <sheetData>
    <row r="1" spans="1:5" s="51" customFormat="1" ht="12" customHeight="1" x14ac:dyDescent="0.2">
      <c r="A1" s="230" t="s">
        <v>82</v>
      </c>
    </row>
    <row r="2" spans="1:5" s="51" customFormat="1" ht="12" customHeight="1" x14ac:dyDescent="0.2">
      <c r="A2" s="230"/>
    </row>
    <row r="3" spans="1:5" s="51" customFormat="1" ht="11.1" customHeight="1" x14ac:dyDescent="0.2">
      <c r="A3" s="147" t="s">
        <v>238</v>
      </c>
    </row>
    <row r="4" spans="1:5" s="52" customFormat="1" ht="32.1" customHeight="1" x14ac:dyDescent="0.2">
      <c r="A4" s="98" t="s">
        <v>64</v>
      </c>
      <c r="B4" s="136" t="e">
        <f>'C завтраками| Bed and breakfast'!#REF!</f>
        <v>#REF!</v>
      </c>
      <c r="C4" s="136" t="e">
        <f>'C завтраками| Bed and breakfast'!#REF!</f>
        <v>#REF!</v>
      </c>
      <c r="D4" s="136" t="e">
        <f>'C завтраками| Bed and breakfast'!#REF!</f>
        <v>#REF!</v>
      </c>
      <c r="E4" s="136" t="e">
        <f>'C завтраками| Bed and breakfast'!#REF!</f>
        <v>#REF!</v>
      </c>
    </row>
    <row r="5" spans="1:5" s="53" customFormat="1" ht="21.95" customHeight="1" x14ac:dyDescent="0.2">
      <c r="A5" s="98"/>
      <c r="B5" s="136" t="e">
        <f>'C завтраками| Bed and breakfast'!#REF!</f>
        <v>#REF!</v>
      </c>
      <c r="C5" s="136" t="e">
        <f>'C завтраками| Bed and breakfast'!#REF!</f>
        <v>#REF!</v>
      </c>
      <c r="D5" s="136" t="e">
        <f>'C завтраками| Bed and breakfast'!#REF!</f>
        <v>#REF!</v>
      </c>
      <c r="E5" s="136" t="e">
        <f>'C завтраками| Bed and breakfast'!#REF!</f>
        <v>#REF!</v>
      </c>
    </row>
    <row r="6" spans="1:5" s="53" customFormat="1" x14ac:dyDescent="0.2">
      <c r="A6" s="42" t="s">
        <v>83</v>
      </c>
      <c r="B6" s="87"/>
      <c r="C6" s="87"/>
      <c r="D6" s="87"/>
      <c r="E6" s="87"/>
    </row>
    <row r="7" spans="1:5" s="53" customFormat="1" x14ac:dyDescent="0.2">
      <c r="A7" s="88">
        <v>1</v>
      </c>
      <c r="B7" s="42" t="e">
        <f>'C завтраками| Bed and breakfast'!#REF!*0.9</f>
        <v>#REF!</v>
      </c>
      <c r="C7" s="42" t="e">
        <f>'C завтраками| Bed and breakfast'!#REF!*0.9</f>
        <v>#REF!</v>
      </c>
      <c r="D7" s="42" t="e">
        <f>'C завтраками| Bed and breakfast'!#REF!*0.9</f>
        <v>#REF!</v>
      </c>
      <c r="E7" s="42" t="e">
        <f>'C завтраками| Bed and breakfast'!#REF!*0.9</f>
        <v>#REF!</v>
      </c>
    </row>
    <row r="8" spans="1:5" s="53" customFormat="1" x14ac:dyDescent="0.2">
      <c r="A8" s="88">
        <v>2</v>
      </c>
      <c r="B8" s="42" t="e">
        <f>'C завтраками| Bed and breakfast'!#REF!*0.9</f>
        <v>#REF!</v>
      </c>
      <c r="C8" s="42" t="e">
        <f>'C завтраками| Bed and breakfast'!#REF!*0.9</f>
        <v>#REF!</v>
      </c>
      <c r="D8" s="42" t="e">
        <f>'C завтраками| Bed and breakfast'!#REF!*0.9</f>
        <v>#REF!</v>
      </c>
      <c r="E8" s="42" t="e">
        <f>'C завтраками| Bed and breakfast'!#REF!*0.9</f>
        <v>#REF!</v>
      </c>
    </row>
    <row r="9" spans="1:5" s="53" customFormat="1" x14ac:dyDescent="0.2">
      <c r="A9" s="42" t="s">
        <v>234</v>
      </c>
      <c r="B9" s="42"/>
      <c r="C9" s="42"/>
      <c r="D9" s="42"/>
      <c r="E9" s="42"/>
    </row>
    <row r="10" spans="1:5" s="53" customFormat="1" x14ac:dyDescent="0.2">
      <c r="A10" s="180">
        <v>1</v>
      </c>
      <c r="B10" s="42" t="e">
        <f>'C завтраками| Bed and breakfast'!#REF!*0.9</f>
        <v>#REF!</v>
      </c>
      <c r="C10" s="42" t="e">
        <f>'C завтраками| Bed and breakfast'!#REF!*0.9</f>
        <v>#REF!</v>
      </c>
      <c r="D10" s="42" t="e">
        <f>'C завтраками| Bed and breakfast'!#REF!*0.9</f>
        <v>#REF!</v>
      </c>
      <c r="E10" s="42" t="e">
        <f>'C завтраками| Bed and breakfast'!#REF!*0.9</f>
        <v>#REF!</v>
      </c>
    </row>
    <row r="11" spans="1:5" s="53" customFormat="1" x14ac:dyDescent="0.2">
      <c r="A11" s="180">
        <v>2</v>
      </c>
      <c r="B11" s="42" t="e">
        <f>'C завтраками| Bed and breakfast'!#REF!*0.9</f>
        <v>#REF!</v>
      </c>
      <c r="C11" s="42" t="e">
        <f>'C завтраками| Bed and breakfast'!#REF!*0.9</f>
        <v>#REF!</v>
      </c>
      <c r="D11" s="42" t="e">
        <f>'C завтраками| Bed and breakfast'!#REF!*0.9</f>
        <v>#REF!</v>
      </c>
      <c r="E11" s="42" t="e">
        <f>'C завтраками| Bed and breakfast'!#REF!*0.9</f>
        <v>#REF!</v>
      </c>
    </row>
    <row r="12" spans="1:5" s="53" customFormat="1" x14ac:dyDescent="0.2">
      <c r="A12" s="42" t="s">
        <v>84</v>
      </c>
      <c r="B12" s="42"/>
      <c r="C12" s="42"/>
      <c r="D12" s="42"/>
      <c r="E12" s="42"/>
    </row>
    <row r="13" spans="1:5" s="53" customFormat="1" x14ac:dyDescent="0.2">
      <c r="A13" s="88">
        <f>A7</f>
        <v>1</v>
      </c>
      <c r="B13" s="42" t="e">
        <f>'C завтраками| Bed and breakfast'!#REF!*0.9</f>
        <v>#REF!</v>
      </c>
      <c r="C13" s="42" t="e">
        <f>'C завтраками| Bed and breakfast'!#REF!*0.9</f>
        <v>#REF!</v>
      </c>
      <c r="D13" s="42" t="e">
        <f>'C завтраками| Bed and breakfast'!#REF!*0.9</f>
        <v>#REF!</v>
      </c>
      <c r="E13" s="42" t="e">
        <f>'C завтраками| Bed and breakfast'!#REF!*0.9</f>
        <v>#REF!</v>
      </c>
    </row>
    <row r="14" spans="1:5" s="53" customFormat="1" x14ac:dyDescent="0.2">
      <c r="A14" s="88">
        <f>A8</f>
        <v>2</v>
      </c>
      <c r="B14" s="42" t="e">
        <f>'C завтраками| Bed and breakfast'!#REF!*0.9</f>
        <v>#REF!</v>
      </c>
      <c r="C14" s="42" t="e">
        <f>'C завтраками| Bed and breakfast'!#REF!*0.9</f>
        <v>#REF!</v>
      </c>
      <c r="D14" s="42" t="e">
        <f>'C завтраками| Bed and breakfast'!#REF!*0.9</f>
        <v>#REF!</v>
      </c>
      <c r="E14" s="42" t="e">
        <f>'C завтраками| Bed and breakfast'!#REF!*0.9</f>
        <v>#REF!</v>
      </c>
    </row>
    <row r="15" spans="1:5" s="53" customFormat="1" x14ac:dyDescent="0.2">
      <c r="A15" s="42" t="s">
        <v>85</v>
      </c>
      <c r="B15" s="42"/>
      <c r="C15" s="42"/>
      <c r="D15" s="42"/>
      <c r="E15" s="42"/>
    </row>
    <row r="16" spans="1:5" s="53" customFormat="1" x14ac:dyDescent="0.2">
      <c r="A16" s="88">
        <f>A7</f>
        <v>1</v>
      </c>
      <c r="B16" s="42" t="e">
        <f>'C завтраками| Bed and breakfast'!#REF!*0.9</f>
        <v>#REF!</v>
      </c>
      <c r="C16" s="42" t="e">
        <f>'C завтраками| Bed and breakfast'!#REF!*0.9</f>
        <v>#REF!</v>
      </c>
      <c r="D16" s="42" t="e">
        <f>'C завтраками| Bed and breakfast'!#REF!*0.9</f>
        <v>#REF!</v>
      </c>
      <c r="E16" s="42" t="e">
        <f>'C завтраками| Bed and breakfast'!#REF!*0.9</f>
        <v>#REF!</v>
      </c>
    </row>
    <row r="17" spans="1:5" s="53" customFormat="1" x14ac:dyDescent="0.2">
      <c r="A17" s="88">
        <f>A8</f>
        <v>2</v>
      </c>
      <c r="B17" s="42" t="e">
        <f>'C завтраками| Bed and breakfast'!#REF!*0.9</f>
        <v>#REF!</v>
      </c>
      <c r="C17" s="42" t="e">
        <f>'C завтраками| Bed and breakfast'!#REF!*0.9</f>
        <v>#REF!</v>
      </c>
      <c r="D17" s="42" t="e">
        <f>'C завтраками| Bed and breakfast'!#REF!*0.9</f>
        <v>#REF!</v>
      </c>
      <c r="E17" s="42" t="e">
        <f>'C завтраками| Bed and breakfast'!#REF!*0.9</f>
        <v>#REF!</v>
      </c>
    </row>
    <row r="18" spans="1:5" s="53" customFormat="1" x14ac:dyDescent="0.2">
      <c r="A18" s="42" t="s">
        <v>86</v>
      </c>
      <c r="B18" s="42"/>
      <c r="C18" s="42"/>
      <c r="D18" s="42"/>
      <c r="E18" s="42"/>
    </row>
    <row r="19" spans="1:5" s="53" customFormat="1" x14ac:dyDescent="0.2">
      <c r="A19" s="88">
        <f>A7</f>
        <v>1</v>
      </c>
      <c r="B19" s="42" t="e">
        <f>'C завтраками| Bed and breakfast'!#REF!*0.9</f>
        <v>#REF!</v>
      </c>
      <c r="C19" s="42" t="e">
        <f>'C завтраками| Bed and breakfast'!#REF!*0.9</f>
        <v>#REF!</v>
      </c>
      <c r="D19" s="42" t="e">
        <f>'C завтраками| Bed and breakfast'!#REF!*0.9</f>
        <v>#REF!</v>
      </c>
      <c r="E19" s="42" t="e">
        <f>'C завтраками| Bed and breakfast'!#REF!*0.9</f>
        <v>#REF!</v>
      </c>
    </row>
    <row r="20" spans="1:5" s="53" customFormat="1" x14ac:dyDescent="0.2">
      <c r="A20" s="88">
        <f>A8</f>
        <v>2</v>
      </c>
      <c r="B20" s="42" t="e">
        <f>'C завтраками| Bed and breakfast'!#REF!*0.9</f>
        <v>#REF!</v>
      </c>
      <c r="C20" s="42" t="e">
        <f>'C завтраками| Bed and breakfast'!#REF!*0.9</f>
        <v>#REF!</v>
      </c>
      <c r="D20" s="42" t="e">
        <f>'C завтраками| Bed and breakfast'!#REF!*0.9</f>
        <v>#REF!</v>
      </c>
      <c r="E20" s="42" t="e">
        <f>'C завтраками| Bed and breakfast'!#REF!*0.9</f>
        <v>#REF!</v>
      </c>
    </row>
    <row r="21" spans="1:5" s="53" customFormat="1" x14ac:dyDescent="0.2">
      <c r="A21" s="42" t="s">
        <v>87</v>
      </c>
      <c r="B21" s="42"/>
      <c r="C21" s="42"/>
      <c r="D21" s="42"/>
      <c r="E21" s="42"/>
    </row>
    <row r="22" spans="1:5" s="53" customFormat="1" x14ac:dyDescent="0.2">
      <c r="A22" s="88" t="s">
        <v>88</v>
      </c>
      <c r="B22" s="42" t="e">
        <f>'C завтраками| Bed and breakfast'!#REF!*0.9</f>
        <v>#REF!</v>
      </c>
      <c r="C22" s="42" t="e">
        <f>'C завтраками| Bed and breakfast'!#REF!*0.9</f>
        <v>#REF!</v>
      </c>
      <c r="D22" s="42" t="e">
        <f>'C завтраками| Bed and breakfast'!#REF!*0.9</f>
        <v>#REF!</v>
      </c>
      <c r="E22" s="42" t="e">
        <f>'C завтраками| Bed and breakfast'!#REF!*0.9</f>
        <v>#REF!</v>
      </c>
    </row>
    <row r="23" spans="1:5" s="53" customFormat="1" x14ac:dyDescent="0.2">
      <c r="A23" s="89"/>
      <c r="B23" s="89"/>
      <c r="C23" s="89"/>
      <c r="D23" s="89"/>
      <c r="E23" s="89"/>
    </row>
    <row r="24" spans="1:5" ht="18" customHeight="1" x14ac:dyDescent="0.2">
      <c r="A24" s="111" t="s">
        <v>100</v>
      </c>
      <c r="B24" s="136" t="e">
        <f t="shared" ref="B24:E24" si="0">B4</f>
        <v>#REF!</v>
      </c>
      <c r="C24" s="136" t="e">
        <f t="shared" si="0"/>
        <v>#REF!</v>
      </c>
      <c r="D24" s="136" t="e">
        <f t="shared" si="0"/>
        <v>#REF!</v>
      </c>
      <c r="E24" s="136" t="e">
        <f t="shared" si="0"/>
        <v>#REF!</v>
      </c>
    </row>
    <row r="25" spans="1:5" ht="20.25" customHeight="1" x14ac:dyDescent="0.2">
      <c r="A25" s="90" t="s">
        <v>64</v>
      </c>
      <c r="B25" s="136" t="e">
        <f t="shared" ref="B25:E25" si="1">B5</f>
        <v>#REF!</v>
      </c>
      <c r="C25" s="136" t="e">
        <f t="shared" si="1"/>
        <v>#REF!</v>
      </c>
      <c r="D25" s="136" t="e">
        <f t="shared" si="1"/>
        <v>#REF!</v>
      </c>
      <c r="E25" s="136" t="e">
        <f t="shared" si="1"/>
        <v>#REF!</v>
      </c>
    </row>
    <row r="26" spans="1:5" s="44" customFormat="1" x14ac:dyDescent="0.2">
      <c r="A26" s="42" t="s">
        <v>83</v>
      </c>
      <c r="B26" s="87"/>
      <c r="C26" s="87"/>
      <c r="D26" s="87"/>
      <c r="E26" s="87"/>
    </row>
    <row r="27" spans="1:5" s="50" customFormat="1" x14ac:dyDescent="0.2">
      <c r="A27" s="88">
        <v>1</v>
      </c>
      <c r="B27" s="94" t="e">
        <f t="shared" ref="B27:E27" si="2">ROUNDUP(B7*0.85,)+35</f>
        <v>#REF!</v>
      </c>
      <c r="C27" s="94" t="e">
        <f t="shared" si="2"/>
        <v>#REF!</v>
      </c>
      <c r="D27" s="94" t="e">
        <f t="shared" si="2"/>
        <v>#REF!</v>
      </c>
      <c r="E27" s="94" t="e">
        <f t="shared" si="2"/>
        <v>#REF!</v>
      </c>
    </row>
    <row r="28" spans="1:5" s="50" customFormat="1" x14ac:dyDescent="0.2">
      <c r="A28" s="88">
        <v>2</v>
      </c>
      <c r="B28" s="94" t="e">
        <f t="shared" ref="B28:E28" si="3">ROUNDUP(B8*0.85,)+35</f>
        <v>#REF!</v>
      </c>
      <c r="C28" s="94" t="e">
        <f t="shared" si="3"/>
        <v>#REF!</v>
      </c>
      <c r="D28" s="94" t="e">
        <f t="shared" si="3"/>
        <v>#REF!</v>
      </c>
      <c r="E28" s="94" t="e">
        <f t="shared" si="3"/>
        <v>#REF!</v>
      </c>
    </row>
    <row r="29" spans="1:5" s="50" customFormat="1" x14ac:dyDescent="0.2">
      <c r="A29" s="42" t="s">
        <v>234</v>
      </c>
      <c r="B29" s="94"/>
      <c r="C29" s="94"/>
      <c r="D29" s="94"/>
      <c r="E29" s="94"/>
    </row>
    <row r="30" spans="1:5" s="50" customFormat="1" x14ac:dyDescent="0.2">
      <c r="A30" s="180">
        <v>1</v>
      </c>
      <c r="B30" s="94" t="e">
        <f t="shared" ref="B30:E30" si="4">ROUNDUP(B10*0.85,)+35</f>
        <v>#REF!</v>
      </c>
      <c r="C30" s="94" t="e">
        <f t="shared" si="4"/>
        <v>#REF!</v>
      </c>
      <c r="D30" s="94" t="e">
        <f t="shared" si="4"/>
        <v>#REF!</v>
      </c>
      <c r="E30" s="94" t="e">
        <f t="shared" si="4"/>
        <v>#REF!</v>
      </c>
    </row>
    <row r="31" spans="1:5" s="50" customFormat="1" x14ac:dyDescent="0.2">
      <c r="A31" s="180">
        <v>2</v>
      </c>
      <c r="B31" s="94" t="e">
        <f t="shared" ref="B31:E31" si="5">ROUNDUP(B11*0.85,)+35</f>
        <v>#REF!</v>
      </c>
      <c r="C31" s="94" t="e">
        <f t="shared" si="5"/>
        <v>#REF!</v>
      </c>
      <c r="D31" s="94" t="e">
        <f t="shared" si="5"/>
        <v>#REF!</v>
      </c>
      <c r="E31" s="94" t="e">
        <f t="shared" si="5"/>
        <v>#REF!</v>
      </c>
    </row>
    <row r="32" spans="1:5" s="50" customFormat="1" x14ac:dyDescent="0.2">
      <c r="A32" s="42" t="s">
        <v>84</v>
      </c>
      <c r="B32" s="94"/>
      <c r="C32" s="94"/>
      <c r="D32" s="94"/>
      <c r="E32" s="94"/>
    </row>
    <row r="33" spans="1:5" s="50" customFormat="1" x14ac:dyDescent="0.2">
      <c r="A33" s="88">
        <f>A27</f>
        <v>1</v>
      </c>
      <c r="B33" s="94" t="e">
        <f t="shared" ref="B33:E33" si="6">ROUNDUP(B13*0.85,)+35</f>
        <v>#REF!</v>
      </c>
      <c r="C33" s="94" t="e">
        <f t="shared" si="6"/>
        <v>#REF!</v>
      </c>
      <c r="D33" s="94" t="e">
        <f t="shared" si="6"/>
        <v>#REF!</v>
      </c>
      <c r="E33" s="94" t="e">
        <f t="shared" si="6"/>
        <v>#REF!</v>
      </c>
    </row>
    <row r="34" spans="1:5" s="50" customFormat="1" x14ac:dyDescent="0.2">
      <c r="A34" s="88">
        <f>A28</f>
        <v>2</v>
      </c>
      <c r="B34" s="94" t="e">
        <f t="shared" ref="B34:E34" si="7">ROUNDUP(B14*0.85,)+35</f>
        <v>#REF!</v>
      </c>
      <c r="C34" s="94" t="e">
        <f t="shared" si="7"/>
        <v>#REF!</v>
      </c>
      <c r="D34" s="94" t="e">
        <f t="shared" si="7"/>
        <v>#REF!</v>
      </c>
      <c r="E34" s="94" t="e">
        <f t="shared" si="7"/>
        <v>#REF!</v>
      </c>
    </row>
    <row r="35" spans="1:5" s="50" customFormat="1" x14ac:dyDescent="0.2">
      <c r="A35" s="42" t="s">
        <v>85</v>
      </c>
      <c r="B35" s="94"/>
      <c r="C35" s="94"/>
      <c r="D35" s="94"/>
      <c r="E35" s="94"/>
    </row>
    <row r="36" spans="1:5" s="50" customFormat="1" x14ac:dyDescent="0.2">
      <c r="A36" s="88">
        <f>A27</f>
        <v>1</v>
      </c>
      <c r="B36" s="94" t="e">
        <f t="shared" ref="B36:E36" si="8">ROUNDUP(B16*0.85,)+35</f>
        <v>#REF!</v>
      </c>
      <c r="C36" s="94" t="e">
        <f t="shared" si="8"/>
        <v>#REF!</v>
      </c>
      <c r="D36" s="94" t="e">
        <f t="shared" si="8"/>
        <v>#REF!</v>
      </c>
      <c r="E36" s="94" t="e">
        <f t="shared" si="8"/>
        <v>#REF!</v>
      </c>
    </row>
    <row r="37" spans="1:5" s="50" customFormat="1" x14ac:dyDescent="0.2">
      <c r="A37" s="88">
        <f>A28</f>
        <v>2</v>
      </c>
      <c r="B37" s="94" t="e">
        <f t="shared" ref="B37:E37" si="9">ROUNDUP(B17*0.85,)+35</f>
        <v>#REF!</v>
      </c>
      <c r="C37" s="94" t="e">
        <f t="shared" si="9"/>
        <v>#REF!</v>
      </c>
      <c r="D37" s="94" t="e">
        <f t="shared" si="9"/>
        <v>#REF!</v>
      </c>
      <c r="E37" s="94" t="e">
        <f t="shared" si="9"/>
        <v>#REF!</v>
      </c>
    </row>
    <row r="38" spans="1:5" s="50" customFormat="1" x14ac:dyDescent="0.2">
      <c r="A38" s="42" t="s">
        <v>86</v>
      </c>
      <c r="B38" s="94"/>
      <c r="C38" s="94"/>
      <c r="D38" s="94"/>
      <c r="E38" s="94"/>
    </row>
    <row r="39" spans="1:5" s="50" customFormat="1" x14ac:dyDescent="0.2">
      <c r="A39" s="88">
        <f>A27</f>
        <v>1</v>
      </c>
      <c r="B39" s="94" t="e">
        <f t="shared" ref="B39:E39" si="10">ROUNDUP(B19*0.85,)+35</f>
        <v>#REF!</v>
      </c>
      <c r="C39" s="94" t="e">
        <f t="shared" si="10"/>
        <v>#REF!</v>
      </c>
      <c r="D39" s="94" t="e">
        <f t="shared" si="10"/>
        <v>#REF!</v>
      </c>
      <c r="E39" s="94" t="e">
        <f t="shared" si="10"/>
        <v>#REF!</v>
      </c>
    </row>
    <row r="40" spans="1:5" s="50" customFormat="1" x14ac:dyDescent="0.2">
      <c r="A40" s="88">
        <f>A28</f>
        <v>2</v>
      </c>
      <c r="B40" s="94" t="e">
        <f t="shared" ref="B40:E40" si="11">ROUNDUP(B20*0.85,)+35</f>
        <v>#REF!</v>
      </c>
      <c r="C40" s="94" t="e">
        <f t="shared" si="11"/>
        <v>#REF!</v>
      </c>
      <c r="D40" s="94" t="e">
        <f t="shared" si="11"/>
        <v>#REF!</v>
      </c>
      <c r="E40" s="94" t="e">
        <f t="shared" si="11"/>
        <v>#REF!</v>
      </c>
    </row>
    <row r="41" spans="1:5" s="50" customFormat="1" x14ac:dyDescent="0.2">
      <c r="A41" s="42" t="s">
        <v>87</v>
      </c>
      <c r="B41" s="94"/>
      <c r="C41" s="94"/>
      <c r="D41" s="94"/>
      <c r="E41" s="94"/>
    </row>
    <row r="42" spans="1:5" s="50" customFormat="1" x14ac:dyDescent="0.2">
      <c r="A42" s="88" t="s">
        <v>88</v>
      </c>
      <c r="B42" s="94" t="e">
        <f t="shared" ref="B42:E42" si="12">ROUNDUP(B22*0.85,)+35</f>
        <v>#REF!</v>
      </c>
      <c r="C42" s="94" t="e">
        <f t="shared" si="12"/>
        <v>#REF!</v>
      </c>
      <c r="D42" s="94" t="e">
        <f t="shared" si="12"/>
        <v>#REF!</v>
      </c>
      <c r="E42" s="94" t="e">
        <f t="shared" si="12"/>
        <v>#REF!</v>
      </c>
    </row>
    <row r="43" spans="1:5" s="50" customFormat="1" ht="135" x14ac:dyDescent="0.2">
      <c r="A43" s="156" t="s">
        <v>254</v>
      </c>
    </row>
    <row r="44" spans="1:5" s="50" customFormat="1" x14ac:dyDescent="0.2">
      <c r="A44" s="144" t="s">
        <v>71</v>
      </c>
    </row>
    <row r="45" spans="1:5" s="50" customFormat="1" x14ac:dyDescent="0.2">
      <c r="A45" s="57" t="s">
        <v>246</v>
      </c>
    </row>
    <row r="46" spans="1:5" ht="12.75" thickBot="1" x14ac:dyDescent="0.25">
      <c r="A46" s="57" t="s">
        <v>241</v>
      </c>
    </row>
    <row r="47" spans="1:5" ht="9" hidden="1" customHeight="1" x14ac:dyDescent="0.2">
      <c r="A47" s="100"/>
    </row>
    <row r="48" spans="1:5" ht="10.7" customHeight="1" thickBot="1" x14ac:dyDescent="0.25">
      <c r="A48" s="104" t="s">
        <v>66</v>
      </c>
    </row>
    <row r="49" spans="1:1" x14ac:dyDescent="0.2">
      <c r="A49" s="63" t="s">
        <v>78</v>
      </c>
    </row>
    <row r="50" spans="1:1" ht="13.35" customHeight="1" x14ac:dyDescent="0.2">
      <c r="A50" s="56" t="s">
        <v>240</v>
      </c>
    </row>
    <row r="51" spans="1:1" ht="13.35" customHeight="1" x14ac:dyDescent="0.2">
      <c r="A51" s="43" t="s">
        <v>67</v>
      </c>
    </row>
    <row r="52" spans="1:1" ht="12.6" customHeight="1" x14ac:dyDescent="0.2">
      <c r="A52" s="43" t="s">
        <v>89</v>
      </c>
    </row>
    <row r="53" spans="1:1" ht="13.35" customHeight="1" x14ac:dyDescent="0.2">
      <c r="A53" s="43" t="s">
        <v>68</v>
      </c>
    </row>
    <row r="54" spans="1:1" ht="11.45" customHeight="1" x14ac:dyDescent="0.2">
      <c r="A54" s="43" t="s">
        <v>69</v>
      </c>
    </row>
    <row r="55" spans="1:1" x14ac:dyDescent="0.2">
      <c r="A55" s="159" t="s">
        <v>162</v>
      </c>
    </row>
    <row r="56" spans="1:1" ht="31.5" x14ac:dyDescent="0.2">
      <c r="A56" s="145" t="s">
        <v>247</v>
      </c>
    </row>
    <row r="57" spans="1:1" ht="42" x14ac:dyDescent="0.2">
      <c r="A57" s="184" t="s">
        <v>243</v>
      </c>
    </row>
    <row r="58" spans="1:1" ht="21" x14ac:dyDescent="0.2">
      <c r="A58" s="184" t="s">
        <v>244</v>
      </c>
    </row>
    <row r="59" spans="1:1" ht="21" x14ac:dyDescent="0.2">
      <c r="A59" s="184" t="s">
        <v>248</v>
      </c>
    </row>
    <row r="60" spans="1:1" ht="31.5" x14ac:dyDescent="0.2">
      <c r="A60" s="184" t="s">
        <v>252</v>
      </c>
    </row>
    <row r="61" spans="1:1" ht="31.5" x14ac:dyDescent="0.2">
      <c r="A61" s="184" t="s">
        <v>253</v>
      </c>
    </row>
    <row r="62" spans="1:1" ht="31.5" x14ac:dyDescent="0.2">
      <c r="A62" s="113" t="s">
        <v>99</v>
      </c>
    </row>
    <row r="63" spans="1:1" ht="63" x14ac:dyDescent="0.2">
      <c r="A63" s="149" t="s">
        <v>245</v>
      </c>
    </row>
    <row r="64" spans="1:1" ht="21" x14ac:dyDescent="0.2">
      <c r="A64" s="140" t="s">
        <v>95</v>
      </c>
    </row>
    <row r="65" spans="1:1" ht="42.75" x14ac:dyDescent="0.2">
      <c r="A65" s="108" t="s">
        <v>242</v>
      </c>
    </row>
    <row r="66" spans="1:1" ht="21" x14ac:dyDescent="0.2">
      <c r="A66" s="66" t="s">
        <v>97</v>
      </c>
    </row>
    <row r="67" spans="1:1" x14ac:dyDescent="0.2">
      <c r="A67" s="68"/>
    </row>
    <row r="68" spans="1:1" x14ac:dyDescent="0.2">
      <c r="A68" s="69" t="s">
        <v>70</v>
      </c>
    </row>
    <row r="69" spans="1:1" ht="24" x14ac:dyDescent="0.2">
      <c r="A69" s="70" t="s">
        <v>76</v>
      </c>
    </row>
    <row r="70" spans="1:1" ht="24" x14ac:dyDescent="0.2">
      <c r="A70" s="70" t="s">
        <v>77</v>
      </c>
    </row>
    <row r="71" spans="1:1" x14ac:dyDescent="0.2">
      <c r="A71" s="70"/>
    </row>
    <row r="72" spans="1:1" x14ac:dyDescent="0.2">
      <c r="A72" s="70"/>
    </row>
  </sheetData>
  <mergeCells count="1">
    <mergeCell ref="A1:A2"/>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N65"/>
  <sheetViews>
    <sheetView zoomScale="91" zoomScaleNormal="91" workbookViewId="0">
      <selection activeCell="M5" sqref="M5:N45"/>
    </sheetView>
  </sheetViews>
  <sheetFormatPr defaultColWidth="9" defaultRowHeight="12" x14ac:dyDescent="0.2"/>
  <cols>
    <col min="1" max="1" width="74.42578125" style="48" customWidth="1"/>
    <col min="2" max="8" width="9" style="48" hidden="1" customWidth="1"/>
    <col min="9" max="12" width="0" style="48" hidden="1" customWidth="1"/>
    <col min="13" max="16384" width="9" style="48"/>
  </cols>
  <sheetData>
    <row r="1" spans="1:14" s="51" customFormat="1" ht="12" customHeight="1" x14ac:dyDescent="0.2">
      <c r="A1" s="232" t="s">
        <v>82</v>
      </c>
    </row>
    <row r="2" spans="1:14" s="51" customFormat="1" x14ac:dyDescent="0.2">
      <c r="A2" s="232"/>
    </row>
    <row r="3" spans="1:14" s="51" customFormat="1" x14ac:dyDescent="0.2">
      <c r="A3" s="160" t="s">
        <v>114</v>
      </c>
    </row>
    <row r="4" spans="1:14" s="51" customFormat="1" x14ac:dyDescent="0.2">
      <c r="A4" s="128" t="s">
        <v>65</v>
      </c>
    </row>
    <row r="5" spans="1:14" s="52" customFormat="1" ht="32.1" customHeight="1" x14ac:dyDescent="0.2">
      <c r="A5" s="98" t="s">
        <v>64</v>
      </c>
      <c r="B5" s="187" t="e">
        <f>'C завтраками| Bed and breakfast'!#REF!</f>
        <v>#REF!</v>
      </c>
      <c r="C5" s="187" t="e">
        <f>'C завтраками| Bed and breakfast'!#REF!</f>
        <v>#REF!</v>
      </c>
      <c r="D5" s="187" t="e">
        <f>'C завтраками| Bed and breakfast'!#REF!</f>
        <v>#REF!</v>
      </c>
      <c r="E5" s="187" t="e">
        <f>'C завтраками| Bed and breakfast'!#REF!</f>
        <v>#REF!</v>
      </c>
      <c r="F5" s="187" t="e">
        <f>'C завтраками| Bed and breakfast'!#REF!</f>
        <v>#REF!</v>
      </c>
      <c r="G5" s="187" t="e">
        <f>'C завтраками| Bed and breakfast'!#REF!</f>
        <v>#REF!</v>
      </c>
      <c r="H5" s="187" t="e">
        <f>'C завтраками| Bed and breakfast'!#REF!</f>
        <v>#REF!</v>
      </c>
      <c r="I5" s="187" t="e">
        <f>'C завтраками| Bed and breakfast'!#REF!</f>
        <v>#REF!</v>
      </c>
      <c r="J5" s="187" t="e">
        <f>'C завтраками| Bed and breakfast'!#REF!</f>
        <v>#REF!</v>
      </c>
      <c r="K5" s="187" t="e">
        <f>'C завтраками| Bed and breakfast'!#REF!</f>
        <v>#REF!</v>
      </c>
      <c r="L5" s="187" t="e">
        <f>'C завтраками| Bed and breakfast'!#REF!</f>
        <v>#REF!</v>
      </c>
      <c r="M5" s="187" t="e">
        <f>'C завтраками| Bed and breakfast'!#REF!</f>
        <v>#REF!</v>
      </c>
      <c r="N5" s="187" t="e">
        <f>'C завтраками| Bed and breakfast'!#REF!</f>
        <v>#REF!</v>
      </c>
    </row>
    <row r="6" spans="1:14" s="53" customFormat="1" ht="21.95" customHeight="1" x14ac:dyDescent="0.2">
      <c r="A6" s="98"/>
      <c r="B6" s="187" t="e">
        <f>'C завтраками| Bed and breakfast'!#REF!</f>
        <v>#REF!</v>
      </c>
      <c r="C6" s="187" t="e">
        <f>'C завтраками| Bed and breakfast'!#REF!</f>
        <v>#REF!</v>
      </c>
      <c r="D6" s="187" t="e">
        <f>'C завтраками| Bed and breakfast'!#REF!</f>
        <v>#REF!</v>
      </c>
      <c r="E6" s="187" t="e">
        <f>'C завтраками| Bed and breakfast'!#REF!</f>
        <v>#REF!</v>
      </c>
      <c r="F6" s="187" t="e">
        <f>'C завтраками| Bed and breakfast'!#REF!</f>
        <v>#REF!</v>
      </c>
      <c r="G6" s="187" t="e">
        <f>'C завтраками| Bed and breakfast'!#REF!</f>
        <v>#REF!</v>
      </c>
      <c r="H6" s="187" t="e">
        <f>'C завтраками| Bed and breakfast'!#REF!</f>
        <v>#REF!</v>
      </c>
      <c r="I6" s="187" t="e">
        <f>'C завтраками| Bed and breakfast'!#REF!</f>
        <v>#REF!</v>
      </c>
      <c r="J6" s="187" t="e">
        <f>'C завтраками| Bed and breakfast'!#REF!</f>
        <v>#REF!</v>
      </c>
      <c r="K6" s="187" t="e">
        <f>'C завтраками| Bed and breakfast'!#REF!</f>
        <v>#REF!</v>
      </c>
      <c r="L6" s="187" t="e">
        <f>'C завтраками| Bed and breakfast'!#REF!</f>
        <v>#REF!</v>
      </c>
      <c r="M6" s="187" t="e">
        <f>'C завтраками| Bed and breakfast'!#REF!</f>
        <v>#REF!</v>
      </c>
      <c r="N6" s="187" t="e">
        <f>'C завтраками| Bed and breakfast'!#REF!</f>
        <v>#REF!</v>
      </c>
    </row>
    <row r="7" spans="1:14" s="53" customFormat="1" x14ac:dyDescent="0.2">
      <c r="A7" s="42" t="s">
        <v>83</v>
      </c>
      <c r="B7" s="189"/>
      <c r="C7" s="189"/>
      <c r="D7" s="189"/>
      <c r="E7" s="189"/>
      <c r="F7" s="189"/>
      <c r="G7" s="189"/>
      <c r="H7" s="189"/>
      <c r="I7" s="189"/>
      <c r="J7" s="189"/>
      <c r="K7" s="189"/>
      <c r="L7" s="189"/>
      <c r="M7" s="189"/>
      <c r="N7" s="189"/>
    </row>
    <row r="8" spans="1:14" s="53" customFormat="1" x14ac:dyDescent="0.2">
      <c r="A8" s="88">
        <v>1</v>
      </c>
      <c r="B8" s="8" t="e">
        <f>'C завтраками| Bed and breakfast'!#REF!*0.9</f>
        <v>#REF!</v>
      </c>
      <c r="C8" s="8" t="e">
        <f>'C завтраками| Bed and breakfast'!#REF!*0.9</f>
        <v>#REF!</v>
      </c>
      <c r="D8" s="8" t="e">
        <f>'C завтраками| Bed and breakfast'!#REF!*0.9</f>
        <v>#REF!</v>
      </c>
      <c r="E8" s="8" t="e">
        <f>'C завтраками| Bed and breakfast'!#REF!*0.9</f>
        <v>#REF!</v>
      </c>
      <c r="F8" s="8" t="e">
        <f>'C завтраками| Bed and breakfast'!#REF!*0.9</f>
        <v>#REF!</v>
      </c>
      <c r="G8" s="8" t="e">
        <f>'C завтраками| Bed and breakfast'!#REF!*0.9</f>
        <v>#REF!</v>
      </c>
      <c r="H8" s="8" t="e">
        <f>'C завтраками| Bed and breakfast'!#REF!*0.9</f>
        <v>#REF!</v>
      </c>
      <c r="I8" s="8" t="e">
        <f>'C завтраками| Bed and breakfast'!#REF!*0.9</f>
        <v>#REF!</v>
      </c>
      <c r="J8" s="8" t="e">
        <f>'C завтраками| Bed and breakfast'!#REF!*0.9</f>
        <v>#REF!</v>
      </c>
      <c r="K8" s="8" t="e">
        <f>'C завтраками| Bed and breakfast'!#REF!*0.9</f>
        <v>#REF!</v>
      </c>
      <c r="L8" s="8" t="e">
        <f>'C завтраками| Bed and breakfast'!#REF!*0.9</f>
        <v>#REF!</v>
      </c>
      <c r="M8" s="8" t="e">
        <f>'C завтраками| Bed and breakfast'!#REF!*0.9</f>
        <v>#REF!</v>
      </c>
      <c r="N8" s="8" t="e">
        <f>'C завтраками| Bed and breakfast'!#REF!*0.9</f>
        <v>#REF!</v>
      </c>
    </row>
    <row r="9" spans="1:14" s="53" customFormat="1" x14ac:dyDescent="0.2">
      <c r="A9" s="88">
        <v>2</v>
      </c>
      <c r="B9" s="8" t="e">
        <f>'C завтраками| Bed and breakfast'!#REF!*0.9</f>
        <v>#REF!</v>
      </c>
      <c r="C9" s="8" t="e">
        <f>'C завтраками| Bed and breakfast'!#REF!*0.9</f>
        <v>#REF!</v>
      </c>
      <c r="D9" s="8" t="e">
        <f>'C завтраками| Bed and breakfast'!#REF!*0.9</f>
        <v>#REF!</v>
      </c>
      <c r="E9" s="8" t="e">
        <f>'C завтраками| Bed and breakfast'!#REF!*0.9</f>
        <v>#REF!</v>
      </c>
      <c r="F9" s="8" t="e">
        <f>'C завтраками| Bed and breakfast'!#REF!*0.9</f>
        <v>#REF!</v>
      </c>
      <c r="G9" s="8" t="e">
        <f>'C завтраками| Bed and breakfast'!#REF!*0.9</f>
        <v>#REF!</v>
      </c>
      <c r="H9" s="8" t="e">
        <f>'C завтраками| Bed and breakfast'!#REF!*0.9</f>
        <v>#REF!</v>
      </c>
      <c r="I9" s="8" t="e">
        <f>'C завтраками| Bed and breakfast'!#REF!*0.9</f>
        <v>#REF!</v>
      </c>
      <c r="J9" s="8" t="e">
        <f>'C завтраками| Bed and breakfast'!#REF!*0.9</f>
        <v>#REF!</v>
      </c>
      <c r="K9" s="8" t="e">
        <f>'C завтраками| Bed and breakfast'!#REF!*0.9</f>
        <v>#REF!</v>
      </c>
      <c r="L9" s="8" t="e">
        <f>'C завтраками| Bed and breakfast'!#REF!*0.9</f>
        <v>#REF!</v>
      </c>
      <c r="M9" s="8" t="e">
        <f>'C завтраками| Bed and breakfast'!#REF!*0.9</f>
        <v>#REF!</v>
      </c>
      <c r="N9" s="8" t="e">
        <f>'C завтраками| Bed and breakfast'!#REF!*0.9</f>
        <v>#REF!</v>
      </c>
    </row>
    <row r="10" spans="1:14" s="53" customFormat="1" x14ac:dyDescent="0.2">
      <c r="A10" s="42" t="s">
        <v>234</v>
      </c>
      <c r="B10" s="8"/>
      <c r="C10" s="8"/>
      <c r="D10" s="8"/>
      <c r="E10" s="8"/>
      <c r="F10" s="8"/>
      <c r="G10" s="8"/>
      <c r="H10" s="8"/>
      <c r="I10" s="8"/>
      <c r="J10" s="8"/>
      <c r="K10" s="8"/>
      <c r="L10" s="8"/>
      <c r="M10" s="8"/>
      <c r="N10" s="8"/>
    </row>
    <row r="11" spans="1:14" s="53" customFormat="1" x14ac:dyDescent="0.2">
      <c r="A11" s="180">
        <v>1</v>
      </c>
      <c r="B11" s="8" t="e">
        <f>'C завтраками| Bed and breakfast'!#REF!*0.9</f>
        <v>#REF!</v>
      </c>
      <c r="C11" s="8" t="e">
        <f>'C завтраками| Bed and breakfast'!#REF!*0.9</f>
        <v>#REF!</v>
      </c>
      <c r="D11" s="8" t="e">
        <f>'C завтраками| Bed and breakfast'!#REF!*0.9</f>
        <v>#REF!</v>
      </c>
      <c r="E11" s="8" t="e">
        <f>'C завтраками| Bed and breakfast'!#REF!*0.9</f>
        <v>#REF!</v>
      </c>
      <c r="F11" s="8" t="e">
        <f>'C завтраками| Bed and breakfast'!#REF!*0.9</f>
        <v>#REF!</v>
      </c>
      <c r="G11" s="8" t="e">
        <f>'C завтраками| Bed and breakfast'!#REF!*0.9</f>
        <v>#REF!</v>
      </c>
      <c r="H11" s="8" t="e">
        <f>'C завтраками| Bed and breakfast'!#REF!*0.9</f>
        <v>#REF!</v>
      </c>
      <c r="I11" s="8" t="e">
        <f>'C завтраками| Bed and breakfast'!#REF!*0.9</f>
        <v>#REF!</v>
      </c>
      <c r="J11" s="8" t="e">
        <f>'C завтраками| Bed and breakfast'!#REF!*0.9</f>
        <v>#REF!</v>
      </c>
      <c r="K11" s="8" t="e">
        <f>'C завтраками| Bed and breakfast'!#REF!*0.9</f>
        <v>#REF!</v>
      </c>
      <c r="L11" s="8" t="e">
        <f>'C завтраками| Bed and breakfast'!#REF!*0.9</f>
        <v>#REF!</v>
      </c>
      <c r="M11" s="8" t="e">
        <f>'C завтраками| Bed and breakfast'!#REF!*0.9</f>
        <v>#REF!</v>
      </c>
      <c r="N11" s="8" t="e">
        <f>'C завтраками| Bed and breakfast'!#REF!*0.9</f>
        <v>#REF!</v>
      </c>
    </row>
    <row r="12" spans="1:14" s="53" customFormat="1" x14ac:dyDescent="0.2">
      <c r="A12" s="180">
        <v>2</v>
      </c>
      <c r="B12" s="8" t="e">
        <f>'C завтраками| Bed and breakfast'!#REF!*0.9</f>
        <v>#REF!</v>
      </c>
      <c r="C12" s="8" t="e">
        <f>'C завтраками| Bed and breakfast'!#REF!*0.9</f>
        <v>#REF!</v>
      </c>
      <c r="D12" s="8" t="e">
        <f>'C завтраками| Bed and breakfast'!#REF!*0.9</f>
        <v>#REF!</v>
      </c>
      <c r="E12" s="8" t="e">
        <f>'C завтраками| Bed and breakfast'!#REF!*0.9</f>
        <v>#REF!</v>
      </c>
      <c r="F12" s="8" t="e">
        <f>'C завтраками| Bed and breakfast'!#REF!*0.9</f>
        <v>#REF!</v>
      </c>
      <c r="G12" s="8" t="e">
        <f>'C завтраками| Bed and breakfast'!#REF!*0.9</f>
        <v>#REF!</v>
      </c>
      <c r="H12" s="8" t="e">
        <f>'C завтраками| Bed and breakfast'!#REF!*0.9</f>
        <v>#REF!</v>
      </c>
      <c r="I12" s="8" t="e">
        <f>'C завтраками| Bed and breakfast'!#REF!*0.9</f>
        <v>#REF!</v>
      </c>
      <c r="J12" s="8" t="e">
        <f>'C завтраками| Bed and breakfast'!#REF!*0.9</f>
        <v>#REF!</v>
      </c>
      <c r="K12" s="8" t="e">
        <f>'C завтраками| Bed and breakfast'!#REF!*0.9</f>
        <v>#REF!</v>
      </c>
      <c r="L12" s="8" t="e">
        <f>'C завтраками| Bed and breakfast'!#REF!*0.9</f>
        <v>#REF!</v>
      </c>
      <c r="M12" s="8" t="e">
        <f>'C завтраками| Bed and breakfast'!#REF!*0.9</f>
        <v>#REF!</v>
      </c>
      <c r="N12" s="8" t="e">
        <f>'C завтраками| Bed and breakfast'!#REF!*0.9</f>
        <v>#REF!</v>
      </c>
    </row>
    <row r="13" spans="1:14" s="53" customFormat="1" x14ac:dyDescent="0.2">
      <c r="A13" s="42" t="s">
        <v>84</v>
      </c>
      <c r="B13" s="8"/>
      <c r="C13" s="8"/>
      <c r="D13" s="8"/>
      <c r="E13" s="8"/>
      <c r="F13" s="8"/>
      <c r="G13" s="8"/>
      <c r="H13" s="8"/>
      <c r="I13" s="8"/>
      <c r="J13" s="8"/>
      <c r="K13" s="8"/>
      <c r="L13" s="8"/>
      <c r="M13" s="8"/>
      <c r="N13" s="8"/>
    </row>
    <row r="14" spans="1:14" s="53" customFormat="1" x14ac:dyDescent="0.2">
      <c r="A14" s="88">
        <f>A8</f>
        <v>1</v>
      </c>
      <c r="B14" s="8" t="e">
        <f>'C завтраками| Bed and breakfast'!#REF!*0.9</f>
        <v>#REF!</v>
      </c>
      <c r="C14" s="8" t="e">
        <f>'C завтраками| Bed and breakfast'!#REF!*0.9</f>
        <v>#REF!</v>
      </c>
      <c r="D14" s="8" t="e">
        <f>'C завтраками| Bed and breakfast'!#REF!*0.9</f>
        <v>#REF!</v>
      </c>
      <c r="E14" s="8" t="e">
        <f>'C завтраками| Bed and breakfast'!#REF!*0.9</f>
        <v>#REF!</v>
      </c>
      <c r="F14" s="8" t="e">
        <f>'C завтраками| Bed and breakfast'!#REF!*0.9</f>
        <v>#REF!</v>
      </c>
      <c r="G14" s="8" t="e">
        <f>'C завтраками| Bed and breakfast'!#REF!*0.9</f>
        <v>#REF!</v>
      </c>
      <c r="H14" s="8" t="e">
        <f>'C завтраками| Bed and breakfast'!#REF!*0.9</f>
        <v>#REF!</v>
      </c>
      <c r="I14" s="8" t="e">
        <f>'C завтраками| Bed and breakfast'!#REF!*0.9</f>
        <v>#REF!</v>
      </c>
      <c r="J14" s="8" t="e">
        <f>'C завтраками| Bed and breakfast'!#REF!*0.9</f>
        <v>#REF!</v>
      </c>
      <c r="K14" s="8" t="e">
        <f>'C завтраками| Bed and breakfast'!#REF!*0.9</f>
        <v>#REF!</v>
      </c>
      <c r="L14" s="8" t="e">
        <f>'C завтраками| Bed and breakfast'!#REF!*0.9</f>
        <v>#REF!</v>
      </c>
      <c r="M14" s="8" t="e">
        <f>'C завтраками| Bed and breakfast'!#REF!*0.9</f>
        <v>#REF!</v>
      </c>
      <c r="N14" s="8" t="e">
        <f>'C завтраками| Bed and breakfast'!#REF!*0.9</f>
        <v>#REF!</v>
      </c>
    </row>
    <row r="15" spans="1:14" s="53" customFormat="1" x14ac:dyDescent="0.2">
      <c r="A15" s="88">
        <f>A9</f>
        <v>2</v>
      </c>
      <c r="B15" s="8" t="e">
        <f>'C завтраками| Bed and breakfast'!#REF!*0.9</f>
        <v>#REF!</v>
      </c>
      <c r="C15" s="8" t="e">
        <f>'C завтраками| Bed and breakfast'!#REF!*0.9</f>
        <v>#REF!</v>
      </c>
      <c r="D15" s="8" t="e">
        <f>'C завтраками| Bed and breakfast'!#REF!*0.9</f>
        <v>#REF!</v>
      </c>
      <c r="E15" s="8" t="e">
        <f>'C завтраками| Bed and breakfast'!#REF!*0.9</f>
        <v>#REF!</v>
      </c>
      <c r="F15" s="8" t="e">
        <f>'C завтраками| Bed and breakfast'!#REF!*0.9</f>
        <v>#REF!</v>
      </c>
      <c r="G15" s="8" t="e">
        <f>'C завтраками| Bed and breakfast'!#REF!*0.9</f>
        <v>#REF!</v>
      </c>
      <c r="H15" s="8" t="e">
        <f>'C завтраками| Bed and breakfast'!#REF!*0.9</f>
        <v>#REF!</v>
      </c>
      <c r="I15" s="8" t="e">
        <f>'C завтраками| Bed and breakfast'!#REF!*0.9</f>
        <v>#REF!</v>
      </c>
      <c r="J15" s="8" t="e">
        <f>'C завтраками| Bed and breakfast'!#REF!*0.9</f>
        <v>#REF!</v>
      </c>
      <c r="K15" s="8" t="e">
        <f>'C завтраками| Bed and breakfast'!#REF!*0.9</f>
        <v>#REF!</v>
      </c>
      <c r="L15" s="8" t="e">
        <f>'C завтраками| Bed and breakfast'!#REF!*0.9</f>
        <v>#REF!</v>
      </c>
      <c r="M15" s="8" t="e">
        <f>'C завтраками| Bed and breakfast'!#REF!*0.9</f>
        <v>#REF!</v>
      </c>
      <c r="N15" s="8" t="e">
        <f>'C завтраками| Bed and breakfast'!#REF!*0.9</f>
        <v>#REF!</v>
      </c>
    </row>
    <row r="16" spans="1:14" s="53" customFormat="1" x14ac:dyDescent="0.2">
      <c r="A16" s="42" t="s">
        <v>85</v>
      </c>
      <c r="B16" s="8"/>
      <c r="C16" s="8"/>
      <c r="D16" s="8"/>
      <c r="E16" s="8"/>
      <c r="F16" s="8"/>
      <c r="G16" s="8"/>
      <c r="H16" s="8"/>
      <c r="I16" s="8"/>
      <c r="J16" s="8"/>
      <c r="K16" s="8"/>
      <c r="L16" s="8"/>
      <c r="M16" s="8"/>
      <c r="N16" s="8"/>
    </row>
    <row r="17" spans="1:14" s="53" customFormat="1" x14ac:dyDescent="0.2">
      <c r="A17" s="88">
        <f>A8</f>
        <v>1</v>
      </c>
      <c r="B17" s="8" t="e">
        <f>'C завтраками| Bed and breakfast'!#REF!*0.9</f>
        <v>#REF!</v>
      </c>
      <c r="C17" s="8" t="e">
        <f>'C завтраками| Bed and breakfast'!#REF!*0.9</f>
        <v>#REF!</v>
      </c>
      <c r="D17" s="8" t="e">
        <f>'C завтраками| Bed and breakfast'!#REF!*0.9</f>
        <v>#REF!</v>
      </c>
      <c r="E17" s="8" t="e">
        <f>'C завтраками| Bed and breakfast'!#REF!*0.9</f>
        <v>#REF!</v>
      </c>
      <c r="F17" s="8" t="e">
        <f>'C завтраками| Bed and breakfast'!#REF!*0.9</f>
        <v>#REF!</v>
      </c>
      <c r="G17" s="8" t="e">
        <f>'C завтраками| Bed and breakfast'!#REF!*0.9</f>
        <v>#REF!</v>
      </c>
      <c r="H17" s="8" t="e">
        <f>'C завтраками| Bed and breakfast'!#REF!*0.9</f>
        <v>#REF!</v>
      </c>
      <c r="I17" s="8" t="e">
        <f>'C завтраками| Bed and breakfast'!#REF!*0.9</f>
        <v>#REF!</v>
      </c>
      <c r="J17" s="8" t="e">
        <f>'C завтраками| Bed and breakfast'!#REF!*0.9</f>
        <v>#REF!</v>
      </c>
      <c r="K17" s="8" t="e">
        <f>'C завтраками| Bed and breakfast'!#REF!*0.9</f>
        <v>#REF!</v>
      </c>
      <c r="L17" s="8" t="e">
        <f>'C завтраками| Bed and breakfast'!#REF!*0.9</f>
        <v>#REF!</v>
      </c>
      <c r="M17" s="8" t="e">
        <f>'C завтраками| Bed and breakfast'!#REF!*0.9</f>
        <v>#REF!</v>
      </c>
      <c r="N17" s="8" t="e">
        <f>'C завтраками| Bed and breakfast'!#REF!*0.9</f>
        <v>#REF!</v>
      </c>
    </row>
    <row r="18" spans="1:14" s="53" customFormat="1" x14ac:dyDescent="0.2">
      <c r="A18" s="88">
        <f>A9</f>
        <v>2</v>
      </c>
      <c r="B18" s="8" t="e">
        <f>'C завтраками| Bed and breakfast'!#REF!*0.9</f>
        <v>#REF!</v>
      </c>
      <c r="C18" s="8" t="e">
        <f>'C завтраками| Bed and breakfast'!#REF!*0.9</f>
        <v>#REF!</v>
      </c>
      <c r="D18" s="8" t="e">
        <f>'C завтраками| Bed and breakfast'!#REF!*0.9</f>
        <v>#REF!</v>
      </c>
      <c r="E18" s="8" t="e">
        <f>'C завтраками| Bed and breakfast'!#REF!*0.9</f>
        <v>#REF!</v>
      </c>
      <c r="F18" s="8" t="e">
        <f>'C завтраками| Bed and breakfast'!#REF!*0.9</f>
        <v>#REF!</v>
      </c>
      <c r="G18" s="8" t="e">
        <f>'C завтраками| Bed and breakfast'!#REF!*0.9</f>
        <v>#REF!</v>
      </c>
      <c r="H18" s="8" t="e">
        <f>'C завтраками| Bed and breakfast'!#REF!*0.9</f>
        <v>#REF!</v>
      </c>
      <c r="I18" s="8" t="e">
        <f>'C завтраками| Bed and breakfast'!#REF!*0.9</f>
        <v>#REF!</v>
      </c>
      <c r="J18" s="8" t="e">
        <f>'C завтраками| Bed and breakfast'!#REF!*0.9</f>
        <v>#REF!</v>
      </c>
      <c r="K18" s="8" t="e">
        <f>'C завтраками| Bed and breakfast'!#REF!*0.9</f>
        <v>#REF!</v>
      </c>
      <c r="L18" s="8" t="e">
        <f>'C завтраками| Bed and breakfast'!#REF!*0.9</f>
        <v>#REF!</v>
      </c>
      <c r="M18" s="8" t="e">
        <f>'C завтраками| Bed and breakfast'!#REF!*0.9</f>
        <v>#REF!</v>
      </c>
      <c r="N18" s="8" t="e">
        <f>'C завтраками| Bed and breakfast'!#REF!*0.9</f>
        <v>#REF!</v>
      </c>
    </row>
    <row r="19" spans="1:14" s="53" customFormat="1" x14ac:dyDescent="0.2">
      <c r="A19" s="42" t="s">
        <v>86</v>
      </c>
      <c r="B19" s="8"/>
      <c r="C19" s="8"/>
      <c r="D19" s="8"/>
      <c r="E19" s="8"/>
      <c r="F19" s="8"/>
      <c r="G19" s="8"/>
      <c r="H19" s="8"/>
      <c r="I19" s="8"/>
      <c r="J19" s="8"/>
      <c r="K19" s="8"/>
      <c r="L19" s="8"/>
      <c r="M19" s="8"/>
      <c r="N19" s="8"/>
    </row>
    <row r="20" spans="1:14" s="53" customFormat="1" x14ac:dyDescent="0.2">
      <c r="A20" s="88">
        <v>1</v>
      </c>
      <c r="B20" s="8" t="e">
        <f>'C завтраками| Bed and breakfast'!#REF!*0.9</f>
        <v>#REF!</v>
      </c>
      <c r="C20" s="8" t="e">
        <f>'C завтраками| Bed and breakfast'!#REF!*0.9</f>
        <v>#REF!</v>
      </c>
      <c r="D20" s="8" t="e">
        <f>'C завтраками| Bed and breakfast'!#REF!*0.9</f>
        <v>#REF!</v>
      </c>
      <c r="E20" s="8" t="e">
        <f>'C завтраками| Bed and breakfast'!#REF!*0.9</f>
        <v>#REF!</v>
      </c>
      <c r="F20" s="8" t="e">
        <f>'C завтраками| Bed and breakfast'!#REF!*0.9</f>
        <v>#REF!</v>
      </c>
      <c r="G20" s="8" t="e">
        <f>'C завтраками| Bed and breakfast'!#REF!*0.9</f>
        <v>#REF!</v>
      </c>
      <c r="H20" s="8" t="e">
        <f>'C завтраками| Bed and breakfast'!#REF!*0.9</f>
        <v>#REF!</v>
      </c>
      <c r="I20" s="8" t="e">
        <f>'C завтраками| Bed and breakfast'!#REF!*0.9</f>
        <v>#REF!</v>
      </c>
      <c r="J20" s="8" t="e">
        <f>'C завтраками| Bed and breakfast'!#REF!*0.9</f>
        <v>#REF!</v>
      </c>
      <c r="K20" s="8" t="e">
        <f>'C завтраками| Bed and breakfast'!#REF!*0.9</f>
        <v>#REF!</v>
      </c>
      <c r="L20" s="8" t="e">
        <f>'C завтраками| Bed and breakfast'!#REF!*0.9</f>
        <v>#REF!</v>
      </c>
      <c r="M20" s="8" t="e">
        <f>'C завтраками| Bed and breakfast'!#REF!*0.9</f>
        <v>#REF!</v>
      </c>
      <c r="N20" s="8" t="e">
        <f>'C завтраками| Bed and breakfast'!#REF!*0.9</f>
        <v>#REF!</v>
      </c>
    </row>
    <row r="21" spans="1:14" s="53" customFormat="1" x14ac:dyDescent="0.2">
      <c r="A21" s="88">
        <v>2</v>
      </c>
      <c r="B21" s="8" t="e">
        <f>'C завтраками| Bed and breakfast'!#REF!*0.9</f>
        <v>#REF!</v>
      </c>
      <c r="C21" s="8" t="e">
        <f>'C завтраками| Bed and breakfast'!#REF!*0.9</f>
        <v>#REF!</v>
      </c>
      <c r="D21" s="8" t="e">
        <f>'C завтраками| Bed and breakfast'!#REF!*0.9</f>
        <v>#REF!</v>
      </c>
      <c r="E21" s="8" t="e">
        <f>'C завтраками| Bed and breakfast'!#REF!*0.9</f>
        <v>#REF!</v>
      </c>
      <c r="F21" s="8" t="e">
        <f>'C завтраками| Bed and breakfast'!#REF!*0.9</f>
        <v>#REF!</v>
      </c>
      <c r="G21" s="8" t="e">
        <f>'C завтраками| Bed and breakfast'!#REF!*0.9</f>
        <v>#REF!</v>
      </c>
      <c r="H21" s="8" t="e">
        <f>'C завтраками| Bed and breakfast'!#REF!*0.9</f>
        <v>#REF!</v>
      </c>
      <c r="I21" s="8" t="e">
        <f>'C завтраками| Bed and breakfast'!#REF!*0.9</f>
        <v>#REF!</v>
      </c>
      <c r="J21" s="8" t="e">
        <f>'C завтраками| Bed and breakfast'!#REF!*0.9</f>
        <v>#REF!</v>
      </c>
      <c r="K21" s="8" t="e">
        <f>'C завтраками| Bed and breakfast'!#REF!*0.9</f>
        <v>#REF!</v>
      </c>
      <c r="L21" s="8" t="e">
        <f>'C завтраками| Bed and breakfast'!#REF!*0.9</f>
        <v>#REF!</v>
      </c>
      <c r="M21" s="8" t="e">
        <f>'C завтраками| Bed and breakfast'!#REF!*0.9</f>
        <v>#REF!</v>
      </c>
      <c r="N21" s="8" t="e">
        <f>'C завтраками| Bed and breakfast'!#REF!*0.9</f>
        <v>#REF!</v>
      </c>
    </row>
    <row r="22" spans="1:14" s="53" customFormat="1" x14ac:dyDescent="0.2">
      <c r="A22" s="42" t="s">
        <v>87</v>
      </c>
      <c r="B22" s="8"/>
      <c r="C22" s="8"/>
      <c r="D22" s="8"/>
      <c r="E22" s="8"/>
      <c r="F22" s="8"/>
      <c r="G22" s="8"/>
      <c r="H22" s="8"/>
      <c r="I22" s="8"/>
      <c r="J22" s="8"/>
      <c r="K22" s="8"/>
      <c r="L22" s="8"/>
      <c r="M22" s="8"/>
      <c r="N22" s="8"/>
    </row>
    <row r="23" spans="1:14" s="53" customFormat="1" x14ac:dyDescent="0.2">
      <c r="A23" s="88" t="s">
        <v>88</v>
      </c>
      <c r="B23" s="8" t="e">
        <f>'C завтраками| Bed and breakfast'!#REF!*0.9</f>
        <v>#REF!</v>
      </c>
      <c r="C23" s="8" t="e">
        <f>'C завтраками| Bed and breakfast'!#REF!*0.9</f>
        <v>#REF!</v>
      </c>
      <c r="D23" s="8" t="e">
        <f>'C завтраками| Bed and breakfast'!#REF!*0.9</f>
        <v>#REF!</v>
      </c>
      <c r="E23" s="8" t="e">
        <f>'C завтраками| Bed and breakfast'!#REF!*0.9</f>
        <v>#REF!</v>
      </c>
      <c r="F23" s="8" t="e">
        <f>'C завтраками| Bed and breakfast'!#REF!*0.9</f>
        <v>#REF!</v>
      </c>
      <c r="G23" s="8" t="e">
        <f>'C завтраками| Bed and breakfast'!#REF!*0.9</f>
        <v>#REF!</v>
      </c>
      <c r="H23" s="8" t="e">
        <f>'C завтраками| Bed and breakfast'!#REF!*0.9</f>
        <v>#REF!</v>
      </c>
      <c r="I23" s="8" t="e">
        <f>'C завтраками| Bed and breakfast'!#REF!*0.9</f>
        <v>#REF!</v>
      </c>
      <c r="J23" s="8" t="e">
        <f>'C завтраками| Bed and breakfast'!#REF!*0.9</f>
        <v>#REF!</v>
      </c>
      <c r="K23" s="8" t="e">
        <f>'C завтраками| Bed and breakfast'!#REF!*0.9</f>
        <v>#REF!</v>
      </c>
      <c r="L23" s="8" t="e">
        <f>'C завтраками| Bed and breakfast'!#REF!*0.9</f>
        <v>#REF!</v>
      </c>
      <c r="M23" s="8" t="e">
        <f>'C завтраками| Bed and breakfast'!#REF!*0.9</f>
        <v>#REF!</v>
      </c>
      <c r="N23" s="8" t="e">
        <f>'C завтраками| Bed and breakfast'!#REF!*0.9</f>
        <v>#REF!</v>
      </c>
    </row>
    <row r="24" spans="1:14" s="53" customFormat="1" x14ac:dyDescent="0.2">
      <c r="A24" s="116"/>
      <c r="B24" s="188"/>
      <c r="C24" s="188"/>
      <c r="D24" s="188"/>
      <c r="E24" s="188"/>
      <c r="F24" s="188"/>
      <c r="G24" s="188"/>
      <c r="H24" s="188"/>
      <c r="I24" s="188"/>
      <c r="J24" s="188"/>
      <c r="K24" s="188"/>
      <c r="L24" s="188"/>
      <c r="M24" s="188"/>
      <c r="N24" s="188"/>
    </row>
    <row r="25" spans="1:14" s="53" customFormat="1" x14ac:dyDescent="0.2">
      <c r="A25" s="122" t="s">
        <v>100</v>
      </c>
      <c r="B25" s="188"/>
      <c r="C25" s="188"/>
      <c r="D25" s="188"/>
      <c r="E25" s="188"/>
      <c r="F25" s="188"/>
      <c r="G25" s="188"/>
      <c r="H25" s="188"/>
      <c r="I25" s="188"/>
      <c r="J25" s="188"/>
      <c r="K25" s="188"/>
      <c r="L25" s="188"/>
      <c r="M25" s="188"/>
      <c r="N25" s="188"/>
    </row>
    <row r="26" spans="1:14" s="53" customFormat="1" x14ac:dyDescent="0.2">
      <c r="A26" s="98" t="s">
        <v>64</v>
      </c>
      <c r="B26" s="187" t="e">
        <f t="shared" ref="B26:L26" si="0">B5</f>
        <v>#REF!</v>
      </c>
      <c r="C26" s="187" t="e">
        <f t="shared" si="0"/>
        <v>#REF!</v>
      </c>
      <c r="D26" s="187" t="e">
        <f t="shared" si="0"/>
        <v>#REF!</v>
      </c>
      <c r="E26" s="187" t="e">
        <f t="shared" si="0"/>
        <v>#REF!</v>
      </c>
      <c r="F26" s="187" t="e">
        <f t="shared" si="0"/>
        <v>#REF!</v>
      </c>
      <c r="G26" s="187" t="e">
        <f t="shared" si="0"/>
        <v>#REF!</v>
      </c>
      <c r="H26" s="187" t="e">
        <f t="shared" si="0"/>
        <v>#REF!</v>
      </c>
      <c r="I26" s="187" t="e">
        <f t="shared" si="0"/>
        <v>#REF!</v>
      </c>
      <c r="J26" s="187" t="e">
        <f t="shared" si="0"/>
        <v>#REF!</v>
      </c>
      <c r="K26" s="187" t="e">
        <f t="shared" si="0"/>
        <v>#REF!</v>
      </c>
      <c r="L26" s="187" t="e">
        <f t="shared" si="0"/>
        <v>#REF!</v>
      </c>
      <c r="M26" s="187" t="e">
        <f t="shared" ref="M26" si="1">M5</f>
        <v>#REF!</v>
      </c>
      <c r="N26" s="187" t="e">
        <f t="shared" ref="N26" si="2">N5</f>
        <v>#REF!</v>
      </c>
    </row>
    <row r="27" spans="1:14" s="53" customFormat="1" x14ac:dyDescent="0.2">
      <c r="A27" s="98"/>
      <c r="B27" s="187" t="e">
        <f t="shared" ref="B27:L27" si="3">B6</f>
        <v>#REF!</v>
      </c>
      <c r="C27" s="187" t="e">
        <f t="shared" si="3"/>
        <v>#REF!</v>
      </c>
      <c r="D27" s="187" t="e">
        <f t="shared" si="3"/>
        <v>#REF!</v>
      </c>
      <c r="E27" s="187" t="e">
        <f t="shared" si="3"/>
        <v>#REF!</v>
      </c>
      <c r="F27" s="187" t="e">
        <f t="shared" si="3"/>
        <v>#REF!</v>
      </c>
      <c r="G27" s="187" t="e">
        <f t="shared" si="3"/>
        <v>#REF!</v>
      </c>
      <c r="H27" s="187" t="e">
        <f t="shared" si="3"/>
        <v>#REF!</v>
      </c>
      <c r="I27" s="187" t="e">
        <f t="shared" si="3"/>
        <v>#REF!</v>
      </c>
      <c r="J27" s="187" t="e">
        <f t="shared" si="3"/>
        <v>#REF!</v>
      </c>
      <c r="K27" s="187" t="e">
        <f t="shared" si="3"/>
        <v>#REF!</v>
      </c>
      <c r="L27" s="187" t="e">
        <f t="shared" si="3"/>
        <v>#REF!</v>
      </c>
      <c r="M27" s="187" t="e">
        <f t="shared" ref="M27" si="4">M6</f>
        <v>#REF!</v>
      </c>
      <c r="N27" s="187" t="e">
        <f t="shared" ref="N27" si="5">N6</f>
        <v>#REF!</v>
      </c>
    </row>
    <row r="28" spans="1:14" s="53" customFormat="1" x14ac:dyDescent="0.2">
      <c r="A28" s="42" t="s">
        <v>83</v>
      </c>
      <c r="B28" s="189"/>
      <c r="C28" s="189"/>
      <c r="D28" s="189"/>
      <c r="E28" s="189"/>
      <c r="F28" s="189"/>
      <c r="G28" s="189"/>
      <c r="H28" s="189"/>
      <c r="I28" s="189"/>
      <c r="J28" s="189"/>
      <c r="K28" s="189"/>
      <c r="L28" s="189"/>
      <c r="M28" s="189"/>
      <c r="N28" s="189"/>
    </row>
    <row r="29" spans="1:14" s="53" customFormat="1" x14ac:dyDescent="0.2">
      <c r="A29" s="88">
        <v>1</v>
      </c>
      <c r="B29" s="8" t="e">
        <f t="shared" ref="B29:L29" si="6">ROUNDUP(B8*0.9,)</f>
        <v>#REF!</v>
      </c>
      <c r="C29" s="8" t="e">
        <f t="shared" si="6"/>
        <v>#REF!</v>
      </c>
      <c r="D29" s="8" t="e">
        <f t="shared" si="6"/>
        <v>#REF!</v>
      </c>
      <c r="E29" s="8" t="e">
        <f t="shared" si="6"/>
        <v>#REF!</v>
      </c>
      <c r="F29" s="8" t="e">
        <f t="shared" si="6"/>
        <v>#REF!</v>
      </c>
      <c r="G29" s="8" t="e">
        <f t="shared" si="6"/>
        <v>#REF!</v>
      </c>
      <c r="H29" s="8" t="e">
        <f t="shared" si="6"/>
        <v>#REF!</v>
      </c>
      <c r="I29" s="8" t="e">
        <f t="shared" si="6"/>
        <v>#REF!</v>
      </c>
      <c r="J29" s="8" t="e">
        <f t="shared" si="6"/>
        <v>#REF!</v>
      </c>
      <c r="K29" s="8" t="e">
        <f t="shared" si="6"/>
        <v>#REF!</v>
      </c>
      <c r="L29" s="8" t="e">
        <f t="shared" si="6"/>
        <v>#REF!</v>
      </c>
      <c r="M29" s="8" t="e">
        <f t="shared" ref="M29" si="7">ROUNDUP(M8*0.9,)</f>
        <v>#REF!</v>
      </c>
      <c r="N29" s="8" t="e">
        <f t="shared" ref="N29" si="8">ROUNDUP(N8*0.9,)</f>
        <v>#REF!</v>
      </c>
    </row>
    <row r="30" spans="1:14" s="53" customFormat="1" x14ac:dyDescent="0.2">
      <c r="A30" s="88">
        <v>2</v>
      </c>
      <c r="B30" s="8" t="e">
        <f t="shared" ref="B30:L30" si="9">ROUNDUP(B9*0.9,)</f>
        <v>#REF!</v>
      </c>
      <c r="C30" s="8" t="e">
        <f t="shared" si="9"/>
        <v>#REF!</v>
      </c>
      <c r="D30" s="8" t="e">
        <f t="shared" si="9"/>
        <v>#REF!</v>
      </c>
      <c r="E30" s="8" t="e">
        <f t="shared" si="9"/>
        <v>#REF!</v>
      </c>
      <c r="F30" s="8" t="e">
        <f t="shared" si="9"/>
        <v>#REF!</v>
      </c>
      <c r="G30" s="8" t="e">
        <f t="shared" si="9"/>
        <v>#REF!</v>
      </c>
      <c r="H30" s="8" t="e">
        <f t="shared" si="9"/>
        <v>#REF!</v>
      </c>
      <c r="I30" s="8" t="e">
        <f t="shared" si="9"/>
        <v>#REF!</v>
      </c>
      <c r="J30" s="8" t="e">
        <f t="shared" si="9"/>
        <v>#REF!</v>
      </c>
      <c r="K30" s="8" t="e">
        <f t="shared" si="9"/>
        <v>#REF!</v>
      </c>
      <c r="L30" s="8" t="e">
        <f t="shared" si="9"/>
        <v>#REF!</v>
      </c>
      <c r="M30" s="8" t="e">
        <f t="shared" ref="M30" si="10">ROUNDUP(M9*0.9,)</f>
        <v>#REF!</v>
      </c>
      <c r="N30" s="8" t="e">
        <f t="shared" ref="N30" si="11">ROUNDUP(N9*0.9,)</f>
        <v>#REF!</v>
      </c>
    </row>
    <row r="31" spans="1:14" s="53" customFormat="1" x14ac:dyDescent="0.2">
      <c r="A31" s="42" t="s">
        <v>234</v>
      </c>
      <c r="B31" s="8"/>
      <c r="C31" s="8"/>
      <c r="D31" s="8"/>
      <c r="E31" s="8"/>
      <c r="F31" s="8"/>
      <c r="G31" s="8"/>
      <c r="H31" s="8"/>
      <c r="I31" s="8"/>
      <c r="J31" s="8"/>
      <c r="K31" s="8"/>
      <c r="L31" s="8"/>
      <c r="M31" s="8"/>
      <c r="N31" s="8"/>
    </row>
    <row r="32" spans="1:14" s="53" customFormat="1" x14ac:dyDescent="0.2">
      <c r="A32" s="180">
        <v>1</v>
      </c>
      <c r="B32" s="8" t="e">
        <f t="shared" ref="B32:L32" si="12">ROUNDUP(B11*0.9,)</f>
        <v>#REF!</v>
      </c>
      <c r="C32" s="8" t="e">
        <f t="shared" si="12"/>
        <v>#REF!</v>
      </c>
      <c r="D32" s="8" t="e">
        <f t="shared" si="12"/>
        <v>#REF!</v>
      </c>
      <c r="E32" s="8" t="e">
        <f t="shared" si="12"/>
        <v>#REF!</v>
      </c>
      <c r="F32" s="8" t="e">
        <f t="shared" si="12"/>
        <v>#REF!</v>
      </c>
      <c r="G32" s="8" t="e">
        <f t="shared" si="12"/>
        <v>#REF!</v>
      </c>
      <c r="H32" s="8" t="e">
        <f t="shared" si="12"/>
        <v>#REF!</v>
      </c>
      <c r="I32" s="8" t="e">
        <f t="shared" si="12"/>
        <v>#REF!</v>
      </c>
      <c r="J32" s="8" t="e">
        <f t="shared" si="12"/>
        <v>#REF!</v>
      </c>
      <c r="K32" s="8" t="e">
        <f t="shared" si="12"/>
        <v>#REF!</v>
      </c>
      <c r="L32" s="8" t="e">
        <f t="shared" si="12"/>
        <v>#REF!</v>
      </c>
      <c r="M32" s="8" t="e">
        <f t="shared" ref="M32" si="13">ROUNDUP(M11*0.9,)</f>
        <v>#REF!</v>
      </c>
      <c r="N32" s="8" t="e">
        <f t="shared" ref="N32" si="14">ROUNDUP(N11*0.9,)</f>
        <v>#REF!</v>
      </c>
    </row>
    <row r="33" spans="1:14" s="53" customFormat="1" x14ac:dyDescent="0.2">
      <c r="A33" s="180">
        <v>2</v>
      </c>
      <c r="B33" s="8" t="e">
        <f t="shared" ref="B33:L33" si="15">ROUNDUP(B12*0.9,)</f>
        <v>#REF!</v>
      </c>
      <c r="C33" s="8" t="e">
        <f t="shared" si="15"/>
        <v>#REF!</v>
      </c>
      <c r="D33" s="8" t="e">
        <f t="shared" si="15"/>
        <v>#REF!</v>
      </c>
      <c r="E33" s="8" t="e">
        <f t="shared" si="15"/>
        <v>#REF!</v>
      </c>
      <c r="F33" s="8" t="e">
        <f t="shared" si="15"/>
        <v>#REF!</v>
      </c>
      <c r="G33" s="8" t="e">
        <f t="shared" si="15"/>
        <v>#REF!</v>
      </c>
      <c r="H33" s="8" t="e">
        <f t="shared" si="15"/>
        <v>#REF!</v>
      </c>
      <c r="I33" s="8" t="e">
        <f t="shared" si="15"/>
        <v>#REF!</v>
      </c>
      <c r="J33" s="8" t="e">
        <f t="shared" si="15"/>
        <v>#REF!</v>
      </c>
      <c r="K33" s="8" t="e">
        <f t="shared" si="15"/>
        <v>#REF!</v>
      </c>
      <c r="L33" s="8" t="e">
        <f t="shared" si="15"/>
        <v>#REF!</v>
      </c>
      <c r="M33" s="8" t="e">
        <f t="shared" ref="M33" si="16">ROUNDUP(M12*0.9,)</f>
        <v>#REF!</v>
      </c>
      <c r="N33" s="8" t="e">
        <f t="shared" ref="N33" si="17">ROUNDUP(N12*0.9,)</f>
        <v>#REF!</v>
      </c>
    </row>
    <row r="34" spans="1:14" s="53" customFormat="1" x14ac:dyDescent="0.2">
      <c r="A34" s="42" t="s">
        <v>84</v>
      </c>
      <c r="B34" s="8"/>
      <c r="C34" s="8"/>
      <c r="D34" s="8"/>
      <c r="E34" s="8"/>
      <c r="F34" s="8"/>
      <c r="G34" s="8"/>
      <c r="H34" s="8"/>
      <c r="I34" s="8"/>
      <c r="J34" s="8"/>
      <c r="K34" s="8"/>
      <c r="L34" s="8"/>
      <c r="M34" s="8"/>
      <c r="N34" s="8"/>
    </row>
    <row r="35" spans="1:14" s="53" customFormat="1" x14ac:dyDescent="0.2">
      <c r="A35" s="88">
        <f>A29</f>
        <v>1</v>
      </c>
      <c r="B35" s="8" t="e">
        <f t="shared" ref="B35:L35" si="18">ROUNDUP(B14*0.9,)</f>
        <v>#REF!</v>
      </c>
      <c r="C35" s="8" t="e">
        <f t="shared" si="18"/>
        <v>#REF!</v>
      </c>
      <c r="D35" s="8" t="e">
        <f t="shared" si="18"/>
        <v>#REF!</v>
      </c>
      <c r="E35" s="8" t="e">
        <f t="shared" si="18"/>
        <v>#REF!</v>
      </c>
      <c r="F35" s="8" t="e">
        <f t="shared" si="18"/>
        <v>#REF!</v>
      </c>
      <c r="G35" s="8" t="e">
        <f t="shared" si="18"/>
        <v>#REF!</v>
      </c>
      <c r="H35" s="8" t="e">
        <f t="shared" si="18"/>
        <v>#REF!</v>
      </c>
      <c r="I35" s="8" t="e">
        <f t="shared" si="18"/>
        <v>#REF!</v>
      </c>
      <c r="J35" s="8" t="e">
        <f t="shared" si="18"/>
        <v>#REF!</v>
      </c>
      <c r="K35" s="8" t="e">
        <f t="shared" si="18"/>
        <v>#REF!</v>
      </c>
      <c r="L35" s="8" t="e">
        <f t="shared" si="18"/>
        <v>#REF!</v>
      </c>
      <c r="M35" s="8" t="e">
        <f t="shared" ref="M35" si="19">ROUNDUP(M14*0.9,)</f>
        <v>#REF!</v>
      </c>
      <c r="N35" s="8" t="e">
        <f t="shared" ref="N35" si="20">ROUNDUP(N14*0.9,)</f>
        <v>#REF!</v>
      </c>
    </row>
    <row r="36" spans="1:14" s="53" customFormat="1" x14ac:dyDescent="0.2">
      <c r="A36" s="88">
        <f>A30</f>
        <v>2</v>
      </c>
      <c r="B36" s="8" t="e">
        <f t="shared" ref="B36:L36" si="21">ROUNDUP(B15*0.9,)</f>
        <v>#REF!</v>
      </c>
      <c r="C36" s="8" t="e">
        <f t="shared" si="21"/>
        <v>#REF!</v>
      </c>
      <c r="D36" s="8" t="e">
        <f t="shared" si="21"/>
        <v>#REF!</v>
      </c>
      <c r="E36" s="8" t="e">
        <f t="shared" si="21"/>
        <v>#REF!</v>
      </c>
      <c r="F36" s="8" t="e">
        <f t="shared" si="21"/>
        <v>#REF!</v>
      </c>
      <c r="G36" s="8" t="e">
        <f t="shared" si="21"/>
        <v>#REF!</v>
      </c>
      <c r="H36" s="8" t="e">
        <f t="shared" si="21"/>
        <v>#REF!</v>
      </c>
      <c r="I36" s="8" t="e">
        <f t="shared" si="21"/>
        <v>#REF!</v>
      </c>
      <c r="J36" s="8" t="e">
        <f t="shared" si="21"/>
        <v>#REF!</v>
      </c>
      <c r="K36" s="8" t="e">
        <f t="shared" si="21"/>
        <v>#REF!</v>
      </c>
      <c r="L36" s="8" t="e">
        <f t="shared" si="21"/>
        <v>#REF!</v>
      </c>
      <c r="M36" s="8" t="e">
        <f t="shared" ref="M36" si="22">ROUNDUP(M15*0.9,)</f>
        <v>#REF!</v>
      </c>
      <c r="N36" s="8" t="e">
        <f t="shared" ref="N36" si="23">ROUNDUP(N15*0.9,)</f>
        <v>#REF!</v>
      </c>
    </row>
    <row r="37" spans="1:14" s="53" customFormat="1" x14ac:dyDescent="0.2">
      <c r="A37" s="42" t="s">
        <v>85</v>
      </c>
      <c r="B37" s="8"/>
      <c r="C37" s="8"/>
      <c r="D37" s="8"/>
      <c r="E37" s="8"/>
      <c r="F37" s="8"/>
      <c r="G37" s="8"/>
      <c r="H37" s="8"/>
      <c r="I37" s="8"/>
      <c r="J37" s="8"/>
      <c r="K37" s="8"/>
      <c r="L37" s="8"/>
      <c r="M37" s="8"/>
      <c r="N37" s="8"/>
    </row>
    <row r="38" spans="1:14" s="53" customFormat="1" x14ac:dyDescent="0.2">
      <c r="A38" s="88">
        <f>A29</f>
        <v>1</v>
      </c>
      <c r="B38" s="8" t="e">
        <f t="shared" ref="B38:L38" si="24">ROUNDUP(B17*0.9,)</f>
        <v>#REF!</v>
      </c>
      <c r="C38" s="8" t="e">
        <f t="shared" si="24"/>
        <v>#REF!</v>
      </c>
      <c r="D38" s="8" t="e">
        <f t="shared" si="24"/>
        <v>#REF!</v>
      </c>
      <c r="E38" s="8" t="e">
        <f t="shared" si="24"/>
        <v>#REF!</v>
      </c>
      <c r="F38" s="8" t="e">
        <f t="shared" si="24"/>
        <v>#REF!</v>
      </c>
      <c r="G38" s="8" t="e">
        <f t="shared" si="24"/>
        <v>#REF!</v>
      </c>
      <c r="H38" s="8" t="e">
        <f t="shared" si="24"/>
        <v>#REF!</v>
      </c>
      <c r="I38" s="8" t="e">
        <f t="shared" si="24"/>
        <v>#REF!</v>
      </c>
      <c r="J38" s="8" t="e">
        <f t="shared" si="24"/>
        <v>#REF!</v>
      </c>
      <c r="K38" s="8" t="e">
        <f t="shared" si="24"/>
        <v>#REF!</v>
      </c>
      <c r="L38" s="8" t="e">
        <f t="shared" si="24"/>
        <v>#REF!</v>
      </c>
      <c r="M38" s="8" t="e">
        <f t="shared" ref="M38" si="25">ROUNDUP(M17*0.9,)</f>
        <v>#REF!</v>
      </c>
      <c r="N38" s="8" t="e">
        <f t="shared" ref="N38" si="26">ROUNDUP(N17*0.9,)</f>
        <v>#REF!</v>
      </c>
    </row>
    <row r="39" spans="1:14" s="53" customFormat="1" x14ac:dyDescent="0.2">
      <c r="A39" s="88">
        <f>A30</f>
        <v>2</v>
      </c>
      <c r="B39" s="8" t="e">
        <f t="shared" ref="B39:L39" si="27">ROUNDUP(B18*0.9,)</f>
        <v>#REF!</v>
      </c>
      <c r="C39" s="8" t="e">
        <f t="shared" si="27"/>
        <v>#REF!</v>
      </c>
      <c r="D39" s="8" t="e">
        <f t="shared" si="27"/>
        <v>#REF!</v>
      </c>
      <c r="E39" s="8" t="e">
        <f t="shared" si="27"/>
        <v>#REF!</v>
      </c>
      <c r="F39" s="8" t="e">
        <f t="shared" si="27"/>
        <v>#REF!</v>
      </c>
      <c r="G39" s="8" t="e">
        <f t="shared" si="27"/>
        <v>#REF!</v>
      </c>
      <c r="H39" s="8" t="e">
        <f t="shared" si="27"/>
        <v>#REF!</v>
      </c>
      <c r="I39" s="8" t="e">
        <f t="shared" si="27"/>
        <v>#REF!</v>
      </c>
      <c r="J39" s="8" t="e">
        <f t="shared" si="27"/>
        <v>#REF!</v>
      </c>
      <c r="K39" s="8" t="e">
        <f t="shared" si="27"/>
        <v>#REF!</v>
      </c>
      <c r="L39" s="8" t="e">
        <f t="shared" si="27"/>
        <v>#REF!</v>
      </c>
      <c r="M39" s="8" t="e">
        <f t="shared" ref="M39" si="28">ROUNDUP(M18*0.9,)</f>
        <v>#REF!</v>
      </c>
      <c r="N39" s="8" t="e">
        <f t="shared" ref="N39" si="29">ROUNDUP(N18*0.9,)</f>
        <v>#REF!</v>
      </c>
    </row>
    <row r="40" spans="1:14" s="53" customFormat="1" x14ac:dyDescent="0.2">
      <c r="A40" s="42" t="s">
        <v>86</v>
      </c>
      <c r="B40" s="8"/>
      <c r="C40" s="8"/>
      <c r="D40" s="8"/>
      <c r="E40" s="8"/>
      <c r="F40" s="8"/>
      <c r="G40" s="8"/>
      <c r="H40" s="8"/>
      <c r="I40" s="8"/>
      <c r="J40" s="8"/>
      <c r="K40" s="8"/>
      <c r="L40" s="8"/>
      <c r="M40" s="8"/>
      <c r="N40" s="8"/>
    </row>
    <row r="41" spans="1:14" s="53" customFormat="1" x14ac:dyDescent="0.2">
      <c r="A41" s="88">
        <v>1</v>
      </c>
      <c r="B41" s="8" t="e">
        <f t="shared" ref="B41:L41" si="30">ROUNDUP(B20*0.9,)</f>
        <v>#REF!</v>
      </c>
      <c r="C41" s="8" t="e">
        <f t="shared" si="30"/>
        <v>#REF!</v>
      </c>
      <c r="D41" s="8" t="e">
        <f t="shared" si="30"/>
        <v>#REF!</v>
      </c>
      <c r="E41" s="8" t="e">
        <f t="shared" si="30"/>
        <v>#REF!</v>
      </c>
      <c r="F41" s="8" t="e">
        <f t="shared" si="30"/>
        <v>#REF!</v>
      </c>
      <c r="G41" s="8" t="e">
        <f t="shared" si="30"/>
        <v>#REF!</v>
      </c>
      <c r="H41" s="8" t="e">
        <f t="shared" si="30"/>
        <v>#REF!</v>
      </c>
      <c r="I41" s="8" t="e">
        <f t="shared" si="30"/>
        <v>#REF!</v>
      </c>
      <c r="J41" s="8" t="e">
        <f t="shared" si="30"/>
        <v>#REF!</v>
      </c>
      <c r="K41" s="8" t="e">
        <f t="shared" si="30"/>
        <v>#REF!</v>
      </c>
      <c r="L41" s="8" t="e">
        <f t="shared" si="30"/>
        <v>#REF!</v>
      </c>
      <c r="M41" s="8" t="e">
        <f t="shared" ref="M41" si="31">ROUNDUP(M20*0.9,)</f>
        <v>#REF!</v>
      </c>
      <c r="N41" s="8" t="e">
        <f t="shared" ref="N41" si="32">ROUNDUP(N20*0.9,)</f>
        <v>#REF!</v>
      </c>
    </row>
    <row r="42" spans="1:14" s="53" customFormat="1" x14ac:dyDescent="0.2">
      <c r="A42" s="88">
        <v>2</v>
      </c>
      <c r="B42" s="8" t="e">
        <f t="shared" ref="B42:L42" si="33">ROUNDUP(B21*0.9,)</f>
        <v>#REF!</v>
      </c>
      <c r="C42" s="8" t="e">
        <f t="shared" si="33"/>
        <v>#REF!</v>
      </c>
      <c r="D42" s="8" t="e">
        <f t="shared" si="33"/>
        <v>#REF!</v>
      </c>
      <c r="E42" s="8" t="e">
        <f t="shared" si="33"/>
        <v>#REF!</v>
      </c>
      <c r="F42" s="8" t="e">
        <f t="shared" si="33"/>
        <v>#REF!</v>
      </c>
      <c r="G42" s="8" t="e">
        <f t="shared" si="33"/>
        <v>#REF!</v>
      </c>
      <c r="H42" s="8" t="e">
        <f t="shared" si="33"/>
        <v>#REF!</v>
      </c>
      <c r="I42" s="8" t="e">
        <f t="shared" si="33"/>
        <v>#REF!</v>
      </c>
      <c r="J42" s="8" t="e">
        <f t="shared" si="33"/>
        <v>#REF!</v>
      </c>
      <c r="K42" s="8" t="e">
        <f t="shared" si="33"/>
        <v>#REF!</v>
      </c>
      <c r="L42" s="8" t="e">
        <f t="shared" si="33"/>
        <v>#REF!</v>
      </c>
      <c r="M42" s="8" t="e">
        <f t="shared" ref="M42" si="34">ROUNDUP(M21*0.9,)</f>
        <v>#REF!</v>
      </c>
      <c r="N42" s="8" t="e">
        <f t="shared" ref="N42" si="35">ROUNDUP(N21*0.9,)</f>
        <v>#REF!</v>
      </c>
    </row>
    <row r="43" spans="1:14" s="53" customFormat="1" x14ac:dyDescent="0.2">
      <c r="A43" s="42" t="s">
        <v>87</v>
      </c>
      <c r="B43" s="8"/>
      <c r="C43" s="8"/>
      <c r="D43" s="8"/>
      <c r="E43" s="8"/>
      <c r="F43" s="8"/>
      <c r="G43" s="8"/>
      <c r="H43" s="8"/>
      <c r="I43" s="8"/>
      <c r="J43" s="8"/>
      <c r="K43" s="8"/>
      <c r="L43" s="8"/>
      <c r="M43" s="8"/>
      <c r="N43" s="8"/>
    </row>
    <row r="44" spans="1:14" s="53" customFormat="1" x14ac:dyDescent="0.2">
      <c r="A44" s="88" t="s">
        <v>88</v>
      </c>
      <c r="B44" s="8" t="e">
        <f t="shared" ref="B44:L44" si="36">ROUNDUP(B23*0.9,)</f>
        <v>#REF!</v>
      </c>
      <c r="C44" s="8" t="e">
        <f t="shared" si="36"/>
        <v>#REF!</v>
      </c>
      <c r="D44" s="8" t="e">
        <f t="shared" si="36"/>
        <v>#REF!</v>
      </c>
      <c r="E44" s="8" t="e">
        <f t="shared" si="36"/>
        <v>#REF!</v>
      </c>
      <c r="F44" s="8" t="e">
        <f t="shared" si="36"/>
        <v>#REF!</v>
      </c>
      <c r="G44" s="8" t="e">
        <f t="shared" si="36"/>
        <v>#REF!</v>
      </c>
      <c r="H44" s="8" t="e">
        <f t="shared" si="36"/>
        <v>#REF!</v>
      </c>
      <c r="I44" s="8" t="e">
        <f t="shared" si="36"/>
        <v>#REF!</v>
      </c>
      <c r="J44" s="8" t="e">
        <f t="shared" si="36"/>
        <v>#REF!</v>
      </c>
      <c r="K44" s="8" t="e">
        <f t="shared" si="36"/>
        <v>#REF!</v>
      </c>
      <c r="L44" s="8" t="e">
        <f t="shared" si="36"/>
        <v>#REF!</v>
      </c>
      <c r="M44" s="8" t="e">
        <f t="shared" ref="M44" si="37">ROUNDUP(M23*0.9,)</f>
        <v>#REF!</v>
      </c>
      <c r="N44" s="8" t="e">
        <f t="shared" ref="N44" si="38">ROUNDUP(N23*0.9,)</f>
        <v>#REF!</v>
      </c>
    </row>
    <row r="45" spans="1:14" s="53" customFormat="1" ht="12.75" thickBot="1" x14ac:dyDescent="0.25">
      <c r="A45" s="116"/>
      <c r="B45" s="188"/>
      <c r="C45" s="188"/>
      <c r="D45" s="188"/>
      <c r="E45" s="188"/>
      <c r="F45" s="188"/>
      <c r="G45" s="188"/>
      <c r="H45" s="188"/>
      <c r="I45" s="188"/>
      <c r="J45" s="188"/>
      <c r="K45" s="188"/>
      <c r="L45" s="188"/>
      <c r="M45" s="188"/>
      <c r="N45" s="188"/>
    </row>
    <row r="46" spans="1:14" ht="12.75" thickBot="1" x14ac:dyDescent="0.25">
      <c r="A46" s="163" t="s">
        <v>182</v>
      </c>
    </row>
    <row r="47" spans="1:14" ht="36" x14ac:dyDescent="0.2">
      <c r="A47" s="185" t="s">
        <v>255</v>
      </c>
    </row>
    <row r="48" spans="1:14" ht="13.35" customHeight="1" x14ac:dyDescent="0.2">
      <c r="A48" s="186" t="s">
        <v>66</v>
      </c>
    </row>
    <row r="49" spans="1:1" ht="11.45" customHeight="1" x14ac:dyDescent="0.2">
      <c r="A49" s="63" t="s">
        <v>78</v>
      </c>
    </row>
    <row r="50" spans="1:1" ht="11.45" customHeight="1" x14ac:dyDescent="0.2">
      <c r="A50" s="43" t="s">
        <v>67</v>
      </c>
    </row>
    <row r="51" spans="1:1" x14ac:dyDescent="0.2">
      <c r="A51" s="43" t="s">
        <v>89</v>
      </c>
    </row>
    <row r="52" spans="1:1" x14ac:dyDescent="0.2">
      <c r="A52" s="43" t="s">
        <v>68</v>
      </c>
    </row>
    <row r="53" spans="1:1" ht="24" x14ac:dyDescent="0.2">
      <c r="A53" s="46" t="s">
        <v>69</v>
      </c>
    </row>
    <row r="54" spans="1:1" ht="84.75" thickBot="1" x14ac:dyDescent="0.25">
      <c r="A54" s="123" t="s">
        <v>256</v>
      </c>
    </row>
    <row r="55" spans="1:1" ht="12.75" thickBot="1" x14ac:dyDescent="0.25">
      <c r="A55" s="181" t="s">
        <v>71</v>
      </c>
    </row>
    <row r="56" spans="1:1" x14ac:dyDescent="0.2">
      <c r="A56" s="195" t="s">
        <v>263</v>
      </c>
    </row>
    <row r="57" spans="1:1" ht="48.75" thickBot="1" x14ac:dyDescent="0.25">
      <c r="A57" s="196" t="s">
        <v>264</v>
      </c>
    </row>
    <row r="58" spans="1:1" ht="12" customHeight="1" x14ac:dyDescent="0.2">
      <c r="A58" s="233" t="s">
        <v>261</v>
      </c>
    </row>
    <row r="59" spans="1:1" ht="132.6" customHeight="1" thickBot="1" x14ac:dyDescent="0.25">
      <c r="A59" s="234"/>
    </row>
    <row r="60" spans="1:1" ht="42.75" customHeight="1" thickBot="1" x14ac:dyDescent="0.25">
      <c r="A60" s="182" t="s">
        <v>259</v>
      </c>
    </row>
    <row r="61" spans="1:1" ht="24" x14ac:dyDescent="0.2">
      <c r="A61" s="194" t="s">
        <v>257</v>
      </c>
    </row>
    <row r="62" spans="1:1" ht="24" x14ac:dyDescent="0.2">
      <c r="A62" s="194" t="s">
        <v>258</v>
      </c>
    </row>
    <row r="63" spans="1:1" ht="24.75" thickBot="1" x14ac:dyDescent="0.25">
      <c r="A63" s="193" t="s">
        <v>262</v>
      </c>
    </row>
    <row r="64" spans="1:1" ht="12.75" thickBot="1" x14ac:dyDescent="0.25">
      <c r="A64" s="125" t="s">
        <v>70</v>
      </c>
    </row>
    <row r="65" spans="1:1" ht="60" x14ac:dyDescent="0.2">
      <c r="A65" s="112" t="s">
        <v>235</v>
      </c>
    </row>
  </sheetData>
  <mergeCells count="2">
    <mergeCell ref="A1:A2"/>
    <mergeCell ref="A58:A59"/>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N44"/>
  <sheetViews>
    <sheetView zoomScale="93" zoomScaleNormal="93" workbookViewId="0">
      <selection activeCell="M1" sqref="M1:M1048576"/>
    </sheetView>
  </sheetViews>
  <sheetFormatPr defaultColWidth="9" defaultRowHeight="12" x14ac:dyDescent="0.2"/>
  <cols>
    <col min="1" max="1" width="71.140625" style="48" customWidth="1"/>
    <col min="2" max="8" width="9" style="48" hidden="1" customWidth="1"/>
    <col min="9" max="12" width="0" style="48" hidden="1" customWidth="1"/>
    <col min="13" max="16384" width="9" style="48"/>
  </cols>
  <sheetData>
    <row r="1" spans="1:14" s="51" customFormat="1" ht="12" customHeight="1" x14ac:dyDescent="0.2">
      <c r="A1" s="232" t="s">
        <v>82</v>
      </c>
    </row>
    <row r="2" spans="1:14" s="51" customFormat="1" x14ac:dyDescent="0.2">
      <c r="A2" s="232"/>
    </row>
    <row r="3" spans="1:14" s="51" customFormat="1" x14ac:dyDescent="0.2">
      <c r="A3" s="160" t="s">
        <v>114</v>
      </c>
    </row>
    <row r="4" spans="1:14" s="53" customFormat="1" x14ac:dyDescent="0.2">
      <c r="A4" s="122" t="s">
        <v>100</v>
      </c>
    </row>
    <row r="5" spans="1:14" s="53" customFormat="1" x14ac:dyDescent="0.2">
      <c r="A5" s="98" t="s">
        <v>64</v>
      </c>
      <c r="B5" s="187" t="e">
        <f>'Отдыхай катай| FIT15'!B5</f>
        <v>#REF!</v>
      </c>
      <c r="C5" s="187" t="e">
        <f>'Отдыхай катай| FIT15'!C5</f>
        <v>#REF!</v>
      </c>
      <c r="D5" s="187" t="e">
        <f>'Отдыхай катай| FIT15'!D5</f>
        <v>#REF!</v>
      </c>
      <c r="E5" s="187" t="e">
        <f>'Отдыхай катай| FIT15'!E5</f>
        <v>#REF!</v>
      </c>
      <c r="F5" s="187" t="e">
        <f>'Отдыхай катай| FIT15'!F5</f>
        <v>#REF!</v>
      </c>
      <c r="G5" s="187" t="e">
        <f>'Отдыхай катай| FIT15'!G5</f>
        <v>#REF!</v>
      </c>
      <c r="H5" s="187" t="e">
        <f>'Отдыхай катай| FIT15'!H5</f>
        <v>#REF!</v>
      </c>
      <c r="I5" s="187" t="e">
        <f>'Отдыхай катай| FIT15'!I5</f>
        <v>#REF!</v>
      </c>
      <c r="J5" s="187" t="e">
        <f>'Отдыхай катай| FIT15'!J5</f>
        <v>#REF!</v>
      </c>
      <c r="K5" s="187" t="e">
        <f>'Отдыхай катай| FIT15'!K5</f>
        <v>#REF!</v>
      </c>
      <c r="L5" s="187" t="e">
        <f>'Отдыхай катай| FIT15'!L5</f>
        <v>#REF!</v>
      </c>
      <c r="M5" s="187" t="e">
        <f>'Отдыхай катай| FIT15'!M5</f>
        <v>#REF!</v>
      </c>
      <c r="N5" s="187" t="e">
        <f>'Отдыхай катай| FIT15'!N5</f>
        <v>#REF!</v>
      </c>
    </row>
    <row r="6" spans="1:14" s="53" customFormat="1" x14ac:dyDescent="0.2">
      <c r="A6" s="98"/>
      <c r="B6" s="187" t="e">
        <f>'Отдыхай катай| FIT15'!B6</f>
        <v>#REF!</v>
      </c>
      <c r="C6" s="187" t="e">
        <f>'Отдыхай катай| FIT15'!C6</f>
        <v>#REF!</v>
      </c>
      <c r="D6" s="187" t="e">
        <f>'Отдыхай катай| FIT15'!D6</f>
        <v>#REF!</v>
      </c>
      <c r="E6" s="187" t="e">
        <f>'Отдыхай катай| FIT15'!E6</f>
        <v>#REF!</v>
      </c>
      <c r="F6" s="187" t="e">
        <f>'Отдыхай катай| FIT15'!F6</f>
        <v>#REF!</v>
      </c>
      <c r="G6" s="187" t="e">
        <f>'Отдыхай катай| FIT15'!G6</f>
        <v>#REF!</v>
      </c>
      <c r="H6" s="187" t="e">
        <f>'Отдыхай катай| FIT15'!H6</f>
        <v>#REF!</v>
      </c>
      <c r="I6" s="187" t="e">
        <f>'Отдыхай катай| FIT15'!I6</f>
        <v>#REF!</v>
      </c>
      <c r="J6" s="187" t="e">
        <f>'Отдыхай катай| FIT15'!J6</f>
        <v>#REF!</v>
      </c>
      <c r="K6" s="187" t="e">
        <f>'Отдыхай катай| FIT15'!K6</f>
        <v>#REF!</v>
      </c>
      <c r="L6" s="187" t="e">
        <f>'Отдыхай катай| FIT15'!L6</f>
        <v>#REF!</v>
      </c>
      <c r="M6" s="187" t="e">
        <f>'Отдыхай катай| FIT15'!M6</f>
        <v>#REF!</v>
      </c>
      <c r="N6" s="187" t="e">
        <f>'Отдыхай катай| FIT15'!N6</f>
        <v>#REF!</v>
      </c>
    </row>
    <row r="7" spans="1:14" s="53" customFormat="1" x14ac:dyDescent="0.2">
      <c r="A7" s="42" t="s">
        <v>83</v>
      </c>
      <c r="B7" s="87"/>
      <c r="C7" s="87"/>
      <c r="D7" s="87"/>
      <c r="E7" s="87"/>
      <c r="F7" s="87"/>
      <c r="G7" s="87"/>
      <c r="H7" s="87"/>
      <c r="I7" s="87"/>
      <c r="J7" s="87"/>
      <c r="K7" s="87"/>
      <c r="L7" s="87"/>
      <c r="M7" s="87"/>
      <c r="N7" s="87"/>
    </row>
    <row r="8" spans="1:14" s="53" customFormat="1" x14ac:dyDescent="0.2">
      <c r="A8" s="88">
        <v>1</v>
      </c>
      <c r="B8" s="42" t="e">
        <f>ROUNDUP('Отдыхай катай| FIT15'!B8*0.87,)</f>
        <v>#REF!</v>
      </c>
      <c r="C8" s="42" t="e">
        <f>ROUNDUP('Отдыхай катай| FIT15'!C8*0.87,)</f>
        <v>#REF!</v>
      </c>
      <c r="D8" s="42" t="e">
        <f>ROUNDUP('Отдыхай катай| FIT15'!D8*0.87,)</f>
        <v>#REF!</v>
      </c>
      <c r="E8" s="42" t="e">
        <f>ROUNDUP('Отдыхай катай| FIT15'!E8*0.87,)</f>
        <v>#REF!</v>
      </c>
      <c r="F8" s="42" t="e">
        <f>ROUNDUP('Отдыхай катай| FIT15'!F8*0.87,)</f>
        <v>#REF!</v>
      </c>
      <c r="G8" s="42" t="e">
        <f>ROUNDUP('Отдыхай катай| FIT15'!G8*0.87,)</f>
        <v>#REF!</v>
      </c>
      <c r="H8" s="42" t="e">
        <f>ROUNDUP('Отдыхай катай| FIT15'!H8*0.87,)</f>
        <v>#REF!</v>
      </c>
      <c r="I8" s="42" t="e">
        <f>ROUNDUP('Отдыхай катай| FIT15'!I8*0.87,)</f>
        <v>#REF!</v>
      </c>
      <c r="J8" s="42" t="e">
        <f>ROUNDUP('Отдыхай катай| FIT15'!J8*0.87,)</f>
        <v>#REF!</v>
      </c>
      <c r="K8" s="42" t="e">
        <f>ROUNDUP('Отдыхай катай| FIT15'!K8*0.87,)</f>
        <v>#REF!</v>
      </c>
      <c r="L8" s="42" t="e">
        <f>ROUNDUP('Отдыхай катай| FIT15'!L8*0.87,)</f>
        <v>#REF!</v>
      </c>
      <c r="M8" s="42" t="e">
        <f>ROUNDUP('Отдыхай катай| FIT15'!M8*0.87,)</f>
        <v>#REF!</v>
      </c>
      <c r="N8" s="42" t="e">
        <f>ROUNDUP('Отдыхай катай| FIT15'!N8*0.87,)</f>
        <v>#REF!</v>
      </c>
    </row>
    <row r="9" spans="1:14" s="53" customFormat="1" x14ac:dyDescent="0.2">
      <c r="A9" s="88">
        <v>2</v>
      </c>
      <c r="B9" s="42" t="e">
        <f>ROUNDUP('Отдыхай катай| FIT15'!B9*0.87,)</f>
        <v>#REF!</v>
      </c>
      <c r="C9" s="42" t="e">
        <f>ROUNDUP('Отдыхай катай| FIT15'!C9*0.87,)</f>
        <v>#REF!</v>
      </c>
      <c r="D9" s="42" t="e">
        <f>ROUNDUP('Отдыхай катай| FIT15'!D9*0.87,)</f>
        <v>#REF!</v>
      </c>
      <c r="E9" s="42" t="e">
        <f>ROUNDUP('Отдыхай катай| FIT15'!E9*0.87,)</f>
        <v>#REF!</v>
      </c>
      <c r="F9" s="42" t="e">
        <f>ROUNDUP('Отдыхай катай| FIT15'!F9*0.87,)</f>
        <v>#REF!</v>
      </c>
      <c r="G9" s="42" t="e">
        <f>ROUNDUP('Отдыхай катай| FIT15'!G9*0.87,)</f>
        <v>#REF!</v>
      </c>
      <c r="H9" s="42" t="e">
        <f>ROUNDUP('Отдыхай катай| FIT15'!H9*0.87,)</f>
        <v>#REF!</v>
      </c>
      <c r="I9" s="42" t="e">
        <f>ROUNDUP('Отдыхай катай| FIT15'!I9*0.87,)</f>
        <v>#REF!</v>
      </c>
      <c r="J9" s="42" t="e">
        <f>ROUNDUP('Отдыхай катай| FIT15'!J9*0.87,)</f>
        <v>#REF!</v>
      </c>
      <c r="K9" s="42" t="e">
        <f>ROUNDUP('Отдыхай катай| FIT15'!K9*0.87,)</f>
        <v>#REF!</v>
      </c>
      <c r="L9" s="42" t="e">
        <f>ROUNDUP('Отдыхай катай| FIT15'!L9*0.87,)</f>
        <v>#REF!</v>
      </c>
      <c r="M9" s="42" t="e">
        <f>ROUNDUP('Отдыхай катай| FIT15'!M9*0.87,)</f>
        <v>#REF!</v>
      </c>
      <c r="N9" s="42" t="e">
        <f>ROUNDUP('Отдыхай катай| FIT15'!N9*0.87,)</f>
        <v>#REF!</v>
      </c>
    </row>
    <row r="10" spans="1:14" s="53" customFormat="1" x14ac:dyDescent="0.2">
      <c r="A10" s="42" t="s">
        <v>234</v>
      </c>
      <c r="B10" s="42"/>
      <c r="C10" s="42"/>
      <c r="D10" s="42"/>
      <c r="E10" s="42"/>
      <c r="F10" s="42"/>
      <c r="G10" s="42"/>
      <c r="H10" s="42"/>
      <c r="I10" s="42"/>
      <c r="J10" s="42"/>
      <c r="K10" s="42"/>
      <c r="L10" s="42"/>
      <c r="M10" s="42"/>
      <c r="N10" s="42"/>
    </row>
    <row r="11" spans="1:14" s="53" customFormat="1" x14ac:dyDescent="0.2">
      <c r="A11" s="180">
        <v>1</v>
      </c>
      <c r="B11" s="42" t="e">
        <f>ROUNDUP('Отдыхай катай| FIT15'!B11*0.87,)</f>
        <v>#REF!</v>
      </c>
      <c r="C11" s="42" t="e">
        <f>ROUNDUP('Отдыхай катай| FIT15'!C11*0.87,)</f>
        <v>#REF!</v>
      </c>
      <c r="D11" s="42" t="e">
        <f>ROUNDUP('Отдыхай катай| FIT15'!D11*0.87,)</f>
        <v>#REF!</v>
      </c>
      <c r="E11" s="42" t="e">
        <f>ROUNDUP('Отдыхай катай| FIT15'!E11*0.87,)</f>
        <v>#REF!</v>
      </c>
      <c r="F11" s="42" t="e">
        <f>ROUNDUP('Отдыхай катай| FIT15'!F11*0.87,)</f>
        <v>#REF!</v>
      </c>
      <c r="G11" s="42" t="e">
        <f>ROUNDUP('Отдыхай катай| FIT15'!G11*0.87,)</f>
        <v>#REF!</v>
      </c>
      <c r="H11" s="42" t="e">
        <f>ROUNDUP('Отдыхай катай| FIT15'!H11*0.87,)</f>
        <v>#REF!</v>
      </c>
      <c r="I11" s="42" t="e">
        <f>ROUNDUP('Отдыхай катай| FIT15'!I11*0.87,)</f>
        <v>#REF!</v>
      </c>
      <c r="J11" s="42" t="e">
        <f>ROUNDUP('Отдыхай катай| FIT15'!J11*0.87,)</f>
        <v>#REF!</v>
      </c>
      <c r="K11" s="42" t="e">
        <f>ROUNDUP('Отдыхай катай| FIT15'!K11*0.87,)</f>
        <v>#REF!</v>
      </c>
      <c r="L11" s="42" t="e">
        <f>ROUNDUP('Отдыхай катай| FIT15'!L11*0.87,)</f>
        <v>#REF!</v>
      </c>
      <c r="M11" s="42" t="e">
        <f>ROUNDUP('Отдыхай катай| FIT15'!M11*0.87,)</f>
        <v>#REF!</v>
      </c>
      <c r="N11" s="42" t="e">
        <f>ROUNDUP('Отдыхай катай| FIT15'!N11*0.87,)</f>
        <v>#REF!</v>
      </c>
    </row>
    <row r="12" spans="1:14" s="53" customFormat="1" x14ac:dyDescent="0.2">
      <c r="A12" s="180">
        <v>2</v>
      </c>
      <c r="B12" s="42" t="e">
        <f>ROUNDUP('Отдыхай катай| FIT15'!B12*0.87,)</f>
        <v>#REF!</v>
      </c>
      <c r="C12" s="42" t="e">
        <f>ROUNDUP('Отдыхай катай| FIT15'!C12*0.87,)</f>
        <v>#REF!</v>
      </c>
      <c r="D12" s="42" t="e">
        <f>ROUNDUP('Отдыхай катай| FIT15'!D12*0.87,)</f>
        <v>#REF!</v>
      </c>
      <c r="E12" s="42" t="e">
        <f>ROUNDUP('Отдыхай катай| FIT15'!E12*0.87,)</f>
        <v>#REF!</v>
      </c>
      <c r="F12" s="42" t="e">
        <f>ROUNDUP('Отдыхай катай| FIT15'!F12*0.87,)</f>
        <v>#REF!</v>
      </c>
      <c r="G12" s="42" t="e">
        <f>ROUNDUP('Отдыхай катай| FIT15'!G12*0.87,)</f>
        <v>#REF!</v>
      </c>
      <c r="H12" s="42" t="e">
        <f>ROUNDUP('Отдыхай катай| FIT15'!H12*0.87,)</f>
        <v>#REF!</v>
      </c>
      <c r="I12" s="42" t="e">
        <f>ROUNDUP('Отдыхай катай| FIT15'!I12*0.87,)</f>
        <v>#REF!</v>
      </c>
      <c r="J12" s="42" t="e">
        <f>ROUNDUP('Отдыхай катай| FIT15'!J12*0.87,)</f>
        <v>#REF!</v>
      </c>
      <c r="K12" s="42" t="e">
        <f>ROUNDUP('Отдыхай катай| FIT15'!K12*0.87,)</f>
        <v>#REF!</v>
      </c>
      <c r="L12" s="42" t="e">
        <f>ROUNDUP('Отдыхай катай| FIT15'!L12*0.87,)</f>
        <v>#REF!</v>
      </c>
      <c r="M12" s="42" t="e">
        <f>ROUNDUP('Отдыхай катай| FIT15'!M12*0.87,)</f>
        <v>#REF!</v>
      </c>
      <c r="N12" s="42" t="e">
        <f>ROUNDUP('Отдыхай катай| FIT15'!N12*0.87,)</f>
        <v>#REF!</v>
      </c>
    </row>
    <row r="13" spans="1:14" s="53" customFormat="1" x14ac:dyDescent="0.2">
      <c r="A13" s="42" t="s">
        <v>84</v>
      </c>
      <c r="B13" s="42"/>
      <c r="C13" s="42"/>
      <c r="D13" s="42"/>
      <c r="E13" s="42"/>
      <c r="F13" s="42"/>
      <c r="G13" s="42"/>
      <c r="H13" s="42"/>
      <c r="I13" s="42"/>
      <c r="J13" s="42"/>
      <c r="K13" s="42"/>
      <c r="L13" s="42"/>
      <c r="M13" s="42"/>
      <c r="N13" s="42"/>
    </row>
    <row r="14" spans="1:14" s="53" customFormat="1" x14ac:dyDescent="0.2">
      <c r="A14" s="88">
        <f>A8</f>
        <v>1</v>
      </c>
      <c r="B14" s="42" t="e">
        <f>ROUNDUP('Отдыхай катай| FIT15'!B14*0.87,)</f>
        <v>#REF!</v>
      </c>
      <c r="C14" s="42" t="e">
        <f>ROUNDUP('Отдыхай катай| FIT15'!C14*0.87,)</f>
        <v>#REF!</v>
      </c>
      <c r="D14" s="42" t="e">
        <f>ROUNDUP('Отдыхай катай| FIT15'!D14*0.87,)</f>
        <v>#REF!</v>
      </c>
      <c r="E14" s="42" t="e">
        <f>ROUNDUP('Отдыхай катай| FIT15'!E14*0.87,)</f>
        <v>#REF!</v>
      </c>
      <c r="F14" s="42" t="e">
        <f>ROUNDUP('Отдыхай катай| FIT15'!F14*0.87,)</f>
        <v>#REF!</v>
      </c>
      <c r="G14" s="42" t="e">
        <f>ROUNDUP('Отдыхай катай| FIT15'!G14*0.87,)</f>
        <v>#REF!</v>
      </c>
      <c r="H14" s="42" t="e">
        <f>ROUNDUP('Отдыхай катай| FIT15'!H14*0.87,)</f>
        <v>#REF!</v>
      </c>
      <c r="I14" s="42" t="e">
        <f>ROUNDUP('Отдыхай катай| FIT15'!I14*0.87,)</f>
        <v>#REF!</v>
      </c>
      <c r="J14" s="42" t="e">
        <f>ROUNDUP('Отдыхай катай| FIT15'!J14*0.87,)</f>
        <v>#REF!</v>
      </c>
      <c r="K14" s="42" t="e">
        <f>ROUNDUP('Отдыхай катай| FIT15'!K14*0.87,)</f>
        <v>#REF!</v>
      </c>
      <c r="L14" s="42" t="e">
        <f>ROUNDUP('Отдыхай катай| FIT15'!L14*0.87,)</f>
        <v>#REF!</v>
      </c>
      <c r="M14" s="42" t="e">
        <f>ROUNDUP('Отдыхай катай| FIT15'!M14*0.87,)</f>
        <v>#REF!</v>
      </c>
      <c r="N14" s="42" t="e">
        <f>ROUNDUP('Отдыхай катай| FIT15'!N14*0.87,)</f>
        <v>#REF!</v>
      </c>
    </row>
    <row r="15" spans="1:14" s="53" customFormat="1" x14ac:dyDescent="0.2">
      <c r="A15" s="88">
        <f>A9</f>
        <v>2</v>
      </c>
      <c r="B15" s="42" t="e">
        <f>ROUNDUP('Отдыхай катай| FIT15'!B15*0.87,)</f>
        <v>#REF!</v>
      </c>
      <c r="C15" s="42" t="e">
        <f>ROUNDUP('Отдыхай катай| FIT15'!C15*0.87,)</f>
        <v>#REF!</v>
      </c>
      <c r="D15" s="42" t="e">
        <f>ROUNDUP('Отдыхай катай| FIT15'!D15*0.87,)</f>
        <v>#REF!</v>
      </c>
      <c r="E15" s="42" t="e">
        <f>ROUNDUP('Отдыхай катай| FIT15'!E15*0.87,)</f>
        <v>#REF!</v>
      </c>
      <c r="F15" s="42" t="e">
        <f>ROUNDUP('Отдыхай катай| FIT15'!F15*0.87,)</f>
        <v>#REF!</v>
      </c>
      <c r="G15" s="42" t="e">
        <f>ROUNDUP('Отдыхай катай| FIT15'!G15*0.87,)</f>
        <v>#REF!</v>
      </c>
      <c r="H15" s="42" t="e">
        <f>ROUNDUP('Отдыхай катай| FIT15'!H15*0.87,)</f>
        <v>#REF!</v>
      </c>
      <c r="I15" s="42" t="e">
        <f>ROUNDUP('Отдыхай катай| FIT15'!I15*0.87,)</f>
        <v>#REF!</v>
      </c>
      <c r="J15" s="42" t="e">
        <f>ROUNDUP('Отдыхай катай| FIT15'!J15*0.87,)</f>
        <v>#REF!</v>
      </c>
      <c r="K15" s="42" t="e">
        <f>ROUNDUP('Отдыхай катай| FIT15'!K15*0.87,)</f>
        <v>#REF!</v>
      </c>
      <c r="L15" s="42" t="e">
        <f>ROUNDUP('Отдыхай катай| FIT15'!L15*0.87,)</f>
        <v>#REF!</v>
      </c>
      <c r="M15" s="42" t="e">
        <f>ROUNDUP('Отдыхай катай| FIT15'!M15*0.87,)</f>
        <v>#REF!</v>
      </c>
      <c r="N15" s="42" t="e">
        <f>ROUNDUP('Отдыхай катай| FIT15'!N15*0.87,)</f>
        <v>#REF!</v>
      </c>
    </row>
    <row r="16" spans="1:14" s="53" customFormat="1" x14ac:dyDescent="0.2">
      <c r="A16" s="42" t="s">
        <v>85</v>
      </c>
      <c r="B16" s="42"/>
      <c r="C16" s="42"/>
      <c r="D16" s="42"/>
      <c r="E16" s="42"/>
      <c r="F16" s="42"/>
      <c r="G16" s="42"/>
      <c r="H16" s="42"/>
      <c r="I16" s="42"/>
      <c r="J16" s="42"/>
      <c r="K16" s="42"/>
      <c r="L16" s="42"/>
      <c r="M16" s="42"/>
      <c r="N16" s="42"/>
    </row>
    <row r="17" spans="1:14" s="53" customFormat="1" x14ac:dyDescent="0.2">
      <c r="A17" s="88">
        <f>A8</f>
        <v>1</v>
      </c>
      <c r="B17" s="42" t="e">
        <f>ROUNDUP('Отдыхай катай| FIT15'!B17*0.87,)</f>
        <v>#REF!</v>
      </c>
      <c r="C17" s="42" t="e">
        <f>ROUNDUP('Отдыхай катай| FIT15'!C17*0.87,)</f>
        <v>#REF!</v>
      </c>
      <c r="D17" s="42" t="e">
        <f>ROUNDUP('Отдыхай катай| FIT15'!D17*0.87,)</f>
        <v>#REF!</v>
      </c>
      <c r="E17" s="42" t="e">
        <f>ROUNDUP('Отдыхай катай| FIT15'!E17*0.87,)</f>
        <v>#REF!</v>
      </c>
      <c r="F17" s="42" t="e">
        <f>ROUNDUP('Отдыхай катай| FIT15'!F17*0.87,)</f>
        <v>#REF!</v>
      </c>
      <c r="G17" s="42" t="e">
        <f>ROUNDUP('Отдыхай катай| FIT15'!G17*0.87,)</f>
        <v>#REF!</v>
      </c>
      <c r="H17" s="42" t="e">
        <f>ROUNDUP('Отдыхай катай| FIT15'!H17*0.87,)</f>
        <v>#REF!</v>
      </c>
      <c r="I17" s="42" t="e">
        <f>ROUNDUP('Отдыхай катай| FIT15'!I17*0.87,)</f>
        <v>#REF!</v>
      </c>
      <c r="J17" s="42" t="e">
        <f>ROUNDUP('Отдыхай катай| FIT15'!J17*0.87,)</f>
        <v>#REF!</v>
      </c>
      <c r="K17" s="42" t="e">
        <f>ROUNDUP('Отдыхай катай| FIT15'!K17*0.87,)</f>
        <v>#REF!</v>
      </c>
      <c r="L17" s="42" t="e">
        <f>ROUNDUP('Отдыхай катай| FIT15'!L17*0.87,)</f>
        <v>#REF!</v>
      </c>
      <c r="M17" s="42" t="e">
        <f>ROUNDUP('Отдыхай катай| FIT15'!M17*0.87,)</f>
        <v>#REF!</v>
      </c>
      <c r="N17" s="42" t="e">
        <f>ROUNDUP('Отдыхай катай| FIT15'!N17*0.87,)</f>
        <v>#REF!</v>
      </c>
    </row>
    <row r="18" spans="1:14" s="53" customFormat="1" x14ac:dyDescent="0.2">
      <c r="A18" s="88">
        <f>A9</f>
        <v>2</v>
      </c>
      <c r="B18" s="42" t="e">
        <f>ROUNDUP('Отдыхай катай| FIT15'!B18*0.87,)</f>
        <v>#REF!</v>
      </c>
      <c r="C18" s="42" t="e">
        <f>ROUNDUP('Отдыхай катай| FIT15'!C18*0.87,)</f>
        <v>#REF!</v>
      </c>
      <c r="D18" s="42" t="e">
        <f>ROUNDUP('Отдыхай катай| FIT15'!D18*0.87,)</f>
        <v>#REF!</v>
      </c>
      <c r="E18" s="42" t="e">
        <f>ROUNDUP('Отдыхай катай| FIT15'!E18*0.87,)</f>
        <v>#REF!</v>
      </c>
      <c r="F18" s="42" t="e">
        <f>ROUNDUP('Отдыхай катай| FIT15'!F18*0.87,)</f>
        <v>#REF!</v>
      </c>
      <c r="G18" s="42" t="e">
        <f>ROUNDUP('Отдыхай катай| FIT15'!G18*0.87,)</f>
        <v>#REF!</v>
      </c>
      <c r="H18" s="42" t="e">
        <f>ROUNDUP('Отдыхай катай| FIT15'!H18*0.87,)</f>
        <v>#REF!</v>
      </c>
      <c r="I18" s="42" t="e">
        <f>ROUNDUP('Отдыхай катай| FIT15'!I18*0.87,)</f>
        <v>#REF!</v>
      </c>
      <c r="J18" s="42" t="e">
        <f>ROUNDUP('Отдыхай катай| FIT15'!J18*0.87,)</f>
        <v>#REF!</v>
      </c>
      <c r="K18" s="42" t="e">
        <f>ROUNDUP('Отдыхай катай| FIT15'!K18*0.87,)</f>
        <v>#REF!</v>
      </c>
      <c r="L18" s="42" t="e">
        <f>ROUNDUP('Отдыхай катай| FIT15'!L18*0.87,)</f>
        <v>#REF!</v>
      </c>
      <c r="M18" s="42" t="e">
        <f>ROUNDUP('Отдыхай катай| FIT15'!M18*0.87,)</f>
        <v>#REF!</v>
      </c>
      <c r="N18" s="42" t="e">
        <f>ROUNDUP('Отдыхай катай| FIT15'!N18*0.87,)</f>
        <v>#REF!</v>
      </c>
    </row>
    <row r="19" spans="1:14" s="53" customFormat="1" x14ac:dyDescent="0.2">
      <c r="A19" s="42" t="s">
        <v>86</v>
      </c>
      <c r="B19" s="42"/>
      <c r="C19" s="42"/>
      <c r="D19" s="42"/>
      <c r="E19" s="42"/>
      <c r="F19" s="42"/>
      <c r="G19" s="42"/>
      <c r="H19" s="42"/>
      <c r="I19" s="42"/>
      <c r="J19" s="42"/>
      <c r="K19" s="42"/>
      <c r="L19" s="42"/>
      <c r="M19" s="42"/>
      <c r="N19" s="42"/>
    </row>
    <row r="20" spans="1:14" s="53" customFormat="1" x14ac:dyDescent="0.2">
      <c r="A20" s="88">
        <v>1</v>
      </c>
      <c r="B20" s="42" t="e">
        <f>ROUNDUP('Отдыхай катай| FIT15'!B20*0.87,)</f>
        <v>#REF!</v>
      </c>
      <c r="C20" s="42" t="e">
        <f>ROUNDUP('Отдыхай катай| FIT15'!C20*0.87,)</f>
        <v>#REF!</v>
      </c>
      <c r="D20" s="42" t="e">
        <f>ROUNDUP('Отдыхай катай| FIT15'!D20*0.87,)</f>
        <v>#REF!</v>
      </c>
      <c r="E20" s="42" t="e">
        <f>ROUNDUP('Отдыхай катай| FIT15'!E20*0.87,)</f>
        <v>#REF!</v>
      </c>
      <c r="F20" s="42" t="e">
        <f>ROUNDUP('Отдыхай катай| FIT15'!F20*0.87,)</f>
        <v>#REF!</v>
      </c>
      <c r="G20" s="42" t="e">
        <f>ROUNDUP('Отдыхай катай| FIT15'!G20*0.87,)</f>
        <v>#REF!</v>
      </c>
      <c r="H20" s="42" t="e">
        <f>ROUNDUP('Отдыхай катай| FIT15'!H20*0.87,)</f>
        <v>#REF!</v>
      </c>
      <c r="I20" s="42" t="e">
        <f>ROUNDUP('Отдыхай катай| FIT15'!I20*0.87,)</f>
        <v>#REF!</v>
      </c>
      <c r="J20" s="42" t="e">
        <f>ROUNDUP('Отдыхай катай| FIT15'!J20*0.87,)</f>
        <v>#REF!</v>
      </c>
      <c r="K20" s="42" t="e">
        <f>ROUNDUP('Отдыхай катай| FIT15'!K20*0.87,)</f>
        <v>#REF!</v>
      </c>
      <c r="L20" s="42" t="e">
        <f>ROUNDUP('Отдыхай катай| FIT15'!L20*0.87,)</f>
        <v>#REF!</v>
      </c>
      <c r="M20" s="42" t="e">
        <f>ROUNDUP('Отдыхай катай| FIT15'!M20*0.87,)</f>
        <v>#REF!</v>
      </c>
      <c r="N20" s="42" t="e">
        <f>ROUNDUP('Отдыхай катай| FIT15'!N20*0.87,)</f>
        <v>#REF!</v>
      </c>
    </row>
    <row r="21" spans="1:14" s="53" customFormat="1" x14ac:dyDescent="0.2">
      <c r="A21" s="88">
        <v>2</v>
      </c>
      <c r="B21" s="42" t="e">
        <f>ROUNDUP('Отдыхай катай| FIT15'!B21*0.87,)</f>
        <v>#REF!</v>
      </c>
      <c r="C21" s="42" t="e">
        <f>ROUNDUP('Отдыхай катай| FIT15'!C21*0.87,)</f>
        <v>#REF!</v>
      </c>
      <c r="D21" s="42" t="e">
        <f>ROUNDUP('Отдыхай катай| FIT15'!D21*0.87,)</f>
        <v>#REF!</v>
      </c>
      <c r="E21" s="42" t="e">
        <f>ROUNDUP('Отдыхай катай| FIT15'!E21*0.87,)</f>
        <v>#REF!</v>
      </c>
      <c r="F21" s="42" t="e">
        <f>ROUNDUP('Отдыхай катай| FIT15'!F21*0.87,)</f>
        <v>#REF!</v>
      </c>
      <c r="G21" s="42" t="e">
        <f>ROUNDUP('Отдыхай катай| FIT15'!G21*0.87,)</f>
        <v>#REF!</v>
      </c>
      <c r="H21" s="42" t="e">
        <f>ROUNDUP('Отдыхай катай| FIT15'!H21*0.87,)</f>
        <v>#REF!</v>
      </c>
      <c r="I21" s="42" t="e">
        <f>ROUNDUP('Отдыхай катай| FIT15'!I21*0.87,)</f>
        <v>#REF!</v>
      </c>
      <c r="J21" s="42" t="e">
        <f>ROUNDUP('Отдыхай катай| FIT15'!J21*0.87,)</f>
        <v>#REF!</v>
      </c>
      <c r="K21" s="42" t="e">
        <f>ROUNDUP('Отдыхай катай| FIT15'!K21*0.87,)</f>
        <v>#REF!</v>
      </c>
      <c r="L21" s="42" t="e">
        <f>ROUNDUP('Отдыхай катай| FIT15'!L21*0.87,)</f>
        <v>#REF!</v>
      </c>
      <c r="M21" s="42" t="e">
        <f>ROUNDUP('Отдыхай катай| FIT15'!M21*0.87,)</f>
        <v>#REF!</v>
      </c>
      <c r="N21" s="42" t="e">
        <f>ROUNDUP('Отдыхай катай| FIT15'!N21*0.87,)</f>
        <v>#REF!</v>
      </c>
    </row>
    <row r="22" spans="1:14" s="53" customFormat="1" x14ac:dyDescent="0.2">
      <c r="A22" s="42" t="s">
        <v>87</v>
      </c>
      <c r="B22" s="42"/>
      <c r="C22" s="42"/>
      <c r="D22" s="42"/>
      <c r="E22" s="42"/>
      <c r="F22" s="42"/>
      <c r="G22" s="42"/>
      <c r="H22" s="42"/>
      <c r="I22" s="42"/>
      <c r="J22" s="42"/>
      <c r="K22" s="42"/>
      <c r="L22" s="42"/>
      <c r="M22" s="42"/>
      <c r="N22" s="42"/>
    </row>
    <row r="23" spans="1:14" s="53" customFormat="1" x14ac:dyDescent="0.2">
      <c r="A23" s="88" t="s">
        <v>88</v>
      </c>
      <c r="B23" s="42" t="e">
        <f>ROUNDUP('Отдыхай катай| FIT15'!B23*0.87,)</f>
        <v>#REF!</v>
      </c>
      <c r="C23" s="42" t="e">
        <f>ROUNDUP('Отдыхай катай| FIT15'!C23*0.87,)</f>
        <v>#REF!</v>
      </c>
      <c r="D23" s="42" t="e">
        <f>ROUNDUP('Отдыхай катай| FIT15'!D23*0.87,)</f>
        <v>#REF!</v>
      </c>
      <c r="E23" s="42" t="e">
        <f>ROUNDUP('Отдыхай катай| FIT15'!E23*0.87,)</f>
        <v>#REF!</v>
      </c>
      <c r="F23" s="42" t="e">
        <f>ROUNDUP('Отдыхай катай| FIT15'!F23*0.87,)</f>
        <v>#REF!</v>
      </c>
      <c r="G23" s="42" t="e">
        <f>ROUNDUP('Отдыхай катай| FIT15'!G23*0.87,)</f>
        <v>#REF!</v>
      </c>
      <c r="H23" s="42" t="e">
        <f>ROUNDUP('Отдыхай катай| FIT15'!H23*0.87,)</f>
        <v>#REF!</v>
      </c>
      <c r="I23" s="42" t="e">
        <f>ROUNDUP('Отдыхай катай| FIT15'!I23*0.87,)</f>
        <v>#REF!</v>
      </c>
      <c r="J23" s="42" t="e">
        <f>ROUNDUP('Отдыхай катай| FIT15'!J23*0.87,)</f>
        <v>#REF!</v>
      </c>
      <c r="K23" s="42" t="e">
        <f>ROUNDUP('Отдыхай катай| FIT15'!K23*0.87,)</f>
        <v>#REF!</v>
      </c>
      <c r="L23" s="42" t="e">
        <f>ROUNDUP('Отдыхай катай| FIT15'!L23*0.87,)</f>
        <v>#REF!</v>
      </c>
      <c r="M23" s="42" t="e">
        <f>ROUNDUP('Отдыхай катай| FIT15'!M23*0.87,)</f>
        <v>#REF!</v>
      </c>
      <c r="N23" s="42" t="e">
        <f>ROUNDUP('Отдыхай катай| FIT15'!N23*0.87,)</f>
        <v>#REF!</v>
      </c>
    </row>
    <row r="24" spans="1:14" s="53" customFormat="1" ht="12.75" thickBot="1" x14ac:dyDescent="0.25">
      <c r="A24" s="116"/>
    </row>
    <row r="25" spans="1:14" ht="12.75" thickBot="1" x14ac:dyDescent="0.25">
      <c r="A25" s="163" t="s">
        <v>182</v>
      </c>
    </row>
    <row r="26" spans="1:14" ht="36" x14ac:dyDescent="0.2">
      <c r="A26" s="185" t="s">
        <v>255</v>
      </c>
    </row>
    <row r="27" spans="1:14" ht="13.35" customHeight="1" x14ac:dyDescent="0.2">
      <c r="A27" s="186" t="s">
        <v>66</v>
      </c>
    </row>
    <row r="28" spans="1:14" ht="11.45" customHeight="1" x14ac:dyDescent="0.2">
      <c r="A28" s="63" t="s">
        <v>78</v>
      </c>
    </row>
    <row r="29" spans="1:14" x14ac:dyDescent="0.2">
      <c r="A29" s="43" t="s">
        <v>67</v>
      </c>
    </row>
    <row r="30" spans="1:14" x14ac:dyDescent="0.2">
      <c r="A30" s="43" t="s">
        <v>89</v>
      </c>
    </row>
    <row r="31" spans="1:14" x14ac:dyDescent="0.2">
      <c r="A31" s="43" t="s">
        <v>68</v>
      </c>
    </row>
    <row r="32" spans="1:14" ht="24" x14ac:dyDescent="0.2">
      <c r="A32" s="46" t="s">
        <v>69</v>
      </c>
    </row>
    <row r="33" spans="1:1" ht="84.75" thickBot="1" x14ac:dyDescent="0.25">
      <c r="A33" s="123" t="s">
        <v>256</v>
      </c>
    </row>
    <row r="34" spans="1:1" ht="12.75" thickBot="1" x14ac:dyDescent="0.25">
      <c r="A34" s="181" t="s">
        <v>71</v>
      </c>
    </row>
    <row r="35" spans="1:1" x14ac:dyDescent="0.2">
      <c r="A35" s="195" t="s">
        <v>263</v>
      </c>
    </row>
    <row r="36" spans="1:1" ht="48.75" thickBot="1" x14ac:dyDescent="0.25">
      <c r="A36" s="196" t="s">
        <v>264</v>
      </c>
    </row>
    <row r="37" spans="1:1" ht="12" customHeight="1" x14ac:dyDescent="0.2">
      <c r="A37" s="233" t="s">
        <v>261</v>
      </c>
    </row>
    <row r="38" spans="1:1" ht="132.6" customHeight="1" thickBot="1" x14ac:dyDescent="0.25">
      <c r="A38" s="234"/>
    </row>
    <row r="39" spans="1:1" ht="22.15" customHeight="1" thickBot="1" x14ac:dyDescent="0.25">
      <c r="A39" s="182" t="s">
        <v>259</v>
      </c>
    </row>
    <row r="40" spans="1:1" ht="24" x14ac:dyDescent="0.2">
      <c r="A40" s="194" t="s">
        <v>257</v>
      </c>
    </row>
    <row r="41" spans="1:1" ht="24" x14ac:dyDescent="0.2">
      <c r="A41" s="194" t="s">
        <v>258</v>
      </c>
    </row>
    <row r="42" spans="1:1" ht="24.75" thickBot="1" x14ac:dyDescent="0.25">
      <c r="A42" s="193" t="s">
        <v>262</v>
      </c>
    </row>
    <row r="43" spans="1:1" ht="12.75" thickBot="1" x14ac:dyDescent="0.25">
      <c r="A43" s="125" t="s">
        <v>70</v>
      </c>
    </row>
    <row r="44" spans="1:1" ht="60" x14ac:dyDescent="0.2">
      <c r="A44" s="112" t="s">
        <v>235</v>
      </c>
    </row>
  </sheetData>
  <mergeCells count="2">
    <mergeCell ref="A1:A2"/>
    <mergeCell ref="A37:A38"/>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000"/>
  </sheetPr>
  <dimension ref="A1:N44"/>
  <sheetViews>
    <sheetView zoomScale="80" zoomScaleNormal="80" workbookViewId="0">
      <selection activeCell="M1" sqref="M1:M1048576"/>
    </sheetView>
  </sheetViews>
  <sheetFormatPr defaultColWidth="9" defaultRowHeight="12" x14ac:dyDescent="0.2"/>
  <cols>
    <col min="1" max="1" width="71.85546875" style="48" customWidth="1"/>
    <col min="2" max="8" width="9" style="48" hidden="1" customWidth="1"/>
    <col min="9" max="12" width="0" style="48" hidden="1" customWidth="1"/>
    <col min="13" max="16384" width="9" style="48"/>
  </cols>
  <sheetData>
    <row r="1" spans="1:14" s="51" customFormat="1" ht="12" customHeight="1" x14ac:dyDescent="0.2">
      <c r="A1" s="232" t="s">
        <v>82</v>
      </c>
    </row>
    <row r="2" spans="1:14" s="51" customFormat="1" x14ac:dyDescent="0.2">
      <c r="A2" s="232"/>
    </row>
    <row r="3" spans="1:14" s="51" customFormat="1" x14ac:dyDescent="0.2">
      <c r="A3" s="160" t="s">
        <v>114</v>
      </c>
    </row>
    <row r="4" spans="1:14" s="53" customFormat="1" x14ac:dyDescent="0.2">
      <c r="A4" s="122" t="s">
        <v>100</v>
      </c>
    </row>
    <row r="5" spans="1:14" s="53" customFormat="1" x14ac:dyDescent="0.2">
      <c r="A5" s="98" t="s">
        <v>64</v>
      </c>
      <c r="B5" s="187" t="e">
        <f>'Отдыхай катай| FIT15'!B5</f>
        <v>#REF!</v>
      </c>
      <c r="C5" s="187" t="e">
        <f>'Отдыхай катай| FIT15'!C5</f>
        <v>#REF!</v>
      </c>
      <c r="D5" s="187" t="e">
        <f>'Отдыхай катай| FIT15'!D5</f>
        <v>#REF!</v>
      </c>
      <c r="E5" s="187" t="e">
        <f>'Отдыхай катай| FIT15'!E5</f>
        <v>#REF!</v>
      </c>
      <c r="F5" s="187" t="e">
        <f>'Отдыхай катай| FIT15'!F5</f>
        <v>#REF!</v>
      </c>
      <c r="G5" s="187" t="e">
        <f>'Отдыхай катай| FIT15'!G5</f>
        <v>#REF!</v>
      </c>
      <c r="H5" s="187" t="e">
        <f>'Отдыхай катай| FIT15'!H5</f>
        <v>#REF!</v>
      </c>
      <c r="I5" s="187" t="e">
        <f>'Отдыхай катай| FIT15'!I5</f>
        <v>#REF!</v>
      </c>
      <c r="J5" s="187" t="e">
        <f>'Отдыхай катай| FIT15'!J5</f>
        <v>#REF!</v>
      </c>
      <c r="K5" s="187" t="e">
        <f>'Отдыхай катай| FIT15'!K5</f>
        <v>#REF!</v>
      </c>
      <c r="L5" s="187" t="e">
        <f>'Отдыхай катай| FIT15'!L5</f>
        <v>#REF!</v>
      </c>
      <c r="M5" s="187" t="e">
        <f>'Отдыхай катай| FIT15'!M5</f>
        <v>#REF!</v>
      </c>
      <c r="N5" s="187" t="e">
        <f>'Отдыхай катай| FIT15'!N5</f>
        <v>#REF!</v>
      </c>
    </row>
    <row r="6" spans="1:14" s="53" customFormat="1" x14ac:dyDescent="0.2">
      <c r="A6" s="98"/>
      <c r="B6" s="187" t="e">
        <f>'Отдыхай катай| FIT15'!B6</f>
        <v>#REF!</v>
      </c>
      <c r="C6" s="187" t="e">
        <f>'Отдыхай катай| FIT15'!C6</f>
        <v>#REF!</v>
      </c>
      <c r="D6" s="187" t="e">
        <f>'Отдыхай катай| FIT15'!D6</f>
        <v>#REF!</v>
      </c>
      <c r="E6" s="187" t="e">
        <f>'Отдыхай катай| FIT15'!E6</f>
        <v>#REF!</v>
      </c>
      <c r="F6" s="187" t="e">
        <f>'Отдыхай катай| FIT15'!F6</f>
        <v>#REF!</v>
      </c>
      <c r="G6" s="187" t="e">
        <f>'Отдыхай катай| FIT15'!G6</f>
        <v>#REF!</v>
      </c>
      <c r="H6" s="187" t="e">
        <f>'Отдыхай катай| FIT15'!H6</f>
        <v>#REF!</v>
      </c>
      <c r="I6" s="187" t="e">
        <f>'Отдыхай катай| FIT15'!I6</f>
        <v>#REF!</v>
      </c>
      <c r="J6" s="187" t="e">
        <f>'Отдыхай катай| FIT15'!J6</f>
        <v>#REF!</v>
      </c>
      <c r="K6" s="187" t="e">
        <f>'Отдыхай катай| FIT15'!K6</f>
        <v>#REF!</v>
      </c>
      <c r="L6" s="187" t="e">
        <f>'Отдыхай катай| FIT15'!L6</f>
        <v>#REF!</v>
      </c>
      <c r="M6" s="187" t="e">
        <f>'Отдыхай катай| FIT15'!M6</f>
        <v>#REF!</v>
      </c>
      <c r="N6" s="187" t="e">
        <f>'Отдыхай катай| FIT15'!N6</f>
        <v>#REF!</v>
      </c>
    </row>
    <row r="7" spans="1:14" s="53" customFormat="1" x14ac:dyDescent="0.2">
      <c r="A7" s="42" t="s">
        <v>83</v>
      </c>
      <c r="B7" s="87"/>
      <c r="C7" s="87"/>
      <c r="D7" s="87"/>
      <c r="E7" s="87"/>
      <c r="F7" s="87"/>
      <c r="G7" s="87"/>
      <c r="H7" s="87"/>
      <c r="I7" s="87"/>
      <c r="J7" s="87"/>
      <c r="K7" s="87"/>
      <c r="L7" s="87"/>
      <c r="M7" s="87"/>
      <c r="N7" s="87"/>
    </row>
    <row r="8" spans="1:14" s="53" customFormat="1" x14ac:dyDescent="0.2">
      <c r="A8" s="88">
        <v>1</v>
      </c>
      <c r="B8" s="42" t="e">
        <f>ROUNDUP('Отдыхай катай| FIT15'!B8*0.87,)+25</f>
        <v>#REF!</v>
      </c>
      <c r="C8" s="42" t="e">
        <f>ROUNDUP('Отдыхай катай| FIT15'!C8*0.87,)+25</f>
        <v>#REF!</v>
      </c>
      <c r="D8" s="42" t="e">
        <f>ROUNDUP('Отдыхай катай| FIT15'!D8*0.87,)+25</f>
        <v>#REF!</v>
      </c>
      <c r="E8" s="42" t="e">
        <f>ROUNDUP('Отдыхай катай| FIT15'!E8*0.87,)+25</f>
        <v>#REF!</v>
      </c>
      <c r="F8" s="42" t="e">
        <f>ROUNDUP('Отдыхай катай| FIT15'!F8*0.87,)+25</f>
        <v>#REF!</v>
      </c>
      <c r="G8" s="42" t="e">
        <f>ROUNDUP('Отдыхай катай| FIT15'!G8*0.87,)+25</f>
        <v>#REF!</v>
      </c>
      <c r="H8" s="42" t="e">
        <f>ROUNDUP('Отдыхай катай| FIT15'!H8*0.87,)+25</f>
        <v>#REF!</v>
      </c>
      <c r="I8" s="42" t="e">
        <f>ROUNDUP('Отдыхай катай| FIT15'!I8*0.87,)+25</f>
        <v>#REF!</v>
      </c>
      <c r="J8" s="42" t="e">
        <f>ROUNDUP('Отдыхай катай| FIT15'!J8*0.87,)+25</f>
        <v>#REF!</v>
      </c>
      <c r="K8" s="42" t="e">
        <f>ROUNDUP('Отдыхай катай| FIT15'!K8*0.87,)+25</f>
        <v>#REF!</v>
      </c>
      <c r="L8" s="42" t="e">
        <f>ROUNDUP('Отдыхай катай| FIT15'!L8*0.87,)+25</f>
        <v>#REF!</v>
      </c>
      <c r="M8" s="42" t="e">
        <f>ROUNDUP('Отдыхай катай| FIT15'!M8*0.87,)+25</f>
        <v>#REF!</v>
      </c>
      <c r="N8" s="42" t="e">
        <f>ROUNDUP('Отдыхай катай| FIT15'!N8*0.87,)+25</f>
        <v>#REF!</v>
      </c>
    </row>
    <row r="9" spans="1:14" s="53" customFormat="1" x14ac:dyDescent="0.2">
      <c r="A9" s="88">
        <v>2</v>
      </c>
      <c r="B9" s="42" t="e">
        <f>ROUNDUP('Отдыхай катай| FIT15'!B9*0.87,)+25</f>
        <v>#REF!</v>
      </c>
      <c r="C9" s="42" t="e">
        <f>ROUNDUP('Отдыхай катай| FIT15'!C9*0.87,)+25</f>
        <v>#REF!</v>
      </c>
      <c r="D9" s="42" t="e">
        <f>ROUNDUP('Отдыхай катай| FIT15'!D9*0.87,)+25</f>
        <v>#REF!</v>
      </c>
      <c r="E9" s="42" t="e">
        <f>ROUNDUP('Отдыхай катай| FIT15'!E9*0.87,)+25</f>
        <v>#REF!</v>
      </c>
      <c r="F9" s="42" t="e">
        <f>ROUNDUP('Отдыхай катай| FIT15'!F9*0.87,)+25</f>
        <v>#REF!</v>
      </c>
      <c r="G9" s="42" t="e">
        <f>ROUNDUP('Отдыхай катай| FIT15'!G9*0.87,)+25</f>
        <v>#REF!</v>
      </c>
      <c r="H9" s="42" t="e">
        <f>ROUNDUP('Отдыхай катай| FIT15'!H9*0.87,)+25</f>
        <v>#REF!</v>
      </c>
      <c r="I9" s="42" t="e">
        <f>ROUNDUP('Отдыхай катай| FIT15'!I9*0.87,)+25</f>
        <v>#REF!</v>
      </c>
      <c r="J9" s="42" t="e">
        <f>ROUNDUP('Отдыхай катай| FIT15'!J9*0.87,)+25</f>
        <v>#REF!</v>
      </c>
      <c r="K9" s="42" t="e">
        <f>ROUNDUP('Отдыхай катай| FIT15'!K9*0.87,)+25</f>
        <v>#REF!</v>
      </c>
      <c r="L9" s="42" t="e">
        <f>ROUNDUP('Отдыхай катай| FIT15'!L9*0.87,)+25</f>
        <v>#REF!</v>
      </c>
      <c r="M9" s="42" t="e">
        <f>ROUNDUP('Отдыхай катай| FIT15'!M9*0.87,)+25</f>
        <v>#REF!</v>
      </c>
      <c r="N9" s="42" t="e">
        <f>ROUNDUP('Отдыхай катай| FIT15'!N9*0.87,)+25</f>
        <v>#REF!</v>
      </c>
    </row>
    <row r="10" spans="1:14" s="53" customFormat="1" x14ac:dyDescent="0.2">
      <c r="A10" s="42" t="s">
        <v>234</v>
      </c>
      <c r="B10" s="42"/>
      <c r="C10" s="42"/>
      <c r="D10" s="42"/>
      <c r="E10" s="42"/>
      <c r="F10" s="42"/>
      <c r="G10" s="42"/>
      <c r="H10" s="42"/>
      <c r="I10" s="42"/>
      <c r="J10" s="42"/>
      <c r="K10" s="42"/>
      <c r="L10" s="42"/>
      <c r="M10" s="42"/>
      <c r="N10" s="42"/>
    </row>
    <row r="11" spans="1:14" s="53" customFormat="1" x14ac:dyDescent="0.2">
      <c r="A11" s="180">
        <v>1</v>
      </c>
      <c r="B11" s="42" t="e">
        <f>ROUNDUP('Отдыхай катай| FIT15'!B11*0.87,)+25</f>
        <v>#REF!</v>
      </c>
      <c r="C11" s="42" t="e">
        <f>ROUNDUP('Отдыхай катай| FIT15'!C11*0.87,)+25</f>
        <v>#REF!</v>
      </c>
      <c r="D11" s="42" t="e">
        <f>ROUNDUP('Отдыхай катай| FIT15'!D11*0.87,)+25</f>
        <v>#REF!</v>
      </c>
      <c r="E11" s="42" t="e">
        <f>ROUNDUP('Отдыхай катай| FIT15'!E11*0.87,)+25</f>
        <v>#REF!</v>
      </c>
      <c r="F11" s="42" t="e">
        <f>ROUNDUP('Отдыхай катай| FIT15'!F11*0.87,)+25</f>
        <v>#REF!</v>
      </c>
      <c r="G11" s="42" t="e">
        <f>ROUNDUP('Отдыхай катай| FIT15'!G11*0.87,)+25</f>
        <v>#REF!</v>
      </c>
      <c r="H11" s="42" t="e">
        <f>ROUNDUP('Отдыхай катай| FIT15'!H11*0.87,)+25</f>
        <v>#REF!</v>
      </c>
      <c r="I11" s="42" t="e">
        <f>ROUNDUP('Отдыхай катай| FIT15'!I11*0.87,)+25</f>
        <v>#REF!</v>
      </c>
      <c r="J11" s="42" t="e">
        <f>ROUNDUP('Отдыхай катай| FIT15'!J11*0.87,)+25</f>
        <v>#REF!</v>
      </c>
      <c r="K11" s="42" t="e">
        <f>ROUNDUP('Отдыхай катай| FIT15'!K11*0.87,)+25</f>
        <v>#REF!</v>
      </c>
      <c r="L11" s="42" t="e">
        <f>ROUNDUP('Отдыхай катай| FIT15'!L11*0.87,)+25</f>
        <v>#REF!</v>
      </c>
      <c r="M11" s="42" t="e">
        <f>ROUNDUP('Отдыхай катай| FIT15'!M11*0.87,)+25</f>
        <v>#REF!</v>
      </c>
      <c r="N11" s="42" t="e">
        <f>ROUNDUP('Отдыхай катай| FIT15'!N11*0.87,)+25</f>
        <v>#REF!</v>
      </c>
    </row>
    <row r="12" spans="1:14" s="53" customFormat="1" x14ac:dyDescent="0.2">
      <c r="A12" s="180">
        <v>2</v>
      </c>
      <c r="B12" s="42" t="e">
        <f>ROUNDUP('Отдыхай катай| FIT15'!B12*0.87,)+25</f>
        <v>#REF!</v>
      </c>
      <c r="C12" s="42" t="e">
        <f>ROUNDUP('Отдыхай катай| FIT15'!C12*0.87,)+25</f>
        <v>#REF!</v>
      </c>
      <c r="D12" s="42" t="e">
        <f>ROUNDUP('Отдыхай катай| FIT15'!D12*0.87,)+25</f>
        <v>#REF!</v>
      </c>
      <c r="E12" s="42" t="e">
        <f>ROUNDUP('Отдыхай катай| FIT15'!E12*0.87,)+25</f>
        <v>#REF!</v>
      </c>
      <c r="F12" s="42" t="e">
        <f>ROUNDUP('Отдыхай катай| FIT15'!F12*0.87,)+25</f>
        <v>#REF!</v>
      </c>
      <c r="G12" s="42" t="e">
        <f>ROUNDUP('Отдыхай катай| FIT15'!G12*0.87,)+25</f>
        <v>#REF!</v>
      </c>
      <c r="H12" s="42" t="e">
        <f>ROUNDUP('Отдыхай катай| FIT15'!H12*0.87,)+25</f>
        <v>#REF!</v>
      </c>
      <c r="I12" s="42" t="e">
        <f>ROUNDUP('Отдыхай катай| FIT15'!I12*0.87,)+25</f>
        <v>#REF!</v>
      </c>
      <c r="J12" s="42" t="e">
        <f>ROUNDUP('Отдыхай катай| FIT15'!J12*0.87,)+25</f>
        <v>#REF!</v>
      </c>
      <c r="K12" s="42" t="e">
        <f>ROUNDUP('Отдыхай катай| FIT15'!K12*0.87,)+25</f>
        <v>#REF!</v>
      </c>
      <c r="L12" s="42" t="e">
        <f>ROUNDUP('Отдыхай катай| FIT15'!L12*0.87,)+25</f>
        <v>#REF!</v>
      </c>
      <c r="M12" s="42" t="e">
        <f>ROUNDUP('Отдыхай катай| FIT15'!M12*0.87,)+25</f>
        <v>#REF!</v>
      </c>
      <c r="N12" s="42" t="e">
        <f>ROUNDUP('Отдыхай катай| FIT15'!N12*0.87,)+25</f>
        <v>#REF!</v>
      </c>
    </row>
    <row r="13" spans="1:14" s="53" customFormat="1" x14ac:dyDescent="0.2">
      <c r="A13" s="42" t="s">
        <v>84</v>
      </c>
      <c r="B13" s="42"/>
      <c r="C13" s="42"/>
      <c r="D13" s="42"/>
      <c r="E13" s="42"/>
      <c r="F13" s="42"/>
      <c r="G13" s="42"/>
      <c r="H13" s="42"/>
      <c r="I13" s="42"/>
      <c r="J13" s="42"/>
      <c r="K13" s="42"/>
      <c r="L13" s="42"/>
      <c r="M13" s="42"/>
      <c r="N13" s="42"/>
    </row>
    <row r="14" spans="1:14" s="53" customFormat="1" x14ac:dyDescent="0.2">
      <c r="A14" s="88">
        <f>A8</f>
        <v>1</v>
      </c>
      <c r="B14" s="42" t="e">
        <f>ROUNDUP('Отдыхай катай| FIT15'!B14*0.87,)+25</f>
        <v>#REF!</v>
      </c>
      <c r="C14" s="42" t="e">
        <f>ROUNDUP('Отдыхай катай| FIT15'!C14*0.87,)+25</f>
        <v>#REF!</v>
      </c>
      <c r="D14" s="42" t="e">
        <f>ROUNDUP('Отдыхай катай| FIT15'!D14*0.87,)+25</f>
        <v>#REF!</v>
      </c>
      <c r="E14" s="42" t="e">
        <f>ROUNDUP('Отдыхай катай| FIT15'!E14*0.87,)+25</f>
        <v>#REF!</v>
      </c>
      <c r="F14" s="42" t="e">
        <f>ROUNDUP('Отдыхай катай| FIT15'!F14*0.87,)+25</f>
        <v>#REF!</v>
      </c>
      <c r="G14" s="42" t="e">
        <f>ROUNDUP('Отдыхай катай| FIT15'!G14*0.87,)+25</f>
        <v>#REF!</v>
      </c>
      <c r="H14" s="42" t="e">
        <f>ROUNDUP('Отдыхай катай| FIT15'!H14*0.87,)+25</f>
        <v>#REF!</v>
      </c>
      <c r="I14" s="42" t="e">
        <f>ROUNDUP('Отдыхай катай| FIT15'!I14*0.87,)+25</f>
        <v>#REF!</v>
      </c>
      <c r="J14" s="42" t="e">
        <f>ROUNDUP('Отдыхай катай| FIT15'!J14*0.87,)+25</f>
        <v>#REF!</v>
      </c>
      <c r="K14" s="42" t="e">
        <f>ROUNDUP('Отдыхай катай| FIT15'!K14*0.87,)+25</f>
        <v>#REF!</v>
      </c>
      <c r="L14" s="42" t="e">
        <f>ROUNDUP('Отдыхай катай| FIT15'!L14*0.87,)+25</f>
        <v>#REF!</v>
      </c>
      <c r="M14" s="42" t="e">
        <f>ROUNDUP('Отдыхай катай| FIT15'!M14*0.87,)+25</f>
        <v>#REF!</v>
      </c>
      <c r="N14" s="42" t="e">
        <f>ROUNDUP('Отдыхай катай| FIT15'!N14*0.87,)+25</f>
        <v>#REF!</v>
      </c>
    </row>
    <row r="15" spans="1:14" s="53" customFormat="1" x14ac:dyDescent="0.2">
      <c r="A15" s="88">
        <f>A9</f>
        <v>2</v>
      </c>
      <c r="B15" s="42" t="e">
        <f>ROUNDUP('Отдыхай катай| FIT15'!B15*0.87,)+25</f>
        <v>#REF!</v>
      </c>
      <c r="C15" s="42" t="e">
        <f>ROUNDUP('Отдыхай катай| FIT15'!C15*0.87,)+25</f>
        <v>#REF!</v>
      </c>
      <c r="D15" s="42" t="e">
        <f>ROUNDUP('Отдыхай катай| FIT15'!D15*0.87,)+25</f>
        <v>#REF!</v>
      </c>
      <c r="E15" s="42" t="e">
        <f>ROUNDUP('Отдыхай катай| FIT15'!E15*0.87,)+25</f>
        <v>#REF!</v>
      </c>
      <c r="F15" s="42" t="e">
        <f>ROUNDUP('Отдыхай катай| FIT15'!F15*0.87,)+25</f>
        <v>#REF!</v>
      </c>
      <c r="G15" s="42" t="e">
        <f>ROUNDUP('Отдыхай катай| FIT15'!G15*0.87,)+25</f>
        <v>#REF!</v>
      </c>
      <c r="H15" s="42" t="e">
        <f>ROUNDUP('Отдыхай катай| FIT15'!H15*0.87,)+25</f>
        <v>#REF!</v>
      </c>
      <c r="I15" s="42" t="e">
        <f>ROUNDUP('Отдыхай катай| FIT15'!I15*0.87,)+25</f>
        <v>#REF!</v>
      </c>
      <c r="J15" s="42" t="e">
        <f>ROUNDUP('Отдыхай катай| FIT15'!J15*0.87,)+25</f>
        <v>#REF!</v>
      </c>
      <c r="K15" s="42" t="e">
        <f>ROUNDUP('Отдыхай катай| FIT15'!K15*0.87,)+25</f>
        <v>#REF!</v>
      </c>
      <c r="L15" s="42" t="e">
        <f>ROUNDUP('Отдыхай катай| FIT15'!L15*0.87,)+25</f>
        <v>#REF!</v>
      </c>
      <c r="M15" s="42" t="e">
        <f>ROUNDUP('Отдыхай катай| FIT15'!M15*0.87,)+25</f>
        <v>#REF!</v>
      </c>
      <c r="N15" s="42" t="e">
        <f>ROUNDUP('Отдыхай катай| FIT15'!N15*0.87,)+25</f>
        <v>#REF!</v>
      </c>
    </row>
    <row r="16" spans="1:14" s="53" customFormat="1" x14ac:dyDescent="0.2">
      <c r="A16" s="42" t="s">
        <v>85</v>
      </c>
      <c r="B16" s="42"/>
      <c r="C16" s="42"/>
      <c r="D16" s="42"/>
      <c r="E16" s="42"/>
      <c r="F16" s="42"/>
      <c r="G16" s="42"/>
      <c r="H16" s="42"/>
      <c r="I16" s="42"/>
      <c r="J16" s="42"/>
      <c r="K16" s="42"/>
      <c r="L16" s="42"/>
      <c r="M16" s="42"/>
      <c r="N16" s="42"/>
    </row>
    <row r="17" spans="1:14" s="53" customFormat="1" x14ac:dyDescent="0.2">
      <c r="A17" s="88">
        <f>A8</f>
        <v>1</v>
      </c>
      <c r="B17" s="42" t="e">
        <f>ROUNDUP('Отдыхай катай| FIT15'!B17*0.87,)+25</f>
        <v>#REF!</v>
      </c>
      <c r="C17" s="42" t="e">
        <f>ROUNDUP('Отдыхай катай| FIT15'!C17*0.87,)+25</f>
        <v>#REF!</v>
      </c>
      <c r="D17" s="42" t="e">
        <f>ROUNDUP('Отдыхай катай| FIT15'!D17*0.87,)+25</f>
        <v>#REF!</v>
      </c>
      <c r="E17" s="42" t="e">
        <f>ROUNDUP('Отдыхай катай| FIT15'!E17*0.87,)+25</f>
        <v>#REF!</v>
      </c>
      <c r="F17" s="42" t="e">
        <f>ROUNDUP('Отдыхай катай| FIT15'!F17*0.87,)+25</f>
        <v>#REF!</v>
      </c>
      <c r="G17" s="42" t="e">
        <f>ROUNDUP('Отдыхай катай| FIT15'!G17*0.87,)+25</f>
        <v>#REF!</v>
      </c>
      <c r="H17" s="42" t="e">
        <f>ROUNDUP('Отдыхай катай| FIT15'!H17*0.87,)+25</f>
        <v>#REF!</v>
      </c>
      <c r="I17" s="42" t="e">
        <f>ROUNDUP('Отдыхай катай| FIT15'!I17*0.87,)+25</f>
        <v>#REF!</v>
      </c>
      <c r="J17" s="42" t="e">
        <f>ROUNDUP('Отдыхай катай| FIT15'!J17*0.87,)+25</f>
        <v>#REF!</v>
      </c>
      <c r="K17" s="42" t="e">
        <f>ROUNDUP('Отдыхай катай| FIT15'!K17*0.87,)+25</f>
        <v>#REF!</v>
      </c>
      <c r="L17" s="42" t="e">
        <f>ROUNDUP('Отдыхай катай| FIT15'!L17*0.87,)+25</f>
        <v>#REF!</v>
      </c>
      <c r="M17" s="42" t="e">
        <f>ROUNDUP('Отдыхай катай| FIT15'!M17*0.87,)+25</f>
        <v>#REF!</v>
      </c>
      <c r="N17" s="42" t="e">
        <f>ROUNDUP('Отдыхай катай| FIT15'!N17*0.87,)+25</f>
        <v>#REF!</v>
      </c>
    </row>
    <row r="18" spans="1:14" s="53" customFormat="1" x14ac:dyDescent="0.2">
      <c r="A18" s="88">
        <f>A9</f>
        <v>2</v>
      </c>
      <c r="B18" s="42" t="e">
        <f>ROUNDUP('Отдыхай катай| FIT15'!B18*0.87,)+25</f>
        <v>#REF!</v>
      </c>
      <c r="C18" s="42" t="e">
        <f>ROUNDUP('Отдыхай катай| FIT15'!C18*0.87,)+25</f>
        <v>#REF!</v>
      </c>
      <c r="D18" s="42" t="e">
        <f>ROUNDUP('Отдыхай катай| FIT15'!D18*0.87,)+25</f>
        <v>#REF!</v>
      </c>
      <c r="E18" s="42" t="e">
        <f>ROUNDUP('Отдыхай катай| FIT15'!E18*0.87,)+25</f>
        <v>#REF!</v>
      </c>
      <c r="F18" s="42" t="e">
        <f>ROUNDUP('Отдыхай катай| FIT15'!F18*0.87,)+25</f>
        <v>#REF!</v>
      </c>
      <c r="G18" s="42" t="e">
        <f>ROUNDUP('Отдыхай катай| FIT15'!G18*0.87,)+25</f>
        <v>#REF!</v>
      </c>
      <c r="H18" s="42" t="e">
        <f>ROUNDUP('Отдыхай катай| FIT15'!H18*0.87,)+25</f>
        <v>#REF!</v>
      </c>
      <c r="I18" s="42" t="e">
        <f>ROUNDUP('Отдыхай катай| FIT15'!I18*0.87,)+25</f>
        <v>#REF!</v>
      </c>
      <c r="J18" s="42" t="e">
        <f>ROUNDUP('Отдыхай катай| FIT15'!J18*0.87,)+25</f>
        <v>#REF!</v>
      </c>
      <c r="K18" s="42" t="e">
        <f>ROUNDUP('Отдыхай катай| FIT15'!K18*0.87,)+25</f>
        <v>#REF!</v>
      </c>
      <c r="L18" s="42" t="e">
        <f>ROUNDUP('Отдыхай катай| FIT15'!L18*0.87,)+25</f>
        <v>#REF!</v>
      </c>
      <c r="M18" s="42" t="e">
        <f>ROUNDUP('Отдыхай катай| FIT15'!M18*0.87,)+25</f>
        <v>#REF!</v>
      </c>
      <c r="N18" s="42" t="e">
        <f>ROUNDUP('Отдыхай катай| FIT15'!N18*0.87,)+25</f>
        <v>#REF!</v>
      </c>
    </row>
    <row r="19" spans="1:14" s="53" customFormat="1" x14ac:dyDescent="0.2">
      <c r="A19" s="42" t="s">
        <v>86</v>
      </c>
      <c r="B19" s="42"/>
      <c r="C19" s="42"/>
      <c r="D19" s="42"/>
      <c r="E19" s="42"/>
      <c r="F19" s="42"/>
      <c r="G19" s="42"/>
      <c r="H19" s="42"/>
      <c r="I19" s="42"/>
      <c r="J19" s="42"/>
      <c r="K19" s="42"/>
      <c r="L19" s="42"/>
      <c r="M19" s="42"/>
      <c r="N19" s="42"/>
    </row>
    <row r="20" spans="1:14" s="53" customFormat="1" x14ac:dyDescent="0.2">
      <c r="A20" s="88">
        <v>1</v>
      </c>
      <c r="B20" s="42" t="e">
        <f>ROUNDUP('Отдыхай катай| FIT15'!B20*0.87,)+25</f>
        <v>#REF!</v>
      </c>
      <c r="C20" s="42" t="e">
        <f>ROUNDUP('Отдыхай катай| FIT15'!C20*0.87,)+25</f>
        <v>#REF!</v>
      </c>
      <c r="D20" s="42" t="e">
        <f>ROUNDUP('Отдыхай катай| FIT15'!D20*0.87,)+25</f>
        <v>#REF!</v>
      </c>
      <c r="E20" s="42" t="e">
        <f>ROUNDUP('Отдыхай катай| FIT15'!E20*0.87,)+25</f>
        <v>#REF!</v>
      </c>
      <c r="F20" s="42" t="e">
        <f>ROUNDUP('Отдыхай катай| FIT15'!F20*0.87,)+25</f>
        <v>#REF!</v>
      </c>
      <c r="G20" s="42" t="e">
        <f>ROUNDUP('Отдыхай катай| FIT15'!G20*0.87,)+25</f>
        <v>#REF!</v>
      </c>
      <c r="H20" s="42" t="e">
        <f>ROUNDUP('Отдыхай катай| FIT15'!H20*0.87,)+25</f>
        <v>#REF!</v>
      </c>
      <c r="I20" s="42" t="e">
        <f>ROUNDUP('Отдыхай катай| FIT15'!I20*0.87,)+25</f>
        <v>#REF!</v>
      </c>
      <c r="J20" s="42" t="e">
        <f>ROUNDUP('Отдыхай катай| FIT15'!J20*0.87,)+25</f>
        <v>#REF!</v>
      </c>
      <c r="K20" s="42" t="e">
        <f>ROUNDUP('Отдыхай катай| FIT15'!K20*0.87,)+25</f>
        <v>#REF!</v>
      </c>
      <c r="L20" s="42" t="e">
        <f>ROUNDUP('Отдыхай катай| FIT15'!L20*0.87,)+25</f>
        <v>#REF!</v>
      </c>
      <c r="M20" s="42" t="e">
        <f>ROUNDUP('Отдыхай катай| FIT15'!M20*0.87,)+25</f>
        <v>#REF!</v>
      </c>
      <c r="N20" s="42" t="e">
        <f>ROUNDUP('Отдыхай катай| FIT15'!N20*0.87,)+25</f>
        <v>#REF!</v>
      </c>
    </row>
    <row r="21" spans="1:14" s="53" customFormat="1" x14ac:dyDescent="0.2">
      <c r="A21" s="88">
        <v>2</v>
      </c>
      <c r="B21" s="42" t="e">
        <f>ROUNDUP('Отдыхай катай| FIT15'!B21*0.87,)+25</f>
        <v>#REF!</v>
      </c>
      <c r="C21" s="42" t="e">
        <f>ROUNDUP('Отдыхай катай| FIT15'!C21*0.87,)+25</f>
        <v>#REF!</v>
      </c>
      <c r="D21" s="42" t="e">
        <f>ROUNDUP('Отдыхай катай| FIT15'!D21*0.87,)+25</f>
        <v>#REF!</v>
      </c>
      <c r="E21" s="42" t="e">
        <f>ROUNDUP('Отдыхай катай| FIT15'!E21*0.87,)+25</f>
        <v>#REF!</v>
      </c>
      <c r="F21" s="42" t="e">
        <f>ROUNDUP('Отдыхай катай| FIT15'!F21*0.87,)+25</f>
        <v>#REF!</v>
      </c>
      <c r="G21" s="42" t="e">
        <f>ROUNDUP('Отдыхай катай| FIT15'!G21*0.87,)+25</f>
        <v>#REF!</v>
      </c>
      <c r="H21" s="42" t="e">
        <f>ROUNDUP('Отдыхай катай| FIT15'!H21*0.87,)+25</f>
        <v>#REF!</v>
      </c>
      <c r="I21" s="42" t="e">
        <f>ROUNDUP('Отдыхай катай| FIT15'!I21*0.87,)+25</f>
        <v>#REF!</v>
      </c>
      <c r="J21" s="42" t="e">
        <f>ROUNDUP('Отдыхай катай| FIT15'!J21*0.87,)+25</f>
        <v>#REF!</v>
      </c>
      <c r="K21" s="42" t="e">
        <f>ROUNDUP('Отдыхай катай| FIT15'!K21*0.87,)+25</f>
        <v>#REF!</v>
      </c>
      <c r="L21" s="42" t="e">
        <f>ROUNDUP('Отдыхай катай| FIT15'!L21*0.87,)+25</f>
        <v>#REF!</v>
      </c>
      <c r="M21" s="42" t="e">
        <f>ROUNDUP('Отдыхай катай| FIT15'!M21*0.87,)+25</f>
        <v>#REF!</v>
      </c>
      <c r="N21" s="42" t="e">
        <f>ROUNDUP('Отдыхай катай| FIT15'!N21*0.87,)+25</f>
        <v>#REF!</v>
      </c>
    </row>
    <row r="22" spans="1:14" s="53" customFormat="1" x14ac:dyDescent="0.2">
      <c r="A22" s="42" t="s">
        <v>87</v>
      </c>
      <c r="B22" s="42"/>
      <c r="C22" s="42"/>
      <c r="D22" s="42"/>
      <c r="E22" s="42"/>
      <c r="F22" s="42"/>
      <c r="G22" s="42"/>
      <c r="H22" s="42"/>
      <c r="I22" s="42"/>
      <c r="J22" s="42"/>
      <c r="K22" s="42"/>
      <c r="L22" s="42"/>
      <c r="M22" s="42"/>
      <c r="N22" s="42"/>
    </row>
    <row r="23" spans="1:14" s="53" customFormat="1" x14ac:dyDescent="0.2">
      <c r="A23" s="88" t="s">
        <v>88</v>
      </c>
      <c r="B23" s="42" t="e">
        <f>ROUNDUP('Отдыхай катай| FIT15'!B23*0.87,)+25</f>
        <v>#REF!</v>
      </c>
      <c r="C23" s="42" t="e">
        <f>ROUNDUP('Отдыхай катай| FIT15'!C23*0.87,)+25</f>
        <v>#REF!</v>
      </c>
      <c r="D23" s="42" t="e">
        <f>ROUNDUP('Отдыхай катай| FIT15'!D23*0.87,)+25</f>
        <v>#REF!</v>
      </c>
      <c r="E23" s="42" t="e">
        <f>ROUNDUP('Отдыхай катай| FIT15'!E23*0.87,)+25</f>
        <v>#REF!</v>
      </c>
      <c r="F23" s="42" t="e">
        <f>ROUNDUP('Отдыхай катай| FIT15'!F23*0.87,)+25</f>
        <v>#REF!</v>
      </c>
      <c r="G23" s="42" t="e">
        <f>ROUNDUP('Отдыхай катай| FIT15'!G23*0.87,)+25</f>
        <v>#REF!</v>
      </c>
      <c r="H23" s="42" t="e">
        <f>ROUNDUP('Отдыхай катай| FIT15'!H23*0.87,)+25</f>
        <v>#REF!</v>
      </c>
      <c r="I23" s="42" t="e">
        <f>ROUNDUP('Отдыхай катай| FIT15'!I23*0.87,)+25</f>
        <v>#REF!</v>
      </c>
      <c r="J23" s="42" t="e">
        <f>ROUNDUP('Отдыхай катай| FIT15'!J23*0.87,)+25</f>
        <v>#REF!</v>
      </c>
      <c r="K23" s="42" t="e">
        <f>ROUNDUP('Отдыхай катай| FIT15'!K23*0.87,)+25</f>
        <v>#REF!</v>
      </c>
      <c r="L23" s="42" t="e">
        <f>ROUNDUP('Отдыхай катай| FIT15'!L23*0.87,)+25</f>
        <v>#REF!</v>
      </c>
      <c r="M23" s="42" t="e">
        <f>ROUNDUP('Отдыхай катай| FIT15'!M23*0.87,)+25</f>
        <v>#REF!</v>
      </c>
      <c r="N23" s="42" t="e">
        <f>ROUNDUP('Отдыхай катай| FIT15'!N23*0.87,)+25</f>
        <v>#REF!</v>
      </c>
    </row>
    <row r="24" spans="1:14" s="53" customFormat="1" ht="12.75" thickBot="1" x14ac:dyDescent="0.25">
      <c r="A24" s="116"/>
    </row>
    <row r="25" spans="1:14" ht="12.75" thickBot="1" x14ac:dyDescent="0.25">
      <c r="A25" s="163" t="s">
        <v>182</v>
      </c>
    </row>
    <row r="26" spans="1:14" ht="36" x14ac:dyDescent="0.2">
      <c r="A26" s="185" t="s">
        <v>255</v>
      </c>
    </row>
    <row r="27" spans="1:14" ht="13.35" customHeight="1" x14ac:dyDescent="0.2">
      <c r="A27" s="186" t="s">
        <v>66</v>
      </c>
    </row>
    <row r="28" spans="1:14" ht="11.45" customHeight="1" x14ac:dyDescent="0.2">
      <c r="A28" s="63" t="s">
        <v>78</v>
      </c>
    </row>
    <row r="29" spans="1:14" x14ac:dyDescent="0.2">
      <c r="A29" s="43" t="s">
        <v>67</v>
      </c>
    </row>
    <row r="30" spans="1:14" x14ac:dyDescent="0.2">
      <c r="A30" s="43" t="s">
        <v>89</v>
      </c>
    </row>
    <row r="31" spans="1:14" x14ac:dyDescent="0.2">
      <c r="A31" s="43" t="s">
        <v>68</v>
      </c>
    </row>
    <row r="32" spans="1:14" ht="24" x14ac:dyDescent="0.2">
      <c r="A32" s="46" t="s">
        <v>69</v>
      </c>
    </row>
    <row r="33" spans="1:1" ht="84.75" thickBot="1" x14ac:dyDescent="0.25">
      <c r="A33" s="123" t="s">
        <v>256</v>
      </c>
    </row>
    <row r="34" spans="1:1" ht="12.75" thickBot="1" x14ac:dyDescent="0.25">
      <c r="A34" s="181" t="s">
        <v>71</v>
      </c>
    </row>
    <row r="35" spans="1:1" x14ac:dyDescent="0.2">
      <c r="A35" s="195" t="s">
        <v>263</v>
      </c>
    </row>
    <row r="36" spans="1:1" ht="48.75" thickBot="1" x14ac:dyDescent="0.25">
      <c r="A36" s="196" t="s">
        <v>264</v>
      </c>
    </row>
    <row r="37" spans="1:1" ht="12" customHeight="1" x14ac:dyDescent="0.2">
      <c r="A37" s="233" t="s">
        <v>261</v>
      </c>
    </row>
    <row r="38" spans="1:1" ht="132.6" customHeight="1" thickBot="1" x14ac:dyDescent="0.25">
      <c r="A38" s="234"/>
    </row>
    <row r="39" spans="1:1" ht="22.15" customHeight="1" thickBot="1" x14ac:dyDescent="0.25">
      <c r="A39" s="182" t="s">
        <v>259</v>
      </c>
    </row>
    <row r="40" spans="1:1" ht="24" x14ac:dyDescent="0.2">
      <c r="A40" s="194" t="s">
        <v>257</v>
      </c>
    </row>
    <row r="41" spans="1:1" ht="24" x14ac:dyDescent="0.2">
      <c r="A41" s="194" t="s">
        <v>258</v>
      </c>
    </row>
    <row r="42" spans="1:1" ht="24.75" thickBot="1" x14ac:dyDescent="0.25">
      <c r="A42" s="193" t="s">
        <v>262</v>
      </c>
    </row>
    <row r="43" spans="1:1" ht="12.75" thickBot="1" x14ac:dyDescent="0.25">
      <c r="A43" s="125" t="s">
        <v>70</v>
      </c>
    </row>
    <row r="44" spans="1:1" ht="60" x14ac:dyDescent="0.2">
      <c r="A44" s="112" t="s">
        <v>235</v>
      </c>
    </row>
  </sheetData>
  <mergeCells count="2">
    <mergeCell ref="A1:A2"/>
    <mergeCell ref="A37:A3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J73"/>
  <sheetViews>
    <sheetView zoomScale="90" zoomScaleNormal="90" workbookViewId="0">
      <pane xSplit="1" topLeftCell="B1" activePane="topRight" state="frozen"/>
      <selection pane="topRight" activeCell="B1" sqref="B1:C1048576"/>
    </sheetView>
  </sheetViews>
  <sheetFormatPr defaultColWidth="9" defaultRowHeight="12" x14ac:dyDescent="0.2"/>
  <cols>
    <col min="1" max="1" width="84.5703125" style="48" customWidth="1"/>
    <col min="2" max="16384" width="9" style="48"/>
  </cols>
  <sheetData>
    <row r="1" spans="1:10" s="51" customFormat="1" ht="12" customHeight="1" x14ac:dyDescent="0.2">
      <c r="A1" s="230" t="s">
        <v>82</v>
      </c>
    </row>
    <row r="2" spans="1:10" s="51" customFormat="1" ht="12" customHeight="1" x14ac:dyDescent="0.2">
      <c r="A2" s="230"/>
    </row>
    <row r="3" spans="1:10" s="51" customFormat="1" ht="11.1" customHeight="1" x14ac:dyDescent="0.2">
      <c r="A3" s="170" t="s">
        <v>237</v>
      </c>
    </row>
    <row r="4" spans="1:10" s="52" customFormat="1" ht="32.1" customHeight="1" x14ac:dyDescent="0.2">
      <c r="A4" s="98" t="s">
        <v>64</v>
      </c>
      <c r="B4" s="197" t="e">
        <f>'Каникулы в горах | FIT15'!B4</f>
        <v>#REF!</v>
      </c>
      <c r="C4" s="197" t="e">
        <f>'Каникулы в горах | FIT15'!C4</f>
        <v>#REF!</v>
      </c>
      <c r="D4" s="197" t="e">
        <f>'Каникулы в горах | FIT15'!D4</f>
        <v>#REF!</v>
      </c>
      <c r="E4" s="197" t="e">
        <f>'Каникулы в горах | FIT15'!E4</f>
        <v>#REF!</v>
      </c>
      <c r="F4" s="197" t="e">
        <f>'Каникулы в горах | FIT15'!F4</f>
        <v>#REF!</v>
      </c>
      <c r="G4" s="197" t="e">
        <f>'Каникулы в горах | FIT15'!G4</f>
        <v>#REF!</v>
      </c>
      <c r="H4" s="197" t="e">
        <f>'Каникулы в горах | FIT15'!H4</f>
        <v>#REF!</v>
      </c>
      <c r="I4" s="197" t="e">
        <f>'Каникулы в горах | FIT15'!I4</f>
        <v>#REF!</v>
      </c>
      <c r="J4" s="197" t="e">
        <f>'Каникулы в горах | FIT15'!J4</f>
        <v>#REF!</v>
      </c>
    </row>
    <row r="5" spans="1:10" s="53" customFormat="1" ht="21.95" customHeight="1" x14ac:dyDescent="0.2">
      <c r="A5" s="98"/>
      <c r="B5" s="197" t="e">
        <f>'Каникулы в горах | FIT15'!B5</f>
        <v>#REF!</v>
      </c>
      <c r="C5" s="197" t="e">
        <f>'Каникулы в горах | FIT15'!C5</f>
        <v>#REF!</v>
      </c>
      <c r="D5" s="197" t="e">
        <f>'Каникулы в горах | FIT15'!D5</f>
        <v>#REF!</v>
      </c>
      <c r="E5" s="197" t="e">
        <f>'Каникулы в горах | FIT15'!E5</f>
        <v>#REF!</v>
      </c>
      <c r="F5" s="197" t="e">
        <f>'Каникулы в горах | FIT15'!F5</f>
        <v>#REF!</v>
      </c>
      <c r="G5" s="197" t="e">
        <f>'Каникулы в горах | FIT15'!G5</f>
        <v>#REF!</v>
      </c>
      <c r="H5" s="197" t="e">
        <f>'Каникулы в горах | FIT15'!H5</f>
        <v>#REF!</v>
      </c>
      <c r="I5" s="197" t="e">
        <f>'Каникулы в горах | FIT15'!I5</f>
        <v>#REF!</v>
      </c>
      <c r="J5" s="197" t="e">
        <f>'Каникулы в горах | FIT15'!J5</f>
        <v>#REF!</v>
      </c>
    </row>
    <row r="6" spans="1:10" s="53" customFormat="1" x14ac:dyDescent="0.2">
      <c r="A6" s="42" t="s">
        <v>83</v>
      </c>
      <c r="B6" s="203"/>
      <c r="C6" s="203"/>
      <c r="D6" s="203"/>
      <c r="E6" s="203"/>
      <c r="F6" s="203"/>
      <c r="G6" s="203"/>
      <c r="H6" s="203"/>
      <c r="I6" s="203"/>
      <c r="J6" s="203"/>
    </row>
    <row r="7" spans="1:10" s="53" customFormat="1" x14ac:dyDescent="0.2">
      <c r="A7" s="88">
        <v>1</v>
      </c>
      <c r="B7" s="7" t="e">
        <f>'Каникулы в горах | FIT15'!B7</f>
        <v>#REF!</v>
      </c>
      <c r="C7" s="7" t="e">
        <f>'Каникулы в горах | FIT15'!C7</f>
        <v>#REF!</v>
      </c>
      <c r="D7" s="7" t="e">
        <f>'Каникулы в горах | FIT15'!D7</f>
        <v>#REF!</v>
      </c>
      <c r="E7" s="7" t="e">
        <f>'Каникулы в горах | FIT15'!E7</f>
        <v>#REF!</v>
      </c>
      <c r="F7" s="7" t="e">
        <f>'Каникулы в горах | FIT15'!F7</f>
        <v>#REF!</v>
      </c>
      <c r="G7" s="7" t="e">
        <f>'Каникулы в горах | FIT15'!G7</f>
        <v>#REF!</v>
      </c>
      <c r="H7" s="7" t="e">
        <f>'Каникулы в горах | FIT15'!H7</f>
        <v>#REF!</v>
      </c>
      <c r="I7" s="7" t="e">
        <f>'Каникулы в горах | FIT15'!I7</f>
        <v>#REF!</v>
      </c>
      <c r="J7" s="7" t="e">
        <f>'Каникулы в горах | FIT15'!J7</f>
        <v>#REF!</v>
      </c>
    </row>
    <row r="8" spans="1:10" s="53" customFormat="1" x14ac:dyDescent="0.2">
      <c r="A8" s="88">
        <v>2</v>
      </c>
      <c r="B8" s="7" t="e">
        <f>'Каникулы в горах | FIT15'!B8</f>
        <v>#REF!</v>
      </c>
      <c r="C8" s="7" t="e">
        <f>'Каникулы в горах | FIT15'!C8</f>
        <v>#REF!</v>
      </c>
      <c r="D8" s="7" t="e">
        <f>'Каникулы в горах | FIT15'!D8</f>
        <v>#REF!</v>
      </c>
      <c r="E8" s="7" t="e">
        <f>'Каникулы в горах | FIT15'!E8</f>
        <v>#REF!</v>
      </c>
      <c r="F8" s="7" t="e">
        <f>'Каникулы в горах | FIT15'!F8</f>
        <v>#REF!</v>
      </c>
      <c r="G8" s="7" t="e">
        <f>'Каникулы в горах | FIT15'!G8</f>
        <v>#REF!</v>
      </c>
      <c r="H8" s="7" t="e">
        <f>'Каникулы в горах | FIT15'!H8</f>
        <v>#REF!</v>
      </c>
      <c r="I8" s="7" t="e">
        <f>'Каникулы в горах | FIT15'!I8</f>
        <v>#REF!</v>
      </c>
      <c r="J8" s="7" t="e">
        <f>'Каникулы в горах | FIT15'!J8</f>
        <v>#REF!</v>
      </c>
    </row>
    <row r="9" spans="1:10" s="53" customFormat="1" x14ac:dyDescent="0.2">
      <c r="A9" s="42" t="s">
        <v>234</v>
      </c>
      <c r="B9" s="7"/>
      <c r="C9" s="7"/>
      <c r="D9" s="7"/>
      <c r="E9" s="7"/>
      <c r="F9" s="7"/>
      <c r="G9" s="7"/>
      <c r="H9" s="7"/>
      <c r="I9" s="7"/>
      <c r="J9" s="7"/>
    </row>
    <row r="10" spans="1:10" s="53" customFormat="1" x14ac:dyDescent="0.2">
      <c r="A10" s="180">
        <v>1</v>
      </c>
      <c r="B10" s="7" t="e">
        <f>'Каникулы в горах | FIT15'!B10</f>
        <v>#REF!</v>
      </c>
      <c r="C10" s="7" t="e">
        <f>'Каникулы в горах | FIT15'!C10</f>
        <v>#REF!</v>
      </c>
      <c r="D10" s="7" t="e">
        <f>'Каникулы в горах | FIT15'!D10</f>
        <v>#REF!</v>
      </c>
      <c r="E10" s="7" t="e">
        <f>'Каникулы в горах | FIT15'!E10</f>
        <v>#REF!</v>
      </c>
      <c r="F10" s="7" t="e">
        <f>'Каникулы в горах | FIT15'!F10</f>
        <v>#REF!</v>
      </c>
      <c r="G10" s="7" t="e">
        <f>'Каникулы в горах | FIT15'!G10</f>
        <v>#REF!</v>
      </c>
      <c r="H10" s="7" t="e">
        <f>'Каникулы в горах | FIT15'!H10</f>
        <v>#REF!</v>
      </c>
      <c r="I10" s="7" t="e">
        <f>'Каникулы в горах | FIT15'!I10</f>
        <v>#REF!</v>
      </c>
      <c r="J10" s="7" t="e">
        <f>'Каникулы в горах | FIT15'!J10</f>
        <v>#REF!</v>
      </c>
    </row>
    <row r="11" spans="1:10" s="53" customFormat="1" x14ac:dyDescent="0.2">
      <c r="A11" s="180">
        <v>2</v>
      </c>
      <c r="B11" s="7" t="e">
        <f>'Каникулы в горах | FIT15'!B11</f>
        <v>#REF!</v>
      </c>
      <c r="C11" s="7" t="e">
        <f>'Каникулы в горах | FIT15'!C11</f>
        <v>#REF!</v>
      </c>
      <c r="D11" s="7" t="e">
        <f>'Каникулы в горах | FIT15'!D11</f>
        <v>#REF!</v>
      </c>
      <c r="E11" s="7" t="e">
        <f>'Каникулы в горах | FIT15'!E11</f>
        <v>#REF!</v>
      </c>
      <c r="F11" s="7" t="e">
        <f>'Каникулы в горах | FIT15'!F11</f>
        <v>#REF!</v>
      </c>
      <c r="G11" s="7" t="e">
        <f>'Каникулы в горах | FIT15'!G11</f>
        <v>#REF!</v>
      </c>
      <c r="H11" s="7" t="e">
        <f>'Каникулы в горах | FIT15'!H11</f>
        <v>#REF!</v>
      </c>
      <c r="I11" s="7" t="e">
        <f>'Каникулы в горах | FIT15'!I11</f>
        <v>#REF!</v>
      </c>
      <c r="J11" s="7" t="e">
        <f>'Каникулы в горах | FIT15'!J11</f>
        <v>#REF!</v>
      </c>
    </row>
    <row r="12" spans="1:10" s="53" customFormat="1" x14ac:dyDescent="0.2">
      <c r="A12" s="42" t="s">
        <v>84</v>
      </c>
      <c r="B12" s="7"/>
      <c r="C12" s="7"/>
      <c r="D12" s="7"/>
      <c r="E12" s="7"/>
      <c r="F12" s="7"/>
      <c r="G12" s="7"/>
      <c r="H12" s="7"/>
      <c r="I12" s="7"/>
      <c r="J12" s="7"/>
    </row>
    <row r="13" spans="1:10" s="53" customFormat="1" x14ac:dyDescent="0.2">
      <c r="A13" s="88">
        <f>A7</f>
        <v>1</v>
      </c>
      <c r="B13" s="7" t="e">
        <f>'Каникулы в горах | FIT15'!B13</f>
        <v>#REF!</v>
      </c>
      <c r="C13" s="7" t="e">
        <f>'Каникулы в горах | FIT15'!C13</f>
        <v>#REF!</v>
      </c>
      <c r="D13" s="7" t="e">
        <f>'Каникулы в горах | FIT15'!D13</f>
        <v>#REF!</v>
      </c>
      <c r="E13" s="7" t="e">
        <f>'Каникулы в горах | FIT15'!E13</f>
        <v>#REF!</v>
      </c>
      <c r="F13" s="7" t="e">
        <f>'Каникулы в горах | FIT15'!F13</f>
        <v>#REF!</v>
      </c>
      <c r="G13" s="7" t="e">
        <f>'Каникулы в горах | FIT15'!G13</f>
        <v>#REF!</v>
      </c>
      <c r="H13" s="7" t="e">
        <f>'Каникулы в горах | FIT15'!H13</f>
        <v>#REF!</v>
      </c>
      <c r="I13" s="7" t="e">
        <f>'Каникулы в горах | FIT15'!I13</f>
        <v>#REF!</v>
      </c>
      <c r="J13" s="7" t="e">
        <f>'Каникулы в горах | FIT15'!J13</f>
        <v>#REF!</v>
      </c>
    </row>
    <row r="14" spans="1:10" s="53" customFormat="1" x14ac:dyDescent="0.2">
      <c r="A14" s="88">
        <f>A8</f>
        <v>2</v>
      </c>
      <c r="B14" s="7" t="e">
        <f>'Каникулы в горах | FIT15'!B14</f>
        <v>#REF!</v>
      </c>
      <c r="C14" s="7" t="e">
        <f>'Каникулы в горах | FIT15'!C14</f>
        <v>#REF!</v>
      </c>
      <c r="D14" s="7" t="e">
        <f>'Каникулы в горах | FIT15'!D14</f>
        <v>#REF!</v>
      </c>
      <c r="E14" s="7" t="e">
        <f>'Каникулы в горах | FIT15'!E14</f>
        <v>#REF!</v>
      </c>
      <c r="F14" s="7" t="e">
        <f>'Каникулы в горах | FIT15'!F14</f>
        <v>#REF!</v>
      </c>
      <c r="G14" s="7" t="e">
        <f>'Каникулы в горах | FIT15'!G14</f>
        <v>#REF!</v>
      </c>
      <c r="H14" s="7" t="e">
        <f>'Каникулы в горах | FIT15'!H14</f>
        <v>#REF!</v>
      </c>
      <c r="I14" s="7" t="e">
        <f>'Каникулы в горах | FIT15'!I14</f>
        <v>#REF!</v>
      </c>
      <c r="J14" s="7" t="e">
        <f>'Каникулы в горах | FIT15'!J14</f>
        <v>#REF!</v>
      </c>
    </row>
    <row r="15" spans="1:10" s="53" customFormat="1" x14ac:dyDescent="0.2">
      <c r="A15" s="42" t="s">
        <v>85</v>
      </c>
      <c r="B15" s="7"/>
      <c r="C15" s="7"/>
      <c r="D15" s="7"/>
      <c r="E15" s="7"/>
      <c r="F15" s="7"/>
      <c r="G15" s="7"/>
      <c r="H15" s="7"/>
      <c r="I15" s="7"/>
      <c r="J15" s="7"/>
    </row>
    <row r="16" spans="1:10" s="53" customFormat="1" x14ac:dyDescent="0.2">
      <c r="A16" s="88">
        <f>A7</f>
        <v>1</v>
      </c>
      <c r="B16" s="7" t="e">
        <f>'Каникулы в горах | FIT15'!B16</f>
        <v>#REF!</v>
      </c>
      <c r="C16" s="7" t="e">
        <f>'Каникулы в горах | FIT15'!C16</f>
        <v>#REF!</v>
      </c>
      <c r="D16" s="7" t="e">
        <f>'Каникулы в горах | FIT15'!D16</f>
        <v>#REF!</v>
      </c>
      <c r="E16" s="7" t="e">
        <f>'Каникулы в горах | FIT15'!E16</f>
        <v>#REF!</v>
      </c>
      <c r="F16" s="7" t="e">
        <f>'Каникулы в горах | FIT15'!F16</f>
        <v>#REF!</v>
      </c>
      <c r="G16" s="7" t="e">
        <f>'Каникулы в горах | FIT15'!G16</f>
        <v>#REF!</v>
      </c>
      <c r="H16" s="7" t="e">
        <f>'Каникулы в горах | FIT15'!H16</f>
        <v>#REF!</v>
      </c>
      <c r="I16" s="7" t="e">
        <f>'Каникулы в горах | FIT15'!I16</f>
        <v>#REF!</v>
      </c>
      <c r="J16" s="7" t="e">
        <f>'Каникулы в горах | FIT15'!J16</f>
        <v>#REF!</v>
      </c>
    </row>
    <row r="17" spans="1:10" s="53" customFormat="1" x14ac:dyDescent="0.2">
      <c r="A17" s="88">
        <f>A8</f>
        <v>2</v>
      </c>
      <c r="B17" s="7" t="e">
        <f>'Каникулы в горах | FIT15'!B17</f>
        <v>#REF!</v>
      </c>
      <c r="C17" s="7" t="e">
        <f>'Каникулы в горах | FIT15'!C17</f>
        <v>#REF!</v>
      </c>
      <c r="D17" s="7" t="e">
        <f>'Каникулы в горах | FIT15'!D17</f>
        <v>#REF!</v>
      </c>
      <c r="E17" s="7" t="e">
        <f>'Каникулы в горах | FIT15'!E17</f>
        <v>#REF!</v>
      </c>
      <c r="F17" s="7" t="e">
        <f>'Каникулы в горах | FIT15'!F17</f>
        <v>#REF!</v>
      </c>
      <c r="G17" s="7" t="e">
        <f>'Каникулы в горах | FIT15'!G17</f>
        <v>#REF!</v>
      </c>
      <c r="H17" s="7" t="e">
        <f>'Каникулы в горах | FIT15'!H17</f>
        <v>#REF!</v>
      </c>
      <c r="I17" s="7" t="e">
        <f>'Каникулы в горах | FIT15'!I17</f>
        <v>#REF!</v>
      </c>
      <c r="J17" s="7" t="e">
        <f>'Каникулы в горах | FIT15'!J17</f>
        <v>#REF!</v>
      </c>
    </row>
    <row r="18" spans="1:10" s="53" customFormat="1" x14ac:dyDescent="0.2">
      <c r="A18" s="42" t="s">
        <v>86</v>
      </c>
      <c r="B18" s="7"/>
      <c r="C18" s="7"/>
      <c r="D18" s="7"/>
      <c r="E18" s="7"/>
      <c r="F18" s="7"/>
      <c r="G18" s="7"/>
      <c r="H18" s="7"/>
      <c r="I18" s="7"/>
      <c r="J18" s="7"/>
    </row>
    <row r="19" spans="1:10" s="53" customFormat="1" x14ac:dyDescent="0.2">
      <c r="A19" s="88">
        <f>A7</f>
        <v>1</v>
      </c>
      <c r="B19" s="7" t="e">
        <f>'Каникулы в горах | FIT15'!B19</f>
        <v>#REF!</v>
      </c>
      <c r="C19" s="7" t="e">
        <f>'Каникулы в горах | FIT15'!C19</f>
        <v>#REF!</v>
      </c>
      <c r="D19" s="7" t="e">
        <f>'Каникулы в горах | FIT15'!D19</f>
        <v>#REF!</v>
      </c>
      <c r="E19" s="7" t="e">
        <f>'Каникулы в горах | FIT15'!E19</f>
        <v>#REF!</v>
      </c>
      <c r="F19" s="7" t="e">
        <f>'Каникулы в горах | FIT15'!F19</f>
        <v>#REF!</v>
      </c>
      <c r="G19" s="7" t="e">
        <f>'Каникулы в горах | FIT15'!G19</f>
        <v>#REF!</v>
      </c>
      <c r="H19" s="7" t="e">
        <f>'Каникулы в горах | FIT15'!H19</f>
        <v>#REF!</v>
      </c>
      <c r="I19" s="7" t="e">
        <f>'Каникулы в горах | FIT15'!I19</f>
        <v>#REF!</v>
      </c>
      <c r="J19" s="7" t="e">
        <f>'Каникулы в горах | FIT15'!J19</f>
        <v>#REF!</v>
      </c>
    </row>
    <row r="20" spans="1:10" s="53" customFormat="1" x14ac:dyDescent="0.2">
      <c r="A20" s="88">
        <f>A8</f>
        <v>2</v>
      </c>
      <c r="B20" s="7" t="e">
        <f>'Каникулы в горах | FIT15'!B20</f>
        <v>#REF!</v>
      </c>
      <c r="C20" s="7" t="e">
        <f>'Каникулы в горах | FIT15'!C20</f>
        <v>#REF!</v>
      </c>
      <c r="D20" s="7" t="e">
        <f>'Каникулы в горах | FIT15'!D20</f>
        <v>#REF!</v>
      </c>
      <c r="E20" s="7" t="e">
        <f>'Каникулы в горах | FIT15'!E20</f>
        <v>#REF!</v>
      </c>
      <c r="F20" s="7" t="e">
        <f>'Каникулы в горах | FIT15'!F20</f>
        <v>#REF!</v>
      </c>
      <c r="G20" s="7" t="e">
        <f>'Каникулы в горах | FIT15'!G20</f>
        <v>#REF!</v>
      </c>
      <c r="H20" s="7" t="e">
        <f>'Каникулы в горах | FIT15'!H20</f>
        <v>#REF!</v>
      </c>
      <c r="I20" s="7" t="e">
        <f>'Каникулы в горах | FIT15'!I20</f>
        <v>#REF!</v>
      </c>
      <c r="J20" s="7" t="e">
        <f>'Каникулы в горах | FIT15'!J20</f>
        <v>#REF!</v>
      </c>
    </row>
    <row r="21" spans="1:10" s="53" customFormat="1" x14ac:dyDescent="0.2">
      <c r="A21" s="42" t="s">
        <v>87</v>
      </c>
      <c r="B21" s="7"/>
      <c r="C21" s="7"/>
      <c r="D21" s="7"/>
      <c r="E21" s="7"/>
      <c r="F21" s="7"/>
      <c r="G21" s="7"/>
      <c r="H21" s="7"/>
      <c r="I21" s="7"/>
      <c r="J21" s="7"/>
    </row>
    <row r="22" spans="1:10" s="53" customFormat="1" x14ac:dyDescent="0.2">
      <c r="A22" s="88" t="s">
        <v>88</v>
      </c>
      <c r="B22" s="7" t="e">
        <f>'Каникулы в горах | FIT15'!B22</f>
        <v>#REF!</v>
      </c>
      <c r="C22" s="7" t="e">
        <f>'Каникулы в горах | FIT15'!C22</f>
        <v>#REF!</v>
      </c>
      <c r="D22" s="7" t="e">
        <f>'Каникулы в горах | FIT15'!D22</f>
        <v>#REF!</v>
      </c>
      <c r="E22" s="7" t="e">
        <f>'Каникулы в горах | FIT15'!E22</f>
        <v>#REF!</v>
      </c>
      <c r="F22" s="7" t="e">
        <f>'Каникулы в горах | FIT15'!F22</f>
        <v>#REF!</v>
      </c>
      <c r="G22" s="7" t="e">
        <f>'Каникулы в горах | FIT15'!G22</f>
        <v>#REF!</v>
      </c>
      <c r="H22" s="7" t="e">
        <f>'Каникулы в горах | FIT15'!H22</f>
        <v>#REF!</v>
      </c>
      <c r="I22" s="7" t="e">
        <f>'Каникулы в горах | FIT15'!I22</f>
        <v>#REF!</v>
      </c>
      <c r="J22" s="7" t="e">
        <f>'Каникулы в горах | FIT15'!J22</f>
        <v>#REF!</v>
      </c>
    </row>
    <row r="23" spans="1:10" s="53" customFormat="1" x14ac:dyDescent="0.2">
      <c r="A23" s="89"/>
      <c r="B23" s="204"/>
      <c r="C23" s="204"/>
      <c r="D23" s="204"/>
      <c r="E23" s="204"/>
      <c r="F23" s="204"/>
      <c r="G23" s="204"/>
      <c r="H23" s="204"/>
      <c r="I23" s="204"/>
      <c r="J23" s="204"/>
    </row>
    <row r="24" spans="1:10" ht="18" customHeight="1" x14ac:dyDescent="0.2">
      <c r="A24" s="111" t="s">
        <v>100</v>
      </c>
      <c r="B24" s="197" t="e">
        <f t="shared" ref="B24:H24" si="0">B4</f>
        <v>#REF!</v>
      </c>
      <c r="C24" s="197" t="e">
        <f t="shared" si="0"/>
        <v>#REF!</v>
      </c>
      <c r="D24" s="197" t="e">
        <f t="shared" si="0"/>
        <v>#REF!</v>
      </c>
      <c r="E24" s="197" t="e">
        <f t="shared" si="0"/>
        <v>#REF!</v>
      </c>
      <c r="F24" s="197" t="e">
        <f t="shared" si="0"/>
        <v>#REF!</v>
      </c>
      <c r="G24" s="197" t="e">
        <f t="shared" si="0"/>
        <v>#REF!</v>
      </c>
      <c r="H24" s="197" t="e">
        <f t="shared" si="0"/>
        <v>#REF!</v>
      </c>
      <c r="I24" s="197" t="e">
        <f t="shared" ref="I24:J24" si="1">I4</f>
        <v>#REF!</v>
      </c>
      <c r="J24" s="197" t="e">
        <f t="shared" si="1"/>
        <v>#REF!</v>
      </c>
    </row>
    <row r="25" spans="1:10" ht="20.25" customHeight="1" x14ac:dyDescent="0.2">
      <c r="A25" s="90" t="s">
        <v>64</v>
      </c>
      <c r="B25" s="197" t="e">
        <f t="shared" ref="B25:H25" si="2">B5</f>
        <v>#REF!</v>
      </c>
      <c r="C25" s="197" t="e">
        <f t="shared" si="2"/>
        <v>#REF!</v>
      </c>
      <c r="D25" s="197" t="e">
        <f t="shared" si="2"/>
        <v>#REF!</v>
      </c>
      <c r="E25" s="197" t="e">
        <f t="shared" si="2"/>
        <v>#REF!</v>
      </c>
      <c r="F25" s="197" t="e">
        <f t="shared" si="2"/>
        <v>#REF!</v>
      </c>
      <c r="G25" s="197" t="e">
        <f t="shared" si="2"/>
        <v>#REF!</v>
      </c>
      <c r="H25" s="197" t="e">
        <f t="shared" si="2"/>
        <v>#REF!</v>
      </c>
      <c r="I25" s="197" t="e">
        <f t="shared" ref="I25:J25" si="3">I5</f>
        <v>#REF!</v>
      </c>
      <c r="J25" s="197" t="e">
        <f t="shared" si="3"/>
        <v>#REF!</v>
      </c>
    </row>
    <row r="26" spans="1:10" s="44" customFormat="1" x14ac:dyDescent="0.2">
      <c r="A26" s="42" t="s">
        <v>83</v>
      </c>
      <c r="B26" s="203"/>
      <c r="C26" s="203"/>
      <c r="D26" s="203"/>
      <c r="E26" s="203"/>
      <c r="F26" s="203"/>
      <c r="G26" s="203"/>
      <c r="H26" s="203"/>
      <c r="I26" s="203"/>
      <c r="J26" s="203"/>
    </row>
    <row r="27" spans="1:10" s="50" customFormat="1" x14ac:dyDescent="0.2">
      <c r="A27" s="88">
        <v>1</v>
      </c>
      <c r="B27" s="205" t="e">
        <f t="shared" ref="B27:H27" si="4">ROUNDUP(B7*0.85,)</f>
        <v>#REF!</v>
      </c>
      <c r="C27" s="205" t="e">
        <f t="shared" si="4"/>
        <v>#REF!</v>
      </c>
      <c r="D27" s="205" t="e">
        <f t="shared" si="4"/>
        <v>#REF!</v>
      </c>
      <c r="E27" s="205" t="e">
        <f t="shared" si="4"/>
        <v>#REF!</v>
      </c>
      <c r="F27" s="205" t="e">
        <f t="shared" si="4"/>
        <v>#REF!</v>
      </c>
      <c r="G27" s="205" t="e">
        <f t="shared" si="4"/>
        <v>#REF!</v>
      </c>
      <c r="H27" s="205" t="e">
        <f t="shared" si="4"/>
        <v>#REF!</v>
      </c>
      <c r="I27" s="205" t="e">
        <f t="shared" ref="I27:J27" si="5">ROUNDUP(I7*0.85,)</f>
        <v>#REF!</v>
      </c>
      <c r="J27" s="205" t="e">
        <f t="shared" si="5"/>
        <v>#REF!</v>
      </c>
    </row>
    <row r="28" spans="1:10" s="50" customFormat="1" x14ac:dyDescent="0.2">
      <c r="A28" s="88">
        <v>2</v>
      </c>
      <c r="B28" s="205" t="e">
        <f t="shared" ref="B28:H28" si="6">ROUNDUP(B8*0.85,)</f>
        <v>#REF!</v>
      </c>
      <c r="C28" s="205" t="e">
        <f t="shared" si="6"/>
        <v>#REF!</v>
      </c>
      <c r="D28" s="205" t="e">
        <f t="shared" si="6"/>
        <v>#REF!</v>
      </c>
      <c r="E28" s="205" t="e">
        <f t="shared" si="6"/>
        <v>#REF!</v>
      </c>
      <c r="F28" s="205" t="e">
        <f t="shared" si="6"/>
        <v>#REF!</v>
      </c>
      <c r="G28" s="205" t="e">
        <f t="shared" si="6"/>
        <v>#REF!</v>
      </c>
      <c r="H28" s="205" t="e">
        <f t="shared" si="6"/>
        <v>#REF!</v>
      </c>
      <c r="I28" s="205" t="e">
        <f t="shared" ref="I28:J28" si="7">ROUNDUP(I8*0.85,)</f>
        <v>#REF!</v>
      </c>
      <c r="J28" s="205" t="e">
        <f t="shared" si="7"/>
        <v>#REF!</v>
      </c>
    </row>
    <row r="29" spans="1:10" s="50" customFormat="1" x14ac:dyDescent="0.2">
      <c r="A29" s="42" t="s">
        <v>234</v>
      </c>
      <c r="B29" s="205"/>
      <c r="C29" s="205"/>
      <c r="D29" s="205"/>
      <c r="E29" s="205"/>
      <c r="F29" s="205"/>
      <c r="G29" s="205"/>
      <c r="H29" s="205"/>
      <c r="I29" s="205"/>
      <c r="J29" s="205"/>
    </row>
    <row r="30" spans="1:10" s="50" customFormat="1" x14ac:dyDescent="0.2">
      <c r="A30" s="180">
        <v>1</v>
      </c>
      <c r="B30" s="205" t="e">
        <f t="shared" ref="B30:H30" si="8">ROUNDUP(B10*0.85,)</f>
        <v>#REF!</v>
      </c>
      <c r="C30" s="205" t="e">
        <f t="shared" si="8"/>
        <v>#REF!</v>
      </c>
      <c r="D30" s="205" t="e">
        <f t="shared" si="8"/>
        <v>#REF!</v>
      </c>
      <c r="E30" s="205" t="e">
        <f t="shared" si="8"/>
        <v>#REF!</v>
      </c>
      <c r="F30" s="205" t="e">
        <f t="shared" si="8"/>
        <v>#REF!</v>
      </c>
      <c r="G30" s="205" t="e">
        <f t="shared" si="8"/>
        <v>#REF!</v>
      </c>
      <c r="H30" s="205" t="e">
        <f t="shared" si="8"/>
        <v>#REF!</v>
      </c>
      <c r="I30" s="205" t="e">
        <f t="shared" ref="I30:J30" si="9">ROUNDUP(I10*0.85,)</f>
        <v>#REF!</v>
      </c>
      <c r="J30" s="205" t="e">
        <f t="shared" si="9"/>
        <v>#REF!</v>
      </c>
    </row>
    <row r="31" spans="1:10" s="50" customFormat="1" x14ac:dyDescent="0.2">
      <c r="A31" s="180">
        <v>2</v>
      </c>
      <c r="B31" s="205" t="e">
        <f t="shared" ref="B31:H31" si="10">ROUNDUP(B11*0.85,)</f>
        <v>#REF!</v>
      </c>
      <c r="C31" s="205" t="e">
        <f t="shared" si="10"/>
        <v>#REF!</v>
      </c>
      <c r="D31" s="205" t="e">
        <f t="shared" si="10"/>
        <v>#REF!</v>
      </c>
      <c r="E31" s="205" t="e">
        <f t="shared" si="10"/>
        <v>#REF!</v>
      </c>
      <c r="F31" s="205" t="e">
        <f t="shared" si="10"/>
        <v>#REF!</v>
      </c>
      <c r="G31" s="205" t="e">
        <f t="shared" si="10"/>
        <v>#REF!</v>
      </c>
      <c r="H31" s="205" t="e">
        <f t="shared" si="10"/>
        <v>#REF!</v>
      </c>
      <c r="I31" s="205" t="e">
        <f t="shared" ref="I31:J31" si="11">ROUNDUP(I11*0.85,)</f>
        <v>#REF!</v>
      </c>
      <c r="J31" s="205" t="e">
        <f t="shared" si="11"/>
        <v>#REF!</v>
      </c>
    </row>
    <row r="32" spans="1:10" s="50" customFormat="1" x14ac:dyDescent="0.2">
      <c r="A32" s="42" t="s">
        <v>84</v>
      </c>
      <c r="B32" s="205"/>
      <c r="C32" s="205"/>
      <c r="D32" s="205"/>
      <c r="E32" s="205"/>
      <c r="F32" s="205"/>
      <c r="G32" s="205"/>
      <c r="H32" s="205"/>
      <c r="I32" s="205"/>
      <c r="J32" s="205"/>
    </row>
    <row r="33" spans="1:10" s="50" customFormat="1" x14ac:dyDescent="0.2">
      <c r="A33" s="88">
        <f>A27</f>
        <v>1</v>
      </c>
      <c r="B33" s="205" t="e">
        <f t="shared" ref="B33:H33" si="12">ROUNDUP(B13*0.85,)</f>
        <v>#REF!</v>
      </c>
      <c r="C33" s="205" t="e">
        <f t="shared" si="12"/>
        <v>#REF!</v>
      </c>
      <c r="D33" s="205" t="e">
        <f t="shared" si="12"/>
        <v>#REF!</v>
      </c>
      <c r="E33" s="205" t="e">
        <f t="shared" si="12"/>
        <v>#REF!</v>
      </c>
      <c r="F33" s="205" t="e">
        <f t="shared" si="12"/>
        <v>#REF!</v>
      </c>
      <c r="G33" s="205" t="e">
        <f t="shared" si="12"/>
        <v>#REF!</v>
      </c>
      <c r="H33" s="205" t="e">
        <f t="shared" si="12"/>
        <v>#REF!</v>
      </c>
      <c r="I33" s="205" t="e">
        <f t="shared" ref="I33:J33" si="13">ROUNDUP(I13*0.85,)</f>
        <v>#REF!</v>
      </c>
      <c r="J33" s="205" t="e">
        <f t="shared" si="13"/>
        <v>#REF!</v>
      </c>
    </row>
    <row r="34" spans="1:10" s="50" customFormat="1" x14ac:dyDescent="0.2">
      <c r="A34" s="88">
        <f>A28</f>
        <v>2</v>
      </c>
      <c r="B34" s="205" t="e">
        <f t="shared" ref="B34:H34" si="14">ROUNDUP(B14*0.85,)</f>
        <v>#REF!</v>
      </c>
      <c r="C34" s="205" t="e">
        <f t="shared" si="14"/>
        <v>#REF!</v>
      </c>
      <c r="D34" s="205" t="e">
        <f t="shared" si="14"/>
        <v>#REF!</v>
      </c>
      <c r="E34" s="205" t="e">
        <f t="shared" si="14"/>
        <v>#REF!</v>
      </c>
      <c r="F34" s="205" t="e">
        <f t="shared" si="14"/>
        <v>#REF!</v>
      </c>
      <c r="G34" s="205" t="e">
        <f t="shared" si="14"/>
        <v>#REF!</v>
      </c>
      <c r="H34" s="205" t="e">
        <f t="shared" si="14"/>
        <v>#REF!</v>
      </c>
      <c r="I34" s="205" t="e">
        <f t="shared" ref="I34:J34" si="15">ROUNDUP(I14*0.85,)</f>
        <v>#REF!</v>
      </c>
      <c r="J34" s="205" t="e">
        <f t="shared" si="15"/>
        <v>#REF!</v>
      </c>
    </row>
    <row r="35" spans="1:10" s="50" customFormat="1" x14ac:dyDescent="0.2">
      <c r="A35" s="42" t="s">
        <v>85</v>
      </c>
      <c r="B35" s="205"/>
      <c r="C35" s="205"/>
      <c r="D35" s="205"/>
      <c r="E35" s="205"/>
      <c r="F35" s="205"/>
      <c r="G35" s="205"/>
      <c r="H35" s="205"/>
      <c r="I35" s="205"/>
      <c r="J35" s="205"/>
    </row>
    <row r="36" spans="1:10" s="50" customFormat="1" x14ac:dyDescent="0.2">
      <c r="A36" s="88">
        <f>A27</f>
        <v>1</v>
      </c>
      <c r="B36" s="205" t="e">
        <f t="shared" ref="B36:H36" si="16">ROUNDUP(B16*0.85,)</f>
        <v>#REF!</v>
      </c>
      <c r="C36" s="205" t="e">
        <f t="shared" si="16"/>
        <v>#REF!</v>
      </c>
      <c r="D36" s="205" t="e">
        <f t="shared" si="16"/>
        <v>#REF!</v>
      </c>
      <c r="E36" s="205" t="e">
        <f t="shared" si="16"/>
        <v>#REF!</v>
      </c>
      <c r="F36" s="205" t="e">
        <f t="shared" si="16"/>
        <v>#REF!</v>
      </c>
      <c r="G36" s="205" t="e">
        <f t="shared" si="16"/>
        <v>#REF!</v>
      </c>
      <c r="H36" s="205" t="e">
        <f t="shared" si="16"/>
        <v>#REF!</v>
      </c>
      <c r="I36" s="205" t="e">
        <f t="shared" ref="I36:J36" si="17">ROUNDUP(I16*0.85,)</f>
        <v>#REF!</v>
      </c>
      <c r="J36" s="205" t="e">
        <f t="shared" si="17"/>
        <v>#REF!</v>
      </c>
    </row>
    <row r="37" spans="1:10" s="50" customFormat="1" x14ac:dyDescent="0.2">
      <c r="A37" s="88">
        <f>A28</f>
        <v>2</v>
      </c>
      <c r="B37" s="205" t="e">
        <f t="shared" ref="B37:H37" si="18">ROUNDUP(B17*0.85,)</f>
        <v>#REF!</v>
      </c>
      <c r="C37" s="205" t="e">
        <f t="shared" si="18"/>
        <v>#REF!</v>
      </c>
      <c r="D37" s="205" t="e">
        <f t="shared" si="18"/>
        <v>#REF!</v>
      </c>
      <c r="E37" s="205" t="e">
        <f t="shared" si="18"/>
        <v>#REF!</v>
      </c>
      <c r="F37" s="205" t="e">
        <f t="shared" si="18"/>
        <v>#REF!</v>
      </c>
      <c r="G37" s="205" t="e">
        <f t="shared" si="18"/>
        <v>#REF!</v>
      </c>
      <c r="H37" s="205" t="e">
        <f t="shared" si="18"/>
        <v>#REF!</v>
      </c>
      <c r="I37" s="205" t="e">
        <f t="shared" ref="I37:J37" si="19">ROUNDUP(I17*0.85,)</f>
        <v>#REF!</v>
      </c>
      <c r="J37" s="205" t="e">
        <f t="shared" si="19"/>
        <v>#REF!</v>
      </c>
    </row>
    <row r="38" spans="1:10" s="50" customFormat="1" x14ac:dyDescent="0.2">
      <c r="A38" s="42" t="s">
        <v>86</v>
      </c>
      <c r="B38" s="205"/>
      <c r="C38" s="205"/>
      <c r="D38" s="205"/>
      <c r="E38" s="205"/>
      <c r="F38" s="205"/>
      <c r="G38" s="205"/>
      <c r="H38" s="205"/>
      <c r="I38" s="205"/>
      <c r="J38" s="205"/>
    </row>
    <row r="39" spans="1:10" s="50" customFormat="1" x14ac:dyDescent="0.2">
      <c r="A39" s="88">
        <f>A27</f>
        <v>1</v>
      </c>
      <c r="B39" s="205" t="e">
        <f t="shared" ref="B39:H39" si="20">ROUNDUP(B19*0.85,)</f>
        <v>#REF!</v>
      </c>
      <c r="C39" s="205" t="e">
        <f t="shared" si="20"/>
        <v>#REF!</v>
      </c>
      <c r="D39" s="205" t="e">
        <f t="shared" si="20"/>
        <v>#REF!</v>
      </c>
      <c r="E39" s="205" t="e">
        <f t="shared" si="20"/>
        <v>#REF!</v>
      </c>
      <c r="F39" s="205" t="e">
        <f t="shared" si="20"/>
        <v>#REF!</v>
      </c>
      <c r="G39" s="205" t="e">
        <f t="shared" si="20"/>
        <v>#REF!</v>
      </c>
      <c r="H39" s="205" t="e">
        <f t="shared" si="20"/>
        <v>#REF!</v>
      </c>
      <c r="I39" s="205" t="e">
        <f t="shared" ref="I39:J39" si="21">ROUNDUP(I19*0.85,)</f>
        <v>#REF!</v>
      </c>
      <c r="J39" s="205" t="e">
        <f t="shared" si="21"/>
        <v>#REF!</v>
      </c>
    </row>
    <row r="40" spans="1:10" s="50" customFormat="1" x14ac:dyDescent="0.2">
      <c r="A40" s="88">
        <f>A28</f>
        <v>2</v>
      </c>
      <c r="B40" s="205" t="e">
        <f t="shared" ref="B40:H40" si="22">ROUNDUP(B20*0.85,)</f>
        <v>#REF!</v>
      </c>
      <c r="C40" s="205" t="e">
        <f t="shared" si="22"/>
        <v>#REF!</v>
      </c>
      <c r="D40" s="205" t="e">
        <f t="shared" si="22"/>
        <v>#REF!</v>
      </c>
      <c r="E40" s="205" t="e">
        <f t="shared" si="22"/>
        <v>#REF!</v>
      </c>
      <c r="F40" s="205" t="e">
        <f t="shared" si="22"/>
        <v>#REF!</v>
      </c>
      <c r="G40" s="205" t="e">
        <f t="shared" si="22"/>
        <v>#REF!</v>
      </c>
      <c r="H40" s="205" t="e">
        <f t="shared" si="22"/>
        <v>#REF!</v>
      </c>
      <c r="I40" s="205" t="e">
        <f t="shared" ref="I40:J40" si="23">ROUNDUP(I20*0.85,)</f>
        <v>#REF!</v>
      </c>
      <c r="J40" s="205" t="e">
        <f t="shared" si="23"/>
        <v>#REF!</v>
      </c>
    </row>
    <row r="41" spans="1:10" s="50" customFormat="1" x14ac:dyDescent="0.2">
      <c r="A41" s="42" t="s">
        <v>87</v>
      </c>
      <c r="B41" s="205"/>
      <c r="C41" s="205"/>
      <c r="D41" s="205"/>
      <c r="E41" s="205"/>
      <c r="F41" s="205"/>
      <c r="G41" s="205"/>
      <c r="H41" s="205"/>
      <c r="I41" s="205"/>
      <c r="J41" s="205"/>
    </row>
    <row r="42" spans="1:10" s="50" customFormat="1" x14ac:dyDescent="0.2">
      <c r="A42" s="88" t="s">
        <v>88</v>
      </c>
      <c r="B42" s="205" t="e">
        <f t="shared" ref="B42:H42" si="24">ROUNDUP(B22*0.85,)</f>
        <v>#REF!</v>
      </c>
      <c r="C42" s="205" t="e">
        <f t="shared" si="24"/>
        <v>#REF!</v>
      </c>
      <c r="D42" s="205" t="e">
        <f t="shared" si="24"/>
        <v>#REF!</v>
      </c>
      <c r="E42" s="205" t="e">
        <f t="shared" si="24"/>
        <v>#REF!</v>
      </c>
      <c r="F42" s="205" t="e">
        <f t="shared" si="24"/>
        <v>#REF!</v>
      </c>
      <c r="G42" s="205" t="e">
        <f t="shared" si="24"/>
        <v>#REF!</v>
      </c>
      <c r="H42" s="205" t="e">
        <f t="shared" si="24"/>
        <v>#REF!</v>
      </c>
      <c r="I42" s="205" t="e">
        <f t="shared" ref="I42:J42" si="25">ROUNDUP(I22*0.85,)</f>
        <v>#REF!</v>
      </c>
      <c r="J42" s="205" t="e">
        <f t="shared" si="25"/>
        <v>#REF!</v>
      </c>
    </row>
    <row r="43" spans="1:10" s="50" customFormat="1" ht="120" x14ac:dyDescent="0.2">
      <c r="A43" s="156" t="s">
        <v>239</v>
      </c>
    </row>
    <row r="44" spans="1:10" s="50" customFormat="1" x14ac:dyDescent="0.2">
      <c r="A44" s="169" t="s">
        <v>71</v>
      </c>
    </row>
    <row r="45" spans="1:10" s="50" customFormat="1" x14ac:dyDescent="0.2">
      <c r="A45" s="144" t="s">
        <v>71</v>
      </c>
    </row>
    <row r="46" spans="1:10" x14ac:dyDescent="0.2">
      <c r="A46" s="57" t="s">
        <v>283</v>
      </c>
    </row>
    <row r="47" spans="1:10" ht="9" customHeight="1" x14ac:dyDescent="0.2">
      <c r="A47" s="57" t="s">
        <v>284</v>
      </c>
    </row>
    <row r="48" spans="1:10" ht="10.7" customHeight="1" x14ac:dyDescent="0.2">
      <c r="A48" s="144" t="s">
        <v>66</v>
      </c>
    </row>
    <row r="49" spans="1:1" ht="13.35" customHeight="1" x14ac:dyDescent="0.2">
      <c r="A49" s="207" t="s">
        <v>78</v>
      </c>
    </row>
    <row r="50" spans="1:1" ht="13.35" customHeight="1" x14ac:dyDescent="0.2">
      <c r="A50" s="208" t="s">
        <v>67</v>
      </c>
    </row>
    <row r="51" spans="1:1" x14ac:dyDescent="0.2">
      <c r="A51" s="208" t="s">
        <v>68</v>
      </c>
    </row>
    <row r="52" spans="1:1" ht="24" x14ac:dyDescent="0.2">
      <c r="A52" s="209" t="s">
        <v>69</v>
      </c>
    </row>
    <row r="53" spans="1:1" ht="11.45" customHeight="1" x14ac:dyDescent="0.2">
      <c r="A53" s="210" t="s">
        <v>162</v>
      </c>
    </row>
    <row r="54" spans="1:1" ht="24" x14ac:dyDescent="0.2">
      <c r="A54" s="211" t="s">
        <v>116</v>
      </c>
    </row>
    <row r="55" spans="1:1" ht="24" x14ac:dyDescent="0.2">
      <c r="A55" s="54" t="s">
        <v>282</v>
      </c>
    </row>
    <row r="56" spans="1:1" x14ac:dyDescent="0.2">
      <c r="A56" s="59"/>
    </row>
    <row r="57" spans="1:1" ht="25.5" x14ac:dyDescent="0.2">
      <c r="A57" s="157" t="s">
        <v>285</v>
      </c>
    </row>
    <row r="58" spans="1:1" ht="45" x14ac:dyDescent="0.2">
      <c r="A58" s="201" t="s">
        <v>226</v>
      </c>
    </row>
    <row r="59" spans="1:1" ht="22.5" x14ac:dyDescent="0.2">
      <c r="A59" s="201" t="s">
        <v>277</v>
      </c>
    </row>
    <row r="60" spans="1:1" ht="22.5" x14ac:dyDescent="0.2">
      <c r="A60" s="201" t="s">
        <v>278</v>
      </c>
    </row>
    <row r="61" spans="1:1" ht="33.75" x14ac:dyDescent="0.2">
      <c r="A61" s="201" t="s">
        <v>279</v>
      </c>
    </row>
    <row r="62" spans="1:1" ht="22.5" x14ac:dyDescent="0.2">
      <c r="A62" s="201" t="s">
        <v>280</v>
      </c>
    </row>
    <row r="63" spans="1:1" ht="22.5" x14ac:dyDescent="0.2">
      <c r="A63" s="201" t="s">
        <v>281</v>
      </c>
    </row>
    <row r="64" spans="1:1" ht="56.25" x14ac:dyDescent="0.2">
      <c r="A64" s="212" t="s">
        <v>286</v>
      </c>
    </row>
    <row r="65" spans="1:1" ht="78.75" x14ac:dyDescent="0.2">
      <c r="A65" s="212" t="s">
        <v>287</v>
      </c>
    </row>
    <row r="66" spans="1:1" ht="21" x14ac:dyDescent="0.2">
      <c r="A66" s="140" t="s">
        <v>95</v>
      </c>
    </row>
    <row r="67" spans="1:1" ht="42.75" x14ac:dyDescent="0.2">
      <c r="A67" s="108" t="s">
        <v>96</v>
      </c>
    </row>
    <row r="68" spans="1:1" ht="21" x14ac:dyDescent="0.2">
      <c r="A68" s="66" t="s">
        <v>97</v>
      </c>
    </row>
    <row r="69" spans="1:1" x14ac:dyDescent="0.2">
      <c r="A69" s="68"/>
    </row>
    <row r="70" spans="1:1" x14ac:dyDescent="0.2">
      <c r="A70" s="69" t="s">
        <v>70</v>
      </c>
    </row>
    <row r="71" spans="1:1" ht="24" x14ac:dyDescent="0.2">
      <c r="A71" s="70" t="s">
        <v>76</v>
      </c>
    </row>
    <row r="72" spans="1:1" ht="24" x14ac:dyDescent="0.2">
      <c r="A72" s="70" t="s">
        <v>77</v>
      </c>
    </row>
    <row r="73" spans="1:1" x14ac:dyDescent="0.2">
      <c r="A73" s="68"/>
    </row>
  </sheetData>
  <mergeCells count="1">
    <mergeCell ref="A1:A2"/>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0000"/>
  </sheetPr>
  <dimension ref="A1:N44"/>
  <sheetViews>
    <sheetView zoomScale="80" zoomScaleNormal="80" workbookViewId="0">
      <selection activeCell="M1" sqref="M1:M1048576"/>
    </sheetView>
  </sheetViews>
  <sheetFormatPr defaultColWidth="9" defaultRowHeight="12" x14ac:dyDescent="0.2"/>
  <cols>
    <col min="1" max="1" width="71.85546875" style="48" customWidth="1"/>
    <col min="2" max="8" width="9" style="48" hidden="1" customWidth="1"/>
    <col min="9" max="12" width="0" style="48" hidden="1" customWidth="1"/>
    <col min="13" max="16384" width="9" style="48"/>
  </cols>
  <sheetData>
    <row r="1" spans="1:14" s="51" customFormat="1" ht="12" customHeight="1" x14ac:dyDescent="0.2">
      <c r="A1" s="232" t="s">
        <v>82</v>
      </c>
    </row>
    <row r="2" spans="1:14" s="51" customFormat="1" x14ac:dyDescent="0.2">
      <c r="A2" s="232"/>
    </row>
    <row r="3" spans="1:14" s="51" customFormat="1" x14ac:dyDescent="0.2">
      <c r="A3" s="160" t="s">
        <v>114</v>
      </c>
    </row>
    <row r="4" spans="1:14" s="53" customFormat="1" x14ac:dyDescent="0.2">
      <c r="A4" s="122" t="s">
        <v>100</v>
      </c>
    </row>
    <row r="5" spans="1:14" s="53" customFormat="1" x14ac:dyDescent="0.2">
      <c r="A5" s="98" t="s">
        <v>64</v>
      </c>
      <c r="B5" s="187" t="e">
        <f>'Отдыхай катай| FIT15'!B5</f>
        <v>#REF!</v>
      </c>
      <c r="C5" s="187" t="e">
        <f>'Отдыхай катай| FIT15'!C5</f>
        <v>#REF!</v>
      </c>
      <c r="D5" s="187" t="e">
        <f>'Отдыхай катай| FIT15'!D5</f>
        <v>#REF!</v>
      </c>
      <c r="E5" s="187" t="e">
        <f>'Отдыхай катай| FIT15'!E5</f>
        <v>#REF!</v>
      </c>
      <c r="F5" s="187" t="e">
        <f>'Отдыхай катай| FIT15'!F5</f>
        <v>#REF!</v>
      </c>
      <c r="G5" s="187" t="e">
        <f>'Отдыхай катай| FIT15'!G5</f>
        <v>#REF!</v>
      </c>
      <c r="H5" s="187" t="e">
        <f>'Отдыхай катай| FIT15'!H5</f>
        <v>#REF!</v>
      </c>
      <c r="I5" s="187" t="e">
        <f>'Отдыхай катай| FIT15'!I5</f>
        <v>#REF!</v>
      </c>
      <c r="J5" s="187" t="e">
        <f>'Отдыхай катай| FIT15'!J5</f>
        <v>#REF!</v>
      </c>
      <c r="K5" s="187" t="e">
        <f>'Отдыхай катай| FIT15'!K5</f>
        <v>#REF!</v>
      </c>
      <c r="L5" s="187" t="e">
        <f>'Отдыхай катай| FIT15'!L5</f>
        <v>#REF!</v>
      </c>
      <c r="M5" s="187" t="e">
        <f>'Отдыхай катай| FIT15'!M5</f>
        <v>#REF!</v>
      </c>
      <c r="N5" s="187" t="e">
        <f>'Отдыхай катай| FIT15'!N5</f>
        <v>#REF!</v>
      </c>
    </row>
    <row r="6" spans="1:14" s="53" customFormat="1" x14ac:dyDescent="0.2">
      <c r="A6" s="98"/>
      <c r="B6" s="187" t="e">
        <f>'Отдыхай катай| FIT15'!B6</f>
        <v>#REF!</v>
      </c>
      <c r="C6" s="187" t="e">
        <f>'Отдыхай катай| FIT15'!C6</f>
        <v>#REF!</v>
      </c>
      <c r="D6" s="187" t="e">
        <f>'Отдыхай катай| FIT15'!D6</f>
        <v>#REF!</v>
      </c>
      <c r="E6" s="187" t="e">
        <f>'Отдыхай катай| FIT15'!E6</f>
        <v>#REF!</v>
      </c>
      <c r="F6" s="187" t="e">
        <f>'Отдыхай катай| FIT15'!F6</f>
        <v>#REF!</v>
      </c>
      <c r="G6" s="187" t="e">
        <f>'Отдыхай катай| FIT15'!G6</f>
        <v>#REF!</v>
      </c>
      <c r="H6" s="187" t="e">
        <f>'Отдыхай катай| FIT15'!H6</f>
        <v>#REF!</v>
      </c>
      <c r="I6" s="187" t="e">
        <f>'Отдыхай катай| FIT15'!I6</f>
        <v>#REF!</v>
      </c>
      <c r="J6" s="187" t="e">
        <f>'Отдыхай катай| FIT15'!J6</f>
        <v>#REF!</v>
      </c>
      <c r="K6" s="187" t="e">
        <f>'Отдыхай катай| FIT15'!K6</f>
        <v>#REF!</v>
      </c>
      <c r="L6" s="187" t="e">
        <f>'Отдыхай катай| FIT15'!L6</f>
        <v>#REF!</v>
      </c>
      <c r="M6" s="187" t="e">
        <f>'Отдыхай катай| FIT15'!M6</f>
        <v>#REF!</v>
      </c>
      <c r="N6" s="187" t="e">
        <f>'Отдыхай катай| FIT15'!N6</f>
        <v>#REF!</v>
      </c>
    </row>
    <row r="7" spans="1:14" s="53" customFormat="1" x14ac:dyDescent="0.2">
      <c r="A7" s="42" t="s">
        <v>83</v>
      </c>
      <c r="B7" s="87"/>
      <c r="C7" s="87"/>
      <c r="D7" s="87"/>
      <c r="E7" s="87"/>
      <c r="F7" s="87"/>
      <c r="G7" s="87"/>
      <c r="H7" s="87"/>
      <c r="I7" s="87"/>
      <c r="J7" s="87"/>
      <c r="K7" s="87"/>
      <c r="L7" s="87"/>
      <c r="M7" s="87"/>
      <c r="N7" s="87"/>
    </row>
    <row r="8" spans="1:14" s="53" customFormat="1" x14ac:dyDescent="0.2">
      <c r="A8" s="88">
        <v>1</v>
      </c>
      <c r="B8" s="42" t="e">
        <f>ROUNDUP('Отдыхай катай| FIT15'!B8*0.85,)+35</f>
        <v>#REF!</v>
      </c>
      <c r="C8" s="42" t="e">
        <f>ROUNDUP('Отдыхай катай| FIT15'!C8*0.85,)+35</f>
        <v>#REF!</v>
      </c>
      <c r="D8" s="42" t="e">
        <f>ROUNDUP('Отдыхай катай| FIT15'!D8*0.85,)+35</f>
        <v>#REF!</v>
      </c>
      <c r="E8" s="42" t="e">
        <f>ROUNDUP('Отдыхай катай| FIT15'!E8*0.85,)+35</f>
        <v>#REF!</v>
      </c>
      <c r="F8" s="42" t="e">
        <f>ROUNDUP('Отдыхай катай| FIT15'!F8*0.85,)+35</f>
        <v>#REF!</v>
      </c>
      <c r="G8" s="42" t="e">
        <f>ROUNDUP('Отдыхай катай| FIT15'!G8*0.85,)+35</f>
        <v>#REF!</v>
      </c>
      <c r="H8" s="42" t="e">
        <f>ROUNDUP('Отдыхай катай| FIT15'!H8*0.85,)+35</f>
        <v>#REF!</v>
      </c>
      <c r="I8" s="42" t="e">
        <f>ROUNDUP('Отдыхай катай| FIT15'!I8*0.85,)+35</f>
        <v>#REF!</v>
      </c>
      <c r="J8" s="42" t="e">
        <f>ROUNDUP('Отдыхай катай| FIT15'!J8*0.85,)+35</f>
        <v>#REF!</v>
      </c>
      <c r="K8" s="42" t="e">
        <f>ROUNDUP('Отдыхай катай| FIT15'!K8*0.85,)+35</f>
        <v>#REF!</v>
      </c>
      <c r="L8" s="42" t="e">
        <f>ROUNDUP('Отдыхай катай| FIT15'!L8*0.85,)+35</f>
        <v>#REF!</v>
      </c>
      <c r="M8" s="42" t="e">
        <f>ROUNDUP('Отдыхай катай| FIT15'!M8*0.85,)</f>
        <v>#REF!</v>
      </c>
      <c r="N8" s="42" t="e">
        <f>ROUNDUP('Отдыхай катай| FIT15'!N8*0.85,)</f>
        <v>#REF!</v>
      </c>
    </row>
    <row r="9" spans="1:14" s="53" customFormat="1" x14ac:dyDescent="0.2">
      <c r="A9" s="88">
        <v>2</v>
      </c>
      <c r="B9" s="42" t="e">
        <f>ROUNDUP('Отдыхай катай| FIT15'!B9*0.85,)+35</f>
        <v>#REF!</v>
      </c>
      <c r="C9" s="42" t="e">
        <f>ROUNDUP('Отдыхай катай| FIT15'!C9*0.85,)+35</f>
        <v>#REF!</v>
      </c>
      <c r="D9" s="42" t="e">
        <f>ROUNDUP('Отдыхай катай| FIT15'!D9*0.85,)+35</f>
        <v>#REF!</v>
      </c>
      <c r="E9" s="42" t="e">
        <f>ROUNDUP('Отдыхай катай| FIT15'!E9*0.85,)+35</f>
        <v>#REF!</v>
      </c>
      <c r="F9" s="42" t="e">
        <f>ROUNDUP('Отдыхай катай| FIT15'!F9*0.85,)+35</f>
        <v>#REF!</v>
      </c>
      <c r="G9" s="42" t="e">
        <f>ROUNDUP('Отдыхай катай| FIT15'!G9*0.85,)+35</f>
        <v>#REF!</v>
      </c>
      <c r="H9" s="42" t="e">
        <f>ROUNDUP('Отдыхай катай| FIT15'!H9*0.85,)+35</f>
        <v>#REF!</v>
      </c>
      <c r="I9" s="42" t="e">
        <f>ROUNDUP('Отдыхай катай| FIT15'!I9*0.85,)+35</f>
        <v>#REF!</v>
      </c>
      <c r="J9" s="42" t="e">
        <f>ROUNDUP('Отдыхай катай| FIT15'!J9*0.85,)+35</f>
        <v>#REF!</v>
      </c>
      <c r="K9" s="42" t="e">
        <f>ROUNDUP('Отдыхай катай| FIT15'!K9*0.85,)+35</f>
        <v>#REF!</v>
      </c>
      <c r="L9" s="42" t="e">
        <f>ROUNDUP('Отдыхай катай| FIT15'!L9*0.85,)+35</f>
        <v>#REF!</v>
      </c>
      <c r="M9" s="42" t="e">
        <f>ROUNDUP('Отдыхай катай| FIT15'!M9*0.85,)</f>
        <v>#REF!</v>
      </c>
      <c r="N9" s="42" t="e">
        <f>ROUNDUP('Отдыхай катай| FIT15'!N9*0.85,)</f>
        <v>#REF!</v>
      </c>
    </row>
    <row r="10" spans="1:14" s="53" customFormat="1" x14ac:dyDescent="0.2">
      <c r="A10" s="42" t="s">
        <v>234</v>
      </c>
      <c r="B10" s="42"/>
      <c r="C10" s="42"/>
      <c r="D10" s="42"/>
      <c r="E10" s="42"/>
      <c r="F10" s="42"/>
      <c r="G10" s="42"/>
      <c r="H10" s="42"/>
      <c r="I10" s="42"/>
      <c r="J10" s="42"/>
      <c r="K10" s="42"/>
      <c r="L10" s="42"/>
      <c r="M10" s="42"/>
      <c r="N10" s="42"/>
    </row>
    <row r="11" spans="1:14" s="53" customFormat="1" x14ac:dyDescent="0.2">
      <c r="A11" s="180">
        <v>1</v>
      </c>
      <c r="B11" s="42" t="e">
        <f>ROUNDUP('Отдыхай катай| FIT15'!B11*0.85,)+35</f>
        <v>#REF!</v>
      </c>
      <c r="C11" s="42" t="e">
        <f>ROUNDUP('Отдыхай катай| FIT15'!C11*0.85,)+35</f>
        <v>#REF!</v>
      </c>
      <c r="D11" s="42" t="e">
        <f>ROUNDUP('Отдыхай катай| FIT15'!D11*0.85,)+35</f>
        <v>#REF!</v>
      </c>
      <c r="E11" s="42" t="e">
        <f>ROUNDUP('Отдыхай катай| FIT15'!E11*0.85,)+35</f>
        <v>#REF!</v>
      </c>
      <c r="F11" s="42" t="e">
        <f>ROUNDUP('Отдыхай катай| FIT15'!F11*0.85,)+35</f>
        <v>#REF!</v>
      </c>
      <c r="G11" s="42" t="e">
        <f>ROUNDUP('Отдыхай катай| FIT15'!G11*0.85,)+35</f>
        <v>#REF!</v>
      </c>
      <c r="H11" s="42" t="e">
        <f>ROUNDUP('Отдыхай катай| FIT15'!H11*0.85,)+35</f>
        <v>#REF!</v>
      </c>
      <c r="I11" s="42" t="e">
        <f>ROUNDUP('Отдыхай катай| FIT15'!I11*0.85,)+35</f>
        <v>#REF!</v>
      </c>
      <c r="J11" s="42" t="e">
        <f>ROUNDUP('Отдыхай катай| FIT15'!J11*0.85,)+35</f>
        <v>#REF!</v>
      </c>
      <c r="K11" s="42" t="e">
        <f>ROUNDUP('Отдыхай катай| FIT15'!K11*0.85,)+35</f>
        <v>#REF!</v>
      </c>
      <c r="L11" s="42" t="e">
        <f>ROUNDUP('Отдыхай катай| FIT15'!L11*0.85,)+35</f>
        <v>#REF!</v>
      </c>
      <c r="M11" s="42" t="e">
        <f>ROUNDUP('Отдыхай катай| FIT15'!M11*0.85,)</f>
        <v>#REF!</v>
      </c>
      <c r="N11" s="42" t="e">
        <f>ROUNDUP('Отдыхай катай| FIT15'!N11*0.85,)</f>
        <v>#REF!</v>
      </c>
    </row>
    <row r="12" spans="1:14" s="53" customFormat="1" x14ac:dyDescent="0.2">
      <c r="A12" s="180">
        <v>2</v>
      </c>
      <c r="B12" s="42" t="e">
        <f>ROUNDUP('Отдыхай катай| FIT15'!B12*0.85,)+35</f>
        <v>#REF!</v>
      </c>
      <c r="C12" s="42" t="e">
        <f>ROUNDUP('Отдыхай катай| FIT15'!C12*0.85,)+35</f>
        <v>#REF!</v>
      </c>
      <c r="D12" s="42" t="e">
        <f>ROUNDUP('Отдыхай катай| FIT15'!D12*0.85,)+35</f>
        <v>#REF!</v>
      </c>
      <c r="E12" s="42" t="e">
        <f>ROUNDUP('Отдыхай катай| FIT15'!E12*0.85,)+35</f>
        <v>#REF!</v>
      </c>
      <c r="F12" s="42" t="e">
        <f>ROUNDUP('Отдыхай катай| FIT15'!F12*0.85,)+35</f>
        <v>#REF!</v>
      </c>
      <c r="G12" s="42" t="e">
        <f>ROUNDUP('Отдыхай катай| FIT15'!G12*0.85,)+35</f>
        <v>#REF!</v>
      </c>
      <c r="H12" s="42" t="e">
        <f>ROUNDUP('Отдыхай катай| FIT15'!H12*0.85,)+35</f>
        <v>#REF!</v>
      </c>
      <c r="I12" s="42" t="e">
        <f>ROUNDUP('Отдыхай катай| FIT15'!I12*0.85,)+35</f>
        <v>#REF!</v>
      </c>
      <c r="J12" s="42" t="e">
        <f>ROUNDUP('Отдыхай катай| FIT15'!J12*0.85,)+35</f>
        <v>#REF!</v>
      </c>
      <c r="K12" s="42" t="e">
        <f>ROUNDUP('Отдыхай катай| FIT15'!K12*0.85,)+35</f>
        <v>#REF!</v>
      </c>
      <c r="L12" s="42" t="e">
        <f>ROUNDUP('Отдыхай катай| FIT15'!L12*0.85,)+35</f>
        <v>#REF!</v>
      </c>
      <c r="M12" s="42" t="e">
        <f>ROUNDUP('Отдыхай катай| FIT15'!M12*0.85,)</f>
        <v>#REF!</v>
      </c>
      <c r="N12" s="42" t="e">
        <f>ROUNDUP('Отдыхай катай| FIT15'!N12*0.85,)</f>
        <v>#REF!</v>
      </c>
    </row>
    <row r="13" spans="1:14" s="53" customFormat="1" x14ac:dyDescent="0.2">
      <c r="A13" s="42" t="s">
        <v>84</v>
      </c>
      <c r="B13" s="42"/>
      <c r="C13" s="42"/>
      <c r="D13" s="42"/>
      <c r="E13" s="42"/>
      <c r="F13" s="42"/>
      <c r="G13" s="42"/>
      <c r="H13" s="42"/>
      <c r="I13" s="42"/>
      <c r="J13" s="42"/>
      <c r="K13" s="42"/>
      <c r="L13" s="42"/>
      <c r="M13" s="42"/>
      <c r="N13" s="42"/>
    </row>
    <row r="14" spans="1:14" s="53" customFormat="1" x14ac:dyDescent="0.2">
      <c r="A14" s="88">
        <f>A8</f>
        <v>1</v>
      </c>
      <c r="B14" s="42" t="e">
        <f>ROUNDUP('Отдыхай катай| FIT15'!B14*0.85,)+35</f>
        <v>#REF!</v>
      </c>
      <c r="C14" s="42" t="e">
        <f>ROUNDUP('Отдыхай катай| FIT15'!C14*0.85,)+35</f>
        <v>#REF!</v>
      </c>
      <c r="D14" s="42" t="e">
        <f>ROUNDUP('Отдыхай катай| FIT15'!D14*0.85,)+35</f>
        <v>#REF!</v>
      </c>
      <c r="E14" s="42" t="e">
        <f>ROUNDUP('Отдыхай катай| FIT15'!E14*0.85,)+35</f>
        <v>#REF!</v>
      </c>
      <c r="F14" s="42" t="e">
        <f>ROUNDUP('Отдыхай катай| FIT15'!F14*0.85,)+35</f>
        <v>#REF!</v>
      </c>
      <c r="G14" s="42" t="e">
        <f>ROUNDUP('Отдыхай катай| FIT15'!G14*0.85,)+35</f>
        <v>#REF!</v>
      </c>
      <c r="H14" s="42" t="e">
        <f>ROUNDUP('Отдыхай катай| FIT15'!H14*0.85,)+35</f>
        <v>#REF!</v>
      </c>
      <c r="I14" s="42" t="e">
        <f>ROUNDUP('Отдыхай катай| FIT15'!I14*0.85,)+35</f>
        <v>#REF!</v>
      </c>
      <c r="J14" s="42" t="e">
        <f>ROUNDUP('Отдыхай катай| FIT15'!J14*0.85,)+35</f>
        <v>#REF!</v>
      </c>
      <c r="K14" s="42" t="e">
        <f>ROUNDUP('Отдыхай катай| FIT15'!K14*0.85,)+35</f>
        <v>#REF!</v>
      </c>
      <c r="L14" s="42" t="e">
        <f>ROUNDUP('Отдыхай катай| FIT15'!L14*0.85,)+35</f>
        <v>#REF!</v>
      </c>
      <c r="M14" s="42" t="e">
        <f>ROUNDUP('Отдыхай катай| FIT15'!M14*0.85,)</f>
        <v>#REF!</v>
      </c>
      <c r="N14" s="42" t="e">
        <f>ROUNDUP('Отдыхай катай| FIT15'!N14*0.85,)</f>
        <v>#REF!</v>
      </c>
    </row>
    <row r="15" spans="1:14" s="53" customFormat="1" x14ac:dyDescent="0.2">
      <c r="A15" s="88">
        <f>A9</f>
        <v>2</v>
      </c>
      <c r="B15" s="42" t="e">
        <f>ROUNDUP('Отдыхай катай| FIT15'!B15*0.85,)+35</f>
        <v>#REF!</v>
      </c>
      <c r="C15" s="42" t="e">
        <f>ROUNDUP('Отдыхай катай| FIT15'!C15*0.85,)+35</f>
        <v>#REF!</v>
      </c>
      <c r="D15" s="42" t="e">
        <f>ROUNDUP('Отдыхай катай| FIT15'!D15*0.85,)+35</f>
        <v>#REF!</v>
      </c>
      <c r="E15" s="42" t="e">
        <f>ROUNDUP('Отдыхай катай| FIT15'!E15*0.85,)+35</f>
        <v>#REF!</v>
      </c>
      <c r="F15" s="42" t="e">
        <f>ROUNDUP('Отдыхай катай| FIT15'!F15*0.85,)+35</f>
        <v>#REF!</v>
      </c>
      <c r="G15" s="42" t="e">
        <f>ROUNDUP('Отдыхай катай| FIT15'!G15*0.85,)+35</f>
        <v>#REF!</v>
      </c>
      <c r="H15" s="42" t="e">
        <f>ROUNDUP('Отдыхай катай| FIT15'!H15*0.85,)+35</f>
        <v>#REF!</v>
      </c>
      <c r="I15" s="42" t="e">
        <f>ROUNDUP('Отдыхай катай| FIT15'!I15*0.85,)+35</f>
        <v>#REF!</v>
      </c>
      <c r="J15" s="42" t="e">
        <f>ROUNDUP('Отдыхай катай| FIT15'!J15*0.85,)+35</f>
        <v>#REF!</v>
      </c>
      <c r="K15" s="42" t="e">
        <f>ROUNDUP('Отдыхай катай| FIT15'!K15*0.85,)+35</f>
        <v>#REF!</v>
      </c>
      <c r="L15" s="42" t="e">
        <f>ROUNDUP('Отдыхай катай| FIT15'!L15*0.85,)+35</f>
        <v>#REF!</v>
      </c>
      <c r="M15" s="42" t="e">
        <f>ROUNDUP('Отдыхай катай| FIT15'!M15*0.85,)</f>
        <v>#REF!</v>
      </c>
      <c r="N15" s="42" t="e">
        <f>ROUNDUP('Отдыхай катай| FIT15'!N15*0.85,)</f>
        <v>#REF!</v>
      </c>
    </row>
    <row r="16" spans="1:14" s="53" customFormat="1" x14ac:dyDescent="0.2">
      <c r="A16" s="42" t="s">
        <v>85</v>
      </c>
      <c r="B16" s="42"/>
      <c r="C16" s="42"/>
      <c r="D16" s="42"/>
      <c r="E16" s="42"/>
      <c r="F16" s="42"/>
      <c r="G16" s="42"/>
      <c r="H16" s="42"/>
      <c r="I16" s="42"/>
      <c r="J16" s="42"/>
      <c r="K16" s="42"/>
      <c r="L16" s="42"/>
      <c r="M16" s="42"/>
      <c r="N16" s="42"/>
    </row>
    <row r="17" spans="1:14" s="53" customFormat="1" x14ac:dyDescent="0.2">
      <c r="A17" s="88">
        <f>A8</f>
        <v>1</v>
      </c>
      <c r="B17" s="42" t="e">
        <f>ROUNDUP('Отдыхай катай| FIT15'!B17*0.85,)+35</f>
        <v>#REF!</v>
      </c>
      <c r="C17" s="42" t="e">
        <f>ROUNDUP('Отдыхай катай| FIT15'!C17*0.85,)+35</f>
        <v>#REF!</v>
      </c>
      <c r="D17" s="42" t="e">
        <f>ROUNDUP('Отдыхай катай| FIT15'!D17*0.85,)+35</f>
        <v>#REF!</v>
      </c>
      <c r="E17" s="42" t="e">
        <f>ROUNDUP('Отдыхай катай| FIT15'!E17*0.85,)+35</f>
        <v>#REF!</v>
      </c>
      <c r="F17" s="42" t="e">
        <f>ROUNDUP('Отдыхай катай| FIT15'!F17*0.85,)+35</f>
        <v>#REF!</v>
      </c>
      <c r="G17" s="42" t="e">
        <f>ROUNDUP('Отдыхай катай| FIT15'!G17*0.85,)+35</f>
        <v>#REF!</v>
      </c>
      <c r="H17" s="42" t="e">
        <f>ROUNDUP('Отдыхай катай| FIT15'!H17*0.85,)+35</f>
        <v>#REF!</v>
      </c>
      <c r="I17" s="42" t="e">
        <f>ROUNDUP('Отдыхай катай| FIT15'!I17*0.85,)+35</f>
        <v>#REF!</v>
      </c>
      <c r="J17" s="42" t="e">
        <f>ROUNDUP('Отдыхай катай| FIT15'!J17*0.85,)+35</f>
        <v>#REF!</v>
      </c>
      <c r="K17" s="42" t="e">
        <f>ROUNDUP('Отдыхай катай| FIT15'!K17*0.85,)+35</f>
        <v>#REF!</v>
      </c>
      <c r="L17" s="42" t="e">
        <f>ROUNDUP('Отдыхай катай| FIT15'!L17*0.85,)+35</f>
        <v>#REF!</v>
      </c>
      <c r="M17" s="42" t="e">
        <f>ROUNDUP('Отдыхай катай| FIT15'!M17*0.85,)</f>
        <v>#REF!</v>
      </c>
      <c r="N17" s="42" t="e">
        <f>ROUNDUP('Отдыхай катай| FIT15'!N17*0.85,)</f>
        <v>#REF!</v>
      </c>
    </row>
    <row r="18" spans="1:14" s="53" customFormat="1" x14ac:dyDescent="0.2">
      <c r="A18" s="88">
        <f>A9</f>
        <v>2</v>
      </c>
      <c r="B18" s="42" t="e">
        <f>ROUNDUP('Отдыхай катай| FIT15'!B18*0.85,)+35</f>
        <v>#REF!</v>
      </c>
      <c r="C18" s="42" t="e">
        <f>ROUNDUP('Отдыхай катай| FIT15'!C18*0.85,)+35</f>
        <v>#REF!</v>
      </c>
      <c r="D18" s="42" t="e">
        <f>ROUNDUP('Отдыхай катай| FIT15'!D18*0.85,)+35</f>
        <v>#REF!</v>
      </c>
      <c r="E18" s="42" t="e">
        <f>ROUNDUP('Отдыхай катай| FIT15'!E18*0.85,)+35</f>
        <v>#REF!</v>
      </c>
      <c r="F18" s="42" t="e">
        <f>ROUNDUP('Отдыхай катай| FIT15'!F18*0.85,)+35</f>
        <v>#REF!</v>
      </c>
      <c r="G18" s="42" t="e">
        <f>ROUNDUP('Отдыхай катай| FIT15'!G18*0.85,)+35</f>
        <v>#REF!</v>
      </c>
      <c r="H18" s="42" t="e">
        <f>ROUNDUP('Отдыхай катай| FIT15'!H18*0.85,)+35</f>
        <v>#REF!</v>
      </c>
      <c r="I18" s="42" t="e">
        <f>ROUNDUP('Отдыхай катай| FIT15'!I18*0.85,)+35</f>
        <v>#REF!</v>
      </c>
      <c r="J18" s="42" t="e">
        <f>ROUNDUP('Отдыхай катай| FIT15'!J18*0.85,)+35</f>
        <v>#REF!</v>
      </c>
      <c r="K18" s="42" t="e">
        <f>ROUNDUP('Отдыхай катай| FIT15'!K18*0.85,)+35</f>
        <v>#REF!</v>
      </c>
      <c r="L18" s="42" t="e">
        <f>ROUNDUP('Отдыхай катай| FIT15'!L18*0.85,)+35</f>
        <v>#REF!</v>
      </c>
      <c r="M18" s="42" t="e">
        <f>ROUNDUP('Отдыхай катай| FIT15'!M18*0.85,)</f>
        <v>#REF!</v>
      </c>
      <c r="N18" s="42" t="e">
        <f>ROUNDUP('Отдыхай катай| FIT15'!N18*0.85,)</f>
        <v>#REF!</v>
      </c>
    </row>
    <row r="19" spans="1:14" s="53" customFormat="1" x14ac:dyDescent="0.2">
      <c r="A19" s="42" t="s">
        <v>86</v>
      </c>
      <c r="B19" s="42"/>
      <c r="C19" s="42"/>
      <c r="D19" s="42"/>
      <c r="E19" s="42"/>
      <c r="F19" s="42"/>
      <c r="G19" s="42"/>
      <c r="H19" s="42"/>
      <c r="I19" s="42"/>
      <c r="J19" s="42"/>
      <c r="K19" s="42"/>
      <c r="L19" s="42"/>
      <c r="M19" s="42"/>
      <c r="N19" s="42"/>
    </row>
    <row r="20" spans="1:14" s="53" customFormat="1" x14ac:dyDescent="0.2">
      <c r="A20" s="88">
        <v>1</v>
      </c>
      <c r="B20" s="42" t="e">
        <f>ROUNDUP('Отдыхай катай| FIT15'!B20*0.85,)+35</f>
        <v>#REF!</v>
      </c>
      <c r="C20" s="42" t="e">
        <f>ROUNDUP('Отдыхай катай| FIT15'!C20*0.85,)+35</f>
        <v>#REF!</v>
      </c>
      <c r="D20" s="42" t="e">
        <f>ROUNDUP('Отдыхай катай| FIT15'!D20*0.85,)+35</f>
        <v>#REF!</v>
      </c>
      <c r="E20" s="42" t="e">
        <f>ROUNDUP('Отдыхай катай| FIT15'!E20*0.85,)+35</f>
        <v>#REF!</v>
      </c>
      <c r="F20" s="42" t="e">
        <f>ROUNDUP('Отдыхай катай| FIT15'!F20*0.85,)+35</f>
        <v>#REF!</v>
      </c>
      <c r="G20" s="42" t="e">
        <f>ROUNDUP('Отдыхай катай| FIT15'!G20*0.85,)+35</f>
        <v>#REF!</v>
      </c>
      <c r="H20" s="42" t="e">
        <f>ROUNDUP('Отдыхай катай| FIT15'!H20*0.85,)+35</f>
        <v>#REF!</v>
      </c>
      <c r="I20" s="42" t="e">
        <f>ROUNDUP('Отдыхай катай| FIT15'!I20*0.85,)+35</f>
        <v>#REF!</v>
      </c>
      <c r="J20" s="42" t="e">
        <f>ROUNDUP('Отдыхай катай| FIT15'!J20*0.85,)+35</f>
        <v>#REF!</v>
      </c>
      <c r="K20" s="42" t="e">
        <f>ROUNDUP('Отдыхай катай| FIT15'!K20*0.85,)+35</f>
        <v>#REF!</v>
      </c>
      <c r="L20" s="42" t="e">
        <f>ROUNDUP('Отдыхай катай| FIT15'!L20*0.85,)+35</f>
        <v>#REF!</v>
      </c>
      <c r="M20" s="42" t="e">
        <f>ROUNDUP('Отдыхай катай| FIT15'!M20*0.85,)</f>
        <v>#REF!</v>
      </c>
      <c r="N20" s="42" t="e">
        <f>ROUNDUP('Отдыхай катай| FIT15'!N20*0.85,)</f>
        <v>#REF!</v>
      </c>
    </row>
    <row r="21" spans="1:14" s="53" customFormat="1" x14ac:dyDescent="0.2">
      <c r="A21" s="88">
        <v>2</v>
      </c>
      <c r="B21" s="42" t="e">
        <f>ROUNDUP('Отдыхай катай| FIT15'!B21*0.85,)+35</f>
        <v>#REF!</v>
      </c>
      <c r="C21" s="42" t="e">
        <f>ROUNDUP('Отдыхай катай| FIT15'!C21*0.85,)+35</f>
        <v>#REF!</v>
      </c>
      <c r="D21" s="42" t="e">
        <f>ROUNDUP('Отдыхай катай| FIT15'!D21*0.85,)+35</f>
        <v>#REF!</v>
      </c>
      <c r="E21" s="42" t="e">
        <f>ROUNDUP('Отдыхай катай| FIT15'!E21*0.85,)+35</f>
        <v>#REF!</v>
      </c>
      <c r="F21" s="42" t="e">
        <f>ROUNDUP('Отдыхай катай| FIT15'!F21*0.85,)+35</f>
        <v>#REF!</v>
      </c>
      <c r="G21" s="42" t="e">
        <f>ROUNDUP('Отдыхай катай| FIT15'!G21*0.85,)+35</f>
        <v>#REF!</v>
      </c>
      <c r="H21" s="42" t="e">
        <f>ROUNDUP('Отдыхай катай| FIT15'!H21*0.85,)+35</f>
        <v>#REF!</v>
      </c>
      <c r="I21" s="42" t="e">
        <f>ROUNDUP('Отдыхай катай| FIT15'!I21*0.85,)+35</f>
        <v>#REF!</v>
      </c>
      <c r="J21" s="42" t="e">
        <f>ROUNDUP('Отдыхай катай| FIT15'!J21*0.85,)+35</f>
        <v>#REF!</v>
      </c>
      <c r="K21" s="42" t="e">
        <f>ROUNDUP('Отдыхай катай| FIT15'!K21*0.85,)+35</f>
        <v>#REF!</v>
      </c>
      <c r="L21" s="42" t="e">
        <f>ROUNDUP('Отдыхай катай| FIT15'!L21*0.85,)+35</f>
        <v>#REF!</v>
      </c>
      <c r="M21" s="42" t="e">
        <f>ROUNDUP('Отдыхай катай| FIT15'!M21*0.85,)</f>
        <v>#REF!</v>
      </c>
      <c r="N21" s="42" t="e">
        <f>ROUNDUP('Отдыхай катай| FIT15'!N21*0.85,)</f>
        <v>#REF!</v>
      </c>
    </row>
    <row r="22" spans="1:14" s="53" customFormat="1" x14ac:dyDescent="0.2">
      <c r="A22" s="42" t="s">
        <v>87</v>
      </c>
      <c r="B22" s="42"/>
      <c r="C22" s="42"/>
      <c r="D22" s="42"/>
      <c r="E22" s="42"/>
      <c r="F22" s="42"/>
      <c r="G22" s="42"/>
      <c r="H22" s="42"/>
      <c r="I22" s="42"/>
      <c r="J22" s="42"/>
      <c r="K22" s="42"/>
      <c r="L22" s="42"/>
      <c r="M22" s="42"/>
      <c r="N22" s="42"/>
    </row>
    <row r="23" spans="1:14" s="53" customFormat="1" x14ac:dyDescent="0.2">
      <c r="A23" s="88" t="s">
        <v>88</v>
      </c>
      <c r="B23" s="42" t="e">
        <f>ROUNDUP('Отдыхай катай| FIT15'!B23*0.85,)+35</f>
        <v>#REF!</v>
      </c>
      <c r="C23" s="42" t="e">
        <f>ROUNDUP('Отдыхай катай| FIT15'!C23*0.85,)+35</f>
        <v>#REF!</v>
      </c>
      <c r="D23" s="42" t="e">
        <f>ROUNDUP('Отдыхай катай| FIT15'!D23*0.85,)+35</f>
        <v>#REF!</v>
      </c>
      <c r="E23" s="42" t="e">
        <f>ROUNDUP('Отдыхай катай| FIT15'!E23*0.85,)+35</f>
        <v>#REF!</v>
      </c>
      <c r="F23" s="42" t="e">
        <f>ROUNDUP('Отдыхай катай| FIT15'!F23*0.85,)+35</f>
        <v>#REF!</v>
      </c>
      <c r="G23" s="42" t="e">
        <f>ROUNDUP('Отдыхай катай| FIT15'!G23*0.85,)+35</f>
        <v>#REF!</v>
      </c>
      <c r="H23" s="42" t="e">
        <f>ROUNDUP('Отдыхай катай| FIT15'!H23*0.85,)+35</f>
        <v>#REF!</v>
      </c>
      <c r="I23" s="42" t="e">
        <f>ROUNDUP('Отдыхай катай| FIT15'!I23*0.85,)+35</f>
        <v>#REF!</v>
      </c>
      <c r="J23" s="42" t="e">
        <f>ROUNDUP('Отдыхай катай| FIT15'!J23*0.85,)+35</f>
        <v>#REF!</v>
      </c>
      <c r="K23" s="42" t="e">
        <f>ROUNDUP('Отдыхай катай| FIT15'!K23*0.85,)+35</f>
        <v>#REF!</v>
      </c>
      <c r="L23" s="42" t="e">
        <f>ROUNDUP('Отдыхай катай| FIT15'!L23*0.85,)+35</f>
        <v>#REF!</v>
      </c>
      <c r="M23" s="42" t="e">
        <f>ROUNDUP('Отдыхай катай| FIT15'!M23*0.85,)</f>
        <v>#REF!</v>
      </c>
      <c r="N23" s="42" t="e">
        <f>ROUNDUP('Отдыхай катай| FIT15'!N23*0.85,)</f>
        <v>#REF!</v>
      </c>
    </row>
    <row r="24" spans="1:14" s="53" customFormat="1" ht="12.75" thickBot="1" x14ac:dyDescent="0.25">
      <c r="A24" s="116"/>
    </row>
    <row r="25" spans="1:14" ht="12.75" thickBot="1" x14ac:dyDescent="0.25">
      <c r="A25" s="163" t="s">
        <v>182</v>
      </c>
    </row>
    <row r="26" spans="1:14" ht="37.15" customHeight="1" x14ac:dyDescent="0.2">
      <c r="A26" s="185" t="s">
        <v>255</v>
      </c>
    </row>
    <row r="27" spans="1:14" ht="13.35" customHeight="1" x14ac:dyDescent="0.2">
      <c r="A27" s="186" t="s">
        <v>66</v>
      </c>
    </row>
    <row r="28" spans="1:14" ht="11.45" customHeight="1" x14ac:dyDescent="0.2">
      <c r="A28" s="63" t="s">
        <v>78</v>
      </c>
    </row>
    <row r="29" spans="1:14" x14ac:dyDescent="0.2">
      <c r="A29" s="43" t="s">
        <v>67</v>
      </c>
    </row>
    <row r="30" spans="1:14" x14ac:dyDescent="0.2">
      <c r="A30" s="43" t="s">
        <v>89</v>
      </c>
    </row>
    <row r="31" spans="1:14" x14ac:dyDescent="0.2">
      <c r="A31" s="43" t="s">
        <v>68</v>
      </c>
    </row>
    <row r="32" spans="1:14" ht="24" x14ac:dyDescent="0.2">
      <c r="A32" s="46" t="s">
        <v>69</v>
      </c>
    </row>
    <row r="33" spans="1:1" ht="84.75" thickBot="1" x14ac:dyDescent="0.25">
      <c r="A33" s="123" t="s">
        <v>256</v>
      </c>
    </row>
    <row r="34" spans="1:1" ht="12.75" thickBot="1" x14ac:dyDescent="0.25">
      <c r="A34" s="181" t="s">
        <v>71</v>
      </c>
    </row>
    <row r="35" spans="1:1" x14ac:dyDescent="0.2">
      <c r="A35" s="195" t="s">
        <v>263</v>
      </c>
    </row>
    <row r="36" spans="1:1" ht="48.75" thickBot="1" x14ac:dyDescent="0.25">
      <c r="A36" s="196" t="s">
        <v>264</v>
      </c>
    </row>
    <row r="37" spans="1:1" ht="12" customHeight="1" x14ac:dyDescent="0.2">
      <c r="A37" s="233" t="s">
        <v>261</v>
      </c>
    </row>
    <row r="38" spans="1:1" ht="132.6" customHeight="1" thickBot="1" x14ac:dyDescent="0.25">
      <c r="A38" s="234"/>
    </row>
    <row r="39" spans="1:1" ht="22.15" customHeight="1" thickBot="1" x14ac:dyDescent="0.25">
      <c r="A39" s="182" t="s">
        <v>259</v>
      </c>
    </row>
    <row r="40" spans="1:1" ht="24" x14ac:dyDescent="0.2">
      <c r="A40" s="194" t="s">
        <v>257</v>
      </c>
    </row>
    <row r="41" spans="1:1" ht="24" x14ac:dyDescent="0.2">
      <c r="A41" s="194" t="s">
        <v>258</v>
      </c>
    </row>
    <row r="42" spans="1:1" ht="24.75" thickBot="1" x14ac:dyDescent="0.25">
      <c r="A42" s="193" t="s">
        <v>262</v>
      </c>
    </row>
    <row r="43" spans="1:1" ht="12.75" thickBot="1" x14ac:dyDescent="0.25">
      <c r="A43" s="125" t="s">
        <v>70</v>
      </c>
    </row>
    <row r="44" spans="1:1" ht="60" x14ac:dyDescent="0.2">
      <c r="A44" s="112" t="s">
        <v>235</v>
      </c>
    </row>
  </sheetData>
  <mergeCells count="2">
    <mergeCell ref="A1:A2"/>
    <mergeCell ref="A37:A38"/>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N43"/>
  <sheetViews>
    <sheetView zoomScale="80" zoomScaleNormal="80" workbookViewId="0">
      <selection activeCell="M1" sqref="M1:M1048576"/>
    </sheetView>
  </sheetViews>
  <sheetFormatPr defaultColWidth="9" defaultRowHeight="12" x14ac:dyDescent="0.2"/>
  <cols>
    <col min="1" max="1" width="70.5703125" style="48" customWidth="1"/>
    <col min="2" max="8" width="9" style="48" hidden="1" customWidth="1"/>
    <col min="9" max="12" width="0" style="48" hidden="1" customWidth="1"/>
    <col min="13" max="16384" width="9" style="48"/>
  </cols>
  <sheetData>
    <row r="1" spans="1:14" s="51" customFormat="1" ht="12" customHeight="1" x14ac:dyDescent="0.2">
      <c r="A1" s="232" t="s">
        <v>82</v>
      </c>
    </row>
    <row r="2" spans="1:14" s="51" customFormat="1" x14ac:dyDescent="0.2">
      <c r="A2" s="232"/>
    </row>
    <row r="3" spans="1:14" s="51" customFormat="1" x14ac:dyDescent="0.2">
      <c r="A3" s="160" t="s">
        <v>114</v>
      </c>
    </row>
    <row r="4" spans="1:14" s="51" customFormat="1" x14ac:dyDescent="0.2">
      <c r="A4" s="128" t="s">
        <v>65</v>
      </c>
    </row>
    <row r="5" spans="1:14" s="52" customFormat="1" x14ac:dyDescent="0.2">
      <c r="A5" s="98" t="s">
        <v>64</v>
      </c>
      <c r="B5" s="187" t="e">
        <f>'C завтраками| Bed and breakfast'!#REF!</f>
        <v>#REF!</v>
      </c>
      <c r="C5" s="187" t="e">
        <f>'C завтраками| Bed and breakfast'!#REF!</f>
        <v>#REF!</v>
      </c>
      <c r="D5" s="187" t="e">
        <f>'C завтраками| Bed and breakfast'!#REF!</f>
        <v>#REF!</v>
      </c>
      <c r="E5" s="187" t="e">
        <f>'C завтраками| Bed and breakfast'!#REF!</f>
        <v>#REF!</v>
      </c>
      <c r="F5" s="187" t="e">
        <f>'C завтраками| Bed and breakfast'!#REF!</f>
        <v>#REF!</v>
      </c>
      <c r="G5" s="187" t="e">
        <f>'C завтраками| Bed and breakfast'!#REF!</f>
        <v>#REF!</v>
      </c>
      <c r="H5" s="187" t="e">
        <f>'C завтраками| Bed and breakfast'!#REF!</f>
        <v>#REF!</v>
      </c>
      <c r="I5" s="187" t="e">
        <f>'C завтраками| Bed and breakfast'!#REF!</f>
        <v>#REF!</v>
      </c>
      <c r="J5" s="187" t="e">
        <f>'C завтраками| Bed and breakfast'!#REF!</f>
        <v>#REF!</v>
      </c>
      <c r="K5" s="187" t="e">
        <f>'C завтраками| Bed and breakfast'!#REF!</f>
        <v>#REF!</v>
      </c>
      <c r="L5" s="187" t="e">
        <f>'C завтраками| Bed and breakfast'!#REF!</f>
        <v>#REF!</v>
      </c>
      <c r="M5" s="187" t="e">
        <f>'C завтраками| Bed and breakfast'!#REF!</f>
        <v>#REF!</v>
      </c>
      <c r="N5" s="187" t="e">
        <f>'C завтраками| Bed and breakfast'!#REF!</f>
        <v>#REF!</v>
      </c>
    </row>
    <row r="6" spans="1:14" s="53" customFormat="1" x14ac:dyDescent="0.2">
      <c r="A6" s="98"/>
      <c r="B6" s="187" t="e">
        <f>'C завтраками| Bed and breakfast'!#REF!</f>
        <v>#REF!</v>
      </c>
      <c r="C6" s="187" t="e">
        <f>'C завтраками| Bed and breakfast'!#REF!</f>
        <v>#REF!</v>
      </c>
      <c r="D6" s="187" t="e">
        <f>'C завтраками| Bed and breakfast'!#REF!</f>
        <v>#REF!</v>
      </c>
      <c r="E6" s="187" t="e">
        <f>'C завтраками| Bed and breakfast'!#REF!</f>
        <v>#REF!</v>
      </c>
      <c r="F6" s="187" t="e">
        <f>'C завтраками| Bed and breakfast'!#REF!</f>
        <v>#REF!</v>
      </c>
      <c r="G6" s="187" t="e">
        <f>'C завтраками| Bed and breakfast'!#REF!</f>
        <v>#REF!</v>
      </c>
      <c r="H6" s="187" t="e">
        <f>'C завтраками| Bed and breakfast'!#REF!</f>
        <v>#REF!</v>
      </c>
      <c r="I6" s="187" t="e">
        <f>'C завтраками| Bed and breakfast'!#REF!</f>
        <v>#REF!</v>
      </c>
      <c r="J6" s="187" t="e">
        <f>'C завтраками| Bed and breakfast'!#REF!</f>
        <v>#REF!</v>
      </c>
      <c r="K6" s="187" t="e">
        <f>'C завтраками| Bed and breakfast'!#REF!</f>
        <v>#REF!</v>
      </c>
      <c r="L6" s="187" t="e">
        <f>'C завтраками| Bed and breakfast'!#REF!</f>
        <v>#REF!</v>
      </c>
      <c r="M6" s="187" t="e">
        <f>'C завтраками| Bed and breakfast'!#REF!</f>
        <v>#REF!</v>
      </c>
      <c r="N6" s="187" t="e">
        <f>'C завтраками| Bed and breakfast'!#REF!</f>
        <v>#REF!</v>
      </c>
    </row>
    <row r="7" spans="1:14" s="53" customFormat="1" x14ac:dyDescent="0.2">
      <c r="A7" s="42" t="s">
        <v>83</v>
      </c>
      <c r="B7" s="87"/>
      <c r="C7" s="87"/>
      <c r="D7" s="87"/>
      <c r="E7" s="87"/>
      <c r="F7" s="87"/>
      <c r="G7" s="87"/>
      <c r="H7" s="87"/>
      <c r="I7" s="87"/>
      <c r="J7" s="87"/>
      <c r="K7" s="87"/>
      <c r="L7" s="87"/>
      <c r="M7" s="87"/>
      <c r="N7" s="87"/>
    </row>
    <row r="8" spans="1:14" s="53" customFormat="1" x14ac:dyDescent="0.2">
      <c r="A8" s="88">
        <v>1</v>
      </c>
      <c r="B8" s="42" t="e">
        <f>'C завтраками| Bed and breakfast'!#REF!*0.9</f>
        <v>#REF!</v>
      </c>
      <c r="C8" s="42" t="e">
        <f>'C завтраками| Bed and breakfast'!#REF!*0.9</f>
        <v>#REF!</v>
      </c>
      <c r="D8" s="42" t="e">
        <f>'C завтраками| Bed and breakfast'!#REF!*0.9</f>
        <v>#REF!</v>
      </c>
      <c r="E8" s="42" t="e">
        <f>'C завтраками| Bed and breakfast'!#REF!*0.9</f>
        <v>#REF!</v>
      </c>
      <c r="F8" s="42" t="e">
        <f>'C завтраками| Bed and breakfast'!#REF!*0.9</f>
        <v>#REF!</v>
      </c>
      <c r="G8" s="42" t="e">
        <f>'C завтраками| Bed and breakfast'!#REF!*0.9</f>
        <v>#REF!</v>
      </c>
      <c r="H8" s="42" t="e">
        <f>'C завтраками| Bed and breakfast'!#REF!*0.9</f>
        <v>#REF!</v>
      </c>
      <c r="I8" s="42" t="e">
        <f>'C завтраками| Bed and breakfast'!#REF!*0.9</f>
        <v>#REF!</v>
      </c>
      <c r="J8" s="42" t="e">
        <f>'C завтраками| Bed and breakfast'!#REF!*0.9</f>
        <v>#REF!</v>
      </c>
      <c r="K8" s="42" t="e">
        <f>'C завтраками| Bed and breakfast'!#REF!*0.9</f>
        <v>#REF!</v>
      </c>
      <c r="L8" s="42" t="e">
        <f>'C завтраками| Bed and breakfast'!#REF!*0.9</f>
        <v>#REF!</v>
      </c>
      <c r="M8" s="42" t="e">
        <f>'C завтраками| Bed and breakfast'!#REF!*0.9</f>
        <v>#REF!</v>
      </c>
      <c r="N8" s="42" t="e">
        <f>'C завтраками| Bed and breakfast'!#REF!*0.9</f>
        <v>#REF!</v>
      </c>
    </row>
    <row r="9" spans="1:14" s="53" customFormat="1" x14ac:dyDescent="0.2">
      <c r="A9" s="88">
        <v>2</v>
      </c>
      <c r="B9" s="42" t="e">
        <f>'C завтраками| Bed and breakfast'!#REF!*0.9</f>
        <v>#REF!</v>
      </c>
      <c r="C9" s="42" t="e">
        <f>'C завтраками| Bed and breakfast'!#REF!*0.9</f>
        <v>#REF!</v>
      </c>
      <c r="D9" s="42" t="e">
        <f>'C завтраками| Bed and breakfast'!#REF!*0.9</f>
        <v>#REF!</v>
      </c>
      <c r="E9" s="42" t="e">
        <f>'C завтраками| Bed and breakfast'!#REF!*0.9</f>
        <v>#REF!</v>
      </c>
      <c r="F9" s="42" t="e">
        <f>'C завтраками| Bed and breakfast'!#REF!*0.9</f>
        <v>#REF!</v>
      </c>
      <c r="G9" s="42" t="e">
        <f>'C завтраками| Bed and breakfast'!#REF!*0.9</f>
        <v>#REF!</v>
      </c>
      <c r="H9" s="42" t="e">
        <f>'C завтраками| Bed and breakfast'!#REF!*0.9</f>
        <v>#REF!</v>
      </c>
      <c r="I9" s="42" t="e">
        <f>'C завтраками| Bed and breakfast'!#REF!*0.9</f>
        <v>#REF!</v>
      </c>
      <c r="J9" s="42" t="e">
        <f>'C завтраками| Bed and breakfast'!#REF!*0.9</f>
        <v>#REF!</v>
      </c>
      <c r="K9" s="42" t="e">
        <f>'C завтраками| Bed and breakfast'!#REF!*0.9</f>
        <v>#REF!</v>
      </c>
      <c r="L9" s="42" t="e">
        <f>'C завтраками| Bed and breakfast'!#REF!*0.9</f>
        <v>#REF!</v>
      </c>
      <c r="M9" s="42" t="e">
        <f>'C завтраками| Bed and breakfast'!#REF!*0.9</f>
        <v>#REF!</v>
      </c>
      <c r="N9" s="42" t="e">
        <f>'C завтраками| Bed and breakfast'!#REF!*0.9</f>
        <v>#REF!</v>
      </c>
    </row>
    <row r="10" spans="1:14" s="53" customFormat="1" x14ac:dyDescent="0.2">
      <c r="A10" s="42" t="s">
        <v>234</v>
      </c>
      <c r="B10" s="42"/>
      <c r="C10" s="42"/>
      <c r="D10" s="42"/>
      <c r="E10" s="42"/>
      <c r="F10" s="42"/>
      <c r="G10" s="42"/>
      <c r="H10" s="42"/>
      <c r="I10" s="42"/>
      <c r="J10" s="42"/>
      <c r="K10" s="42"/>
      <c r="L10" s="42"/>
      <c r="M10" s="42"/>
      <c r="N10" s="42"/>
    </row>
    <row r="11" spans="1:14" s="53" customFormat="1" x14ac:dyDescent="0.2">
      <c r="A11" s="180">
        <v>1</v>
      </c>
      <c r="B11" s="42" t="e">
        <f>'C завтраками| Bed and breakfast'!#REF!*0.9</f>
        <v>#REF!</v>
      </c>
      <c r="C11" s="42" t="e">
        <f>'C завтраками| Bed and breakfast'!#REF!*0.9</f>
        <v>#REF!</v>
      </c>
      <c r="D11" s="42" t="e">
        <f>'C завтраками| Bed and breakfast'!#REF!*0.9</f>
        <v>#REF!</v>
      </c>
      <c r="E11" s="42" t="e">
        <f>'C завтраками| Bed and breakfast'!#REF!*0.9</f>
        <v>#REF!</v>
      </c>
      <c r="F11" s="42" t="e">
        <f>'C завтраками| Bed and breakfast'!#REF!*0.9</f>
        <v>#REF!</v>
      </c>
      <c r="G11" s="42" t="e">
        <f>'C завтраками| Bed and breakfast'!#REF!*0.9</f>
        <v>#REF!</v>
      </c>
      <c r="H11" s="42" t="e">
        <f>'C завтраками| Bed and breakfast'!#REF!*0.9</f>
        <v>#REF!</v>
      </c>
      <c r="I11" s="42" t="e">
        <f>'C завтраками| Bed and breakfast'!#REF!*0.9</f>
        <v>#REF!</v>
      </c>
      <c r="J11" s="42" t="e">
        <f>'C завтраками| Bed and breakfast'!#REF!*0.9</f>
        <v>#REF!</v>
      </c>
      <c r="K11" s="42" t="e">
        <f>'C завтраками| Bed and breakfast'!#REF!*0.9</f>
        <v>#REF!</v>
      </c>
      <c r="L11" s="42" t="e">
        <f>'C завтраками| Bed and breakfast'!#REF!*0.9</f>
        <v>#REF!</v>
      </c>
      <c r="M11" s="42" t="e">
        <f>'C завтраками| Bed and breakfast'!#REF!*0.9</f>
        <v>#REF!</v>
      </c>
      <c r="N11" s="42" t="e">
        <f>'C завтраками| Bed and breakfast'!#REF!*0.9</f>
        <v>#REF!</v>
      </c>
    </row>
    <row r="12" spans="1:14" s="53" customFormat="1" x14ac:dyDescent="0.2">
      <c r="A12" s="180">
        <v>2</v>
      </c>
      <c r="B12" s="42" t="e">
        <f>'C завтраками| Bed and breakfast'!#REF!*0.9</f>
        <v>#REF!</v>
      </c>
      <c r="C12" s="42" t="e">
        <f>'C завтраками| Bed and breakfast'!#REF!*0.9</f>
        <v>#REF!</v>
      </c>
      <c r="D12" s="42" t="e">
        <f>'C завтраками| Bed and breakfast'!#REF!*0.9</f>
        <v>#REF!</v>
      </c>
      <c r="E12" s="42" t="e">
        <f>'C завтраками| Bed and breakfast'!#REF!*0.9</f>
        <v>#REF!</v>
      </c>
      <c r="F12" s="42" t="e">
        <f>'C завтраками| Bed and breakfast'!#REF!*0.9</f>
        <v>#REF!</v>
      </c>
      <c r="G12" s="42" t="e">
        <f>'C завтраками| Bed and breakfast'!#REF!*0.9</f>
        <v>#REF!</v>
      </c>
      <c r="H12" s="42" t="e">
        <f>'C завтраками| Bed and breakfast'!#REF!*0.9</f>
        <v>#REF!</v>
      </c>
      <c r="I12" s="42" t="e">
        <f>'C завтраками| Bed and breakfast'!#REF!*0.9</f>
        <v>#REF!</v>
      </c>
      <c r="J12" s="42" t="e">
        <f>'C завтраками| Bed and breakfast'!#REF!*0.9</f>
        <v>#REF!</v>
      </c>
      <c r="K12" s="42" t="e">
        <f>'C завтраками| Bed and breakfast'!#REF!*0.9</f>
        <v>#REF!</v>
      </c>
      <c r="L12" s="42" t="e">
        <f>'C завтраками| Bed and breakfast'!#REF!*0.9</f>
        <v>#REF!</v>
      </c>
      <c r="M12" s="42" t="e">
        <f>'C завтраками| Bed and breakfast'!#REF!*0.9</f>
        <v>#REF!</v>
      </c>
      <c r="N12" s="42" t="e">
        <f>'C завтраками| Bed and breakfast'!#REF!*0.9</f>
        <v>#REF!</v>
      </c>
    </row>
    <row r="13" spans="1:14" s="53" customFormat="1" x14ac:dyDescent="0.2">
      <c r="A13" s="42" t="s">
        <v>84</v>
      </c>
      <c r="B13" s="42"/>
      <c r="C13" s="42"/>
      <c r="D13" s="42"/>
      <c r="E13" s="42"/>
      <c r="F13" s="42"/>
      <c r="G13" s="42"/>
      <c r="H13" s="42"/>
      <c r="I13" s="42"/>
      <c r="J13" s="42"/>
      <c r="K13" s="42"/>
      <c r="L13" s="42"/>
      <c r="M13" s="42"/>
      <c r="N13" s="42"/>
    </row>
    <row r="14" spans="1:14" s="53" customFormat="1" x14ac:dyDescent="0.2">
      <c r="A14" s="88">
        <f>A8</f>
        <v>1</v>
      </c>
      <c r="B14" s="42" t="e">
        <f>'C завтраками| Bed and breakfast'!#REF!*0.9</f>
        <v>#REF!</v>
      </c>
      <c r="C14" s="42" t="e">
        <f>'C завтраками| Bed and breakfast'!#REF!*0.9</f>
        <v>#REF!</v>
      </c>
      <c r="D14" s="42" t="e">
        <f>'C завтраками| Bed and breakfast'!#REF!*0.9</f>
        <v>#REF!</v>
      </c>
      <c r="E14" s="42" t="e">
        <f>'C завтраками| Bed and breakfast'!#REF!*0.9</f>
        <v>#REF!</v>
      </c>
      <c r="F14" s="42" t="e">
        <f>'C завтраками| Bed and breakfast'!#REF!*0.9</f>
        <v>#REF!</v>
      </c>
      <c r="G14" s="42" t="e">
        <f>'C завтраками| Bed and breakfast'!#REF!*0.9</f>
        <v>#REF!</v>
      </c>
      <c r="H14" s="42" t="e">
        <f>'C завтраками| Bed and breakfast'!#REF!*0.9</f>
        <v>#REF!</v>
      </c>
      <c r="I14" s="42" t="e">
        <f>'C завтраками| Bed and breakfast'!#REF!*0.9</f>
        <v>#REF!</v>
      </c>
      <c r="J14" s="42" t="e">
        <f>'C завтраками| Bed and breakfast'!#REF!*0.9</f>
        <v>#REF!</v>
      </c>
      <c r="K14" s="42" t="e">
        <f>'C завтраками| Bed and breakfast'!#REF!*0.9</f>
        <v>#REF!</v>
      </c>
      <c r="L14" s="42" t="e">
        <f>'C завтраками| Bed and breakfast'!#REF!*0.9</f>
        <v>#REF!</v>
      </c>
      <c r="M14" s="42" t="e">
        <f>'C завтраками| Bed and breakfast'!#REF!*0.9</f>
        <v>#REF!</v>
      </c>
      <c r="N14" s="42" t="e">
        <f>'C завтраками| Bed and breakfast'!#REF!*0.9</f>
        <v>#REF!</v>
      </c>
    </row>
    <row r="15" spans="1:14" s="53" customFormat="1" x14ac:dyDescent="0.2">
      <c r="A15" s="88">
        <f>A9</f>
        <v>2</v>
      </c>
      <c r="B15" s="42" t="e">
        <f>'C завтраками| Bed and breakfast'!#REF!*0.9</f>
        <v>#REF!</v>
      </c>
      <c r="C15" s="42" t="e">
        <f>'C завтраками| Bed and breakfast'!#REF!*0.9</f>
        <v>#REF!</v>
      </c>
      <c r="D15" s="42" t="e">
        <f>'C завтраками| Bed and breakfast'!#REF!*0.9</f>
        <v>#REF!</v>
      </c>
      <c r="E15" s="42" t="e">
        <f>'C завтраками| Bed and breakfast'!#REF!*0.9</f>
        <v>#REF!</v>
      </c>
      <c r="F15" s="42" t="e">
        <f>'C завтраками| Bed and breakfast'!#REF!*0.9</f>
        <v>#REF!</v>
      </c>
      <c r="G15" s="42" t="e">
        <f>'C завтраками| Bed and breakfast'!#REF!*0.9</f>
        <v>#REF!</v>
      </c>
      <c r="H15" s="42" t="e">
        <f>'C завтраками| Bed and breakfast'!#REF!*0.9</f>
        <v>#REF!</v>
      </c>
      <c r="I15" s="42" t="e">
        <f>'C завтраками| Bed and breakfast'!#REF!*0.9</f>
        <v>#REF!</v>
      </c>
      <c r="J15" s="42" t="e">
        <f>'C завтраками| Bed and breakfast'!#REF!*0.9</f>
        <v>#REF!</v>
      </c>
      <c r="K15" s="42" t="e">
        <f>'C завтраками| Bed and breakfast'!#REF!*0.9</f>
        <v>#REF!</v>
      </c>
      <c r="L15" s="42" t="e">
        <f>'C завтраками| Bed and breakfast'!#REF!*0.9</f>
        <v>#REF!</v>
      </c>
      <c r="M15" s="42" t="e">
        <f>'C завтраками| Bed and breakfast'!#REF!*0.9</f>
        <v>#REF!</v>
      </c>
      <c r="N15" s="42" t="e">
        <f>'C завтраками| Bed and breakfast'!#REF!*0.9</f>
        <v>#REF!</v>
      </c>
    </row>
    <row r="16" spans="1:14" s="53" customFormat="1" x14ac:dyDescent="0.2">
      <c r="A16" s="42" t="s">
        <v>85</v>
      </c>
      <c r="B16" s="42"/>
      <c r="C16" s="42"/>
      <c r="D16" s="42"/>
      <c r="E16" s="42"/>
      <c r="F16" s="42"/>
      <c r="G16" s="42"/>
      <c r="H16" s="42"/>
      <c r="I16" s="42"/>
      <c r="J16" s="42"/>
      <c r="K16" s="42"/>
      <c r="L16" s="42"/>
      <c r="M16" s="42"/>
      <c r="N16" s="42"/>
    </row>
    <row r="17" spans="1:14" s="53" customFormat="1" x14ac:dyDescent="0.2">
      <c r="A17" s="88">
        <f>A8</f>
        <v>1</v>
      </c>
      <c r="B17" s="42" t="e">
        <f>'C завтраками| Bed and breakfast'!#REF!*0.9</f>
        <v>#REF!</v>
      </c>
      <c r="C17" s="42" t="e">
        <f>'C завтраками| Bed and breakfast'!#REF!*0.9</f>
        <v>#REF!</v>
      </c>
      <c r="D17" s="42" t="e">
        <f>'C завтраками| Bed and breakfast'!#REF!*0.9</f>
        <v>#REF!</v>
      </c>
      <c r="E17" s="42" t="e">
        <f>'C завтраками| Bed and breakfast'!#REF!*0.9</f>
        <v>#REF!</v>
      </c>
      <c r="F17" s="42" t="e">
        <f>'C завтраками| Bed and breakfast'!#REF!*0.9</f>
        <v>#REF!</v>
      </c>
      <c r="G17" s="42" t="e">
        <f>'C завтраками| Bed and breakfast'!#REF!*0.9</f>
        <v>#REF!</v>
      </c>
      <c r="H17" s="42" t="e">
        <f>'C завтраками| Bed and breakfast'!#REF!*0.9</f>
        <v>#REF!</v>
      </c>
      <c r="I17" s="42" t="e">
        <f>'C завтраками| Bed and breakfast'!#REF!*0.9</f>
        <v>#REF!</v>
      </c>
      <c r="J17" s="42" t="e">
        <f>'C завтраками| Bed and breakfast'!#REF!*0.9</f>
        <v>#REF!</v>
      </c>
      <c r="K17" s="42" t="e">
        <f>'C завтраками| Bed and breakfast'!#REF!*0.9</f>
        <v>#REF!</v>
      </c>
      <c r="L17" s="42" t="e">
        <f>'C завтраками| Bed and breakfast'!#REF!*0.9</f>
        <v>#REF!</v>
      </c>
      <c r="M17" s="42" t="e">
        <f>'C завтраками| Bed and breakfast'!#REF!*0.9</f>
        <v>#REF!</v>
      </c>
      <c r="N17" s="42" t="e">
        <f>'C завтраками| Bed and breakfast'!#REF!*0.9</f>
        <v>#REF!</v>
      </c>
    </row>
    <row r="18" spans="1:14" s="53" customFormat="1" x14ac:dyDescent="0.2">
      <c r="A18" s="88">
        <f>A9</f>
        <v>2</v>
      </c>
      <c r="B18" s="42" t="e">
        <f>'C завтраками| Bed and breakfast'!#REF!*0.9</f>
        <v>#REF!</v>
      </c>
      <c r="C18" s="42" t="e">
        <f>'C завтраками| Bed and breakfast'!#REF!*0.9</f>
        <v>#REF!</v>
      </c>
      <c r="D18" s="42" t="e">
        <f>'C завтраками| Bed and breakfast'!#REF!*0.9</f>
        <v>#REF!</v>
      </c>
      <c r="E18" s="42" t="e">
        <f>'C завтраками| Bed and breakfast'!#REF!*0.9</f>
        <v>#REF!</v>
      </c>
      <c r="F18" s="42" t="e">
        <f>'C завтраками| Bed and breakfast'!#REF!*0.9</f>
        <v>#REF!</v>
      </c>
      <c r="G18" s="42" t="e">
        <f>'C завтраками| Bed and breakfast'!#REF!*0.9</f>
        <v>#REF!</v>
      </c>
      <c r="H18" s="42" t="e">
        <f>'C завтраками| Bed and breakfast'!#REF!*0.9</f>
        <v>#REF!</v>
      </c>
      <c r="I18" s="42" t="e">
        <f>'C завтраками| Bed and breakfast'!#REF!*0.9</f>
        <v>#REF!</v>
      </c>
      <c r="J18" s="42" t="e">
        <f>'C завтраками| Bed and breakfast'!#REF!*0.9</f>
        <v>#REF!</v>
      </c>
      <c r="K18" s="42" t="e">
        <f>'C завтраками| Bed and breakfast'!#REF!*0.9</f>
        <v>#REF!</v>
      </c>
      <c r="L18" s="42" t="e">
        <f>'C завтраками| Bed and breakfast'!#REF!*0.9</f>
        <v>#REF!</v>
      </c>
      <c r="M18" s="42" t="e">
        <f>'C завтраками| Bed and breakfast'!#REF!*0.9</f>
        <v>#REF!</v>
      </c>
      <c r="N18" s="42" t="e">
        <f>'C завтраками| Bed and breakfast'!#REF!*0.9</f>
        <v>#REF!</v>
      </c>
    </row>
    <row r="19" spans="1:14" s="53" customFormat="1" x14ac:dyDescent="0.2">
      <c r="A19" s="42" t="s">
        <v>86</v>
      </c>
      <c r="B19" s="42"/>
      <c r="C19" s="42"/>
      <c r="D19" s="42"/>
      <c r="E19" s="42"/>
      <c r="F19" s="42"/>
      <c r="G19" s="42"/>
      <c r="H19" s="42"/>
      <c r="I19" s="42"/>
      <c r="J19" s="42"/>
      <c r="K19" s="42"/>
      <c r="L19" s="42"/>
      <c r="M19" s="42"/>
      <c r="N19" s="42"/>
    </row>
    <row r="20" spans="1:14" s="53" customFormat="1" x14ac:dyDescent="0.2">
      <c r="A20" s="88">
        <v>1</v>
      </c>
      <c r="B20" s="42" t="e">
        <f>'C завтраками| Bed and breakfast'!#REF!*0.9</f>
        <v>#REF!</v>
      </c>
      <c r="C20" s="42" t="e">
        <f>'C завтраками| Bed and breakfast'!#REF!*0.9</f>
        <v>#REF!</v>
      </c>
      <c r="D20" s="42" t="e">
        <f>'C завтраками| Bed and breakfast'!#REF!*0.9</f>
        <v>#REF!</v>
      </c>
      <c r="E20" s="42" t="e">
        <f>'C завтраками| Bed and breakfast'!#REF!*0.9</f>
        <v>#REF!</v>
      </c>
      <c r="F20" s="42" t="e">
        <f>'C завтраками| Bed and breakfast'!#REF!*0.9</f>
        <v>#REF!</v>
      </c>
      <c r="G20" s="42" t="e">
        <f>'C завтраками| Bed and breakfast'!#REF!*0.9</f>
        <v>#REF!</v>
      </c>
      <c r="H20" s="42" t="e">
        <f>'C завтраками| Bed and breakfast'!#REF!*0.9</f>
        <v>#REF!</v>
      </c>
      <c r="I20" s="42" t="e">
        <f>'C завтраками| Bed and breakfast'!#REF!*0.9</f>
        <v>#REF!</v>
      </c>
      <c r="J20" s="42" t="e">
        <f>'C завтраками| Bed and breakfast'!#REF!*0.9</f>
        <v>#REF!</v>
      </c>
      <c r="K20" s="42" t="e">
        <f>'C завтраками| Bed and breakfast'!#REF!*0.9</f>
        <v>#REF!</v>
      </c>
      <c r="L20" s="42" t="e">
        <f>'C завтраками| Bed and breakfast'!#REF!*0.9</f>
        <v>#REF!</v>
      </c>
      <c r="M20" s="42" t="e">
        <f>'C завтраками| Bed and breakfast'!#REF!*0.9</f>
        <v>#REF!</v>
      </c>
      <c r="N20" s="42" t="e">
        <f>'C завтраками| Bed and breakfast'!#REF!*0.9</f>
        <v>#REF!</v>
      </c>
    </row>
    <row r="21" spans="1:14" s="53" customFormat="1" x14ac:dyDescent="0.2">
      <c r="A21" s="88">
        <v>2</v>
      </c>
      <c r="B21" s="42" t="e">
        <f>'C завтраками| Bed and breakfast'!#REF!*0.9</f>
        <v>#REF!</v>
      </c>
      <c r="C21" s="42" t="e">
        <f>'C завтраками| Bed and breakfast'!#REF!*0.9</f>
        <v>#REF!</v>
      </c>
      <c r="D21" s="42" t="e">
        <f>'C завтраками| Bed and breakfast'!#REF!*0.9</f>
        <v>#REF!</v>
      </c>
      <c r="E21" s="42" t="e">
        <f>'C завтраками| Bed and breakfast'!#REF!*0.9</f>
        <v>#REF!</v>
      </c>
      <c r="F21" s="42" t="e">
        <f>'C завтраками| Bed and breakfast'!#REF!*0.9</f>
        <v>#REF!</v>
      </c>
      <c r="G21" s="42" t="e">
        <f>'C завтраками| Bed and breakfast'!#REF!*0.9</f>
        <v>#REF!</v>
      </c>
      <c r="H21" s="42" t="e">
        <f>'C завтраками| Bed and breakfast'!#REF!*0.9</f>
        <v>#REF!</v>
      </c>
      <c r="I21" s="42" t="e">
        <f>'C завтраками| Bed and breakfast'!#REF!*0.9</f>
        <v>#REF!</v>
      </c>
      <c r="J21" s="42" t="e">
        <f>'C завтраками| Bed and breakfast'!#REF!*0.9</f>
        <v>#REF!</v>
      </c>
      <c r="K21" s="42" t="e">
        <f>'C завтраками| Bed and breakfast'!#REF!*0.9</f>
        <v>#REF!</v>
      </c>
      <c r="L21" s="42" t="e">
        <f>'C завтраками| Bed and breakfast'!#REF!*0.9</f>
        <v>#REF!</v>
      </c>
      <c r="M21" s="42" t="e">
        <f>'C завтраками| Bed and breakfast'!#REF!*0.9</f>
        <v>#REF!</v>
      </c>
      <c r="N21" s="42" t="e">
        <f>'C завтраками| Bed and breakfast'!#REF!*0.9</f>
        <v>#REF!</v>
      </c>
    </row>
    <row r="22" spans="1:14" s="53" customFormat="1" x14ac:dyDescent="0.2">
      <c r="A22" s="42" t="s">
        <v>87</v>
      </c>
      <c r="B22" s="42"/>
      <c r="C22" s="42"/>
      <c r="D22" s="42"/>
      <c r="E22" s="42"/>
      <c r="F22" s="42"/>
      <c r="G22" s="42"/>
      <c r="H22" s="42"/>
      <c r="I22" s="42"/>
      <c r="J22" s="42"/>
      <c r="K22" s="42"/>
      <c r="L22" s="42"/>
      <c r="M22" s="42"/>
      <c r="N22" s="42"/>
    </row>
    <row r="23" spans="1:14" s="53" customFormat="1" ht="12.75" thickBot="1" x14ac:dyDescent="0.25">
      <c r="A23" s="88" t="s">
        <v>88</v>
      </c>
      <c r="B23" s="42" t="e">
        <f>'C завтраками| Bed and breakfast'!#REF!*0.9</f>
        <v>#REF!</v>
      </c>
      <c r="C23" s="42" t="e">
        <f>'C завтраками| Bed and breakfast'!#REF!*0.9</f>
        <v>#REF!</v>
      </c>
      <c r="D23" s="42" t="e">
        <f>'C завтраками| Bed and breakfast'!#REF!*0.9</f>
        <v>#REF!</v>
      </c>
      <c r="E23" s="42" t="e">
        <f>'C завтраками| Bed and breakfast'!#REF!*0.9</f>
        <v>#REF!</v>
      </c>
      <c r="F23" s="42" t="e">
        <f>'C завтраками| Bed and breakfast'!#REF!*0.9</f>
        <v>#REF!</v>
      </c>
      <c r="G23" s="42" t="e">
        <f>'C завтраками| Bed and breakfast'!#REF!*0.9</f>
        <v>#REF!</v>
      </c>
      <c r="H23" s="42" t="e">
        <f>'C завтраками| Bed and breakfast'!#REF!*0.9</f>
        <v>#REF!</v>
      </c>
      <c r="I23" s="42" t="e">
        <f>'C завтраками| Bed and breakfast'!#REF!*0.9</f>
        <v>#REF!</v>
      </c>
      <c r="J23" s="42" t="e">
        <f>'C завтраками| Bed and breakfast'!#REF!*0.9</f>
        <v>#REF!</v>
      </c>
      <c r="K23" s="42" t="e">
        <f>'C завтраками| Bed and breakfast'!#REF!*0.9</f>
        <v>#REF!</v>
      </c>
      <c r="L23" s="42" t="e">
        <f>'C завтраками| Bed and breakfast'!#REF!*0.9</f>
        <v>#REF!</v>
      </c>
      <c r="M23" s="42" t="e">
        <f>'C завтраками| Bed and breakfast'!#REF!*0.9</f>
        <v>#REF!</v>
      </c>
      <c r="N23" s="42" t="e">
        <f>'C завтраками| Bed and breakfast'!#REF!*0.9</f>
        <v>#REF!</v>
      </c>
    </row>
    <row r="24" spans="1:14" ht="12.75" thickBot="1" x14ac:dyDescent="0.25">
      <c r="A24" s="163" t="s">
        <v>182</v>
      </c>
    </row>
    <row r="25" spans="1:14" ht="36" x14ac:dyDescent="0.2">
      <c r="A25" s="185" t="s">
        <v>255</v>
      </c>
    </row>
    <row r="26" spans="1:14" ht="13.35" customHeight="1" x14ac:dyDescent="0.2">
      <c r="A26" s="186" t="s">
        <v>66</v>
      </c>
    </row>
    <row r="27" spans="1:14" ht="11.45" customHeight="1" x14ac:dyDescent="0.2">
      <c r="A27" s="63" t="s">
        <v>78</v>
      </c>
    </row>
    <row r="28" spans="1:14" x14ac:dyDescent="0.2">
      <c r="A28" s="43" t="s">
        <v>67</v>
      </c>
    </row>
    <row r="29" spans="1:14" x14ac:dyDescent="0.2">
      <c r="A29" s="43" t="s">
        <v>89</v>
      </c>
    </row>
    <row r="30" spans="1:14" x14ac:dyDescent="0.2">
      <c r="A30" s="43" t="s">
        <v>68</v>
      </c>
    </row>
    <row r="31" spans="1:14" ht="24" x14ac:dyDescent="0.2">
      <c r="A31" s="46" t="s">
        <v>69</v>
      </c>
    </row>
    <row r="32" spans="1:14" ht="84.75" thickBot="1" x14ac:dyDescent="0.25">
      <c r="A32" s="123" t="s">
        <v>256</v>
      </c>
    </row>
    <row r="33" spans="1:1" ht="12.75" thickBot="1" x14ac:dyDescent="0.25">
      <c r="A33" s="181" t="s">
        <v>71</v>
      </c>
    </row>
    <row r="34" spans="1:1" x14ac:dyDescent="0.2">
      <c r="A34" s="195" t="s">
        <v>263</v>
      </c>
    </row>
    <row r="35" spans="1:1" ht="48.75" thickBot="1" x14ac:dyDescent="0.25">
      <c r="A35" s="196" t="s">
        <v>264</v>
      </c>
    </row>
    <row r="36" spans="1:1" ht="12" customHeight="1" x14ac:dyDescent="0.2">
      <c r="A36" s="233" t="s">
        <v>261</v>
      </c>
    </row>
    <row r="37" spans="1:1" ht="132.6" customHeight="1" thickBot="1" x14ac:dyDescent="0.25">
      <c r="A37" s="234"/>
    </row>
    <row r="38" spans="1:1" ht="22.15" customHeight="1" thickBot="1" x14ac:dyDescent="0.25">
      <c r="A38" s="182" t="s">
        <v>259</v>
      </c>
    </row>
    <row r="39" spans="1:1" ht="24" x14ac:dyDescent="0.2">
      <c r="A39" s="194" t="s">
        <v>257</v>
      </c>
    </row>
    <row r="40" spans="1:1" ht="24" x14ac:dyDescent="0.2">
      <c r="A40" s="194" t="s">
        <v>258</v>
      </c>
    </row>
    <row r="41" spans="1:1" ht="24.75" thickBot="1" x14ac:dyDescent="0.25">
      <c r="A41" s="193" t="s">
        <v>262</v>
      </c>
    </row>
    <row r="42" spans="1:1" ht="12.75" thickBot="1" x14ac:dyDescent="0.25">
      <c r="A42" s="125" t="s">
        <v>70</v>
      </c>
    </row>
    <row r="43" spans="1:1" ht="60" x14ac:dyDescent="0.2">
      <c r="A43" s="112" t="s">
        <v>235</v>
      </c>
    </row>
  </sheetData>
  <mergeCells count="2">
    <mergeCell ref="A1:A2"/>
    <mergeCell ref="A36:A37"/>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C74"/>
  <sheetViews>
    <sheetView zoomScale="90" zoomScaleNormal="90" workbookViewId="0">
      <pane xSplit="1" topLeftCell="B1" activePane="topRight" state="frozen"/>
      <selection pane="topRight" activeCell="B4" sqref="B4"/>
    </sheetView>
  </sheetViews>
  <sheetFormatPr defaultColWidth="9" defaultRowHeight="12" x14ac:dyDescent="0.2"/>
  <cols>
    <col min="1" max="1" width="84.5703125" style="48" customWidth="1"/>
    <col min="2" max="3" width="9.7109375" style="48" bestFit="1" customWidth="1"/>
    <col min="4" max="16384" width="9" style="48"/>
  </cols>
  <sheetData>
    <row r="1" spans="1:3" s="51" customFormat="1" ht="12" customHeight="1" x14ac:dyDescent="0.2">
      <c r="A1" s="230" t="s">
        <v>82</v>
      </c>
    </row>
    <row r="2" spans="1:3" s="51" customFormat="1" ht="12" customHeight="1" x14ac:dyDescent="0.2">
      <c r="A2" s="230"/>
    </row>
    <row r="3" spans="1:3" s="51" customFormat="1" ht="11.1" customHeight="1" x14ac:dyDescent="0.2">
      <c r="A3" s="147" t="s">
        <v>238</v>
      </c>
    </row>
    <row r="4" spans="1:3" s="52" customFormat="1" ht="32.1" customHeight="1" x14ac:dyDescent="0.2">
      <c r="A4" s="98" t="s">
        <v>64</v>
      </c>
      <c r="B4" s="136" t="e">
        <f>'C завтраками| Bed and breakfast'!#REF!</f>
        <v>#REF!</v>
      </c>
      <c r="C4" s="136" t="e">
        <f>'C завтраками| Bed and breakfast'!#REF!</f>
        <v>#REF!</v>
      </c>
    </row>
    <row r="5" spans="1:3" s="53" customFormat="1" ht="21.95" customHeight="1" x14ac:dyDescent="0.2">
      <c r="A5" s="98"/>
      <c r="B5" s="136" t="e">
        <f>'C завтраками| Bed and breakfast'!#REF!</f>
        <v>#REF!</v>
      </c>
      <c r="C5" s="136" t="e">
        <f>'C завтраками| Bed and breakfast'!#REF!</f>
        <v>#REF!</v>
      </c>
    </row>
    <row r="6" spans="1:3" s="53" customFormat="1" x14ac:dyDescent="0.2">
      <c r="A6" s="42" t="s">
        <v>83</v>
      </c>
      <c r="B6" s="87"/>
      <c r="C6" s="87"/>
    </row>
    <row r="7" spans="1:3" s="53" customFormat="1" x14ac:dyDescent="0.2">
      <c r="A7" s="88">
        <v>1</v>
      </c>
      <c r="B7" s="42" t="e">
        <f>'C завтраками| Bed and breakfast'!#REF!*0.9</f>
        <v>#REF!</v>
      </c>
      <c r="C7" s="42" t="e">
        <f>'C завтраками| Bed and breakfast'!#REF!*0.9</f>
        <v>#REF!</v>
      </c>
    </row>
    <row r="8" spans="1:3" s="53" customFormat="1" x14ac:dyDescent="0.2">
      <c r="A8" s="88">
        <v>2</v>
      </c>
      <c r="B8" s="42" t="e">
        <f>'C завтраками| Bed and breakfast'!#REF!*0.9</f>
        <v>#REF!</v>
      </c>
      <c r="C8" s="42" t="e">
        <f>'C завтраками| Bed and breakfast'!#REF!*0.9</f>
        <v>#REF!</v>
      </c>
    </row>
    <row r="9" spans="1:3" s="53" customFormat="1" x14ac:dyDescent="0.2">
      <c r="A9" s="42" t="s">
        <v>234</v>
      </c>
      <c r="B9" s="42"/>
      <c r="C9" s="42"/>
    </row>
    <row r="10" spans="1:3" s="53" customFormat="1" x14ac:dyDescent="0.2">
      <c r="A10" s="180">
        <v>1</v>
      </c>
      <c r="B10" s="42" t="e">
        <f>'C завтраками| Bed and breakfast'!#REF!*0.9</f>
        <v>#REF!</v>
      </c>
      <c r="C10" s="42" t="e">
        <f>'C завтраками| Bed and breakfast'!#REF!*0.9</f>
        <v>#REF!</v>
      </c>
    </row>
    <row r="11" spans="1:3" s="53" customFormat="1" x14ac:dyDescent="0.2">
      <c r="A11" s="180">
        <v>2</v>
      </c>
      <c r="B11" s="42" t="e">
        <f>'C завтраками| Bed and breakfast'!#REF!*0.9</f>
        <v>#REF!</v>
      </c>
      <c r="C11" s="42" t="e">
        <f>'C завтраками| Bed and breakfast'!#REF!*0.9</f>
        <v>#REF!</v>
      </c>
    </row>
    <row r="12" spans="1:3" s="53" customFormat="1" x14ac:dyDescent="0.2">
      <c r="A12" s="42" t="s">
        <v>84</v>
      </c>
      <c r="B12" s="42"/>
      <c r="C12" s="42"/>
    </row>
    <row r="13" spans="1:3" s="53" customFormat="1" x14ac:dyDescent="0.2">
      <c r="A13" s="88">
        <f>A7</f>
        <v>1</v>
      </c>
      <c r="B13" s="42" t="e">
        <f>'C завтраками| Bed and breakfast'!#REF!*0.9</f>
        <v>#REF!</v>
      </c>
      <c r="C13" s="42" t="e">
        <f>'C завтраками| Bed and breakfast'!#REF!*0.9</f>
        <v>#REF!</v>
      </c>
    </row>
    <row r="14" spans="1:3" s="53" customFormat="1" x14ac:dyDescent="0.2">
      <c r="A14" s="88">
        <f>A8</f>
        <v>2</v>
      </c>
      <c r="B14" s="42" t="e">
        <f>'C завтраками| Bed and breakfast'!#REF!*0.9</f>
        <v>#REF!</v>
      </c>
      <c r="C14" s="42" t="e">
        <f>'C завтраками| Bed and breakfast'!#REF!*0.9</f>
        <v>#REF!</v>
      </c>
    </row>
    <row r="15" spans="1:3" s="53" customFormat="1" x14ac:dyDescent="0.2">
      <c r="A15" s="42" t="s">
        <v>85</v>
      </c>
      <c r="B15" s="42"/>
      <c r="C15" s="42"/>
    </row>
    <row r="16" spans="1:3" s="53" customFormat="1" x14ac:dyDescent="0.2">
      <c r="A16" s="88">
        <f>A7</f>
        <v>1</v>
      </c>
      <c r="B16" s="42" t="e">
        <f>'C завтраками| Bed and breakfast'!#REF!*0.9</f>
        <v>#REF!</v>
      </c>
      <c r="C16" s="42" t="e">
        <f>'C завтраками| Bed and breakfast'!#REF!*0.9</f>
        <v>#REF!</v>
      </c>
    </row>
    <row r="17" spans="1:3" s="53" customFormat="1" x14ac:dyDescent="0.2">
      <c r="A17" s="88">
        <f>A8</f>
        <v>2</v>
      </c>
      <c r="B17" s="42" t="e">
        <f>'C завтраками| Bed and breakfast'!#REF!*0.9</f>
        <v>#REF!</v>
      </c>
      <c r="C17" s="42" t="e">
        <f>'C завтраками| Bed and breakfast'!#REF!*0.9</f>
        <v>#REF!</v>
      </c>
    </row>
    <row r="18" spans="1:3" s="53" customFormat="1" x14ac:dyDescent="0.2">
      <c r="A18" s="42" t="s">
        <v>86</v>
      </c>
      <c r="B18" s="42"/>
      <c r="C18" s="42"/>
    </row>
    <row r="19" spans="1:3" s="53" customFormat="1" x14ac:dyDescent="0.2">
      <c r="A19" s="88">
        <f>A7</f>
        <v>1</v>
      </c>
      <c r="B19" s="42" t="e">
        <f>'C завтраками| Bed and breakfast'!#REF!*0.9</f>
        <v>#REF!</v>
      </c>
      <c r="C19" s="42" t="e">
        <f>'C завтраками| Bed and breakfast'!#REF!*0.9</f>
        <v>#REF!</v>
      </c>
    </row>
    <row r="20" spans="1:3" s="53" customFormat="1" x14ac:dyDescent="0.2">
      <c r="A20" s="88">
        <f>A8</f>
        <v>2</v>
      </c>
      <c r="B20" s="42" t="e">
        <f>'C завтраками| Bed and breakfast'!#REF!*0.9</f>
        <v>#REF!</v>
      </c>
      <c r="C20" s="42" t="e">
        <f>'C завтраками| Bed and breakfast'!#REF!*0.9</f>
        <v>#REF!</v>
      </c>
    </row>
    <row r="21" spans="1:3" s="53" customFormat="1" x14ac:dyDescent="0.2">
      <c r="A21" s="42" t="s">
        <v>87</v>
      </c>
      <c r="B21" s="42"/>
      <c r="C21" s="42"/>
    </row>
    <row r="22" spans="1:3" s="53" customFormat="1" x14ac:dyDescent="0.2">
      <c r="A22" s="88" t="s">
        <v>88</v>
      </c>
      <c r="B22" s="42" t="e">
        <f>'C завтраками| Bed and breakfast'!#REF!*0.9</f>
        <v>#REF!</v>
      </c>
      <c r="C22" s="42" t="e">
        <f>'C завтраками| Bed and breakfast'!#REF!*0.9</f>
        <v>#REF!</v>
      </c>
    </row>
    <row r="23" spans="1:3" s="53" customFormat="1" x14ac:dyDescent="0.2">
      <c r="A23" s="89"/>
      <c r="B23" s="89"/>
      <c r="C23" s="89"/>
    </row>
    <row r="24" spans="1:3" ht="18" customHeight="1" x14ac:dyDescent="0.2">
      <c r="A24" s="111" t="s">
        <v>100</v>
      </c>
      <c r="B24" s="136" t="e">
        <f t="shared" ref="B24:C24" si="0">B4</f>
        <v>#REF!</v>
      </c>
      <c r="C24" s="136" t="e">
        <f t="shared" si="0"/>
        <v>#REF!</v>
      </c>
    </row>
    <row r="25" spans="1:3" ht="20.25" customHeight="1" x14ac:dyDescent="0.2">
      <c r="A25" s="90" t="s">
        <v>64</v>
      </c>
      <c r="B25" s="136" t="e">
        <f t="shared" ref="B25:C25" si="1">B5</f>
        <v>#REF!</v>
      </c>
      <c r="C25" s="136" t="e">
        <f t="shared" si="1"/>
        <v>#REF!</v>
      </c>
    </row>
    <row r="26" spans="1:3" s="44" customFormat="1" x14ac:dyDescent="0.2">
      <c r="A26" s="42" t="s">
        <v>83</v>
      </c>
      <c r="B26" s="87"/>
      <c r="C26" s="87"/>
    </row>
    <row r="27" spans="1:3" s="50" customFormat="1" x14ac:dyDescent="0.2">
      <c r="A27" s="88">
        <v>1</v>
      </c>
      <c r="B27" s="94" t="e">
        <f t="shared" ref="B27:C27" si="2">ROUNDUP(B7*0.9,)</f>
        <v>#REF!</v>
      </c>
      <c r="C27" s="94" t="e">
        <f t="shared" si="2"/>
        <v>#REF!</v>
      </c>
    </row>
    <row r="28" spans="1:3" s="50" customFormat="1" x14ac:dyDescent="0.2">
      <c r="A28" s="88">
        <v>2</v>
      </c>
      <c r="B28" s="94" t="e">
        <f t="shared" ref="B28:C28" si="3">ROUNDUP(B8*0.9,)</f>
        <v>#REF!</v>
      </c>
      <c r="C28" s="94" t="e">
        <f t="shared" si="3"/>
        <v>#REF!</v>
      </c>
    </row>
    <row r="29" spans="1:3" s="50" customFormat="1" x14ac:dyDescent="0.2">
      <c r="A29" s="42" t="s">
        <v>234</v>
      </c>
      <c r="B29" s="94"/>
      <c r="C29" s="94"/>
    </row>
    <row r="30" spans="1:3" s="50" customFormat="1" x14ac:dyDescent="0.2">
      <c r="A30" s="180">
        <v>1</v>
      </c>
      <c r="B30" s="94" t="e">
        <f t="shared" ref="B30:C30" si="4">ROUNDUP(B10*0.9,)</f>
        <v>#REF!</v>
      </c>
      <c r="C30" s="94" t="e">
        <f t="shared" si="4"/>
        <v>#REF!</v>
      </c>
    </row>
    <row r="31" spans="1:3" s="50" customFormat="1" x14ac:dyDescent="0.2">
      <c r="A31" s="180">
        <v>2</v>
      </c>
      <c r="B31" s="94" t="e">
        <f t="shared" ref="B31:C31" si="5">ROUNDUP(B11*0.9,)</f>
        <v>#REF!</v>
      </c>
      <c r="C31" s="94" t="e">
        <f t="shared" si="5"/>
        <v>#REF!</v>
      </c>
    </row>
    <row r="32" spans="1:3" s="50" customFormat="1" x14ac:dyDescent="0.2">
      <c r="A32" s="42" t="s">
        <v>84</v>
      </c>
      <c r="B32" s="94"/>
      <c r="C32" s="94"/>
    </row>
    <row r="33" spans="1:3" s="50" customFormat="1" x14ac:dyDescent="0.2">
      <c r="A33" s="88">
        <f>A27</f>
        <v>1</v>
      </c>
      <c r="B33" s="94" t="e">
        <f t="shared" ref="B33:C33" si="6">ROUNDUP(B13*0.9,)</f>
        <v>#REF!</v>
      </c>
      <c r="C33" s="94" t="e">
        <f t="shared" si="6"/>
        <v>#REF!</v>
      </c>
    </row>
    <row r="34" spans="1:3" s="50" customFormat="1" x14ac:dyDescent="0.2">
      <c r="A34" s="88">
        <f>A28</f>
        <v>2</v>
      </c>
      <c r="B34" s="94" t="e">
        <f t="shared" ref="B34:C34" si="7">ROUNDUP(B14*0.9,)</f>
        <v>#REF!</v>
      </c>
      <c r="C34" s="94" t="e">
        <f t="shared" si="7"/>
        <v>#REF!</v>
      </c>
    </row>
    <row r="35" spans="1:3" s="50" customFormat="1" x14ac:dyDescent="0.2">
      <c r="A35" s="42" t="s">
        <v>85</v>
      </c>
      <c r="B35" s="94"/>
      <c r="C35" s="94"/>
    </row>
    <row r="36" spans="1:3" s="50" customFormat="1" x14ac:dyDescent="0.2">
      <c r="A36" s="88">
        <f>A27</f>
        <v>1</v>
      </c>
      <c r="B36" s="94" t="e">
        <f t="shared" ref="B36:C36" si="8">ROUNDUP(B16*0.9,)</f>
        <v>#REF!</v>
      </c>
      <c r="C36" s="94" t="e">
        <f t="shared" si="8"/>
        <v>#REF!</v>
      </c>
    </row>
    <row r="37" spans="1:3" s="50" customFormat="1" x14ac:dyDescent="0.2">
      <c r="A37" s="88">
        <f>A28</f>
        <v>2</v>
      </c>
      <c r="B37" s="94" t="e">
        <f t="shared" ref="B37:C37" si="9">ROUNDUP(B17*0.9,)</f>
        <v>#REF!</v>
      </c>
      <c r="C37" s="94" t="e">
        <f t="shared" si="9"/>
        <v>#REF!</v>
      </c>
    </row>
    <row r="38" spans="1:3" s="50" customFormat="1" x14ac:dyDescent="0.2">
      <c r="A38" s="42" t="s">
        <v>86</v>
      </c>
      <c r="B38" s="94"/>
      <c r="C38" s="94"/>
    </row>
    <row r="39" spans="1:3" s="50" customFormat="1" x14ac:dyDescent="0.2">
      <c r="A39" s="88">
        <f>A27</f>
        <v>1</v>
      </c>
      <c r="B39" s="94" t="e">
        <f t="shared" ref="B39:C39" si="10">ROUNDUP(B19*0.9,)</f>
        <v>#REF!</v>
      </c>
      <c r="C39" s="94" t="e">
        <f t="shared" si="10"/>
        <v>#REF!</v>
      </c>
    </row>
    <row r="40" spans="1:3" s="50" customFormat="1" x14ac:dyDescent="0.2">
      <c r="A40" s="88">
        <f>A28</f>
        <v>2</v>
      </c>
      <c r="B40" s="94" t="e">
        <f t="shared" ref="B40:C40" si="11">ROUNDUP(B20*0.9,)</f>
        <v>#REF!</v>
      </c>
      <c r="C40" s="94" t="e">
        <f t="shared" si="11"/>
        <v>#REF!</v>
      </c>
    </row>
    <row r="41" spans="1:3" s="50" customFormat="1" x14ac:dyDescent="0.2">
      <c r="A41" s="42" t="s">
        <v>87</v>
      </c>
      <c r="B41" s="94"/>
      <c r="C41" s="94"/>
    </row>
    <row r="42" spans="1:3" s="50" customFormat="1" x14ac:dyDescent="0.2">
      <c r="A42" s="88" t="s">
        <v>88</v>
      </c>
      <c r="B42" s="42" t="e">
        <f t="shared" ref="B42:C42" si="12">ROUNDUP(B22*0.9,)</f>
        <v>#REF!</v>
      </c>
      <c r="C42" s="42" t="e">
        <f t="shared" si="12"/>
        <v>#REF!</v>
      </c>
    </row>
    <row r="43" spans="1:3" s="50" customFormat="1" ht="135" x14ac:dyDescent="0.2">
      <c r="A43" s="156" t="s">
        <v>265</v>
      </c>
    </row>
    <row r="44" spans="1:3" s="50" customFormat="1" x14ac:dyDescent="0.2">
      <c r="A44" s="144" t="s">
        <v>71</v>
      </c>
    </row>
    <row r="45" spans="1:3" s="50" customFormat="1" x14ac:dyDescent="0.2">
      <c r="A45" s="57" t="s">
        <v>266</v>
      </c>
    </row>
    <row r="46" spans="1:3" x14ac:dyDescent="0.2">
      <c r="A46" s="57" t="s">
        <v>267</v>
      </c>
    </row>
    <row r="47" spans="1:3" ht="10.7" customHeight="1" thickBot="1" x14ac:dyDescent="0.25">
      <c r="A47" s="41"/>
    </row>
    <row r="48" spans="1:3" ht="12.75" thickBot="1" x14ac:dyDescent="0.25">
      <c r="A48" s="104" t="s">
        <v>66</v>
      </c>
    </row>
    <row r="49" spans="1:1" ht="13.35" customHeight="1" x14ac:dyDescent="0.2">
      <c r="A49" s="63" t="s">
        <v>78</v>
      </c>
    </row>
    <row r="50" spans="1:1" ht="13.35" customHeight="1" x14ac:dyDescent="0.2">
      <c r="A50" s="56" t="s">
        <v>240</v>
      </c>
    </row>
    <row r="51" spans="1:1" ht="12.6" customHeight="1" x14ac:dyDescent="0.2">
      <c r="A51" s="43" t="s">
        <v>67</v>
      </c>
    </row>
    <row r="52" spans="1:1" ht="13.35" customHeight="1" x14ac:dyDescent="0.2">
      <c r="A52" s="43" t="s">
        <v>89</v>
      </c>
    </row>
    <row r="53" spans="1:1" ht="11.45" customHeight="1" x14ac:dyDescent="0.2">
      <c r="A53" s="43" t="s">
        <v>68</v>
      </c>
    </row>
    <row r="54" spans="1:1" x14ac:dyDescent="0.2">
      <c r="A54" s="43" t="s">
        <v>69</v>
      </c>
    </row>
    <row r="55" spans="1:1" x14ac:dyDescent="0.2">
      <c r="A55" s="159" t="s">
        <v>162</v>
      </c>
    </row>
    <row r="56" spans="1:1" ht="31.5" x14ac:dyDescent="0.2">
      <c r="A56" s="145" t="s">
        <v>247</v>
      </c>
    </row>
    <row r="57" spans="1:1" ht="42" x14ac:dyDescent="0.2">
      <c r="A57" s="184" t="s">
        <v>243</v>
      </c>
    </row>
    <row r="58" spans="1:1" ht="21" x14ac:dyDescent="0.2">
      <c r="A58" s="184" t="s">
        <v>244</v>
      </c>
    </row>
    <row r="59" spans="1:1" ht="21" x14ac:dyDescent="0.2">
      <c r="A59" s="184" t="s">
        <v>268</v>
      </c>
    </row>
    <row r="60" spans="1:1" ht="75" customHeight="1" x14ac:dyDescent="0.2">
      <c r="A60" s="184" t="s">
        <v>269</v>
      </c>
    </row>
    <row r="61" spans="1:1" ht="42" x14ac:dyDescent="0.2">
      <c r="A61" s="145" t="s">
        <v>270</v>
      </c>
    </row>
    <row r="62" spans="1:1" ht="31.5" x14ac:dyDescent="0.2">
      <c r="A62" s="184" t="s">
        <v>271</v>
      </c>
    </row>
    <row r="63" spans="1:1" ht="21" x14ac:dyDescent="0.2">
      <c r="A63" s="184" t="s">
        <v>272</v>
      </c>
    </row>
    <row r="64" spans="1:1" ht="31.5" x14ac:dyDescent="0.2">
      <c r="A64" s="113" t="s">
        <v>99</v>
      </c>
    </row>
    <row r="65" spans="1:1" ht="63" x14ac:dyDescent="0.2">
      <c r="A65" s="149" t="s">
        <v>245</v>
      </c>
    </row>
    <row r="66" spans="1:1" ht="21" x14ac:dyDescent="0.2">
      <c r="A66" s="140" t="s">
        <v>95</v>
      </c>
    </row>
    <row r="67" spans="1:1" ht="42.75" x14ac:dyDescent="0.2">
      <c r="A67" s="108" t="s">
        <v>242</v>
      </c>
    </row>
    <row r="68" spans="1:1" ht="21" x14ac:dyDescent="0.2">
      <c r="A68" s="66" t="s">
        <v>97</v>
      </c>
    </row>
    <row r="69" spans="1:1" x14ac:dyDescent="0.2">
      <c r="A69" s="68"/>
    </row>
    <row r="70" spans="1:1" x14ac:dyDescent="0.2">
      <c r="A70" s="69" t="s">
        <v>70</v>
      </c>
    </row>
    <row r="71" spans="1:1" ht="24" x14ac:dyDescent="0.2">
      <c r="A71" s="70" t="s">
        <v>76</v>
      </c>
    </row>
    <row r="72" spans="1:1" ht="24" x14ac:dyDescent="0.2">
      <c r="A72" s="70" t="s">
        <v>77</v>
      </c>
    </row>
    <row r="73" spans="1:1" ht="12.75" x14ac:dyDescent="0.2">
      <c r="A73" s="55"/>
    </row>
    <row r="74" spans="1:1" ht="12.75" x14ac:dyDescent="0.2">
      <c r="A74" s="55"/>
    </row>
  </sheetData>
  <mergeCells count="1">
    <mergeCell ref="A1:A2"/>
  </mergeCell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C74"/>
  <sheetViews>
    <sheetView zoomScale="90" zoomScaleNormal="90" workbookViewId="0">
      <pane xSplit="1" topLeftCell="B1" activePane="topRight" state="frozen"/>
      <selection pane="topRight" activeCell="B1" sqref="B1:B1048576"/>
    </sheetView>
  </sheetViews>
  <sheetFormatPr defaultColWidth="9" defaultRowHeight="12" x14ac:dyDescent="0.2"/>
  <cols>
    <col min="1" max="1" width="84.5703125" style="48" customWidth="1"/>
    <col min="2" max="3" width="9.7109375" style="48" bestFit="1" customWidth="1"/>
    <col min="4" max="16384" width="9" style="48"/>
  </cols>
  <sheetData>
    <row r="1" spans="1:3" s="51" customFormat="1" ht="12" customHeight="1" x14ac:dyDescent="0.2">
      <c r="A1" s="230" t="s">
        <v>82</v>
      </c>
    </row>
    <row r="2" spans="1:3" s="51" customFormat="1" ht="12" customHeight="1" x14ac:dyDescent="0.2">
      <c r="A2" s="230"/>
    </row>
    <row r="3" spans="1:3" s="51" customFormat="1" ht="11.1" customHeight="1" x14ac:dyDescent="0.2">
      <c r="A3" s="147" t="s">
        <v>238</v>
      </c>
    </row>
    <row r="4" spans="1:3" s="52" customFormat="1" ht="32.1" customHeight="1" x14ac:dyDescent="0.2">
      <c r="A4" s="98" t="s">
        <v>64</v>
      </c>
      <c r="B4" s="136" t="e">
        <f>'C завтраками| Bed and breakfast'!#REF!</f>
        <v>#REF!</v>
      </c>
      <c r="C4" s="136" t="e">
        <f>'C завтраками| Bed and breakfast'!#REF!</f>
        <v>#REF!</v>
      </c>
    </row>
    <row r="5" spans="1:3" s="53" customFormat="1" ht="21.95" customHeight="1" x14ac:dyDescent="0.2">
      <c r="A5" s="98"/>
      <c r="B5" s="136" t="e">
        <f>'C завтраками| Bed and breakfast'!#REF!</f>
        <v>#REF!</v>
      </c>
      <c r="C5" s="136" t="e">
        <f>'C завтраками| Bed and breakfast'!#REF!</f>
        <v>#REF!</v>
      </c>
    </row>
    <row r="6" spans="1:3" s="53" customFormat="1" x14ac:dyDescent="0.2">
      <c r="A6" s="42" t="s">
        <v>83</v>
      </c>
      <c r="B6" s="87"/>
      <c r="C6" s="87"/>
    </row>
    <row r="7" spans="1:3" s="53" customFormat="1" x14ac:dyDescent="0.2">
      <c r="A7" s="88">
        <v>1</v>
      </c>
      <c r="B7" s="42" t="e">
        <f>'C завтраками| Bed and breakfast'!#REF!*0.9</f>
        <v>#REF!</v>
      </c>
      <c r="C7" s="42" t="e">
        <f>'C завтраками| Bed and breakfast'!#REF!*0.9</f>
        <v>#REF!</v>
      </c>
    </row>
    <row r="8" spans="1:3" s="53" customFormat="1" x14ac:dyDescent="0.2">
      <c r="A8" s="88">
        <v>2</v>
      </c>
      <c r="B8" s="42" t="e">
        <f>'C завтраками| Bed and breakfast'!#REF!*0.9</f>
        <v>#REF!</v>
      </c>
      <c r="C8" s="42" t="e">
        <f>'C завтраками| Bed and breakfast'!#REF!*0.9</f>
        <v>#REF!</v>
      </c>
    </row>
    <row r="9" spans="1:3" s="53" customFormat="1" x14ac:dyDescent="0.2">
      <c r="A9" s="42" t="s">
        <v>234</v>
      </c>
      <c r="B9" s="42"/>
      <c r="C9" s="42"/>
    </row>
    <row r="10" spans="1:3" s="53" customFormat="1" x14ac:dyDescent="0.2">
      <c r="A10" s="180">
        <v>1</v>
      </c>
      <c r="B10" s="42" t="e">
        <f>'C завтраками| Bed and breakfast'!#REF!*0.9</f>
        <v>#REF!</v>
      </c>
      <c r="C10" s="42" t="e">
        <f>'C завтраками| Bed and breakfast'!#REF!*0.9</f>
        <v>#REF!</v>
      </c>
    </row>
    <row r="11" spans="1:3" s="53" customFormat="1" x14ac:dyDescent="0.2">
      <c r="A11" s="180">
        <v>2</v>
      </c>
      <c r="B11" s="42" t="e">
        <f>'C завтраками| Bed and breakfast'!#REF!*0.9</f>
        <v>#REF!</v>
      </c>
      <c r="C11" s="42" t="e">
        <f>'C завтраками| Bed and breakfast'!#REF!*0.9</f>
        <v>#REF!</v>
      </c>
    </row>
    <row r="12" spans="1:3" s="53" customFormat="1" x14ac:dyDescent="0.2">
      <c r="A12" s="42" t="s">
        <v>84</v>
      </c>
      <c r="B12" s="42"/>
      <c r="C12" s="42"/>
    </row>
    <row r="13" spans="1:3" s="53" customFormat="1" x14ac:dyDescent="0.2">
      <c r="A13" s="88">
        <f>A7</f>
        <v>1</v>
      </c>
      <c r="B13" s="42" t="e">
        <f>'C завтраками| Bed and breakfast'!#REF!*0.9</f>
        <v>#REF!</v>
      </c>
      <c r="C13" s="42" t="e">
        <f>'C завтраками| Bed and breakfast'!#REF!*0.9</f>
        <v>#REF!</v>
      </c>
    </row>
    <row r="14" spans="1:3" s="53" customFormat="1" x14ac:dyDescent="0.2">
      <c r="A14" s="88">
        <f>A8</f>
        <v>2</v>
      </c>
      <c r="B14" s="42" t="e">
        <f>'C завтраками| Bed and breakfast'!#REF!*0.9</f>
        <v>#REF!</v>
      </c>
      <c r="C14" s="42" t="e">
        <f>'C завтраками| Bed and breakfast'!#REF!*0.9</f>
        <v>#REF!</v>
      </c>
    </row>
    <row r="15" spans="1:3" s="53" customFormat="1" x14ac:dyDescent="0.2">
      <c r="A15" s="42" t="s">
        <v>85</v>
      </c>
      <c r="B15" s="42"/>
      <c r="C15" s="42"/>
    </row>
    <row r="16" spans="1:3" s="53" customFormat="1" x14ac:dyDescent="0.2">
      <c r="A16" s="88">
        <f>A7</f>
        <v>1</v>
      </c>
      <c r="B16" s="42" t="e">
        <f>'C завтраками| Bed and breakfast'!#REF!*0.9</f>
        <v>#REF!</v>
      </c>
      <c r="C16" s="42" t="e">
        <f>'C завтраками| Bed and breakfast'!#REF!*0.9</f>
        <v>#REF!</v>
      </c>
    </row>
    <row r="17" spans="1:3" s="53" customFormat="1" x14ac:dyDescent="0.2">
      <c r="A17" s="88">
        <f>A8</f>
        <v>2</v>
      </c>
      <c r="B17" s="42" t="e">
        <f>'C завтраками| Bed and breakfast'!#REF!*0.9</f>
        <v>#REF!</v>
      </c>
      <c r="C17" s="42" t="e">
        <f>'C завтраками| Bed and breakfast'!#REF!*0.9</f>
        <v>#REF!</v>
      </c>
    </row>
    <row r="18" spans="1:3" s="53" customFormat="1" x14ac:dyDescent="0.2">
      <c r="A18" s="42" t="s">
        <v>86</v>
      </c>
      <c r="B18" s="42"/>
      <c r="C18" s="42"/>
    </row>
    <row r="19" spans="1:3" s="53" customFormat="1" x14ac:dyDescent="0.2">
      <c r="A19" s="88">
        <f>A7</f>
        <v>1</v>
      </c>
      <c r="B19" s="42" t="e">
        <f>'C завтраками| Bed and breakfast'!#REF!*0.9</f>
        <v>#REF!</v>
      </c>
      <c r="C19" s="42" t="e">
        <f>'C завтраками| Bed and breakfast'!#REF!*0.9</f>
        <v>#REF!</v>
      </c>
    </row>
    <row r="20" spans="1:3" s="53" customFormat="1" x14ac:dyDescent="0.2">
      <c r="A20" s="88">
        <f>A8</f>
        <v>2</v>
      </c>
      <c r="B20" s="42" t="e">
        <f>'C завтраками| Bed and breakfast'!#REF!*0.9</f>
        <v>#REF!</v>
      </c>
      <c r="C20" s="42" t="e">
        <f>'C завтраками| Bed and breakfast'!#REF!*0.9</f>
        <v>#REF!</v>
      </c>
    </row>
    <row r="21" spans="1:3" s="53" customFormat="1" x14ac:dyDescent="0.2">
      <c r="A21" s="42" t="s">
        <v>87</v>
      </c>
      <c r="B21" s="42"/>
      <c r="C21" s="42"/>
    </row>
    <row r="22" spans="1:3" s="53" customFormat="1" x14ac:dyDescent="0.2">
      <c r="A22" s="88" t="s">
        <v>88</v>
      </c>
      <c r="B22" s="42" t="e">
        <f>'C завтраками| Bed and breakfast'!#REF!*0.9</f>
        <v>#REF!</v>
      </c>
      <c r="C22" s="42" t="e">
        <f>'C завтраками| Bed and breakfast'!#REF!*0.9</f>
        <v>#REF!</v>
      </c>
    </row>
    <row r="23" spans="1:3" s="53" customFormat="1" x14ac:dyDescent="0.2">
      <c r="A23" s="89"/>
      <c r="B23" s="89"/>
      <c r="C23" s="89"/>
    </row>
    <row r="24" spans="1:3" ht="18" customHeight="1" x14ac:dyDescent="0.2">
      <c r="A24" s="111" t="s">
        <v>100</v>
      </c>
      <c r="B24" s="136" t="e">
        <f t="shared" ref="B24:C24" si="0">B4</f>
        <v>#REF!</v>
      </c>
      <c r="C24" s="136" t="e">
        <f t="shared" si="0"/>
        <v>#REF!</v>
      </c>
    </row>
    <row r="25" spans="1:3" ht="20.25" customHeight="1" x14ac:dyDescent="0.2">
      <c r="A25" s="90" t="s">
        <v>64</v>
      </c>
      <c r="B25" s="136" t="e">
        <f t="shared" ref="B25:C25" si="1">B5</f>
        <v>#REF!</v>
      </c>
      <c r="C25" s="136" t="e">
        <f t="shared" si="1"/>
        <v>#REF!</v>
      </c>
    </row>
    <row r="26" spans="1:3" s="44" customFormat="1" x14ac:dyDescent="0.2">
      <c r="A26" s="42" t="s">
        <v>83</v>
      </c>
      <c r="B26" s="87"/>
      <c r="C26" s="87"/>
    </row>
    <row r="27" spans="1:3" s="50" customFormat="1" x14ac:dyDescent="0.2">
      <c r="A27" s="88">
        <v>1</v>
      </c>
      <c r="B27" s="94" t="e">
        <f t="shared" ref="B27:C27" si="2">ROUNDUP(B7*0.87,)</f>
        <v>#REF!</v>
      </c>
      <c r="C27" s="94" t="e">
        <f t="shared" si="2"/>
        <v>#REF!</v>
      </c>
    </row>
    <row r="28" spans="1:3" s="50" customFormat="1" x14ac:dyDescent="0.2">
      <c r="A28" s="88">
        <v>2</v>
      </c>
      <c r="B28" s="94" t="e">
        <f t="shared" ref="B28:C28" si="3">ROUNDUP(B8*0.87,)</f>
        <v>#REF!</v>
      </c>
      <c r="C28" s="94" t="e">
        <f t="shared" si="3"/>
        <v>#REF!</v>
      </c>
    </row>
    <row r="29" spans="1:3" s="50" customFormat="1" x14ac:dyDescent="0.2">
      <c r="A29" s="42" t="s">
        <v>234</v>
      </c>
      <c r="B29" s="94"/>
      <c r="C29" s="94"/>
    </row>
    <row r="30" spans="1:3" s="50" customFormat="1" x14ac:dyDescent="0.2">
      <c r="A30" s="180">
        <v>1</v>
      </c>
      <c r="B30" s="94" t="e">
        <f t="shared" ref="B30:C30" si="4">ROUNDUP(B10*0.87,)</f>
        <v>#REF!</v>
      </c>
      <c r="C30" s="94" t="e">
        <f t="shared" si="4"/>
        <v>#REF!</v>
      </c>
    </row>
    <row r="31" spans="1:3" s="50" customFormat="1" x14ac:dyDescent="0.2">
      <c r="A31" s="180">
        <v>2</v>
      </c>
      <c r="B31" s="94" t="e">
        <f t="shared" ref="B31:C31" si="5">ROUNDUP(B11*0.87,)</f>
        <v>#REF!</v>
      </c>
      <c r="C31" s="94" t="e">
        <f t="shared" si="5"/>
        <v>#REF!</v>
      </c>
    </row>
    <row r="32" spans="1:3" s="50" customFormat="1" x14ac:dyDescent="0.2">
      <c r="A32" s="42" t="s">
        <v>84</v>
      </c>
      <c r="B32" s="94"/>
      <c r="C32" s="94"/>
    </row>
    <row r="33" spans="1:3" s="50" customFormat="1" x14ac:dyDescent="0.2">
      <c r="A33" s="88">
        <f>A27</f>
        <v>1</v>
      </c>
      <c r="B33" s="94" t="e">
        <f t="shared" ref="B33:C33" si="6">ROUNDUP(B13*0.87,)</f>
        <v>#REF!</v>
      </c>
      <c r="C33" s="94" t="e">
        <f t="shared" si="6"/>
        <v>#REF!</v>
      </c>
    </row>
    <row r="34" spans="1:3" s="50" customFormat="1" x14ac:dyDescent="0.2">
      <c r="A34" s="88">
        <f>A28</f>
        <v>2</v>
      </c>
      <c r="B34" s="94" t="e">
        <f t="shared" ref="B34:C34" si="7">ROUNDUP(B14*0.87,)</f>
        <v>#REF!</v>
      </c>
      <c r="C34" s="94" t="e">
        <f t="shared" si="7"/>
        <v>#REF!</v>
      </c>
    </row>
    <row r="35" spans="1:3" s="50" customFormat="1" x14ac:dyDescent="0.2">
      <c r="A35" s="42" t="s">
        <v>85</v>
      </c>
      <c r="B35" s="94"/>
      <c r="C35" s="94"/>
    </row>
    <row r="36" spans="1:3" s="50" customFormat="1" x14ac:dyDescent="0.2">
      <c r="A36" s="88">
        <f>A27</f>
        <v>1</v>
      </c>
      <c r="B36" s="94" t="e">
        <f t="shared" ref="B36:C36" si="8">ROUNDUP(B16*0.87,)</f>
        <v>#REF!</v>
      </c>
      <c r="C36" s="94" t="e">
        <f t="shared" si="8"/>
        <v>#REF!</v>
      </c>
    </row>
    <row r="37" spans="1:3" s="50" customFormat="1" x14ac:dyDescent="0.2">
      <c r="A37" s="88">
        <f>A28</f>
        <v>2</v>
      </c>
      <c r="B37" s="94" t="e">
        <f t="shared" ref="B37:C37" si="9">ROUNDUP(B17*0.87,)</f>
        <v>#REF!</v>
      </c>
      <c r="C37" s="94" t="e">
        <f t="shared" si="9"/>
        <v>#REF!</v>
      </c>
    </row>
    <row r="38" spans="1:3" s="50" customFormat="1" x14ac:dyDescent="0.2">
      <c r="A38" s="42" t="s">
        <v>86</v>
      </c>
      <c r="B38" s="94"/>
      <c r="C38" s="94"/>
    </row>
    <row r="39" spans="1:3" s="50" customFormat="1" x14ac:dyDescent="0.2">
      <c r="A39" s="88">
        <f>A27</f>
        <v>1</v>
      </c>
      <c r="B39" s="94" t="e">
        <f t="shared" ref="B39:C39" si="10">ROUNDUP(B19*0.87,)</f>
        <v>#REF!</v>
      </c>
      <c r="C39" s="94" t="e">
        <f t="shared" si="10"/>
        <v>#REF!</v>
      </c>
    </row>
    <row r="40" spans="1:3" s="50" customFormat="1" x14ac:dyDescent="0.2">
      <c r="A40" s="88">
        <f>A28</f>
        <v>2</v>
      </c>
      <c r="B40" s="94" t="e">
        <f t="shared" ref="B40:C40" si="11">ROUNDUP(B20*0.87,)</f>
        <v>#REF!</v>
      </c>
      <c r="C40" s="94" t="e">
        <f t="shared" si="11"/>
        <v>#REF!</v>
      </c>
    </row>
    <row r="41" spans="1:3" s="50" customFormat="1" x14ac:dyDescent="0.2">
      <c r="A41" s="42" t="s">
        <v>87</v>
      </c>
      <c r="B41" s="94"/>
      <c r="C41" s="94"/>
    </row>
    <row r="42" spans="1:3" s="50" customFormat="1" x14ac:dyDescent="0.2">
      <c r="A42" s="88" t="s">
        <v>88</v>
      </c>
      <c r="B42" s="94" t="e">
        <f t="shared" ref="B42:C42" si="12">ROUNDUP(B22*0.87,)</f>
        <v>#REF!</v>
      </c>
      <c r="C42" s="94" t="e">
        <f t="shared" si="12"/>
        <v>#REF!</v>
      </c>
    </row>
    <row r="43" spans="1:3" s="50" customFormat="1" ht="135" x14ac:dyDescent="0.2">
      <c r="A43" s="156" t="s">
        <v>265</v>
      </c>
    </row>
    <row r="44" spans="1:3" s="50" customFormat="1" x14ac:dyDescent="0.2">
      <c r="A44" s="144" t="s">
        <v>71</v>
      </c>
    </row>
    <row r="45" spans="1:3" s="50" customFormat="1" x14ac:dyDescent="0.2">
      <c r="A45" s="57" t="s">
        <v>266</v>
      </c>
    </row>
    <row r="46" spans="1:3" x14ac:dyDescent="0.2">
      <c r="A46" s="57" t="s">
        <v>267</v>
      </c>
    </row>
    <row r="47" spans="1:3" ht="10.7" customHeight="1" thickBot="1" x14ac:dyDescent="0.25">
      <c r="A47" s="41"/>
    </row>
    <row r="48" spans="1:3" ht="12.75" thickBot="1" x14ac:dyDescent="0.25">
      <c r="A48" s="104" t="s">
        <v>66</v>
      </c>
    </row>
    <row r="49" spans="1:1" ht="13.35" customHeight="1" x14ac:dyDescent="0.2">
      <c r="A49" s="63" t="s">
        <v>78</v>
      </c>
    </row>
    <row r="50" spans="1:1" ht="13.35" customHeight="1" x14ac:dyDescent="0.2">
      <c r="A50" s="56" t="s">
        <v>240</v>
      </c>
    </row>
    <row r="51" spans="1:1" ht="12.6" customHeight="1" x14ac:dyDescent="0.2">
      <c r="A51" s="43" t="s">
        <v>67</v>
      </c>
    </row>
    <row r="52" spans="1:1" ht="13.35" customHeight="1" x14ac:dyDescent="0.2">
      <c r="A52" s="43" t="s">
        <v>89</v>
      </c>
    </row>
    <row r="53" spans="1:1" ht="11.45" customHeight="1" x14ac:dyDescent="0.2">
      <c r="A53" s="43" t="s">
        <v>68</v>
      </c>
    </row>
    <row r="54" spans="1:1" x14ac:dyDescent="0.2">
      <c r="A54" s="43" t="s">
        <v>69</v>
      </c>
    </row>
    <row r="55" spans="1:1" x14ac:dyDescent="0.2">
      <c r="A55" s="159" t="s">
        <v>162</v>
      </c>
    </row>
    <row r="56" spans="1:1" ht="31.5" x14ac:dyDescent="0.2">
      <c r="A56" s="145" t="s">
        <v>247</v>
      </c>
    </row>
    <row r="57" spans="1:1" ht="42" x14ac:dyDescent="0.2">
      <c r="A57" s="184" t="s">
        <v>243</v>
      </c>
    </row>
    <row r="58" spans="1:1" ht="21" x14ac:dyDescent="0.2">
      <c r="A58" s="184" t="s">
        <v>244</v>
      </c>
    </row>
    <row r="59" spans="1:1" ht="21" x14ac:dyDescent="0.2">
      <c r="A59" s="184" t="s">
        <v>268</v>
      </c>
    </row>
    <row r="60" spans="1:1" ht="65.25" customHeight="1" x14ac:dyDescent="0.2">
      <c r="A60" s="184" t="s">
        <v>269</v>
      </c>
    </row>
    <row r="61" spans="1:1" ht="42" x14ac:dyDescent="0.2">
      <c r="A61" s="145" t="s">
        <v>270</v>
      </c>
    </row>
    <row r="62" spans="1:1" ht="31.5" x14ac:dyDescent="0.2">
      <c r="A62" s="184" t="s">
        <v>271</v>
      </c>
    </row>
    <row r="63" spans="1:1" ht="29.25" customHeight="1" x14ac:dyDescent="0.2">
      <c r="A63" s="184" t="s">
        <v>272</v>
      </c>
    </row>
    <row r="64" spans="1:1" ht="31.5" x14ac:dyDescent="0.2">
      <c r="A64" s="113" t="s">
        <v>99</v>
      </c>
    </row>
    <row r="65" spans="1:1" ht="63" x14ac:dyDescent="0.2">
      <c r="A65" s="149" t="s">
        <v>245</v>
      </c>
    </row>
    <row r="66" spans="1:1" ht="21" x14ac:dyDescent="0.2">
      <c r="A66" s="140" t="s">
        <v>95</v>
      </c>
    </row>
    <row r="67" spans="1:1" ht="42.75" x14ac:dyDescent="0.2">
      <c r="A67" s="108" t="s">
        <v>242</v>
      </c>
    </row>
    <row r="68" spans="1:1" ht="21" x14ac:dyDescent="0.2">
      <c r="A68" s="66" t="s">
        <v>97</v>
      </c>
    </row>
    <row r="69" spans="1:1" x14ac:dyDescent="0.2">
      <c r="A69" s="68"/>
    </row>
    <row r="70" spans="1:1" x14ac:dyDescent="0.2">
      <c r="A70" s="69" t="s">
        <v>70</v>
      </c>
    </row>
    <row r="71" spans="1:1" ht="24" x14ac:dyDescent="0.2">
      <c r="A71" s="70" t="s">
        <v>76</v>
      </c>
    </row>
    <row r="72" spans="1:1" ht="24" x14ac:dyDescent="0.2">
      <c r="A72" s="70" t="s">
        <v>77</v>
      </c>
    </row>
    <row r="73" spans="1:1" ht="12.75" x14ac:dyDescent="0.2">
      <c r="A73" s="55"/>
    </row>
    <row r="74" spans="1:1" ht="12.75" x14ac:dyDescent="0.2">
      <c r="A74" s="55"/>
    </row>
  </sheetData>
  <mergeCells count="1">
    <mergeCell ref="A1:A2"/>
  </mergeCell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000"/>
  </sheetPr>
  <dimension ref="A1:C54"/>
  <sheetViews>
    <sheetView zoomScale="90" zoomScaleNormal="90" workbookViewId="0">
      <pane xSplit="1" topLeftCell="B1" activePane="topRight" state="frozen"/>
      <selection pane="topRight" activeCell="B1" sqref="B1:B1048576"/>
    </sheetView>
  </sheetViews>
  <sheetFormatPr defaultColWidth="9" defaultRowHeight="12" x14ac:dyDescent="0.2"/>
  <cols>
    <col min="1" max="1" width="84.5703125" style="48" customWidth="1"/>
    <col min="2" max="3" width="9.7109375" style="48" customWidth="1"/>
    <col min="4" max="16384" width="9" style="48"/>
  </cols>
  <sheetData>
    <row r="1" spans="1:3" s="51" customFormat="1" ht="12" customHeight="1" x14ac:dyDescent="0.2">
      <c r="A1" s="230" t="s">
        <v>82</v>
      </c>
    </row>
    <row r="2" spans="1:3" s="51" customFormat="1" ht="12" customHeight="1" x14ac:dyDescent="0.2">
      <c r="A2" s="230"/>
    </row>
    <row r="3" spans="1:3" s="51" customFormat="1" ht="11.1" customHeight="1" x14ac:dyDescent="0.2">
      <c r="A3" s="147" t="s">
        <v>238</v>
      </c>
    </row>
    <row r="4" spans="1:3" ht="18" customHeight="1" x14ac:dyDescent="0.2">
      <c r="A4" s="111" t="s">
        <v>100</v>
      </c>
      <c r="B4" s="136" t="e">
        <f>'Наполни свое лето |FIT18'!B24</f>
        <v>#REF!</v>
      </c>
      <c r="C4" s="136" t="e">
        <f>'Наполни свое лето |FIT18'!C24</f>
        <v>#REF!</v>
      </c>
    </row>
    <row r="5" spans="1:3" ht="20.25" customHeight="1" x14ac:dyDescent="0.2">
      <c r="A5" s="90" t="s">
        <v>64</v>
      </c>
      <c r="B5" s="136" t="e">
        <f>'Наполни свое лето |FIT18'!B25</f>
        <v>#REF!</v>
      </c>
      <c r="C5" s="136" t="e">
        <f>'Наполни свое лето |FIT18'!C25</f>
        <v>#REF!</v>
      </c>
    </row>
    <row r="6" spans="1:3" s="44" customFormat="1" x14ac:dyDescent="0.2">
      <c r="A6" s="42" t="s">
        <v>83</v>
      </c>
      <c r="B6" s="87"/>
      <c r="C6" s="87"/>
    </row>
    <row r="7" spans="1:3" s="50" customFormat="1" x14ac:dyDescent="0.2">
      <c r="A7" s="88">
        <v>1</v>
      </c>
      <c r="B7" s="94" t="e">
        <f>'Наполни свое лето |FIT18'!B27+25</f>
        <v>#REF!</v>
      </c>
      <c r="C7" s="94" t="e">
        <f>'Наполни свое лето |FIT18'!C27+25</f>
        <v>#REF!</v>
      </c>
    </row>
    <row r="8" spans="1:3" s="50" customFormat="1" x14ac:dyDescent="0.2">
      <c r="A8" s="88">
        <v>2</v>
      </c>
      <c r="B8" s="94" t="e">
        <f>'Наполни свое лето |FIT18'!B28+25</f>
        <v>#REF!</v>
      </c>
      <c r="C8" s="94" t="e">
        <f>'Наполни свое лето |FIT18'!C28+25</f>
        <v>#REF!</v>
      </c>
    </row>
    <row r="9" spans="1:3" s="50" customFormat="1" x14ac:dyDescent="0.2">
      <c r="A9" s="42" t="s">
        <v>234</v>
      </c>
      <c r="B9" s="94"/>
      <c r="C9" s="94"/>
    </row>
    <row r="10" spans="1:3" s="50" customFormat="1" x14ac:dyDescent="0.2">
      <c r="A10" s="180">
        <v>1</v>
      </c>
      <c r="B10" s="94" t="e">
        <f>'Наполни свое лето |FIT18'!B30+25</f>
        <v>#REF!</v>
      </c>
      <c r="C10" s="94" t="e">
        <f>'Наполни свое лето |FIT18'!C30+25</f>
        <v>#REF!</v>
      </c>
    </row>
    <row r="11" spans="1:3" s="50" customFormat="1" x14ac:dyDescent="0.2">
      <c r="A11" s="180">
        <v>2</v>
      </c>
      <c r="B11" s="94" t="e">
        <f>'Наполни свое лето |FIT18'!B31+25</f>
        <v>#REF!</v>
      </c>
      <c r="C11" s="94" t="e">
        <f>'Наполни свое лето |FIT18'!C31+25</f>
        <v>#REF!</v>
      </c>
    </row>
    <row r="12" spans="1:3" s="50" customFormat="1" x14ac:dyDescent="0.2">
      <c r="A12" s="42" t="s">
        <v>84</v>
      </c>
      <c r="B12" s="94"/>
      <c r="C12" s="94"/>
    </row>
    <row r="13" spans="1:3" s="50" customFormat="1" x14ac:dyDescent="0.2">
      <c r="A13" s="88">
        <f>A7</f>
        <v>1</v>
      </c>
      <c r="B13" s="94" t="e">
        <f>'Наполни свое лето |FIT18'!B33+25</f>
        <v>#REF!</v>
      </c>
      <c r="C13" s="94" t="e">
        <f>'Наполни свое лето |FIT18'!C33+25</f>
        <v>#REF!</v>
      </c>
    </row>
    <row r="14" spans="1:3" s="50" customFormat="1" x14ac:dyDescent="0.2">
      <c r="A14" s="88">
        <f>A8</f>
        <v>2</v>
      </c>
      <c r="B14" s="94" t="e">
        <f>'Наполни свое лето |FIT18'!B34+25</f>
        <v>#REF!</v>
      </c>
      <c r="C14" s="94" t="e">
        <f>'Наполни свое лето |FIT18'!C34+25</f>
        <v>#REF!</v>
      </c>
    </row>
    <row r="15" spans="1:3" s="50" customFormat="1" x14ac:dyDescent="0.2">
      <c r="A15" s="42" t="s">
        <v>85</v>
      </c>
      <c r="B15" s="94"/>
      <c r="C15" s="94"/>
    </row>
    <row r="16" spans="1:3" s="50" customFormat="1" x14ac:dyDescent="0.2">
      <c r="A16" s="88">
        <f>A7</f>
        <v>1</v>
      </c>
      <c r="B16" s="94" t="e">
        <f>'Наполни свое лето |FIT18'!B36+25</f>
        <v>#REF!</v>
      </c>
      <c r="C16" s="94" t="e">
        <f>'Наполни свое лето |FIT18'!C36+25</f>
        <v>#REF!</v>
      </c>
    </row>
    <row r="17" spans="1:3" s="50" customFormat="1" x14ac:dyDescent="0.2">
      <c r="A17" s="88">
        <f>A8</f>
        <v>2</v>
      </c>
      <c r="B17" s="94" t="e">
        <f>'Наполни свое лето |FIT18'!B37+25</f>
        <v>#REF!</v>
      </c>
      <c r="C17" s="94" t="e">
        <f>'Наполни свое лето |FIT18'!C37+25</f>
        <v>#REF!</v>
      </c>
    </row>
    <row r="18" spans="1:3" s="50" customFormat="1" x14ac:dyDescent="0.2">
      <c r="A18" s="42" t="s">
        <v>86</v>
      </c>
      <c r="B18" s="94"/>
      <c r="C18" s="94"/>
    </row>
    <row r="19" spans="1:3" s="50" customFormat="1" x14ac:dyDescent="0.2">
      <c r="A19" s="88">
        <f>A7</f>
        <v>1</v>
      </c>
      <c r="B19" s="94" t="e">
        <f>'Наполни свое лето |FIT18'!B39+25</f>
        <v>#REF!</v>
      </c>
      <c r="C19" s="94" t="e">
        <f>'Наполни свое лето |FIT18'!C39+25</f>
        <v>#REF!</v>
      </c>
    </row>
    <row r="20" spans="1:3" s="50" customFormat="1" x14ac:dyDescent="0.2">
      <c r="A20" s="88">
        <f>A8</f>
        <v>2</v>
      </c>
      <c r="B20" s="94" t="e">
        <f>'Наполни свое лето |FIT18'!B40+25</f>
        <v>#REF!</v>
      </c>
      <c r="C20" s="94" t="e">
        <f>'Наполни свое лето |FIT18'!C40+25</f>
        <v>#REF!</v>
      </c>
    </row>
    <row r="21" spans="1:3" s="50" customFormat="1" x14ac:dyDescent="0.2">
      <c r="A21" s="42" t="s">
        <v>87</v>
      </c>
      <c r="B21" s="94"/>
      <c r="C21" s="94"/>
    </row>
    <row r="22" spans="1:3" s="50" customFormat="1" x14ac:dyDescent="0.2">
      <c r="A22" s="88" t="s">
        <v>88</v>
      </c>
      <c r="B22" s="94" t="e">
        <f>'Наполни свое лето |FIT18'!B42+25</f>
        <v>#REF!</v>
      </c>
      <c r="C22" s="94" t="e">
        <f>'Наполни свое лето |FIT18'!C42+25</f>
        <v>#REF!</v>
      </c>
    </row>
    <row r="23" spans="1:3" s="50" customFormat="1" ht="135" x14ac:dyDescent="0.2">
      <c r="A23" s="156" t="s">
        <v>265</v>
      </c>
    </row>
    <row r="24" spans="1:3" s="50" customFormat="1" x14ac:dyDescent="0.2">
      <c r="A24" s="144" t="s">
        <v>71</v>
      </c>
    </row>
    <row r="25" spans="1:3" s="50" customFormat="1" x14ac:dyDescent="0.2">
      <c r="A25" s="57" t="s">
        <v>266</v>
      </c>
    </row>
    <row r="26" spans="1:3" x14ac:dyDescent="0.2">
      <c r="A26" s="57" t="s">
        <v>267</v>
      </c>
    </row>
    <row r="27" spans="1:3" ht="10.7" customHeight="1" thickBot="1" x14ac:dyDescent="0.25">
      <c r="A27" s="41"/>
    </row>
    <row r="28" spans="1:3" ht="12.75" thickBot="1" x14ac:dyDescent="0.25">
      <c r="A28" s="104" t="s">
        <v>66</v>
      </c>
    </row>
    <row r="29" spans="1:3" ht="13.35" customHeight="1" x14ac:dyDescent="0.2">
      <c r="A29" s="63" t="s">
        <v>78</v>
      </c>
    </row>
    <row r="30" spans="1:3" ht="13.35" customHeight="1" x14ac:dyDescent="0.2">
      <c r="A30" s="56" t="s">
        <v>240</v>
      </c>
    </row>
    <row r="31" spans="1:3" ht="12.6" customHeight="1" x14ac:dyDescent="0.2">
      <c r="A31" s="43" t="s">
        <v>67</v>
      </c>
    </row>
    <row r="32" spans="1:3" ht="13.35" customHeight="1" x14ac:dyDescent="0.2">
      <c r="A32" s="43" t="s">
        <v>89</v>
      </c>
    </row>
    <row r="33" spans="1:1" ht="11.45" customHeight="1" x14ac:dyDescent="0.2">
      <c r="A33" s="43" t="s">
        <v>68</v>
      </c>
    </row>
    <row r="34" spans="1:1" x14ac:dyDescent="0.2">
      <c r="A34" s="43" t="s">
        <v>69</v>
      </c>
    </row>
    <row r="35" spans="1:1" x14ac:dyDescent="0.2">
      <c r="A35" s="159" t="s">
        <v>162</v>
      </c>
    </row>
    <row r="36" spans="1:1" ht="31.5" x14ac:dyDescent="0.2">
      <c r="A36" s="145" t="s">
        <v>247</v>
      </c>
    </row>
    <row r="37" spans="1:1" ht="42" x14ac:dyDescent="0.2">
      <c r="A37" s="184" t="s">
        <v>243</v>
      </c>
    </row>
    <row r="38" spans="1:1" ht="21" x14ac:dyDescent="0.2">
      <c r="A38" s="184" t="s">
        <v>244</v>
      </c>
    </row>
    <row r="39" spans="1:1" ht="21" x14ac:dyDescent="0.2">
      <c r="A39" s="184" t="s">
        <v>268</v>
      </c>
    </row>
    <row r="40" spans="1:1" ht="63" customHeight="1" x14ac:dyDescent="0.2">
      <c r="A40" s="184" t="s">
        <v>269</v>
      </c>
    </row>
    <row r="41" spans="1:1" ht="42" x14ac:dyDescent="0.2">
      <c r="A41" s="145" t="s">
        <v>270</v>
      </c>
    </row>
    <row r="42" spans="1:1" ht="31.5" x14ac:dyDescent="0.2">
      <c r="A42" s="184" t="s">
        <v>271</v>
      </c>
    </row>
    <row r="43" spans="1:1" ht="21" x14ac:dyDescent="0.2">
      <c r="A43" s="184" t="s">
        <v>272</v>
      </c>
    </row>
    <row r="44" spans="1:1" ht="31.5" x14ac:dyDescent="0.2">
      <c r="A44" s="113" t="s">
        <v>99</v>
      </c>
    </row>
    <row r="45" spans="1:1" ht="63" x14ac:dyDescent="0.2">
      <c r="A45" s="149" t="s">
        <v>245</v>
      </c>
    </row>
    <row r="46" spans="1:1" ht="21" x14ac:dyDescent="0.2">
      <c r="A46" s="140" t="s">
        <v>95</v>
      </c>
    </row>
    <row r="47" spans="1:1" ht="42.75" x14ac:dyDescent="0.2">
      <c r="A47" s="108" t="s">
        <v>242</v>
      </c>
    </row>
    <row r="48" spans="1:1" ht="21" x14ac:dyDescent="0.2">
      <c r="A48" s="66" t="s">
        <v>97</v>
      </c>
    </row>
    <row r="49" spans="1:1" x14ac:dyDescent="0.2">
      <c r="A49" s="68"/>
    </row>
    <row r="50" spans="1:1" x14ac:dyDescent="0.2">
      <c r="A50" s="69" t="s">
        <v>70</v>
      </c>
    </row>
    <row r="51" spans="1:1" ht="24" x14ac:dyDescent="0.2">
      <c r="A51" s="70" t="s">
        <v>76</v>
      </c>
    </row>
    <row r="52" spans="1:1" ht="24" x14ac:dyDescent="0.2">
      <c r="A52" s="70" t="s">
        <v>77</v>
      </c>
    </row>
    <row r="53" spans="1:1" ht="12.75" x14ac:dyDescent="0.2">
      <c r="A53" s="55"/>
    </row>
    <row r="54" spans="1:1" ht="12.75" x14ac:dyDescent="0.2">
      <c r="A54" s="55"/>
    </row>
  </sheetData>
  <mergeCells count="1">
    <mergeCell ref="A1:A2"/>
  </mergeCell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0000"/>
  </sheetPr>
  <dimension ref="A1:C54"/>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4.5703125" style="48" customWidth="1"/>
    <col min="2" max="16384" width="9" style="48"/>
  </cols>
  <sheetData>
    <row r="1" spans="1:3" s="51" customFormat="1" ht="12" customHeight="1" x14ac:dyDescent="0.2">
      <c r="A1" s="230" t="s">
        <v>82</v>
      </c>
    </row>
    <row r="2" spans="1:3" s="51" customFormat="1" ht="12" customHeight="1" x14ac:dyDescent="0.2">
      <c r="A2" s="230"/>
    </row>
    <row r="3" spans="1:3" s="51" customFormat="1" ht="11.1" customHeight="1" x14ac:dyDescent="0.2">
      <c r="A3" s="147" t="s">
        <v>238</v>
      </c>
    </row>
    <row r="4" spans="1:3" ht="18" customHeight="1" x14ac:dyDescent="0.2">
      <c r="A4" s="111" t="s">
        <v>100</v>
      </c>
      <c r="B4" s="136" t="e">
        <f>'Наполни свое лето | FIT15'!B4</f>
        <v>#REF!</v>
      </c>
      <c r="C4" s="136" t="e">
        <f>'Наполни свое лето | FIT15'!C4</f>
        <v>#REF!</v>
      </c>
    </row>
    <row r="5" spans="1:3" ht="20.25" customHeight="1" x14ac:dyDescent="0.2">
      <c r="A5" s="90" t="s">
        <v>64</v>
      </c>
      <c r="B5" s="136" t="e">
        <f>'Наполни свое лето | FIT15'!B5</f>
        <v>#REF!</v>
      </c>
      <c r="C5" s="136" t="e">
        <f>'Наполни свое лето | FIT15'!C5</f>
        <v>#REF!</v>
      </c>
    </row>
    <row r="6" spans="1:3" s="44" customFormat="1" x14ac:dyDescent="0.2">
      <c r="A6" s="42" t="s">
        <v>83</v>
      </c>
      <c r="B6" s="87"/>
      <c r="C6" s="87"/>
    </row>
    <row r="7" spans="1:3" s="50" customFormat="1" x14ac:dyDescent="0.2">
      <c r="A7" s="88">
        <v>1</v>
      </c>
      <c r="B7" s="94" t="e">
        <f>'Наполни свое лето | FIT15'!B7*0.85</f>
        <v>#REF!</v>
      </c>
      <c r="C7" s="94" t="e">
        <f>'Наполни свое лето | FIT15'!C7*0.85</f>
        <v>#REF!</v>
      </c>
    </row>
    <row r="8" spans="1:3" s="50" customFormat="1" x14ac:dyDescent="0.2">
      <c r="A8" s="88">
        <v>2</v>
      </c>
      <c r="B8" s="94" t="e">
        <f>'Наполни свое лето | FIT15'!B8*0.85</f>
        <v>#REF!</v>
      </c>
      <c r="C8" s="94" t="e">
        <f>'Наполни свое лето | FIT15'!C8*0.85</f>
        <v>#REF!</v>
      </c>
    </row>
    <row r="9" spans="1:3" s="50" customFormat="1" x14ac:dyDescent="0.2">
      <c r="A9" s="42" t="s">
        <v>234</v>
      </c>
      <c r="B9" s="94"/>
      <c r="C9" s="94"/>
    </row>
    <row r="10" spans="1:3" s="50" customFormat="1" x14ac:dyDescent="0.2">
      <c r="A10" s="180">
        <v>1</v>
      </c>
      <c r="B10" s="94" t="e">
        <f>'Наполни свое лето | FIT15'!B10*0.85</f>
        <v>#REF!</v>
      </c>
      <c r="C10" s="94" t="e">
        <f>'Наполни свое лето | FIT15'!C10*0.85</f>
        <v>#REF!</v>
      </c>
    </row>
    <row r="11" spans="1:3" s="50" customFormat="1" x14ac:dyDescent="0.2">
      <c r="A11" s="180">
        <v>2</v>
      </c>
      <c r="B11" s="94" t="e">
        <f>'Наполни свое лето | FIT15'!B11*0.85</f>
        <v>#REF!</v>
      </c>
      <c r="C11" s="94" t="e">
        <f>'Наполни свое лето | FIT15'!C11*0.85</f>
        <v>#REF!</v>
      </c>
    </row>
    <row r="12" spans="1:3" s="50" customFormat="1" x14ac:dyDescent="0.2">
      <c r="A12" s="42" t="s">
        <v>84</v>
      </c>
      <c r="B12" s="94"/>
      <c r="C12" s="94"/>
    </row>
    <row r="13" spans="1:3" s="50" customFormat="1" x14ac:dyDescent="0.2">
      <c r="A13" s="88">
        <f>A7</f>
        <v>1</v>
      </c>
      <c r="B13" s="94" t="e">
        <f>'Наполни свое лето | FIT15'!B13*0.85</f>
        <v>#REF!</v>
      </c>
      <c r="C13" s="94" t="e">
        <f>'Наполни свое лето | FIT15'!C13*0.85</f>
        <v>#REF!</v>
      </c>
    </row>
    <row r="14" spans="1:3" s="50" customFormat="1" x14ac:dyDescent="0.2">
      <c r="A14" s="88">
        <f>A8</f>
        <v>2</v>
      </c>
      <c r="B14" s="94" t="e">
        <f>'Наполни свое лето | FIT15'!B14*0.85</f>
        <v>#REF!</v>
      </c>
      <c r="C14" s="94" t="e">
        <f>'Наполни свое лето | FIT15'!C14*0.85</f>
        <v>#REF!</v>
      </c>
    </row>
    <row r="15" spans="1:3" s="50" customFormat="1" x14ac:dyDescent="0.2">
      <c r="A15" s="42" t="s">
        <v>85</v>
      </c>
      <c r="B15" s="94"/>
      <c r="C15" s="94"/>
    </row>
    <row r="16" spans="1:3" s="50" customFormat="1" x14ac:dyDescent="0.2">
      <c r="A16" s="88">
        <f>A7</f>
        <v>1</v>
      </c>
      <c r="B16" s="94" t="e">
        <f>'Наполни свое лето | FIT15'!B16*0.85</f>
        <v>#REF!</v>
      </c>
      <c r="C16" s="94" t="e">
        <f>'Наполни свое лето | FIT15'!C16*0.85</f>
        <v>#REF!</v>
      </c>
    </row>
    <row r="17" spans="1:3" s="50" customFormat="1" x14ac:dyDescent="0.2">
      <c r="A17" s="88">
        <f>A8</f>
        <v>2</v>
      </c>
      <c r="B17" s="94" t="e">
        <f>'Наполни свое лето | FIT15'!B17*0.85</f>
        <v>#REF!</v>
      </c>
      <c r="C17" s="94" t="e">
        <f>'Наполни свое лето | FIT15'!C17*0.85</f>
        <v>#REF!</v>
      </c>
    </row>
    <row r="18" spans="1:3" s="50" customFormat="1" x14ac:dyDescent="0.2">
      <c r="A18" s="42" t="s">
        <v>86</v>
      </c>
      <c r="B18" s="94"/>
      <c r="C18" s="94"/>
    </row>
    <row r="19" spans="1:3" s="50" customFormat="1" x14ac:dyDescent="0.2">
      <c r="A19" s="88">
        <f>A7</f>
        <v>1</v>
      </c>
      <c r="B19" s="94" t="e">
        <f>'Наполни свое лето | FIT15'!B19*0.85</f>
        <v>#REF!</v>
      </c>
      <c r="C19" s="94" t="e">
        <f>'Наполни свое лето | FIT15'!C19*0.85</f>
        <v>#REF!</v>
      </c>
    </row>
    <row r="20" spans="1:3" s="50" customFormat="1" x14ac:dyDescent="0.2">
      <c r="A20" s="88">
        <f>A8</f>
        <v>2</v>
      </c>
      <c r="B20" s="94" t="e">
        <f>'Наполни свое лето | FIT15'!B20*0.85</f>
        <v>#REF!</v>
      </c>
      <c r="C20" s="94" t="e">
        <f>'Наполни свое лето | FIT15'!C20*0.85</f>
        <v>#REF!</v>
      </c>
    </row>
    <row r="21" spans="1:3" s="50" customFormat="1" x14ac:dyDescent="0.2">
      <c r="A21" s="42" t="s">
        <v>87</v>
      </c>
      <c r="B21" s="94"/>
      <c r="C21" s="94"/>
    </row>
    <row r="22" spans="1:3" s="50" customFormat="1" x14ac:dyDescent="0.2">
      <c r="A22" s="88" t="s">
        <v>88</v>
      </c>
      <c r="B22" s="94" t="e">
        <f>'Наполни свое лето | FIT15'!B22*0.85</f>
        <v>#REF!</v>
      </c>
      <c r="C22" s="94" t="e">
        <f>'Наполни свое лето | FIT15'!C22*0.85</f>
        <v>#REF!</v>
      </c>
    </row>
    <row r="23" spans="1:3" s="50" customFormat="1" ht="135" x14ac:dyDescent="0.2">
      <c r="A23" s="156" t="s">
        <v>265</v>
      </c>
    </row>
    <row r="24" spans="1:3" s="50" customFormat="1" x14ac:dyDescent="0.2">
      <c r="A24" s="144" t="s">
        <v>71</v>
      </c>
    </row>
    <row r="25" spans="1:3" s="50" customFormat="1" x14ac:dyDescent="0.2">
      <c r="A25" s="57" t="s">
        <v>266</v>
      </c>
    </row>
    <row r="26" spans="1:3" x14ac:dyDescent="0.2">
      <c r="A26" s="57" t="s">
        <v>267</v>
      </c>
    </row>
    <row r="27" spans="1:3" ht="10.7" customHeight="1" thickBot="1" x14ac:dyDescent="0.25">
      <c r="A27" s="41"/>
    </row>
    <row r="28" spans="1:3" ht="12.75" thickBot="1" x14ac:dyDescent="0.25">
      <c r="A28" s="104" t="s">
        <v>66</v>
      </c>
    </row>
    <row r="29" spans="1:3" ht="13.35" customHeight="1" x14ac:dyDescent="0.2">
      <c r="A29" s="63" t="s">
        <v>78</v>
      </c>
    </row>
    <row r="30" spans="1:3" ht="13.35" customHeight="1" x14ac:dyDescent="0.2">
      <c r="A30" s="56" t="s">
        <v>240</v>
      </c>
    </row>
    <row r="31" spans="1:3" ht="12.6" customHeight="1" x14ac:dyDescent="0.2">
      <c r="A31" s="43" t="s">
        <v>67</v>
      </c>
    </row>
    <row r="32" spans="1:3" ht="13.35" customHeight="1" x14ac:dyDescent="0.2">
      <c r="A32" s="43" t="s">
        <v>89</v>
      </c>
    </row>
    <row r="33" spans="1:1" ht="11.45" customHeight="1" x14ac:dyDescent="0.2">
      <c r="A33" s="43" t="s">
        <v>68</v>
      </c>
    </row>
    <row r="34" spans="1:1" x14ac:dyDescent="0.2">
      <c r="A34" s="43" t="s">
        <v>69</v>
      </c>
    </row>
    <row r="35" spans="1:1" x14ac:dyDescent="0.2">
      <c r="A35" s="159" t="s">
        <v>162</v>
      </c>
    </row>
    <row r="36" spans="1:1" ht="31.5" x14ac:dyDescent="0.2">
      <c r="A36" s="145" t="s">
        <v>247</v>
      </c>
    </row>
    <row r="37" spans="1:1" ht="42" x14ac:dyDescent="0.2">
      <c r="A37" s="184" t="s">
        <v>243</v>
      </c>
    </row>
    <row r="38" spans="1:1" ht="21" x14ac:dyDescent="0.2">
      <c r="A38" s="184" t="s">
        <v>244</v>
      </c>
    </row>
    <row r="39" spans="1:1" ht="25.5" customHeight="1" x14ac:dyDescent="0.2">
      <c r="A39" s="184" t="s">
        <v>268</v>
      </c>
    </row>
    <row r="40" spans="1:1" ht="66" customHeight="1" x14ac:dyDescent="0.2">
      <c r="A40" s="184" t="s">
        <v>269</v>
      </c>
    </row>
    <row r="41" spans="1:1" ht="42" x14ac:dyDescent="0.2">
      <c r="A41" s="145" t="s">
        <v>270</v>
      </c>
    </row>
    <row r="42" spans="1:1" ht="31.5" x14ac:dyDescent="0.2">
      <c r="A42" s="184" t="s">
        <v>271</v>
      </c>
    </row>
    <row r="43" spans="1:1" ht="21" x14ac:dyDescent="0.2">
      <c r="A43" s="184" t="s">
        <v>272</v>
      </c>
    </row>
    <row r="44" spans="1:1" ht="31.5" x14ac:dyDescent="0.2">
      <c r="A44" s="113" t="s">
        <v>99</v>
      </c>
    </row>
    <row r="45" spans="1:1" ht="63" x14ac:dyDescent="0.2">
      <c r="A45" s="149" t="s">
        <v>245</v>
      </c>
    </row>
    <row r="46" spans="1:1" ht="21" x14ac:dyDescent="0.2">
      <c r="A46" s="140" t="s">
        <v>95</v>
      </c>
    </row>
    <row r="47" spans="1:1" ht="42.75" x14ac:dyDescent="0.2">
      <c r="A47" s="108" t="s">
        <v>242</v>
      </c>
    </row>
    <row r="48" spans="1:1" ht="21" x14ac:dyDescent="0.2">
      <c r="A48" s="66" t="s">
        <v>97</v>
      </c>
    </row>
    <row r="49" spans="1:1" x14ac:dyDescent="0.2">
      <c r="A49" s="68"/>
    </row>
    <row r="50" spans="1:1" x14ac:dyDescent="0.2">
      <c r="A50" s="69" t="s">
        <v>70</v>
      </c>
    </row>
    <row r="51" spans="1:1" ht="24" x14ac:dyDescent="0.2">
      <c r="A51" s="70" t="s">
        <v>76</v>
      </c>
    </row>
    <row r="52" spans="1:1" ht="24" x14ac:dyDescent="0.2">
      <c r="A52" s="70" t="s">
        <v>77</v>
      </c>
    </row>
    <row r="53" spans="1:1" ht="12.75" x14ac:dyDescent="0.2">
      <c r="A53" s="55"/>
    </row>
    <row r="54" spans="1:1" ht="12.75" x14ac:dyDescent="0.2">
      <c r="A54" s="55"/>
    </row>
  </sheetData>
  <mergeCells count="1">
    <mergeCell ref="A1:A2"/>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55"/>
  <sheetViews>
    <sheetView zoomScale="90" zoomScaleNormal="90" workbookViewId="0">
      <pane xSplit="1" topLeftCell="B1" activePane="topRight" state="frozen"/>
      <selection pane="topRight" activeCell="B1" sqref="B1:B1048576"/>
    </sheetView>
  </sheetViews>
  <sheetFormatPr defaultColWidth="9" defaultRowHeight="12" x14ac:dyDescent="0.2"/>
  <cols>
    <col min="1" max="1" width="84.5703125" style="48" customWidth="1"/>
    <col min="2" max="4" width="9.7109375" style="48" customWidth="1"/>
    <col min="5" max="16384" width="9" style="48"/>
  </cols>
  <sheetData>
    <row r="1" spans="1:3" s="51" customFormat="1" ht="12" customHeight="1" x14ac:dyDescent="0.2">
      <c r="A1" s="230" t="s">
        <v>82</v>
      </c>
    </row>
    <row r="2" spans="1:3" s="51" customFormat="1" ht="12" customHeight="1" x14ac:dyDescent="0.2">
      <c r="A2" s="230"/>
    </row>
    <row r="3" spans="1:3" s="51" customFormat="1" ht="11.1" customHeight="1" x14ac:dyDescent="0.2">
      <c r="A3" s="147" t="s">
        <v>238</v>
      </c>
    </row>
    <row r="4" spans="1:3" s="52" customFormat="1" ht="32.1" customHeight="1" x14ac:dyDescent="0.2">
      <c r="A4" s="98" t="s">
        <v>64</v>
      </c>
      <c r="B4" s="136" t="e">
        <f>'C завтраками| Bed and breakfast'!#REF!</f>
        <v>#REF!</v>
      </c>
      <c r="C4" s="136" t="e">
        <f>'C завтраками| Bed and breakfast'!#REF!</f>
        <v>#REF!</v>
      </c>
    </row>
    <row r="5" spans="1:3" s="53" customFormat="1" ht="21.95" customHeight="1" x14ac:dyDescent="0.2">
      <c r="A5" s="98"/>
      <c r="B5" s="136" t="e">
        <f>'C завтраками| Bed and breakfast'!#REF!</f>
        <v>#REF!</v>
      </c>
      <c r="C5" s="136" t="e">
        <f>'C завтраками| Bed and breakfast'!#REF!</f>
        <v>#REF!</v>
      </c>
    </row>
    <row r="6" spans="1:3" s="53" customFormat="1" x14ac:dyDescent="0.2">
      <c r="A6" s="42" t="s">
        <v>83</v>
      </c>
      <c r="B6" s="87"/>
      <c r="C6" s="87"/>
    </row>
    <row r="7" spans="1:3" s="53" customFormat="1" x14ac:dyDescent="0.2">
      <c r="A7" s="88">
        <v>1</v>
      </c>
      <c r="B7" s="42" t="e">
        <f>'C завтраками| Bed and breakfast'!#REF!*0.9</f>
        <v>#REF!</v>
      </c>
      <c r="C7" s="42" t="e">
        <f>'C завтраками| Bed and breakfast'!#REF!*0.9</f>
        <v>#REF!</v>
      </c>
    </row>
    <row r="8" spans="1:3" s="53" customFormat="1" x14ac:dyDescent="0.2">
      <c r="A8" s="88">
        <v>2</v>
      </c>
      <c r="B8" s="42" t="e">
        <f>'C завтраками| Bed and breakfast'!#REF!*0.9</f>
        <v>#REF!</v>
      </c>
      <c r="C8" s="42" t="e">
        <f>'C завтраками| Bed and breakfast'!#REF!*0.9</f>
        <v>#REF!</v>
      </c>
    </row>
    <row r="9" spans="1:3" s="53" customFormat="1" x14ac:dyDescent="0.2">
      <c r="A9" s="42" t="s">
        <v>234</v>
      </c>
      <c r="B9" s="42"/>
      <c r="C9" s="42"/>
    </row>
    <row r="10" spans="1:3" s="53" customFormat="1" x14ac:dyDescent="0.2">
      <c r="A10" s="180">
        <v>1</v>
      </c>
      <c r="B10" s="42" t="e">
        <f>'C завтраками| Bed and breakfast'!#REF!*0.9</f>
        <v>#REF!</v>
      </c>
      <c r="C10" s="42" t="e">
        <f>'C завтраками| Bed and breakfast'!#REF!*0.9</f>
        <v>#REF!</v>
      </c>
    </row>
    <row r="11" spans="1:3" s="53" customFormat="1" x14ac:dyDescent="0.2">
      <c r="A11" s="180">
        <v>2</v>
      </c>
      <c r="B11" s="42" t="e">
        <f>'C завтраками| Bed and breakfast'!#REF!*0.9</f>
        <v>#REF!</v>
      </c>
      <c r="C11" s="42" t="e">
        <f>'C завтраками| Bed and breakfast'!#REF!*0.9</f>
        <v>#REF!</v>
      </c>
    </row>
    <row r="12" spans="1:3" s="53" customFormat="1" x14ac:dyDescent="0.2">
      <c r="A12" s="42" t="s">
        <v>84</v>
      </c>
      <c r="B12" s="42"/>
      <c r="C12" s="42"/>
    </row>
    <row r="13" spans="1:3" s="53" customFormat="1" x14ac:dyDescent="0.2">
      <c r="A13" s="88">
        <f>A7</f>
        <v>1</v>
      </c>
      <c r="B13" s="42" t="e">
        <f>'C завтраками| Bed and breakfast'!#REF!*0.9</f>
        <v>#REF!</v>
      </c>
      <c r="C13" s="42" t="e">
        <f>'C завтраками| Bed and breakfast'!#REF!*0.9</f>
        <v>#REF!</v>
      </c>
    </row>
    <row r="14" spans="1:3" s="53" customFormat="1" x14ac:dyDescent="0.2">
      <c r="A14" s="88">
        <f>A8</f>
        <v>2</v>
      </c>
      <c r="B14" s="42" t="e">
        <f>'C завтраками| Bed and breakfast'!#REF!*0.9</f>
        <v>#REF!</v>
      </c>
      <c r="C14" s="42" t="e">
        <f>'C завтраками| Bed and breakfast'!#REF!*0.9</f>
        <v>#REF!</v>
      </c>
    </row>
    <row r="15" spans="1:3" s="53" customFormat="1" x14ac:dyDescent="0.2">
      <c r="A15" s="42" t="s">
        <v>85</v>
      </c>
      <c r="B15" s="42"/>
      <c r="C15" s="42"/>
    </row>
    <row r="16" spans="1:3" s="53" customFormat="1" x14ac:dyDescent="0.2">
      <c r="A16" s="88">
        <f>A7</f>
        <v>1</v>
      </c>
      <c r="B16" s="42" t="e">
        <f>'C завтраками| Bed and breakfast'!#REF!*0.9</f>
        <v>#REF!</v>
      </c>
      <c r="C16" s="42" t="e">
        <f>'C завтраками| Bed and breakfast'!#REF!*0.9</f>
        <v>#REF!</v>
      </c>
    </row>
    <row r="17" spans="1:3" s="53" customFormat="1" x14ac:dyDescent="0.2">
      <c r="A17" s="88">
        <f>A8</f>
        <v>2</v>
      </c>
      <c r="B17" s="42" t="e">
        <f>'C завтраками| Bed and breakfast'!#REF!*0.9</f>
        <v>#REF!</v>
      </c>
      <c r="C17" s="42" t="e">
        <f>'C завтраками| Bed and breakfast'!#REF!*0.9</f>
        <v>#REF!</v>
      </c>
    </row>
    <row r="18" spans="1:3" s="53" customFormat="1" x14ac:dyDescent="0.2">
      <c r="A18" s="42" t="s">
        <v>86</v>
      </c>
      <c r="B18" s="42"/>
      <c r="C18" s="42"/>
    </row>
    <row r="19" spans="1:3" s="53" customFormat="1" x14ac:dyDescent="0.2">
      <c r="A19" s="88">
        <f>A7</f>
        <v>1</v>
      </c>
      <c r="B19" s="42" t="e">
        <f>'C завтраками| Bed and breakfast'!#REF!*0.9</f>
        <v>#REF!</v>
      </c>
      <c r="C19" s="42" t="e">
        <f>'C завтраками| Bed and breakfast'!#REF!*0.9</f>
        <v>#REF!</v>
      </c>
    </row>
    <row r="20" spans="1:3" s="53" customFormat="1" x14ac:dyDescent="0.2">
      <c r="A20" s="88">
        <f>A8</f>
        <v>2</v>
      </c>
      <c r="B20" s="42" t="e">
        <f>'C завтраками| Bed and breakfast'!#REF!*0.9</f>
        <v>#REF!</v>
      </c>
      <c r="C20" s="42" t="e">
        <f>'C завтраками| Bed and breakfast'!#REF!*0.9</f>
        <v>#REF!</v>
      </c>
    </row>
    <row r="21" spans="1:3" s="53" customFormat="1" x14ac:dyDescent="0.2">
      <c r="A21" s="42" t="s">
        <v>87</v>
      </c>
      <c r="B21" s="42"/>
      <c r="C21" s="42"/>
    </row>
    <row r="22" spans="1:3" s="53" customFormat="1" x14ac:dyDescent="0.2">
      <c r="A22" s="88" t="s">
        <v>88</v>
      </c>
      <c r="B22" s="42" t="e">
        <f>'C завтраками| Bed and breakfast'!#REF!*0.9</f>
        <v>#REF!</v>
      </c>
      <c r="C22" s="42" t="e">
        <f>'C завтраками| Bed and breakfast'!#REF!*0.9</f>
        <v>#REF!</v>
      </c>
    </row>
    <row r="23" spans="1:3" s="53" customFormat="1" x14ac:dyDescent="0.2">
      <c r="A23" s="89"/>
    </row>
    <row r="24" spans="1:3" s="50" customFormat="1" ht="135" x14ac:dyDescent="0.2">
      <c r="A24" s="156" t="s">
        <v>265</v>
      </c>
    </row>
    <row r="25" spans="1:3" s="50" customFormat="1" x14ac:dyDescent="0.2">
      <c r="A25" s="144" t="s">
        <v>71</v>
      </c>
    </row>
    <row r="26" spans="1:3" s="50" customFormat="1" x14ac:dyDescent="0.2">
      <c r="A26" s="57" t="s">
        <v>266</v>
      </c>
    </row>
    <row r="27" spans="1:3" x14ac:dyDescent="0.2">
      <c r="A27" s="57" t="s">
        <v>267</v>
      </c>
    </row>
    <row r="28" spans="1:3" ht="10.7" customHeight="1" thickBot="1" x14ac:dyDescent="0.25">
      <c r="A28" s="41"/>
    </row>
    <row r="29" spans="1:3" ht="12.75" thickBot="1" x14ac:dyDescent="0.25">
      <c r="A29" s="104" t="s">
        <v>66</v>
      </c>
    </row>
    <row r="30" spans="1:3" ht="13.35" customHeight="1" x14ac:dyDescent="0.2">
      <c r="A30" s="63" t="s">
        <v>78</v>
      </c>
    </row>
    <row r="31" spans="1:3" ht="13.35" customHeight="1" x14ac:dyDescent="0.2">
      <c r="A31" s="56" t="s">
        <v>240</v>
      </c>
    </row>
    <row r="32" spans="1:3" ht="12.6" customHeight="1" x14ac:dyDescent="0.2">
      <c r="A32" s="43" t="s">
        <v>67</v>
      </c>
    </row>
    <row r="33" spans="1:1" ht="13.35" customHeight="1" x14ac:dyDescent="0.2">
      <c r="A33" s="43" t="s">
        <v>89</v>
      </c>
    </row>
    <row r="34" spans="1:1" ht="11.45" customHeight="1" x14ac:dyDescent="0.2">
      <c r="A34" s="43" t="s">
        <v>68</v>
      </c>
    </row>
    <row r="35" spans="1:1" x14ac:dyDescent="0.2">
      <c r="A35" s="43" t="s">
        <v>69</v>
      </c>
    </row>
    <row r="36" spans="1:1" x14ac:dyDescent="0.2">
      <c r="A36" s="159" t="s">
        <v>162</v>
      </c>
    </row>
    <row r="37" spans="1:1" ht="31.5" x14ac:dyDescent="0.2">
      <c r="A37" s="145" t="s">
        <v>247</v>
      </c>
    </row>
    <row r="38" spans="1:1" ht="50.25" customHeight="1" x14ac:dyDescent="0.2">
      <c r="A38" s="184" t="s">
        <v>243</v>
      </c>
    </row>
    <row r="39" spans="1:1" ht="25.5" customHeight="1" x14ac:dyDescent="0.2">
      <c r="A39" s="184" t="s">
        <v>244</v>
      </c>
    </row>
    <row r="40" spans="1:1" ht="30" customHeight="1" x14ac:dyDescent="0.2">
      <c r="A40" s="184" t="s">
        <v>268</v>
      </c>
    </row>
    <row r="41" spans="1:1" ht="74.25" customHeight="1" x14ac:dyDescent="0.2">
      <c r="A41" s="184" t="s">
        <v>269</v>
      </c>
    </row>
    <row r="42" spans="1:1" ht="42" x14ac:dyDescent="0.2">
      <c r="A42" s="145" t="s">
        <v>270</v>
      </c>
    </row>
    <row r="43" spans="1:1" ht="36.75" customHeight="1" x14ac:dyDescent="0.2">
      <c r="A43" s="184" t="s">
        <v>271</v>
      </c>
    </row>
    <row r="44" spans="1:1" ht="27" customHeight="1" x14ac:dyDescent="0.2">
      <c r="A44" s="184" t="s">
        <v>272</v>
      </c>
    </row>
    <row r="45" spans="1:1" ht="31.5" x14ac:dyDescent="0.2">
      <c r="A45" s="113" t="s">
        <v>99</v>
      </c>
    </row>
    <row r="46" spans="1:1" ht="63" x14ac:dyDescent="0.2">
      <c r="A46" s="149" t="s">
        <v>245</v>
      </c>
    </row>
    <row r="47" spans="1:1" ht="21" x14ac:dyDescent="0.2">
      <c r="A47" s="140" t="s">
        <v>95</v>
      </c>
    </row>
    <row r="48" spans="1:1" ht="42.75" x14ac:dyDescent="0.2">
      <c r="A48" s="108" t="s">
        <v>242</v>
      </c>
    </row>
    <row r="49" spans="1:1" ht="21" x14ac:dyDescent="0.2">
      <c r="A49" s="66" t="s">
        <v>97</v>
      </c>
    </row>
    <row r="50" spans="1:1" x14ac:dyDescent="0.2">
      <c r="A50" s="68"/>
    </row>
    <row r="51" spans="1:1" x14ac:dyDescent="0.2">
      <c r="A51" s="69" t="s">
        <v>70</v>
      </c>
    </row>
    <row r="52" spans="1:1" ht="24" x14ac:dyDescent="0.2">
      <c r="A52" s="70" t="s">
        <v>76</v>
      </c>
    </row>
    <row r="53" spans="1:1" ht="24" x14ac:dyDescent="0.2">
      <c r="A53" s="70" t="s">
        <v>77</v>
      </c>
    </row>
    <row r="54" spans="1:1" ht="12.75" x14ac:dyDescent="0.2">
      <c r="A54" s="55"/>
    </row>
    <row r="55" spans="1:1" ht="12.75" x14ac:dyDescent="0.2">
      <c r="A55" s="55"/>
    </row>
  </sheetData>
  <mergeCells count="1">
    <mergeCell ref="A1:A2"/>
  </mergeCell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Z58"/>
  <sheetViews>
    <sheetView zoomScaleNormal="100" workbookViewId="0">
      <pane xSplit="1" topLeftCell="B1" activePane="topRight" state="frozen"/>
      <selection pane="topRight" activeCell="B4" sqref="B4:AZ43"/>
    </sheetView>
  </sheetViews>
  <sheetFormatPr defaultColWidth="9" defaultRowHeight="12" x14ac:dyDescent="0.2"/>
  <cols>
    <col min="1" max="1" width="84.5703125" style="48" customWidth="1"/>
    <col min="2" max="16384" width="9" style="48"/>
  </cols>
  <sheetData>
    <row r="1" spans="1:52" s="51" customFormat="1" ht="12" customHeight="1" x14ac:dyDescent="0.2">
      <c r="A1" s="230" t="s">
        <v>82</v>
      </c>
    </row>
    <row r="2" spans="1:52" s="51" customFormat="1" ht="12" customHeight="1" x14ac:dyDescent="0.2">
      <c r="A2" s="230"/>
    </row>
    <row r="3" spans="1:52" s="51" customFormat="1" ht="11.1" customHeight="1" x14ac:dyDescent="0.2">
      <c r="A3" s="97" t="s">
        <v>217</v>
      </c>
    </row>
    <row r="4" spans="1:52" s="52" customFormat="1" ht="32.1" customHeight="1" x14ac:dyDescent="0.2">
      <c r="A4" s="98" t="s">
        <v>64</v>
      </c>
      <c r="B4" s="136" t="e">
        <f>'C завтраками| Bed and breakfast'!#REF!</f>
        <v>#REF!</v>
      </c>
      <c r="C4" s="136" t="e">
        <f>'C завтраками| Bed and breakfast'!#REF!</f>
        <v>#REF!</v>
      </c>
      <c r="D4" s="136" t="e">
        <f>'C завтраками| Bed and breakfast'!#REF!</f>
        <v>#REF!</v>
      </c>
      <c r="E4" s="136" t="e">
        <f>'C завтраками| Bed and breakfast'!#REF!</f>
        <v>#REF!</v>
      </c>
      <c r="F4" s="136" t="e">
        <f>'C завтраками| Bed and breakfast'!#REF!</f>
        <v>#REF!</v>
      </c>
      <c r="G4" s="136" t="e">
        <f>'C завтраками| Bed and breakfast'!#REF!</f>
        <v>#REF!</v>
      </c>
      <c r="H4" s="136" t="e">
        <f>'C завтраками| Bed and breakfast'!#REF!</f>
        <v>#REF!</v>
      </c>
      <c r="I4" s="136" t="e">
        <f>'C завтраками| Bed and breakfast'!#REF!</f>
        <v>#REF!</v>
      </c>
      <c r="J4" s="136" t="e">
        <f>'C завтраками| Bed and breakfast'!#REF!</f>
        <v>#REF!</v>
      </c>
      <c r="K4" s="136" t="e">
        <f>'C завтраками| Bed and breakfast'!#REF!</f>
        <v>#REF!</v>
      </c>
      <c r="L4" s="136" t="e">
        <f>'C завтраками| Bed and breakfast'!#REF!</f>
        <v>#REF!</v>
      </c>
      <c r="M4" s="136" t="e">
        <f>'C завтраками| Bed and breakfast'!#REF!</f>
        <v>#REF!</v>
      </c>
      <c r="N4" s="136" t="e">
        <f>'C завтраками| Bed and breakfast'!#REF!</f>
        <v>#REF!</v>
      </c>
      <c r="O4" s="136" t="e">
        <f>'C завтраками| Bed and breakfast'!#REF!</f>
        <v>#REF!</v>
      </c>
      <c r="P4" s="136" t="e">
        <f>'C завтраками| Bed and breakfast'!#REF!</f>
        <v>#REF!</v>
      </c>
      <c r="Q4" s="136" t="e">
        <f>'C завтраками| Bed and breakfast'!#REF!</f>
        <v>#REF!</v>
      </c>
      <c r="R4" s="136" t="e">
        <f>'C завтраками| Bed and breakfast'!#REF!</f>
        <v>#REF!</v>
      </c>
      <c r="S4" s="136" t="e">
        <f>'C завтраками| Bed and breakfast'!#REF!</f>
        <v>#REF!</v>
      </c>
      <c r="T4" s="136" t="e">
        <f>'C завтраками| Bed and breakfast'!#REF!</f>
        <v>#REF!</v>
      </c>
      <c r="U4" s="136" t="e">
        <f>'C завтраками| Bed and breakfast'!#REF!</f>
        <v>#REF!</v>
      </c>
      <c r="V4" s="136" t="e">
        <f>'C завтраками| Bed and breakfast'!#REF!</f>
        <v>#REF!</v>
      </c>
      <c r="W4" s="136" t="e">
        <f>'C завтраками| Bed and breakfast'!#REF!</f>
        <v>#REF!</v>
      </c>
      <c r="X4" s="136" t="e">
        <f>'C завтраками| Bed and breakfast'!#REF!</f>
        <v>#REF!</v>
      </c>
      <c r="Y4" s="136" t="e">
        <f>'C завтраками| Bed and breakfast'!#REF!</f>
        <v>#REF!</v>
      </c>
      <c r="Z4" s="136" t="e">
        <f>'C завтраками| Bed and breakfast'!#REF!</f>
        <v>#REF!</v>
      </c>
      <c r="AA4" s="136" t="e">
        <f>'C завтраками| Bed and breakfast'!#REF!</f>
        <v>#REF!</v>
      </c>
      <c r="AB4" s="136" t="e">
        <f>'C завтраками| Bed and breakfast'!#REF!</f>
        <v>#REF!</v>
      </c>
      <c r="AC4" s="136" t="e">
        <f>'C завтраками| Bed and breakfast'!#REF!</f>
        <v>#REF!</v>
      </c>
      <c r="AD4" s="136" t="e">
        <f>'C завтраками| Bed and breakfast'!#REF!</f>
        <v>#REF!</v>
      </c>
      <c r="AE4" s="136" t="e">
        <f>'C завтраками| Bed and breakfast'!#REF!</f>
        <v>#REF!</v>
      </c>
      <c r="AF4" s="136" t="e">
        <f>'C завтраками| Bed and breakfast'!#REF!</f>
        <v>#REF!</v>
      </c>
      <c r="AG4" s="136" t="e">
        <f>'C завтраками| Bed and breakfast'!#REF!</f>
        <v>#REF!</v>
      </c>
      <c r="AH4" s="136" t="e">
        <f>'C завтраками| Bed and breakfast'!#REF!</f>
        <v>#REF!</v>
      </c>
      <c r="AI4" s="136" t="e">
        <f>'C завтраками| Bed and breakfast'!#REF!</f>
        <v>#REF!</v>
      </c>
      <c r="AJ4" s="136" t="e">
        <f>'C завтраками| Bed and breakfast'!#REF!</f>
        <v>#REF!</v>
      </c>
      <c r="AK4" s="136" t="e">
        <f>'C завтраками| Bed and breakfast'!#REF!</f>
        <v>#REF!</v>
      </c>
      <c r="AL4" s="136" t="e">
        <f>'C завтраками| Bed and breakfast'!#REF!</f>
        <v>#REF!</v>
      </c>
      <c r="AM4" s="136" t="e">
        <f>'C завтраками| Bed and breakfast'!#REF!</f>
        <v>#REF!</v>
      </c>
      <c r="AN4" s="136" t="e">
        <f>'C завтраками| Bed and breakfast'!#REF!</f>
        <v>#REF!</v>
      </c>
      <c r="AO4" s="136" t="e">
        <f>'C завтраками| Bed and breakfast'!#REF!</f>
        <v>#REF!</v>
      </c>
      <c r="AP4" s="136" t="e">
        <f>'C завтраками| Bed and breakfast'!#REF!</f>
        <v>#REF!</v>
      </c>
      <c r="AQ4" s="136" t="e">
        <f>'C завтраками| Bed and breakfast'!#REF!</f>
        <v>#REF!</v>
      </c>
      <c r="AR4" s="136" t="e">
        <f>'C завтраками| Bed and breakfast'!#REF!</f>
        <v>#REF!</v>
      </c>
      <c r="AS4" s="136" t="e">
        <f>'C завтраками| Bed and breakfast'!#REF!</f>
        <v>#REF!</v>
      </c>
      <c r="AT4" s="136" t="e">
        <f>'C завтраками| Bed and breakfast'!#REF!</f>
        <v>#REF!</v>
      </c>
      <c r="AU4" s="136" t="e">
        <f>'C завтраками| Bed and breakfast'!#REF!</f>
        <v>#REF!</v>
      </c>
      <c r="AV4" s="136" t="e">
        <f>'C завтраками| Bed and breakfast'!#REF!</f>
        <v>#REF!</v>
      </c>
      <c r="AW4" s="136" t="e">
        <f>'C завтраками| Bed and breakfast'!#REF!</f>
        <v>#REF!</v>
      </c>
      <c r="AX4" s="136" t="e">
        <f>'C завтраками| Bed and breakfast'!#REF!</f>
        <v>#REF!</v>
      </c>
      <c r="AY4" s="136" t="e">
        <f>'C завтраками| Bed and breakfast'!#REF!</f>
        <v>#REF!</v>
      </c>
      <c r="AZ4" s="136" t="e">
        <f>'C завтраками| Bed and breakfast'!#REF!</f>
        <v>#REF!</v>
      </c>
    </row>
    <row r="5" spans="1:52" s="53" customFormat="1" ht="21.95" customHeight="1" x14ac:dyDescent="0.2">
      <c r="A5" s="98"/>
      <c r="B5" s="136" t="e">
        <f>'C завтраками| Bed and breakfast'!#REF!</f>
        <v>#REF!</v>
      </c>
      <c r="C5" s="136" t="e">
        <f>'C завтраками| Bed and breakfast'!#REF!</f>
        <v>#REF!</v>
      </c>
      <c r="D5" s="136" t="e">
        <f>'C завтраками| Bed and breakfast'!#REF!</f>
        <v>#REF!</v>
      </c>
      <c r="E5" s="136" t="e">
        <f>'C завтраками| Bed and breakfast'!#REF!</f>
        <v>#REF!</v>
      </c>
      <c r="F5" s="136" t="e">
        <f>'C завтраками| Bed and breakfast'!#REF!</f>
        <v>#REF!</v>
      </c>
      <c r="G5" s="136" t="e">
        <f>'C завтраками| Bed and breakfast'!#REF!</f>
        <v>#REF!</v>
      </c>
      <c r="H5" s="136" t="e">
        <f>'C завтраками| Bed and breakfast'!#REF!</f>
        <v>#REF!</v>
      </c>
      <c r="I5" s="136" t="e">
        <f>'C завтраками| Bed and breakfast'!#REF!</f>
        <v>#REF!</v>
      </c>
      <c r="J5" s="136" t="e">
        <f>'C завтраками| Bed and breakfast'!#REF!</f>
        <v>#REF!</v>
      </c>
      <c r="K5" s="136" t="e">
        <f>'C завтраками| Bed and breakfast'!#REF!</f>
        <v>#REF!</v>
      </c>
      <c r="L5" s="136" t="e">
        <f>'C завтраками| Bed and breakfast'!#REF!</f>
        <v>#REF!</v>
      </c>
      <c r="M5" s="136" t="e">
        <f>'C завтраками| Bed and breakfast'!#REF!</f>
        <v>#REF!</v>
      </c>
      <c r="N5" s="136" t="e">
        <f>'C завтраками| Bed and breakfast'!#REF!</f>
        <v>#REF!</v>
      </c>
      <c r="O5" s="136" t="e">
        <f>'C завтраками| Bed and breakfast'!#REF!</f>
        <v>#REF!</v>
      </c>
      <c r="P5" s="136" t="e">
        <f>'C завтраками| Bed and breakfast'!#REF!</f>
        <v>#REF!</v>
      </c>
      <c r="Q5" s="136" t="e">
        <f>'C завтраками| Bed and breakfast'!#REF!</f>
        <v>#REF!</v>
      </c>
      <c r="R5" s="136" t="e">
        <f>'C завтраками| Bed and breakfast'!#REF!</f>
        <v>#REF!</v>
      </c>
      <c r="S5" s="136" t="e">
        <f>'C завтраками| Bed and breakfast'!#REF!</f>
        <v>#REF!</v>
      </c>
      <c r="T5" s="136" t="e">
        <f>'C завтраками| Bed and breakfast'!#REF!</f>
        <v>#REF!</v>
      </c>
      <c r="U5" s="136" t="e">
        <f>'C завтраками| Bed and breakfast'!#REF!</f>
        <v>#REF!</v>
      </c>
      <c r="V5" s="136" t="e">
        <f>'C завтраками| Bed and breakfast'!#REF!</f>
        <v>#REF!</v>
      </c>
      <c r="W5" s="136" t="e">
        <f>'C завтраками| Bed and breakfast'!#REF!</f>
        <v>#REF!</v>
      </c>
      <c r="X5" s="136" t="e">
        <f>'C завтраками| Bed and breakfast'!#REF!</f>
        <v>#REF!</v>
      </c>
      <c r="Y5" s="136" t="e">
        <f>'C завтраками| Bed and breakfast'!#REF!</f>
        <v>#REF!</v>
      </c>
      <c r="Z5" s="136" t="e">
        <f>'C завтраками| Bed and breakfast'!#REF!</f>
        <v>#REF!</v>
      </c>
      <c r="AA5" s="136" t="e">
        <f>'C завтраками| Bed and breakfast'!#REF!</f>
        <v>#REF!</v>
      </c>
      <c r="AB5" s="136" t="e">
        <f>'C завтраками| Bed and breakfast'!#REF!</f>
        <v>#REF!</v>
      </c>
      <c r="AC5" s="136" t="e">
        <f>'C завтраками| Bed and breakfast'!#REF!</f>
        <v>#REF!</v>
      </c>
      <c r="AD5" s="136" t="e">
        <f>'C завтраками| Bed and breakfast'!#REF!</f>
        <v>#REF!</v>
      </c>
      <c r="AE5" s="136" t="e">
        <f>'C завтраками| Bed and breakfast'!#REF!</f>
        <v>#REF!</v>
      </c>
      <c r="AF5" s="136" t="e">
        <f>'C завтраками| Bed and breakfast'!#REF!</f>
        <v>#REF!</v>
      </c>
      <c r="AG5" s="136" t="e">
        <f>'C завтраками| Bed and breakfast'!#REF!</f>
        <v>#REF!</v>
      </c>
      <c r="AH5" s="136" t="e">
        <f>'C завтраками| Bed and breakfast'!#REF!</f>
        <v>#REF!</v>
      </c>
      <c r="AI5" s="136" t="e">
        <f>'C завтраками| Bed and breakfast'!#REF!</f>
        <v>#REF!</v>
      </c>
      <c r="AJ5" s="136" t="e">
        <f>'C завтраками| Bed and breakfast'!#REF!</f>
        <v>#REF!</v>
      </c>
      <c r="AK5" s="136" t="e">
        <f>'C завтраками| Bed and breakfast'!#REF!</f>
        <v>#REF!</v>
      </c>
      <c r="AL5" s="136" t="e">
        <f>'C завтраками| Bed and breakfast'!#REF!</f>
        <v>#REF!</v>
      </c>
      <c r="AM5" s="136" t="e">
        <f>'C завтраками| Bed and breakfast'!#REF!</f>
        <v>#REF!</v>
      </c>
      <c r="AN5" s="136" t="e">
        <f>'C завтраками| Bed and breakfast'!#REF!</f>
        <v>#REF!</v>
      </c>
      <c r="AO5" s="136" t="e">
        <f>'C завтраками| Bed and breakfast'!#REF!</f>
        <v>#REF!</v>
      </c>
      <c r="AP5" s="136" t="e">
        <f>'C завтраками| Bed and breakfast'!#REF!</f>
        <v>#REF!</v>
      </c>
      <c r="AQ5" s="136" t="e">
        <f>'C завтраками| Bed and breakfast'!#REF!</f>
        <v>#REF!</v>
      </c>
      <c r="AR5" s="136" t="e">
        <f>'C завтраками| Bed and breakfast'!#REF!</f>
        <v>#REF!</v>
      </c>
      <c r="AS5" s="136" t="e">
        <f>'C завтраками| Bed and breakfast'!#REF!</f>
        <v>#REF!</v>
      </c>
      <c r="AT5" s="136" t="e">
        <f>'C завтраками| Bed and breakfast'!#REF!</f>
        <v>#REF!</v>
      </c>
      <c r="AU5" s="136" t="e">
        <f>'C завтраками| Bed and breakfast'!#REF!</f>
        <v>#REF!</v>
      </c>
      <c r="AV5" s="136" t="e">
        <f>'C завтраками| Bed and breakfast'!#REF!</f>
        <v>#REF!</v>
      </c>
      <c r="AW5" s="136" t="e">
        <f>'C завтраками| Bed and breakfast'!#REF!</f>
        <v>#REF!</v>
      </c>
      <c r="AX5" s="136" t="e">
        <f>'C завтраками| Bed and breakfast'!#REF!</f>
        <v>#REF!</v>
      </c>
      <c r="AY5" s="136" t="e">
        <f>'C завтраками| Bed and breakfast'!#REF!</f>
        <v>#REF!</v>
      </c>
      <c r="AZ5" s="136" t="e">
        <f>'C завтраками| Bed and breakfast'!#REF!</f>
        <v>#REF!</v>
      </c>
    </row>
    <row r="6" spans="1:52" s="53" customFormat="1" x14ac:dyDescent="0.2">
      <c r="A6" s="42" t="s">
        <v>83</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row>
    <row r="7" spans="1:52" s="53" customFormat="1" x14ac:dyDescent="0.2">
      <c r="A7" s="88">
        <v>1</v>
      </c>
      <c r="B7" s="42" t="e">
        <f>'C завтраками| Bed and breakfast'!#REF!*0.85</f>
        <v>#REF!</v>
      </c>
      <c r="C7" s="42" t="e">
        <f>'C завтраками| Bed and breakfast'!#REF!*0.85</f>
        <v>#REF!</v>
      </c>
      <c r="D7" s="42" t="e">
        <f>'C завтраками| Bed and breakfast'!#REF!*0.85</f>
        <v>#REF!</v>
      </c>
      <c r="E7" s="42" t="e">
        <f>'C завтраками| Bed and breakfast'!#REF!*0.85</f>
        <v>#REF!</v>
      </c>
      <c r="F7" s="42" t="e">
        <f>'C завтраками| Bed and breakfast'!#REF!*0.85</f>
        <v>#REF!</v>
      </c>
      <c r="G7" s="42" t="e">
        <f>'C завтраками| Bed and breakfast'!#REF!*0.85</f>
        <v>#REF!</v>
      </c>
      <c r="H7" s="42" t="e">
        <f>'C завтраками| Bed and breakfast'!#REF!*0.85</f>
        <v>#REF!</v>
      </c>
      <c r="I7" s="42" t="e">
        <f>'C завтраками| Bed and breakfast'!#REF!*0.85</f>
        <v>#REF!</v>
      </c>
      <c r="J7" s="42" t="e">
        <f>'C завтраками| Bed and breakfast'!#REF!*0.85</f>
        <v>#REF!</v>
      </c>
      <c r="K7" s="42" t="e">
        <f>'C завтраками| Bed and breakfast'!#REF!*0.85</f>
        <v>#REF!</v>
      </c>
      <c r="L7" s="42" t="e">
        <f>'C завтраками| Bed and breakfast'!#REF!*0.85</f>
        <v>#REF!</v>
      </c>
      <c r="M7" s="42" t="e">
        <f>'C завтраками| Bed and breakfast'!#REF!*0.85</f>
        <v>#REF!</v>
      </c>
      <c r="N7" s="42" t="e">
        <f>'C завтраками| Bed and breakfast'!#REF!*0.85</f>
        <v>#REF!</v>
      </c>
      <c r="O7" s="42" t="e">
        <f>'C завтраками| Bed and breakfast'!#REF!*0.85</f>
        <v>#REF!</v>
      </c>
      <c r="P7" s="42" t="e">
        <f>'C завтраками| Bed and breakfast'!#REF!*0.85</f>
        <v>#REF!</v>
      </c>
      <c r="Q7" s="42" t="e">
        <f>'C завтраками| Bed and breakfast'!#REF!*0.85</f>
        <v>#REF!</v>
      </c>
      <c r="R7" s="42" t="e">
        <f>'C завтраками| Bed and breakfast'!#REF!*0.85</f>
        <v>#REF!</v>
      </c>
      <c r="S7" s="42" t="e">
        <f>'C завтраками| Bed and breakfast'!#REF!*0.85</f>
        <v>#REF!</v>
      </c>
      <c r="T7" s="42" t="e">
        <f>'C завтраками| Bed and breakfast'!#REF!*0.85</f>
        <v>#REF!</v>
      </c>
      <c r="U7" s="42" t="e">
        <f>'C завтраками| Bed and breakfast'!#REF!*0.85</f>
        <v>#REF!</v>
      </c>
      <c r="V7" s="42" t="e">
        <f>'C завтраками| Bed and breakfast'!#REF!*0.85</f>
        <v>#REF!</v>
      </c>
      <c r="W7" s="42" t="e">
        <f>'C завтраками| Bed and breakfast'!#REF!*0.85</f>
        <v>#REF!</v>
      </c>
      <c r="X7" s="42" t="e">
        <f>'C завтраками| Bed and breakfast'!#REF!*0.85</f>
        <v>#REF!</v>
      </c>
      <c r="Y7" s="42" t="e">
        <f>'C завтраками| Bed and breakfast'!#REF!*0.85</f>
        <v>#REF!</v>
      </c>
      <c r="Z7" s="42" t="e">
        <f>'C завтраками| Bed and breakfast'!#REF!*0.85</f>
        <v>#REF!</v>
      </c>
      <c r="AA7" s="42" t="e">
        <f>'C завтраками| Bed and breakfast'!#REF!*0.85</f>
        <v>#REF!</v>
      </c>
      <c r="AB7" s="42" t="e">
        <f>'C завтраками| Bed and breakfast'!#REF!*0.85</f>
        <v>#REF!</v>
      </c>
      <c r="AC7" s="42" t="e">
        <f>'C завтраками| Bed and breakfast'!#REF!*0.85</f>
        <v>#REF!</v>
      </c>
      <c r="AD7" s="42" t="e">
        <f>'C завтраками| Bed and breakfast'!#REF!*0.85</f>
        <v>#REF!</v>
      </c>
      <c r="AE7" s="42" t="e">
        <f>'C завтраками| Bed and breakfast'!#REF!*0.85</f>
        <v>#REF!</v>
      </c>
      <c r="AF7" s="42" t="e">
        <f>'C завтраками| Bed and breakfast'!#REF!*0.85</f>
        <v>#REF!</v>
      </c>
      <c r="AG7" s="42" t="e">
        <f>'C завтраками| Bed and breakfast'!#REF!*0.85</f>
        <v>#REF!</v>
      </c>
      <c r="AH7" s="42" t="e">
        <f>'C завтраками| Bed and breakfast'!#REF!*0.85</f>
        <v>#REF!</v>
      </c>
      <c r="AI7" s="42" t="e">
        <f>'C завтраками| Bed and breakfast'!#REF!*0.85</f>
        <v>#REF!</v>
      </c>
      <c r="AJ7" s="42" t="e">
        <f>'C завтраками| Bed and breakfast'!#REF!*0.85</f>
        <v>#REF!</v>
      </c>
      <c r="AK7" s="42" t="e">
        <f>'C завтраками| Bed and breakfast'!#REF!*0.85</f>
        <v>#REF!</v>
      </c>
      <c r="AL7" s="42" t="e">
        <f>'C завтраками| Bed and breakfast'!#REF!*0.85</f>
        <v>#REF!</v>
      </c>
      <c r="AM7" s="42" t="e">
        <f>'C завтраками| Bed and breakfast'!#REF!*0.85</f>
        <v>#REF!</v>
      </c>
      <c r="AN7" s="42" t="e">
        <f>'C завтраками| Bed and breakfast'!#REF!*0.85</f>
        <v>#REF!</v>
      </c>
      <c r="AO7" s="42" t="e">
        <f>'C завтраками| Bed and breakfast'!#REF!*0.85</f>
        <v>#REF!</v>
      </c>
      <c r="AP7" s="42" t="e">
        <f>'C завтраками| Bed and breakfast'!#REF!*0.85</f>
        <v>#REF!</v>
      </c>
      <c r="AQ7" s="42" t="e">
        <f>'C завтраками| Bed and breakfast'!#REF!*0.85</f>
        <v>#REF!</v>
      </c>
      <c r="AR7" s="42" t="e">
        <f>'C завтраками| Bed and breakfast'!#REF!*0.85</f>
        <v>#REF!</v>
      </c>
      <c r="AS7" s="42" t="e">
        <f>'C завтраками| Bed and breakfast'!#REF!*0.85</f>
        <v>#REF!</v>
      </c>
      <c r="AT7" s="42" t="e">
        <f>'C завтраками| Bed and breakfast'!#REF!*0.85</f>
        <v>#REF!</v>
      </c>
      <c r="AU7" s="42" t="e">
        <f>'C завтраками| Bed and breakfast'!#REF!*0.85</f>
        <v>#REF!</v>
      </c>
      <c r="AV7" s="42" t="e">
        <f>'C завтраками| Bed and breakfast'!#REF!*0.85</f>
        <v>#REF!</v>
      </c>
      <c r="AW7" s="42" t="e">
        <f>'C завтраками| Bed and breakfast'!#REF!*0.85</f>
        <v>#REF!</v>
      </c>
      <c r="AX7" s="42" t="e">
        <f>'C завтраками| Bed and breakfast'!#REF!*0.85</f>
        <v>#REF!</v>
      </c>
      <c r="AY7" s="42" t="e">
        <f>'C завтраками| Bed and breakfast'!#REF!*0.85</f>
        <v>#REF!</v>
      </c>
      <c r="AZ7" s="42" t="e">
        <f>'C завтраками| Bed and breakfast'!#REF!*0.85</f>
        <v>#REF!</v>
      </c>
    </row>
    <row r="8" spans="1:52" s="53" customFormat="1" x14ac:dyDescent="0.2">
      <c r="A8" s="88">
        <v>2</v>
      </c>
      <c r="B8" s="42" t="e">
        <f>'C завтраками| Bed and breakfast'!#REF!*0.85</f>
        <v>#REF!</v>
      </c>
      <c r="C8" s="42" t="e">
        <f>'C завтраками| Bed and breakfast'!#REF!*0.85</f>
        <v>#REF!</v>
      </c>
      <c r="D8" s="42" t="e">
        <f>'C завтраками| Bed and breakfast'!#REF!*0.85</f>
        <v>#REF!</v>
      </c>
      <c r="E8" s="42" t="e">
        <f>'C завтраками| Bed and breakfast'!#REF!*0.85</f>
        <v>#REF!</v>
      </c>
      <c r="F8" s="42" t="e">
        <f>'C завтраками| Bed and breakfast'!#REF!*0.85</f>
        <v>#REF!</v>
      </c>
      <c r="G8" s="42" t="e">
        <f>'C завтраками| Bed and breakfast'!#REF!*0.85</f>
        <v>#REF!</v>
      </c>
      <c r="H8" s="42" t="e">
        <f>'C завтраками| Bed and breakfast'!#REF!*0.85</f>
        <v>#REF!</v>
      </c>
      <c r="I8" s="42" t="e">
        <f>'C завтраками| Bed and breakfast'!#REF!*0.85</f>
        <v>#REF!</v>
      </c>
      <c r="J8" s="42" t="e">
        <f>'C завтраками| Bed and breakfast'!#REF!*0.85</f>
        <v>#REF!</v>
      </c>
      <c r="K8" s="42" t="e">
        <f>'C завтраками| Bed and breakfast'!#REF!*0.85</f>
        <v>#REF!</v>
      </c>
      <c r="L8" s="42" t="e">
        <f>'C завтраками| Bed and breakfast'!#REF!*0.85</f>
        <v>#REF!</v>
      </c>
      <c r="M8" s="42" t="e">
        <f>'C завтраками| Bed and breakfast'!#REF!*0.85</f>
        <v>#REF!</v>
      </c>
      <c r="N8" s="42" t="e">
        <f>'C завтраками| Bed and breakfast'!#REF!*0.85</f>
        <v>#REF!</v>
      </c>
      <c r="O8" s="42" t="e">
        <f>'C завтраками| Bed and breakfast'!#REF!*0.85</f>
        <v>#REF!</v>
      </c>
      <c r="P8" s="42" t="e">
        <f>'C завтраками| Bed and breakfast'!#REF!*0.85</f>
        <v>#REF!</v>
      </c>
      <c r="Q8" s="42" t="e">
        <f>'C завтраками| Bed and breakfast'!#REF!*0.85</f>
        <v>#REF!</v>
      </c>
      <c r="R8" s="42" t="e">
        <f>'C завтраками| Bed and breakfast'!#REF!*0.85</f>
        <v>#REF!</v>
      </c>
      <c r="S8" s="42" t="e">
        <f>'C завтраками| Bed and breakfast'!#REF!*0.85</f>
        <v>#REF!</v>
      </c>
      <c r="T8" s="42" t="e">
        <f>'C завтраками| Bed and breakfast'!#REF!*0.85</f>
        <v>#REF!</v>
      </c>
      <c r="U8" s="42" t="e">
        <f>'C завтраками| Bed and breakfast'!#REF!*0.85</f>
        <v>#REF!</v>
      </c>
      <c r="V8" s="42" t="e">
        <f>'C завтраками| Bed and breakfast'!#REF!*0.85</f>
        <v>#REF!</v>
      </c>
      <c r="W8" s="42" t="e">
        <f>'C завтраками| Bed and breakfast'!#REF!*0.85</f>
        <v>#REF!</v>
      </c>
      <c r="X8" s="42" t="e">
        <f>'C завтраками| Bed and breakfast'!#REF!*0.85</f>
        <v>#REF!</v>
      </c>
      <c r="Y8" s="42" t="e">
        <f>'C завтраками| Bed and breakfast'!#REF!*0.85</f>
        <v>#REF!</v>
      </c>
      <c r="Z8" s="42" t="e">
        <f>'C завтраками| Bed and breakfast'!#REF!*0.85</f>
        <v>#REF!</v>
      </c>
      <c r="AA8" s="42" t="e">
        <f>'C завтраками| Bed and breakfast'!#REF!*0.85</f>
        <v>#REF!</v>
      </c>
      <c r="AB8" s="42" t="e">
        <f>'C завтраками| Bed and breakfast'!#REF!*0.85</f>
        <v>#REF!</v>
      </c>
      <c r="AC8" s="42" t="e">
        <f>'C завтраками| Bed and breakfast'!#REF!*0.85</f>
        <v>#REF!</v>
      </c>
      <c r="AD8" s="42" t="e">
        <f>'C завтраками| Bed and breakfast'!#REF!*0.85</f>
        <v>#REF!</v>
      </c>
      <c r="AE8" s="42" t="e">
        <f>'C завтраками| Bed and breakfast'!#REF!*0.85</f>
        <v>#REF!</v>
      </c>
      <c r="AF8" s="42" t="e">
        <f>'C завтраками| Bed and breakfast'!#REF!*0.85</f>
        <v>#REF!</v>
      </c>
      <c r="AG8" s="42" t="e">
        <f>'C завтраками| Bed and breakfast'!#REF!*0.85</f>
        <v>#REF!</v>
      </c>
      <c r="AH8" s="42" t="e">
        <f>'C завтраками| Bed and breakfast'!#REF!*0.85</f>
        <v>#REF!</v>
      </c>
      <c r="AI8" s="42" t="e">
        <f>'C завтраками| Bed and breakfast'!#REF!*0.85</f>
        <v>#REF!</v>
      </c>
      <c r="AJ8" s="42" t="e">
        <f>'C завтраками| Bed and breakfast'!#REF!*0.85</f>
        <v>#REF!</v>
      </c>
      <c r="AK8" s="42" t="e">
        <f>'C завтраками| Bed and breakfast'!#REF!*0.85</f>
        <v>#REF!</v>
      </c>
      <c r="AL8" s="42" t="e">
        <f>'C завтраками| Bed and breakfast'!#REF!*0.85</f>
        <v>#REF!</v>
      </c>
      <c r="AM8" s="42" t="e">
        <f>'C завтраками| Bed and breakfast'!#REF!*0.85</f>
        <v>#REF!</v>
      </c>
      <c r="AN8" s="42" t="e">
        <f>'C завтраками| Bed and breakfast'!#REF!*0.85</f>
        <v>#REF!</v>
      </c>
      <c r="AO8" s="42" t="e">
        <f>'C завтраками| Bed and breakfast'!#REF!*0.85</f>
        <v>#REF!</v>
      </c>
      <c r="AP8" s="42" t="e">
        <f>'C завтраками| Bed and breakfast'!#REF!*0.85</f>
        <v>#REF!</v>
      </c>
      <c r="AQ8" s="42" t="e">
        <f>'C завтраками| Bed and breakfast'!#REF!*0.85</f>
        <v>#REF!</v>
      </c>
      <c r="AR8" s="42" t="e">
        <f>'C завтраками| Bed and breakfast'!#REF!*0.85</f>
        <v>#REF!</v>
      </c>
      <c r="AS8" s="42" t="e">
        <f>'C завтраками| Bed and breakfast'!#REF!*0.85</f>
        <v>#REF!</v>
      </c>
      <c r="AT8" s="42" t="e">
        <f>'C завтраками| Bed and breakfast'!#REF!*0.85</f>
        <v>#REF!</v>
      </c>
      <c r="AU8" s="42" t="e">
        <f>'C завтраками| Bed and breakfast'!#REF!*0.85</f>
        <v>#REF!</v>
      </c>
      <c r="AV8" s="42" t="e">
        <f>'C завтраками| Bed and breakfast'!#REF!*0.85</f>
        <v>#REF!</v>
      </c>
      <c r="AW8" s="42" t="e">
        <f>'C завтраками| Bed and breakfast'!#REF!*0.85</f>
        <v>#REF!</v>
      </c>
      <c r="AX8" s="42" t="e">
        <f>'C завтраками| Bed and breakfast'!#REF!*0.85</f>
        <v>#REF!</v>
      </c>
      <c r="AY8" s="42" t="e">
        <f>'C завтраками| Bed and breakfast'!#REF!*0.85</f>
        <v>#REF!</v>
      </c>
      <c r="AZ8" s="42" t="e">
        <f>'C завтраками| Bed and breakfast'!#REF!*0.85</f>
        <v>#REF!</v>
      </c>
    </row>
    <row r="9" spans="1:52" s="53" customFormat="1" x14ac:dyDescent="0.2">
      <c r="A9" s="42" t="s">
        <v>234</v>
      </c>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row>
    <row r="10" spans="1:52" s="53" customFormat="1" x14ac:dyDescent="0.2">
      <c r="A10" s="180">
        <v>1</v>
      </c>
      <c r="B10" s="42" t="e">
        <f>'C завтраками| Bed and breakfast'!#REF!*0.85</f>
        <v>#REF!</v>
      </c>
      <c r="C10" s="42" t="e">
        <f>'C завтраками| Bed and breakfast'!#REF!*0.85</f>
        <v>#REF!</v>
      </c>
      <c r="D10" s="42" t="e">
        <f>'C завтраками| Bed and breakfast'!#REF!*0.85</f>
        <v>#REF!</v>
      </c>
      <c r="E10" s="42" t="e">
        <f>'C завтраками| Bed and breakfast'!#REF!*0.85</f>
        <v>#REF!</v>
      </c>
      <c r="F10" s="42" t="e">
        <f>'C завтраками| Bed and breakfast'!#REF!*0.85</f>
        <v>#REF!</v>
      </c>
      <c r="G10" s="42" t="e">
        <f>'C завтраками| Bed and breakfast'!#REF!*0.85</f>
        <v>#REF!</v>
      </c>
      <c r="H10" s="42" t="e">
        <f>'C завтраками| Bed and breakfast'!#REF!*0.85</f>
        <v>#REF!</v>
      </c>
      <c r="I10" s="42" t="e">
        <f>'C завтраками| Bed and breakfast'!#REF!*0.85</f>
        <v>#REF!</v>
      </c>
      <c r="J10" s="42" t="e">
        <f>'C завтраками| Bed and breakfast'!#REF!*0.85</f>
        <v>#REF!</v>
      </c>
      <c r="K10" s="42" t="e">
        <f>'C завтраками| Bed and breakfast'!#REF!*0.85</f>
        <v>#REF!</v>
      </c>
      <c r="L10" s="42" t="e">
        <f>'C завтраками| Bed and breakfast'!#REF!*0.85</f>
        <v>#REF!</v>
      </c>
      <c r="M10" s="42" t="e">
        <f>'C завтраками| Bed and breakfast'!#REF!*0.85</f>
        <v>#REF!</v>
      </c>
      <c r="N10" s="42" t="e">
        <f>'C завтраками| Bed and breakfast'!#REF!*0.85</f>
        <v>#REF!</v>
      </c>
      <c r="O10" s="42" t="e">
        <f>'C завтраками| Bed and breakfast'!#REF!*0.85</f>
        <v>#REF!</v>
      </c>
      <c r="P10" s="42" t="e">
        <f>'C завтраками| Bed and breakfast'!#REF!*0.85</f>
        <v>#REF!</v>
      </c>
      <c r="Q10" s="42" t="e">
        <f>'C завтраками| Bed and breakfast'!#REF!*0.85</f>
        <v>#REF!</v>
      </c>
      <c r="R10" s="42" t="e">
        <f>'C завтраками| Bed and breakfast'!#REF!*0.85</f>
        <v>#REF!</v>
      </c>
      <c r="S10" s="42" t="e">
        <f>'C завтраками| Bed and breakfast'!#REF!*0.85</f>
        <v>#REF!</v>
      </c>
      <c r="T10" s="42" t="e">
        <f>'C завтраками| Bed and breakfast'!#REF!*0.85</f>
        <v>#REF!</v>
      </c>
      <c r="U10" s="42" t="e">
        <f>'C завтраками| Bed and breakfast'!#REF!*0.85</f>
        <v>#REF!</v>
      </c>
      <c r="V10" s="42" t="e">
        <f>'C завтраками| Bed and breakfast'!#REF!*0.85</f>
        <v>#REF!</v>
      </c>
      <c r="W10" s="42" t="e">
        <f>'C завтраками| Bed and breakfast'!#REF!*0.85</f>
        <v>#REF!</v>
      </c>
      <c r="X10" s="42" t="e">
        <f>'C завтраками| Bed and breakfast'!#REF!*0.85</f>
        <v>#REF!</v>
      </c>
      <c r="Y10" s="42" t="e">
        <f>'C завтраками| Bed and breakfast'!#REF!*0.85</f>
        <v>#REF!</v>
      </c>
      <c r="Z10" s="42" t="e">
        <f>'C завтраками| Bed and breakfast'!#REF!*0.85</f>
        <v>#REF!</v>
      </c>
      <c r="AA10" s="42" t="e">
        <f>'C завтраками| Bed and breakfast'!#REF!*0.85</f>
        <v>#REF!</v>
      </c>
      <c r="AB10" s="42" t="e">
        <f>'C завтраками| Bed and breakfast'!#REF!*0.85</f>
        <v>#REF!</v>
      </c>
      <c r="AC10" s="42" t="e">
        <f>'C завтраками| Bed and breakfast'!#REF!*0.85</f>
        <v>#REF!</v>
      </c>
      <c r="AD10" s="42" t="e">
        <f>'C завтраками| Bed and breakfast'!#REF!*0.85</f>
        <v>#REF!</v>
      </c>
      <c r="AE10" s="42" t="e">
        <f>'C завтраками| Bed and breakfast'!#REF!*0.85</f>
        <v>#REF!</v>
      </c>
      <c r="AF10" s="42" t="e">
        <f>'C завтраками| Bed and breakfast'!#REF!*0.85</f>
        <v>#REF!</v>
      </c>
      <c r="AG10" s="42" t="e">
        <f>'C завтраками| Bed and breakfast'!#REF!*0.85</f>
        <v>#REF!</v>
      </c>
      <c r="AH10" s="42" t="e">
        <f>'C завтраками| Bed and breakfast'!#REF!*0.85</f>
        <v>#REF!</v>
      </c>
      <c r="AI10" s="42" t="e">
        <f>'C завтраками| Bed and breakfast'!#REF!*0.85</f>
        <v>#REF!</v>
      </c>
      <c r="AJ10" s="42" t="e">
        <f>'C завтраками| Bed and breakfast'!#REF!*0.85</f>
        <v>#REF!</v>
      </c>
      <c r="AK10" s="42" t="e">
        <f>'C завтраками| Bed and breakfast'!#REF!*0.85</f>
        <v>#REF!</v>
      </c>
      <c r="AL10" s="42" t="e">
        <f>'C завтраками| Bed and breakfast'!#REF!*0.85</f>
        <v>#REF!</v>
      </c>
      <c r="AM10" s="42" t="e">
        <f>'C завтраками| Bed and breakfast'!#REF!*0.85</f>
        <v>#REF!</v>
      </c>
      <c r="AN10" s="42" t="e">
        <f>'C завтраками| Bed and breakfast'!#REF!*0.85</f>
        <v>#REF!</v>
      </c>
      <c r="AO10" s="42" t="e">
        <f>'C завтраками| Bed and breakfast'!#REF!*0.85</f>
        <v>#REF!</v>
      </c>
      <c r="AP10" s="42" t="e">
        <f>'C завтраками| Bed and breakfast'!#REF!*0.85</f>
        <v>#REF!</v>
      </c>
      <c r="AQ10" s="42" t="e">
        <f>'C завтраками| Bed and breakfast'!#REF!*0.85</f>
        <v>#REF!</v>
      </c>
      <c r="AR10" s="42" t="e">
        <f>'C завтраками| Bed and breakfast'!#REF!*0.85</f>
        <v>#REF!</v>
      </c>
      <c r="AS10" s="42" t="e">
        <f>'C завтраками| Bed and breakfast'!#REF!*0.85</f>
        <v>#REF!</v>
      </c>
      <c r="AT10" s="42" t="e">
        <f>'C завтраками| Bed and breakfast'!#REF!*0.85</f>
        <v>#REF!</v>
      </c>
      <c r="AU10" s="42" t="e">
        <f>'C завтраками| Bed and breakfast'!#REF!*0.85</f>
        <v>#REF!</v>
      </c>
      <c r="AV10" s="42" t="e">
        <f>'C завтраками| Bed and breakfast'!#REF!*0.85</f>
        <v>#REF!</v>
      </c>
      <c r="AW10" s="42" t="e">
        <f>'C завтраками| Bed and breakfast'!#REF!*0.85</f>
        <v>#REF!</v>
      </c>
      <c r="AX10" s="42" t="e">
        <f>'C завтраками| Bed and breakfast'!#REF!*0.85</f>
        <v>#REF!</v>
      </c>
      <c r="AY10" s="42" t="e">
        <f>'C завтраками| Bed and breakfast'!#REF!*0.85</f>
        <v>#REF!</v>
      </c>
      <c r="AZ10" s="42" t="e">
        <f>'C завтраками| Bed and breakfast'!#REF!*0.85</f>
        <v>#REF!</v>
      </c>
    </row>
    <row r="11" spans="1:52" s="53" customFormat="1" x14ac:dyDescent="0.2">
      <c r="A11" s="180">
        <v>2</v>
      </c>
      <c r="B11" s="42" t="e">
        <f>'C завтраками| Bed and breakfast'!#REF!*0.85</f>
        <v>#REF!</v>
      </c>
      <c r="C11" s="42" t="e">
        <f>'C завтраками| Bed and breakfast'!#REF!*0.85</f>
        <v>#REF!</v>
      </c>
      <c r="D11" s="42" t="e">
        <f>'C завтраками| Bed and breakfast'!#REF!*0.85</f>
        <v>#REF!</v>
      </c>
      <c r="E11" s="42" t="e">
        <f>'C завтраками| Bed and breakfast'!#REF!*0.85</f>
        <v>#REF!</v>
      </c>
      <c r="F11" s="42" t="e">
        <f>'C завтраками| Bed and breakfast'!#REF!*0.85</f>
        <v>#REF!</v>
      </c>
      <c r="G11" s="42" t="e">
        <f>'C завтраками| Bed and breakfast'!#REF!*0.85</f>
        <v>#REF!</v>
      </c>
      <c r="H11" s="42" t="e">
        <f>'C завтраками| Bed and breakfast'!#REF!*0.85</f>
        <v>#REF!</v>
      </c>
      <c r="I11" s="42" t="e">
        <f>'C завтраками| Bed and breakfast'!#REF!*0.85</f>
        <v>#REF!</v>
      </c>
      <c r="J11" s="42" t="e">
        <f>'C завтраками| Bed and breakfast'!#REF!*0.85</f>
        <v>#REF!</v>
      </c>
      <c r="K11" s="42" t="e">
        <f>'C завтраками| Bed and breakfast'!#REF!*0.85</f>
        <v>#REF!</v>
      </c>
      <c r="L11" s="42" t="e">
        <f>'C завтраками| Bed and breakfast'!#REF!*0.85</f>
        <v>#REF!</v>
      </c>
      <c r="M11" s="42" t="e">
        <f>'C завтраками| Bed and breakfast'!#REF!*0.85</f>
        <v>#REF!</v>
      </c>
      <c r="N11" s="42" t="e">
        <f>'C завтраками| Bed and breakfast'!#REF!*0.85</f>
        <v>#REF!</v>
      </c>
      <c r="O11" s="42" t="e">
        <f>'C завтраками| Bed and breakfast'!#REF!*0.85</f>
        <v>#REF!</v>
      </c>
      <c r="P11" s="42" t="e">
        <f>'C завтраками| Bed and breakfast'!#REF!*0.85</f>
        <v>#REF!</v>
      </c>
      <c r="Q11" s="42" t="e">
        <f>'C завтраками| Bed and breakfast'!#REF!*0.85</f>
        <v>#REF!</v>
      </c>
      <c r="R11" s="42" t="e">
        <f>'C завтраками| Bed and breakfast'!#REF!*0.85</f>
        <v>#REF!</v>
      </c>
      <c r="S11" s="42" t="e">
        <f>'C завтраками| Bed and breakfast'!#REF!*0.85</f>
        <v>#REF!</v>
      </c>
      <c r="T11" s="42" t="e">
        <f>'C завтраками| Bed and breakfast'!#REF!*0.85</f>
        <v>#REF!</v>
      </c>
      <c r="U11" s="42" t="e">
        <f>'C завтраками| Bed and breakfast'!#REF!*0.85</f>
        <v>#REF!</v>
      </c>
      <c r="V11" s="42" t="e">
        <f>'C завтраками| Bed and breakfast'!#REF!*0.85</f>
        <v>#REF!</v>
      </c>
      <c r="W11" s="42" t="e">
        <f>'C завтраками| Bed and breakfast'!#REF!*0.85</f>
        <v>#REF!</v>
      </c>
      <c r="X11" s="42" t="e">
        <f>'C завтраками| Bed and breakfast'!#REF!*0.85</f>
        <v>#REF!</v>
      </c>
      <c r="Y11" s="42" t="e">
        <f>'C завтраками| Bed and breakfast'!#REF!*0.85</f>
        <v>#REF!</v>
      </c>
      <c r="Z11" s="42" t="e">
        <f>'C завтраками| Bed and breakfast'!#REF!*0.85</f>
        <v>#REF!</v>
      </c>
      <c r="AA11" s="42" t="e">
        <f>'C завтраками| Bed and breakfast'!#REF!*0.85</f>
        <v>#REF!</v>
      </c>
      <c r="AB11" s="42" t="e">
        <f>'C завтраками| Bed and breakfast'!#REF!*0.85</f>
        <v>#REF!</v>
      </c>
      <c r="AC11" s="42" t="e">
        <f>'C завтраками| Bed and breakfast'!#REF!*0.85</f>
        <v>#REF!</v>
      </c>
      <c r="AD11" s="42" t="e">
        <f>'C завтраками| Bed and breakfast'!#REF!*0.85</f>
        <v>#REF!</v>
      </c>
      <c r="AE11" s="42" t="e">
        <f>'C завтраками| Bed and breakfast'!#REF!*0.85</f>
        <v>#REF!</v>
      </c>
      <c r="AF11" s="42" t="e">
        <f>'C завтраками| Bed and breakfast'!#REF!*0.85</f>
        <v>#REF!</v>
      </c>
      <c r="AG11" s="42" t="e">
        <f>'C завтраками| Bed and breakfast'!#REF!*0.85</f>
        <v>#REF!</v>
      </c>
      <c r="AH11" s="42" t="e">
        <f>'C завтраками| Bed and breakfast'!#REF!*0.85</f>
        <v>#REF!</v>
      </c>
      <c r="AI11" s="42" t="e">
        <f>'C завтраками| Bed and breakfast'!#REF!*0.85</f>
        <v>#REF!</v>
      </c>
      <c r="AJ11" s="42" t="e">
        <f>'C завтраками| Bed and breakfast'!#REF!*0.85</f>
        <v>#REF!</v>
      </c>
      <c r="AK11" s="42" t="e">
        <f>'C завтраками| Bed and breakfast'!#REF!*0.85</f>
        <v>#REF!</v>
      </c>
      <c r="AL11" s="42" t="e">
        <f>'C завтраками| Bed and breakfast'!#REF!*0.85</f>
        <v>#REF!</v>
      </c>
      <c r="AM11" s="42" t="e">
        <f>'C завтраками| Bed and breakfast'!#REF!*0.85</f>
        <v>#REF!</v>
      </c>
      <c r="AN11" s="42" t="e">
        <f>'C завтраками| Bed and breakfast'!#REF!*0.85</f>
        <v>#REF!</v>
      </c>
      <c r="AO11" s="42" t="e">
        <f>'C завтраками| Bed and breakfast'!#REF!*0.85</f>
        <v>#REF!</v>
      </c>
      <c r="AP11" s="42" t="e">
        <f>'C завтраками| Bed and breakfast'!#REF!*0.85</f>
        <v>#REF!</v>
      </c>
      <c r="AQ11" s="42" t="e">
        <f>'C завтраками| Bed and breakfast'!#REF!*0.85</f>
        <v>#REF!</v>
      </c>
      <c r="AR11" s="42" t="e">
        <f>'C завтраками| Bed and breakfast'!#REF!*0.85</f>
        <v>#REF!</v>
      </c>
      <c r="AS11" s="42" t="e">
        <f>'C завтраками| Bed and breakfast'!#REF!*0.85</f>
        <v>#REF!</v>
      </c>
      <c r="AT11" s="42" t="e">
        <f>'C завтраками| Bed and breakfast'!#REF!*0.85</f>
        <v>#REF!</v>
      </c>
      <c r="AU11" s="42" t="e">
        <f>'C завтраками| Bed and breakfast'!#REF!*0.85</f>
        <v>#REF!</v>
      </c>
      <c r="AV11" s="42" t="e">
        <f>'C завтраками| Bed and breakfast'!#REF!*0.85</f>
        <v>#REF!</v>
      </c>
      <c r="AW11" s="42" t="e">
        <f>'C завтраками| Bed and breakfast'!#REF!*0.85</f>
        <v>#REF!</v>
      </c>
      <c r="AX11" s="42" t="e">
        <f>'C завтраками| Bed and breakfast'!#REF!*0.85</f>
        <v>#REF!</v>
      </c>
      <c r="AY11" s="42" t="e">
        <f>'C завтраками| Bed and breakfast'!#REF!*0.85</f>
        <v>#REF!</v>
      </c>
      <c r="AZ11" s="42" t="e">
        <f>'C завтраками| Bed and breakfast'!#REF!*0.85</f>
        <v>#REF!</v>
      </c>
    </row>
    <row r="12" spans="1:52" s="53" customFormat="1" x14ac:dyDescent="0.2">
      <c r="A12" s="42" t="s">
        <v>84</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row>
    <row r="13" spans="1:52" s="53" customFormat="1" x14ac:dyDescent="0.2">
      <c r="A13" s="88">
        <f>A7</f>
        <v>1</v>
      </c>
      <c r="B13" s="42" t="e">
        <f>'C завтраками| Bed and breakfast'!#REF!*0.85</f>
        <v>#REF!</v>
      </c>
      <c r="C13" s="42" t="e">
        <f>'C завтраками| Bed and breakfast'!#REF!*0.85</f>
        <v>#REF!</v>
      </c>
      <c r="D13" s="42" t="e">
        <f>'C завтраками| Bed and breakfast'!#REF!*0.85</f>
        <v>#REF!</v>
      </c>
      <c r="E13" s="42" t="e">
        <f>'C завтраками| Bed and breakfast'!#REF!*0.85</f>
        <v>#REF!</v>
      </c>
      <c r="F13" s="42" t="e">
        <f>'C завтраками| Bed and breakfast'!#REF!*0.85</f>
        <v>#REF!</v>
      </c>
      <c r="G13" s="42" t="e">
        <f>'C завтраками| Bed and breakfast'!#REF!*0.85</f>
        <v>#REF!</v>
      </c>
      <c r="H13" s="42" t="e">
        <f>'C завтраками| Bed and breakfast'!#REF!*0.85</f>
        <v>#REF!</v>
      </c>
      <c r="I13" s="42" t="e">
        <f>'C завтраками| Bed and breakfast'!#REF!*0.85</f>
        <v>#REF!</v>
      </c>
      <c r="J13" s="42" t="e">
        <f>'C завтраками| Bed and breakfast'!#REF!*0.85</f>
        <v>#REF!</v>
      </c>
      <c r="K13" s="42" t="e">
        <f>'C завтраками| Bed and breakfast'!#REF!*0.85</f>
        <v>#REF!</v>
      </c>
      <c r="L13" s="42" t="e">
        <f>'C завтраками| Bed and breakfast'!#REF!*0.85</f>
        <v>#REF!</v>
      </c>
      <c r="M13" s="42" t="e">
        <f>'C завтраками| Bed and breakfast'!#REF!*0.85</f>
        <v>#REF!</v>
      </c>
      <c r="N13" s="42" t="e">
        <f>'C завтраками| Bed and breakfast'!#REF!*0.85</f>
        <v>#REF!</v>
      </c>
      <c r="O13" s="42" t="e">
        <f>'C завтраками| Bed and breakfast'!#REF!*0.85</f>
        <v>#REF!</v>
      </c>
      <c r="P13" s="42" t="e">
        <f>'C завтраками| Bed and breakfast'!#REF!*0.85</f>
        <v>#REF!</v>
      </c>
      <c r="Q13" s="42" t="e">
        <f>'C завтраками| Bed and breakfast'!#REF!*0.85</f>
        <v>#REF!</v>
      </c>
      <c r="R13" s="42" t="e">
        <f>'C завтраками| Bed and breakfast'!#REF!*0.85</f>
        <v>#REF!</v>
      </c>
      <c r="S13" s="42" t="e">
        <f>'C завтраками| Bed and breakfast'!#REF!*0.85</f>
        <v>#REF!</v>
      </c>
      <c r="T13" s="42" t="e">
        <f>'C завтраками| Bed and breakfast'!#REF!*0.85</f>
        <v>#REF!</v>
      </c>
      <c r="U13" s="42" t="e">
        <f>'C завтраками| Bed and breakfast'!#REF!*0.85</f>
        <v>#REF!</v>
      </c>
      <c r="V13" s="42" t="e">
        <f>'C завтраками| Bed and breakfast'!#REF!*0.85</f>
        <v>#REF!</v>
      </c>
      <c r="W13" s="42" t="e">
        <f>'C завтраками| Bed and breakfast'!#REF!*0.85</f>
        <v>#REF!</v>
      </c>
      <c r="X13" s="42" t="e">
        <f>'C завтраками| Bed and breakfast'!#REF!*0.85</f>
        <v>#REF!</v>
      </c>
      <c r="Y13" s="42" t="e">
        <f>'C завтраками| Bed and breakfast'!#REF!*0.85</f>
        <v>#REF!</v>
      </c>
      <c r="Z13" s="42" t="e">
        <f>'C завтраками| Bed and breakfast'!#REF!*0.85</f>
        <v>#REF!</v>
      </c>
      <c r="AA13" s="42" t="e">
        <f>'C завтраками| Bed and breakfast'!#REF!*0.85</f>
        <v>#REF!</v>
      </c>
      <c r="AB13" s="42" t="e">
        <f>'C завтраками| Bed and breakfast'!#REF!*0.85</f>
        <v>#REF!</v>
      </c>
      <c r="AC13" s="42" t="e">
        <f>'C завтраками| Bed and breakfast'!#REF!*0.85</f>
        <v>#REF!</v>
      </c>
      <c r="AD13" s="42" t="e">
        <f>'C завтраками| Bed and breakfast'!#REF!*0.85</f>
        <v>#REF!</v>
      </c>
      <c r="AE13" s="42" t="e">
        <f>'C завтраками| Bed and breakfast'!#REF!*0.85</f>
        <v>#REF!</v>
      </c>
      <c r="AF13" s="42" t="e">
        <f>'C завтраками| Bed and breakfast'!#REF!*0.85</f>
        <v>#REF!</v>
      </c>
      <c r="AG13" s="42" t="e">
        <f>'C завтраками| Bed and breakfast'!#REF!*0.85</f>
        <v>#REF!</v>
      </c>
      <c r="AH13" s="42" t="e">
        <f>'C завтраками| Bed and breakfast'!#REF!*0.85</f>
        <v>#REF!</v>
      </c>
      <c r="AI13" s="42" t="e">
        <f>'C завтраками| Bed and breakfast'!#REF!*0.85</f>
        <v>#REF!</v>
      </c>
      <c r="AJ13" s="42" t="e">
        <f>'C завтраками| Bed and breakfast'!#REF!*0.85</f>
        <v>#REF!</v>
      </c>
      <c r="AK13" s="42" t="e">
        <f>'C завтраками| Bed and breakfast'!#REF!*0.85</f>
        <v>#REF!</v>
      </c>
      <c r="AL13" s="42" t="e">
        <f>'C завтраками| Bed and breakfast'!#REF!*0.85</f>
        <v>#REF!</v>
      </c>
      <c r="AM13" s="42" t="e">
        <f>'C завтраками| Bed and breakfast'!#REF!*0.85</f>
        <v>#REF!</v>
      </c>
      <c r="AN13" s="42" t="e">
        <f>'C завтраками| Bed and breakfast'!#REF!*0.85</f>
        <v>#REF!</v>
      </c>
      <c r="AO13" s="42" t="e">
        <f>'C завтраками| Bed and breakfast'!#REF!*0.85</f>
        <v>#REF!</v>
      </c>
      <c r="AP13" s="42" t="e">
        <f>'C завтраками| Bed and breakfast'!#REF!*0.85</f>
        <v>#REF!</v>
      </c>
      <c r="AQ13" s="42" t="e">
        <f>'C завтраками| Bed and breakfast'!#REF!*0.85</f>
        <v>#REF!</v>
      </c>
      <c r="AR13" s="42" t="e">
        <f>'C завтраками| Bed and breakfast'!#REF!*0.85</f>
        <v>#REF!</v>
      </c>
      <c r="AS13" s="42" t="e">
        <f>'C завтраками| Bed and breakfast'!#REF!*0.85</f>
        <v>#REF!</v>
      </c>
      <c r="AT13" s="42" t="e">
        <f>'C завтраками| Bed and breakfast'!#REF!*0.85</f>
        <v>#REF!</v>
      </c>
      <c r="AU13" s="42" t="e">
        <f>'C завтраками| Bed and breakfast'!#REF!*0.85</f>
        <v>#REF!</v>
      </c>
      <c r="AV13" s="42" t="e">
        <f>'C завтраками| Bed and breakfast'!#REF!*0.85</f>
        <v>#REF!</v>
      </c>
      <c r="AW13" s="42" t="e">
        <f>'C завтраками| Bed and breakfast'!#REF!*0.85</f>
        <v>#REF!</v>
      </c>
      <c r="AX13" s="42" t="e">
        <f>'C завтраками| Bed and breakfast'!#REF!*0.85</f>
        <v>#REF!</v>
      </c>
      <c r="AY13" s="42" t="e">
        <f>'C завтраками| Bed and breakfast'!#REF!*0.85</f>
        <v>#REF!</v>
      </c>
      <c r="AZ13" s="42" t="e">
        <f>'C завтраками| Bed and breakfast'!#REF!*0.85</f>
        <v>#REF!</v>
      </c>
    </row>
    <row r="14" spans="1:52" s="53" customFormat="1" x14ac:dyDescent="0.2">
      <c r="A14" s="88">
        <f>A8</f>
        <v>2</v>
      </c>
      <c r="B14" s="42" t="e">
        <f>'C завтраками| Bed and breakfast'!#REF!*0.85</f>
        <v>#REF!</v>
      </c>
      <c r="C14" s="42" t="e">
        <f>'C завтраками| Bed and breakfast'!#REF!*0.85</f>
        <v>#REF!</v>
      </c>
      <c r="D14" s="42" t="e">
        <f>'C завтраками| Bed and breakfast'!#REF!*0.85</f>
        <v>#REF!</v>
      </c>
      <c r="E14" s="42" t="e">
        <f>'C завтраками| Bed and breakfast'!#REF!*0.85</f>
        <v>#REF!</v>
      </c>
      <c r="F14" s="42" t="e">
        <f>'C завтраками| Bed and breakfast'!#REF!*0.85</f>
        <v>#REF!</v>
      </c>
      <c r="G14" s="42" t="e">
        <f>'C завтраками| Bed and breakfast'!#REF!*0.85</f>
        <v>#REF!</v>
      </c>
      <c r="H14" s="42" t="e">
        <f>'C завтраками| Bed and breakfast'!#REF!*0.85</f>
        <v>#REF!</v>
      </c>
      <c r="I14" s="42" t="e">
        <f>'C завтраками| Bed and breakfast'!#REF!*0.85</f>
        <v>#REF!</v>
      </c>
      <c r="J14" s="42" t="e">
        <f>'C завтраками| Bed and breakfast'!#REF!*0.85</f>
        <v>#REF!</v>
      </c>
      <c r="K14" s="42" t="e">
        <f>'C завтраками| Bed and breakfast'!#REF!*0.85</f>
        <v>#REF!</v>
      </c>
      <c r="L14" s="42" t="e">
        <f>'C завтраками| Bed and breakfast'!#REF!*0.85</f>
        <v>#REF!</v>
      </c>
      <c r="M14" s="42" t="e">
        <f>'C завтраками| Bed and breakfast'!#REF!*0.85</f>
        <v>#REF!</v>
      </c>
      <c r="N14" s="42" t="e">
        <f>'C завтраками| Bed and breakfast'!#REF!*0.85</f>
        <v>#REF!</v>
      </c>
      <c r="O14" s="42" t="e">
        <f>'C завтраками| Bed and breakfast'!#REF!*0.85</f>
        <v>#REF!</v>
      </c>
      <c r="P14" s="42" t="e">
        <f>'C завтраками| Bed and breakfast'!#REF!*0.85</f>
        <v>#REF!</v>
      </c>
      <c r="Q14" s="42" t="e">
        <f>'C завтраками| Bed and breakfast'!#REF!*0.85</f>
        <v>#REF!</v>
      </c>
      <c r="R14" s="42" t="e">
        <f>'C завтраками| Bed and breakfast'!#REF!*0.85</f>
        <v>#REF!</v>
      </c>
      <c r="S14" s="42" t="e">
        <f>'C завтраками| Bed and breakfast'!#REF!*0.85</f>
        <v>#REF!</v>
      </c>
      <c r="T14" s="42" t="e">
        <f>'C завтраками| Bed and breakfast'!#REF!*0.85</f>
        <v>#REF!</v>
      </c>
      <c r="U14" s="42" t="e">
        <f>'C завтраками| Bed and breakfast'!#REF!*0.85</f>
        <v>#REF!</v>
      </c>
      <c r="V14" s="42" t="e">
        <f>'C завтраками| Bed and breakfast'!#REF!*0.85</f>
        <v>#REF!</v>
      </c>
      <c r="W14" s="42" t="e">
        <f>'C завтраками| Bed and breakfast'!#REF!*0.85</f>
        <v>#REF!</v>
      </c>
      <c r="X14" s="42" t="e">
        <f>'C завтраками| Bed and breakfast'!#REF!*0.85</f>
        <v>#REF!</v>
      </c>
      <c r="Y14" s="42" t="e">
        <f>'C завтраками| Bed and breakfast'!#REF!*0.85</f>
        <v>#REF!</v>
      </c>
      <c r="Z14" s="42" t="e">
        <f>'C завтраками| Bed and breakfast'!#REF!*0.85</f>
        <v>#REF!</v>
      </c>
      <c r="AA14" s="42" t="e">
        <f>'C завтраками| Bed and breakfast'!#REF!*0.85</f>
        <v>#REF!</v>
      </c>
      <c r="AB14" s="42" t="e">
        <f>'C завтраками| Bed and breakfast'!#REF!*0.85</f>
        <v>#REF!</v>
      </c>
      <c r="AC14" s="42" t="e">
        <f>'C завтраками| Bed and breakfast'!#REF!*0.85</f>
        <v>#REF!</v>
      </c>
      <c r="AD14" s="42" t="e">
        <f>'C завтраками| Bed and breakfast'!#REF!*0.85</f>
        <v>#REF!</v>
      </c>
      <c r="AE14" s="42" t="e">
        <f>'C завтраками| Bed and breakfast'!#REF!*0.85</f>
        <v>#REF!</v>
      </c>
      <c r="AF14" s="42" t="e">
        <f>'C завтраками| Bed and breakfast'!#REF!*0.85</f>
        <v>#REF!</v>
      </c>
      <c r="AG14" s="42" t="e">
        <f>'C завтраками| Bed and breakfast'!#REF!*0.85</f>
        <v>#REF!</v>
      </c>
      <c r="AH14" s="42" t="e">
        <f>'C завтраками| Bed and breakfast'!#REF!*0.85</f>
        <v>#REF!</v>
      </c>
      <c r="AI14" s="42" t="e">
        <f>'C завтраками| Bed and breakfast'!#REF!*0.85</f>
        <v>#REF!</v>
      </c>
      <c r="AJ14" s="42" t="e">
        <f>'C завтраками| Bed and breakfast'!#REF!*0.85</f>
        <v>#REF!</v>
      </c>
      <c r="AK14" s="42" t="e">
        <f>'C завтраками| Bed and breakfast'!#REF!*0.85</f>
        <v>#REF!</v>
      </c>
      <c r="AL14" s="42" t="e">
        <f>'C завтраками| Bed and breakfast'!#REF!*0.85</f>
        <v>#REF!</v>
      </c>
      <c r="AM14" s="42" t="e">
        <f>'C завтраками| Bed and breakfast'!#REF!*0.85</f>
        <v>#REF!</v>
      </c>
      <c r="AN14" s="42" t="e">
        <f>'C завтраками| Bed and breakfast'!#REF!*0.85</f>
        <v>#REF!</v>
      </c>
      <c r="AO14" s="42" t="e">
        <f>'C завтраками| Bed and breakfast'!#REF!*0.85</f>
        <v>#REF!</v>
      </c>
      <c r="AP14" s="42" t="e">
        <f>'C завтраками| Bed and breakfast'!#REF!*0.85</f>
        <v>#REF!</v>
      </c>
      <c r="AQ14" s="42" t="e">
        <f>'C завтраками| Bed and breakfast'!#REF!*0.85</f>
        <v>#REF!</v>
      </c>
      <c r="AR14" s="42" t="e">
        <f>'C завтраками| Bed and breakfast'!#REF!*0.85</f>
        <v>#REF!</v>
      </c>
      <c r="AS14" s="42" t="e">
        <f>'C завтраками| Bed and breakfast'!#REF!*0.85</f>
        <v>#REF!</v>
      </c>
      <c r="AT14" s="42" t="e">
        <f>'C завтраками| Bed and breakfast'!#REF!*0.85</f>
        <v>#REF!</v>
      </c>
      <c r="AU14" s="42" t="e">
        <f>'C завтраками| Bed and breakfast'!#REF!*0.85</f>
        <v>#REF!</v>
      </c>
      <c r="AV14" s="42" t="e">
        <f>'C завтраками| Bed and breakfast'!#REF!*0.85</f>
        <v>#REF!</v>
      </c>
      <c r="AW14" s="42" t="e">
        <f>'C завтраками| Bed and breakfast'!#REF!*0.85</f>
        <v>#REF!</v>
      </c>
      <c r="AX14" s="42" t="e">
        <f>'C завтраками| Bed and breakfast'!#REF!*0.85</f>
        <v>#REF!</v>
      </c>
      <c r="AY14" s="42" t="e">
        <f>'C завтраками| Bed and breakfast'!#REF!*0.85</f>
        <v>#REF!</v>
      </c>
      <c r="AZ14" s="42" t="e">
        <f>'C завтраками| Bed and breakfast'!#REF!*0.85</f>
        <v>#REF!</v>
      </c>
    </row>
    <row r="15" spans="1:52" s="53" customFormat="1" x14ac:dyDescent="0.2">
      <c r="A15" s="42" t="s">
        <v>85</v>
      </c>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row>
    <row r="16" spans="1:52" s="53" customFormat="1" x14ac:dyDescent="0.2">
      <c r="A16" s="88">
        <f>A7</f>
        <v>1</v>
      </c>
      <c r="B16" s="42" t="e">
        <f>'C завтраками| Bed and breakfast'!#REF!*0.85</f>
        <v>#REF!</v>
      </c>
      <c r="C16" s="42" t="e">
        <f>'C завтраками| Bed and breakfast'!#REF!*0.85</f>
        <v>#REF!</v>
      </c>
      <c r="D16" s="42" t="e">
        <f>'C завтраками| Bed and breakfast'!#REF!*0.85</f>
        <v>#REF!</v>
      </c>
      <c r="E16" s="42" t="e">
        <f>'C завтраками| Bed and breakfast'!#REF!*0.85</f>
        <v>#REF!</v>
      </c>
      <c r="F16" s="42" t="e">
        <f>'C завтраками| Bed and breakfast'!#REF!*0.85</f>
        <v>#REF!</v>
      </c>
      <c r="G16" s="42" t="e">
        <f>'C завтраками| Bed and breakfast'!#REF!*0.85</f>
        <v>#REF!</v>
      </c>
      <c r="H16" s="42" t="e">
        <f>'C завтраками| Bed and breakfast'!#REF!*0.85</f>
        <v>#REF!</v>
      </c>
      <c r="I16" s="42" t="e">
        <f>'C завтраками| Bed and breakfast'!#REF!*0.85</f>
        <v>#REF!</v>
      </c>
      <c r="J16" s="42" t="e">
        <f>'C завтраками| Bed and breakfast'!#REF!*0.85</f>
        <v>#REF!</v>
      </c>
      <c r="K16" s="42" t="e">
        <f>'C завтраками| Bed and breakfast'!#REF!*0.85</f>
        <v>#REF!</v>
      </c>
      <c r="L16" s="42" t="e">
        <f>'C завтраками| Bed and breakfast'!#REF!*0.85</f>
        <v>#REF!</v>
      </c>
      <c r="M16" s="42" t="e">
        <f>'C завтраками| Bed and breakfast'!#REF!*0.85</f>
        <v>#REF!</v>
      </c>
      <c r="N16" s="42" t="e">
        <f>'C завтраками| Bed and breakfast'!#REF!*0.85</f>
        <v>#REF!</v>
      </c>
      <c r="O16" s="42" t="e">
        <f>'C завтраками| Bed and breakfast'!#REF!*0.85</f>
        <v>#REF!</v>
      </c>
      <c r="P16" s="42" t="e">
        <f>'C завтраками| Bed and breakfast'!#REF!*0.85</f>
        <v>#REF!</v>
      </c>
      <c r="Q16" s="42" t="e">
        <f>'C завтраками| Bed and breakfast'!#REF!*0.85</f>
        <v>#REF!</v>
      </c>
      <c r="R16" s="42" t="e">
        <f>'C завтраками| Bed and breakfast'!#REF!*0.85</f>
        <v>#REF!</v>
      </c>
      <c r="S16" s="42" t="e">
        <f>'C завтраками| Bed and breakfast'!#REF!*0.85</f>
        <v>#REF!</v>
      </c>
      <c r="T16" s="42" t="e">
        <f>'C завтраками| Bed and breakfast'!#REF!*0.85</f>
        <v>#REF!</v>
      </c>
      <c r="U16" s="42" t="e">
        <f>'C завтраками| Bed and breakfast'!#REF!*0.85</f>
        <v>#REF!</v>
      </c>
      <c r="V16" s="42" t="e">
        <f>'C завтраками| Bed and breakfast'!#REF!*0.85</f>
        <v>#REF!</v>
      </c>
      <c r="W16" s="42" t="e">
        <f>'C завтраками| Bed and breakfast'!#REF!*0.85</f>
        <v>#REF!</v>
      </c>
      <c r="X16" s="42" t="e">
        <f>'C завтраками| Bed and breakfast'!#REF!*0.85</f>
        <v>#REF!</v>
      </c>
      <c r="Y16" s="42" t="e">
        <f>'C завтраками| Bed and breakfast'!#REF!*0.85</f>
        <v>#REF!</v>
      </c>
      <c r="Z16" s="42" t="e">
        <f>'C завтраками| Bed and breakfast'!#REF!*0.85</f>
        <v>#REF!</v>
      </c>
      <c r="AA16" s="42" t="e">
        <f>'C завтраками| Bed and breakfast'!#REF!*0.85</f>
        <v>#REF!</v>
      </c>
      <c r="AB16" s="42" t="e">
        <f>'C завтраками| Bed and breakfast'!#REF!*0.85</f>
        <v>#REF!</v>
      </c>
      <c r="AC16" s="42" t="e">
        <f>'C завтраками| Bed and breakfast'!#REF!*0.85</f>
        <v>#REF!</v>
      </c>
      <c r="AD16" s="42" t="e">
        <f>'C завтраками| Bed and breakfast'!#REF!*0.85</f>
        <v>#REF!</v>
      </c>
      <c r="AE16" s="42" t="e">
        <f>'C завтраками| Bed and breakfast'!#REF!*0.85</f>
        <v>#REF!</v>
      </c>
      <c r="AF16" s="42" t="e">
        <f>'C завтраками| Bed and breakfast'!#REF!*0.85</f>
        <v>#REF!</v>
      </c>
      <c r="AG16" s="42" t="e">
        <f>'C завтраками| Bed and breakfast'!#REF!*0.85</f>
        <v>#REF!</v>
      </c>
      <c r="AH16" s="42" t="e">
        <f>'C завтраками| Bed and breakfast'!#REF!*0.85</f>
        <v>#REF!</v>
      </c>
      <c r="AI16" s="42" t="e">
        <f>'C завтраками| Bed and breakfast'!#REF!*0.85</f>
        <v>#REF!</v>
      </c>
      <c r="AJ16" s="42" t="e">
        <f>'C завтраками| Bed and breakfast'!#REF!*0.85</f>
        <v>#REF!</v>
      </c>
      <c r="AK16" s="42" t="e">
        <f>'C завтраками| Bed and breakfast'!#REF!*0.85</f>
        <v>#REF!</v>
      </c>
      <c r="AL16" s="42" t="e">
        <f>'C завтраками| Bed and breakfast'!#REF!*0.85</f>
        <v>#REF!</v>
      </c>
      <c r="AM16" s="42" t="e">
        <f>'C завтраками| Bed and breakfast'!#REF!*0.85</f>
        <v>#REF!</v>
      </c>
      <c r="AN16" s="42" t="e">
        <f>'C завтраками| Bed and breakfast'!#REF!*0.85</f>
        <v>#REF!</v>
      </c>
      <c r="AO16" s="42" t="e">
        <f>'C завтраками| Bed and breakfast'!#REF!*0.85</f>
        <v>#REF!</v>
      </c>
      <c r="AP16" s="42" t="e">
        <f>'C завтраками| Bed and breakfast'!#REF!*0.85</f>
        <v>#REF!</v>
      </c>
      <c r="AQ16" s="42" t="e">
        <f>'C завтраками| Bed and breakfast'!#REF!*0.85</f>
        <v>#REF!</v>
      </c>
      <c r="AR16" s="42" t="e">
        <f>'C завтраками| Bed and breakfast'!#REF!*0.85</f>
        <v>#REF!</v>
      </c>
      <c r="AS16" s="42" t="e">
        <f>'C завтраками| Bed and breakfast'!#REF!*0.85</f>
        <v>#REF!</v>
      </c>
      <c r="AT16" s="42" t="e">
        <f>'C завтраками| Bed and breakfast'!#REF!*0.85</f>
        <v>#REF!</v>
      </c>
      <c r="AU16" s="42" t="e">
        <f>'C завтраками| Bed and breakfast'!#REF!*0.85</f>
        <v>#REF!</v>
      </c>
      <c r="AV16" s="42" t="e">
        <f>'C завтраками| Bed and breakfast'!#REF!*0.85</f>
        <v>#REF!</v>
      </c>
      <c r="AW16" s="42" t="e">
        <f>'C завтраками| Bed and breakfast'!#REF!*0.85</f>
        <v>#REF!</v>
      </c>
      <c r="AX16" s="42" t="e">
        <f>'C завтраками| Bed and breakfast'!#REF!*0.85</f>
        <v>#REF!</v>
      </c>
      <c r="AY16" s="42" t="e">
        <f>'C завтраками| Bed and breakfast'!#REF!*0.85</f>
        <v>#REF!</v>
      </c>
      <c r="AZ16" s="42" t="e">
        <f>'C завтраками| Bed and breakfast'!#REF!*0.85</f>
        <v>#REF!</v>
      </c>
    </row>
    <row r="17" spans="1:52" s="53" customFormat="1" x14ac:dyDescent="0.2">
      <c r="A17" s="88">
        <f>A8</f>
        <v>2</v>
      </c>
      <c r="B17" s="42" t="e">
        <f>'C завтраками| Bed and breakfast'!#REF!*0.85</f>
        <v>#REF!</v>
      </c>
      <c r="C17" s="42" t="e">
        <f>'C завтраками| Bed and breakfast'!#REF!*0.85</f>
        <v>#REF!</v>
      </c>
      <c r="D17" s="42" t="e">
        <f>'C завтраками| Bed and breakfast'!#REF!*0.85</f>
        <v>#REF!</v>
      </c>
      <c r="E17" s="42" t="e">
        <f>'C завтраками| Bed and breakfast'!#REF!*0.85</f>
        <v>#REF!</v>
      </c>
      <c r="F17" s="42" t="e">
        <f>'C завтраками| Bed and breakfast'!#REF!*0.85</f>
        <v>#REF!</v>
      </c>
      <c r="G17" s="42" t="e">
        <f>'C завтраками| Bed and breakfast'!#REF!*0.85</f>
        <v>#REF!</v>
      </c>
      <c r="H17" s="42" t="e">
        <f>'C завтраками| Bed and breakfast'!#REF!*0.85</f>
        <v>#REF!</v>
      </c>
      <c r="I17" s="42" t="e">
        <f>'C завтраками| Bed and breakfast'!#REF!*0.85</f>
        <v>#REF!</v>
      </c>
      <c r="J17" s="42" t="e">
        <f>'C завтраками| Bed and breakfast'!#REF!*0.85</f>
        <v>#REF!</v>
      </c>
      <c r="K17" s="42" t="e">
        <f>'C завтраками| Bed and breakfast'!#REF!*0.85</f>
        <v>#REF!</v>
      </c>
      <c r="L17" s="42" t="e">
        <f>'C завтраками| Bed and breakfast'!#REF!*0.85</f>
        <v>#REF!</v>
      </c>
      <c r="M17" s="42" t="e">
        <f>'C завтраками| Bed and breakfast'!#REF!*0.85</f>
        <v>#REF!</v>
      </c>
      <c r="N17" s="42" t="e">
        <f>'C завтраками| Bed and breakfast'!#REF!*0.85</f>
        <v>#REF!</v>
      </c>
      <c r="O17" s="42" t="e">
        <f>'C завтраками| Bed and breakfast'!#REF!*0.85</f>
        <v>#REF!</v>
      </c>
      <c r="P17" s="42" t="e">
        <f>'C завтраками| Bed and breakfast'!#REF!*0.85</f>
        <v>#REF!</v>
      </c>
      <c r="Q17" s="42" t="e">
        <f>'C завтраками| Bed and breakfast'!#REF!*0.85</f>
        <v>#REF!</v>
      </c>
      <c r="R17" s="42" t="e">
        <f>'C завтраками| Bed and breakfast'!#REF!*0.85</f>
        <v>#REF!</v>
      </c>
      <c r="S17" s="42" t="e">
        <f>'C завтраками| Bed and breakfast'!#REF!*0.85</f>
        <v>#REF!</v>
      </c>
      <c r="T17" s="42" t="e">
        <f>'C завтраками| Bed and breakfast'!#REF!*0.85</f>
        <v>#REF!</v>
      </c>
      <c r="U17" s="42" t="e">
        <f>'C завтраками| Bed and breakfast'!#REF!*0.85</f>
        <v>#REF!</v>
      </c>
      <c r="V17" s="42" t="e">
        <f>'C завтраками| Bed and breakfast'!#REF!*0.85</f>
        <v>#REF!</v>
      </c>
      <c r="W17" s="42" t="e">
        <f>'C завтраками| Bed and breakfast'!#REF!*0.85</f>
        <v>#REF!</v>
      </c>
      <c r="X17" s="42" t="e">
        <f>'C завтраками| Bed and breakfast'!#REF!*0.85</f>
        <v>#REF!</v>
      </c>
      <c r="Y17" s="42" t="e">
        <f>'C завтраками| Bed and breakfast'!#REF!*0.85</f>
        <v>#REF!</v>
      </c>
      <c r="Z17" s="42" t="e">
        <f>'C завтраками| Bed and breakfast'!#REF!*0.85</f>
        <v>#REF!</v>
      </c>
      <c r="AA17" s="42" t="e">
        <f>'C завтраками| Bed and breakfast'!#REF!*0.85</f>
        <v>#REF!</v>
      </c>
      <c r="AB17" s="42" t="e">
        <f>'C завтраками| Bed and breakfast'!#REF!*0.85</f>
        <v>#REF!</v>
      </c>
      <c r="AC17" s="42" t="e">
        <f>'C завтраками| Bed and breakfast'!#REF!*0.85</f>
        <v>#REF!</v>
      </c>
      <c r="AD17" s="42" t="e">
        <f>'C завтраками| Bed and breakfast'!#REF!*0.85</f>
        <v>#REF!</v>
      </c>
      <c r="AE17" s="42" t="e">
        <f>'C завтраками| Bed and breakfast'!#REF!*0.85</f>
        <v>#REF!</v>
      </c>
      <c r="AF17" s="42" t="e">
        <f>'C завтраками| Bed and breakfast'!#REF!*0.85</f>
        <v>#REF!</v>
      </c>
      <c r="AG17" s="42" t="e">
        <f>'C завтраками| Bed and breakfast'!#REF!*0.85</f>
        <v>#REF!</v>
      </c>
      <c r="AH17" s="42" t="e">
        <f>'C завтраками| Bed and breakfast'!#REF!*0.85</f>
        <v>#REF!</v>
      </c>
      <c r="AI17" s="42" t="e">
        <f>'C завтраками| Bed and breakfast'!#REF!*0.85</f>
        <v>#REF!</v>
      </c>
      <c r="AJ17" s="42" t="e">
        <f>'C завтраками| Bed and breakfast'!#REF!*0.85</f>
        <v>#REF!</v>
      </c>
      <c r="AK17" s="42" t="e">
        <f>'C завтраками| Bed and breakfast'!#REF!*0.85</f>
        <v>#REF!</v>
      </c>
      <c r="AL17" s="42" t="e">
        <f>'C завтраками| Bed and breakfast'!#REF!*0.85</f>
        <v>#REF!</v>
      </c>
      <c r="AM17" s="42" t="e">
        <f>'C завтраками| Bed and breakfast'!#REF!*0.85</f>
        <v>#REF!</v>
      </c>
      <c r="AN17" s="42" t="e">
        <f>'C завтраками| Bed and breakfast'!#REF!*0.85</f>
        <v>#REF!</v>
      </c>
      <c r="AO17" s="42" t="e">
        <f>'C завтраками| Bed and breakfast'!#REF!*0.85</f>
        <v>#REF!</v>
      </c>
      <c r="AP17" s="42" t="e">
        <f>'C завтраками| Bed and breakfast'!#REF!*0.85</f>
        <v>#REF!</v>
      </c>
      <c r="AQ17" s="42" t="e">
        <f>'C завтраками| Bed and breakfast'!#REF!*0.85</f>
        <v>#REF!</v>
      </c>
      <c r="AR17" s="42" t="e">
        <f>'C завтраками| Bed and breakfast'!#REF!*0.85</f>
        <v>#REF!</v>
      </c>
      <c r="AS17" s="42" t="e">
        <f>'C завтраками| Bed and breakfast'!#REF!*0.85</f>
        <v>#REF!</v>
      </c>
      <c r="AT17" s="42" t="e">
        <f>'C завтраками| Bed and breakfast'!#REF!*0.85</f>
        <v>#REF!</v>
      </c>
      <c r="AU17" s="42" t="e">
        <f>'C завтраками| Bed and breakfast'!#REF!*0.85</f>
        <v>#REF!</v>
      </c>
      <c r="AV17" s="42" t="e">
        <f>'C завтраками| Bed and breakfast'!#REF!*0.85</f>
        <v>#REF!</v>
      </c>
      <c r="AW17" s="42" t="e">
        <f>'C завтраками| Bed and breakfast'!#REF!*0.85</f>
        <v>#REF!</v>
      </c>
      <c r="AX17" s="42" t="e">
        <f>'C завтраками| Bed and breakfast'!#REF!*0.85</f>
        <v>#REF!</v>
      </c>
      <c r="AY17" s="42" t="e">
        <f>'C завтраками| Bed and breakfast'!#REF!*0.85</f>
        <v>#REF!</v>
      </c>
      <c r="AZ17" s="42" t="e">
        <f>'C завтраками| Bed and breakfast'!#REF!*0.85</f>
        <v>#REF!</v>
      </c>
    </row>
    <row r="18" spans="1:52" s="53" customFormat="1" x14ac:dyDescent="0.2">
      <c r="A18" s="42" t="s">
        <v>86</v>
      </c>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row>
    <row r="19" spans="1:52" s="53" customFormat="1" x14ac:dyDescent="0.2">
      <c r="A19" s="88">
        <f>A7</f>
        <v>1</v>
      </c>
      <c r="B19" s="42" t="e">
        <f>'C завтраками| Bed and breakfast'!#REF!*0.85</f>
        <v>#REF!</v>
      </c>
      <c r="C19" s="42" t="e">
        <f>'C завтраками| Bed and breakfast'!#REF!*0.85</f>
        <v>#REF!</v>
      </c>
      <c r="D19" s="42" t="e">
        <f>'C завтраками| Bed and breakfast'!#REF!*0.85</f>
        <v>#REF!</v>
      </c>
      <c r="E19" s="42" t="e">
        <f>'C завтраками| Bed and breakfast'!#REF!*0.85</f>
        <v>#REF!</v>
      </c>
      <c r="F19" s="42" t="e">
        <f>'C завтраками| Bed and breakfast'!#REF!*0.85</f>
        <v>#REF!</v>
      </c>
      <c r="G19" s="42" t="e">
        <f>'C завтраками| Bed and breakfast'!#REF!*0.85</f>
        <v>#REF!</v>
      </c>
      <c r="H19" s="42" t="e">
        <f>'C завтраками| Bed and breakfast'!#REF!*0.85</f>
        <v>#REF!</v>
      </c>
      <c r="I19" s="42" t="e">
        <f>'C завтраками| Bed and breakfast'!#REF!*0.85</f>
        <v>#REF!</v>
      </c>
      <c r="J19" s="42" t="e">
        <f>'C завтраками| Bed and breakfast'!#REF!*0.85</f>
        <v>#REF!</v>
      </c>
      <c r="K19" s="42" t="e">
        <f>'C завтраками| Bed and breakfast'!#REF!*0.85</f>
        <v>#REF!</v>
      </c>
      <c r="L19" s="42" t="e">
        <f>'C завтраками| Bed and breakfast'!#REF!*0.85</f>
        <v>#REF!</v>
      </c>
      <c r="M19" s="42" t="e">
        <f>'C завтраками| Bed and breakfast'!#REF!*0.85</f>
        <v>#REF!</v>
      </c>
      <c r="N19" s="42" t="e">
        <f>'C завтраками| Bed and breakfast'!#REF!*0.85</f>
        <v>#REF!</v>
      </c>
      <c r="O19" s="42" t="e">
        <f>'C завтраками| Bed and breakfast'!#REF!*0.85</f>
        <v>#REF!</v>
      </c>
      <c r="P19" s="42" t="e">
        <f>'C завтраками| Bed and breakfast'!#REF!*0.85</f>
        <v>#REF!</v>
      </c>
      <c r="Q19" s="42" t="e">
        <f>'C завтраками| Bed and breakfast'!#REF!*0.85</f>
        <v>#REF!</v>
      </c>
      <c r="R19" s="42" t="e">
        <f>'C завтраками| Bed and breakfast'!#REF!*0.85</f>
        <v>#REF!</v>
      </c>
      <c r="S19" s="42" t="e">
        <f>'C завтраками| Bed and breakfast'!#REF!*0.85</f>
        <v>#REF!</v>
      </c>
      <c r="T19" s="42" t="e">
        <f>'C завтраками| Bed and breakfast'!#REF!*0.85</f>
        <v>#REF!</v>
      </c>
      <c r="U19" s="42" t="e">
        <f>'C завтраками| Bed and breakfast'!#REF!*0.85</f>
        <v>#REF!</v>
      </c>
      <c r="V19" s="42" t="e">
        <f>'C завтраками| Bed and breakfast'!#REF!*0.85</f>
        <v>#REF!</v>
      </c>
      <c r="W19" s="42" t="e">
        <f>'C завтраками| Bed and breakfast'!#REF!*0.85</f>
        <v>#REF!</v>
      </c>
      <c r="X19" s="42" t="e">
        <f>'C завтраками| Bed and breakfast'!#REF!*0.85</f>
        <v>#REF!</v>
      </c>
      <c r="Y19" s="42" t="e">
        <f>'C завтраками| Bed and breakfast'!#REF!*0.85</f>
        <v>#REF!</v>
      </c>
      <c r="Z19" s="42" t="e">
        <f>'C завтраками| Bed and breakfast'!#REF!*0.85</f>
        <v>#REF!</v>
      </c>
      <c r="AA19" s="42" t="e">
        <f>'C завтраками| Bed and breakfast'!#REF!*0.85</f>
        <v>#REF!</v>
      </c>
      <c r="AB19" s="42" t="e">
        <f>'C завтраками| Bed and breakfast'!#REF!*0.85</f>
        <v>#REF!</v>
      </c>
      <c r="AC19" s="42" t="e">
        <f>'C завтраками| Bed and breakfast'!#REF!*0.85</f>
        <v>#REF!</v>
      </c>
      <c r="AD19" s="42" t="e">
        <f>'C завтраками| Bed and breakfast'!#REF!*0.85</f>
        <v>#REF!</v>
      </c>
      <c r="AE19" s="42" t="e">
        <f>'C завтраками| Bed and breakfast'!#REF!*0.85</f>
        <v>#REF!</v>
      </c>
      <c r="AF19" s="42" t="e">
        <f>'C завтраками| Bed and breakfast'!#REF!*0.85</f>
        <v>#REF!</v>
      </c>
      <c r="AG19" s="42" t="e">
        <f>'C завтраками| Bed and breakfast'!#REF!*0.85</f>
        <v>#REF!</v>
      </c>
      <c r="AH19" s="42" t="e">
        <f>'C завтраками| Bed and breakfast'!#REF!*0.85</f>
        <v>#REF!</v>
      </c>
      <c r="AI19" s="42" t="e">
        <f>'C завтраками| Bed and breakfast'!#REF!*0.85</f>
        <v>#REF!</v>
      </c>
      <c r="AJ19" s="42" t="e">
        <f>'C завтраками| Bed and breakfast'!#REF!*0.85</f>
        <v>#REF!</v>
      </c>
      <c r="AK19" s="42" t="e">
        <f>'C завтраками| Bed and breakfast'!#REF!*0.85</f>
        <v>#REF!</v>
      </c>
      <c r="AL19" s="42" t="e">
        <f>'C завтраками| Bed and breakfast'!#REF!*0.85</f>
        <v>#REF!</v>
      </c>
      <c r="AM19" s="42" t="e">
        <f>'C завтраками| Bed and breakfast'!#REF!*0.85</f>
        <v>#REF!</v>
      </c>
      <c r="AN19" s="42" t="e">
        <f>'C завтраками| Bed and breakfast'!#REF!*0.85</f>
        <v>#REF!</v>
      </c>
      <c r="AO19" s="42" t="e">
        <f>'C завтраками| Bed and breakfast'!#REF!*0.85</f>
        <v>#REF!</v>
      </c>
      <c r="AP19" s="42" t="e">
        <f>'C завтраками| Bed and breakfast'!#REF!*0.85</f>
        <v>#REF!</v>
      </c>
      <c r="AQ19" s="42" t="e">
        <f>'C завтраками| Bed and breakfast'!#REF!*0.85</f>
        <v>#REF!</v>
      </c>
      <c r="AR19" s="42" t="e">
        <f>'C завтраками| Bed and breakfast'!#REF!*0.85</f>
        <v>#REF!</v>
      </c>
      <c r="AS19" s="42" t="e">
        <f>'C завтраками| Bed and breakfast'!#REF!*0.85</f>
        <v>#REF!</v>
      </c>
      <c r="AT19" s="42" t="e">
        <f>'C завтраками| Bed and breakfast'!#REF!*0.85</f>
        <v>#REF!</v>
      </c>
      <c r="AU19" s="42" t="e">
        <f>'C завтраками| Bed and breakfast'!#REF!*0.85</f>
        <v>#REF!</v>
      </c>
      <c r="AV19" s="42" t="e">
        <f>'C завтраками| Bed and breakfast'!#REF!*0.85</f>
        <v>#REF!</v>
      </c>
      <c r="AW19" s="42" t="e">
        <f>'C завтраками| Bed and breakfast'!#REF!*0.85</f>
        <v>#REF!</v>
      </c>
      <c r="AX19" s="42" t="e">
        <f>'C завтраками| Bed and breakfast'!#REF!*0.85</f>
        <v>#REF!</v>
      </c>
      <c r="AY19" s="42" t="e">
        <f>'C завтраками| Bed and breakfast'!#REF!*0.85</f>
        <v>#REF!</v>
      </c>
      <c r="AZ19" s="42" t="e">
        <f>'C завтраками| Bed and breakfast'!#REF!*0.85</f>
        <v>#REF!</v>
      </c>
    </row>
    <row r="20" spans="1:52" s="53" customFormat="1" x14ac:dyDescent="0.2">
      <c r="A20" s="88">
        <f>A8</f>
        <v>2</v>
      </c>
      <c r="B20" s="42" t="e">
        <f>'C завтраками| Bed and breakfast'!#REF!*0.85</f>
        <v>#REF!</v>
      </c>
      <c r="C20" s="42" t="e">
        <f>'C завтраками| Bed and breakfast'!#REF!*0.85</f>
        <v>#REF!</v>
      </c>
      <c r="D20" s="42" t="e">
        <f>'C завтраками| Bed and breakfast'!#REF!*0.85</f>
        <v>#REF!</v>
      </c>
      <c r="E20" s="42" t="e">
        <f>'C завтраками| Bed and breakfast'!#REF!*0.85</f>
        <v>#REF!</v>
      </c>
      <c r="F20" s="42" t="e">
        <f>'C завтраками| Bed and breakfast'!#REF!*0.85</f>
        <v>#REF!</v>
      </c>
      <c r="G20" s="42" t="e">
        <f>'C завтраками| Bed and breakfast'!#REF!*0.85</f>
        <v>#REF!</v>
      </c>
      <c r="H20" s="42" t="e">
        <f>'C завтраками| Bed and breakfast'!#REF!*0.85</f>
        <v>#REF!</v>
      </c>
      <c r="I20" s="42" t="e">
        <f>'C завтраками| Bed and breakfast'!#REF!*0.85</f>
        <v>#REF!</v>
      </c>
      <c r="J20" s="42" t="e">
        <f>'C завтраками| Bed and breakfast'!#REF!*0.85</f>
        <v>#REF!</v>
      </c>
      <c r="K20" s="42" t="e">
        <f>'C завтраками| Bed and breakfast'!#REF!*0.85</f>
        <v>#REF!</v>
      </c>
      <c r="L20" s="42" t="e">
        <f>'C завтраками| Bed and breakfast'!#REF!*0.85</f>
        <v>#REF!</v>
      </c>
      <c r="M20" s="42" t="e">
        <f>'C завтраками| Bed and breakfast'!#REF!*0.85</f>
        <v>#REF!</v>
      </c>
      <c r="N20" s="42" t="e">
        <f>'C завтраками| Bed and breakfast'!#REF!*0.85</f>
        <v>#REF!</v>
      </c>
      <c r="O20" s="42" t="e">
        <f>'C завтраками| Bed and breakfast'!#REF!*0.85</f>
        <v>#REF!</v>
      </c>
      <c r="P20" s="42" t="e">
        <f>'C завтраками| Bed and breakfast'!#REF!*0.85</f>
        <v>#REF!</v>
      </c>
      <c r="Q20" s="42" t="e">
        <f>'C завтраками| Bed and breakfast'!#REF!*0.85</f>
        <v>#REF!</v>
      </c>
      <c r="R20" s="42" t="e">
        <f>'C завтраками| Bed and breakfast'!#REF!*0.85</f>
        <v>#REF!</v>
      </c>
      <c r="S20" s="42" t="e">
        <f>'C завтраками| Bed and breakfast'!#REF!*0.85</f>
        <v>#REF!</v>
      </c>
      <c r="T20" s="42" t="e">
        <f>'C завтраками| Bed and breakfast'!#REF!*0.85</f>
        <v>#REF!</v>
      </c>
      <c r="U20" s="42" t="e">
        <f>'C завтраками| Bed and breakfast'!#REF!*0.85</f>
        <v>#REF!</v>
      </c>
      <c r="V20" s="42" t="e">
        <f>'C завтраками| Bed and breakfast'!#REF!*0.85</f>
        <v>#REF!</v>
      </c>
      <c r="W20" s="42" t="e">
        <f>'C завтраками| Bed and breakfast'!#REF!*0.85</f>
        <v>#REF!</v>
      </c>
      <c r="X20" s="42" t="e">
        <f>'C завтраками| Bed and breakfast'!#REF!*0.85</f>
        <v>#REF!</v>
      </c>
      <c r="Y20" s="42" t="e">
        <f>'C завтраками| Bed and breakfast'!#REF!*0.85</f>
        <v>#REF!</v>
      </c>
      <c r="Z20" s="42" t="e">
        <f>'C завтраками| Bed and breakfast'!#REF!*0.85</f>
        <v>#REF!</v>
      </c>
      <c r="AA20" s="42" t="e">
        <f>'C завтраками| Bed and breakfast'!#REF!*0.85</f>
        <v>#REF!</v>
      </c>
      <c r="AB20" s="42" t="e">
        <f>'C завтраками| Bed and breakfast'!#REF!*0.85</f>
        <v>#REF!</v>
      </c>
      <c r="AC20" s="42" t="e">
        <f>'C завтраками| Bed and breakfast'!#REF!*0.85</f>
        <v>#REF!</v>
      </c>
      <c r="AD20" s="42" t="e">
        <f>'C завтраками| Bed and breakfast'!#REF!*0.85</f>
        <v>#REF!</v>
      </c>
      <c r="AE20" s="42" t="e">
        <f>'C завтраками| Bed and breakfast'!#REF!*0.85</f>
        <v>#REF!</v>
      </c>
      <c r="AF20" s="42" t="e">
        <f>'C завтраками| Bed and breakfast'!#REF!*0.85</f>
        <v>#REF!</v>
      </c>
      <c r="AG20" s="42" t="e">
        <f>'C завтраками| Bed and breakfast'!#REF!*0.85</f>
        <v>#REF!</v>
      </c>
      <c r="AH20" s="42" t="e">
        <f>'C завтраками| Bed and breakfast'!#REF!*0.85</f>
        <v>#REF!</v>
      </c>
      <c r="AI20" s="42" t="e">
        <f>'C завтраками| Bed and breakfast'!#REF!*0.85</f>
        <v>#REF!</v>
      </c>
      <c r="AJ20" s="42" t="e">
        <f>'C завтраками| Bed and breakfast'!#REF!*0.85</f>
        <v>#REF!</v>
      </c>
      <c r="AK20" s="42" t="e">
        <f>'C завтраками| Bed and breakfast'!#REF!*0.85</f>
        <v>#REF!</v>
      </c>
      <c r="AL20" s="42" t="e">
        <f>'C завтраками| Bed and breakfast'!#REF!*0.85</f>
        <v>#REF!</v>
      </c>
      <c r="AM20" s="42" t="e">
        <f>'C завтраками| Bed and breakfast'!#REF!*0.85</f>
        <v>#REF!</v>
      </c>
      <c r="AN20" s="42" t="e">
        <f>'C завтраками| Bed and breakfast'!#REF!*0.85</f>
        <v>#REF!</v>
      </c>
      <c r="AO20" s="42" t="e">
        <f>'C завтраками| Bed and breakfast'!#REF!*0.85</f>
        <v>#REF!</v>
      </c>
      <c r="AP20" s="42" t="e">
        <f>'C завтраками| Bed and breakfast'!#REF!*0.85</f>
        <v>#REF!</v>
      </c>
      <c r="AQ20" s="42" t="e">
        <f>'C завтраками| Bed and breakfast'!#REF!*0.85</f>
        <v>#REF!</v>
      </c>
      <c r="AR20" s="42" t="e">
        <f>'C завтраками| Bed and breakfast'!#REF!*0.85</f>
        <v>#REF!</v>
      </c>
      <c r="AS20" s="42" t="e">
        <f>'C завтраками| Bed and breakfast'!#REF!*0.85</f>
        <v>#REF!</v>
      </c>
      <c r="AT20" s="42" t="e">
        <f>'C завтраками| Bed and breakfast'!#REF!*0.85</f>
        <v>#REF!</v>
      </c>
      <c r="AU20" s="42" t="e">
        <f>'C завтраками| Bed and breakfast'!#REF!*0.85</f>
        <v>#REF!</v>
      </c>
      <c r="AV20" s="42" t="e">
        <f>'C завтраками| Bed and breakfast'!#REF!*0.85</f>
        <v>#REF!</v>
      </c>
      <c r="AW20" s="42" t="e">
        <f>'C завтраками| Bed and breakfast'!#REF!*0.85</f>
        <v>#REF!</v>
      </c>
      <c r="AX20" s="42" t="e">
        <f>'C завтраками| Bed and breakfast'!#REF!*0.85</f>
        <v>#REF!</v>
      </c>
      <c r="AY20" s="42" t="e">
        <f>'C завтраками| Bed and breakfast'!#REF!*0.85</f>
        <v>#REF!</v>
      </c>
      <c r="AZ20" s="42" t="e">
        <f>'C завтраками| Bed and breakfast'!#REF!*0.85</f>
        <v>#REF!</v>
      </c>
    </row>
    <row r="21" spans="1:52" s="53" customFormat="1" x14ac:dyDescent="0.2">
      <c r="A21" s="42" t="s">
        <v>87</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row>
    <row r="22" spans="1:52" s="53" customFormat="1" x14ac:dyDescent="0.2">
      <c r="A22" s="88" t="s">
        <v>88</v>
      </c>
      <c r="B22" s="42" t="e">
        <f>'C завтраками| Bed and breakfast'!#REF!*0.85</f>
        <v>#REF!</v>
      </c>
      <c r="C22" s="42" t="e">
        <f>'C завтраками| Bed and breakfast'!#REF!*0.85</f>
        <v>#REF!</v>
      </c>
      <c r="D22" s="42" t="e">
        <f>'C завтраками| Bed and breakfast'!#REF!*0.85</f>
        <v>#REF!</v>
      </c>
      <c r="E22" s="42" t="e">
        <f>'C завтраками| Bed and breakfast'!#REF!*0.85</f>
        <v>#REF!</v>
      </c>
      <c r="F22" s="42" t="e">
        <f>'C завтраками| Bed and breakfast'!#REF!*0.85</f>
        <v>#REF!</v>
      </c>
      <c r="G22" s="42" t="e">
        <f>'C завтраками| Bed and breakfast'!#REF!*0.85</f>
        <v>#REF!</v>
      </c>
      <c r="H22" s="42" t="e">
        <f>'C завтраками| Bed and breakfast'!#REF!*0.85</f>
        <v>#REF!</v>
      </c>
      <c r="I22" s="42" t="e">
        <f>'C завтраками| Bed and breakfast'!#REF!*0.85</f>
        <v>#REF!</v>
      </c>
      <c r="J22" s="42" t="e">
        <f>'C завтраками| Bed and breakfast'!#REF!*0.85</f>
        <v>#REF!</v>
      </c>
      <c r="K22" s="42" t="e">
        <f>'C завтраками| Bed and breakfast'!#REF!*0.85</f>
        <v>#REF!</v>
      </c>
      <c r="L22" s="42" t="e">
        <f>'C завтраками| Bed and breakfast'!#REF!*0.85</f>
        <v>#REF!</v>
      </c>
      <c r="M22" s="42" t="e">
        <f>'C завтраками| Bed and breakfast'!#REF!*0.85</f>
        <v>#REF!</v>
      </c>
      <c r="N22" s="42" t="e">
        <f>'C завтраками| Bed and breakfast'!#REF!*0.85</f>
        <v>#REF!</v>
      </c>
      <c r="O22" s="42" t="e">
        <f>'C завтраками| Bed and breakfast'!#REF!*0.85</f>
        <v>#REF!</v>
      </c>
      <c r="P22" s="42" t="e">
        <f>'C завтраками| Bed and breakfast'!#REF!*0.85</f>
        <v>#REF!</v>
      </c>
      <c r="Q22" s="42" t="e">
        <f>'C завтраками| Bed and breakfast'!#REF!*0.85</f>
        <v>#REF!</v>
      </c>
      <c r="R22" s="42" t="e">
        <f>'C завтраками| Bed and breakfast'!#REF!*0.85</f>
        <v>#REF!</v>
      </c>
      <c r="S22" s="42" t="e">
        <f>'C завтраками| Bed and breakfast'!#REF!*0.85</f>
        <v>#REF!</v>
      </c>
      <c r="T22" s="42" t="e">
        <f>'C завтраками| Bed and breakfast'!#REF!*0.85</f>
        <v>#REF!</v>
      </c>
      <c r="U22" s="42" t="e">
        <f>'C завтраками| Bed and breakfast'!#REF!*0.85</f>
        <v>#REF!</v>
      </c>
      <c r="V22" s="42" t="e">
        <f>'C завтраками| Bed and breakfast'!#REF!*0.85</f>
        <v>#REF!</v>
      </c>
      <c r="W22" s="42" t="e">
        <f>'C завтраками| Bed and breakfast'!#REF!*0.85</f>
        <v>#REF!</v>
      </c>
      <c r="X22" s="42" t="e">
        <f>'C завтраками| Bed and breakfast'!#REF!*0.85</f>
        <v>#REF!</v>
      </c>
      <c r="Y22" s="42" t="e">
        <f>'C завтраками| Bed and breakfast'!#REF!*0.85</f>
        <v>#REF!</v>
      </c>
      <c r="Z22" s="42" t="e">
        <f>'C завтраками| Bed and breakfast'!#REF!*0.85</f>
        <v>#REF!</v>
      </c>
      <c r="AA22" s="42" t="e">
        <f>'C завтраками| Bed and breakfast'!#REF!*0.85</f>
        <v>#REF!</v>
      </c>
      <c r="AB22" s="42" t="e">
        <f>'C завтраками| Bed and breakfast'!#REF!*0.85</f>
        <v>#REF!</v>
      </c>
      <c r="AC22" s="42" t="e">
        <f>'C завтраками| Bed and breakfast'!#REF!*0.85</f>
        <v>#REF!</v>
      </c>
      <c r="AD22" s="42" t="e">
        <f>'C завтраками| Bed and breakfast'!#REF!*0.85</f>
        <v>#REF!</v>
      </c>
      <c r="AE22" s="42" t="e">
        <f>'C завтраками| Bed and breakfast'!#REF!*0.85</f>
        <v>#REF!</v>
      </c>
      <c r="AF22" s="42" t="e">
        <f>'C завтраками| Bed and breakfast'!#REF!*0.85</f>
        <v>#REF!</v>
      </c>
      <c r="AG22" s="42" t="e">
        <f>'C завтраками| Bed and breakfast'!#REF!*0.85</f>
        <v>#REF!</v>
      </c>
      <c r="AH22" s="42" t="e">
        <f>'C завтраками| Bed and breakfast'!#REF!*0.85</f>
        <v>#REF!</v>
      </c>
      <c r="AI22" s="42" t="e">
        <f>'C завтраками| Bed and breakfast'!#REF!*0.85</f>
        <v>#REF!</v>
      </c>
      <c r="AJ22" s="42" t="e">
        <f>'C завтраками| Bed and breakfast'!#REF!*0.85</f>
        <v>#REF!</v>
      </c>
      <c r="AK22" s="42" t="e">
        <f>'C завтраками| Bed and breakfast'!#REF!*0.85</f>
        <v>#REF!</v>
      </c>
      <c r="AL22" s="42" t="e">
        <f>'C завтраками| Bed and breakfast'!#REF!*0.85</f>
        <v>#REF!</v>
      </c>
      <c r="AM22" s="42" t="e">
        <f>'C завтраками| Bed and breakfast'!#REF!*0.85</f>
        <v>#REF!</v>
      </c>
      <c r="AN22" s="42" t="e">
        <f>'C завтраками| Bed and breakfast'!#REF!*0.85</f>
        <v>#REF!</v>
      </c>
      <c r="AO22" s="42" t="e">
        <f>'C завтраками| Bed and breakfast'!#REF!*0.85</f>
        <v>#REF!</v>
      </c>
      <c r="AP22" s="42" t="e">
        <f>'C завтраками| Bed and breakfast'!#REF!*0.85</f>
        <v>#REF!</v>
      </c>
      <c r="AQ22" s="42" t="e">
        <f>'C завтраками| Bed and breakfast'!#REF!*0.85</f>
        <v>#REF!</v>
      </c>
      <c r="AR22" s="42" t="e">
        <f>'C завтраками| Bed and breakfast'!#REF!*0.85</f>
        <v>#REF!</v>
      </c>
      <c r="AS22" s="42" t="e">
        <f>'C завтраками| Bed and breakfast'!#REF!*0.85</f>
        <v>#REF!</v>
      </c>
      <c r="AT22" s="42" t="e">
        <f>'C завтраками| Bed and breakfast'!#REF!*0.85</f>
        <v>#REF!</v>
      </c>
      <c r="AU22" s="42" t="e">
        <f>'C завтраками| Bed and breakfast'!#REF!*0.85</f>
        <v>#REF!</v>
      </c>
      <c r="AV22" s="42" t="e">
        <f>'C завтраками| Bed and breakfast'!#REF!*0.85</f>
        <v>#REF!</v>
      </c>
      <c r="AW22" s="42" t="e">
        <f>'C завтраками| Bed and breakfast'!#REF!*0.85</f>
        <v>#REF!</v>
      </c>
      <c r="AX22" s="42" t="e">
        <f>'C завтраками| Bed and breakfast'!#REF!*0.85</f>
        <v>#REF!</v>
      </c>
      <c r="AY22" s="42" t="e">
        <f>'C завтраками| Bed and breakfast'!#REF!*0.85</f>
        <v>#REF!</v>
      </c>
      <c r="AZ22" s="42" t="e">
        <f>'C завтраками| Bed and breakfast'!#REF!*0.85</f>
        <v>#REF!</v>
      </c>
    </row>
    <row r="23" spans="1:52" s="53" customFormat="1" x14ac:dyDescent="0.2">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row>
    <row r="24" spans="1:52" ht="18" customHeight="1" x14ac:dyDescent="0.2">
      <c r="A24" s="111" t="s">
        <v>100</v>
      </c>
      <c r="B24" s="136" t="e">
        <f t="shared" ref="B24:B25" si="0">B4</f>
        <v>#REF!</v>
      </c>
      <c r="C24" s="136" t="e">
        <f t="shared" ref="C24:AZ24" si="1">C4</f>
        <v>#REF!</v>
      </c>
      <c r="D24" s="136" t="e">
        <f t="shared" si="1"/>
        <v>#REF!</v>
      </c>
      <c r="E24" s="136" t="e">
        <f t="shared" si="1"/>
        <v>#REF!</v>
      </c>
      <c r="F24" s="136" t="e">
        <f t="shared" si="1"/>
        <v>#REF!</v>
      </c>
      <c r="G24" s="136" t="e">
        <f t="shared" si="1"/>
        <v>#REF!</v>
      </c>
      <c r="H24" s="136" t="e">
        <f t="shared" si="1"/>
        <v>#REF!</v>
      </c>
      <c r="I24" s="136" t="e">
        <f t="shared" si="1"/>
        <v>#REF!</v>
      </c>
      <c r="J24" s="136" t="e">
        <f t="shared" si="1"/>
        <v>#REF!</v>
      </c>
      <c r="K24" s="136" t="e">
        <f t="shared" si="1"/>
        <v>#REF!</v>
      </c>
      <c r="L24" s="136" t="e">
        <f t="shared" si="1"/>
        <v>#REF!</v>
      </c>
      <c r="M24" s="136" t="e">
        <f t="shared" si="1"/>
        <v>#REF!</v>
      </c>
      <c r="N24" s="136" t="e">
        <f t="shared" si="1"/>
        <v>#REF!</v>
      </c>
      <c r="O24" s="136" t="e">
        <f t="shared" si="1"/>
        <v>#REF!</v>
      </c>
      <c r="P24" s="136" t="e">
        <f t="shared" si="1"/>
        <v>#REF!</v>
      </c>
      <c r="Q24" s="136" t="e">
        <f t="shared" si="1"/>
        <v>#REF!</v>
      </c>
      <c r="R24" s="136" t="e">
        <f t="shared" si="1"/>
        <v>#REF!</v>
      </c>
      <c r="S24" s="136" t="e">
        <f t="shared" si="1"/>
        <v>#REF!</v>
      </c>
      <c r="T24" s="136" t="e">
        <f t="shared" si="1"/>
        <v>#REF!</v>
      </c>
      <c r="U24" s="136" t="e">
        <f t="shared" si="1"/>
        <v>#REF!</v>
      </c>
      <c r="V24" s="136" t="e">
        <f t="shared" si="1"/>
        <v>#REF!</v>
      </c>
      <c r="W24" s="136" t="e">
        <f t="shared" si="1"/>
        <v>#REF!</v>
      </c>
      <c r="X24" s="136" t="e">
        <f t="shared" si="1"/>
        <v>#REF!</v>
      </c>
      <c r="Y24" s="136" t="e">
        <f t="shared" si="1"/>
        <v>#REF!</v>
      </c>
      <c r="Z24" s="136" t="e">
        <f t="shared" si="1"/>
        <v>#REF!</v>
      </c>
      <c r="AA24" s="136" t="e">
        <f t="shared" si="1"/>
        <v>#REF!</v>
      </c>
      <c r="AB24" s="136" t="e">
        <f t="shared" si="1"/>
        <v>#REF!</v>
      </c>
      <c r="AC24" s="136" t="e">
        <f t="shared" si="1"/>
        <v>#REF!</v>
      </c>
      <c r="AD24" s="136" t="e">
        <f t="shared" si="1"/>
        <v>#REF!</v>
      </c>
      <c r="AE24" s="136" t="e">
        <f t="shared" si="1"/>
        <v>#REF!</v>
      </c>
      <c r="AF24" s="136" t="e">
        <f t="shared" si="1"/>
        <v>#REF!</v>
      </c>
      <c r="AG24" s="136" t="e">
        <f t="shared" si="1"/>
        <v>#REF!</v>
      </c>
      <c r="AH24" s="136" t="e">
        <f t="shared" si="1"/>
        <v>#REF!</v>
      </c>
      <c r="AI24" s="136" t="e">
        <f t="shared" si="1"/>
        <v>#REF!</v>
      </c>
      <c r="AJ24" s="136" t="e">
        <f t="shared" si="1"/>
        <v>#REF!</v>
      </c>
      <c r="AK24" s="136" t="e">
        <f t="shared" si="1"/>
        <v>#REF!</v>
      </c>
      <c r="AL24" s="136" t="e">
        <f t="shared" si="1"/>
        <v>#REF!</v>
      </c>
      <c r="AM24" s="136" t="e">
        <f t="shared" si="1"/>
        <v>#REF!</v>
      </c>
      <c r="AN24" s="136" t="e">
        <f t="shared" si="1"/>
        <v>#REF!</v>
      </c>
      <c r="AO24" s="136" t="e">
        <f t="shared" si="1"/>
        <v>#REF!</v>
      </c>
      <c r="AP24" s="136" t="e">
        <f t="shared" si="1"/>
        <v>#REF!</v>
      </c>
      <c r="AQ24" s="136" t="e">
        <f t="shared" si="1"/>
        <v>#REF!</v>
      </c>
      <c r="AR24" s="136" t="e">
        <f t="shared" si="1"/>
        <v>#REF!</v>
      </c>
      <c r="AS24" s="136" t="e">
        <f t="shared" si="1"/>
        <v>#REF!</v>
      </c>
      <c r="AT24" s="136" t="e">
        <f t="shared" si="1"/>
        <v>#REF!</v>
      </c>
      <c r="AU24" s="136" t="e">
        <f t="shared" si="1"/>
        <v>#REF!</v>
      </c>
      <c r="AV24" s="136" t="e">
        <f t="shared" si="1"/>
        <v>#REF!</v>
      </c>
      <c r="AW24" s="136" t="e">
        <f t="shared" si="1"/>
        <v>#REF!</v>
      </c>
      <c r="AX24" s="136" t="e">
        <f t="shared" si="1"/>
        <v>#REF!</v>
      </c>
      <c r="AY24" s="136" t="e">
        <f t="shared" si="1"/>
        <v>#REF!</v>
      </c>
      <c r="AZ24" s="136" t="e">
        <f t="shared" si="1"/>
        <v>#REF!</v>
      </c>
    </row>
    <row r="25" spans="1:52" ht="20.25" customHeight="1" x14ac:dyDescent="0.2">
      <c r="A25" s="90" t="s">
        <v>64</v>
      </c>
      <c r="B25" s="136" t="e">
        <f t="shared" si="0"/>
        <v>#REF!</v>
      </c>
      <c r="C25" s="136" t="e">
        <f t="shared" ref="C25:AZ25" si="2">C5</f>
        <v>#REF!</v>
      </c>
      <c r="D25" s="136" t="e">
        <f t="shared" si="2"/>
        <v>#REF!</v>
      </c>
      <c r="E25" s="136" t="e">
        <f t="shared" si="2"/>
        <v>#REF!</v>
      </c>
      <c r="F25" s="136" t="e">
        <f t="shared" si="2"/>
        <v>#REF!</v>
      </c>
      <c r="G25" s="136" t="e">
        <f t="shared" si="2"/>
        <v>#REF!</v>
      </c>
      <c r="H25" s="136" t="e">
        <f t="shared" si="2"/>
        <v>#REF!</v>
      </c>
      <c r="I25" s="136" t="e">
        <f t="shared" si="2"/>
        <v>#REF!</v>
      </c>
      <c r="J25" s="136" t="e">
        <f t="shared" si="2"/>
        <v>#REF!</v>
      </c>
      <c r="K25" s="136" t="e">
        <f t="shared" si="2"/>
        <v>#REF!</v>
      </c>
      <c r="L25" s="136" t="e">
        <f t="shared" si="2"/>
        <v>#REF!</v>
      </c>
      <c r="M25" s="136" t="e">
        <f t="shared" si="2"/>
        <v>#REF!</v>
      </c>
      <c r="N25" s="136" t="e">
        <f t="shared" si="2"/>
        <v>#REF!</v>
      </c>
      <c r="O25" s="136" t="e">
        <f t="shared" si="2"/>
        <v>#REF!</v>
      </c>
      <c r="P25" s="136" t="e">
        <f t="shared" si="2"/>
        <v>#REF!</v>
      </c>
      <c r="Q25" s="136" t="e">
        <f t="shared" si="2"/>
        <v>#REF!</v>
      </c>
      <c r="R25" s="136" t="e">
        <f t="shared" si="2"/>
        <v>#REF!</v>
      </c>
      <c r="S25" s="136" t="e">
        <f t="shared" si="2"/>
        <v>#REF!</v>
      </c>
      <c r="T25" s="136" t="e">
        <f t="shared" si="2"/>
        <v>#REF!</v>
      </c>
      <c r="U25" s="136" t="e">
        <f t="shared" si="2"/>
        <v>#REF!</v>
      </c>
      <c r="V25" s="136" t="e">
        <f t="shared" si="2"/>
        <v>#REF!</v>
      </c>
      <c r="W25" s="136" t="e">
        <f t="shared" si="2"/>
        <v>#REF!</v>
      </c>
      <c r="X25" s="136" t="e">
        <f t="shared" si="2"/>
        <v>#REF!</v>
      </c>
      <c r="Y25" s="136" t="e">
        <f t="shared" si="2"/>
        <v>#REF!</v>
      </c>
      <c r="Z25" s="136" t="e">
        <f t="shared" si="2"/>
        <v>#REF!</v>
      </c>
      <c r="AA25" s="136" t="e">
        <f t="shared" si="2"/>
        <v>#REF!</v>
      </c>
      <c r="AB25" s="136" t="e">
        <f t="shared" si="2"/>
        <v>#REF!</v>
      </c>
      <c r="AC25" s="136" t="e">
        <f t="shared" si="2"/>
        <v>#REF!</v>
      </c>
      <c r="AD25" s="136" t="e">
        <f t="shared" si="2"/>
        <v>#REF!</v>
      </c>
      <c r="AE25" s="136" t="e">
        <f t="shared" si="2"/>
        <v>#REF!</v>
      </c>
      <c r="AF25" s="136" t="e">
        <f t="shared" si="2"/>
        <v>#REF!</v>
      </c>
      <c r="AG25" s="136" t="e">
        <f t="shared" si="2"/>
        <v>#REF!</v>
      </c>
      <c r="AH25" s="136" t="e">
        <f t="shared" si="2"/>
        <v>#REF!</v>
      </c>
      <c r="AI25" s="136" t="e">
        <f t="shared" si="2"/>
        <v>#REF!</v>
      </c>
      <c r="AJ25" s="136" t="e">
        <f t="shared" si="2"/>
        <v>#REF!</v>
      </c>
      <c r="AK25" s="136" t="e">
        <f t="shared" si="2"/>
        <v>#REF!</v>
      </c>
      <c r="AL25" s="136" t="e">
        <f t="shared" si="2"/>
        <v>#REF!</v>
      </c>
      <c r="AM25" s="136" t="e">
        <f t="shared" si="2"/>
        <v>#REF!</v>
      </c>
      <c r="AN25" s="136" t="e">
        <f t="shared" si="2"/>
        <v>#REF!</v>
      </c>
      <c r="AO25" s="136" t="e">
        <f t="shared" si="2"/>
        <v>#REF!</v>
      </c>
      <c r="AP25" s="136" t="e">
        <f t="shared" si="2"/>
        <v>#REF!</v>
      </c>
      <c r="AQ25" s="136" t="e">
        <f t="shared" si="2"/>
        <v>#REF!</v>
      </c>
      <c r="AR25" s="136" t="e">
        <f t="shared" si="2"/>
        <v>#REF!</v>
      </c>
      <c r="AS25" s="136" t="e">
        <f t="shared" si="2"/>
        <v>#REF!</v>
      </c>
      <c r="AT25" s="136" t="e">
        <f t="shared" si="2"/>
        <v>#REF!</v>
      </c>
      <c r="AU25" s="136" t="e">
        <f t="shared" si="2"/>
        <v>#REF!</v>
      </c>
      <c r="AV25" s="136" t="e">
        <f t="shared" si="2"/>
        <v>#REF!</v>
      </c>
      <c r="AW25" s="136" t="e">
        <f t="shared" si="2"/>
        <v>#REF!</v>
      </c>
      <c r="AX25" s="136" t="e">
        <f t="shared" si="2"/>
        <v>#REF!</v>
      </c>
      <c r="AY25" s="136" t="e">
        <f t="shared" si="2"/>
        <v>#REF!</v>
      </c>
      <c r="AZ25" s="136" t="e">
        <f t="shared" si="2"/>
        <v>#REF!</v>
      </c>
    </row>
    <row r="26" spans="1:52" s="44" customFormat="1" x14ac:dyDescent="0.2">
      <c r="A26" s="42" t="s">
        <v>83</v>
      </c>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row>
    <row r="27" spans="1:52" s="50" customFormat="1" x14ac:dyDescent="0.2">
      <c r="A27" s="88">
        <v>1</v>
      </c>
      <c r="B27" s="94" t="e">
        <f t="shared" ref="B27:B28" si="3">ROUNDUP(B7*0.9,)</f>
        <v>#REF!</v>
      </c>
      <c r="C27" s="94" t="e">
        <f t="shared" ref="C27:AZ27" si="4">ROUNDUP(C7*0.9,)</f>
        <v>#REF!</v>
      </c>
      <c r="D27" s="94" t="e">
        <f t="shared" si="4"/>
        <v>#REF!</v>
      </c>
      <c r="E27" s="94" t="e">
        <f t="shared" si="4"/>
        <v>#REF!</v>
      </c>
      <c r="F27" s="94" t="e">
        <f t="shared" si="4"/>
        <v>#REF!</v>
      </c>
      <c r="G27" s="94" t="e">
        <f t="shared" si="4"/>
        <v>#REF!</v>
      </c>
      <c r="H27" s="94" t="e">
        <f t="shared" si="4"/>
        <v>#REF!</v>
      </c>
      <c r="I27" s="94" t="e">
        <f t="shared" si="4"/>
        <v>#REF!</v>
      </c>
      <c r="J27" s="94" t="e">
        <f t="shared" si="4"/>
        <v>#REF!</v>
      </c>
      <c r="K27" s="94" t="e">
        <f t="shared" si="4"/>
        <v>#REF!</v>
      </c>
      <c r="L27" s="94" t="e">
        <f t="shared" si="4"/>
        <v>#REF!</v>
      </c>
      <c r="M27" s="94" t="e">
        <f t="shared" si="4"/>
        <v>#REF!</v>
      </c>
      <c r="N27" s="94" t="e">
        <f t="shared" si="4"/>
        <v>#REF!</v>
      </c>
      <c r="O27" s="94" t="e">
        <f t="shared" si="4"/>
        <v>#REF!</v>
      </c>
      <c r="P27" s="94" t="e">
        <f t="shared" si="4"/>
        <v>#REF!</v>
      </c>
      <c r="Q27" s="94" t="e">
        <f t="shared" si="4"/>
        <v>#REF!</v>
      </c>
      <c r="R27" s="94" t="e">
        <f t="shared" si="4"/>
        <v>#REF!</v>
      </c>
      <c r="S27" s="94" t="e">
        <f t="shared" si="4"/>
        <v>#REF!</v>
      </c>
      <c r="T27" s="94" t="e">
        <f t="shared" si="4"/>
        <v>#REF!</v>
      </c>
      <c r="U27" s="94" t="e">
        <f t="shared" si="4"/>
        <v>#REF!</v>
      </c>
      <c r="V27" s="94" t="e">
        <f t="shared" si="4"/>
        <v>#REF!</v>
      </c>
      <c r="W27" s="94" t="e">
        <f t="shared" si="4"/>
        <v>#REF!</v>
      </c>
      <c r="X27" s="94" t="e">
        <f t="shared" si="4"/>
        <v>#REF!</v>
      </c>
      <c r="Y27" s="94" t="e">
        <f t="shared" si="4"/>
        <v>#REF!</v>
      </c>
      <c r="Z27" s="94" t="e">
        <f t="shared" si="4"/>
        <v>#REF!</v>
      </c>
      <c r="AA27" s="94" t="e">
        <f t="shared" si="4"/>
        <v>#REF!</v>
      </c>
      <c r="AB27" s="94" t="e">
        <f t="shared" si="4"/>
        <v>#REF!</v>
      </c>
      <c r="AC27" s="94" t="e">
        <f t="shared" si="4"/>
        <v>#REF!</v>
      </c>
      <c r="AD27" s="94" t="e">
        <f t="shared" si="4"/>
        <v>#REF!</v>
      </c>
      <c r="AE27" s="94" t="e">
        <f t="shared" si="4"/>
        <v>#REF!</v>
      </c>
      <c r="AF27" s="94" t="e">
        <f t="shared" si="4"/>
        <v>#REF!</v>
      </c>
      <c r="AG27" s="94" t="e">
        <f t="shared" si="4"/>
        <v>#REF!</v>
      </c>
      <c r="AH27" s="94" t="e">
        <f t="shared" si="4"/>
        <v>#REF!</v>
      </c>
      <c r="AI27" s="94" t="e">
        <f t="shared" si="4"/>
        <v>#REF!</v>
      </c>
      <c r="AJ27" s="94" t="e">
        <f t="shared" si="4"/>
        <v>#REF!</v>
      </c>
      <c r="AK27" s="94" t="e">
        <f t="shared" si="4"/>
        <v>#REF!</v>
      </c>
      <c r="AL27" s="94" t="e">
        <f t="shared" si="4"/>
        <v>#REF!</v>
      </c>
      <c r="AM27" s="94" t="e">
        <f t="shared" si="4"/>
        <v>#REF!</v>
      </c>
      <c r="AN27" s="94" t="e">
        <f t="shared" si="4"/>
        <v>#REF!</v>
      </c>
      <c r="AO27" s="94" t="e">
        <f t="shared" si="4"/>
        <v>#REF!</v>
      </c>
      <c r="AP27" s="94" t="e">
        <f t="shared" si="4"/>
        <v>#REF!</v>
      </c>
      <c r="AQ27" s="94" t="e">
        <f t="shared" si="4"/>
        <v>#REF!</v>
      </c>
      <c r="AR27" s="94" t="e">
        <f t="shared" si="4"/>
        <v>#REF!</v>
      </c>
      <c r="AS27" s="94" t="e">
        <f t="shared" si="4"/>
        <v>#REF!</v>
      </c>
      <c r="AT27" s="94" t="e">
        <f t="shared" si="4"/>
        <v>#REF!</v>
      </c>
      <c r="AU27" s="94" t="e">
        <f t="shared" si="4"/>
        <v>#REF!</v>
      </c>
      <c r="AV27" s="94" t="e">
        <f t="shared" si="4"/>
        <v>#REF!</v>
      </c>
      <c r="AW27" s="94" t="e">
        <f t="shared" si="4"/>
        <v>#REF!</v>
      </c>
      <c r="AX27" s="94" t="e">
        <f t="shared" si="4"/>
        <v>#REF!</v>
      </c>
      <c r="AY27" s="94" t="e">
        <f t="shared" si="4"/>
        <v>#REF!</v>
      </c>
      <c r="AZ27" s="94" t="e">
        <f t="shared" si="4"/>
        <v>#REF!</v>
      </c>
    </row>
    <row r="28" spans="1:52" s="50" customFormat="1" x14ac:dyDescent="0.2">
      <c r="A28" s="88">
        <v>2</v>
      </c>
      <c r="B28" s="94" t="e">
        <f t="shared" si="3"/>
        <v>#REF!</v>
      </c>
      <c r="C28" s="94" t="e">
        <f t="shared" ref="C28:AZ28" si="5">ROUNDUP(C8*0.9,)</f>
        <v>#REF!</v>
      </c>
      <c r="D28" s="94" t="e">
        <f t="shared" si="5"/>
        <v>#REF!</v>
      </c>
      <c r="E28" s="94" t="e">
        <f t="shared" si="5"/>
        <v>#REF!</v>
      </c>
      <c r="F28" s="94" t="e">
        <f t="shared" si="5"/>
        <v>#REF!</v>
      </c>
      <c r="G28" s="94" t="e">
        <f t="shared" si="5"/>
        <v>#REF!</v>
      </c>
      <c r="H28" s="94" t="e">
        <f t="shared" si="5"/>
        <v>#REF!</v>
      </c>
      <c r="I28" s="94" t="e">
        <f t="shared" si="5"/>
        <v>#REF!</v>
      </c>
      <c r="J28" s="94" t="e">
        <f t="shared" si="5"/>
        <v>#REF!</v>
      </c>
      <c r="K28" s="94" t="e">
        <f t="shared" si="5"/>
        <v>#REF!</v>
      </c>
      <c r="L28" s="94" t="e">
        <f t="shared" si="5"/>
        <v>#REF!</v>
      </c>
      <c r="M28" s="94" t="e">
        <f t="shared" si="5"/>
        <v>#REF!</v>
      </c>
      <c r="N28" s="94" t="e">
        <f t="shared" si="5"/>
        <v>#REF!</v>
      </c>
      <c r="O28" s="94" t="e">
        <f t="shared" si="5"/>
        <v>#REF!</v>
      </c>
      <c r="P28" s="94" t="e">
        <f t="shared" si="5"/>
        <v>#REF!</v>
      </c>
      <c r="Q28" s="94" t="e">
        <f t="shared" si="5"/>
        <v>#REF!</v>
      </c>
      <c r="R28" s="94" t="e">
        <f t="shared" si="5"/>
        <v>#REF!</v>
      </c>
      <c r="S28" s="94" t="e">
        <f t="shared" si="5"/>
        <v>#REF!</v>
      </c>
      <c r="T28" s="94" t="e">
        <f t="shared" si="5"/>
        <v>#REF!</v>
      </c>
      <c r="U28" s="94" t="e">
        <f t="shared" si="5"/>
        <v>#REF!</v>
      </c>
      <c r="V28" s="94" t="e">
        <f t="shared" si="5"/>
        <v>#REF!</v>
      </c>
      <c r="W28" s="94" t="e">
        <f t="shared" si="5"/>
        <v>#REF!</v>
      </c>
      <c r="X28" s="94" t="e">
        <f t="shared" si="5"/>
        <v>#REF!</v>
      </c>
      <c r="Y28" s="94" t="e">
        <f t="shared" si="5"/>
        <v>#REF!</v>
      </c>
      <c r="Z28" s="94" t="e">
        <f t="shared" si="5"/>
        <v>#REF!</v>
      </c>
      <c r="AA28" s="94" t="e">
        <f t="shared" si="5"/>
        <v>#REF!</v>
      </c>
      <c r="AB28" s="94" t="e">
        <f t="shared" si="5"/>
        <v>#REF!</v>
      </c>
      <c r="AC28" s="94" t="e">
        <f t="shared" si="5"/>
        <v>#REF!</v>
      </c>
      <c r="AD28" s="94" t="e">
        <f t="shared" si="5"/>
        <v>#REF!</v>
      </c>
      <c r="AE28" s="94" t="e">
        <f t="shared" si="5"/>
        <v>#REF!</v>
      </c>
      <c r="AF28" s="94" t="e">
        <f t="shared" si="5"/>
        <v>#REF!</v>
      </c>
      <c r="AG28" s="94" t="e">
        <f t="shared" si="5"/>
        <v>#REF!</v>
      </c>
      <c r="AH28" s="94" t="e">
        <f t="shared" si="5"/>
        <v>#REF!</v>
      </c>
      <c r="AI28" s="94" t="e">
        <f t="shared" si="5"/>
        <v>#REF!</v>
      </c>
      <c r="AJ28" s="94" t="e">
        <f t="shared" si="5"/>
        <v>#REF!</v>
      </c>
      <c r="AK28" s="94" t="e">
        <f t="shared" si="5"/>
        <v>#REF!</v>
      </c>
      <c r="AL28" s="94" t="e">
        <f t="shared" si="5"/>
        <v>#REF!</v>
      </c>
      <c r="AM28" s="94" t="e">
        <f t="shared" si="5"/>
        <v>#REF!</v>
      </c>
      <c r="AN28" s="94" t="e">
        <f t="shared" si="5"/>
        <v>#REF!</v>
      </c>
      <c r="AO28" s="94" t="e">
        <f t="shared" si="5"/>
        <v>#REF!</v>
      </c>
      <c r="AP28" s="94" t="e">
        <f t="shared" si="5"/>
        <v>#REF!</v>
      </c>
      <c r="AQ28" s="94" t="e">
        <f t="shared" si="5"/>
        <v>#REF!</v>
      </c>
      <c r="AR28" s="94" t="e">
        <f t="shared" si="5"/>
        <v>#REF!</v>
      </c>
      <c r="AS28" s="94" t="e">
        <f t="shared" si="5"/>
        <v>#REF!</v>
      </c>
      <c r="AT28" s="94" t="e">
        <f t="shared" si="5"/>
        <v>#REF!</v>
      </c>
      <c r="AU28" s="94" t="e">
        <f t="shared" si="5"/>
        <v>#REF!</v>
      </c>
      <c r="AV28" s="94" t="e">
        <f t="shared" si="5"/>
        <v>#REF!</v>
      </c>
      <c r="AW28" s="94" t="e">
        <f t="shared" si="5"/>
        <v>#REF!</v>
      </c>
      <c r="AX28" s="94" t="e">
        <f t="shared" si="5"/>
        <v>#REF!</v>
      </c>
      <c r="AY28" s="94" t="e">
        <f t="shared" si="5"/>
        <v>#REF!</v>
      </c>
      <c r="AZ28" s="94" t="e">
        <f t="shared" si="5"/>
        <v>#REF!</v>
      </c>
    </row>
    <row r="29" spans="1:52" s="50" customFormat="1" x14ac:dyDescent="0.2">
      <c r="A29" s="42" t="s">
        <v>234</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row>
    <row r="30" spans="1:52" s="50" customFormat="1" x14ac:dyDescent="0.2">
      <c r="A30" s="180">
        <v>1</v>
      </c>
      <c r="B30" s="94" t="e">
        <f t="shared" ref="B30:B31" si="6">ROUNDUP(B10*0.9,)</f>
        <v>#REF!</v>
      </c>
      <c r="C30" s="94" t="e">
        <f t="shared" ref="C30:AZ30" si="7">ROUNDUP(C10*0.9,)</f>
        <v>#REF!</v>
      </c>
      <c r="D30" s="94" t="e">
        <f t="shared" si="7"/>
        <v>#REF!</v>
      </c>
      <c r="E30" s="94" t="e">
        <f t="shared" si="7"/>
        <v>#REF!</v>
      </c>
      <c r="F30" s="94" t="e">
        <f t="shared" si="7"/>
        <v>#REF!</v>
      </c>
      <c r="G30" s="94" t="e">
        <f t="shared" si="7"/>
        <v>#REF!</v>
      </c>
      <c r="H30" s="94" t="e">
        <f t="shared" si="7"/>
        <v>#REF!</v>
      </c>
      <c r="I30" s="94" t="e">
        <f t="shared" si="7"/>
        <v>#REF!</v>
      </c>
      <c r="J30" s="94" t="e">
        <f t="shared" si="7"/>
        <v>#REF!</v>
      </c>
      <c r="K30" s="94" t="e">
        <f t="shared" si="7"/>
        <v>#REF!</v>
      </c>
      <c r="L30" s="94" t="e">
        <f t="shared" si="7"/>
        <v>#REF!</v>
      </c>
      <c r="M30" s="94" t="e">
        <f t="shared" si="7"/>
        <v>#REF!</v>
      </c>
      <c r="N30" s="94" t="e">
        <f t="shared" si="7"/>
        <v>#REF!</v>
      </c>
      <c r="O30" s="94" t="e">
        <f t="shared" si="7"/>
        <v>#REF!</v>
      </c>
      <c r="P30" s="94" t="e">
        <f t="shared" si="7"/>
        <v>#REF!</v>
      </c>
      <c r="Q30" s="94" t="e">
        <f t="shared" si="7"/>
        <v>#REF!</v>
      </c>
      <c r="R30" s="94" t="e">
        <f t="shared" si="7"/>
        <v>#REF!</v>
      </c>
      <c r="S30" s="94" t="e">
        <f t="shared" si="7"/>
        <v>#REF!</v>
      </c>
      <c r="T30" s="94" t="e">
        <f t="shared" si="7"/>
        <v>#REF!</v>
      </c>
      <c r="U30" s="94" t="e">
        <f t="shared" si="7"/>
        <v>#REF!</v>
      </c>
      <c r="V30" s="94" t="e">
        <f t="shared" si="7"/>
        <v>#REF!</v>
      </c>
      <c r="W30" s="94" t="e">
        <f t="shared" si="7"/>
        <v>#REF!</v>
      </c>
      <c r="X30" s="94" t="e">
        <f t="shared" si="7"/>
        <v>#REF!</v>
      </c>
      <c r="Y30" s="94" t="e">
        <f t="shared" si="7"/>
        <v>#REF!</v>
      </c>
      <c r="Z30" s="94" t="e">
        <f t="shared" si="7"/>
        <v>#REF!</v>
      </c>
      <c r="AA30" s="94" t="e">
        <f t="shared" si="7"/>
        <v>#REF!</v>
      </c>
      <c r="AB30" s="94" t="e">
        <f t="shared" si="7"/>
        <v>#REF!</v>
      </c>
      <c r="AC30" s="94" t="e">
        <f t="shared" si="7"/>
        <v>#REF!</v>
      </c>
      <c r="AD30" s="94" t="e">
        <f t="shared" si="7"/>
        <v>#REF!</v>
      </c>
      <c r="AE30" s="94" t="e">
        <f t="shared" si="7"/>
        <v>#REF!</v>
      </c>
      <c r="AF30" s="94" t="e">
        <f t="shared" si="7"/>
        <v>#REF!</v>
      </c>
      <c r="AG30" s="94" t="e">
        <f t="shared" si="7"/>
        <v>#REF!</v>
      </c>
      <c r="AH30" s="94" t="e">
        <f t="shared" si="7"/>
        <v>#REF!</v>
      </c>
      <c r="AI30" s="94" t="e">
        <f t="shared" si="7"/>
        <v>#REF!</v>
      </c>
      <c r="AJ30" s="94" t="e">
        <f t="shared" si="7"/>
        <v>#REF!</v>
      </c>
      <c r="AK30" s="94" t="e">
        <f t="shared" si="7"/>
        <v>#REF!</v>
      </c>
      <c r="AL30" s="94" t="e">
        <f t="shared" si="7"/>
        <v>#REF!</v>
      </c>
      <c r="AM30" s="94" t="e">
        <f t="shared" si="7"/>
        <v>#REF!</v>
      </c>
      <c r="AN30" s="94" t="e">
        <f t="shared" si="7"/>
        <v>#REF!</v>
      </c>
      <c r="AO30" s="94" t="e">
        <f t="shared" si="7"/>
        <v>#REF!</v>
      </c>
      <c r="AP30" s="94" t="e">
        <f t="shared" si="7"/>
        <v>#REF!</v>
      </c>
      <c r="AQ30" s="94" t="e">
        <f t="shared" si="7"/>
        <v>#REF!</v>
      </c>
      <c r="AR30" s="94" t="e">
        <f t="shared" si="7"/>
        <v>#REF!</v>
      </c>
      <c r="AS30" s="94" t="e">
        <f t="shared" si="7"/>
        <v>#REF!</v>
      </c>
      <c r="AT30" s="94" t="e">
        <f t="shared" si="7"/>
        <v>#REF!</v>
      </c>
      <c r="AU30" s="94" t="e">
        <f t="shared" si="7"/>
        <v>#REF!</v>
      </c>
      <c r="AV30" s="94" t="e">
        <f t="shared" si="7"/>
        <v>#REF!</v>
      </c>
      <c r="AW30" s="94" t="e">
        <f t="shared" si="7"/>
        <v>#REF!</v>
      </c>
      <c r="AX30" s="94" t="e">
        <f t="shared" si="7"/>
        <v>#REF!</v>
      </c>
      <c r="AY30" s="94" t="e">
        <f t="shared" si="7"/>
        <v>#REF!</v>
      </c>
      <c r="AZ30" s="94" t="e">
        <f t="shared" si="7"/>
        <v>#REF!</v>
      </c>
    </row>
    <row r="31" spans="1:52" s="50" customFormat="1" x14ac:dyDescent="0.2">
      <c r="A31" s="180">
        <v>2</v>
      </c>
      <c r="B31" s="94" t="e">
        <f t="shared" si="6"/>
        <v>#REF!</v>
      </c>
      <c r="C31" s="94" t="e">
        <f t="shared" ref="C31:AZ31" si="8">ROUNDUP(C11*0.9,)</f>
        <v>#REF!</v>
      </c>
      <c r="D31" s="94" t="e">
        <f t="shared" si="8"/>
        <v>#REF!</v>
      </c>
      <c r="E31" s="94" t="e">
        <f t="shared" si="8"/>
        <v>#REF!</v>
      </c>
      <c r="F31" s="94" t="e">
        <f t="shared" si="8"/>
        <v>#REF!</v>
      </c>
      <c r="G31" s="94" t="e">
        <f t="shared" si="8"/>
        <v>#REF!</v>
      </c>
      <c r="H31" s="94" t="e">
        <f t="shared" si="8"/>
        <v>#REF!</v>
      </c>
      <c r="I31" s="94" t="e">
        <f t="shared" si="8"/>
        <v>#REF!</v>
      </c>
      <c r="J31" s="94" t="e">
        <f t="shared" si="8"/>
        <v>#REF!</v>
      </c>
      <c r="K31" s="94" t="e">
        <f t="shared" si="8"/>
        <v>#REF!</v>
      </c>
      <c r="L31" s="94" t="e">
        <f t="shared" si="8"/>
        <v>#REF!</v>
      </c>
      <c r="M31" s="94" t="e">
        <f t="shared" si="8"/>
        <v>#REF!</v>
      </c>
      <c r="N31" s="94" t="e">
        <f t="shared" si="8"/>
        <v>#REF!</v>
      </c>
      <c r="O31" s="94" t="e">
        <f t="shared" si="8"/>
        <v>#REF!</v>
      </c>
      <c r="P31" s="94" t="e">
        <f t="shared" si="8"/>
        <v>#REF!</v>
      </c>
      <c r="Q31" s="94" t="e">
        <f t="shared" si="8"/>
        <v>#REF!</v>
      </c>
      <c r="R31" s="94" t="e">
        <f t="shared" si="8"/>
        <v>#REF!</v>
      </c>
      <c r="S31" s="94" t="e">
        <f t="shared" si="8"/>
        <v>#REF!</v>
      </c>
      <c r="T31" s="94" t="e">
        <f t="shared" si="8"/>
        <v>#REF!</v>
      </c>
      <c r="U31" s="94" t="e">
        <f t="shared" si="8"/>
        <v>#REF!</v>
      </c>
      <c r="V31" s="94" t="e">
        <f t="shared" si="8"/>
        <v>#REF!</v>
      </c>
      <c r="W31" s="94" t="e">
        <f t="shared" si="8"/>
        <v>#REF!</v>
      </c>
      <c r="X31" s="94" t="e">
        <f t="shared" si="8"/>
        <v>#REF!</v>
      </c>
      <c r="Y31" s="94" t="e">
        <f t="shared" si="8"/>
        <v>#REF!</v>
      </c>
      <c r="Z31" s="94" t="e">
        <f t="shared" si="8"/>
        <v>#REF!</v>
      </c>
      <c r="AA31" s="94" t="e">
        <f t="shared" si="8"/>
        <v>#REF!</v>
      </c>
      <c r="AB31" s="94" t="e">
        <f t="shared" si="8"/>
        <v>#REF!</v>
      </c>
      <c r="AC31" s="94" t="e">
        <f t="shared" si="8"/>
        <v>#REF!</v>
      </c>
      <c r="AD31" s="94" t="e">
        <f t="shared" si="8"/>
        <v>#REF!</v>
      </c>
      <c r="AE31" s="94" t="e">
        <f t="shared" si="8"/>
        <v>#REF!</v>
      </c>
      <c r="AF31" s="94" t="e">
        <f t="shared" si="8"/>
        <v>#REF!</v>
      </c>
      <c r="AG31" s="94" t="e">
        <f t="shared" si="8"/>
        <v>#REF!</v>
      </c>
      <c r="AH31" s="94" t="e">
        <f t="shared" si="8"/>
        <v>#REF!</v>
      </c>
      <c r="AI31" s="94" t="e">
        <f t="shared" si="8"/>
        <v>#REF!</v>
      </c>
      <c r="AJ31" s="94" t="e">
        <f t="shared" si="8"/>
        <v>#REF!</v>
      </c>
      <c r="AK31" s="94" t="e">
        <f t="shared" si="8"/>
        <v>#REF!</v>
      </c>
      <c r="AL31" s="94" t="e">
        <f t="shared" si="8"/>
        <v>#REF!</v>
      </c>
      <c r="AM31" s="94" t="e">
        <f t="shared" si="8"/>
        <v>#REF!</v>
      </c>
      <c r="AN31" s="94" t="e">
        <f t="shared" si="8"/>
        <v>#REF!</v>
      </c>
      <c r="AO31" s="94" t="e">
        <f t="shared" si="8"/>
        <v>#REF!</v>
      </c>
      <c r="AP31" s="94" t="e">
        <f t="shared" si="8"/>
        <v>#REF!</v>
      </c>
      <c r="AQ31" s="94" t="e">
        <f t="shared" si="8"/>
        <v>#REF!</v>
      </c>
      <c r="AR31" s="94" t="e">
        <f t="shared" si="8"/>
        <v>#REF!</v>
      </c>
      <c r="AS31" s="94" t="e">
        <f t="shared" si="8"/>
        <v>#REF!</v>
      </c>
      <c r="AT31" s="94" t="e">
        <f t="shared" si="8"/>
        <v>#REF!</v>
      </c>
      <c r="AU31" s="94" t="e">
        <f t="shared" si="8"/>
        <v>#REF!</v>
      </c>
      <c r="AV31" s="94" t="e">
        <f t="shared" si="8"/>
        <v>#REF!</v>
      </c>
      <c r="AW31" s="94" t="e">
        <f t="shared" si="8"/>
        <v>#REF!</v>
      </c>
      <c r="AX31" s="94" t="e">
        <f t="shared" si="8"/>
        <v>#REF!</v>
      </c>
      <c r="AY31" s="94" t="e">
        <f t="shared" si="8"/>
        <v>#REF!</v>
      </c>
      <c r="AZ31" s="94" t="e">
        <f t="shared" si="8"/>
        <v>#REF!</v>
      </c>
    </row>
    <row r="32" spans="1:52" s="50" customFormat="1" x14ac:dyDescent="0.2">
      <c r="A32" s="42" t="s">
        <v>84</v>
      </c>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row>
    <row r="33" spans="1:52" s="50" customFormat="1" x14ac:dyDescent="0.2">
      <c r="A33" s="88">
        <f>A27</f>
        <v>1</v>
      </c>
      <c r="B33" s="94" t="e">
        <f t="shared" ref="B33:B34" si="9">ROUNDUP(B13*0.9,)</f>
        <v>#REF!</v>
      </c>
      <c r="C33" s="94" t="e">
        <f t="shared" ref="C33:AZ33" si="10">ROUNDUP(C13*0.9,)</f>
        <v>#REF!</v>
      </c>
      <c r="D33" s="94" t="e">
        <f t="shared" si="10"/>
        <v>#REF!</v>
      </c>
      <c r="E33" s="94" t="e">
        <f t="shared" si="10"/>
        <v>#REF!</v>
      </c>
      <c r="F33" s="94" t="e">
        <f t="shared" si="10"/>
        <v>#REF!</v>
      </c>
      <c r="G33" s="94" t="e">
        <f t="shared" si="10"/>
        <v>#REF!</v>
      </c>
      <c r="H33" s="94" t="e">
        <f t="shared" si="10"/>
        <v>#REF!</v>
      </c>
      <c r="I33" s="94" t="e">
        <f t="shared" si="10"/>
        <v>#REF!</v>
      </c>
      <c r="J33" s="94" t="e">
        <f t="shared" si="10"/>
        <v>#REF!</v>
      </c>
      <c r="K33" s="94" t="e">
        <f t="shared" si="10"/>
        <v>#REF!</v>
      </c>
      <c r="L33" s="94" t="e">
        <f t="shared" si="10"/>
        <v>#REF!</v>
      </c>
      <c r="M33" s="94" t="e">
        <f t="shared" si="10"/>
        <v>#REF!</v>
      </c>
      <c r="N33" s="94" t="e">
        <f t="shared" si="10"/>
        <v>#REF!</v>
      </c>
      <c r="O33" s="94" t="e">
        <f t="shared" si="10"/>
        <v>#REF!</v>
      </c>
      <c r="P33" s="94" t="e">
        <f t="shared" si="10"/>
        <v>#REF!</v>
      </c>
      <c r="Q33" s="94" t="e">
        <f t="shared" si="10"/>
        <v>#REF!</v>
      </c>
      <c r="R33" s="94" t="e">
        <f t="shared" si="10"/>
        <v>#REF!</v>
      </c>
      <c r="S33" s="94" t="e">
        <f t="shared" si="10"/>
        <v>#REF!</v>
      </c>
      <c r="T33" s="94" t="e">
        <f t="shared" si="10"/>
        <v>#REF!</v>
      </c>
      <c r="U33" s="94" t="e">
        <f t="shared" si="10"/>
        <v>#REF!</v>
      </c>
      <c r="V33" s="94" t="e">
        <f t="shared" si="10"/>
        <v>#REF!</v>
      </c>
      <c r="W33" s="94" t="e">
        <f t="shared" si="10"/>
        <v>#REF!</v>
      </c>
      <c r="X33" s="94" t="e">
        <f t="shared" si="10"/>
        <v>#REF!</v>
      </c>
      <c r="Y33" s="94" t="e">
        <f t="shared" si="10"/>
        <v>#REF!</v>
      </c>
      <c r="Z33" s="94" t="e">
        <f t="shared" si="10"/>
        <v>#REF!</v>
      </c>
      <c r="AA33" s="94" t="e">
        <f t="shared" si="10"/>
        <v>#REF!</v>
      </c>
      <c r="AB33" s="94" t="e">
        <f t="shared" si="10"/>
        <v>#REF!</v>
      </c>
      <c r="AC33" s="94" t="e">
        <f t="shared" si="10"/>
        <v>#REF!</v>
      </c>
      <c r="AD33" s="94" t="e">
        <f t="shared" si="10"/>
        <v>#REF!</v>
      </c>
      <c r="AE33" s="94" t="e">
        <f t="shared" si="10"/>
        <v>#REF!</v>
      </c>
      <c r="AF33" s="94" t="e">
        <f t="shared" si="10"/>
        <v>#REF!</v>
      </c>
      <c r="AG33" s="94" t="e">
        <f t="shared" si="10"/>
        <v>#REF!</v>
      </c>
      <c r="AH33" s="94" t="e">
        <f t="shared" si="10"/>
        <v>#REF!</v>
      </c>
      <c r="AI33" s="94" t="e">
        <f t="shared" si="10"/>
        <v>#REF!</v>
      </c>
      <c r="AJ33" s="94" t="e">
        <f t="shared" si="10"/>
        <v>#REF!</v>
      </c>
      <c r="AK33" s="94" t="e">
        <f t="shared" si="10"/>
        <v>#REF!</v>
      </c>
      <c r="AL33" s="94" t="e">
        <f t="shared" si="10"/>
        <v>#REF!</v>
      </c>
      <c r="AM33" s="94" t="e">
        <f t="shared" si="10"/>
        <v>#REF!</v>
      </c>
      <c r="AN33" s="94" t="e">
        <f t="shared" si="10"/>
        <v>#REF!</v>
      </c>
      <c r="AO33" s="94" t="e">
        <f t="shared" si="10"/>
        <v>#REF!</v>
      </c>
      <c r="AP33" s="94" t="e">
        <f t="shared" si="10"/>
        <v>#REF!</v>
      </c>
      <c r="AQ33" s="94" t="e">
        <f t="shared" si="10"/>
        <v>#REF!</v>
      </c>
      <c r="AR33" s="94" t="e">
        <f t="shared" si="10"/>
        <v>#REF!</v>
      </c>
      <c r="AS33" s="94" t="e">
        <f t="shared" si="10"/>
        <v>#REF!</v>
      </c>
      <c r="AT33" s="94" t="e">
        <f t="shared" si="10"/>
        <v>#REF!</v>
      </c>
      <c r="AU33" s="94" t="e">
        <f t="shared" si="10"/>
        <v>#REF!</v>
      </c>
      <c r="AV33" s="94" t="e">
        <f t="shared" si="10"/>
        <v>#REF!</v>
      </c>
      <c r="AW33" s="94" t="e">
        <f t="shared" si="10"/>
        <v>#REF!</v>
      </c>
      <c r="AX33" s="94" t="e">
        <f t="shared" si="10"/>
        <v>#REF!</v>
      </c>
      <c r="AY33" s="94" t="e">
        <f t="shared" si="10"/>
        <v>#REF!</v>
      </c>
      <c r="AZ33" s="94" t="e">
        <f t="shared" si="10"/>
        <v>#REF!</v>
      </c>
    </row>
    <row r="34" spans="1:52" s="50" customFormat="1" x14ac:dyDescent="0.2">
      <c r="A34" s="88">
        <f>A28</f>
        <v>2</v>
      </c>
      <c r="B34" s="94" t="e">
        <f t="shared" si="9"/>
        <v>#REF!</v>
      </c>
      <c r="C34" s="94" t="e">
        <f t="shared" ref="C34:AZ34" si="11">ROUNDUP(C14*0.9,)</f>
        <v>#REF!</v>
      </c>
      <c r="D34" s="94" t="e">
        <f t="shared" si="11"/>
        <v>#REF!</v>
      </c>
      <c r="E34" s="94" t="e">
        <f t="shared" si="11"/>
        <v>#REF!</v>
      </c>
      <c r="F34" s="94" t="e">
        <f t="shared" si="11"/>
        <v>#REF!</v>
      </c>
      <c r="G34" s="94" t="e">
        <f t="shared" si="11"/>
        <v>#REF!</v>
      </c>
      <c r="H34" s="94" t="e">
        <f t="shared" si="11"/>
        <v>#REF!</v>
      </c>
      <c r="I34" s="94" t="e">
        <f t="shared" si="11"/>
        <v>#REF!</v>
      </c>
      <c r="J34" s="94" t="e">
        <f t="shared" si="11"/>
        <v>#REF!</v>
      </c>
      <c r="K34" s="94" t="e">
        <f t="shared" si="11"/>
        <v>#REF!</v>
      </c>
      <c r="L34" s="94" t="e">
        <f t="shared" si="11"/>
        <v>#REF!</v>
      </c>
      <c r="M34" s="94" t="e">
        <f t="shared" si="11"/>
        <v>#REF!</v>
      </c>
      <c r="N34" s="94" t="e">
        <f t="shared" si="11"/>
        <v>#REF!</v>
      </c>
      <c r="O34" s="94" t="e">
        <f t="shared" si="11"/>
        <v>#REF!</v>
      </c>
      <c r="P34" s="94" t="e">
        <f t="shared" si="11"/>
        <v>#REF!</v>
      </c>
      <c r="Q34" s="94" t="e">
        <f t="shared" si="11"/>
        <v>#REF!</v>
      </c>
      <c r="R34" s="94" t="e">
        <f t="shared" si="11"/>
        <v>#REF!</v>
      </c>
      <c r="S34" s="94" t="e">
        <f t="shared" si="11"/>
        <v>#REF!</v>
      </c>
      <c r="T34" s="94" t="e">
        <f t="shared" si="11"/>
        <v>#REF!</v>
      </c>
      <c r="U34" s="94" t="e">
        <f t="shared" si="11"/>
        <v>#REF!</v>
      </c>
      <c r="V34" s="94" t="e">
        <f t="shared" si="11"/>
        <v>#REF!</v>
      </c>
      <c r="W34" s="94" t="e">
        <f t="shared" si="11"/>
        <v>#REF!</v>
      </c>
      <c r="X34" s="94" t="e">
        <f t="shared" si="11"/>
        <v>#REF!</v>
      </c>
      <c r="Y34" s="94" t="e">
        <f t="shared" si="11"/>
        <v>#REF!</v>
      </c>
      <c r="Z34" s="94" t="e">
        <f t="shared" si="11"/>
        <v>#REF!</v>
      </c>
      <c r="AA34" s="94" t="e">
        <f t="shared" si="11"/>
        <v>#REF!</v>
      </c>
      <c r="AB34" s="94" t="e">
        <f t="shared" si="11"/>
        <v>#REF!</v>
      </c>
      <c r="AC34" s="94" t="e">
        <f t="shared" si="11"/>
        <v>#REF!</v>
      </c>
      <c r="AD34" s="94" t="e">
        <f t="shared" si="11"/>
        <v>#REF!</v>
      </c>
      <c r="AE34" s="94" t="e">
        <f t="shared" si="11"/>
        <v>#REF!</v>
      </c>
      <c r="AF34" s="94" t="e">
        <f t="shared" si="11"/>
        <v>#REF!</v>
      </c>
      <c r="AG34" s="94" t="e">
        <f t="shared" si="11"/>
        <v>#REF!</v>
      </c>
      <c r="AH34" s="94" t="e">
        <f t="shared" si="11"/>
        <v>#REF!</v>
      </c>
      <c r="AI34" s="94" t="e">
        <f t="shared" si="11"/>
        <v>#REF!</v>
      </c>
      <c r="AJ34" s="94" t="e">
        <f t="shared" si="11"/>
        <v>#REF!</v>
      </c>
      <c r="AK34" s="94" t="e">
        <f t="shared" si="11"/>
        <v>#REF!</v>
      </c>
      <c r="AL34" s="94" t="e">
        <f t="shared" si="11"/>
        <v>#REF!</v>
      </c>
      <c r="AM34" s="94" t="e">
        <f t="shared" si="11"/>
        <v>#REF!</v>
      </c>
      <c r="AN34" s="94" t="e">
        <f t="shared" si="11"/>
        <v>#REF!</v>
      </c>
      <c r="AO34" s="94" t="e">
        <f t="shared" si="11"/>
        <v>#REF!</v>
      </c>
      <c r="AP34" s="94" t="e">
        <f t="shared" si="11"/>
        <v>#REF!</v>
      </c>
      <c r="AQ34" s="94" t="e">
        <f t="shared" si="11"/>
        <v>#REF!</v>
      </c>
      <c r="AR34" s="94" t="e">
        <f t="shared" si="11"/>
        <v>#REF!</v>
      </c>
      <c r="AS34" s="94" t="e">
        <f t="shared" si="11"/>
        <v>#REF!</v>
      </c>
      <c r="AT34" s="94" t="e">
        <f t="shared" si="11"/>
        <v>#REF!</v>
      </c>
      <c r="AU34" s="94" t="e">
        <f t="shared" si="11"/>
        <v>#REF!</v>
      </c>
      <c r="AV34" s="94" t="e">
        <f t="shared" si="11"/>
        <v>#REF!</v>
      </c>
      <c r="AW34" s="94" t="e">
        <f t="shared" si="11"/>
        <v>#REF!</v>
      </c>
      <c r="AX34" s="94" t="e">
        <f t="shared" si="11"/>
        <v>#REF!</v>
      </c>
      <c r="AY34" s="94" t="e">
        <f t="shared" si="11"/>
        <v>#REF!</v>
      </c>
      <c r="AZ34" s="94" t="e">
        <f t="shared" si="11"/>
        <v>#REF!</v>
      </c>
    </row>
    <row r="35" spans="1:52" s="50" customFormat="1" x14ac:dyDescent="0.2">
      <c r="A35" s="42" t="s">
        <v>85</v>
      </c>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row>
    <row r="36" spans="1:52" s="50" customFormat="1" x14ac:dyDescent="0.2">
      <c r="A36" s="88">
        <f>A27</f>
        <v>1</v>
      </c>
      <c r="B36" s="94" t="e">
        <f t="shared" ref="B36:B37" si="12">ROUNDUP(B16*0.9,)</f>
        <v>#REF!</v>
      </c>
      <c r="C36" s="94" t="e">
        <f t="shared" ref="C36:AZ36" si="13">ROUNDUP(C16*0.9,)</f>
        <v>#REF!</v>
      </c>
      <c r="D36" s="94" t="e">
        <f t="shared" si="13"/>
        <v>#REF!</v>
      </c>
      <c r="E36" s="94" t="e">
        <f t="shared" si="13"/>
        <v>#REF!</v>
      </c>
      <c r="F36" s="94" t="e">
        <f t="shared" si="13"/>
        <v>#REF!</v>
      </c>
      <c r="G36" s="94" t="e">
        <f t="shared" si="13"/>
        <v>#REF!</v>
      </c>
      <c r="H36" s="94" t="e">
        <f t="shared" si="13"/>
        <v>#REF!</v>
      </c>
      <c r="I36" s="94" t="e">
        <f t="shared" si="13"/>
        <v>#REF!</v>
      </c>
      <c r="J36" s="94" t="e">
        <f t="shared" si="13"/>
        <v>#REF!</v>
      </c>
      <c r="K36" s="94" t="e">
        <f t="shared" si="13"/>
        <v>#REF!</v>
      </c>
      <c r="L36" s="94" t="e">
        <f t="shared" si="13"/>
        <v>#REF!</v>
      </c>
      <c r="M36" s="94" t="e">
        <f t="shared" si="13"/>
        <v>#REF!</v>
      </c>
      <c r="N36" s="94" t="e">
        <f t="shared" si="13"/>
        <v>#REF!</v>
      </c>
      <c r="O36" s="94" t="e">
        <f t="shared" si="13"/>
        <v>#REF!</v>
      </c>
      <c r="P36" s="94" t="e">
        <f t="shared" si="13"/>
        <v>#REF!</v>
      </c>
      <c r="Q36" s="94" t="e">
        <f t="shared" si="13"/>
        <v>#REF!</v>
      </c>
      <c r="R36" s="94" t="e">
        <f t="shared" si="13"/>
        <v>#REF!</v>
      </c>
      <c r="S36" s="94" t="e">
        <f t="shared" si="13"/>
        <v>#REF!</v>
      </c>
      <c r="T36" s="94" t="e">
        <f t="shared" si="13"/>
        <v>#REF!</v>
      </c>
      <c r="U36" s="94" t="e">
        <f t="shared" si="13"/>
        <v>#REF!</v>
      </c>
      <c r="V36" s="94" t="e">
        <f t="shared" si="13"/>
        <v>#REF!</v>
      </c>
      <c r="W36" s="94" t="e">
        <f t="shared" si="13"/>
        <v>#REF!</v>
      </c>
      <c r="X36" s="94" t="e">
        <f t="shared" si="13"/>
        <v>#REF!</v>
      </c>
      <c r="Y36" s="94" t="e">
        <f t="shared" si="13"/>
        <v>#REF!</v>
      </c>
      <c r="Z36" s="94" t="e">
        <f t="shared" si="13"/>
        <v>#REF!</v>
      </c>
      <c r="AA36" s="94" t="e">
        <f t="shared" si="13"/>
        <v>#REF!</v>
      </c>
      <c r="AB36" s="94" t="e">
        <f t="shared" si="13"/>
        <v>#REF!</v>
      </c>
      <c r="AC36" s="94" t="e">
        <f t="shared" si="13"/>
        <v>#REF!</v>
      </c>
      <c r="AD36" s="94" t="e">
        <f t="shared" si="13"/>
        <v>#REF!</v>
      </c>
      <c r="AE36" s="94" t="e">
        <f t="shared" si="13"/>
        <v>#REF!</v>
      </c>
      <c r="AF36" s="94" t="e">
        <f t="shared" si="13"/>
        <v>#REF!</v>
      </c>
      <c r="AG36" s="94" t="e">
        <f t="shared" si="13"/>
        <v>#REF!</v>
      </c>
      <c r="AH36" s="94" t="e">
        <f t="shared" si="13"/>
        <v>#REF!</v>
      </c>
      <c r="AI36" s="94" t="e">
        <f t="shared" si="13"/>
        <v>#REF!</v>
      </c>
      <c r="AJ36" s="94" t="e">
        <f t="shared" si="13"/>
        <v>#REF!</v>
      </c>
      <c r="AK36" s="94" t="e">
        <f t="shared" si="13"/>
        <v>#REF!</v>
      </c>
      <c r="AL36" s="94" t="e">
        <f t="shared" si="13"/>
        <v>#REF!</v>
      </c>
      <c r="AM36" s="94" t="e">
        <f t="shared" si="13"/>
        <v>#REF!</v>
      </c>
      <c r="AN36" s="94" t="e">
        <f t="shared" si="13"/>
        <v>#REF!</v>
      </c>
      <c r="AO36" s="94" t="e">
        <f t="shared" si="13"/>
        <v>#REF!</v>
      </c>
      <c r="AP36" s="94" t="e">
        <f t="shared" si="13"/>
        <v>#REF!</v>
      </c>
      <c r="AQ36" s="94" t="e">
        <f t="shared" si="13"/>
        <v>#REF!</v>
      </c>
      <c r="AR36" s="94" t="e">
        <f t="shared" si="13"/>
        <v>#REF!</v>
      </c>
      <c r="AS36" s="94" t="e">
        <f t="shared" si="13"/>
        <v>#REF!</v>
      </c>
      <c r="AT36" s="94" t="e">
        <f t="shared" si="13"/>
        <v>#REF!</v>
      </c>
      <c r="AU36" s="94" t="e">
        <f t="shared" si="13"/>
        <v>#REF!</v>
      </c>
      <c r="AV36" s="94" t="e">
        <f t="shared" si="13"/>
        <v>#REF!</v>
      </c>
      <c r="AW36" s="94" t="e">
        <f t="shared" si="13"/>
        <v>#REF!</v>
      </c>
      <c r="AX36" s="94" t="e">
        <f t="shared" si="13"/>
        <v>#REF!</v>
      </c>
      <c r="AY36" s="94" t="e">
        <f t="shared" si="13"/>
        <v>#REF!</v>
      </c>
      <c r="AZ36" s="94" t="e">
        <f t="shared" si="13"/>
        <v>#REF!</v>
      </c>
    </row>
    <row r="37" spans="1:52" s="50" customFormat="1" x14ac:dyDescent="0.2">
      <c r="A37" s="88">
        <f>A28</f>
        <v>2</v>
      </c>
      <c r="B37" s="94" t="e">
        <f t="shared" si="12"/>
        <v>#REF!</v>
      </c>
      <c r="C37" s="94" t="e">
        <f t="shared" ref="C37:AZ37" si="14">ROUNDUP(C17*0.9,)</f>
        <v>#REF!</v>
      </c>
      <c r="D37" s="94" t="e">
        <f t="shared" si="14"/>
        <v>#REF!</v>
      </c>
      <c r="E37" s="94" t="e">
        <f t="shared" si="14"/>
        <v>#REF!</v>
      </c>
      <c r="F37" s="94" t="e">
        <f t="shared" si="14"/>
        <v>#REF!</v>
      </c>
      <c r="G37" s="94" t="e">
        <f t="shared" si="14"/>
        <v>#REF!</v>
      </c>
      <c r="H37" s="94" t="e">
        <f t="shared" si="14"/>
        <v>#REF!</v>
      </c>
      <c r="I37" s="94" t="e">
        <f t="shared" si="14"/>
        <v>#REF!</v>
      </c>
      <c r="J37" s="94" t="e">
        <f t="shared" si="14"/>
        <v>#REF!</v>
      </c>
      <c r="K37" s="94" t="e">
        <f t="shared" si="14"/>
        <v>#REF!</v>
      </c>
      <c r="L37" s="94" t="e">
        <f t="shared" si="14"/>
        <v>#REF!</v>
      </c>
      <c r="M37" s="94" t="e">
        <f t="shared" si="14"/>
        <v>#REF!</v>
      </c>
      <c r="N37" s="94" t="e">
        <f t="shared" si="14"/>
        <v>#REF!</v>
      </c>
      <c r="O37" s="94" t="e">
        <f t="shared" si="14"/>
        <v>#REF!</v>
      </c>
      <c r="P37" s="94" t="e">
        <f t="shared" si="14"/>
        <v>#REF!</v>
      </c>
      <c r="Q37" s="94" t="e">
        <f t="shared" si="14"/>
        <v>#REF!</v>
      </c>
      <c r="R37" s="94" t="e">
        <f t="shared" si="14"/>
        <v>#REF!</v>
      </c>
      <c r="S37" s="94" t="e">
        <f t="shared" si="14"/>
        <v>#REF!</v>
      </c>
      <c r="T37" s="94" t="e">
        <f t="shared" si="14"/>
        <v>#REF!</v>
      </c>
      <c r="U37" s="94" t="e">
        <f t="shared" si="14"/>
        <v>#REF!</v>
      </c>
      <c r="V37" s="94" t="e">
        <f t="shared" si="14"/>
        <v>#REF!</v>
      </c>
      <c r="W37" s="94" t="e">
        <f t="shared" si="14"/>
        <v>#REF!</v>
      </c>
      <c r="X37" s="94" t="e">
        <f t="shared" si="14"/>
        <v>#REF!</v>
      </c>
      <c r="Y37" s="94" t="e">
        <f t="shared" si="14"/>
        <v>#REF!</v>
      </c>
      <c r="Z37" s="94" t="e">
        <f t="shared" si="14"/>
        <v>#REF!</v>
      </c>
      <c r="AA37" s="94" t="e">
        <f t="shared" si="14"/>
        <v>#REF!</v>
      </c>
      <c r="AB37" s="94" t="e">
        <f t="shared" si="14"/>
        <v>#REF!</v>
      </c>
      <c r="AC37" s="94" t="e">
        <f t="shared" si="14"/>
        <v>#REF!</v>
      </c>
      <c r="AD37" s="94" t="e">
        <f t="shared" si="14"/>
        <v>#REF!</v>
      </c>
      <c r="AE37" s="94" t="e">
        <f t="shared" si="14"/>
        <v>#REF!</v>
      </c>
      <c r="AF37" s="94" t="e">
        <f t="shared" si="14"/>
        <v>#REF!</v>
      </c>
      <c r="AG37" s="94" t="e">
        <f t="shared" si="14"/>
        <v>#REF!</v>
      </c>
      <c r="AH37" s="94" t="e">
        <f t="shared" si="14"/>
        <v>#REF!</v>
      </c>
      <c r="AI37" s="94" t="e">
        <f t="shared" si="14"/>
        <v>#REF!</v>
      </c>
      <c r="AJ37" s="94" t="e">
        <f t="shared" si="14"/>
        <v>#REF!</v>
      </c>
      <c r="AK37" s="94" t="e">
        <f t="shared" si="14"/>
        <v>#REF!</v>
      </c>
      <c r="AL37" s="94" t="e">
        <f t="shared" si="14"/>
        <v>#REF!</v>
      </c>
      <c r="AM37" s="94" t="e">
        <f t="shared" si="14"/>
        <v>#REF!</v>
      </c>
      <c r="AN37" s="94" t="e">
        <f t="shared" si="14"/>
        <v>#REF!</v>
      </c>
      <c r="AO37" s="94" t="e">
        <f t="shared" si="14"/>
        <v>#REF!</v>
      </c>
      <c r="AP37" s="94" t="e">
        <f t="shared" si="14"/>
        <v>#REF!</v>
      </c>
      <c r="AQ37" s="94" t="e">
        <f t="shared" si="14"/>
        <v>#REF!</v>
      </c>
      <c r="AR37" s="94" t="e">
        <f t="shared" si="14"/>
        <v>#REF!</v>
      </c>
      <c r="AS37" s="94" t="e">
        <f t="shared" si="14"/>
        <v>#REF!</v>
      </c>
      <c r="AT37" s="94" t="e">
        <f t="shared" si="14"/>
        <v>#REF!</v>
      </c>
      <c r="AU37" s="94" t="e">
        <f t="shared" si="14"/>
        <v>#REF!</v>
      </c>
      <c r="AV37" s="94" t="e">
        <f t="shared" si="14"/>
        <v>#REF!</v>
      </c>
      <c r="AW37" s="94" t="e">
        <f t="shared" si="14"/>
        <v>#REF!</v>
      </c>
      <c r="AX37" s="94" t="e">
        <f t="shared" si="14"/>
        <v>#REF!</v>
      </c>
      <c r="AY37" s="94" t="e">
        <f t="shared" si="14"/>
        <v>#REF!</v>
      </c>
      <c r="AZ37" s="94" t="e">
        <f t="shared" si="14"/>
        <v>#REF!</v>
      </c>
    </row>
    <row r="38" spans="1:52" s="50" customFormat="1" x14ac:dyDescent="0.2">
      <c r="A38" s="42" t="s">
        <v>86</v>
      </c>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row>
    <row r="39" spans="1:52" s="50" customFormat="1" x14ac:dyDescent="0.2">
      <c r="A39" s="88">
        <f>A27</f>
        <v>1</v>
      </c>
      <c r="B39" s="94" t="e">
        <f t="shared" ref="B39:B40" si="15">ROUNDUP(B19*0.9,)</f>
        <v>#REF!</v>
      </c>
      <c r="C39" s="94" t="e">
        <f t="shared" ref="C39:AZ39" si="16">ROUNDUP(C19*0.9,)</f>
        <v>#REF!</v>
      </c>
      <c r="D39" s="94" t="e">
        <f t="shared" si="16"/>
        <v>#REF!</v>
      </c>
      <c r="E39" s="94" t="e">
        <f t="shared" si="16"/>
        <v>#REF!</v>
      </c>
      <c r="F39" s="94" t="e">
        <f t="shared" si="16"/>
        <v>#REF!</v>
      </c>
      <c r="G39" s="94" t="e">
        <f t="shared" si="16"/>
        <v>#REF!</v>
      </c>
      <c r="H39" s="94" t="e">
        <f t="shared" si="16"/>
        <v>#REF!</v>
      </c>
      <c r="I39" s="94" t="e">
        <f t="shared" si="16"/>
        <v>#REF!</v>
      </c>
      <c r="J39" s="94" t="e">
        <f t="shared" si="16"/>
        <v>#REF!</v>
      </c>
      <c r="K39" s="94" t="e">
        <f t="shared" si="16"/>
        <v>#REF!</v>
      </c>
      <c r="L39" s="94" t="e">
        <f t="shared" si="16"/>
        <v>#REF!</v>
      </c>
      <c r="M39" s="94" t="e">
        <f t="shared" si="16"/>
        <v>#REF!</v>
      </c>
      <c r="N39" s="94" t="e">
        <f t="shared" si="16"/>
        <v>#REF!</v>
      </c>
      <c r="O39" s="94" t="e">
        <f t="shared" si="16"/>
        <v>#REF!</v>
      </c>
      <c r="P39" s="94" t="e">
        <f t="shared" si="16"/>
        <v>#REF!</v>
      </c>
      <c r="Q39" s="94" t="e">
        <f t="shared" si="16"/>
        <v>#REF!</v>
      </c>
      <c r="R39" s="94" t="e">
        <f t="shared" si="16"/>
        <v>#REF!</v>
      </c>
      <c r="S39" s="94" t="e">
        <f t="shared" si="16"/>
        <v>#REF!</v>
      </c>
      <c r="T39" s="94" t="e">
        <f t="shared" si="16"/>
        <v>#REF!</v>
      </c>
      <c r="U39" s="94" t="e">
        <f t="shared" si="16"/>
        <v>#REF!</v>
      </c>
      <c r="V39" s="94" t="e">
        <f t="shared" si="16"/>
        <v>#REF!</v>
      </c>
      <c r="W39" s="94" t="e">
        <f t="shared" si="16"/>
        <v>#REF!</v>
      </c>
      <c r="X39" s="94" t="e">
        <f t="shared" si="16"/>
        <v>#REF!</v>
      </c>
      <c r="Y39" s="94" t="e">
        <f t="shared" si="16"/>
        <v>#REF!</v>
      </c>
      <c r="Z39" s="94" t="e">
        <f t="shared" si="16"/>
        <v>#REF!</v>
      </c>
      <c r="AA39" s="94" t="e">
        <f t="shared" si="16"/>
        <v>#REF!</v>
      </c>
      <c r="AB39" s="94" t="e">
        <f t="shared" si="16"/>
        <v>#REF!</v>
      </c>
      <c r="AC39" s="94" t="e">
        <f t="shared" si="16"/>
        <v>#REF!</v>
      </c>
      <c r="AD39" s="94" t="e">
        <f t="shared" si="16"/>
        <v>#REF!</v>
      </c>
      <c r="AE39" s="94" t="e">
        <f t="shared" si="16"/>
        <v>#REF!</v>
      </c>
      <c r="AF39" s="94" t="e">
        <f t="shared" si="16"/>
        <v>#REF!</v>
      </c>
      <c r="AG39" s="94" t="e">
        <f t="shared" si="16"/>
        <v>#REF!</v>
      </c>
      <c r="AH39" s="94" t="e">
        <f t="shared" si="16"/>
        <v>#REF!</v>
      </c>
      <c r="AI39" s="94" t="e">
        <f t="shared" si="16"/>
        <v>#REF!</v>
      </c>
      <c r="AJ39" s="94" t="e">
        <f t="shared" si="16"/>
        <v>#REF!</v>
      </c>
      <c r="AK39" s="94" t="e">
        <f t="shared" si="16"/>
        <v>#REF!</v>
      </c>
      <c r="AL39" s="94" t="e">
        <f t="shared" si="16"/>
        <v>#REF!</v>
      </c>
      <c r="AM39" s="94" t="e">
        <f t="shared" si="16"/>
        <v>#REF!</v>
      </c>
      <c r="AN39" s="94" t="e">
        <f t="shared" si="16"/>
        <v>#REF!</v>
      </c>
      <c r="AO39" s="94" t="e">
        <f t="shared" si="16"/>
        <v>#REF!</v>
      </c>
      <c r="AP39" s="94" t="e">
        <f t="shared" si="16"/>
        <v>#REF!</v>
      </c>
      <c r="AQ39" s="94" t="e">
        <f t="shared" si="16"/>
        <v>#REF!</v>
      </c>
      <c r="AR39" s="94" t="e">
        <f t="shared" si="16"/>
        <v>#REF!</v>
      </c>
      <c r="AS39" s="94" t="e">
        <f t="shared" si="16"/>
        <v>#REF!</v>
      </c>
      <c r="AT39" s="94" t="e">
        <f t="shared" si="16"/>
        <v>#REF!</v>
      </c>
      <c r="AU39" s="94" t="e">
        <f t="shared" si="16"/>
        <v>#REF!</v>
      </c>
      <c r="AV39" s="94" t="e">
        <f t="shared" si="16"/>
        <v>#REF!</v>
      </c>
      <c r="AW39" s="94" t="e">
        <f t="shared" si="16"/>
        <v>#REF!</v>
      </c>
      <c r="AX39" s="94" t="e">
        <f t="shared" si="16"/>
        <v>#REF!</v>
      </c>
      <c r="AY39" s="94" t="e">
        <f t="shared" si="16"/>
        <v>#REF!</v>
      </c>
      <c r="AZ39" s="94" t="e">
        <f t="shared" si="16"/>
        <v>#REF!</v>
      </c>
    </row>
    <row r="40" spans="1:52" s="50" customFormat="1" x14ac:dyDescent="0.2">
      <c r="A40" s="88">
        <f>A28</f>
        <v>2</v>
      </c>
      <c r="B40" s="94" t="e">
        <f t="shared" si="15"/>
        <v>#REF!</v>
      </c>
      <c r="C40" s="94" t="e">
        <f t="shared" ref="C40:AZ40" si="17">ROUNDUP(C20*0.9,)</f>
        <v>#REF!</v>
      </c>
      <c r="D40" s="94" t="e">
        <f t="shared" si="17"/>
        <v>#REF!</v>
      </c>
      <c r="E40" s="94" t="e">
        <f t="shared" si="17"/>
        <v>#REF!</v>
      </c>
      <c r="F40" s="94" t="e">
        <f t="shared" si="17"/>
        <v>#REF!</v>
      </c>
      <c r="G40" s="94" t="e">
        <f t="shared" si="17"/>
        <v>#REF!</v>
      </c>
      <c r="H40" s="94" t="e">
        <f t="shared" si="17"/>
        <v>#REF!</v>
      </c>
      <c r="I40" s="94" t="e">
        <f t="shared" si="17"/>
        <v>#REF!</v>
      </c>
      <c r="J40" s="94" t="e">
        <f t="shared" si="17"/>
        <v>#REF!</v>
      </c>
      <c r="K40" s="94" t="e">
        <f t="shared" si="17"/>
        <v>#REF!</v>
      </c>
      <c r="L40" s="94" t="e">
        <f t="shared" si="17"/>
        <v>#REF!</v>
      </c>
      <c r="M40" s="94" t="e">
        <f t="shared" si="17"/>
        <v>#REF!</v>
      </c>
      <c r="N40" s="94" t="e">
        <f t="shared" si="17"/>
        <v>#REF!</v>
      </c>
      <c r="O40" s="94" t="e">
        <f t="shared" si="17"/>
        <v>#REF!</v>
      </c>
      <c r="P40" s="94" t="e">
        <f t="shared" si="17"/>
        <v>#REF!</v>
      </c>
      <c r="Q40" s="94" t="e">
        <f t="shared" si="17"/>
        <v>#REF!</v>
      </c>
      <c r="R40" s="94" t="e">
        <f t="shared" si="17"/>
        <v>#REF!</v>
      </c>
      <c r="S40" s="94" t="e">
        <f t="shared" si="17"/>
        <v>#REF!</v>
      </c>
      <c r="T40" s="94" t="e">
        <f t="shared" si="17"/>
        <v>#REF!</v>
      </c>
      <c r="U40" s="94" t="e">
        <f t="shared" si="17"/>
        <v>#REF!</v>
      </c>
      <c r="V40" s="94" t="e">
        <f t="shared" si="17"/>
        <v>#REF!</v>
      </c>
      <c r="W40" s="94" t="e">
        <f t="shared" si="17"/>
        <v>#REF!</v>
      </c>
      <c r="X40" s="94" t="e">
        <f t="shared" si="17"/>
        <v>#REF!</v>
      </c>
      <c r="Y40" s="94" t="e">
        <f t="shared" si="17"/>
        <v>#REF!</v>
      </c>
      <c r="Z40" s="94" t="e">
        <f t="shared" si="17"/>
        <v>#REF!</v>
      </c>
      <c r="AA40" s="94" t="e">
        <f t="shared" si="17"/>
        <v>#REF!</v>
      </c>
      <c r="AB40" s="94" t="e">
        <f t="shared" si="17"/>
        <v>#REF!</v>
      </c>
      <c r="AC40" s="94" t="e">
        <f t="shared" si="17"/>
        <v>#REF!</v>
      </c>
      <c r="AD40" s="94" t="e">
        <f t="shared" si="17"/>
        <v>#REF!</v>
      </c>
      <c r="AE40" s="94" t="e">
        <f t="shared" si="17"/>
        <v>#REF!</v>
      </c>
      <c r="AF40" s="94" t="e">
        <f t="shared" si="17"/>
        <v>#REF!</v>
      </c>
      <c r="AG40" s="94" t="e">
        <f t="shared" si="17"/>
        <v>#REF!</v>
      </c>
      <c r="AH40" s="94" t="e">
        <f t="shared" si="17"/>
        <v>#REF!</v>
      </c>
      <c r="AI40" s="94" t="e">
        <f t="shared" si="17"/>
        <v>#REF!</v>
      </c>
      <c r="AJ40" s="94" t="e">
        <f t="shared" si="17"/>
        <v>#REF!</v>
      </c>
      <c r="AK40" s="94" t="e">
        <f t="shared" si="17"/>
        <v>#REF!</v>
      </c>
      <c r="AL40" s="94" t="e">
        <f t="shared" si="17"/>
        <v>#REF!</v>
      </c>
      <c r="AM40" s="94" t="e">
        <f t="shared" si="17"/>
        <v>#REF!</v>
      </c>
      <c r="AN40" s="94" t="e">
        <f t="shared" si="17"/>
        <v>#REF!</v>
      </c>
      <c r="AO40" s="94" t="e">
        <f t="shared" si="17"/>
        <v>#REF!</v>
      </c>
      <c r="AP40" s="94" t="e">
        <f t="shared" si="17"/>
        <v>#REF!</v>
      </c>
      <c r="AQ40" s="94" t="e">
        <f t="shared" si="17"/>
        <v>#REF!</v>
      </c>
      <c r="AR40" s="94" t="e">
        <f t="shared" si="17"/>
        <v>#REF!</v>
      </c>
      <c r="AS40" s="94" t="e">
        <f t="shared" si="17"/>
        <v>#REF!</v>
      </c>
      <c r="AT40" s="94" t="e">
        <f t="shared" si="17"/>
        <v>#REF!</v>
      </c>
      <c r="AU40" s="94" t="e">
        <f t="shared" si="17"/>
        <v>#REF!</v>
      </c>
      <c r="AV40" s="94" t="e">
        <f t="shared" si="17"/>
        <v>#REF!</v>
      </c>
      <c r="AW40" s="94" t="e">
        <f t="shared" si="17"/>
        <v>#REF!</v>
      </c>
      <c r="AX40" s="94" t="e">
        <f t="shared" si="17"/>
        <v>#REF!</v>
      </c>
      <c r="AY40" s="94" t="e">
        <f t="shared" si="17"/>
        <v>#REF!</v>
      </c>
      <c r="AZ40" s="94" t="e">
        <f t="shared" si="17"/>
        <v>#REF!</v>
      </c>
    </row>
    <row r="41" spans="1:52" s="50" customFormat="1" x14ac:dyDescent="0.2">
      <c r="A41" s="42" t="s">
        <v>87</v>
      </c>
      <c r="B41" s="94"/>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row>
    <row r="42" spans="1:52" s="50" customFormat="1" x14ac:dyDescent="0.2">
      <c r="A42" s="88" t="s">
        <v>88</v>
      </c>
      <c r="B42" s="42" t="e">
        <f t="shared" ref="B42" si="18">ROUNDUP(B22*0.9,)</f>
        <v>#REF!</v>
      </c>
      <c r="C42" s="42" t="e">
        <f t="shared" ref="C42:AZ42" si="19">ROUNDUP(C22*0.9,)</f>
        <v>#REF!</v>
      </c>
      <c r="D42" s="42" t="e">
        <f t="shared" si="19"/>
        <v>#REF!</v>
      </c>
      <c r="E42" s="42" t="e">
        <f t="shared" si="19"/>
        <v>#REF!</v>
      </c>
      <c r="F42" s="42" t="e">
        <f t="shared" si="19"/>
        <v>#REF!</v>
      </c>
      <c r="G42" s="42" t="e">
        <f t="shared" si="19"/>
        <v>#REF!</v>
      </c>
      <c r="H42" s="42" t="e">
        <f t="shared" si="19"/>
        <v>#REF!</v>
      </c>
      <c r="I42" s="42" t="e">
        <f t="shared" si="19"/>
        <v>#REF!</v>
      </c>
      <c r="J42" s="42" t="e">
        <f t="shared" si="19"/>
        <v>#REF!</v>
      </c>
      <c r="K42" s="42" t="e">
        <f t="shared" si="19"/>
        <v>#REF!</v>
      </c>
      <c r="L42" s="42" t="e">
        <f t="shared" si="19"/>
        <v>#REF!</v>
      </c>
      <c r="M42" s="42" t="e">
        <f t="shared" si="19"/>
        <v>#REF!</v>
      </c>
      <c r="N42" s="42" t="e">
        <f t="shared" si="19"/>
        <v>#REF!</v>
      </c>
      <c r="O42" s="42" t="e">
        <f t="shared" si="19"/>
        <v>#REF!</v>
      </c>
      <c r="P42" s="42" t="e">
        <f t="shared" si="19"/>
        <v>#REF!</v>
      </c>
      <c r="Q42" s="42" t="e">
        <f t="shared" si="19"/>
        <v>#REF!</v>
      </c>
      <c r="R42" s="42" t="e">
        <f t="shared" si="19"/>
        <v>#REF!</v>
      </c>
      <c r="S42" s="42" t="e">
        <f t="shared" si="19"/>
        <v>#REF!</v>
      </c>
      <c r="T42" s="42" t="e">
        <f t="shared" si="19"/>
        <v>#REF!</v>
      </c>
      <c r="U42" s="42" t="e">
        <f t="shared" si="19"/>
        <v>#REF!</v>
      </c>
      <c r="V42" s="42" t="e">
        <f t="shared" si="19"/>
        <v>#REF!</v>
      </c>
      <c r="W42" s="42" t="e">
        <f t="shared" si="19"/>
        <v>#REF!</v>
      </c>
      <c r="X42" s="42" t="e">
        <f t="shared" si="19"/>
        <v>#REF!</v>
      </c>
      <c r="Y42" s="42" t="e">
        <f t="shared" si="19"/>
        <v>#REF!</v>
      </c>
      <c r="Z42" s="42" t="e">
        <f t="shared" si="19"/>
        <v>#REF!</v>
      </c>
      <c r="AA42" s="42" t="e">
        <f t="shared" si="19"/>
        <v>#REF!</v>
      </c>
      <c r="AB42" s="42" t="e">
        <f t="shared" si="19"/>
        <v>#REF!</v>
      </c>
      <c r="AC42" s="42" t="e">
        <f t="shared" si="19"/>
        <v>#REF!</v>
      </c>
      <c r="AD42" s="42" t="e">
        <f t="shared" si="19"/>
        <v>#REF!</v>
      </c>
      <c r="AE42" s="42" t="e">
        <f t="shared" si="19"/>
        <v>#REF!</v>
      </c>
      <c r="AF42" s="42" t="e">
        <f t="shared" si="19"/>
        <v>#REF!</v>
      </c>
      <c r="AG42" s="42" t="e">
        <f t="shared" si="19"/>
        <v>#REF!</v>
      </c>
      <c r="AH42" s="42" t="e">
        <f t="shared" si="19"/>
        <v>#REF!</v>
      </c>
      <c r="AI42" s="42" t="e">
        <f t="shared" si="19"/>
        <v>#REF!</v>
      </c>
      <c r="AJ42" s="42" t="e">
        <f t="shared" si="19"/>
        <v>#REF!</v>
      </c>
      <c r="AK42" s="42" t="e">
        <f t="shared" si="19"/>
        <v>#REF!</v>
      </c>
      <c r="AL42" s="42" t="e">
        <f t="shared" si="19"/>
        <v>#REF!</v>
      </c>
      <c r="AM42" s="42" t="e">
        <f t="shared" si="19"/>
        <v>#REF!</v>
      </c>
      <c r="AN42" s="42" t="e">
        <f t="shared" si="19"/>
        <v>#REF!</v>
      </c>
      <c r="AO42" s="42" t="e">
        <f t="shared" si="19"/>
        <v>#REF!</v>
      </c>
      <c r="AP42" s="42" t="e">
        <f t="shared" si="19"/>
        <v>#REF!</v>
      </c>
      <c r="AQ42" s="42" t="e">
        <f t="shared" si="19"/>
        <v>#REF!</v>
      </c>
      <c r="AR42" s="42" t="e">
        <f t="shared" si="19"/>
        <v>#REF!</v>
      </c>
      <c r="AS42" s="42" t="e">
        <f t="shared" si="19"/>
        <v>#REF!</v>
      </c>
      <c r="AT42" s="42" t="e">
        <f t="shared" si="19"/>
        <v>#REF!</v>
      </c>
      <c r="AU42" s="42" t="e">
        <f t="shared" si="19"/>
        <v>#REF!</v>
      </c>
      <c r="AV42" s="42" t="e">
        <f t="shared" si="19"/>
        <v>#REF!</v>
      </c>
      <c r="AW42" s="42" t="e">
        <f t="shared" si="19"/>
        <v>#REF!</v>
      </c>
      <c r="AX42" s="42" t="e">
        <f t="shared" si="19"/>
        <v>#REF!</v>
      </c>
      <c r="AY42" s="42" t="e">
        <f t="shared" si="19"/>
        <v>#REF!</v>
      </c>
      <c r="AZ42" s="42" t="e">
        <f t="shared" si="19"/>
        <v>#REF!</v>
      </c>
    </row>
    <row r="43" spans="1:52" s="50" customFormat="1" x14ac:dyDescent="0.2">
      <c r="A43" s="100"/>
    </row>
    <row r="44" spans="1:52" s="50" customFormat="1" ht="12.75" thickBot="1" x14ac:dyDescent="0.25">
      <c r="A44" s="100"/>
    </row>
    <row r="45" spans="1:52" s="50" customFormat="1" ht="12.75" thickBot="1" x14ac:dyDescent="0.25">
      <c r="A45" s="104" t="s">
        <v>66</v>
      </c>
    </row>
    <row r="46" spans="1:52" x14ac:dyDescent="0.2">
      <c r="A46" s="63" t="s">
        <v>78</v>
      </c>
    </row>
    <row r="47" spans="1:52" ht="9" hidden="1" customHeight="1" x14ac:dyDescent="0.2">
      <c r="A47" s="43" t="s">
        <v>67</v>
      </c>
    </row>
    <row r="48" spans="1:52" ht="10.7" customHeight="1" x14ac:dyDescent="0.2">
      <c r="A48" s="43" t="s">
        <v>89</v>
      </c>
    </row>
    <row r="49" spans="1:1" x14ac:dyDescent="0.2">
      <c r="A49" s="43" t="s">
        <v>68</v>
      </c>
    </row>
    <row r="50" spans="1:1" ht="13.35" customHeight="1" x14ac:dyDescent="0.2">
      <c r="A50" s="43" t="s">
        <v>69</v>
      </c>
    </row>
    <row r="51" spans="1:1" ht="13.35" customHeight="1" x14ac:dyDescent="0.2">
      <c r="A51" s="159" t="s">
        <v>162</v>
      </c>
    </row>
    <row r="52" spans="1:1" ht="12.6" customHeight="1" thickBot="1" x14ac:dyDescent="0.25">
      <c r="A52" s="3"/>
    </row>
    <row r="53" spans="1:1" ht="13.35" customHeight="1" thickBot="1" x14ac:dyDescent="0.25">
      <c r="A53" s="105" t="s">
        <v>71</v>
      </c>
    </row>
    <row r="54" spans="1:1" ht="11.45" customHeight="1" x14ac:dyDescent="0.2">
      <c r="A54" s="127" t="s">
        <v>236</v>
      </c>
    </row>
    <row r="55" spans="1:1" ht="12.75" thickBot="1" x14ac:dyDescent="0.25">
      <c r="A55" s="3"/>
    </row>
    <row r="56" spans="1:1" ht="12.75" thickBot="1" x14ac:dyDescent="0.25">
      <c r="A56" s="107" t="s">
        <v>70</v>
      </c>
    </row>
    <row r="57" spans="1:1" ht="48" x14ac:dyDescent="0.2">
      <c r="A57" s="70" t="s">
        <v>92</v>
      </c>
    </row>
    <row r="58" spans="1:1" ht="12.75" x14ac:dyDescent="0.2">
      <c r="A58"/>
    </row>
  </sheetData>
  <mergeCells count="1">
    <mergeCell ref="A1:A2"/>
  </mergeCell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Z58"/>
  <sheetViews>
    <sheetView topLeftCell="A16" zoomScaleNormal="100" workbookViewId="0">
      <pane xSplit="1" topLeftCell="B1" activePane="topRight" state="frozen"/>
      <selection pane="topRight" activeCell="B24" sqref="B24:AZ25"/>
    </sheetView>
  </sheetViews>
  <sheetFormatPr defaultColWidth="9" defaultRowHeight="12" x14ac:dyDescent="0.2"/>
  <cols>
    <col min="1" max="1" width="84.5703125" style="48" customWidth="1"/>
    <col min="2" max="16384" width="9" style="48"/>
  </cols>
  <sheetData>
    <row r="1" spans="1:52" s="51" customFormat="1" ht="12" customHeight="1" x14ac:dyDescent="0.2">
      <c r="A1" s="230" t="s">
        <v>82</v>
      </c>
    </row>
    <row r="2" spans="1:52" s="51" customFormat="1" ht="12" customHeight="1" x14ac:dyDescent="0.2">
      <c r="A2" s="230"/>
    </row>
    <row r="3" spans="1:52" s="51" customFormat="1" ht="11.1" customHeight="1" x14ac:dyDescent="0.2">
      <c r="A3" s="97" t="s">
        <v>217</v>
      </c>
    </row>
    <row r="4" spans="1:52" s="52" customFormat="1" ht="32.1" customHeight="1" x14ac:dyDescent="0.2">
      <c r="A4" s="98" t="s">
        <v>64</v>
      </c>
      <c r="B4" s="136" t="e">
        <f>'C завтраками| Bed and breakfast'!#REF!</f>
        <v>#REF!</v>
      </c>
      <c r="C4" s="136" t="e">
        <f>'C завтраками| Bed and breakfast'!#REF!</f>
        <v>#REF!</v>
      </c>
      <c r="D4" s="136" t="e">
        <f>'C завтраками| Bed and breakfast'!#REF!</f>
        <v>#REF!</v>
      </c>
      <c r="E4" s="136" t="e">
        <f>'C завтраками| Bed and breakfast'!#REF!</f>
        <v>#REF!</v>
      </c>
      <c r="F4" s="136" t="e">
        <f>'C завтраками| Bed and breakfast'!#REF!</f>
        <v>#REF!</v>
      </c>
      <c r="G4" s="136" t="e">
        <f>'C завтраками| Bed and breakfast'!#REF!</f>
        <v>#REF!</v>
      </c>
      <c r="H4" s="136" t="e">
        <f>'C завтраками| Bed and breakfast'!#REF!</f>
        <v>#REF!</v>
      </c>
      <c r="I4" s="136" t="e">
        <f>'C завтраками| Bed and breakfast'!#REF!</f>
        <v>#REF!</v>
      </c>
      <c r="J4" s="136" t="e">
        <f>'C завтраками| Bed and breakfast'!#REF!</f>
        <v>#REF!</v>
      </c>
      <c r="K4" s="136" t="e">
        <f>'C завтраками| Bed and breakfast'!#REF!</f>
        <v>#REF!</v>
      </c>
      <c r="L4" s="136" t="e">
        <f>'C завтраками| Bed and breakfast'!#REF!</f>
        <v>#REF!</v>
      </c>
      <c r="M4" s="136" t="e">
        <f>'C завтраками| Bed and breakfast'!#REF!</f>
        <v>#REF!</v>
      </c>
      <c r="N4" s="136" t="e">
        <f>'C завтраками| Bed and breakfast'!#REF!</f>
        <v>#REF!</v>
      </c>
      <c r="O4" s="136" t="e">
        <f>'C завтраками| Bed and breakfast'!#REF!</f>
        <v>#REF!</v>
      </c>
      <c r="P4" s="136" t="e">
        <f>'C завтраками| Bed and breakfast'!#REF!</f>
        <v>#REF!</v>
      </c>
      <c r="Q4" s="136" t="e">
        <f>'C завтраками| Bed and breakfast'!#REF!</f>
        <v>#REF!</v>
      </c>
      <c r="R4" s="136" t="e">
        <f>'C завтраками| Bed and breakfast'!#REF!</f>
        <v>#REF!</v>
      </c>
      <c r="S4" s="136" t="e">
        <f>'C завтраками| Bed and breakfast'!#REF!</f>
        <v>#REF!</v>
      </c>
      <c r="T4" s="136" t="e">
        <f>'C завтраками| Bed and breakfast'!#REF!</f>
        <v>#REF!</v>
      </c>
      <c r="U4" s="136" t="e">
        <f>'C завтраками| Bed and breakfast'!#REF!</f>
        <v>#REF!</v>
      </c>
      <c r="V4" s="136" t="e">
        <f>'C завтраками| Bed and breakfast'!#REF!</f>
        <v>#REF!</v>
      </c>
      <c r="W4" s="136" t="e">
        <f>'C завтраками| Bed and breakfast'!#REF!</f>
        <v>#REF!</v>
      </c>
      <c r="X4" s="136" t="e">
        <f>'C завтраками| Bed and breakfast'!#REF!</f>
        <v>#REF!</v>
      </c>
      <c r="Y4" s="136" t="e">
        <f>'C завтраками| Bed and breakfast'!#REF!</f>
        <v>#REF!</v>
      </c>
      <c r="Z4" s="136" t="e">
        <f>'C завтраками| Bed and breakfast'!#REF!</f>
        <v>#REF!</v>
      </c>
      <c r="AA4" s="136" t="e">
        <f>'C завтраками| Bed and breakfast'!#REF!</f>
        <v>#REF!</v>
      </c>
      <c r="AB4" s="136" t="e">
        <f>'C завтраками| Bed and breakfast'!#REF!</f>
        <v>#REF!</v>
      </c>
      <c r="AC4" s="136" t="e">
        <f>'C завтраками| Bed and breakfast'!#REF!</f>
        <v>#REF!</v>
      </c>
      <c r="AD4" s="136" t="e">
        <f>'C завтраками| Bed and breakfast'!#REF!</f>
        <v>#REF!</v>
      </c>
      <c r="AE4" s="136" t="e">
        <f>'C завтраками| Bed and breakfast'!#REF!</f>
        <v>#REF!</v>
      </c>
      <c r="AF4" s="136" t="e">
        <f>'C завтраками| Bed and breakfast'!#REF!</f>
        <v>#REF!</v>
      </c>
      <c r="AG4" s="136" t="e">
        <f>'C завтраками| Bed and breakfast'!#REF!</f>
        <v>#REF!</v>
      </c>
      <c r="AH4" s="136" t="e">
        <f>'C завтраками| Bed and breakfast'!#REF!</f>
        <v>#REF!</v>
      </c>
      <c r="AI4" s="136" t="e">
        <f>'C завтраками| Bed and breakfast'!#REF!</f>
        <v>#REF!</v>
      </c>
      <c r="AJ4" s="136" t="e">
        <f>'C завтраками| Bed and breakfast'!#REF!</f>
        <v>#REF!</v>
      </c>
      <c r="AK4" s="136" t="e">
        <f>'C завтраками| Bed and breakfast'!#REF!</f>
        <v>#REF!</v>
      </c>
      <c r="AL4" s="136" t="e">
        <f>'C завтраками| Bed and breakfast'!#REF!</f>
        <v>#REF!</v>
      </c>
      <c r="AM4" s="136" t="e">
        <f>'C завтраками| Bed and breakfast'!#REF!</f>
        <v>#REF!</v>
      </c>
      <c r="AN4" s="136" t="e">
        <f>'C завтраками| Bed and breakfast'!#REF!</f>
        <v>#REF!</v>
      </c>
      <c r="AO4" s="136" t="e">
        <f>'C завтраками| Bed and breakfast'!#REF!</f>
        <v>#REF!</v>
      </c>
      <c r="AP4" s="136" t="e">
        <f>'C завтраками| Bed and breakfast'!#REF!</f>
        <v>#REF!</v>
      </c>
      <c r="AQ4" s="136" t="e">
        <f>'C завтраками| Bed and breakfast'!#REF!</f>
        <v>#REF!</v>
      </c>
      <c r="AR4" s="136" t="e">
        <f>'C завтраками| Bed and breakfast'!#REF!</f>
        <v>#REF!</v>
      </c>
      <c r="AS4" s="136" t="e">
        <f>'C завтраками| Bed and breakfast'!#REF!</f>
        <v>#REF!</v>
      </c>
      <c r="AT4" s="136" t="e">
        <f>'C завтраками| Bed and breakfast'!#REF!</f>
        <v>#REF!</v>
      </c>
      <c r="AU4" s="136" t="e">
        <f>'C завтраками| Bed and breakfast'!#REF!</f>
        <v>#REF!</v>
      </c>
      <c r="AV4" s="136" t="e">
        <f>'C завтраками| Bed and breakfast'!#REF!</f>
        <v>#REF!</v>
      </c>
      <c r="AW4" s="136" t="e">
        <f>'C завтраками| Bed and breakfast'!#REF!</f>
        <v>#REF!</v>
      </c>
      <c r="AX4" s="136" t="e">
        <f>'C завтраками| Bed and breakfast'!#REF!</f>
        <v>#REF!</v>
      </c>
      <c r="AY4" s="136" t="e">
        <f>'C завтраками| Bed and breakfast'!#REF!</f>
        <v>#REF!</v>
      </c>
      <c r="AZ4" s="136" t="e">
        <f>'C завтраками| Bed and breakfast'!#REF!</f>
        <v>#REF!</v>
      </c>
    </row>
    <row r="5" spans="1:52" s="53" customFormat="1" ht="21.95" customHeight="1" x14ac:dyDescent="0.2">
      <c r="A5" s="98"/>
      <c r="B5" s="136" t="e">
        <f>'C завтраками| Bed and breakfast'!#REF!</f>
        <v>#REF!</v>
      </c>
      <c r="C5" s="136" t="e">
        <f>'C завтраками| Bed and breakfast'!#REF!</f>
        <v>#REF!</v>
      </c>
      <c r="D5" s="136" t="e">
        <f>'C завтраками| Bed and breakfast'!#REF!</f>
        <v>#REF!</v>
      </c>
      <c r="E5" s="136" t="e">
        <f>'C завтраками| Bed and breakfast'!#REF!</f>
        <v>#REF!</v>
      </c>
      <c r="F5" s="136" t="e">
        <f>'C завтраками| Bed and breakfast'!#REF!</f>
        <v>#REF!</v>
      </c>
      <c r="G5" s="136" t="e">
        <f>'C завтраками| Bed and breakfast'!#REF!</f>
        <v>#REF!</v>
      </c>
      <c r="H5" s="136" t="e">
        <f>'C завтраками| Bed and breakfast'!#REF!</f>
        <v>#REF!</v>
      </c>
      <c r="I5" s="136" t="e">
        <f>'C завтраками| Bed and breakfast'!#REF!</f>
        <v>#REF!</v>
      </c>
      <c r="J5" s="136" t="e">
        <f>'C завтраками| Bed and breakfast'!#REF!</f>
        <v>#REF!</v>
      </c>
      <c r="K5" s="136" t="e">
        <f>'C завтраками| Bed and breakfast'!#REF!</f>
        <v>#REF!</v>
      </c>
      <c r="L5" s="136" t="e">
        <f>'C завтраками| Bed and breakfast'!#REF!</f>
        <v>#REF!</v>
      </c>
      <c r="M5" s="136" t="e">
        <f>'C завтраками| Bed and breakfast'!#REF!</f>
        <v>#REF!</v>
      </c>
      <c r="N5" s="136" t="e">
        <f>'C завтраками| Bed and breakfast'!#REF!</f>
        <v>#REF!</v>
      </c>
      <c r="O5" s="136" t="e">
        <f>'C завтраками| Bed and breakfast'!#REF!</f>
        <v>#REF!</v>
      </c>
      <c r="P5" s="136" t="e">
        <f>'C завтраками| Bed and breakfast'!#REF!</f>
        <v>#REF!</v>
      </c>
      <c r="Q5" s="136" t="e">
        <f>'C завтраками| Bed and breakfast'!#REF!</f>
        <v>#REF!</v>
      </c>
      <c r="R5" s="136" t="e">
        <f>'C завтраками| Bed and breakfast'!#REF!</f>
        <v>#REF!</v>
      </c>
      <c r="S5" s="136" t="e">
        <f>'C завтраками| Bed and breakfast'!#REF!</f>
        <v>#REF!</v>
      </c>
      <c r="T5" s="136" t="e">
        <f>'C завтраками| Bed and breakfast'!#REF!</f>
        <v>#REF!</v>
      </c>
      <c r="U5" s="136" t="e">
        <f>'C завтраками| Bed and breakfast'!#REF!</f>
        <v>#REF!</v>
      </c>
      <c r="V5" s="136" t="e">
        <f>'C завтраками| Bed and breakfast'!#REF!</f>
        <v>#REF!</v>
      </c>
      <c r="W5" s="136" t="e">
        <f>'C завтраками| Bed and breakfast'!#REF!</f>
        <v>#REF!</v>
      </c>
      <c r="X5" s="136" t="e">
        <f>'C завтраками| Bed and breakfast'!#REF!</f>
        <v>#REF!</v>
      </c>
      <c r="Y5" s="136" t="e">
        <f>'C завтраками| Bed and breakfast'!#REF!</f>
        <v>#REF!</v>
      </c>
      <c r="Z5" s="136" t="e">
        <f>'C завтраками| Bed and breakfast'!#REF!</f>
        <v>#REF!</v>
      </c>
      <c r="AA5" s="136" t="e">
        <f>'C завтраками| Bed and breakfast'!#REF!</f>
        <v>#REF!</v>
      </c>
      <c r="AB5" s="136" t="e">
        <f>'C завтраками| Bed and breakfast'!#REF!</f>
        <v>#REF!</v>
      </c>
      <c r="AC5" s="136" t="e">
        <f>'C завтраками| Bed and breakfast'!#REF!</f>
        <v>#REF!</v>
      </c>
      <c r="AD5" s="136" t="e">
        <f>'C завтраками| Bed and breakfast'!#REF!</f>
        <v>#REF!</v>
      </c>
      <c r="AE5" s="136" t="e">
        <f>'C завтраками| Bed and breakfast'!#REF!</f>
        <v>#REF!</v>
      </c>
      <c r="AF5" s="136" t="e">
        <f>'C завтраками| Bed and breakfast'!#REF!</f>
        <v>#REF!</v>
      </c>
      <c r="AG5" s="136" t="e">
        <f>'C завтраками| Bed and breakfast'!#REF!</f>
        <v>#REF!</v>
      </c>
      <c r="AH5" s="136" t="e">
        <f>'C завтраками| Bed and breakfast'!#REF!</f>
        <v>#REF!</v>
      </c>
      <c r="AI5" s="136" t="e">
        <f>'C завтраками| Bed and breakfast'!#REF!</f>
        <v>#REF!</v>
      </c>
      <c r="AJ5" s="136" t="e">
        <f>'C завтраками| Bed and breakfast'!#REF!</f>
        <v>#REF!</v>
      </c>
      <c r="AK5" s="136" t="e">
        <f>'C завтраками| Bed and breakfast'!#REF!</f>
        <v>#REF!</v>
      </c>
      <c r="AL5" s="136" t="e">
        <f>'C завтраками| Bed and breakfast'!#REF!</f>
        <v>#REF!</v>
      </c>
      <c r="AM5" s="136" t="e">
        <f>'C завтраками| Bed and breakfast'!#REF!</f>
        <v>#REF!</v>
      </c>
      <c r="AN5" s="136" t="e">
        <f>'C завтраками| Bed and breakfast'!#REF!</f>
        <v>#REF!</v>
      </c>
      <c r="AO5" s="136" t="e">
        <f>'C завтраками| Bed and breakfast'!#REF!</f>
        <v>#REF!</v>
      </c>
      <c r="AP5" s="136" t="e">
        <f>'C завтраками| Bed and breakfast'!#REF!</f>
        <v>#REF!</v>
      </c>
      <c r="AQ5" s="136" t="e">
        <f>'C завтраками| Bed and breakfast'!#REF!</f>
        <v>#REF!</v>
      </c>
      <c r="AR5" s="136" t="e">
        <f>'C завтраками| Bed and breakfast'!#REF!</f>
        <v>#REF!</v>
      </c>
      <c r="AS5" s="136" t="e">
        <f>'C завтраками| Bed and breakfast'!#REF!</f>
        <v>#REF!</v>
      </c>
      <c r="AT5" s="136" t="e">
        <f>'C завтраками| Bed and breakfast'!#REF!</f>
        <v>#REF!</v>
      </c>
      <c r="AU5" s="136" t="e">
        <f>'C завтраками| Bed and breakfast'!#REF!</f>
        <v>#REF!</v>
      </c>
      <c r="AV5" s="136" t="e">
        <f>'C завтраками| Bed and breakfast'!#REF!</f>
        <v>#REF!</v>
      </c>
      <c r="AW5" s="136" t="e">
        <f>'C завтраками| Bed and breakfast'!#REF!</f>
        <v>#REF!</v>
      </c>
      <c r="AX5" s="136" t="e">
        <f>'C завтраками| Bed and breakfast'!#REF!</f>
        <v>#REF!</v>
      </c>
      <c r="AY5" s="136" t="e">
        <f>'C завтраками| Bed and breakfast'!#REF!</f>
        <v>#REF!</v>
      </c>
      <c r="AZ5" s="136" t="e">
        <f>'C завтраками| Bed and breakfast'!#REF!</f>
        <v>#REF!</v>
      </c>
    </row>
    <row r="6" spans="1:52" s="53" customFormat="1" x14ac:dyDescent="0.2">
      <c r="A6" s="42" t="s">
        <v>83</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row>
    <row r="7" spans="1:52" s="53" customFormat="1" x14ac:dyDescent="0.2">
      <c r="A7" s="88">
        <v>1</v>
      </c>
      <c r="B7" s="42" t="e">
        <f>'C завтраками| Bed and breakfast'!#REF!*0.85</f>
        <v>#REF!</v>
      </c>
      <c r="C7" s="42" t="e">
        <f>'C завтраками| Bed and breakfast'!#REF!*0.85</f>
        <v>#REF!</v>
      </c>
      <c r="D7" s="42" t="e">
        <f>'C завтраками| Bed and breakfast'!#REF!*0.85</f>
        <v>#REF!</v>
      </c>
      <c r="E7" s="42" t="e">
        <f>'C завтраками| Bed and breakfast'!#REF!*0.85</f>
        <v>#REF!</v>
      </c>
      <c r="F7" s="42" t="e">
        <f>'C завтраками| Bed and breakfast'!#REF!*0.85</f>
        <v>#REF!</v>
      </c>
      <c r="G7" s="42" t="e">
        <f>'C завтраками| Bed and breakfast'!#REF!*0.85</f>
        <v>#REF!</v>
      </c>
      <c r="H7" s="42" t="e">
        <f>'C завтраками| Bed and breakfast'!#REF!*0.85</f>
        <v>#REF!</v>
      </c>
      <c r="I7" s="42" t="e">
        <f>'C завтраками| Bed and breakfast'!#REF!*0.85</f>
        <v>#REF!</v>
      </c>
      <c r="J7" s="42" t="e">
        <f>'C завтраками| Bed and breakfast'!#REF!*0.85</f>
        <v>#REF!</v>
      </c>
      <c r="K7" s="42" t="e">
        <f>'C завтраками| Bed and breakfast'!#REF!*0.85</f>
        <v>#REF!</v>
      </c>
      <c r="L7" s="42" t="e">
        <f>'C завтраками| Bed and breakfast'!#REF!*0.85</f>
        <v>#REF!</v>
      </c>
      <c r="M7" s="42" t="e">
        <f>'C завтраками| Bed and breakfast'!#REF!*0.85</f>
        <v>#REF!</v>
      </c>
      <c r="N7" s="42" t="e">
        <f>'C завтраками| Bed and breakfast'!#REF!*0.85</f>
        <v>#REF!</v>
      </c>
      <c r="O7" s="42" t="e">
        <f>'C завтраками| Bed and breakfast'!#REF!*0.85</f>
        <v>#REF!</v>
      </c>
      <c r="P7" s="42" t="e">
        <f>'C завтраками| Bed and breakfast'!#REF!*0.85</f>
        <v>#REF!</v>
      </c>
      <c r="Q7" s="42" t="e">
        <f>'C завтраками| Bed and breakfast'!#REF!*0.85</f>
        <v>#REF!</v>
      </c>
      <c r="R7" s="42" t="e">
        <f>'C завтраками| Bed and breakfast'!#REF!*0.85</f>
        <v>#REF!</v>
      </c>
      <c r="S7" s="42" t="e">
        <f>'C завтраками| Bed and breakfast'!#REF!*0.85</f>
        <v>#REF!</v>
      </c>
      <c r="T7" s="42" t="e">
        <f>'C завтраками| Bed and breakfast'!#REF!*0.85</f>
        <v>#REF!</v>
      </c>
      <c r="U7" s="42" t="e">
        <f>'C завтраками| Bed and breakfast'!#REF!*0.85</f>
        <v>#REF!</v>
      </c>
      <c r="V7" s="42" t="e">
        <f>'C завтраками| Bed and breakfast'!#REF!*0.85</f>
        <v>#REF!</v>
      </c>
      <c r="W7" s="42" t="e">
        <f>'C завтраками| Bed and breakfast'!#REF!*0.85</f>
        <v>#REF!</v>
      </c>
      <c r="X7" s="42" t="e">
        <f>'C завтраками| Bed and breakfast'!#REF!*0.85</f>
        <v>#REF!</v>
      </c>
      <c r="Y7" s="42" t="e">
        <f>'C завтраками| Bed and breakfast'!#REF!*0.85</f>
        <v>#REF!</v>
      </c>
      <c r="Z7" s="42" t="e">
        <f>'C завтраками| Bed and breakfast'!#REF!*0.85</f>
        <v>#REF!</v>
      </c>
      <c r="AA7" s="42" t="e">
        <f>'C завтраками| Bed and breakfast'!#REF!*0.85</f>
        <v>#REF!</v>
      </c>
      <c r="AB7" s="42" t="e">
        <f>'C завтраками| Bed and breakfast'!#REF!*0.85</f>
        <v>#REF!</v>
      </c>
      <c r="AC7" s="42" t="e">
        <f>'C завтраками| Bed and breakfast'!#REF!*0.85</f>
        <v>#REF!</v>
      </c>
      <c r="AD7" s="42" t="e">
        <f>'C завтраками| Bed and breakfast'!#REF!*0.85</f>
        <v>#REF!</v>
      </c>
      <c r="AE7" s="42" t="e">
        <f>'C завтраками| Bed and breakfast'!#REF!*0.85</f>
        <v>#REF!</v>
      </c>
      <c r="AF7" s="42" t="e">
        <f>'C завтраками| Bed and breakfast'!#REF!*0.85</f>
        <v>#REF!</v>
      </c>
      <c r="AG7" s="42" t="e">
        <f>'C завтраками| Bed and breakfast'!#REF!*0.85</f>
        <v>#REF!</v>
      </c>
      <c r="AH7" s="42" t="e">
        <f>'C завтраками| Bed and breakfast'!#REF!*0.85</f>
        <v>#REF!</v>
      </c>
      <c r="AI7" s="42" t="e">
        <f>'C завтраками| Bed and breakfast'!#REF!*0.85</f>
        <v>#REF!</v>
      </c>
      <c r="AJ7" s="42" t="e">
        <f>'C завтраками| Bed and breakfast'!#REF!*0.85</f>
        <v>#REF!</v>
      </c>
      <c r="AK7" s="42" t="e">
        <f>'C завтраками| Bed and breakfast'!#REF!*0.85</f>
        <v>#REF!</v>
      </c>
      <c r="AL7" s="42" t="e">
        <f>'C завтраками| Bed and breakfast'!#REF!*0.85</f>
        <v>#REF!</v>
      </c>
      <c r="AM7" s="42" t="e">
        <f>'C завтраками| Bed and breakfast'!#REF!*0.85</f>
        <v>#REF!</v>
      </c>
      <c r="AN7" s="42" t="e">
        <f>'C завтраками| Bed and breakfast'!#REF!*0.85</f>
        <v>#REF!</v>
      </c>
      <c r="AO7" s="42" t="e">
        <f>'C завтраками| Bed and breakfast'!#REF!*0.85</f>
        <v>#REF!</v>
      </c>
      <c r="AP7" s="42" t="e">
        <f>'C завтраками| Bed and breakfast'!#REF!*0.85</f>
        <v>#REF!</v>
      </c>
      <c r="AQ7" s="42" t="e">
        <f>'C завтраками| Bed and breakfast'!#REF!*0.85</f>
        <v>#REF!</v>
      </c>
      <c r="AR7" s="42" t="e">
        <f>'C завтраками| Bed and breakfast'!#REF!*0.85</f>
        <v>#REF!</v>
      </c>
      <c r="AS7" s="42" t="e">
        <f>'C завтраками| Bed and breakfast'!#REF!*0.85</f>
        <v>#REF!</v>
      </c>
      <c r="AT7" s="42" t="e">
        <f>'C завтраками| Bed and breakfast'!#REF!*0.85</f>
        <v>#REF!</v>
      </c>
      <c r="AU7" s="42" t="e">
        <f>'C завтраками| Bed and breakfast'!#REF!*0.85</f>
        <v>#REF!</v>
      </c>
      <c r="AV7" s="42" t="e">
        <f>'C завтраками| Bed and breakfast'!#REF!*0.85</f>
        <v>#REF!</v>
      </c>
      <c r="AW7" s="42" t="e">
        <f>'C завтраками| Bed and breakfast'!#REF!*0.85</f>
        <v>#REF!</v>
      </c>
      <c r="AX7" s="42" t="e">
        <f>'C завтраками| Bed and breakfast'!#REF!*0.85</f>
        <v>#REF!</v>
      </c>
      <c r="AY7" s="42" t="e">
        <f>'C завтраками| Bed and breakfast'!#REF!*0.85</f>
        <v>#REF!</v>
      </c>
      <c r="AZ7" s="42" t="e">
        <f>'C завтраками| Bed and breakfast'!#REF!*0.85</f>
        <v>#REF!</v>
      </c>
    </row>
    <row r="8" spans="1:52" s="53" customFormat="1" x14ac:dyDescent="0.2">
      <c r="A8" s="88">
        <v>2</v>
      </c>
      <c r="B8" s="42" t="e">
        <f>'C завтраками| Bed and breakfast'!#REF!*0.85</f>
        <v>#REF!</v>
      </c>
      <c r="C8" s="42" t="e">
        <f>'C завтраками| Bed and breakfast'!#REF!*0.85</f>
        <v>#REF!</v>
      </c>
      <c r="D8" s="42" t="e">
        <f>'C завтраками| Bed and breakfast'!#REF!*0.85</f>
        <v>#REF!</v>
      </c>
      <c r="E8" s="42" t="e">
        <f>'C завтраками| Bed and breakfast'!#REF!*0.85</f>
        <v>#REF!</v>
      </c>
      <c r="F8" s="42" t="e">
        <f>'C завтраками| Bed and breakfast'!#REF!*0.85</f>
        <v>#REF!</v>
      </c>
      <c r="G8" s="42" t="e">
        <f>'C завтраками| Bed and breakfast'!#REF!*0.85</f>
        <v>#REF!</v>
      </c>
      <c r="H8" s="42" t="e">
        <f>'C завтраками| Bed and breakfast'!#REF!*0.85</f>
        <v>#REF!</v>
      </c>
      <c r="I8" s="42" t="e">
        <f>'C завтраками| Bed and breakfast'!#REF!*0.85</f>
        <v>#REF!</v>
      </c>
      <c r="J8" s="42" t="e">
        <f>'C завтраками| Bed and breakfast'!#REF!*0.85</f>
        <v>#REF!</v>
      </c>
      <c r="K8" s="42" t="e">
        <f>'C завтраками| Bed and breakfast'!#REF!*0.85</f>
        <v>#REF!</v>
      </c>
      <c r="L8" s="42" t="e">
        <f>'C завтраками| Bed and breakfast'!#REF!*0.85</f>
        <v>#REF!</v>
      </c>
      <c r="M8" s="42" t="e">
        <f>'C завтраками| Bed and breakfast'!#REF!*0.85</f>
        <v>#REF!</v>
      </c>
      <c r="N8" s="42" t="e">
        <f>'C завтраками| Bed and breakfast'!#REF!*0.85</f>
        <v>#REF!</v>
      </c>
      <c r="O8" s="42" t="e">
        <f>'C завтраками| Bed and breakfast'!#REF!*0.85</f>
        <v>#REF!</v>
      </c>
      <c r="P8" s="42" t="e">
        <f>'C завтраками| Bed and breakfast'!#REF!*0.85</f>
        <v>#REF!</v>
      </c>
      <c r="Q8" s="42" t="e">
        <f>'C завтраками| Bed and breakfast'!#REF!*0.85</f>
        <v>#REF!</v>
      </c>
      <c r="R8" s="42" t="e">
        <f>'C завтраками| Bed and breakfast'!#REF!*0.85</f>
        <v>#REF!</v>
      </c>
      <c r="S8" s="42" t="e">
        <f>'C завтраками| Bed and breakfast'!#REF!*0.85</f>
        <v>#REF!</v>
      </c>
      <c r="T8" s="42" t="e">
        <f>'C завтраками| Bed and breakfast'!#REF!*0.85</f>
        <v>#REF!</v>
      </c>
      <c r="U8" s="42" t="e">
        <f>'C завтраками| Bed and breakfast'!#REF!*0.85</f>
        <v>#REF!</v>
      </c>
      <c r="V8" s="42" t="e">
        <f>'C завтраками| Bed and breakfast'!#REF!*0.85</f>
        <v>#REF!</v>
      </c>
      <c r="W8" s="42" t="e">
        <f>'C завтраками| Bed and breakfast'!#REF!*0.85</f>
        <v>#REF!</v>
      </c>
      <c r="X8" s="42" t="e">
        <f>'C завтраками| Bed and breakfast'!#REF!*0.85</f>
        <v>#REF!</v>
      </c>
      <c r="Y8" s="42" t="e">
        <f>'C завтраками| Bed and breakfast'!#REF!*0.85</f>
        <v>#REF!</v>
      </c>
      <c r="Z8" s="42" t="e">
        <f>'C завтраками| Bed and breakfast'!#REF!*0.85</f>
        <v>#REF!</v>
      </c>
      <c r="AA8" s="42" t="e">
        <f>'C завтраками| Bed and breakfast'!#REF!*0.85</f>
        <v>#REF!</v>
      </c>
      <c r="AB8" s="42" t="e">
        <f>'C завтраками| Bed and breakfast'!#REF!*0.85</f>
        <v>#REF!</v>
      </c>
      <c r="AC8" s="42" t="e">
        <f>'C завтраками| Bed and breakfast'!#REF!*0.85</f>
        <v>#REF!</v>
      </c>
      <c r="AD8" s="42" t="e">
        <f>'C завтраками| Bed and breakfast'!#REF!*0.85</f>
        <v>#REF!</v>
      </c>
      <c r="AE8" s="42" t="e">
        <f>'C завтраками| Bed and breakfast'!#REF!*0.85</f>
        <v>#REF!</v>
      </c>
      <c r="AF8" s="42" t="e">
        <f>'C завтраками| Bed and breakfast'!#REF!*0.85</f>
        <v>#REF!</v>
      </c>
      <c r="AG8" s="42" t="e">
        <f>'C завтраками| Bed and breakfast'!#REF!*0.85</f>
        <v>#REF!</v>
      </c>
      <c r="AH8" s="42" t="e">
        <f>'C завтраками| Bed and breakfast'!#REF!*0.85</f>
        <v>#REF!</v>
      </c>
      <c r="AI8" s="42" t="e">
        <f>'C завтраками| Bed and breakfast'!#REF!*0.85</f>
        <v>#REF!</v>
      </c>
      <c r="AJ8" s="42" t="e">
        <f>'C завтраками| Bed and breakfast'!#REF!*0.85</f>
        <v>#REF!</v>
      </c>
      <c r="AK8" s="42" t="e">
        <f>'C завтраками| Bed and breakfast'!#REF!*0.85</f>
        <v>#REF!</v>
      </c>
      <c r="AL8" s="42" t="e">
        <f>'C завтраками| Bed and breakfast'!#REF!*0.85</f>
        <v>#REF!</v>
      </c>
      <c r="AM8" s="42" t="e">
        <f>'C завтраками| Bed and breakfast'!#REF!*0.85</f>
        <v>#REF!</v>
      </c>
      <c r="AN8" s="42" t="e">
        <f>'C завтраками| Bed and breakfast'!#REF!*0.85</f>
        <v>#REF!</v>
      </c>
      <c r="AO8" s="42" t="e">
        <f>'C завтраками| Bed and breakfast'!#REF!*0.85</f>
        <v>#REF!</v>
      </c>
      <c r="AP8" s="42" t="e">
        <f>'C завтраками| Bed and breakfast'!#REF!*0.85</f>
        <v>#REF!</v>
      </c>
      <c r="AQ8" s="42" t="e">
        <f>'C завтраками| Bed and breakfast'!#REF!*0.85</f>
        <v>#REF!</v>
      </c>
      <c r="AR8" s="42" t="e">
        <f>'C завтраками| Bed and breakfast'!#REF!*0.85</f>
        <v>#REF!</v>
      </c>
      <c r="AS8" s="42" t="e">
        <f>'C завтраками| Bed and breakfast'!#REF!*0.85</f>
        <v>#REF!</v>
      </c>
      <c r="AT8" s="42" t="e">
        <f>'C завтраками| Bed and breakfast'!#REF!*0.85</f>
        <v>#REF!</v>
      </c>
      <c r="AU8" s="42" t="e">
        <f>'C завтраками| Bed and breakfast'!#REF!*0.85</f>
        <v>#REF!</v>
      </c>
      <c r="AV8" s="42" t="e">
        <f>'C завтраками| Bed and breakfast'!#REF!*0.85</f>
        <v>#REF!</v>
      </c>
      <c r="AW8" s="42" t="e">
        <f>'C завтраками| Bed and breakfast'!#REF!*0.85</f>
        <v>#REF!</v>
      </c>
      <c r="AX8" s="42" t="e">
        <f>'C завтраками| Bed and breakfast'!#REF!*0.85</f>
        <v>#REF!</v>
      </c>
      <c r="AY8" s="42" t="e">
        <f>'C завтраками| Bed and breakfast'!#REF!*0.85</f>
        <v>#REF!</v>
      </c>
      <c r="AZ8" s="42" t="e">
        <f>'C завтраками| Bed and breakfast'!#REF!*0.85</f>
        <v>#REF!</v>
      </c>
    </row>
    <row r="9" spans="1:52" s="53" customFormat="1" x14ac:dyDescent="0.2">
      <c r="A9" s="42" t="s">
        <v>234</v>
      </c>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row>
    <row r="10" spans="1:52" s="53" customFormat="1" x14ac:dyDescent="0.2">
      <c r="A10" s="180">
        <v>1</v>
      </c>
      <c r="B10" s="42" t="e">
        <f>'C завтраками| Bed and breakfast'!#REF!*0.85</f>
        <v>#REF!</v>
      </c>
      <c r="C10" s="42" t="e">
        <f>'C завтраками| Bed and breakfast'!#REF!*0.85</f>
        <v>#REF!</v>
      </c>
      <c r="D10" s="42" t="e">
        <f>'C завтраками| Bed and breakfast'!#REF!*0.85</f>
        <v>#REF!</v>
      </c>
      <c r="E10" s="42" t="e">
        <f>'C завтраками| Bed and breakfast'!#REF!*0.85</f>
        <v>#REF!</v>
      </c>
      <c r="F10" s="42" t="e">
        <f>'C завтраками| Bed and breakfast'!#REF!*0.85</f>
        <v>#REF!</v>
      </c>
      <c r="G10" s="42" t="e">
        <f>'C завтраками| Bed and breakfast'!#REF!*0.85</f>
        <v>#REF!</v>
      </c>
      <c r="H10" s="42" t="e">
        <f>'C завтраками| Bed and breakfast'!#REF!*0.85</f>
        <v>#REF!</v>
      </c>
      <c r="I10" s="42" t="e">
        <f>'C завтраками| Bed and breakfast'!#REF!*0.85</f>
        <v>#REF!</v>
      </c>
      <c r="J10" s="42" t="e">
        <f>'C завтраками| Bed and breakfast'!#REF!*0.85</f>
        <v>#REF!</v>
      </c>
      <c r="K10" s="42" t="e">
        <f>'C завтраками| Bed and breakfast'!#REF!*0.85</f>
        <v>#REF!</v>
      </c>
      <c r="L10" s="42" t="e">
        <f>'C завтраками| Bed and breakfast'!#REF!*0.85</f>
        <v>#REF!</v>
      </c>
      <c r="M10" s="42" t="e">
        <f>'C завтраками| Bed and breakfast'!#REF!*0.85</f>
        <v>#REF!</v>
      </c>
      <c r="N10" s="42" t="e">
        <f>'C завтраками| Bed and breakfast'!#REF!*0.85</f>
        <v>#REF!</v>
      </c>
      <c r="O10" s="42" t="e">
        <f>'C завтраками| Bed and breakfast'!#REF!*0.85</f>
        <v>#REF!</v>
      </c>
      <c r="P10" s="42" t="e">
        <f>'C завтраками| Bed and breakfast'!#REF!*0.85</f>
        <v>#REF!</v>
      </c>
      <c r="Q10" s="42" t="e">
        <f>'C завтраками| Bed and breakfast'!#REF!*0.85</f>
        <v>#REF!</v>
      </c>
      <c r="R10" s="42" t="e">
        <f>'C завтраками| Bed and breakfast'!#REF!*0.85</f>
        <v>#REF!</v>
      </c>
      <c r="S10" s="42" t="e">
        <f>'C завтраками| Bed and breakfast'!#REF!*0.85</f>
        <v>#REF!</v>
      </c>
      <c r="T10" s="42" t="e">
        <f>'C завтраками| Bed and breakfast'!#REF!*0.85</f>
        <v>#REF!</v>
      </c>
      <c r="U10" s="42" t="e">
        <f>'C завтраками| Bed and breakfast'!#REF!*0.85</f>
        <v>#REF!</v>
      </c>
      <c r="V10" s="42" t="e">
        <f>'C завтраками| Bed and breakfast'!#REF!*0.85</f>
        <v>#REF!</v>
      </c>
      <c r="W10" s="42" t="e">
        <f>'C завтраками| Bed and breakfast'!#REF!*0.85</f>
        <v>#REF!</v>
      </c>
      <c r="X10" s="42" t="e">
        <f>'C завтраками| Bed and breakfast'!#REF!*0.85</f>
        <v>#REF!</v>
      </c>
      <c r="Y10" s="42" t="e">
        <f>'C завтраками| Bed and breakfast'!#REF!*0.85</f>
        <v>#REF!</v>
      </c>
      <c r="Z10" s="42" t="e">
        <f>'C завтраками| Bed and breakfast'!#REF!*0.85</f>
        <v>#REF!</v>
      </c>
      <c r="AA10" s="42" t="e">
        <f>'C завтраками| Bed and breakfast'!#REF!*0.85</f>
        <v>#REF!</v>
      </c>
      <c r="AB10" s="42" t="e">
        <f>'C завтраками| Bed and breakfast'!#REF!*0.85</f>
        <v>#REF!</v>
      </c>
      <c r="AC10" s="42" t="e">
        <f>'C завтраками| Bed and breakfast'!#REF!*0.85</f>
        <v>#REF!</v>
      </c>
      <c r="AD10" s="42" t="e">
        <f>'C завтраками| Bed and breakfast'!#REF!*0.85</f>
        <v>#REF!</v>
      </c>
      <c r="AE10" s="42" t="e">
        <f>'C завтраками| Bed and breakfast'!#REF!*0.85</f>
        <v>#REF!</v>
      </c>
      <c r="AF10" s="42" t="e">
        <f>'C завтраками| Bed and breakfast'!#REF!*0.85</f>
        <v>#REF!</v>
      </c>
      <c r="AG10" s="42" t="e">
        <f>'C завтраками| Bed and breakfast'!#REF!*0.85</f>
        <v>#REF!</v>
      </c>
      <c r="AH10" s="42" t="e">
        <f>'C завтраками| Bed and breakfast'!#REF!*0.85</f>
        <v>#REF!</v>
      </c>
      <c r="AI10" s="42" t="e">
        <f>'C завтраками| Bed and breakfast'!#REF!*0.85</f>
        <v>#REF!</v>
      </c>
      <c r="AJ10" s="42" t="e">
        <f>'C завтраками| Bed and breakfast'!#REF!*0.85</f>
        <v>#REF!</v>
      </c>
      <c r="AK10" s="42" t="e">
        <f>'C завтраками| Bed and breakfast'!#REF!*0.85</f>
        <v>#REF!</v>
      </c>
      <c r="AL10" s="42" t="e">
        <f>'C завтраками| Bed and breakfast'!#REF!*0.85</f>
        <v>#REF!</v>
      </c>
      <c r="AM10" s="42" t="e">
        <f>'C завтраками| Bed and breakfast'!#REF!*0.85</f>
        <v>#REF!</v>
      </c>
      <c r="AN10" s="42" t="e">
        <f>'C завтраками| Bed and breakfast'!#REF!*0.85</f>
        <v>#REF!</v>
      </c>
      <c r="AO10" s="42" t="e">
        <f>'C завтраками| Bed and breakfast'!#REF!*0.85</f>
        <v>#REF!</v>
      </c>
      <c r="AP10" s="42" t="e">
        <f>'C завтраками| Bed and breakfast'!#REF!*0.85</f>
        <v>#REF!</v>
      </c>
      <c r="AQ10" s="42" t="e">
        <f>'C завтраками| Bed and breakfast'!#REF!*0.85</f>
        <v>#REF!</v>
      </c>
      <c r="AR10" s="42" t="e">
        <f>'C завтраками| Bed and breakfast'!#REF!*0.85</f>
        <v>#REF!</v>
      </c>
      <c r="AS10" s="42" t="e">
        <f>'C завтраками| Bed and breakfast'!#REF!*0.85</f>
        <v>#REF!</v>
      </c>
      <c r="AT10" s="42" t="e">
        <f>'C завтраками| Bed and breakfast'!#REF!*0.85</f>
        <v>#REF!</v>
      </c>
      <c r="AU10" s="42" t="e">
        <f>'C завтраками| Bed and breakfast'!#REF!*0.85</f>
        <v>#REF!</v>
      </c>
      <c r="AV10" s="42" t="e">
        <f>'C завтраками| Bed and breakfast'!#REF!*0.85</f>
        <v>#REF!</v>
      </c>
      <c r="AW10" s="42" t="e">
        <f>'C завтраками| Bed and breakfast'!#REF!*0.85</f>
        <v>#REF!</v>
      </c>
      <c r="AX10" s="42" t="e">
        <f>'C завтраками| Bed and breakfast'!#REF!*0.85</f>
        <v>#REF!</v>
      </c>
      <c r="AY10" s="42" t="e">
        <f>'C завтраками| Bed and breakfast'!#REF!*0.85</f>
        <v>#REF!</v>
      </c>
      <c r="AZ10" s="42" t="e">
        <f>'C завтраками| Bed and breakfast'!#REF!*0.85</f>
        <v>#REF!</v>
      </c>
    </row>
    <row r="11" spans="1:52" s="53" customFormat="1" x14ac:dyDescent="0.2">
      <c r="A11" s="180">
        <v>2</v>
      </c>
      <c r="B11" s="42" t="e">
        <f>'C завтраками| Bed and breakfast'!#REF!*0.85</f>
        <v>#REF!</v>
      </c>
      <c r="C11" s="42" t="e">
        <f>'C завтраками| Bed and breakfast'!#REF!*0.85</f>
        <v>#REF!</v>
      </c>
      <c r="D11" s="42" t="e">
        <f>'C завтраками| Bed and breakfast'!#REF!*0.85</f>
        <v>#REF!</v>
      </c>
      <c r="E11" s="42" t="e">
        <f>'C завтраками| Bed and breakfast'!#REF!*0.85</f>
        <v>#REF!</v>
      </c>
      <c r="F11" s="42" t="e">
        <f>'C завтраками| Bed and breakfast'!#REF!*0.85</f>
        <v>#REF!</v>
      </c>
      <c r="G11" s="42" t="e">
        <f>'C завтраками| Bed and breakfast'!#REF!*0.85</f>
        <v>#REF!</v>
      </c>
      <c r="H11" s="42" t="e">
        <f>'C завтраками| Bed and breakfast'!#REF!*0.85</f>
        <v>#REF!</v>
      </c>
      <c r="I11" s="42" t="e">
        <f>'C завтраками| Bed and breakfast'!#REF!*0.85</f>
        <v>#REF!</v>
      </c>
      <c r="J11" s="42" t="e">
        <f>'C завтраками| Bed and breakfast'!#REF!*0.85</f>
        <v>#REF!</v>
      </c>
      <c r="K11" s="42" t="e">
        <f>'C завтраками| Bed and breakfast'!#REF!*0.85</f>
        <v>#REF!</v>
      </c>
      <c r="L11" s="42" t="e">
        <f>'C завтраками| Bed and breakfast'!#REF!*0.85</f>
        <v>#REF!</v>
      </c>
      <c r="M11" s="42" t="e">
        <f>'C завтраками| Bed and breakfast'!#REF!*0.85</f>
        <v>#REF!</v>
      </c>
      <c r="N11" s="42" t="e">
        <f>'C завтраками| Bed and breakfast'!#REF!*0.85</f>
        <v>#REF!</v>
      </c>
      <c r="O11" s="42" t="e">
        <f>'C завтраками| Bed and breakfast'!#REF!*0.85</f>
        <v>#REF!</v>
      </c>
      <c r="P11" s="42" t="e">
        <f>'C завтраками| Bed and breakfast'!#REF!*0.85</f>
        <v>#REF!</v>
      </c>
      <c r="Q11" s="42" t="e">
        <f>'C завтраками| Bed and breakfast'!#REF!*0.85</f>
        <v>#REF!</v>
      </c>
      <c r="R11" s="42" t="e">
        <f>'C завтраками| Bed and breakfast'!#REF!*0.85</f>
        <v>#REF!</v>
      </c>
      <c r="S11" s="42" t="e">
        <f>'C завтраками| Bed and breakfast'!#REF!*0.85</f>
        <v>#REF!</v>
      </c>
      <c r="T11" s="42" t="e">
        <f>'C завтраками| Bed and breakfast'!#REF!*0.85</f>
        <v>#REF!</v>
      </c>
      <c r="U11" s="42" t="e">
        <f>'C завтраками| Bed and breakfast'!#REF!*0.85</f>
        <v>#REF!</v>
      </c>
      <c r="V11" s="42" t="e">
        <f>'C завтраками| Bed and breakfast'!#REF!*0.85</f>
        <v>#REF!</v>
      </c>
      <c r="W11" s="42" t="e">
        <f>'C завтраками| Bed and breakfast'!#REF!*0.85</f>
        <v>#REF!</v>
      </c>
      <c r="X11" s="42" t="e">
        <f>'C завтраками| Bed and breakfast'!#REF!*0.85</f>
        <v>#REF!</v>
      </c>
      <c r="Y11" s="42" t="e">
        <f>'C завтраками| Bed and breakfast'!#REF!*0.85</f>
        <v>#REF!</v>
      </c>
      <c r="Z11" s="42" t="e">
        <f>'C завтраками| Bed and breakfast'!#REF!*0.85</f>
        <v>#REF!</v>
      </c>
      <c r="AA11" s="42" t="e">
        <f>'C завтраками| Bed and breakfast'!#REF!*0.85</f>
        <v>#REF!</v>
      </c>
      <c r="AB11" s="42" t="e">
        <f>'C завтраками| Bed and breakfast'!#REF!*0.85</f>
        <v>#REF!</v>
      </c>
      <c r="AC11" s="42" t="e">
        <f>'C завтраками| Bed and breakfast'!#REF!*0.85</f>
        <v>#REF!</v>
      </c>
      <c r="AD11" s="42" t="e">
        <f>'C завтраками| Bed and breakfast'!#REF!*0.85</f>
        <v>#REF!</v>
      </c>
      <c r="AE11" s="42" t="e">
        <f>'C завтраками| Bed and breakfast'!#REF!*0.85</f>
        <v>#REF!</v>
      </c>
      <c r="AF11" s="42" t="e">
        <f>'C завтраками| Bed and breakfast'!#REF!*0.85</f>
        <v>#REF!</v>
      </c>
      <c r="AG11" s="42" t="e">
        <f>'C завтраками| Bed and breakfast'!#REF!*0.85</f>
        <v>#REF!</v>
      </c>
      <c r="AH11" s="42" t="e">
        <f>'C завтраками| Bed and breakfast'!#REF!*0.85</f>
        <v>#REF!</v>
      </c>
      <c r="AI11" s="42" t="e">
        <f>'C завтраками| Bed and breakfast'!#REF!*0.85</f>
        <v>#REF!</v>
      </c>
      <c r="AJ11" s="42" t="e">
        <f>'C завтраками| Bed and breakfast'!#REF!*0.85</f>
        <v>#REF!</v>
      </c>
      <c r="AK11" s="42" t="e">
        <f>'C завтраками| Bed and breakfast'!#REF!*0.85</f>
        <v>#REF!</v>
      </c>
      <c r="AL11" s="42" t="e">
        <f>'C завтраками| Bed and breakfast'!#REF!*0.85</f>
        <v>#REF!</v>
      </c>
      <c r="AM11" s="42" t="e">
        <f>'C завтраками| Bed and breakfast'!#REF!*0.85</f>
        <v>#REF!</v>
      </c>
      <c r="AN11" s="42" t="e">
        <f>'C завтраками| Bed and breakfast'!#REF!*0.85</f>
        <v>#REF!</v>
      </c>
      <c r="AO11" s="42" t="e">
        <f>'C завтраками| Bed and breakfast'!#REF!*0.85</f>
        <v>#REF!</v>
      </c>
      <c r="AP11" s="42" t="e">
        <f>'C завтраками| Bed and breakfast'!#REF!*0.85</f>
        <v>#REF!</v>
      </c>
      <c r="AQ11" s="42" t="e">
        <f>'C завтраками| Bed and breakfast'!#REF!*0.85</f>
        <v>#REF!</v>
      </c>
      <c r="AR11" s="42" t="e">
        <f>'C завтраками| Bed and breakfast'!#REF!*0.85</f>
        <v>#REF!</v>
      </c>
      <c r="AS11" s="42" t="e">
        <f>'C завтраками| Bed and breakfast'!#REF!*0.85</f>
        <v>#REF!</v>
      </c>
      <c r="AT11" s="42" t="e">
        <f>'C завтраками| Bed and breakfast'!#REF!*0.85</f>
        <v>#REF!</v>
      </c>
      <c r="AU11" s="42" t="e">
        <f>'C завтраками| Bed and breakfast'!#REF!*0.85</f>
        <v>#REF!</v>
      </c>
      <c r="AV11" s="42" t="e">
        <f>'C завтраками| Bed and breakfast'!#REF!*0.85</f>
        <v>#REF!</v>
      </c>
      <c r="AW11" s="42" t="e">
        <f>'C завтраками| Bed and breakfast'!#REF!*0.85</f>
        <v>#REF!</v>
      </c>
      <c r="AX11" s="42" t="e">
        <f>'C завтраками| Bed and breakfast'!#REF!*0.85</f>
        <v>#REF!</v>
      </c>
      <c r="AY11" s="42" t="e">
        <f>'C завтраками| Bed and breakfast'!#REF!*0.85</f>
        <v>#REF!</v>
      </c>
      <c r="AZ11" s="42" t="e">
        <f>'C завтраками| Bed and breakfast'!#REF!*0.85</f>
        <v>#REF!</v>
      </c>
    </row>
    <row r="12" spans="1:52" s="53" customFormat="1" x14ac:dyDescent="0.2">
      <c r="A12" s="42" t="s">
        <v>84</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row>
    <row r="13" spans="1:52" s="53" customFormat="1" x14ac:dyDescent="0.2">
      <c r="A13" s="88">
        <f>A7</f>
        <v>1</v>
      </c>
      <c r="B13" s="42" t="e">
        <f>'C завтраками| Bed and breakfast'!#REF!*0.85</f>
        <v>#REF!</v>
      </c>
      <c r="C13" s="42" t="e">
        <f>'C завтраками| Bed and breakfast'!#REF!*0.85</f>
        <v>#REF!</v>
      </c>
      <c r="D13" s="42" t="e">
        <f>'C завтраками| Bed and breakfast'!#REF!*0.85</f>
        <v>#REF!</v>
      </c>
      <c r="E13" s="42" t="e">
        <f>'C завтраками| Bed and breakfast'!#REF!*0.85</f>
        <v>#REF!</v>
      </c>
      <c r="F13" s="42" t="e">
        <f>'C завтраками| Bed and breakfast'!#REF!*0.85</f>
        <v>#REF!</v>
      </c>
      <c r="G13" s="42" t="e">
        <f>'C завтраками| Bed and breakfast'!#REF!*0.85</f>
        <v>#REF!</v>
      </c>
      <c r="H13" s="42" t="e">
        <f>'C завтраками| Bed and breakfast'!#REF!*0.85</f>
        <v>#REF!</v>
      </c>
      <c r="I13" s="42" t="e">
        <f>'C завтраками| Bed and breakfast'!#REF!*0.85</f>
        <v>#REF!</v>
      </c>
      <c r="J13" s="42" t="e">
        <f>'C завтраками| Bed and breakfast'!#REF!*0.85</f>
        <v>#REF!</v>
      </c>
      <c r="K13" s="42" t="e">
        <f>'C завтраками| Bed and breakfast'!#REF!*0.85</f>
        <v>#REF!</v>
      </c>
      <c r="L13" s="42" t="e">
        <f>'C завтраками| Bed and breakfast'!#REF!*0.85</f>
        <v>#REF!</v>
      </c>
      <c r="M13" s="42" t="e">
        <f>'C завтраками| Bed and breakfast'!#REF!*0.85</f>
        <v>#REF!</v>
      </c>
      <c r="N13" s="42" t="e">
        <f>'C завтраками| Bed and breakfast'!#REF!*0.85</f>
        <v>#REF!</v>
      </c>
      <c r="O13" s="42" t="e">
        <f>'C завтраками| Bed and breakfast'!#REF!*0.85</f>
        <v>#REF!</v>
      </c>
      <c r="P13" s="42" t="e">
        <f>'C завтраками| Bed and breakfast'!#REF!*0.85</f>
        <v>#REF!</v>
      </c>
      <c r="Q13" s="42" t="e">
        <f>'C завтраками| Bed and breakfast'!#REF!*0.85</f>
        <v>#REF!</v>
      </c>
      <c r="R13" s="42" t="e">
        <f>'C завтраками| Bed and breakfast'!#REF!*0.85</f>
        <v>#REF!</v>
      </c>
      <c r="S13" s="42" t="e">
        <f>'C завтраками| Bed and breakfast'!#REF!*0.85</f>
        <v>#REF!</v>
      </c>
      <c r="T13" s="42" t="e">
        <f>'C завтраками| Bed and breakfast'!#REF!*0.85</f>
        <v>#REF!</v>
      </c>
      <c r="U13" s="42" t="e">
        <f>'C завтраками| Bed and breakfast'!#REF!*0.85</f>
        <v>#REF!</v>
      </c>
      <c r="V13" s="42" t="e">
        <f>'C завтраками| Bed and breakfast'!#REF!*0.85</f>
        <v>#REF!</v>
      </c>
      <c r="W13" s="42" t="e">
        <f>'C завтраками| Bed and breakfast'!#REF!*0.85</f>
        <v>#REF!</v>
      </c>
      <c r="X13" s="42" t="e">
        <f>'C завтраками| Bed and breakfast'!#REF!*0.85</f>
        <v>#REF!</v>
      </c>
      <c r="Y13" s="42" t="e">
        <f>'C завтраками| Bed and breakfast'!#REF!*0.85</f>
        <v>#REF!</v>
      </c>
      <c r="Z13" s="42" t="e">
        <f>'C завтраками| Bed and breakfast'!#REF!*0.85</f>
        <v>#REF!</v>
      </c>
      <c r="AA13" s="42" t="e">
        <f>'C завтраками| Bed and breakfast'!#REF!*0.85</f>
        <v>#REF!</v>
      </c>
      <c r="AB13" s="42" t="e">
        <f>'C завтраками| Bed and breakfast'!#REF!*0.85</f>
        <v>#REF!</v>
      </c>
      <c r="AC13" s="42" t="e">
        <f>'C завтраками| Bed and breakfast'!#REF!*0.85</f>
        <v>#REF!</v>
      </c>
      <c r="AD13" s="42" t="e">
        <f>'C завтраками| Bed and breakfast'!#REF!*0.85</f>
        <v>#REF!</v>
      </c>
      <c r="AE13" s="42" t="e">
        <f>'C завтраками| Bed and breakfast'!#REF!*0.85</f>
        <v>#REF!</v>
      </c>
      <c r="AF13" s="42" t="e">
        <f>'C завтраками| Bed and breakfast'!#REF!*0.85</f>
        <v>#REF!</v>
      </c>
      <c r="AG13" s="42" t="e">
        <f>'C завтраками| Bed and breakfast'!#REF!*0.85</f>
        <v>#REF!</v>
      </c>
      <c r="AH13" s="42" t="e">
        <f>'C завтраками| Bed and breakfast'!#REF!*0.85</f>
        <v>#REF!</v>
      </c>
      <c r="AI13" s="42" t="e">
        <f>'C завтраками| Bed and breakfast'!#REF!*0.85</f>
        <v>#REF!</v>
      </c>
      <c r="AJ13" s="42" t="e">
        <f>'C завтраками| Bed and breakfast'!#REF!*0.85</f>
        <v>#REF!</v>
      </c>
      <c r="AK13" s="42" t="e">
        <f>'C завтраками| Bed and breakfast'!#REF!*0.85</f>
        <v>#REF!</v>
      </c>
      <c r="AL13" s="42" t="e">
        <f>'C завтраками| Bed and breakfast'!#REF!*0.85</f>
        <v>#REF!</v>
      </c>
      <c r="AM13" s="42" t="e">
        <f>'C завтраками| Bed and breakfast'!#REF!*0.85</f>
        <v>#REF!</v>
      </c>
      <c r="AN13" s="42" t="e">
        <f>'C завтраками| Bed and breakfast'!#REF!*0.85</f>
        <v>#REF!</v>
      </c>
      <c r="AO13" s="42" t="e">
        <f>'C завтраками| Bed and breakfast'!#REF!*0.85</f>
        <v>#REF!</v>
      </c>
      <c r="AP13" s="42" t="e">
        <f>'C завтраками| Bed and breakfast'!#REF!*0.85</f>
        <v>#REF!</v>
      </c>
      <c r="AQ13" s="42" t="e">
        <f>'C завтраками| Bed and breakfast'!#REF!*0.85</f>
        <v>#REF!</v>
      </c>
      <c r="AR13" s="42" t="e">
        <f>'C завтраками| Bed and breakfast'!#REF!*0.85</f>
        <v>#REF!</v>
      </c>
      <c r="AS13" s="42" t="e">
        <f>'C завтраками| Bed and breakfast'!#REF!*0.85</f>
        <v>#REF!</v>
      </c>
      <c r="AT13" s="42" t="e">
        <f>'C завтраками| Bed and breakfast'!#REF!*0.85</f>
        <v>#REF!</v>
      </c>
      <c r="AU13" s="42" t="e">
        <f>'C завтраками| Bed and breakfast'!#REF!*0.85</f>
        <v>#REF!</v>
      </c>
      <c r="AV13" s="42" t="e">
        <f>'C завтраками| Bed and breakfast'!#REF!*0.85</f>
        <v>#REF!</v>
      </c>
      <c r="AW13" s="42" t="e">
        <f>'C завтраками| Bed and breakfast'!#REF!*0.85</f>
        <v>#REF!</v>
      </c>
      <c r="AX13" s="42" t="e">
        <f>'C завтраками| Bed and breakfast'!#REF!*0.85</f>
        <v>#REF!</v>
      </c>
      <c r="AY13" s="42" t="e">
        <f>'C завтраками| Bed and breakfast'!#REF!*0.85</f>
        <v>#REF!</v>
      </c>
      <c r="AZ13" s="42" t="e">
        <f>'C завтраками| Bed and breakfast'!#REF!*0.85</f>
        <v>#REF!</v>
      </c>
    </row>
    <row r="14" spans="1:52" s="53" customFormat="1" x14ac:dyDescent="0.2">
      <c r="A14" s="88">
        <f>A8</f>
        <v>2</v>
      </c>
      <c r="B14" s="42" t="e">
        <f>'C завтраками| Bed and breakfast'!#REF!*0.85</f>
        <v>#REF!</v>
      </c>
      <c r="C14" s="42" t="e">
        <f>'C завтраками| Bed and breakfast'!#REF!*0.85</f>
        <v>#REF!</v>
      </c>
      <c r="D14" s="42" t="e">
        <f>'C завтраками| Bed and breakfast'!#REF!*0.85</f>
        <v>#REF!</v>
      </c>
      <c r="E14" s="42" t="e">
        <f>'C завтраками| Bed and breakfast'!#REF!*0.85</f>
        <v>#REF!</v>
      </c>
      <c r="F14" s="42" t="e">
        <f>'C завтраками| Bed and breakfast'!#REF!*0.85</f>
        <v>#REF!</v>
      </c>
      <c r="G14" s="42" t="e">
        <f>'C завтраками| Bed and breakfast'!#REF!*0.85</f>
        <v>#REF!</v>
      </c>
      <c r="H14" s="42" t="e">
        <f>'C завтраками| Bed and breakfast'!#REF!*0.85</f>
        <v>#REF!</v>
      </c>
      <c r="I14" s="42" t="e">
        <f>'C завтраками| Bed and breakfast'!#REF!*0.85</f>
        <v>#REF!</v>
      </c>
      <c r="J14" s="42" t="e">
        <f>'C завтраками| Bed and breakfast'!#REF!*0.85</f>
        <v>#REF!</v>
      </c>
      <c r="K14" s="42" t="e">
        <f>'C завтраками| Bed and breakfast'!#REF!*0.85</f>
        <v>#REF!</v>
      </c>
      <c r="L14" s="42" t="e">
        <f>'C завтраками| Bed and breakfast'!#REF!*0.85</f>
        <v>#REF!</v>
      </c>
      <c r="M14" s="42" t="e">
        <f>'C завтраками| Bed and breakfast'!#REF!*0.85</f>
        <v>#REF!</v>
      </c>
      <c r="N14" s="42" t="e">
        <f>'C завтраками| Bed and breakfast'!#REF!*0.85</f>
        <v>#REF!</v>
      </c>
      <c r="O14" s="42" t="e">
        <f>'C завтраками| Bed and breakfast'!#REF!*0.85</f>
        <v>#REF!</v>
      </c>
      <c r="P14" s="42" t="e">
        <f>'C завтраками| Bed and breakfast'!#REF!*0.85</f>
        <v>#REF!</v>
      </c>
      <c r="Q14" s="42" t="e">
        <f>'C завтраками| Bed and breakfast'!#REF!*0.85</f>
        <v>#REF!</v>
      </c>
      <c r="R14" s="42" t="e">
        <f>'C завтраками| Bed and breakfast'!#REF!*0.85</f>
        <v>#REF!</v>
      </c>
      <c r="S14" s="42" t="e">
        <f>'C завтраками| Bed and breakfast'!#REF!*0.85</f>
        <v>#REF!</v>
      </c>
      <c r="T14" s="42" t="e">
        <f>'C завтраками| Bed and breakfast'!#REF!*0.85</f>
        <v>#REF!</v>
      </c>
      <c r="U14" s="42" t="e">
        <f>'C завтраками| Bed and breakfast'!#REF!*0.85</f>
        <v>#REF!</v>
      </c>
      <c r="V14" s="42" t="e">
        <f>'C завтраками| Bed and breakfast'!#REF!*0.85</f>
        <v>#REF!</v>
      </c>
      <c r="W14" s="42" t="e">
        <f>'C завтраками| Bed and breakfast'!#REF!*0.85</f>
        <v>#REF!</v>
      </c>
      <c r="X14" s="42" t="e">
        <f>'C завтраками| Bed and breakfast'!#REF!*0.85</f>
        <v>#REF!</v>
      </c>
      <c r="Y14" s="42" t="e">
        <f>'C завтраками| Bed and breakfast'!#REF!*0.85</f>
        <v>#REF!</v>
      </c>
      <c r="Z14" s="42" t="e">
        <f>'C завтраками| Bed and breakfast'!#REF!*0.85</f>
        <v>#REF!</v>
      </c>
      <c r="AA14" s="42" t="e">
        <f>'C завтраками| Bed and breakfast'!#REF!*0.85</f>
        <v>#REF!</v>
      </c>
      <c r="AB14" s="42" t="e">
        <f>'C завтраками| Bed and breakfast'!#REF!*0.85</f>
        <v>#REF!</v>
      </c>
      <c r="AC14" s="42" t="e">
        <f>'C завтраками| Bed and breakfast'!#REF!*0.85</f>
        <v>#REF!</v>
      </c>
      <c r="AD14" s="42" t="e">
        <f>'C завтраками| Bed and breakfast'!#REF!*0.85</f>
        <v>#REF!</v>
      </c>
      <c r="AE14" s="42" t="e">
        <f>'C завтраками| Bed and breakfast'!#REF!*0.85</f>
        <v>#REF!</v>
      </c>
      <c r="AF14" s="42" t="e">
        <f>'C завтраками| Bed and breakfast'!#REF!*0.85</f>
        <v>#REF!</v>
      </c>
      <c r="AG14" s="42" t="e">
        <f>'C завтраками| Bed and breakfast'!#REF!*0.85</f>
        <v>#REF!</v>
      </c>
      <c r="AH14" s="42" t="e">
        <f>'C завтраками| Bed and breakfast'!#REF!*0.85</f>
        <v>#REF!</v>
      </c>
      <c r="AI14" s="42" t="e">
        <f>'C завтраками| Bed and breakfast'!#REF!*0.85</f>
        <v>#REF!</v>
      </c>
      <c r="AJ14" s="42" t="e">
        <f>'C завтраками| Bed and breakfast'!#REF!*0.85</f>
        <v>#REF!</v>
      </c>
      <c r="AK14" s="42" t="e">
        <f>'C завтраками| Bed and breakfast'!#REF!*0.85</f>
        <v>#REF!</v>
      </c>
      <c r="AL14" s="42" t="e">
        <f>'C завтраками| Bed and breakfast'!#REF!*0.85</f>
        <v>#REF!</v>
      </c>
      <c r="AM14" s="42" t="e">
        <f>'C завтраками| Bed and breakfast'!#REF!*0.85</f>
        <v>#REF!</v>
      </c>
      <c r="AN14" s="42" t="e">
        <f>'C завтраками| Bed and breakfast'!#REF!*0.85</f>
        <v>#REF!</v>
      </c>
      <c r="AO14" s="42" t="e">
        <f>'C завтраками| Bed and breakfast'!#REF!*0.85</f>
        <v>#REF!</v>
      </c>
      <c r="AP14" s="42" t="e">
        <f>'C завтраками| Bed and breakfast'!#REF!*0.85</f>
        <v>#REF!</v>
      </c>
      <c r="AQ14" s="42" t="e">
        <f>'C завтраками| Bed and breakfast'!#REF!*0.85</f>
        <v>#REF!</v>
      </c>
      <c r="AR14" s="42" t="e">
        <f>'C завтраками| Bed and breakfast'!#REF!*0.85</f>
        <v>#REF!</v>
      </c>
      <c r="AS14" s="42" t="e">
        <f>'C завтраками| Bed and breakfast'!#REF!*0.85</f>
        <v>#REF!</v>
      </c>
      <c r="AT14" s="42" t="e">
        <f>'C завтраками| Bed and breakfast'!#REF!*0.85</f>
        <v>#REF!</v>
      </c>
      <c r="AU14" s="42" t="e">
        <f>'C завтраками| Bed and breakfast'!#REF!*0.85</f>
        <v>#REF!</v>
      </c>
      <c r="AV14" s="42" t="e">
        <f>'C завтраками| Bed and breakfast'!#REF!*0.85</f>
        <v>#REF!</v>
      </c>
      <c r="AW14" s="42" t="e">
        <f>'C завтраками| Bed and breakfast'!#REF!*0.85</f>
        <v>#REF!</v>
      </c>
      <c r="AX14" s="42" t="e">
        <f>'C завтраками| Bed and breakfast'!#REF!*0.85</f>
        <v>#REF!</v>
      </c>
      <c r="AY14" s="42" t="e">
        <f>'C завтраками| Bed and breakfast'!#REF!*0.85</f>
        <v>#REF!</v>
      </c>
      <c r="AZ14" s="42" t="e">
        <f>'C завтраками| Bed and breakfast'!#REF!*0.85</f>
        <v>#REF!</v>
      </c>
    </row>
    <row r="15" spans="1:52" s="53" customFormat="1" x14ac:dyDescent="0.2">
      <c r="A15" s="42" t="s">
        <v>85</v>
      </c>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row>
    <row r="16" spans="1:52" s="53" customFormat="1" x14ac:dyDescent="0.2">
      <c r="A16" s="88">
        <f>A7</f>
        <v>1</v>
      </c>
      <c r="B16" s="42" t="e">
        <f>'C завтраками| Bed and breakfast'!#REF!*0.85</f>
        <v>#REF!</v>
      </c>
      <c r="C16" s="42" t="e">
        <f>'C завтраками| Bed and breakfast'!#REF!*0.85</f>
        <v>#REF!</v>
      </c>
      <c r="D16" s="42" t="e">
        <f>'C завтраками| Bed and breakfast'!#REF!*0.85</f>
        <v>#REF!</v>
      </c>
      <c r="E16" s="42" t="e">
        <f>'C завтраками| Bed and breakfast'!#REF!*0.85</f>
        <v>#REF!</v>
      </c>
      <c r="F16" s="42" t="e">
        <f>'C завтраками| Bed and breakfast'!#REF!*0.85</f>
        <v>#REF!</v>
      </c>
      <c r="G16" s="42" t="e">
        <f>'C завтраками| Bed and breakfast'!#REF!*0.85</f>
        <v>#REF!</v>
      </c>
      <c r="H16" s="42" t="e">
        <f>'C завтраками| Bed and breakfast'!#REF!*0.85</f>
        <v>#REF!</v>
      </c>
      <c r="I16" s="42" t="e">
        <f>'C завтраками| Bed and breakfast'!#REF!*0.85</f>
        <v>#REF!</v>
      </c>
      <c r="J16" s="42" t="e">
        <f>'C завтраками| Bed and breakfast'!#REF!*0.85</f>
        <v>#REF!</v>
      </c>
      <c r="K16" s="42" t="e">
        <f>'C завтраками| Bed and breakfast'!#REF!*0.85</f>
        <v>#REF!</v>
      </c>
      <c r="L16" s="42" t="e">
        <f>'C завтраками| Bed and breakfast'!#REF!*0.85</f>
        <v>#REF!</v>
      </c>
      <c r="M16" s="42" t="e">
        <f>'C завтраками| Bed and breakfast'!#REF!*0.85</f>
        <v>#REF!</v>
      </c>
      <c r="N16" s="42" t="e">
        <f>'C завтраками| Bed and breakfast'!#REF!*0.85</f>
        <v>#REF!</v>
      </c>
      <c r="O16" s="42" t="e">
        <f>'C завтраками| Bed and breakfast'!#REF!*0.85</f>
        <v>#REF!</v>
      </c>
      <c r="P16" s="42" t="e">
        <f>'C завтраками| Bed and breakfast'!#REF!*0.85</f>
        <v>#REF!</v>
      </c>
      <c r="Q16" s="42" t="e">
        <f>'C завтраками| Bed and breakfast'!#REF!*0.85</f>
        <v>#REF!</v>
      </c>
      <c r="R16" s="42" t="e">
        <f>'C завтраками| Bed and breakfast'!#REF!*0.85</f>
        <v>#REF!</v>
      </c>
      <c r="S16" s="42" t="e">
        <f>'C завтраками| Bed and breakfast'!#REF!*0.85</f>
        <v>#REF!</v>
      </c>
      <c r="T16" s="42" t="e">
        <f>'C завтраками| Bed and breakfast'!#REF!*0.85</f>
        <v>#REF!</v>
      </c>
      <c r="U16" s="42" t="e">
        <f>'C завтраками| Bed and breakfast'!#REF!*0.85</f>
        <v>#REF!</v>
      </c>
      <c r="V16" s="42" t="e">
        <f>'C завтраками| Bed and breakfast'!#REF!*0.85</f>
        <v>#REF!</v>
      </c>
      <c r="W16" s="42" t="e">
        <f>'C завтраками| Bed and breakfast'!#REF!*0.85</f>
        <v>#REF!</v>
      </c>
      <c r="X16" s="42" t="e">
        <f>'C завтраками| Bed and breakfast'!#REF!*0.85</f>
        <v>#REF!</v>
      </c>
      <c r="Y16" s="42" t="e">
        <f>'C завтраками| Bed and breakfast'!#REF!*0.85</f>
        <v>#REF!</v>
      </c>
      <c r="Z16" s="42" t="e">
        <f>'C завтраками| Bed and breakfast'!#REF!*0.85</f>
        <v>#REF!</v>
      </c>
      <c r="AA16" s="42" t="e">
        <f>'C завтраками| Bed and breakfast'!#REF!*0.85</f>
        <v>#REF!</v>
      </c>
      <c r="AB16" s="42" t="e">
        <f>'C завтраками| Bed and breakfast'!#REF!*0.85</f>
        <v>#REF!</v>
      </c>
      <c r="AC16" s="42" t="e">
        <f>'C завтраками| Bed and breakfast'!#REF!*0.85</f>
        <v>#REF!</v>
      </c>
      <c r="AD16" s="42" t="e">
        <f>'C завтраками| Bed and breakfast'!#REF!*0.85</f>
        <v>#REF!</v>
      </c>
      <c r="AE16" s="42" t="e">
        <f>'C завтраками| Bed and breakfast'!#REF!*0.85</f>
        <v>#REF!</v>
      </c>
      <c r="AF16" s="42" t="e">
        <f>'C завтраками| Bed and breakfast'!#REF!*0.85</f>
        <v>#REF!</v>
      </c>
      <c r="AG16" s="42" t="e">
        <f>'C завтраками| Bed and breakfast'!#REF!*0.85</f>
        <v>#REF!</v>
      </c>
      <c r="AH16" s="42" t="e">
        <f>'C завтраками| Bed and breakfast'!#REF!*0.85</f>
        <v>#REF!</v>
      </c>
      <c r="AI16" s="42" t="e">
        <f>'C завтраками| Bed and breakfast'!#REF!*0.85</f>
        <v>#REF!</v>
      </c>
      <c r="AJ16" s="42" t="e">
        <f>'C завтраками| Bed and breakfast'!#REF!*0.85</f>
        <v>#REF!</v>
      </c>
      <c r="AK16" s="42" t="e">
        <f>'C завтраками| Bed and breakfast'!#REF!*0.85</f>
        <v>#REF!</v>
      </c>
      <c r="AL16" s="42" t="e">
        <f>'C завтраками| Bed and breakfast'!#REF!*0.85</f>
        <v>#REF!</v>
      </c>
      <c r="AM16" s="42" t="e">
        <f>'C завтраками| Bed and breakfast'!#REF!*0.85</f>
        <v>#REF!</v>
      </c>
      <c r="AN16" s="42" t="e">
        <f>'C завтраками| Bed and breakfast'!#REF!*0.85</f>
        <v>#REF!</v>
      </c>
      <c r="AO16" s="42" t="e">
        <f>'C завтраками| Bed and breakfast'!#REF!*0.85</f>
        <v>#REF!</v>
      </c>
      <c r="AP16" s="42" t="e">
        <f>'C завтраками| Bed and breakfast'!#REF!*0.85</f>
        <v>#REF!</v>
      </c>
      <c r="AQ16" s="42" t="e">
        <f>'C завтраками| Bed and breakfast'!#REF!*0.85</f>
        <v>#REF!</v>
      </c>
      <c r="AR16" s="42" t="e">
        <f>'C завтраками| Bed and breakfast'!#REF!*0.85</f>
        <v>#REF!</v>
      </c>
      <c r="AS16" s="42" t="e">
        <f>'C завтраками| Bed and breakfast'!#REF!*0.85</f>
        <v>#REF!</v>
      </c>
      <c r="AT16" s="42" t="e">
        <f>'C завтраками| Bed and breakfast'!#REF!*0.85</f>
        <v>#REF!</v>
      </c>
      <c r="AU16" s="42" t="e">
        <f>'C завтраками| Bed and breakfast'!#REF!*0.85</f>
        <v>#REF!</v>
      </c>
      <c r="AV16" s="42" t="e">
        <f>'C завтраками| Bed and breakfast'!#REF!*0.85</f>
        <v>#REF!</v>
      </c>
      <c r="AW16" s="42" t="e">
        <f>'C завтраками| Bed and breakfast'!#REF!*0.85</f>
        <v>#REF!</v>
      </c>
      <c r="AX16" s="42" t="e">
        <f>'C завтраками| Bed and breakfast'!#REF!*0.85</f>
        <v>#REF!</v>
      </c>
      <c r="AY16" s="42" t="e">
        <f>'C завтраками| Bed and breakfast'!#REF!*0.85</f>
        <v>#REF!</v>
      </c>
      <c r="AZ16" s="42" t="e">
        <f>'C завтраками| Bed and breakfast'!#REF!*0.85</f>
        <v>#REF!</v>
      </c>
    </row>
    <row r="17" spans="1:52" s="53" customFormat="1" x14ac:dyDescent="0.2">
      <c r="A17" s="88">
        <f>A8</f>
        <v>2</v>
      </c>
      <c r="B17" s="42" t="e">
        <f>'C завтраками| Bed and breakfast'!#REF!*0.85</f>
        <v>#REF!</v>
      </c>
      <c r="C17" s="42" t="e">
        <f>'C завтраками| Bed and breakfast'!#REF!*0.85</f>
        <v>#REF!</v>
      </c>
      <c r="D17" s="42" t="e">
        <f>'C завтраками| Bed and breakfast'!#REF!*0.85</f>
        <v>#REF!</v>
      </c>
      <c r="E17" s="42" t="e">
        <f>'C завтраками| Bed and breakfast'!#REF!*0.85</f>
        <v>#REF!</v>
      </c>
      <c r="F17" s="42" t="e">
        <f>'C завтраками| Bed and breakfast'!#REF!*0.85</f>
        <v>#REF!</v>
      </c>
      <c r="G17" s="42" t="e">
        <f>'C завтраками| Bed and breakfast'!#REF!*0.85</f>
        <v>#REF!</v>
      </c>
      <c r="H17" s="42" t="e">
        <f>'C завтраками| Bed and breakfast'!#REF!*0.85</f>
        <v>#REF!</v>
      </c>
      <c r="I17" s="42" t="e">
        <f>'C завтраками| Bed and breakfast'!#REF!*0.85</f>
        <v>#REF!</v>
      </c>
      <c r="J17" s="42" t="e">
        <f>'C завтраками| Bed and breakfast'!#REF!*0.85</f>
        <v>#REF!</v>
      </c>
      <c r="K17" s="42" t="e">
        <f>'C завтраками| Bed and breakfast'!#REF!*0.85</f>
        <v>#REF!</v>
      </c>
      <c r="L17" s="42" t="e">
        <f>'C завтраками| Bed and breakfast'!#REF!*0.85</f>
        <v>#REF!</v>
      </c>
      <c r="M17" s="42" t="e">
        <f>'C завтраками| Bed and breakfast'!#REF!*0.85</f>
        <v>#REF!</v>
      </c>
      <c r="N17" s="42" t="e">
        <f>'C завтраками| Bed and breakfast'!#REF!*0.85</f>
        <v>#REF!</v>
      </c>
      <c r="O17" s="42" t="e">
        <f>'C завтраками| Bed and breakfast'!#REF!*0.85</f>
        <v>#REF!</v>
      </c>
      <c r="P17" s="42" t="e">
        <f>'C завтраками| Bed and breakfast'!#REF!*0.85</f>
        <v>#REF!</v>
      </c>
      <c r="Q17" s="42" t="e">
        <f>'C завтраками| Bed and breakfast'!#REF!*0.85</f>
        <v>#REF!</v>
      </c>
      <c r="R17" s="42" t="e">
        <f>'C завтраками| Bed and breakfast'!#REF!*0.85</f>
        <v>#REF!</v>
      </c>
      <c r="S17" s="42" t="e">
        <f>'C завтраками| Bed and breakfast'!#REF!*0.85</f>
        <v>#REF!</v>
      </c>
      <c r="T17" s="42" t="e">
        <f>'C завтраками| Bed and breakfast'!#REF!*0.85</f>
        <v>#REF!</v>
      </c>
      <c r="U17" s="42" t="e">
        <f>'C завтраками| Bed and breakfast'!#REF!*0.85</f>
        <v>#REF!</v>
      </c>
      <c r="V17" s="42" t="e">
        <f>'C завтраками| Bed and breakfast'!#REF!*0.85</f>
        <v>#REF!</v>
      </c>
      <c r="W17" s="42" t="e">
        <f>'C завтраками| Bed and breakfast'!#REF!*0.85</f>
        <v>#REF!</v>
      </c>
      <c r="X17" s="42" t="e">
        <f>'C завтраками| Bed and breakfast'!#REF!*0.85</f>
        <v>#REF!</v>
      </c>
      <c r="Y17" s="42" t="e">
        <f>'C завтраками| Bed and breakfast'!#REF!*0.85</f>
        <v>#REF!</v>
      </c>
      <c r="Z17" s="42" t="e">
        <f>'C завтраками| Bed and breakfast'!#REF!*0.85</f>
        <v>#REF!</v>
      </c>
      <c r="AA17" s="42" t="e">
        <f>'C завтраками| Bed and breakfast'!#REF!*0.85</f>
        <v>#REF!</v>
      </c>
      <c r="AB17" s="42" t="e">
        <f>'C завтраками| Bed and breakfast'!#REF!*0.85</f>
        <v>#REF!</v>
      </c>
      <c r="AC17" s="42" t="e">
        <f>'C завтраками| Bed and breakfast'!#REF!*0.85</f>
        <v>#REF!</v>
      </c>
      <c r="AD17" s="42" t="e">
        <f>'C завтраками| Bed and breakfast'!#REF!*0.85</f>
        <v>#REF!</v>
      </c>
      <c r="AE17" s="42" t="e">
        <f>'C завтраками| Bed and breakfast'!#REF!*0.85</f>
        <v>#REF!</v>
      </c>
      <c r="AF17" s="42" t="e">
        <f>'C завтраками| Bed and breakfast'!#REF!*0.85</f>
        <v>#REF!</v>
      </c>
      <c r="AG17" s="42" t="e">
        <f>'C завтраками| Bed and breakfast'!#REF!*0.85</f>
        <v>#REF!</v>
      </c>
      <c r="AH17" s="42" t="e">
        <f>'C завтраками| Bed and breakfast'!#REF!*0.85</f>
        <v>#REF!</v>
      </c>
      <c r="AI17" s="42" t="e">
        <f>'C завтраками| Bed and breakfast'!#REF!*0.85</f>
        <v>#REF!</v>
      </c>
      <c r="AJ17" s="42" t="e">
        <f>'C завтраками| Bed and breakfast'!#REF!*0.85</f>
        <v>#REF!</v>
      </c>
      <c r="AK17" s="42" t="e">
        <f>'C завтраками| Bed and breakfast'!#REF!*0.85</f>
        <v>#REF!</v>
      </c>
      <c r="AL17" s="42" t="e">
        <f>'C завтраками| Bed and breakfast'!#REF!*0.85</f>
        <v>#REF!</v>
      </c>
      <c r="AM17" s="42" t="e">
        <f>'C завтраками| Bed and breakfast'!#REF!*0.85</f>
        <v>#REF!</v>
      </c>
      <c r="AN17" s="42" t="e">
        <f>'C завтраками| Bed and breakfast'!#REF!*0.85</f>
        <v>#REF!</v>
      </c>
      <c r="AO17" s="42" t="e">
        <f>'C завтраками| Bed and breakfast'!#REF!*0.85</f>
        <v>#REF!</v>
      </c>
      <c r="AP17" s="42" t="e">
        <f>'C завтраками| Bed and breakfast'!#REF!*0.85</f>
        <v>#REF!</v>
      </c>
      <c r="AQ17" s="42" t="e">
        <f>'C завтраками| Bed and breakfast'!#REF!*0.85</f>
        <v>#REF!</v>
      </c>
      <c r="AR17" s="42" t="e">
        <f>'C завтраками| Bed and breakfast'!#REF!*0.85</f>
        <v>#REF!</v>
      </c>
      <c r="AS17" s="42" t="e">
        <f>'C завтраками| Bed and breakfast'!#REF!*0.85</f>
        <v>#REF!</v>
      </c>
      <c r="AT17" s="42" t="e">
        <f>'C завтраками| Bed and breakfast'!#REF!*0.85</f>
        <v>#REF!</v>
      </c>
      <c r="AU17" s="42" t="e">
        <f>'C завтраками| Bed and breakfast'!#REF!*0.85</f>
        <v>#REF!</v>
      </c>
      <c r="AV17" s="42" t="e">
        <f>'C завтраками| Bed and breakfast'!#REF!*0.85</f>
        <v>#REF!</v>
      </c>
      <c r="AW17" s="42" t="e">
        <f>'C завтраками| Bed and breakfast'!#REF!*0.85</f>
        <v>#REF!</v>
      </c>
      <c r="AX17" s="42" t="e">
        <f>'C завтраками| Bed and breakfast'!#REF!*0.85</f>
        <v>#REF!</v>
      </c>
      <c r="AY17" s="42" t="e">
        <f>'C завтраками| Bed and breakfast'!#REF!*0.85</f>
        <v>#REF!</v>
      </c>
      <c r="AZ17" s="42" t="e">
        <f>'C завтраками| Bed and breakfast'!#REF!*0.85</f>
        <v>#REF!</v>
      </c>
    </row>
    <row r="18" spans="1:52" s="53" customFormat="1" x14ac:dyDescent="0.2">
      <c r="A18" s="42" t="s">
        <v>86</v>
      </c>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row>
    <row r="19" spans="1:52" s="53" customFormat="1" x14ac:dyDescent="0.2">
      <c r="A19" s="88">
        <f>A7</f>
        <v>1</v>
      </c>
      <c r="B19" s="42" t="e">
        <f>'C завтраками| Bed and breakfast'!#REF!*0.85</f>
        <v>#REF!</v>
      </c>
      <c r="C19" s="42" t="e">
        <f>'C завтраками| Bed and breakfast'!#REF!*0.85</f>
        <v>#REF!</v>
      </c>
      <c r="D19" s="42" t="e">
        <f>'C завтраками| Bed and breakfast'!#REF!*0.85</f>
        <v>#REF!</v>
      </c>
      <c r="E19" s="42" t="e">
        <f>'C завтраками| Bed and breakfast'!#REF!*0.85</f>
        <v>#REF!</v>
      </c>
      <c r="F19" s="42" t="e">
        <f>'C завтраками| Bed and breakfast'!#REF!*0.85</f>
        <v>#REF!</v>
      </c>
      <c r="G19" s="42" t="e">
        <f>'C завтраками| Bed and breakfast'!#REF!*0.85</f>
        <v>#REF!</v>
      </c>
      <c r="H19" s="42" t="e">
        <f>'C завтраками| Bed and breakfast'!#REF!*0.85</f>
        <v>#REF!</v>
      </c>
      <c r="I19" s="42" t="e">
        <f>'C завтраками| Bed and breakfast'!#REF!*0.85</f>
        <v>#REF!</v>
      </c>
      <c r="J19" s="42" t="e">
        <f>'C завтраками| Bed and breakfast'!#REF!*0.85</f>
        <v>#REF!</v>
      </c>
      <c r="K19" s="42" t="e">
        <f>'C завтраками| Bed and breakfast'!#REF!*0.85</f>
        <v>#REF!</v>
      </c>
      <c r="L19" s="42" t="e">
        <f>'C завтраками| Bed and breakfast'!#REF!*0.85</f>
        <v>#REF!</v>
      </c>
      <c r="M19" s="42" t="e">
        <f>'C завтраками| Bed and breakfast'!#REF!*0.85</f>
        <v>#REF!</v>
      </c>
      <c r="N19" s="42" t="e">
        <f>'C завтраками| Bed and breakfast'!#REF!*0.85</f>
        <v>#REF!</v>
      </c>
      <c r="O19" s="42" t="e">
        <f>'C завтраками| Bed and breakfast'!#REF!*0.85</f>
        <v>#REF!</v>
      </c>
      <c r="P19" s="42" t="e">
        <f>'C завтраками| Bed and breakfast'!#REF!*0.85</f>
        <v>#REF!</v>
      </c>
      <c r="Q19" s="42" t="e">
        <f>'C завтраками| Bed and breakfast'!#REF!*0.85</f>
        <v>#REF!</v>
      </c>
      <c r="R19" s="42" t="e">
        <f>'C завтраками| Bed and breakfast'!#REF!*0.85</f>
        <v>#REF!</v>
      </c>
      <c r="S19" s="42" t="e">
        <f>'C завтраками| Bed and breakfast'!#REF!*0.85</f>
        <v>#REF!</v>
      </c>
      <c r="T19" s="42" t="e">
        <f>'C завтраками| Bed and breakfast'!#REF!*0.85</f>
        <v>#REF!</v>
      </c>
      <c r="U19" s="42" t="e">
        <f>'C завтраками| Bed and breakfast'!#REF!*0.85</f>
        <v>#REF!</v>
      </c>
      <c r="V19" s="42" t="e">
        <f>'C завтраками| Bed and breakfast'!#REF!*0.85</f>
        <v>#REF!</v>
      </c>
      <c r="W19" s="42" t="e">
        <f>'C завтраками| Bed and breakfast'!#REF!*0.85</f>
        <v>#REF!</v>
      </c>
      <c r="X19" s="42" t="e">
        <f>'C завтраками| Bed and breakfast'!#REF!*0.85</f>
        <v>#REF!</v>
      </c>
      <c r="Y19" s="42" t="e">
        <f>'C завтраками| Bed and breakfast'!#REF!*0.85</f>
        <v>#REF!</v>
      </c>
      <c r="Z19" s="42" t="e">
        <f>'C завтраками| Bed and breakfast'!#REF!*0.85</f>
        <v>#REF!</v>
      </c>
      <c r="AA19" s="42" t="e">
        <f>'C завтраками| Bed and breakfast'!#REF!*0.85</f>
        <v>#REF!</v>
      </c>
      <c r="AB19" s="42" t="e">
        <f>'C завтраками| Bed and breakfast'!#REF!*0.85</f>
        <v>#REF!</v>
      </c>
      <c r="AC19" s="42" t="e">
        <f>'C завтраками| Bed and breakfast'!#REF!*0.85</f>
        <v>#REF!</v>
      </c>
      <c r="AD19" s="42" t="e">
        <f>'C завтраками| Bed and breakfast'!#REF!*0.85</f>
        <v>#REF!</v>
      </c>
      <c r="AE19" s="42" t="e">
        <f>'C завтраками| Bed and breakfast'!#REF!*0.85</f>
        <v>#REF!</v>
      </c>
      <c r="AF19" s="42" t="e">
        <f>'C завтраками| Bed and breakfast'!#REF!*0.85</f>
        <v>#REF!</v>
      </c>
      <c r="AG19" s="42" t="e">
        <f>'C завтраками| Bed and breakfast'!#REF!*0.85</f>
        <v>#REF!</v>
      </c>
      <c r="AH19" s="42" t="e">
        <f>'C завтраками| Bed and breakfast'!#REF!*0.85</f>
        <v>#REF!</v>
      </c>
      <c r="AI19" s="42" t="e">
        <f>'C завтраками| Bed and breakfast'!#REF!*0.85</f>
        <v>#REF!</v>
      </c>
      <c r="AJ19" s="42" t="e">
        <f>'C завтраками| Bed and breakfast'!#REF!*0.85</f>
        <v>#REF!</v>
      </c>
      <c r="AK19" s="42" t="e">
        <f>'C завтраками| Bed and breakfast'!#REF!*0.85</f>
        <v>#REF!</v>
      </c>
      <c r="AL19" s="42" t="e">
        <f>'C завтраками| Bed and breakfast'!#REF!*0.85</f>
        <v>#REF!</v>
      </c>
      <c r="AM19" s="42" t="e">
        <f>'C завтраками| Bed and breakfast'!#REF!*0.85</f>
        <v>#REF!</v>
      </c>
      <c r="AN19" s="42" t="e">
        <f>'C завтраками| Bed and breakfast'!#REF!*0.85</f>
        <v>#REF!</v>
      </c>
      <c r="AO19" s="42" t="e">
        <f>'C завтраками| Bed and breakfast'!#REF!*0.85</f>
        <v>#REF!</v>
      </c>
      <c r="AP19" s="42" t="e">
        <f>'C завтраками| Bed and breakfast'!#REF!*0.85</f>
        <v>#REF!</v>
      </c>
      <c r="AQ19" s="42" t="e">
        <f>'C завтраками| Bed and breakfast'!#REF!*0.85</f>
        <v>#REF!</v>
      </c>
      <c r="AR19" s="42" t="e">
        <f>'C завтраками| Bed and breakfast'!#REF!*0.85</f>
        <v>#REF!</v>
      </c>
      <c r="AS19" s="42" t="e">
        <f>'C завтраками| Bed and breakfast'!#REF!*0.85</f>
        <v>#REF!</v>
      </c>
      <c r="AT19" s="42" t="e">
        <f>'C завтраками| Bed and breakfast'!#REF!*0.85</f>
        <v>#REF!</v>
      </c>
      <c r="AU19" s="42" t="e">
        <f>'C завтраками| Bed and breakfast'!#REF!*0.85</f>
        <v>#REF!</v>
      </c>
      <c r="AV19" s="42" t="e">
        <f>'C завтраками| Bed and breakfast'!#REF!*0.85</f>
        <v>#REF!</v>
      </c>
      <c r="AW19" s="42" t="e">
        <f>'C завтраками| Bed and breakfast'!#REF!*0.85</f>
        <v>#REF!</v>
      </c>
      <c r="AX19" s="42" t="e">
        <f>'C завтраками| Bed and breakfast'!#REF!*0.85</f>
        <v>#REF!</v>
      </c>
      <c r="AY19" s="42" t="e">
        <f>'C завтраками| Bed and breakfast'!#REF!*0.85</f>
        <v>#REF!</v>
      </c>
      <c r="AZ19" s="42" t="e">
        <f>'C завтраками| Bed and breakfast'!#REF!*0.85</f>
        <v>#REF!</v>
      </c>
    </row>
    <row r="20" spans="1:52" s="53" customFormat="1" x14ac:dyDescent="0.2">
      <c r="A20" s="88">
        <f>A8</f>
        <v>2</v>
      </c>
      <c r="B20" s="42" t="e">
        <f>'C завтраками| Bed and breakfast'!#REF!*0.85</f>
        <v>#REF!</v>
      </c>
      <c r="C20" s="42" t="e">
        <f>'C завтраками| Bed and breakfast'!#REF!*0.85</f>
        <v>#REF!</v>
      </c>
      <c r="D20" s="42" t="e">
        <f>'C завтраками| Bed and breakfast'!#REF!*0.85</f>
        <v>#REF!</v>
      </c>
      <c r="E20" s="42" t="e">
        <f>'C завтраками| Bed and breakfast'!#REF!*0.85</f>
        <v>#REF!</v>
      </c>
      <c r="F20" s="42" t="e">
        <f>'C завтраками| Bed and breakfast'!#REF!*0.85</f>
        <v>#REF!</v>
      </c>
      <c r="G20" s="42" t="e">
        <f>'C завтраками| Bed and breakfast'!#REF!*0.85</f>
        <v>#REF!</v>
      </c>
      <c r="H20" s="42" t="e">
        <f>'C завтраками| Bed and breakfast'!#REF!*0.85</f>
        <v>#REF!</v>
      </c>
      <c r="I20" s="42" t="e">
        <f>'C завтраками| Bed and breakfast'!#REF!*0.85</f>
        <v>#REF!</v>
      </c>
      <c r="J20" s="42" t="e">
        <f>'C завтраками| Bed and breakfast'!#REF!*0.85</f>
        <v>#REF!</v>
      </c>
      <c r="K20" s="42" t="e">
        <f>'C завтраками| Bed and breakfast'!#REF!*0.85</f>
        <v>#REF!</v>
      </c>
      <c r="L20" s="42" t="e">
        <f>'C завтраками| Bed and breakfast'!#REF!*0.85</f>
        <v>#REF!</v>
      </c>
      <c r="M20" s="42" t="e">
        <f>'C завтраками| Bed and breakfast'!#REF!*0.85</f>
        <v>#REF!</v>
      </c>
      <c r="N20" s="42" t="e">
        <f>'C завтраками| Bed and breakfast'!#REF!*0.85</f>
        <v>#REF!</v>
      </c>
      <c r="O20" s="42" t="e">
        <f>'C завтраками| Bed and breakfast'!#REF!*0.85</f>
        <v>#REF!</v>
      </c>
      <c r="P20" s="42" t="e">
        <f>'C завтраками| Bed and breakfast'!#REF!*0.85</f>
        <v>#REF!</v>
      </c>
      <c r="Q20" s="42" t="e">
        <f>'C завтраками| Bed and breakfast'!#REF!*0.85</f>
        <v>#REF!</v>
      </c>
      <c r="R20" s="42" t="e">
        <f>'C завтраками| Bed and breakfast'!#REF!*0.85</f>
        <v>#REF!</v>
      </c>
      <c r="S20" s="42" t="e">
        <f>'C завтраками| Bed and breakfast'!#REF!*0.85</f>
        <v>#REF!</v>
      </c>
      <c r="T20" s="42" t="e">
        <f>'C завтраками| Bed and breakfast'!#REF!*0.85</f>
        <v>#REF!</v>
      </c>
      <c r="U20" s="42" t="e">
        <f>'C завтраками| Bed and breakfast'!#REF!*0.85</f>
        <v>#REF!</v>
      </c>
      <c r="V20" s="42" t="e">
        <f>'C завтраками| Bed and breakfast'!#REF!*0.85</f>
        <v>#REF!</v>
      </c>
      <c r="W20" s="42" t="e">
        <f>'C завтраками| Bed and breakfast'!#REF!*0.85</f>
        <v>#REF!</v>
      </c>
      <c r="X20" s="42" t="e">
        <f>'C завтраками| Bed and breakfast'!#REF!*0.85</f>
        <v>#REF!</v>
      </c>
      <c r="Y20" s="42" t="e">
        <f>'C завтраками| Bed and breakfast'!#REF!*0.85</f>
        <v>#REF!</v>
      </c>
      <c r="Z20" s="42" t="e">
        <f>'C завтраками| Bed and breakfast'!#REF!*0.85</f>
        <v>#REF!</v>
      </c>
      <c r="AA20" s="42" t="e">
        <f>'C завтраками| Bed and breakfast'!#REF!*0.85</f>
        <v>#REF!</v>
      </c>
      <c r="AB20" s="42" t="e">
        <f>'C завтраками| Bed and breakfast'!#REF!*0.85</f>
        <v>#REF!</v>
      </c>
      <c r="AC20" s="42" t="e">
        <f>'C завтраками| Bed and breakfast'!#REF!*0.85</f>
        <v>#REF!</v>
      </c>
      <c r="AD20" s="42" t="e">
        <f>'C завтраками| Bed and breakfast'!#REF!*0.85</f>
        <v>#REF!</v>
      </c>
      <c r="AE20" s="42" t="e">
        <f>'C завтраками| Bed and breakfast'!#REF!*0.85</f>
        <v>#REF!</v>
      </c>
      <c r="AF20" s="42" t="e">
        <f>'C завтраками| Bed and breakfast'!#REF!*0.85</f>
        <v>#REF!</v>
      </c>
      <c r="AG20" s="42" t="e">
        <f>'C завтраками| Bed and breakfast'!#REF!*0.85</f>
        <v>#REF!</v>
      </c>
      <c r="AH20" s="42" t="e">
        <f>'C завтраками| Bed and breakfast'!#REF!*0.85</f>
        <v>#REF!</v>
      </c>
      <c r="AI20" s="42" t="e">
        <f>'C завтраками| Bed and breakfast'!#REF!*0.85</f>
        <v>#REF!</v>
      </c>
      <c r="AJ20" s="42" t="e">
        <f>'C завтраками| Bed and breakfast'!#REF!*0.85</f>
        <v>#REF!</v>
      </c>
      <c r="AK20" s="42" t="e">
        <f>'C завтраками| Bed and breakfast'!#REF!*0.85</f>
        <v>#REF!</v>
      </c>
      <c r="AL20" s="42" t="e">
        <f>'C завтраками| Bed and breakfast'!#REF!*0.85</f>
        <v>#REF!</v>
      </c>
      <c r="AM20" s="42" t="e">
        <f>'C завтраками| Bed and breakfast'!#REF!*0.85</f>
        <v>#REF!</v>
      </c>
      <c r="AN20" s="42" t="e">
        <f>'C завтраками| Bed and breakfast'!#REF!*0.85</f>
        <v>#REF!</v>
      </c>
      <c r="AO20" s="42" t="e">
        <f>'C завтраками| Bed and breakfast'!#REF!*0.85</f>
        <v>#REF!</v>
      </c>
      <c r="AP20" s="42" t="e">
        <f>'C завтраками| Bed and breakfast'!#REF!*0.85</f>
        <v>#REF!</v>
      </c>
      <c r="AQ20" s="42" t="e">
        <f>'C завтраками| Bed and breakfast'!#REF!*0.85</f>
        <v>#REF!</v>
      </c>
      <c r="AR20" s="42" t="e">
        <f>'C завтраками| Bed and breakfast'!#REF!*0.85</f>
        <v>#REF!</v>
      </c>
      <c r="AS20" s="42" t="e">
        <f>'C завтраками| Bed and breakfast'!#REF!*0.85</f>
        <v>#REF!</v>
      </c>
      <c r="AT20" s="42" t="e">
        <f>'C завтраками| Bed and breakfast'!#REF!*0.85</f>
        <v>#REF!</v>
      </c>
      <c r="AU20" s="42" t="e">
        <f>'C завтраками| Bed and breakfast'!#REF!*0.85</f>
        <v>#REF!</v>
      </c>
      <c r="AV20" s="42" t="e">
        <f>'C завтраками| Bed and breakfast'!#REF!*0.85</f>
        <v>#REF!</v>
      </c>
      <c r="AW20" s="42" t="e">
        <f>'C завтраками| Bed and breakfast'!#REF!*0.85</f>
        <v>#REF!</v>
      </c>
      <c r="AX20" s="42" t="e">
        <f>'C завтраками| Bed and breakfast'!#REF!*0.85</f>
        <v>#REF!</v>
      </c>
      <c r="AY20" s="42" t="e">
        <f>'C завтраками| Bed and breakfast'!#REF!*0.85</f>
        <v>#REF!</v>
      </c>
      <c r="AZ20" s="42" t="e">
        <f>'C завтраками| Bed and breakfast'!#REF!*0.85</f>
        <v>#REF!</v>
      </c>
    </row>
    <row r="21" spans="1:52" s="53" customFormat="1" x14ac:dyDescent="0.2">
      <c r="A21" s="42" t="s">
        <v>87</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row>
    <row r="22" spans="1:52" s="53" customFormat="1" x14ac:dyDescent="0.2">
      <c r="A22" s="88" t="s">
        <v>88</v>
      </c>
      <c r="B22" s="42" t="e">
        <f>'C завтраками| Bed and breakfast'!#REF!*0.85</f>
        <v>#REF!</v>
      </c>
      <c r="C22" s="42" t="e">
        <f>'C завтраками| Bed and breakfast'!#REF!*0.85</f>
        <v>#REF!</v>
      </c>
      <c r="D22" s="42" t="e">
        <f>'C завтраками| Bed and breakfast'!#REF!*0.85</f>
        <v>#REF!</v>
      </c>
      <c r="E22" s="42" t="e">
        <f>'C завтраками| Bed and breakfast'!#REF!*0.85</f>
        <v>#REF!</v>
      </c>
      <c r="F22" s="42" t="e">
        <f>'C завтраками| Bed and breakfast'!#REF!*0.85</f>
        <v>#REF!</v>
      </c>
      <c r="G22" s="42" t="e">
        <f>'C завтраками| Bed and breakfast'!#REF!*0.85</f>
        <v>#REF!</v>
      </c>
      <c r="H22" s="42" t="e">
        <f>'C завтраками| Bed and breakfast'!#REF!*0.85</f>
        <v>#REF!</v>
      </c>
      <c r="I22" s="42" t="e">
        <f>'C завтраками| Bed and breakfast'!#REF!*0.85</f>
        <v>#REF!</v>
      </c>
      <c r="J22" s="42" t="e">
        <f>'C завтраками| Bed and breakfast'!#REF!*0.85</f>
        <v>#REF!</v>
      </c>
      <c r="K22" s="42" t="e">
        <f>'C завтраками| Bed and breakfast'!#REF!*0.85</f>
        <v>#REF!</v>
      </c>
      <c r="L22" s="42" t="e">
        <f>'C завтраками| Bed and breakfast'!#REF!*0.85</f>
        <v>#REF!</v>
      </c>
      <c r="M22" s="42" t="e">
        <f>'C завтраками| Bed and breakfast'!#REF!*0.85</f>
        <v>#REF!</v>
      </c>
      <c r="N22" s="42" t="e">
        <f>'C завтраками| Bed and breakfast'!#REF!*0.85</f>
        <v>#REF!</v>
      </c>
      <c r="O22" s="42" t="e">
        <f>'C завтраками| Bed and breakfast'!#REF!*0.85</f>
        <v>#REF!</v>
      </c>
      <c r="P22" s="42" t="e">
        <f>'C завтраками| Bed and breakfast'!#REF!*0.85</f>
        <v>#REF!</v>
      </c>
      <c r="Q22" s="42" t="e">
        <f>'C завтраками| Bed and breakfast'!#REF!*0.85</f>
        <v>#REF!</v>
      </c>
      <c r="R22" s="42" t="e">
        <f>'C завтраками| Bed and breakfast'!#REF!*0.85</f>
        <v>#REF!</v>
      </c>
      <c r="S22" s="42" t="e">
        <f>'C завтраками| Bed and breakfast'!#REF!*0.85</f>
        <v>#REF!</v>
      </c>
      <c r="T22" s="42" t="e">
        <f>'C завтраками| Bed and breakfast'!#REF!*0.85</f>
        <v>#REF!</v>
      </c>
      <c r="U22" s="42" t="e">
        <f>'C завтраками| Bed and breakfast'!#REF!*0.85</f>
        <v>#REF!</v>
      </c>
      <c r="V22" s="42" t="e">
        <f>'C завтраками| Bed and breakfast'!#REF!*0.85</f>
        <v>#REF!</v>
      </c>
      <c r="W22" s="42" t="e">
        <f>'C завтраками| Bed and breakfast'!#REF!*0.85</f>
        <v>#REF!</v>
      </c>
      <c r="X22" s="42" t="e">
        <f>'C завтраками| Bed and breakfast'!#REF!*0.85</f>
        <v>#REF!</v>
      </c>
      <c r="Y22" s="42" t="e">
        <f>'C завтраками| Bed and breakfast'!#REF!*0.85</f>
        <v>#REF!</v>
      </c>
      <c r="Z22" s="42" t="e">
        <f>'C завтраками| Bed and breakfast'!#REF!*0.85</f>
        <v>#REF!</v>
      </c>
      <c r="AA22" s="42" t="e">
        <f>'C завтраками| Bed and breakfast'!#REF!*0.85</f>
        <v>#REF!</v>
      </c>
      <c r="AB22" s="42" t="e">
        <f>'C завтраками| Bed and breakfast'!#REF!*0.85</f>
        <v>#REF!</v>
      </c>
      <c r="AC22" s="42" t="e">
        <f>'C завтраками| Bed and breakfast'!#REF!*0.85</f>
        <v>#REF!</v>
      </c>
      <c r="AD22" s="42" t="e">
        <f>'C завтраками| Bed and breakfast'!#REF!*0.85</f>
        <v>#REF!</v>
      </c>
      <c r="AE22" s="42" t="e">
        <f>'C завтраками| Bed and breakfast'!#REF!*0.85</f>
        <v>#REF!</v>
      </c>
      <c r="AF22" s="42" t="e">
        <f>'C завтраками| Bed and breakfast'!#REF!*0.85</f>
        <v>#REF!</v>
      </c>
      <c r="AG22" s="42" t="e">
        <f>'C завтраками| Bed and breakfast'!#REF!*0.85</f>
        <v>#REF!</v>
      </c>
      <c r="AH22" s="42" t="e">
        <f>'C завтраками| Bed and breakfast'!#REF!*0.85</f>
        <v>#REF!</v>
      </c>
      <c r="AI22" s="42" t="e">
        <f>'C завтраками| Bed and breakfast'!#REF!*0.85</f>
        <v>#REF!</v>
      </c>
      <c r="AJ22" s="42" t="e">
        <f>'C завтраками| Bed and breakfast'!#REF!*0.85</f>
        <v>#REF!</v>
      </c>
      <c r="AK22" s="42" t="e">
        <f>'C завтраками| Bed and breakfast'!#REF!*0.85</f>
        <v>#REF!</v>
      </c>
      <c r="AL22" s="42" t="e">
        <f>'C завтраками| Bed and breakfast'!#REF!*0.85</f>
        <v>#REF!</v>
      </c>
      <c r="AM22" s="42" t="e">
        <f>'C завтраками| Bed and breakfast'!#REF!*0.85</f>
        <v>#REF!</v>
      </c>
      <c r="AN22" s="42" t="e">
        <f>'C завтраками| Bed and breakfast'!#REF!*0.85</f>
        <v>#REF!</v>
      </c>
      <c r="AO22" s="42" t="e">
        <f>'C завтраками| Bed and breakfast'!#REF!*0.85</f>
        <v>#REF!</v>
      </c>
      <c r="AP22" s="42" t="e">
        <f>'C завтраками| Bed and breakfast'!#REF!*0.85</f>
        <v>#REF!</v>
      </c>
      <c r="AQ22" s="42" t="e">
        <f>'C завтраками| Bed and breakfast'!#REF!*0.85</f>
        <v>#REF!</v>
      </c>
      <c r="AR22" s="42" t="e">
        <f>'C завтраками| Bed and breakfast'!#REF!*0.85</f>
        <v>#REF!</v>
      </c>
      <c r="AS22" s="42" t="e">
        <f>'C завтраками| Bed and breakfast'!#REF!*0.85</f>
        <v>#REF!</v>
      </c>
      <c r="AT22" s="42" t="e">
        <f>'C завтраками| Bed and breakfast'!#REF!*0.85</f>
        <v>#REF!</v>
      </c>
      <c r="AU22" s="42" t="e">
        <f>'C завтраками| Bed and breakfast'!#REF!*0.85</f>
        <v>#REF!</v>
      </c>
      <c r="AV22" s="42" t="e">
        <f>'C завтраками| Bed and breakfast'!#REF!*0.85</f>
        <v>#REF!</v>
      </c>
      <c r="AW22" s="42" t="e">
        <f>'C завтраками| Bed and breakfast'!#REF!*0.85</f>
        <v>#REF!</v>
      </c>
      <c r="AX22" s="42" t="e">
        <f>'C завтраками| Bed and breakfast'!#REF!*0.85</f>
        <v>#REF!</v>
      </c>
      <c r="AY22" s="42" t="e">
        <f>'C завтраками| Bed and breakfast'!#REF!*0.85</f>
        <v>#REF!</v>
      </c>
      <c r="AZ22" s="42" t="e">
        <f>'C завтраками| Bed and breakfast'!#REF!*0.85</f>
        <v>#REF!</v>
      </c>
    </row>
    <row r="23" spans="1:52" s="53" customFormat="1" x14ac:dyDescent="0.2">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row>
    <row r="24" spans="1:52" ht="18" customHeight="1" x14ac:dyDescent="0.2">
      <c r="A24" s="111" t="s">
        <v>100</v>
      </c>
      <c r="B24" s="136" t="e">
        <f t="shared" ref="B24:B25" si="0">B4</f>
        <v>#REF!</v>
      </c>
      <c r="C24" s="136" t="e">
        <f t="shared" ref="C24:AZ24" si="1">C4</f>
        <v>#REF!</v>
      </c>
      <c r="D24" s="136" t="e">
        <f t="shared" si="1"/>
        <v>#REF!</v>
      </c>
      <c r="E24" s="136" t="e">
        <f t="shared" si="1"/>
        <v>#REF!</v>
      </c>
      <c r="F24" s="136" t="e">
        <f t="shared" si="1"/>
        <v>#REF!</v>
      </c>
      <c r="G24" s="136" t="e">
        <f t="shared" si="1"/>
        <v>#REF!</v>
      </c>
      <c r="H24" s="136" t="e">
        <f t="shared" si="1"/>
        <v>#REF!</v>
      </c>
      <c r="I24" s="136" t="e">
        <f t="shared" si="1"/>
        <v>#REF!</v>
      </c>
      <c r="J24" s="136" t="e">
        <f t="shared" si="1"/>
        <v>#REF!</v>
      </c>
      <c r="K24" s="136" t="e">
        <f t="shared" si="1"/>
        <v>#REF!</v>
      </c>
      <c r="L24" s="136" t="e">
        <f t="shared" si="1"/>
        <v>#REF!</v>
      </c>
      <c r="M24" s="136" t="e">
        <f t="shared" si="1"/>
        <v>#REF!</v>
      </c>
      <c r="N24" s="136" t="e">
        <f t="shared" si="1"/>
        <v>#REF!</v>
      </c>
      <c r="O24" s="136" t="e">
        <f t="shared" si="1"/>
        <v>#REF!</v>
      </c>
      <c r="P24" s="136" t="e">
        <f t="shared" si="1"/>
        <v>#REF!</v>
      </c>
      <c r="Q24" s="136" t="e">
        <f t="shared" si="1"/>
        <v>#REF!</v>
      </c>
      <c r="R24" s="136" t="e">
        <f t="shared" si="1"/>
        <v>#REF!</v>
      </c>
      <c r="S24" s="136" t="e">
        <f t="shared" si="1"/>
        <v>#REF!</v>
      </c>
      <c r="T24" s="136" t="e">
        <f t="shared" si="1"/>
        <v>#REF!</v>
      </c>
      <c r="U24" s="136" t="e">
        <f t="shared" si="1"/>
        <v>#REF!</v>
      </c>
      <c r="V24" s="136" t="e">
        <f t="shared" si="1"/>
        <v>#REF!</v>
      </c>
      <c r="W24" s="136" t="e">
        <f t="shared" si="1"/>
        <v>#REF!</v>
      </c>
      <c r="X24" s="136" t="e">
        <f t="shared" si="1"/>
        <v>#REF!</v>
      </c>
      <c r="Y24" s="136" t="e">
        <f t="shared" si="1"/>
        <v>#REF!</v>
      </c>
      <c r="Z24" s="136" t="e">
        <f t="shared" si="1"/>
        <v>#REF!</v>
      </c>
      <c r="AA24" s="136" t="e">
        <f t="shared" si="1"/>
        <v>#REF!</v>
      </c>
      <c r="AB24" s="136" t="e">
        <f t="shared" si="1"/>
        <v>#REF!</v>
      </c>
      <c r="AC24" s="136" t="e">
        <f t="shared" si="1"/>
        <v>#REF!</v>
      </c>
      <c r="AD24" s="136" t="e">
        <f t="shared" si="1"/>
        <v>#REF!</v>
      </c>
      <c r="AE24" s="136" t="e">
        <f t="shared" si="1"/>
        <v>#REF!</v>
      </c>
      <c r="AF24" s="136" t="e">
        <f t="shared" si="1"/>
        <v>#REF!</v>
      </c>
      <c r="AG24" s="136" t="e">
        <f t="shared" si="1"/>
        <v>#REF!</v>
      </c>
      <c r="AH24" s="136" t="e">
        <f t="shared" si="1"/>
        <v>#REF!</v>
      </c>
      <c r="AI24" s="136" t="e">
        <f t="shared" si="1"/>
        <v>#REF!</v>
      </c>
      <c r="AJ24" s="136" t="e">
        <f t="shared" si="1"/>
        <v>#REF!</v>
      </c>
      <c r="AK24" s="136" t="e">
        <f t="shared" si="1"/>
        <v>#REF!</v>
      </c>
      <c r="AL24" s="136" t="e">
        <f t="shared" si="1"/>
        <v>#REF!</v>
      </c>
      <c r="AM24" s="136" t="e">
        <f t="shared" si="1"/>
        <v>#REF!</v>
      </c>
      <c r="AN24" s="136" t="e">
        <f t="shared" si="1"/>
        <v>#REF!</v>
      </c>
      <c r="AO24" s="136" t="e">
        <f t="shared" si="1"/>
        <v>#REF!</v>
      </c>
      <c r="AP24" s="136" t="e">
        <f t="shared" si="1"/>
        <v>#REF!</v>
      </c>
      <c r="AQ24" s="136" t="e">
        <f t="shared" si="1"/>
        <v>#REF!</v>
      </c>
      <c r="AR24" s="136" t="e">
        <f t="shared" si="1"/>
        <v>#REF!</v>
      </c>
      <c r="AS24" s="136" t="e">
        <f t="shared" si="1"/>
        <v>#REF!</v>
      </c>
      <c r="AT24" s="136" t="e">
        <f t="shared" si="1"/>
        <v>#REF!</v>
      </c>
      <c r="AU24" s="136" t="e">
        <f t="shared" si="1"/>
        <v>#REF!</v>
      </c>
      <c r="AV24" s="136" t="e">
        <f t="shared" si="1"/>
        <v>#REF!</v>
      </c>
      <c r="AW24" s="136" t="e">
        <f t="shared" si="1"/>
        <v>#REF!</v>
      </c>
      <c r="AX24" s="136" t="e">
        <f t="shared" si="1"/>
        <v>#REF!</v>
      </c>
      <c r="AY24" s="136" t="e">
        <f t="shared" si="1"/>
        <v>#REF!</v>
      </c>
      <c r="AZ24" s="136" t="e">
        <f t="shared" si="1"/>
        <v>#REF!</v>
      </c>
    </row>
    <row r="25" spans="1:52" ht="20.25" customHeight="1" x14ac:dyDescent="0.2">
      <c r="A25" s="90" t="s">
        <v>64</v>
      </c>
      <c r="B25" s="136" t="e">
        <f t="shared" si="0"/>
        <v>#REF!</v>
      </c>
      <c r="C25" s="136" t="e">
        <f t="shared" ref="C25:AZ25" si="2">C5</f>
        <v>#REF!</v>
      </c>
      <c r="D25" s="136" t="e">
        <f t="shared" si="2"/>
        <v>#REF!</v>
      </c>
      <c r="E25" s="136" t="e">
        <f t="shared" si="2"/>
        <v>#REF!</v>
      </c>
      <c r="F25" s="136" t="e">
        <f t="shared" si="2"/>
        <v>#REF!</v>
      </c>
      <c r="G25" s="136" t="e">
        <f t="shared" si="2"/>
        <v>#REF!</v>
      </c>
      <c r="H25" s="136" t="e">
        <f t="shared" si="2"/>
        <v>#REF!</v>
      </c>
      <c r="I25" s="136" t="e">
        <f t="shared" si="2"/>
        <v>#REF!</v>
      </c>
      <c r="J25" s="136" t="e">
        <f t="shared" si="2"/>
        <v>#REF!</v>
      </c>
      <c r="K25" s="136" t="e">
        <f t="shared" si="2"/>
        <v>#REF!</v>
      </c>
      <c r="L25" s="136" t="e">
        <f t="shared" si="2"/>
        <v>#REF!</v>
      </c>
      <c r="M25" s="136" t="e">
        <f t="shared" si="2"/>
        <v>#REF!</v>
      </c>
      <c r="N25" s="136" t="e">
        <f t="shared" si="2"/>
        <v>#REF!</v>
      </c>
      <c r="O25" s="136" t="e">
        <f t="shared" si="2"/>
        <v>#REF!</v>
      </c>
      <c r="P25" s="136" t="e">
        <f t="shared" si="2"/>
        <v>#REF!</v>
      </c>
      <c r="Q25" s="136" t="e">
        <f t="shared" si="2"/>
        <v>#REF!</v>
      </c>
      <c r="R25" s="136" t="e">
        <f t="shared" si="2"/>
        <v>#REF!</v>
      </c>
      <c r="S25" s="136" t="e">
        <f t="shared" si="2"/>
        <v>#REF!</v>
      </c>
      <c r="T25" s="136" t="e">
        <f t="shared" si="2"/>
        <v>#REF!</v>
      </c>
      <c r="U25" s="136" t="e">
        <f t="shared" si="2"/>
        <v>#REF!</v>
      </c>
      <c r="V25" s="136" t="e">
        <f t="shared" si="2"/>
        <v>#REF!</v>
      </c>
      <c r="W25" s="136" t="e">
        <f t="shared" si="2"/>
        <v>#REF!</v>
      </c>
      <c r="X25" s="136" t="e">
        <f t="shared" si="2"/>
        <v>#REF!</v>
      </c>
      <c r="Y25" s="136" t="e">
        <f t="shared" si="2"/>
        <v>#REF!</v>
      </c>
      <c r="Z25" s="136" t="e">
        <f t="shared" si="2"/>
        <v>#REF!</v>
      </c>
      <c r="AA25" s="136" t="e">
        <f t="shared" si="2"/>
        <v>#REF!</v>
      </c>
      <c r="AB25" s="136" t="e">
        <f t="shared" si="2"/>
        <v>#REF!</v>
      </c>
      <c r="AC25" s="136" t="e">
        <f t="shared" si="2"/>
        <v>#REF!</v>
      </c>
      <c r="AD25" s="136" t="e">
        <f t="shared" si="2"/>
        <v>#REF!</v>
      </c>
      <c r="AE25" s="136" t="e">
        <f t="shared" si="2"/>
        <v>#REF!</v>
      </c>
      <c r="AF25" s="136" t="e">
        <f t="shared" si="2"/>
        <v>#REF!</v>
      </c>
      <c r="AG25" s="136" t="e">
        <f t="shared" si="2"/>
        <v>#REF!</v>
      </c>
      <c r="AH25" s="136" t="e">
        <f t="shared" si="2"/>
        <v>#REF!</v>
      </c>
      <c r="AI25" s="136" t="e">
        <f t="shared" si="2"/>
        <v>#REF!</v>
      </c>
      <c r="AJ25" s="136" t="e">
        <f t="shared" si="2"/>
        <v>#REF!</v>
      </c>
      <c r="AK25" s="136" t="e">
        <f t="shared" si="2"/>
        <v>#REF!</v>
      </c>
      <c r="AL25" s="136" t="e">
        <f t="shared" si="2"/>
        <v>#REF!</v>
      </c>
      <c r="AM25" s="136" t="e">
        <f t="shared" si="2"/>
        <v>#REF!</v>
      </c>
      <c r="AN25" s="136" t="e">
        <f t="shared" si="2"/>
        <v>#REF!</v>
      </c>
      <c r="AO25" s="136" t="e">
        <f t="shared" si="2"/>
        <v>#REF!</v>
      </c>
      <c r="AP25" s="136" t="e">
        <f t="shared" si="2"/>
        <v>#REF!</v>
      </c>
      <c r="AQ25" s="136" t="e">
        <f t="shared" si="2"/>
        <v>#REF!</v>
      </c>
      <c r="AR25" s="136" t="e">
        <f t="shared" si="2"/>
        <v>#REF!</v>
      </c>
      <c r="AS25" s="136" t="e">
        <f t="shared" si="2"/>
        <v>#REF!</v>
      </c>
      <c r="AT25" s="136" t="e">
        <f t="shared" si="2"/>
        <v>#REF!</v>
      </c>
      <c r="AU25" s="136" t="e">
        <f t="shared" si="2"/>
        <v>#REF!</v>
      </c>
      <c r="AV25" s="136" t="e">
        <f t="shared" si="2"/>
        <v>#REF!</v>
      </c>
      <c r="AW25" s="136" t="e">
        <f t="shared" si="2"/>
        <v>#REF!</v>
      </c>
      <c r="AX25" s="136" t="e">
        <f t="shared" si="2"/>
        <v>#REF!</v>
      </c>
      <c r="AY25" s="136" t="e">
        <f t="shared" si="2"/>
        <v>#REF!</v>
      </c>
      <c r="AZ25" s="136" t="e">
        <f t="shared" si="2"/>
        <v>#REF!</v>
      </c>
    </row>
    <row r="26" spans="1:52" s="44" customFormat="1" x14ac:dyDescent="0.2">
      <c r="A26" s="42" t="s">
        <v>83</v>
      </c>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row>
    <row r="27" spans="1:52" s="50" customFormat="1" x14ac:dyDescent="0.2">
      <c r="A27" s="88">
        <v>1</v>
      </c>
      <c r="B27" s="94" t="e">
        <f>ROUNDUP(B7*0.87,)</f>
        <v>#REF!</v>
      </c>
      <c r="C27" s="94" t="e">
        <f t="shared" ref="C27:AZ27" si="3">ROUNDUP(C7*0.87,)</f>
        <v>#REF!</v>
      </c>
      <c r="D27" s="94" t="e">
        <f t="shared" si="3"/>
        <v>#REF!</v>
      </c>
      <c r="E27" s="94" t="e">
        <f t="shared" si="3"/>
        <v>#REF!</v>
      </c>
      <c r="F27" s="94" t="e">
        <f t="shared" si="3"/>
        <v>#REF!</v>
      </c>
      <c r="G27" s="94" t="e">
        <f t="shared" si="3"/>
        <v>#REF!</v>
      </c>
      <c r="H27" s="94" t="e">
        <f t="shared" si="3"/>
        <v>#REF!</v>
      </c>
      <c r="I27" s="94" t="e">
        <f t="shared" si="3"/>
        <v>#REF!</v>
      </c>
      <c r="J27" s="94" t="e">
        <f t="shared" si="3"/>
        <v>#REF!</v>
      </c>
      <c r="K27" s="94" t="e">
        <f t="shared" si="3"/>
        <v>#REF!</v>
      </c>
      <c r="L27" s="94" t="e">
        <f t="shared" si="3"/>
        <v>#REF!</v>
      </c>
      <c r="M27" s="94" t="e">
        <f t="shared" si="3"/>
        <v>#REF!</v>
      </c>
      <c r="N27" s="94" t="e">
        <f t="shared" si="3"/>
        <v>#REF!</v>
      </c>
      <c r="O27" s="94" t="e">
        <f t="shared" si="3"/>
        <v>#REF!</v>
      </c>
      <c r="P27" s="94" t="e">
        <f t="shared" si="3"/>
        <v>#REF!</v>
      </c>
      <c r="Q27" s="94" t="e">
        <f t="shared" si="3"/>
        <v>#REF!</v>
      </c>
      <c r="R27" s="94" t="e">
        <f t="shared" si="3"/>
        <v>#REF!</v>
      </c>
      <c r="S27" s="94" t="e">
        <f t="shared" si="3"/>
        <v>#REF!</v>
      </c>
      <c r="T27" s="94" t="e">
        <f t="shared" si="3"/>
        <v>#REF!</v>
      </c>
      <c r="U27" s="94" t="e">
        <f t="shared" si="3"/>
        <v>#REF!</v>
      </c>
      <c r="V27" s="94" t="e">
        <f t="shared" si="3"/>
        <v>#REF!</v>
      </c>
      <c r="W27" s="94" t="e">
        <f t="shared" si="3"/>
        <v>#REF!</v>
      </c>
      <c r="X27" s="94" t="e">
        <f t="shared" si="3"/>
        <v>#REF!</v>
      </c>
      <c r="Y27" s="94" t="e">
        <f t="shared" si="3"/>
        <v>#REF!</v>
      </c>
      <c r="Z27" s="94" t="e">
        <f t="shared" si="3"/>
        <v>#REF!</v>
      </c>
      <c r="AA27" s="94" t="e">
        <f t="shared" si="3"/>
        <v>#REF!</v>
      </c>
      <c r="AB27" s="94" t="e">
        <f t="shared" si="3"/>
        <v>#REF!</v>
      </c>
      <c r="AC27" s="94" t="e">
        <f t="shared" si="3"/>
        <v>#REF!</v>
      </c>
      <c r="AD27" s="94" t="e">
        <f t="shared" si="3"/>
        <v>#REF!</v>
      </c>
      <c r="AE27" s="94" t="e">
        <f t="shared" si="3"/>
        <v>#REF!</v>
      </c>
      <c r="AF27" s="94" t="e">
        <f t="shared" si="3"/>
        <v>#REF!</v>
      </c>
      <c r="AG27" s="94" t="e">
        <f t="shared" si="3"/>
        <v>#REF!</v>
      </c>
      <c r="AH27" s="94" t="e">
        <f t="shared" si="3"/>
        <v>#REF!</v>
      </c>
      <c r="AI27" s="94" t="e">
        <f t="shared" si="3"/>
        <v>#REF!</v>
      </c>
      <c r="AJ27" s="94" t="e">
        <f t="shared" si="3"/>
        <v>#REF!</v>
      </c>
      <c r="AK27" s="94" t="e">
        <f t="shared" si="3"/>
        <v>#REF!</v>
      </c>
      <c r="AL27" s="94" t="e">
        <f t="shared" si="3"/>
        <v>#REF!</v>
      </c>
      <c r="AM27" s="94" t="e">
        <f t="shared" si="3"/>
        <v>#REF!</v>
      </c>
      <c r="AN27" s="94" t="e">
        <f t="shared" si="3"/>
        <v>#REF!</v>
      </c>
      <c r="AO27" s="94" t="e">
        <f t="shared" si="3"/>
        <v>#REF!</v>
      </c>
      <c r="AP27" s="94" t="e">
        <f t="shared" si="3"/>
        <v>#REF!</v>
      </c>
      <c r="AQ27" s="94" t="e">
        <f t="shared" si="3"/>
        <v>#REF!</v>
      </c>
      <c r="AR27" s="94" t="e">
        <f t="shared" si="3"/>
        <v>#REF!</v>
      </c>
      <c r="AS27" s="94" t="e">
        <f t="shared" si="3"/>
        <v>#REF!</v>
      </c>
      <c r="AT27" s="94" t="e">
        <f t="shared" si="3"/>
        <v>#REF!</v>
      </c>
      <c r="AU27" s="94" t="e">
        <f t="shared" si="3"/>
        <v>#REF!</v>
      </c>
      <c r="AV27" s="94" t="e">
        <f t="shared" si="3"/>
        <v>#REF!</v>
      </c>
      <c r="AW27" s="94" t="e">
        <f t="shared" si="3"/>
        <v>#REF!</v>
      </c>
      <c r="AX27" s="94" t="e">
        <f t="shared" si="3"/>
        <v>#REF!</v>
      </c>
      <c r="AY27" s="94" t="e">
        <f t="shared" si="3"/>
        <v>#REF!</v>
      </c>
      <c r="AZ27" s="94" t="e">
        <f t="shared" si="3"/>
        <v>#REF!</v>
      </c>
    </row>
    <row r="28" spans="1:52" s="50" customFormat="1" x14ac:dyDescent="0.2">
      <c r="A28" s="88">
        <v>2</v>
      </c>
      <c r="B28" s="94" t="e">
        <f t="shared" ref="B28:B42" si="4">ROUNDUP(B8*0.87,)</f>
        <v>#REF!</v>
      </c>
      <c r="C28" s="94" t="e">
        <f t="shared" ref="C28:AZ28" si="5">ROUNDUP(C8*0.87,)</f>
        <v>#REF!</v>
      </c>
      <c r="D28" s="94" t="e">
        <f t="shared" si="5"/>
        <v>#REF!</v>
      </c>
      <c r="E28" s="94" t="e">
        <f t="shared" si="5"/>
        <v>#REF!</v>
      </c>
      <c r="F28" s="94" t="e">
        <f t="shared" si="5"/>
        <v>#REF!</v>
      </c>
      <c r="G28" s="94" t="e">
        <f t="shared" si="5"/>
        <v>#REF!</v>
      </c>
      <c r="H28" s="94" t="e">
        <f t="shared" si="5"/>
        <v>#REF!</v>
      </c>
      <c r="I28" s="94" t="e">
        <f t="shared" si="5"/>
        <v>#REF!</v>
      </c>
      <c r="J28" s="94" t="e">
        <f t="shared" si="5"/>
        <v>#REF!</v>
      </c>
      <c r="K28" s="94" t="e">
        <f t="shared" si="5"/>
        <v>#REF!</v>
      </c>
      <c r="L28" s="94" t="e">
        <f t="shared" si="5"/>
        <v>#REF!</v>
      </c>
      <c r="M28" s="94" t="e">
        <f t="shared" si="5"/>
        <v>#REF!</v>
      </c>
      <c r="N28" s="94" t="e">
        <f t="shared" si="5"/>
        <v>#REF!</v>
      </c>
      <c r="O28" s="94" t="e">
        <f t="shared" si="5"/>
        <v>#REF!</v>
      </c>
      <c r="P28" s="94" t="e">
        <f t="shared" si="5"/>
        <v>#REF!</v>
      </c>
      <c r="Q28" s="94" t="e">
        <f t="shared" si="5"/>
        <v>#REF!</v>
      </c>
      <c r="R28" s="94" t="e">
        <f t="shared" si="5"/>
        <v>#REF!</v>
      </c>
      <c r="S28" s="94" t="e">
        <f t="shared" si="5"/>
        <v>#REF!</v>
      </c>
      <c r="T28" s="94" t="e">
        <f t="shared" si="5"/>
        <v>#REF!</v>
      </c>
      <c r="U28" s="94" t="e">
        <f t="shared" si="5"/>
        <v>#REF!</v>
      </c>
      <c r="V28" s="94" t="e">
        <f t="shared" si="5"/>
        <v>#REF!</v>
      </c>
      <c r="W28" s="94" t="e">
        <f t="shared" si="5"/>
        <v>#REF!</v>
      </c>
      <c r="X28" s="94" t="e">
        <f t="shared" si="5"/>
        <v>#REF!</v>
      </c>
      <c r="Y28" s="94" t="e">
        <f t="shared" si="5"/>
        <v>#REF!</v>
      </c>
      <c r="Z28" s="94" t="e">
        <f t="shared" si="5"/>
        <v>#REF!</v>
      </c>
      <c r="AA28" s="94" t="e">
        <f t="shared" si="5"/>
        <v>#REF!</v>
      </c>
      <c r="AB28" s="94" t="e">
        <f t="shared" si="5"/>
        <v>#REF!</v>
      </c>
      <c r="AC28" s="94" t="e">
        <f t="shared" si="5"/>
        <v>#REF!</v>
      </c>
      <c r="AD28" s="94" t="e">
        <f t="shared" si="5"/>
        <v>#REF!</v>
      </c>
      <c r="AE28" s="94" t="e">
        <f t="shared" si="5"/>
        <v>#REF!</v>
      </c>
      <c r="AF28" s="94" t="e">
        <f t="shared" si="5"/>
        <v>#REF!</v>
      </c>
      <c r="AG28" s="94" t="e">
        <f t="shared" si="5"/>
        <v>#REF!</v>
      </c>
      <c r="AH28" s="94" t="e">
        <f t="shared" si="5"/>
        <v>#REF!</v>
      </c>
      <c r="AI28" s="94" t="e">
        <f t="shared" si="5"/>
        <v>#REF!</v>
      </c>
      <c r="AJ28" s="94" t="e">
        <f t="shared" si="5"/>
        <v>#REF!</v>
      </c>
      <c r="AK28" s="94" t="e">
        <f t="shared" si="5"/>
        <v>#REF!</v>
      </c>
      <c r="AL28" s="94" t="e">
        <f t="shared" si="5"/>
        <v>#REF!</v>
      </c>
      <c r="AM28" s="94" t="e">
        <f t="shared" si="5"/>
        <v>#REF!</v>
      </c>
      <c r="AN28" s="94" t="e">
        <f t="shared" si="5"/>
        <v>#REF!</v>
      </c>
      <c r="AO28" s="94" t="e">
        <f t="shared" si="5"/>
        <v>#REF!</v>
      </c>
      <c r="AP28" s="94" t="e">
        <f t="shared" si="5"/>
        <v>#REF!</v>
      </c>
      <c r="AQ28" s="94" t="e">
        <f t="shared" si="5"/>
        <v>#REF!</v>
      </c>
      <c r="AR28" s="94" t="e">
        <f t="shared" si="5"/>
        <v>#REF!</v>
      </c>
      <c r="AS28" s="94" t="e">
        <f t="shared" si="5"/>
        <v>#REF!</v>
      </c>
      <c r="AT28" s="94" t="e">
        <f t="shared" si="5"/>
        <v>#REF!</v>
      </c>
      <c r="AU28" s="94" t="e">
        <f t="shared" si="5"/>
        <v>#REF!</v>
      </c>
      <c r="AV28" s="94" t="e">
        <f t="shared" si="5"/>
        <v>#REF!</v>
      </c>
      <c r="AW28" s="94" t="e">
        <f t="shared" si="5"/>
        <v>#REF!</v>
      </c>
      <c r="AX28" s="94" t="e">
        <f t="shared" si="5"/>
        <v>#REF!</v>
      </c>
      <c r="AY28" s="94" t="e">
        <f t="shared" si="5"/>
        <v>#REF!</v>
      </c>
      <c r="AZ28" s="94" t="e">
        <f t="shared" si="5"/>
        <v>#REF!</v>
      </c>
    </row>
    <row r="29" spans="1:52" s="50" customFormat="1" x14ac:dyDescent="0.2">
      <c r="A29" s="42" t="s">
        <v>234</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row>
    <row r="30" spans="1:52" s="50" customFormat="1" x14ac:dyDescent="0.2">
      <c r="A30" s="180">
        <v>1</v>
      </c>
      <c r="B30" s="94" t="e">
        <f t="shared" si="4"/>
        <v>#REF!</v>
      </c>
      <c r="C30" s="94" t="e">
        <f t="shared" ref="C30:AZ30" si="6">ROUNDUP(C10*0.87,)</f>
        <v>#REF!</v>
      </c>
      <c r="D30" s="94" t="e">
        <f t="shared" si="6"/>
        <v>#REF!</v>
      </c>
      <c r="E30" s="94" t="e">
        <f t="shared" si="6"/>
        <v>#REF!</v>
      </c>
      <c r="F30" s="94" t="e">
        <f t="shared" si="6"/>
        <v>#REF!</v>
      </c>
      <c r="G30" s="94" t="e">
        <f t="shared" si="6"/>
        <v>#REF!</v>
      </c>
      <c r="H30" s="94" t="e">
        <f t="shared" si="6"/>
        <v>#REF!</v>
      </c>
      <c r="I30" s="94" t="e">
        <f t="shared" si="6"/>
        <v>#REF!</v>
      </c>
      <c r="J30" s="94" t="e">
        <f t="shared" si="6"/>
        <v>#REF!</v>
      </c>
      <c r="K30" s="94" t="e">
        <f t="shared" si="6"/>
        <v>#REF!</v>
      </c>
      <c r="L30" s="94" t="e">
        <f t="shared" si="6"/>
        <v>#REF!</v>
      </c>
      <c r="M30" s="94" t="e">
        <f t="shared" si="6"/>
        <v>#REF!</v>
      </c>
      <c r="N30" s="94" t="e">
        <f t="shared" si="6"/>
        <v>#REF!</v>
      </c>
      <c r="O30" s="94" t="e">
        <f t="shared" si="6"/>
        <v>#REF!</v>
      </c>
      <c r="P30" s="94" t="e">
        <f t="shared" si="6"/>
        <v>#REF!</v>
      </c>
      <c r="Q30" s="94" t="e">
        <f t="shared" si="6"/>
        <v>#REF!</v>
      </c>
      <c r="R30" s="94" t="e">
        <f t="shared" si="6"/>
        <v>#REF!</v>
      </c>
      <c r="S30" s="94" t="e">
        <f t="shared" si="6"/>
        <v>#REF!</v>
      </c>
      <c r="T30" s="94" t="e">
        <f t="shared" si="6"/>
        <v>#REF!</v>
      </c>
      <c r="U30" s="94" t="e">
        <f t="shared" si="6"/>
        <v>#REF!</v>
      </c>
      <c r="V30" s="94" t="e">
        <f t="shared" si="6"/>
        <v>#REF!</v>
      </c>
      <c r="W30" s="94" t="e">
        <f t="shared" si="6"/>
        <v>#REF!</v>
      </c>
      <c r="X30" s="94" t="e">
        <f t="shared" si="6"/>
        <v>#REF!</v>
      </c>
      <c r="Y30" s="94" t="e">
        <f t="shared" si="6"/>
        <v>#REF!</v>
      </c>
      <c r="Z30" s="94" t="e">
        <f t="shared" si="6"/>
        <v>#REF!</v>
      </c>
      <c r="AA30" s="94" t="e">
        <f t="shared" si="6"/>
        <v>#REF!</v>
      </c>
      <c r="AB30" s="94" t="e">
        <f t="shared" si="6"/>
        <v>#REF!</v>
      </c>
      <c r="AC30" s="94" t="e">
        <f t="shared" si="6"/>
        <v>#REF!</v>
      </c>
      <c r="AD30" s="94" t="e">
        <f t="shared" si="6"/>
        <v>#REF!</v>
      </c>
      <c r="AE30" s="94" t="e">
        <f t="shared" si="6"/>
        <v>#REF!</v>
      </c>
      <c r="AF30" s="94" t="e">
        <f t="shared" si="6"/>
        <v>#REF!</v>
      </c>
      <c r="AG30" s="94" t="e">
        <f t="shared" si="6"/>
        <v>#REF!</v>
      </c>
      <c r="AH30" s="94" t="e">
        <f t="shared" si="6"/>
        <v>#REF!</v>
      </c>
      <c r="AI30" s="94" t="e">
        <f t="shared" si="6"/>
        <v>#REF!</v>
      </c>
      <c r="AJ30" s="94" t="e">
        <f t="shared" si="6"/>
        <v>#REF!</v>
      </c>
      <c r="AK30" s="94" t="e">
        <f t="shared" si="6"/>
        <v>#REF!</v>
      </c>
      <c r="AL30" s="94" t="e">
        <f t="shared" si="6"/>
        <v>#REF!</v>
      </c>
      <c r="AM30" s="94" t="e">
        <f t="shared" si="6"/>
        <v>#REF!</v>
      </c>
      <c r="AN30" s="94" t="e">
        <f t="shared" si="6"/>
        <v>#REF!</v>
      </c>
      <c r="AO30" s="94" t="e">
        <f t="shared" si="6"/>
        <v>#REF!</v>
      </c>
      <c r="AP30" s="94" t="e">
        <f t="shared" si="6"/>
        <v>#REF!</v>
      </c>
      <c r="AQ30" s="94" t="e">
        <f t="shared" si="6"/>
        <v>#REF!</v>
      </c>
      <c r="AR30" s="94" t="e">
        <f t="shared" si="6"/>
        <v>#REF!</v>
      </c>
      <c r="AS30" s="94" t="e">
        <f t="shared" si="6"/>
        <v>#REF!</v>
      </c>
      <c r="AT30" s="94" t="e">
        <f t="shared" si="6"/>
        <v>#REF!</v>
      </c>
      <c r="AU30" s="94" t="e">
        <f t="shared" si="6"/>
        <v>#REF!</v>
      </c>
      <c r="AV30" s="94" t="e">
        <f t="shared" si="6"/>
        <v>#REF!</v>
      </c>
      <c r="AW30" s="94" t="e">
        <f t="shared" si="6"/>
        <v>#REF!</v>
      </c>
      <c r="AX30" s="94" t="e">
        <f t="shared" si="6"/>
        <v>#REF!</v>
      </c>
      <c r="AY30" s="94" t="e">
        <f t="shared" si="6"/>
        <v>#REF!</v>
      </c>
      <c r="AZ30" s="94" t="e">
        <f t="shared" si="6"/>
        <v>#REF!</v>
      </c>
    </row>
    <row r="31" spans="1:52" s="50" customFormat="1" x14ac:dyDescent="0.2">
      <c r="A31" s="180">
        <v>2</v>
      </c>
      <c r="B31" s="94" t="e">
        <f t="shared" si="4"/>
        <v>#REF!</v>
      </c>
      <c r="C31" s="94" t="e">
        <f t="shared" ref="C31:AZ31" si="7">ROUNDUP(C11*0.87,)</f>
        <v>#REF!</v>
      </c>
      <c r="D31" s="94" t="e">
        <f t="shared" si="7"/>
        <v>#REF!</v>
      </c>
      <c r="E31" s="94" t="e">
        <f t="shared" si="7"/>
        <v>#REF!</v>
      </c>
      <c r="F31" s="94" t="e">
        <f t="shared" si="7"/>
        <v>#REF!</v>
      </c>
      <c r="G31" s="94" t="e">
        <f t="shared" si="7"/>
        <v>#REF!</v>
      </c>
      <c r="H31" s="94" t="e">
        <f t="shared" si="7"/>
        <v>#REF!</v>
      </c>
      <c r="I31" s="94" t="e">
        <f t="shared" si="7"/>
        <v>#REF!</v>
      </c>
      <c r="J31" s="94" t="e">
        <f t="shared" si="7"/>
        <v>#REF!</v>
      </c>
      <c r="K31" s="94" t="e">
        <f t="shared" si="7"/>
        <v>#REF!</v>
      </c>
      <c r="L31" s="94" t="e">
        <f t="shared" si="7"/>
        <v>#REF!</v>
      </c>
      <c r="M31" s="94" t="e">
        <f t="shared" si="7"/>
        <v>#REF!</v>
      </c>
      <c r="N31" s="94" t="e">
        <f t="shared" si="7"/>
        <v>#REF!</v>
      </c>
      <c r="O31" s="94" t="e">
        <f t="shared" si="7"/>
        <v>#REF!</v>
      </c>
      <c r="P31" s="94" t="e">
        <f t="shared" si="7"/>
        <v>#REF!</v>
      </c>
      <c r="Q31" s="94" t="e">
        <f t="shared" si="7"/>
        <v>#REF!</v>
      </c>
      <c r="R31" s="94" t="e">
        <f t="shared" si="7"/>
        <v>#REF!</v>
      </c>
      <c r="S31" s="94" t="e">
        <f t="shared" si="7"/>
        <v>#REF!</v>
      </c>
      <c r="T31" s="94" t="e">
        <f t="shared" si="7"/>
        <v>#REF!</v>
      </c>
      <c r="U31" s="94" t="e">
        <f t="shared" si="7"/>
        <v>#REF!</v>
      </c>
      <c r="V31" s="94" t="e">
        <f t="shared" si="7"/>
        <v>#REF!</v>
      </c>
      <c r="W31" s="94" t="e">
        <f t="shared" si="7"/>
        <v>#REF!</v>
      </c>
      <c r="X31" s="94" t="e">
        <f t="shared" si="7"/>
        <v>#REF!</v>
      </c>
      <c r="Y31" s="94" t="e">
        <f t="shared" si="7"/>
        <v>#REF!</v>
      </c>
      <c r="Z31" s="94" t="e">
        <f t="shared" si="7"/>
        <v>#REF!</v>
      </c>
      <c r="AA31" s="94" t="e">
        <f t="shared" si="7"/>
        <v>#REF!</v>
      </c>
      <c r="AB31" s="94" t="e">
        <f t="shared" si="7"/>
        <v>#REF!</v>
      </c>
      <c r="AC31" s="94" t="e">
        <f t="shared" si="7"/>
        <v>#REF!</v>
      </c>
      <c r="AD31" s="94" t="e">
        <f t="shared" si="7"/>
        <v>#REF!</v>
      </c>
      <c r="AE31" s="94" t="e">
        <f t="shared" si="7"/>
        <v>#REF!</v>
      </c>
      <c r="AF31" s="94" t="e">
        <f t="shared" si="7"/>
        <v>#REF!</v>
      </c>
      <c r="AG31" s="94" t="e">
        <f t="shared" si="7"/>
        <v>#REF!</v>
      </c>
      <c r="AH31" s="94" t="e">
        <f t="shared" si="7"/>
        <v>#REF!</v>
      </c>
      <c r="AI31" s="94" t="e">
        <f t="shared" si="7"/>
        <v>#REF!</v>
      </c>
      <c r="AJ31" s="94" t="e">
        <f t="shared" si="7"/>
        <v>#REF!</v>
      </c>
      <c r="AK31" s="94" t="e">
        <f t="shared" si="7"/>
        <v>#REF!</v>
      </c>
      <c r="AL31" s="94" t="e">
        <f t="shared" si="7"/>
        <v>#REF!</v>
      </c>
      <c r="AM31" s="94" t="e">
        <f t="shared" si="7"/>
        <v>#REF!</v>
      </c>
      <c r="AN31" s="94" t="e">
        <f t="shared" si="7"/>
        <v>#REF!</v>
      </c>
      <c r="AO31" s="94" t="e">
        <f t="shared" si="7"/>
        <v>#REF!</v>
      </c>
      <c r="AP31" s="94" t="e">
        <f t="shared" si="7"/>
        <v>#REF!</v>
      </c>
      <c r="AQ31" s="94" t="e">
        <f t="shared" si="7"/>
        <v>#REF!</v>
      </c>
      <c r="AR31" s="94" t="e">
        <f t="shared" si="7"/>
        <v>#REF!</v>
      </c>
      <c r="AS31" s="94" t="e">
        <f t="shared" si="7"/>
        <v>#REF!</v>
      </c>
      <c r="AT31" s="94" t="e">
        <f t="shared" si="7"/>
        <v>#REF!</v>
      </c>
      <c r="AU31" s="94" t="e">
        <f t="shared" si="7"/>
        <v>#REF!</v>
      </c>
      <c r="AV31" s="94" t="e">
        <f t="shared" si="7"/>
        <v>#REF!</v>
      </c>
      <c r="AW31" s="94" t="e">
        <f t="shared" si="7"/>
        <v>#REF!</v>
      </c>
      <c r="AX31" s="94" t="e">
        <f t="shared" si="7"/>
        <v>#REF!</v>
      </c>
      <c r="AY31" s="94" t="e">
        <f t="shared" si="7"/>
        <v>#REF!</v>
      </c>
      <c r="AZ31" s="94" t="e">
        <f t="shared" si="7"/>
        <v>#REF!</v>
      </c>
    </row>
    <row r="32" spans="1:52" s="50" customFormat="1" x14ac:dyDescent="0.2">
      <c r="A32" s="42" t="s">
        <v>84</v>
      </c>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row>
    <row r="33" spans="1:52" s="50" customFormat="1" x14ac:dyDescent="0.2">
      <c r="A33" s="88">
        <f>A27</f>
        <v>1</v>
      </c>
      <c r="B33" s="94" t="e">
        <f t="shared" si="4"/>
        <v>#REF!</v>
      </c>
      <c r="C33" s="94" t="e">
        <f t="shared" ref="C33:AZ33" si="8">ROUNDUP(C13*0.87,)</f>
        <v>#REF!</v>
      </c>
      <c r="D33" s="94" t="e">
        <f t="shared" si="8"/>
        <v>#REF!</v>
      </c>
      <c r="E33" s="94" t="e">
        <f t="shared" si="8"/>
        <v>#REF!</v>
      </c>
      <c r="F33" s="94" t="e">
        <f t="shared" si="8"/>
        <v>#REF!</v>
      </c>
      <c r="G33" s="94" t="e">
        <f t="shared" si="8"/>
        <v>#REF!</v>
      </c>
      <c r="H33" s="94" t="e">
        <f t="shared" si="8"/>
        <v>#REF!</v>
      </c>
      <c r="I33" s="94" t="e">
        <f t="shared" si="8"/>
        <v>#REF!</v>
      </c>
      <c r="J33" s="94" t="e">
        <f t="shared" si="8"/>
        <v>#REF!</v>
      </c>
      <c r="K33" s="94" t="e">
        <f t="shared" si="8"/>
        <v>#REF!</v>
      </c>
      <c r="L33" s="94" t="e">
        <f t="shared" si="8"/>
        <v>#REF!</v>
      </c>
      <c r="M33" s="94" t="e">
        <f t="shared" si="8"/>
        <v>#REF!</v>
      </c>
      <c r="N33" s="94" t="e">
        <f t="shared" si="8"/>
        <v>#REF!</v>
      </c>
      <c r="O33" s="94" t="e">
        <f t="shared" si="8"/>
        <v>#REF!</v>
      </c>
      <c r="P33" s="94" t="e">
        <f t="shared" si="8"/>
        <v>#REF!</v>
      </c>
      <c r="Q33" s="94" t="e">
        <f t="shared" si="8"/>
        <v>#REF!</v>
      </c>
      <c r="R33" s="94" t="e">
        <f t="shared" si="8"/>
        <v>#REF!</v>
      </c>
      <c r="S33" s="94" t="e">
        <f t="shared" si="8"/>
        <v>#REF!</v>
      </c>
      <c r="T33" s="94" t="e">
        <f t="shared" si="8"/>
        <v>#REF!</v>
      </c>
      <c r="U33" s="94" t="e">
        <f t="shared" si="8"/>
        <v>#REF!</v>
      </c>
      <c r="V33" s="94" t="e">
        <f t="shared" si="8"/>
        <v>#REF!</v>
      </c>
      <c r="W33" s="94" t="e">
        <f t="shared" si="8"/>
        <v>#REF!</v>
      </c>
      <c r="X33" s="94" t="e">
        <f t="shared" si="8"/>
        <v>#REF!</v>
      </c>
      <c r="Y33" s="94" t="e">
        <f t="shared" si="8"/>
        <v>#REF!</v>
      </c>
      <c r="Z33" s="94" t="e">
        <f t="shared" si="8"/>
        <v>#REF!</v>
      </c>
      <c r="AA33" s="94" t="e">
        <f t="shared" si="8"/>
        <v>#REF!</v>
      </c>
      <c r="AB33" s="94" t="e">
        <f t="shared" si="8"/>
        <v>#REF!</v>
      </c>
      <c r="AC33" s="94" t="e">
        <f t="shared" si="8"/>
        <v>#REF!</v>
      </c>
      <c r="AD33" s="94" t="e">
        <f t="shared" si="8"/>
        <v>#REF!</v>
      </c>
      <c r="AE33" s="94" t="e">
        <f t="shared" si="8"/>
        <v>#REF!</v>
      </c>
      <c r="AF33" s="94" t="e">
        <f t="shared" si="8"/>
        <v>#REF!</v>
      </c>
      <c r="AG33" s="94" t="e">
        <f t="shared" si="8"/>
        <v>#REF!</v>
      </c>
      <c r="AH33" s="94" t="e">
        <f t="shared" si="8"/>
        <v>#REF!</v>
      </c>
      <c r="AI33" s="94" t="e">
        <f t="shared" si="8"/>
        <v>#REF!</v>
      </c>
      <c r="AJ33" s="94" t="e">
        <f t="shared" si="8"/>
        <v>#REF!</v>
      </c>
      <c r="AK33" s="94" t="e">
        <f t="shared" si="8"/>
        <v>#REF!</v>
      </c>
      <c r="AL33" s="94" t="e">
        <f t="shared" si="8"/>
        <v>#REF!</v>
      </c>
      <c r="AM33" s="94" t="e">
        <f t="shared" si="8"/>
        <v>#REF!</v>
      </c>
      <c r="AN33" s="94" t="e">
        <f t="shared" si="8"/>
        <v>#REF!</v>
      </c>
      <c r="AO33" s="94" t="e">
        <f t="shared" si="8"/>
        <v>#REF!</v>
      </c>
      <c r="AP33" s="94" t="e">
        <f t="shared" si="8"/>
        <v>#REF!</v>
      </c>
      <c r="AQ33" s="94" t="e">
        <f t="shared" si="8"/>
        <v>#REF!</v>
      </c>
      <c r="AR33" s="94" t="e">
        <f t="shared" si="8"/>
        <v>#REF!</v>
      </c>
      <c r="AS33" s="94" t="e">
        <f t="shared" si="8"/>
        <v>#REF!</v>
      </c>
      <c r="AT33" s="94" t="e">
        <f t="shared" si="8"/>
        <v>#REF!</v>
      </c>
      <c r="AU33" s="94" t="e">
        <f t="shared" si="8"/>
        <v>#REF!</v>
      </c>
      <c r="AV33" s="94" t="e">
        <f t="shared" si="8"/>
        <v>#REF!</v>
      </c>
      <c r="AW33" s="94" t="e">
        <f t="shared" si="8"/>
        <v>#REF!</v>
      </c>
      <c r="AX33" s="94" t="e">
        <f t="shared" si="8"/>
        <v>#REF!</v>
      </c>
      <c r="AY33" s="94" t="e">
        <f t="shared" si="8"/>
        <v>#REF!</v>
      </c>
      <c r="AZ33" s="94" t="e">
        <f t="shared" si="8"/>
        <v>#REF!</v>
      </c>
    </row>
    <row r="34" spans="1:52" s="50" customFormat="1" x14ac:dyDescent="0.2">
      <c r="A34" s="88">
        <f>A28</f>
        <v>2</v>
      </c>
      <c r="B34" s="94" t="e">
        <f t="shared" si="4"/>
        <v>#REF!</v>
      </c>
      <c r="C34" s="94" t="e">
        <f t="shared" ref="C34:AZ34" si="9">ROUNDUP(C14*0.87,)</f>
        <v>#REF!</v>
      </c>
      <c r="D34" s="94" t="e">
        <f t="shared" si="9"/>
        <v>#REF!</v>
      </c>
      <c r="E34" s="94" t="e">
        <f t="shared" si="9"/>
        <v>#REF!</v>
      </c>
      <c r="F34" s="94" t="e">
        <f t="shared" si="9"/>
        <v>#REF!</v>
      </c>
      <c r="G34" s="94" t="e">
        <f t="shared" si="9"/>
        <v>#REF!</v>
      </c>
      <c r="H34" s="94" t="e">
        <f t="shared" si="9"/>
        <v>#REF!</v>
      </c>
      <c r="I34" s="94" t="e">
        <f t="shared" si="9"/>
        <v>#REF!</v>
      </c>
      <c r="J34" s="94" t="e">
        <f t="shared" si="9"/>
        <v>#REF!</v>
      </c>
      <c r="K34" s="94" t="e">
        <f t="shared" si="9"/>
        <v>#REF!</v>
      </c>
      <c r="L34" s="94" t="e">
        <f t="shared" si="9"/>
        <v>#REF!</v>
      </c>
      <c r="M34" s="94" t="e">
        <f t="shared" si="9"/>
        <v>#REF!</v>
      </c>
      <c r="N34" s="94" t="e">
        <f t="shared" si="9"/>
        <v>#REF!</v>
      </c>
      <c r="O34" s="94" t="e">
        <f t="shared" si="9"/>
        <v>#REF!</v>
      </c>
      <c r="P34" s="94" t="e">
        <f t="shared" si="9"/>
        <v>#REF!</v>
      </c>
      <c r="Q34" s="94" t="e">
        <f t="shared" si="9"/>
        <v>#REF!</v>
      </c>
      <c r="R34" s="94" t="e">
        <f t="shared" si="9"/>
        <v>#REF!</v>
      </c>
      <c r="S34" s="94" t="e">
        <f t="shared" si="9"/>
        <v>#REF!</v>
      </c>
      <c r="T34" s="94" t="e">
        <f t="shared" si="9"/>
        <v>#REF!</v>
      </c>
      <c r="U34" s="94" t="e">
        <f t="shared" si="9"/>
        <v>#REF!</v>
      </c>
      <c r="V34" s="94" t="e">
        <f t="shared" si="9"/>
        <v>#REF!</v>
      </c>
      <c r="W34" s="94" t="e">
        <f t="shared" si="9"/>
        <v>#REF!</v>
      </c>
      <c r="X34" s="94" t="e">
        <f t="shared" si="9"/>
        <v>#REF!</v>
      </c>
      <c r="Y34" s="94" t="e">
        <f t="shared" si="9"/>
        <v>#REF!</v>
      </c>
      <c r="Z34" s="94" t="e">
        <f t="shared" si="9"/>
        <v>#REF!</v>
      </c>
      <c r="AA34" s="94" t="e">
        <f t="shared" si="9"/>
        <v>#REF!</v>
      </c>
      <c r="AB34" s="94" t="e">
        <f t="shared" si="9"/>
        <v>#REF!</v>
      </c>
      <c r="AC34" s="94" t="e">
        <f t="shared" si="9"/>
        <v>#REF!</v>
      </c>
      <c r="AD34" s="94" t="e">
        <f t="shared" si="9"/>
        <v>#REF!</v>
      </c>
      <c r="AE34" s="94" t="e">
        <f t="shared" si="9"/>
        <v>#REF!</v>
      </c>
      <c r="AF34" s="94" t="e">
        <f t="shared" si="9"/>
        <v>#REF!</v>
      </c>
      <c r="AG34" s="94" t="e">
        <f t="shared" si="9"/>
        <v>#REF!</v>
      </c>
      <c r="AH34" s="94" t="e">
        <f t="shared" si="9"/>
        <v>#REF!</v>
      </c>
      <c r="AI34" s="94" t="e">
        <f t="shared" si="9"/>
        <v>#REF!</v>
      </c>
      <c r="AJ34" s="94" t="e">
        <f t="shared" si="9"/>
        <v>#REF!</v>
      </c>
      <c r="AK34" s="94" t="e">
        <f t="shared" si="9"/>
        <v>#REF!</v>
      </c>
      <c r="AL34" s="94" t="e">
        <f t="shared" si="9"/>
        <v>#REF!</v>
      </c>
      <c r="AM34" s="94" t="e">
        <f t="shared" si="9"/>
        <v>#REF!</v>
      </c>
      <c r="AN34" s="94" t="e">
        <f t="shared" si="9"/>
        <v>#REF!</v>
      </c>
      <c r="AO34" s="94" t="e">
        <f t="shared" si="9"/>
        <v>#REF!</v>
      </c>
      <c r="AP34" s="94" t="e">
        <f t="shared" si="9"/>
        <v>#REF!</v>
      </c>
      <c r="AQ34" s="94" t="e">
        <f t="shared" si="9"/>
        <v>#REF!</v>
      </c>
      <c r="AR34" s="94" t="e">
        <f t="shared" si="9"/>
        <v>#REF!</v>
      </c>
      <c r="AS34" s="94" t="e">
        <f t="shared" si="9"/>
        <v>#REF!</v>
      </c>
      <c r="AT34" s="94" t="e">
        <f t="shared" si="9"/>
        <v>#REF!</v>
      </c>
      <c r="AU34" s="94" t="e">
        <f t="shared" si="9"/>
        <v>#REF!</v>
      </c>
      <c r="AV34" s="94" t="e">
        <f t="shared" si="9"/>
        <v>#REF!</v>
      </c>
      <c r="AW34" s="94" t="e">
        <f t="shared" si="9"/>
        <v>#REF!</v>
      </c>
      <c r="AX34" s="94" t="e">
        <f t="shared" si="9"/>
        <v>#REF!</v>
      </c>
      <c r="AY34" s="94" t="e">
        <f t="shared" si="9"/>
        <v>#REF!</v>
      </c>
      <c r="AZ34" s="94" t="e">
        <f t="shared" si="9"/>
        <v>#REF!</v>
      </c>
    </row>
    <row r="35" spans="1:52" s="50" customFormat="1" x14ac:dyDescent="0.2">
      <c r="A35" s="42" t="s">
        <v>85</v>
      </c>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row>
    <row r="36" spans="1:52" s="50" customFormat="1" x14ac:dyDescent="0.2">
      <c r="A36" s="88">
        <f>A27</f>
        <v>1</v>
      </c>
      <c r="B36" s="94" t="e">
        <f t="shared" si="4"/>
        <v>#REF!</v>
      </c>
      <c r="C36" s="94" t="e">
        <f t="shared" ref="C36:AZ36" si="10">ROUNDUP(C16*0.87,)</f>
        <v>#REF!</v>
      </c>
      <c r="D36" s="94" t="e">
        <f t="shared" si="10"/>
        <v>#REF!</v>
      </c>
      <c r="E36" s="94" t="e">
        <f t="shared" si="10"/>
        <v>#REF!</v>
      </c>
      <c r="F36" s="94" t="e">
        <f t="shared" si="10"/>
        <v>#REF!</v>
      </c>
      <c r="G36" s="94" t="e">
        <f t="shared" si="10"/>
        <v>#REF!</v>
      </c>
      <c r="H36" s="94" t="e">
        <f t="shared" si="10"/>
        <v>#REF!</v>
      </c>
      <c r="I36" s="94" t="e">
        <f t="shared" si="10"/>
        <v>#REF!</v>
      </c>
      <c r="J36" s="94" t="e">
        <f t="shared" si="10"/>
        <v>#REF!</v>
      </c>
      <c r="K36" s="94" t="e">
        <f t="shared" si="10"/>
        <v>#REF!</v>
      </c>
      <c r="L36" s="94" t="e">
        <f t="shared" si="10"/>
        <v>#REF!</v>
      </c>
      <c r="M36" s="94" t="e">
        <f t="shared" si="10"/>
        <v>#REF!</v>
      </c>
      <c r="N36" s="94" t="e">
        <f t="shared" si="10"/>
        <v>#REF!</v>
      </c>
      <c r="O36" s="94" t="e">
        <f t="shared" si="10"/>
        <v>#REF!</v>
      </c>
      <c r="P36" s="94" t="e">
        <f t="shared" si="10"/>
        <v>#REF!</v>
      </c>
      <c r="Q36" s="94" t="e">
        <f t="shared" si="10"/>
        <v>#REF!</v>
      </c>
      <c r="R36" s="94" t="e">
        <f t="shared" si="10"/>
        <v>#REF!</v>
      </c>
      <c r="S36" s="94" t="e">
        <f t="shared" si="10"/>
        <v>#REF!</v>
      </c>
      <c r="T36" s="94" t="e">
        <f t="shared" si="10"/>
        <v>#REF!</v>
      </c>
      <c r="U36" s="94" t="e">
        <f t="shared" si="10"/>
        <v>#REF!</v>
      </c>
      <c r="V36" s="94" t="e">
        <f t="shared" si="10"/>
        <v>#REF!</v>
      </c>
      <c r="W36" s="94" t="e">
        <f t="shared" si="10"/>
        <v>#REF!</v>
      </c>
      <c r="X36" s="94" t="e">
        <f t="shared" si="10"/>
        <v>#REF!</v>
      </c>
      <c r="Y36" s="94" t="e">
        <f t="shared" si="10"/>
        <v>#REF!</v>
      </c>
      <c r="Z36" s="94" t="e">
        <f t="shared" si="10"/>
        <v>#REF!</v>
      </c>
      <c r="AA36" s="94" t="e">
        <f t="shared" si="10"/>
        <v>#REF!</v>
      </c>
      <c r="AB36" s="94" t="e">
        <f t="shared" si="10"/>
        <v>#REF!</v>
      </c>
      <c r="AC36" s="94" t="e">
        <f t="shared" si="10"/>
        <v>#REF!</v>
      </c>
      <c r="AD36" s="94" t="e">
        <f t="shared" si="10"/>
        <v>#REF!</v>
      </c>
      <c r="AE36" s="94" t="e">
        <f t="shared" si="10"/>
        <v>#REF!</v>
      </c>
      <c r="AF36" s="94" t="e">
        <f t="shared" si="10"/>
        <v>#REF!</v>
      </c>
      <c r="AG36" s="94" t="e">
        <f t="shared" si="10"/>
        <v>#REF!</v>
      </c>
      <c r="AH36" s="94" t="e">
        <f t="shared" si="10"/>
        <v>#REF!</v>
      </c>
      <c r="AI36" s="94" t="e">
        <f t="shared" si="10"/>
        <v>#REF!</v>
      </c>
      <c r="AJ36" s="94" t="e">
        <f t="shared" si="10"/>
        <v>#REF!</v>
      </c>
      <c r="AK36" s="94" t="e">
        <f t="shared" si="10"/>
        <v>#REF!</v>
      </c>
      <c r="AL36" s="94" t="e">
        <f t="shared" si="10"/>
        <v>#REF!</v>
      </c>
      <c r="AM36" s="94" t="e">
        <f t="shared" si="10"/>
        <v>#REF!</v>
      </c>
      <c r="AN36" s="94" t="e">
        <f t="shared" si="10"/>
        <v>#REF!</v>
      </c>
      <c r="AO36" s="94" t="e">
        <f t="shared" si="10"/>
        <v>#REF!</v>
      </c>
      <c r="AP36" s="94" t="e">
        <f t="shared" si="10"/>
        <v>#REF!</v>
      </c>
      <c r="AQ36" s="94" t="e">
        <f t="shared" si="10"/>
        <v>#REF!</v>
      </c>
      <c r="AR36" s="94" t="e">
        <f t="shared" si="10"/>
        <v>#REF!</v>
      </c>
      <c r="AS36" s="94" t="e">
        <f t="shared" si="10"/>
        <v>#REF!</v>
      </c>
      <c r="AT36" s="94" t="e">
        <f t="shared" si="10"/>
        <v>#REF!</v>
      </c>
      <c r="AU36" s="94" t="e">
        <f t="shared" si="10"/>
        <v>#REF!</v>
      </c>
      <c r="AV36" s="94" t="e">
        <f t="shared" si="10"/>
        <v>#REF!</v>
      </c>
      <c r="AW36" s="94" t="e">
        <f t="shared" si="10"/>
        <v>#REF!</v>
      </c>
      <c r="AX36" s="94" t="e">
        <f t="shared" si="10"/>
        <v>#REF!</v>
      </c>
      <c r="AY36" s="94" t="e">
        <f t="shared" si="10"/>
        <v>#REF!</v>
      </c>
      <c r="AZ36" s="94" t="e">
        <f t="shared" si="10"/>
        <v>#REF!</v>
      </c>
    </row>
    <row r="37" spans="1:52" s="50" customFormat="1" x14ac:dyDescent="0.2">
      <c r="A37" s="88">
        <f>A28</f>
        <v>2</v>
      </c>
      <c r="B37" s="94" t="e">
        <f t="shared" si="4"/>
        <v>#REF!</v>
      </c>
      <c r="C37" s="94" t="e">
        <f t="shared" ref="C37:AZ37" si="11">ROUNDUP(C17*0.87,)</f>
        <v>#REF!</v>
      </c>
      <c r="D37" s="94" t="e">
        <f t="shared" si="11"/>
        <v>#REF!</v>
      </c>
      <c r="E37" s="94" t="e">
        <f t="shared" si="11"/>
        <v>#REF!</v>
      </c>
      <c r="F37" s="94" t="e">
        <f t="shared" si="11"/>
        <v>#REF!</v>
      </c>
      <c r="G37" s="94" t="e">
        <f t="shared" si="11"/>
        <v>#REF!</v>
      </c>
      <c r="H37" s="94" t="e">
        <f t="shared" si="11"/>
        <v>#REF!</v>
      </c>
      <c r="I37" s="94" t="e">
        <f t="shared" si="11"/>
        <v>#REF!</v>
      </c>
      <c r="J37" s="94" t="e">
        <f t="shared" si="11"/>
        <v>#REF!</v>
      </c>
      <c r="K37" s="94" t="e">
        <f t="shared" si="11"/>
        <v>#REF!</v>
      </c>
      <c r="L37" s="94" t="e">
        <f t="shared" si="11"/>
        <v>#REF!</v>
      </c>
      <c r="M37" s="94" t="e">
        <f t="shared" si="11"/>
        <v>#REF!</v>
      </c>
      <c r="N37" s="94" t="e">
        <f t="shared" si="11"/>
        <v>#REF!</v>
      </c>
      <c r="O37" s="94" t="e">
        <f t="shared" si="11"/>
        <v>#REF!</v>
      </c>
      <c r="P37" s="94" t="e">
        <f t="shared" si="11"/>
        <v>#REF!</v>
      </c>
      <c r="Q37" s="94" t="e">
        <f t="shared" si="11"/>
        <v>#REF!</v>
      </c>
      <c r="R37" s="94" t="e">
        <f t="shared" si="11"/>
        <v>#REF!</v>
      </c>
      <c r="S37" s="94" t="e">
        <f t="shared" si="11"/>
        <v>#REF!</v>
      </c>
      <c r="T37" s="94" t="e">
        <f t="shared" si="11"/>
        <v>#REF!</v>
      </c>
      <c r="U37" s="94" t="e">
        <f t="shared" si="11"/>
        <v>#REF!</v>
      </c>
      <c r="V37" s="94" t="e">
        <f t="shared" si="11"/>
        <v>#REF!</v>
      </c>
      <c r="W37" s="94" t="e">
        <f t="shared" si="11"/>
        <v>#REF!</v>
      </c>
      <c r="X37" s="94" t="e">
        <f t="shared" si="11"/>
        <v>#REF!</v>
      </c>
      <c r="Y37" s="94" t="e">
        <f t="shared" si="11"/>
        <v>#REF!</v>
      </c>
      <c r="Z37" s="94" t="e">
        <f t="shared" si="11"/>
        <v>#REF!</v>
      </c>
      <c r="AA37" s="94" t="e">
        <f t="shared" si="11"/>
        <v>#REF!</v>
      </c>
      <c r="AB37" s="94" t="e">
        <f t="shared" si="11"/>
        <v>#REF!</v>
      </c>
      <c r="AC37" s="94" t="e">
        <f t="shared" si="11"/>
        <v>#REF!</v>
      </c>
      <c r="AD37" s="94" t="e">
        <f t="shared" si="11"/>
        <v>#REF!</v>
      </c>
      <c r="AE37" s="94" t="e">
        <f t="shared" si="11"/>
        <v>#REF!</v>
      </c>
      <c r="AF37" s="94" t="e">
        <f t="shared" si="11"/>
        <v>#REF!</v>
      </c>
      <c r="AG37" s="94" t="e">
        <f t="shared" si="11"/>
        <v>#REF!</v>
      </c>
      <c r="AH37" s="94" t="e">
        <f t="shared" si="11"/>
        <v>#REF!</v>
      </c>
      <c r="AI37" s="94" t="e">
        <f t="shared" si="11"/>
        <v>#REF!</v>
      </c>
      <c r="AJ37" s="94" t="e">
        <f t="shared" si="11"/>
        <v>#REF!</v>
      </c>
      <c r="AK37" s="94" t="e">
        <f t="shared" si="11"/>
        <v>#REF!</v>
      </c>
      <c r="AL37" s="94" t="e">
        <f t="shared" si="11"/>
        <v>#REF!</v>
      </c>
      <c r="AM37" s="94" t="e">
        <f t="shared" si="11"/>
        <v>#REF!</v>
      </c>
      <c r="AN37" s="94" t="e">
        <f t="shared" si="11"/>
        <v>#REF!</v>
      </c>
      <c r="AO37" s="94" t="e">
        <f t="shared" si="11"/>
        <v>#REF!</v>
      </c>
      <c r="AP37" s="94" t="e">
        <f t="shared" si="11"/>
        <v>#REF!</v>
      </c>
      <c r="AQ37" s="94" t="e">
        <f t="shared" si="11"/>
        <v>#REF!</v>
      </c>
      <c r="AR37" s="94" t="e">
        <f t="shared" si="11"/>
        <v>#REF!</v>
      </c>
      <c r="AS37" s="94" t="e">
        <f t="shared" si="11"/>
        <v>#REF!</v>
      </c>
      <c r="AT37" s="94" t="e">
        <f t="shared" si="11"/>
        <v>#REF!</v>
      </c>
      <c r="AU37" s="94" t="e">
        <f t="shared" si="11"/>
        <v>#REF!</v>
      </c>
      <c r="AV37" s="94" t="e">
        <f t="shared" si="11"/>
        <v>#REF!</v>
      </c>
      <c r="AW37" s="94" t="e">
        <f t="shared" si="11"/>
        <v>#REF!</v>
      </c>
      <c r="AX37" s="94" t="e">
        <f t="shared" si="11"/>
        <v>#REF!</v>
      </c>
      <c r="AY37" s="94" t="e">
        <f t="shared" si="11"/>
        <v>#REF!</v>
      </c>
      <c r="AZ37" s="94" t="e">
        <f t="shared" si="11"/>
        <v>#REF!</v>
      </c>
    </row>
    <row r="38" spans="1:52" s="50" customFormat="1" x14ac:dyDescent="0.2">
      <c r="A38" s="42" t="s">
        <v>86</v>
      </c>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row>
    <row r="39" spans="1:52" s="50" customFormat="1" x14ac:dyDescent="0.2">
      <c r="A39" s="88">
        <f>A27</f>
        <v>1</v>
      </c>
      <c r="B39" s="94" t="e">
        <f t="shared" si="4"/>
        <v>#REF!</v>
      </c>
      <c r="C39" s="94" t="e">
        <f t="shared" ref="C39:AZ39" si="12">ROUNDUP(C19*0.87,)</f>
        <v>#REF!</v>
      </c>
      <c r="D39" s="94" t="e">
        <f t="shared" si="12"/>
        <v>#REF!</v>
      </c>
      <c r="E39" s="94" t="e">
        <f t="shared" si="12"/>
        <v>#REF!</v>
      </c>
      <c r="F39" s="94" t="e">
        <f t="shared" si="12"/>
        <v>#REF!</v>
      </c>
      <c r="G39" s="94" t="e">
        <f t="shared" si="12"/>
        <v>#REF!</v>
      </c>
      <c r="H39" s="94" t="e">
        <f t="shared" si="12"/>
        <v>#REF!</v>
      </c>
      <c r="I39" s="94" t="e">
        <f t="shared" si="12"/>
        <v>#REF!</v>
      </c>
      <c r="J39" s="94" t="e">
        <f t="shared" si="12"/>
        <v>#REF!</v>
      </c>
      <c r="K39" s="94" t="e">
        <f t="shared" si="12"/>
        <v>#REF!</v>
      </c>
      <c r="L39" s="94" t="e">
        <f t="shared" si="12"/>
        <v>#REF!</v>
      </c>
      <c r="M39" s="94" t="e">
        <f t="shared" si="12"/>
        <v>#REF!</v>
      </c>
      <c r="N39" s="94" t="e">
        <f t="shared" si="12"/>
        <v>#REF!</v>
      </c>
      <c r="O39" s="94" t="e">
        <f t="shared" si="12"/>
        <v>#REF!</v>
      </c>
      <c r="P39" s="94" t="e">
        <f t="shared" si="12"/>
        <v>#REF!</v>
      </c>
      <c r="Q39" s="94" t="e">
        <f t="shared" si="12"/>
        <v>#REF!</v>
      </c>
      <c r="R39" s="94" t="e">
        <f t="shared" si="12"/>
        <v>#REF!</v>
      </c>
      <c r="S39" s="94" t="e">
        <f t="shared" si="12"/>
        <v>#REF!</v>
      </c>
      <c r="T39" s="94" t="e">
        <f t="shared" si="12"/>
        <v>#REF!</v>
      </c>
      <c r="U39" s="94" t="e">
        <f t="shared" si="12"/>
        <v>#REF!</v>
      </c>
      <c r="V39" s="94" t="e">
        <f t="shared" si="12"/>
        <v>#REF!</v>
      </c>
      <c r="W39" s="94" t="e">
        <f t="shared" si="12"/>
        <v>#REF!</v>
      </c>
      <c r="X39" s="94" t="e">
        <f t="shared" si="12"/>
        <v>#REF!</v>
      </c>
      <c r="Y39" s="94" t="e">
        <f t="shared" si="12"/>
        <v>#REF!</v>
      </c>
      <c r="Z39" s="94" t="e">
        <f t="shared" si="12"/>
        <v>#REF!</v>
      </c>
      <c r="AA39" s="94" t="e">
        <f t="shared" si="12"/>
        <v>#REF!</v>
      </c>
      <c r="AB39" s="94" t="e">
        <f t="shared" si="12"/>
        <v>#REF!</v>
      </c>
      <c r="AC39" s="94" t="e">
        <f t="shared" si="12"/>
        <v>#REF!</v>
      </c>
      <c r="AD39" s="94" t="e">
        <f t="shared" si="12"/>
        <v>#REF!</v>
      </c>
      <c r="AE39" s="94" t="e">
        <f t="shared" si="12"/>
        <v>#REF!</v>
      </c>
      <c r="AF39" s="94" t="e">
        <f t="shared" si="12"/>
        <v>#REF!</v>
      </c>
      <c r="AG39" s="94" t="e">
        <f t="shared" si="12"/>
        <v>#REF!</v>
      </c>
      <c r="AH39" s="94" t="e">
        <f t="shared" si="12"/>
        <v>#REF!</v>
      </c>
      <c r="AI39" s="94" t="e">
        <f t="shared" si="12"/>
        <v>#REF!</v>
      </c>
      <c r="AJ39" s="94" t="e">
        <f t="shared" si="12"/>
        <v>#REF!</v>
      </c>
      <c r="AK39" s="94" t="e">
        <f t="shared" si="12"/>
        <v>#REF!</v>
      </c>
      <c r="AL39" s="94" t="e">
        <f t="shared" si="12"/>
        <v>#REF!</v>
      </c>
      <c r="AM39" s="94" t="e">
        <f t="shared" si="12"/>
        <v>#REF!</v>
      </c>
      <c r="AN39" s="94" t="e">
        <f t="shared" si="12"/>
        <v>#REF!</v>
      </c>
      <c r="AO39" s="94" t="e">
        <f t="shared" si="12"/>
        <v>#REF!</v>
      </c>
      <c r="AP39" s="94" t="e">
        <f t="shared" si="12"/>
        <v>#REF!</v>
      </c>
      <c r="AQ39" s="94" t="e">
        <f t="shared" si="12"/>
        <v>#REF!</v>
      </c>
      <c r="AR39" s="94" t="e">
        <f t="shared" si="12"/>
        <v>#REF!</v>
      </c>
      <c r="AS39" s="94" t="e">
        <f t="shared" si="12"/>
        <v>#REF!</v>
      </c>
      <c r="AT39" s="94" t="e">
        <f t="shared" si="12"/>
        <v>#REF!</v>
      </c>
      <c r="AU39" s="94" t="e">
        <f t="shared" si="12"/>
        <v>#REF!</v>
      </c>
      <c r="AV39" s="94" t="e">
        <f t="shared" si="12"/>
        <v>#REF!</v>
      </c>
      <c r="AW39" s="94" t="e">
        <f t="shared" si="12"/>
        <v>#REF!</v>
      </c>
      <c r="AX39" s="94" t="e">
        <f t="shared" si="12"/>
        <v>#REF!</v>
      </c>
      <c r="AY39" s="94" t="e">
        <f t="shared" si="12"/>
        <v>#REF!</v>
      </c>
      <c r="AZ39" s="94" t="e">
        <f t="shared" si="12"/>
        <v>#REF!</v>
      </c>
    </row>
    <row r="40" spans="1:52" s="50" customFormat="1" x14ac:dyDescent="0.2">
      <c r="A40" s="88">
        <f>A28</f>
        <v>2</v>
      </c>
      <c r="B40" s="94" t="e">
        <f t="shared" si="4"/>
        <v>#REF!</v>
      </c>
      <c r="C40" s="94" t="e">
        <f t="shared" ref="C40:AZ40" si="13">ROUNDUP(C20*0.87,)</f>
        <v>#REF!</v>
      </c>
      <c r="D40" s="94" t="e">
        <f t="shared" si="13"/>
        <v>#REF!</v>
      </c>
      <c r="E40" s="94" t="e">
        <f t="shared" si="13"/>
        <v>#REF!</v>
      </c>
      <c r="F40" s="94" t="e">
        <f t="shared" si="13"/>
        <v>#REF!</v>
      </c>
      <c r="G40" s="94" t="e">
        <f t="shared" si="13"/>
        <v>#REF!</v>
      </c>
      <c r="H40" s="94" t="e">
        <f t="shared" si="13"/>
        <v>#REF!</v>
      </c>
      <c r="I40" s="94" t="e">
        <f t="shared" si="13"/>
        <v>#REF!</v>
      </c>
      <c r="J40" s="94" t="e">
        <f t="shared" si="13"/>
        <v>#REF!</v>
      </c>
      <c r="K40" s="94" t="e">
        <f t="shared" si="13"/>
        <v>#REF!</v>
      </c>
      <c r="L40" s="94" t="e">
        <f t="shared" si="13"/>
        <v>#REF!</v>
      </c>
      <c r="M40" s="94" t="e">
        <f t="shared" si="13"/>
        <v>#REF!</v>
      </c>
      <c r="N40" s="94" t="e">
        <f t="shared" si="13"/>
        <v>#REF!</v>
      </c>
      <c r="O40" s="94" t="e">
        <f t="shared" si="13"/>
        <v>#REF!</v>
      </c>
      <c r="P40" s="94" t="e">
        <f t="shared" si="13"/>
        <v>#REF!</v>
      </c>
      <c r="Q40" s="94" t="e">
        <f t="shared" si="13"/>
        <v>#REF!</v>
      </c>
      <c r="R40" s="94" t="e">
        <f t="shared" si="13"/>
        <v>#REF!</v>
      </c>
      <c r="S40" s="94" t="e">
        <f t="shared" si="13"/>
        <v>#REF!</v>
      </c>
      <c r="T40" s="94" t="e">
        <f t="shared" si="13"/>
        <v>#REF!</v>
      </c>
      <c r="U40" s="94" t="e">
        <f t="shared" si="13"/>
        <v>#REF!</v>
      </c>
      <c r="V40" s="94" t="e">
        <f t="shared" si="13"/>
        <v>#REF!</v>
      </c>
      <c r="W40" s="94" t="e">
        <f t="shared" si="13"/>
        <v>#REF!</v>
      </c>
      <c r="X40" s="94" t="e">
        <f t="shared" si="13"/>
        <v>#REF!</v>
      </c>
      <c r="Y40" s="94" t="e">
        <f t="shared" si="13"/>
        <v>#REF!</v>
      </c>
      <c r="Z40" s="94" t="e">
        <f t="shared" si="13"/>
        <v>#REF!</v>
      </c>
      <c r="AA40" s="94" t="e">
        <f t="shared" si="13"/>
        <v>#REF!</v>
      </c>
      <c r="AB40" s="94" t="e">
        <f t="shared" si="13"/>
        <v>#REF!</v>
      </c>
      <c r="AC40" s="94" t="e">
        <f t="shared" si="13"/>
        <v>#REF!</v>
      </c>
      <c r="AD40" s="94" t="e">
        <f t="shared" si="13"/>
        <v>#REF!</v>
      </c>
      <c r="AE40" s="94" t="e">
        <f t="shared" si="13"/>
        <v>#REF!</v>
      </c>
      <c r="AF40" s="94" t="e">
        <f t="shared" si="13"/>
        <v>#REF!</v>
      </c>
      <c r="AG40" s="94" t="e">
        <f t="shared" si="13"/>
        <v>#REF!</v>
      </c>
      <c r="AH40" s="94" t="e">
        <f t="shared" si="13"/>
        <v>#REF!</v>
      </c>
      <c r="AI40" s="94" t="e">
        <f t="shared" si="13"/>
        <v>#REF!</v>
      </c>
      <c r="AJ40" s="94" t="e">
        <f t="shared" si="13"/>
        <v>#REF!</v>
      </c>
      <c r="AK40" s="94" t="e">
        <f t="shared" si="13"/>
        <v>#REF!</v>
      </c>
      <c r="AL40" s="94" t="e">
        <f t="shared" si="13"/>
        <v>#REF!</v>
      </c>
      <c r="AM40" s="94" t="e">
        <f t="shared" si="13"/>
        <v>#REF!</v>
      </c>
      <c r="AN40" s="94" t="e">
        <f t="shared" si="13"/>
        <v>#REF!</v>
      </c>
      <c r="AO40" s="94" t="e">
        <f t="shared" si="13"/>
        <v>#REF!</v>
      </c>
      <c r="AP40" s="94" t="e">
        <f t="shared" si="13"/>
        <v>#REF!</v>
      </c>
      <c r="AQ40" s="94" t="e">
        <f t="shared" si="13"/>
        <v>#REF!</v>
      </c>
      <c r="AR40" s="94" t="e">
        <f t="shared" si="13"/>
        <v>#REF!</v>
      </c>
      <c r="AS40" s="94" t="e">
        <f t="shared" si="13"/>
        <v>#REF!</v>
      </c>
      <c r="AT40" s="94" t="e">
        <f t="shared" si="13"/>
        <v>#REF!</v>
      </c>
      <c r="AU40" s="94" t="e">
        <f t="shared" si="13"/>
        <v>#REF!</v>
      </c>
      <c r="AV40" s="94" t="e">
        <f t="shared" si="13"/>
        <v>#REF!</v>
      </c>
      <c r="AW40" s="94" t="e">
        <f t="shared" si="13"/>
        <v>#REF!</v>
      </c>
      <c r="AX40" s="94" t="e">
        <f t="shared" si="13"/>
        <v>#REF!</v>
      </c>
      <c r="AY40" s="94" t="e">
        <f t="shared" si="13"/>
        <v>#REF!</v>
      </c>
      <c r="AZ40" s="94" t="e">
        <f t="shared" si="13"/>
        <v>#REF!</v>
      </c>
    </row>
    <row r="41" spans="1:52" s="50" customFormat="1" x14ac:dyDescent="0.2">
      <c r="A41" s="42" t="s">
        <v>87</v>
      </c>
      <c r="B41" s="94"/>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row>
    <row r="42" spans="1:52" s="50" customFormat="1" x14ac:dyDescent="0.2">
      <c r="A42" s="88" t="s">
        <v>88</v>
      </c>
      <c r="B42" s="94" t="e">
        <f t="shared" si="4"/>
        <v>#REF!</v>
      </c>
      <c r="C42" s="94" t="e">
        <f t="shared" ref="C42:AZ42" si="14">ROUNDUP(C22*0.87,)</f>
        <v>#REF!</v>
      </c>
      <c r="D42" s="94" t="e">
        <f t="shared" si="14"/>
        <v>#REF!</v>
      </c>
      <c r="E42" s="94" t="e">
        <f t="shared" si="14"/>
        <v>#REF!</v>
      </c>
      <c r="F42" s="94" t="e">
        <f t="shared" si="14"/>
        <v>#REF!</v>
      </c>
      <c r="G42" s="94" t="e">
        <f t="shared" si="14"/>
        <v>#REF!</v>
      </c>
      <c r="H42" s="94" t="e">
        <f t="shared" si="14"/>
        <v>#REF!</v>
      </c>
      <c r="I42" s="94" t="e">
        <f t="shared" si="14"/>
        <v>#REF!</v>
      </c>
      <c r="J42" s="94" t="e">
        <f t="shared" si="14"/>
        <v>#REF!</v>
      </c>
      <c r="K42" s="94" t="e">
        <f t="shared" si="14"/>
        <v>#REF!</v>
      </c>
      <c r="L42" s="94" t="e">
        <f t="shared" si="14"/>
        <v>#REF!</v>
      </c>
      <c r="M42" s="94" t="e">
        <f t="shared" si="14"/>
        <v>#REF!</v>
      </c>
      <c r="N42" s="94" t="e">
        <f t="shared" si="14"/>
        <v>#REF!</v>
      </c>
      <c r="O42" s="94" t="e">
        <f t="shared" si="14"/>
        <v>#REF!</v>
      </c>
      <c r="P42" s="94" t="e">
        <f t="shared" si="14"/>
        <v>#REF!</v>
      </c>
      <c r="Q42" s="94" t="e">
        <f t="shared" si="14"/>
        <v>#REF!</v>
      </c>
      <c r="R42" s="94" t="e">
        <f t="shared" si="14"/>
        <v>#REF!</v>
      </c>
      <c r="S42" s="94" t="e">
        <f t="shared" si="14"/>
        <v>#REF!</v>
      </c>
      <c r="T42" s="94" t="e">
        <f t="shared" si="14"/>
        <v>#REF!</v>
      </c>
      <c r="U42" s="94" t="e">
        <f t="shared" si="14"/>
        <v>#REF!</v>
      </c>
      <c r="V42" s="94" t="e">
        <f t="shared" si="14"/>
        <v>#REF!</v>
      </c>
      <c r="W42" s="94" t="e">
        <f t="shared" si="14"/>
        <v>#REF!</v>
      </c>
      <c r="X42" s="94" t="e">
        <f t="shared" si="14"/>
        <v>#REF!</v>
      </c>
      <c r="Y42" s="94" t="e">
        <f t="shared" si="14"/>
        <v>#REF!</v>
      </c>
      <c r="Z42" s="94" t="e">
        <f t="shared" si="14"/>
        <v>#REF!</v>
      </c>
      <c r="AA42" s="94" t="e">
        <f t="shared" si="14"/>
        <v>#REF!</v>
      </c>
      <c r="AB42" s="94" t="e">
        <f t="shared" si="14"/>
        <v>#REF!</v>
      </c>
      <c r="AC42" s="94" t="e">
        <f t="shared" si="14"/>
        <v>#REF!</v>
      </c>
      <c r="AD42" s="94" t="e">
        <f t="shared" si="14"/>
        <v>#REF!</v>
      </c>
      <c r="AE42" s="94" t="e">
        <f t="shared" si="14"/>
        <v>#REF!</v>
      </c>
      <c r="AF42" s="94" t="e">
        <f t="shared" si="14"/>
        <v>#REF!</v>
      </c>
      <c r="AG42" s="94" t="e">
        <f t="shared" si="14"/>
        <v>#REF!</v>
      </c>
      <c r="AH42" s="94" t="e">
        <f t="shared" si="14"/>
        <v>#REF!</v>
      </c>
      <c r="AI42" s="94" t="e">
        <f t="shared" si="14"/>
        <v>#REF!</v>
      </c>
      <c r="AJ42" s="94" t="e">
        <f t="shared" si="14"/>
        <v>#REF!</v>
      </c>
      <c r="AK42" s="94" t="e">
        <f t="shared" si="14"/>
        <v>#REF!</v>
      </c>
      <c r="AL42" s="94" t="e">
        <f t="shared" si="14"/>
        <v>#REF!</v>
      </c>
      <c r="AM42" s="94" t="e">
        <f t="shared" si="14"/>
        <v>#REF!</v>
      </c>
      <c r="AN42" s="94" t="e">
        <f t="shared" si="14"/>
        <v>#REF!</v>
      </c>
      <c r="AO42" s="94" t="e">
        <f t="shared" si="14"/>
        <v>#REF!</v>
      </c>
      <c r="AP42" s="94" t="e">
        <f t="shared" si="14"/>
        <v>#REF!</v>
      </c>
      <c r="AQ42" s="94" t="e">
        <f t="shared" si="14"/>
        <v>#REF!</v>
      </c>
      <c r="AR42" s="94" t="e">
        <f t="shared" si="14"/>
        <v>#REF!</v>
      </c>
      <c r="AS42" s="94" t="e">
        <f t="shared" si="14"/>
        <v>#REF!</v>
      </c>
      <c r="AT42" s="94" t="e">
        <f t="shared" si="14"/>
        <v>#REF!</v>
      </c>
      <c r="AU42" s="94" t="e">
        <f t="shared" si="14"/>
        <v>#REF!</v>
      </c>
      <c r="AV42" s="94" t="e">
        <f t="shared" si="14"/>
        <v>#REF!</v>
      </c>
      <c r="AW42" s="94" t="e">
        <f t="shared" si="14"/>
        <v>#REF!</v>
      </c>
      <c r="AX42" s="94" t="e">
        <f t="shared" si="14"/>
        <v>#REF!</v>
      </c>
      <c r="AY42" s="94" t="e">
        <f t="shared" si="14"/>
        <v>#REF!</v>
      </c>
      <c r="AZ42" s="94" t="e">
        <f t="shared" si="14"/>
        <v>#REF!</v>
      </c>
    </row>
    <row r="43" spans="1:52" s="50" customFormat="1" x14ac:dyDescent="0.2">
      <c r="A43" s="100"/>
    </row>
    <row r="44" spans="1:52" s="50" customFormat="1" ht="12.75" thickBot="1" x14ac:dyDescent="0.25">
      <c r="A44" s="100"/>
    </row>
    <row r="45" spans="1:52" s="50" customFormat="1" ht="12.75" thickBot="1" x14ac:dyDescent="0.25">
      <c r="A45" s="104" t="s">
        <v>66</v>
      </c>
    </row>
    <row r="46" spans="1:52" x14ac:dyDescent="0.2">
      <c r="A46" s="63" t="s">
        <v>78</v>
      </c>
    </row>
    <row r="47" spans="1:52" ht="9" hidden="1" customHeight="1" x14ac:dyDescent="0.2">
      <c r="A47" s="43" t="s">
        <v>67</v>
      </c>
    </row>
    <row r="48" spans="1:52" ht="10.7" customHeight="1" x14ac:dyDescent="0.2">
      <c r="A48" s="43" t="s">
        <v>89</v>
      </c>
    </row>
    <row r="49" spans="1:1" x14ac:dyDescent="0.2">
      <c r="A49" s="43" t="s">
        <v>68</v>
      </c>
    </row>
    <row r="50" spans="1:1" ht="13.35" customHeight="1" x14ac:dyDescent="0.2">
      <c r="A50" s="43" t="s">
        <v>69</v>
      </c>
    </row>
    <row r="51" spans="1:1" ht="13.35" customHeight="1" x14ac:dyDescent="0.2">
      <c r="A51" s="159" t="s">
        <v>162</v>
      </c>
    </row>
    <row r="52" spans="1:1" ht="12.6" customHeight="1" thickBot="1" x14ac:dyDescent="0.25">
      <c r="A52" s="3"/>
    </row>
    <row r="53" spans="1:1" ht="13.35" customHeight="1" thickBot="1" x14ac:dyDescent="0.25">
      <c r="A53" s="105" t="s">
        <v>71</v>
      </c>
    </row>
    <row r="54" spans="1:1" ht="11.45" customHeight="1" x14ac:dyDescent="0.2">
      <c r="A54" s="127" t="s">
        <v>236</v>
      </c>
    </row>
    <row r="55" spans="1:1" ht="12.75" thickBot="1" x14ac:dyDescent="0.25">
      <c r="A55" s="3"/>
    </row>
    <row r="56" spans="1:1" ht="12.75" thickBot="1" x14ac:dyDescent="0.25">
      <c r="A56" s="107" t="s">
        <v>70</v>
      </c>
    </row>
    <row r="57" spans="1:1" ht="48" x14ac:dyDescent="0.2">
      <c r="A57" s="70" t="s">
        <v>92</v>
      </c>
    </row>
    <row r="58" spans="1:1" ht="12.75" x14ac:dyDescent="0.2">
      <c r="A58"/>
    </row>
  </sheetData>
  <mergeCells count="1">
    <mergeCell ref="A1:A2"/>
  </mergeCell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000"/>
  </sheetPr>
  <dimension ref="A1:AZ37"/>
  <sheetViews>
    <sheetView zoomScaleNormal="100" workbookViewId="0">
      <pane xSplit="1" topLeftCell="B1" activePane="topRight" state="frozen"/>
      <selection pane="topRight" activeCell="B3" sqref="B3:AZ4"/>
    </sheetView>
  </sheetViews>
  <sheetFormatPr defaultColWidth="9" defaultRowHeight="12" x14ac:dyDescent="0.2"/>
  <cols>
    <col min="1" max="1" width="84.5703125" style="48" customWidth="1"/>
    <col min="2" max="16384" width="9" style="48"/>
  </cols>
  <sheetData>
    <row r="1" spans="1:52" s="51" customFormat="1" ht="12" customHeight="1" x14ac:dyDescent="0.2">
      <c r="A1" s="230" t="s">
        <v>82</v>
      </c>
    </row>
    <row r="2" spans="1:52" s="51" customFormat="1" ht="12" customHeight="1" x14ac:dyDescent="0.2">
      <c r="A2" s="230"/>
    </row>
    <row r="3" spans="1:52" ht="18" customHeight="1" x14ac:dyDescent="0.2">
      <c r="A3" s="111" t="s">
        <v>100</v>
      </c>
      <c r="B3" s="136" t="e">
        <f>'РБ ВВ15 (2024)| FIT18'!B24</f>
        <v>#REF!</v>
      </c>
      <c r="C3" s="136" t="e">
        <f>'РБ ВВ15 (2024)| FIT18'!C24</f>
        <v>#REF!</v>
      </c>
      <c r="D3" s="136" t="e">
        <f>'РБ ВВ15 (2024)| FIT18'!D24</f>
        <v>#REF!</v>
      </c>
      <c r="E3" s="136" t="e">
        <f>'РБ ВВ15 (2024)| FIT18'!E24</f>
        <v>#REF!</v>
      </c>
      <c r="F3" s="136" t="e">
        <f>'РБ ВВ15 (2024)| FIT18'!F24</f>
        <v>#REF!</v>
      </c>
      <c r="G3" s="136" t="e">
        <f>'РБ ВВ15 (2024)| FIT18'!G24</f>
        <v>#REF!</v>
      </c>
      <c r="H3" s="136" t="e">
        <f>'РБ ВВ15 (2024)| FIT18'!H24</f>
        <v>#REF!</v>
      </c>
      <c r="I3" s="136" t="e">
        <f>'РБ ВВ15 (2024)| FIT18'!I24</f>
        <v>#REF!</v>
      </c>
      <c r="J3" s="136" t="e">
        <f>'РБ ВВ15 (2024)| FIT18'!J24</f>
        <v>#REF!</v>
      </c>
      <c r="K3" s="136" t="e">
        <f>'РБ ВВ15 (2024)| FIT18'!K24</f>
        <v>#REF!</v>
      </c>
      <c r="L3" s="136" t="e">
        <f>'РБ ВВ15 (2024)| FIT18'!L24</f>
        <v>#REF!</v>
      </c>
      <c r="M3" s="136" t="e">
        <f>'РБ ВВ15 (2024)| FIT18'!M24</f>
        <v>#REF!</v>
      </c>
      <c r="N3" s="136" t="e">
        <f>'РБ ВВ15 (2024)| FIT18'!N24</f>
        <v>#REF!</v>
      </c>
      <c r="O3" s="136" t="e">
        <f>'РБ ВВ15 (2024)| FIT18'!O24</f>
        <v>#REF!</v>
      </c>
      <c r="P3" s="136" t="e">
        <f>'РБ ВВ15 (2024)| FIT18'!P24</f>
        <v>#REF!</v>
      </c>
      <c r="Q3" s="136" t="e">
        <f>'РБ ВВ15 (2024)| FIT18'!Q24</f>
        <v>#REF!</v>
      </c>
      <c r="R3" s="136" t="e">
        <f>'РБ ВВ15 (2024)| FIT18'!R24</f>
        <v>#REF!</v>
      </c>
      <c r="S3" s="136" t="e">
        <f>'РБ ВВ15 (2024)| FIT18'!S24</f>
        <v>#REF!</v>
      </c>
      <c r="T3" s="136" t="e">
        <f>'РБ ВВ15 (2024)| FIT18'!T24</f>
        <v>#REF!</v>
      </c>
      <c r="U3" s="136" t="e">
        <f>'РБ ВВ15 (2024)| FIT18'!U24</f>
        <v>#REF!</v>
      </c>
      <c r="V3" s="136" t="e">
        <f>'РБ ВВ15 (2024)| FIT18'!V24</f>
        <v>#REF!</v>
      </c>
      <c r="W3" s="136" t="e">
        <f>'РБ ВВ15 (2024)| FIT18'!W24</f>
        <v>#REF!</v>
      </c>
      <c r="X3" s="136" t="e">
        <f>'РБ ВВ15 (2024)| FIT18'!X24</f>
        <v>#REF!</v>
      </c>
      <c r="Y3" s="136" t="e">
        <f>'РБ ВВ15 (2024)| FIT18'!Y24</f>
        <v>#REF!</v>
      </c>
      <c r="Z3" s="136" t="e">
        <f>'РБ ВВ15 (2024)| FIT18'!Z24</f>
        <v>#REF!</v>
      </c>
      <c r="AA3" s="136" t="e">
        <f>'РБ ВВ15 (2024)| FIT18'!AA24</f>
        <v>#REF!</v>
      </c>
      <c r="AB3" s="136" t="e">
        <f>'РБ ВВ15 (2024)| FIT18'!AB24</f>
        <v>#REF!</v>
      </c>
      <c r="AC3" s="136" t="e">
        <f>'РБ ВВ15 (2024)| FIT18'!AC24</f>
        <v>#REF!</v>
      </c>
      <c r="AD3" s="136" t="e">
        <f>'РБ ВВ15 (2024)| FIT18'!AD24</f>
        <v>#REF!</v>
      </c>
      <c r="AE3" s="136" t="e">
        <f>'РБ ВВ15 (2024)| FIT18'!AE24</f>
        <v>#REF!</v>
      </c>
      <c r="AF3" s="136" t="e">
        <f>'РБ ВВ15 (2024)| FIT18'!AF24</f>
        <v>#REF!</v>
      </c>
      <c r="AG3" s="136" t="e">
        <f>'РБ ВВ15 (2024)| FIT18'!AG24</f>
        <v>#REF!</v>
      </c>
      <c r="AH3" s="136" t="e">
        <f>'РБ ВВ15 (2024)| FIT18'!AH24</f>
        <v>#REF!</v>
      </c>
      <c r="AI3" s="136" t="e">
        <f>'РБ ВВ15 (2024)| FIT18'!AI24</f>
        <v>#REF!</v>
      </c>
      <c r="AJ3" s="136" t="e">
        <f>'РБ ВВ15 (2024)| FIT18'!AJ24</f>
        <v>#REF!</v>
      </c>
      <c r="AK3" s="136" t="e">
        <f>'РБ ВВ15 (2024)| FIT18'!AK24</f>
        <v>#REF!</v>
      </c>
      <c r="AL3" s="136" t="e">
        <f>'РБ ВВ15 (2024)| FIT18'!AL24</f>
        <v>#REF!</v>
      </c>
      <c r="AM3" s="136" t="e">
        <f>'РБ ВВ15 (2024)| FIT18'!AM24</f>
        <v>#REF!</v>
      </c>
      <c r="AN3" s="136" t="e">
        <f>'РБ ВВ15 (2024)| FIT18'!AN24</f>
        <v>#REF!</v>
      </c>
      <c r="AO3" s="136" t="e">
        <f>'РБ ВВ15 (2024)| FIT18'!AO24</f>
        <v>#REF!</v>
      </c>
      <c r="AP3" s="136" t="e">
        <f>'РБ ВВ15 (2024)| FIT18'!AP24</f>
        <v>#REF!</v>
      </c>
      <c r="AQ3" s="136" t="e">
        <f>'РБ ВВ15 (2024)| FIT18'!AQ24</f>
        <v>#REF!</v>
      </c>
      <c r="AR3" s="136" t="e">
        <f>'РБ ВВ15 (2024)| FIT18'!AR24</f>
        <v>#REF!</v>
      </c>
      <c r="AS3" s="136" t="e">
        <f>'РБ ВВ15 (2024)| FIT18'!AS24</f>
        <v>#REF!</v>
      </c>
      <c r="AT3" s="136" t="e">
        <f>'РБ ВВ15 (2024)| FIT18'!AT24</f>
        <v>#REF!</v>
      </c>
      <c r="AU3" s="136" t="e">
        <f>'РБ ВВ15 (2024)| FIT18'!AU24</f>
        <v>#REF!</v>
      </c>
      <c r="AV3" s="136" t="e">
        <f>'РБ ВВ15 (2024)| FIT18'!AV24</f>
        <v>#REF!</v>
      </c>
      <c r="AW3" s="136" t="e">
        <f>'РБ ВВ15 (2024)| FIT18'!AW24</f>
        <v>#REF!</v>
      </c>
      <c r="AX3" s="136" t="e">
        <f>'РБ ВВ15 (2024)| FIT18'!AX24</f>
        <v>#REF!</v>
      </c>
      <c r="AY3" s="136" t="e">
        <f>'РБ ВВ15 (2024)| FIT18'!AY24</f>
        <v>#REF!</v>
      </c>
      <c r="AZ3" s="136" t="e">
        <f>'РБ ВВ15 (2024)| FIT18'!AZ24</f>
        <v>#REF!</v>
      </c>
    </row>
    <row r="4" spans="1:52" ht="20.25" customHeight="1" x14ac:dyDescent="0.2">
      <c r="A4" s="90" t="s">
        <v>64</v>
      </c>
      <c r="B4" s="136" t="e">
        <f>'РБ ВВ15 (2024)| FIT18'!B25</f>
        <v>#REF!</v>
      </c>
      <c r="C4" s="136" t="e">
        <f>'РБ ВВ15 (2024)| FIT18'!C25</f>
        <v>#REF!</v>
      </c>
      <c r="D4" s="136" t="e">
        <f>'РБ ВВ15 (2024)| FIT18'!D25</f>
        <v>#REF!</v>
      </c>
      <c r="E4" s="136" t="e">
        <f>'РБ ВВ15 (2024)| FIT18'!E25</f>
        <v>#REF!</v>
      </c>
      <c r="F4" s="136" t="e">
        <f>'РБ ВВ15 (2024)| FIT18'!F25</f>
        <v>#REF!</v>
      </c>
      <c r="G4" s="136" t="e">
        <f>'РБ ВВ15 (2024)| FIT18'!G25</f>
        <v>#REF!</v>
      </c>
      <c r="H4" s="136" t="e">
        <f>'РБ ВВ15 (2024)| FIT18'!H25</f>
        <v>#REF!</v>
      </c>
      <c r="I4" s="136" t="e">
        <f>'РБ ВВ15 (2024)| FIT18'!I25</f>
        <v>#REF!</v>
      </c>
      <c r="J4" s="136" t="e">
        <f>'РБ ВВ15 (2024)| FIT18'!J25</f>
        <v>#REF!</v>
      </c>
      <c r="K4" s="136" t="e">
        <f>'РБ ВВ15 (2024)| FIT18'!K25</f>
        <v>#REF!</v>
      </c>
      <c r="L4" s="136" t="e">
        <f>'РБ ВВ15 (2024)| FIT18'!L25</f>
        <v>#REF!</v>
      </c>
      <c r="M4" s="136" t="e">
        <f>'РБ ВВ15 (2024)| FIT18'!M25</f>
        <v>#REF!</v>
      </c>
      <c r="N4" s="136" t="e">
        <f>'РБ ВВ15 (2024)| FIT18'!N25</f>
        <v>#REF!</v>
      </c>
      <c r="O4" s="136" t="e">
        <f>'РБ ВВ15 (2024)| FIT18'!O25</f>
        <v>#REF!</v>
      </c>
      <c r="P4" s="136" t="e">
        <f>'РБ ВВ15 (2024)| FIT18'!P25</f>
        <v>#REF!</v>
      </c>
      <c r="Q4" s="136" t="e">
        <f>'РБ ВВ15 (2024)| FIT18'!Q25</f>
        <v>#REF!</v>
      </c>
      <c r="R4" s="136" t="e">
        <f>'РБ ВВ15 (2024)| FIT18'!R25</f>
        <v>#REF!</v>
      </c>
      <c r="S4" s="136" t="e">
        <f>'РБ ВВ15 (2024)| FIT18'!S25</f>
        <v>#REF!</v>
      </c>
      <c r="T4" s="136" t="e">
        <f>'РБ ВВ15 (2024)| FIT18'!T25</f>
        <v>#REF!</v>
      </c>
      <c r="U4" s="136" t="e">
        <f>'РБ ВВ15 (2024)| FIT18'!U25</f>
        <v>#REF!</v>
      </c>
      <c r="V4" s="136" t="e">
        <f>'РБ ВВ15 (2024)| FIT18'!V25</f>
        <v>#REF!</v>
      </c>
      <c r="W4" s="136" t="e">
        <f>'РБ ВВ15 (2024)| FIT18'!W25</f>
        <v>#REF!</v>
      </c>
      <c r="X4" s="136" t="e">
        <f>'РБ ВВ15 (2024)| FIT18'!X25</f>
        <v>#REF!</v>
      </c>
      <c r="Y4" s="136" t="e">
        <f>'РБ ВВ15 (2024)| FIT18'!Y25</f>
        <v>#REF!</v>
      </c>
      <c r="Z4" s="136" t="e">
        <f>'РБ ВВ15 (2024)| FIT18'!Z25</f>
        <v>#REF!</v>
      </c>
      <c r="AA4" s="136" t="e">
        <f>'РБ ВВ15 (2024)| FIT18'!AA25</f>
        <v>#REF!</v>
      </c>
      <c r="AB4" s="136" t="e">
        <f>'РБ ВВ15 (2024)| FIT18'!AB25</f>
        <v>#REF!</v>
      </c>
      <c r="AC4" s="136" t="e">
        <f>'РБ ВВ15 (2024)| FIT18'!AC25</f>
        <v>#REF!</v>
      </c>
      <c r="AD4" s="136" t="e">
        <f>'РБ ВВ15 (2024)| FIT18'!AD25</f>
        <v>#REF!</v>
      </c>
      <c r="AE4" s="136" t="e">
        <f>'РБ ВВ15 (2024)| FIT18'!AE25</f>
        <v>#REF!</v>
      </c>
      <c r="AF4" s="136" t="e">
        <f>'РБ ВВ15 (2024)| FIT18'!AF25</f>
        <v>#REF!</v>
      </c>
      <c r="AG4" s="136" t="e">
        <f>'РБ ВВ15 (2024)| FIT18'!AG25</f>
        <v>#REF!</v>
      </c>
      <c r="AH4" s="136" t="e">
        <f>'РБ ВВ15 (2024)| FIT18'!AH25</f>
        <v>#REF!</v>
      </c>
      <c r="AI4" s="136" t="e">
        <f>'РБ ВВ15 (2024)| FIT18'!AI25</f>
        <v>#REF!</v>
      </c>
      <c r="AJ4" s="136" t="e">
        <f>'РБ ВВ15 (2024)| FIT18'!AJ25</f>
        <v>#REF!</v>
      </c>
      <c r="AK4" s="136" t="e">
        <f>'РБ ВВ15 (2024)| FIT18'!AK25</f>
        <v>#REF!</v>
      </c>
      <c r="AL4" s="136" t="e">
        <f>'РБ ВВ15 (2024)| FIT18'!AL25</f>
        <v>#REF!</v>
      </c>
      <c r="AM4" s="136" t="e">
        <f>'РБ ВВ15 (2024)| FIT18'!AM25</f>
        <v>#REF!</v>
      </c>
      <c r="AN4" s="136" t="e">
        <f>'РБ ВВ15 (2024)| FIT18'!AN25</f>
        <v>#REF!</v>
      </c>
      <c r="AO4" s="136" t="e">
        <f>'РБ ВВ15 (2024)| FIT18'!AO25</f>
        <v>#REF!</v>
      </c>
      <c r="AP4" s="136" t="e">
        <f>'РБ ВВ15 (2024)| FIT18'!AP25</f>
        <v>#REF!</v>
      </c>
      <c r="AQ4" s="136" t="e">
        <f>'РБ ВВ15 (2024)| FIT18'!AQ25</f>
        <v>#REF!</v>
      </c>
      <c r="AR4" s="136" t="e">
        <f>'РБ ВВ15 (2024)| FIT18'!AR25</f>
        <v>#REF!</v>
      </c>
      <c r="AS4" s="136" t="e">
        <f>'РБ ВВ15 (2024)| FIT18'!AS25</f>
        <v>#REF!</v>
      </c>
      <c r="AT4" s="136" t="e">
        <f>'РБ ВВ15 (2024)| FIT18'!AT25</f>
        <v>#REF!</v>
      </c>
      <c r="AU4" s="136" t="e">
        <f>'РБ ВВ15 (2024)| FIT18'!AU25</f>
        <v>#REF!</v>
      </c>
      <c r="AV4" s="136" t="e">
        <f>'РБ ВВ15 (2024)| FIT18'!AV25</f>
        <v>#REF!</v>
      </c>
      <c r="AW4" s="136" t="e">
        <f>'РБ ВВ15 (2024)| FIT18'!AW25</f>
        <v>#REF!</v>
      </c>
      <c r="AX4" s="136" t="e">
        <f>'РБ ВВ15 (2024)| FIT18'!AX25</f>
        <v>#REF!</v>
      </c>
      <c r="AY4" s="136" t="e">
        <f>'РБ ВВ15 (2024)| FIT18'!AY25</f>
        <v>#REF!</v>
      </c>
      <c r="AZ4" s="136" t="e">
        <f>'РБ ВВ15 (2024)| FIT18'!AZ25</f>
        <v>#REF!</v>
      </c>
    </row>
    <row r="5" spans="1:52" s="44" customFormat="1" x14ac:dyDescent="0.2">
      <c r="A5" s="42" t="s">
        <v>83</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row>
    <row r="6" spans="1:52" s="50" customFormat="1" x14ac:dyDescent="0.2">
      <c r="A6" s="88">
        <v>1</v>
      </c>
      <c r="B6" s="94" t="e">
        <f>'РБ ВВ15 (2024)| FIT18'!B27+25</f>
        <v>#REF!</v>
      </c>
      <c r="C6" s="94" t="e">
        <f>'РБ ВВ15 (2024)| FIT18'!C27+25</f>
        <v>#REF!</v>
      </c>
      <c r="D6" s="94" t="e">
        <f>'РБ ВВ15 (2024)| FIT18'!D27+25</f>
        <v>#REF!</v>
      </c>
      <c r="E6" s="94" t="e">
        <f>'РБ ВВ15 (2024)| FIT18'!E27+25</f>
        <v>#REF!</v>
      </c>
      <c r="F6" s="94" t="e">
        <f>'РБ ВВ15 (2024)| FIT18'!F27+25</f>
        <v>#REF!</v>
      </c>
      <c r="G6" s="94" t="e">
        <f>'РБ ВВ15 (2024)| FIT18'!G27+25</f>
        <v>#REF!</v>
      </c>
      <c r="H6" s="94" t="e">
        <f>'РБ ВВ15 (2024)| FIT18'!H27+25</f>
        <v>#REF!</v>
      </c>
      <c r="I6" s="94" t="e">
        <f>'РБ ВВ15 (2024)| FIT18'!I27+25</f>
        <v>#REF!</v>
      </c>
      <c r="J6" s="94" t="e">
        <f>'РБ ВВ15 (2024)| FIT18'!J27+25</f>
        <v>#REF!</v>
      </c>
      <c r="K6" s="94" t="e">
        <f>'РБ ВВ15 (2024)| FIT18'!K27+25</f>
        <v>#REF!</v>
      </c>
      <c r="L6" s="94" t="e">
        <f>'РБ ВВ15 (2024)| FIT18'!L27+25</f>
        <v>#REF!</v>
      </c>
      <c r="M6" s="94" t="e">
        <f>'РБ ВВ15 (2024)| FIT18'!M27+25</f>
        <v>#REF!</v>
      </c>
      <c r="N6" s="94" t="e">
        <f>'РБ ВВ15 (2024)| FIT18'!N27+25</f>
        <v>#REF!</v>
      </c>
      <c r="O6" s="94" t="e">
        <f>'РБ ВВ15 (2024)| FIT18'!O27+25</f>
        <v>#REF!</v>
      </c>
      <c r="P6" s="94" t="e">
        <f>'РБ ВВ15 (2024)| FIT18'!P27+25</f>
        <v>#REF!</v>
      </c>
      <c r="Q6" s="94" t="e">
        <f>'РБ ВВ15 (2024)| FIT18'!Q27+25</f>
        <v>#REF!</v>
      </c>
      <c r="R6" s="94" t="e">
        <f>'РБ ВВ15 (2024)| FIT18'!R27+25</f>
        <v>#REF!</v>
      </c>
      <c r="S6" s="94" t="e">
        <f>'РБ ВВ15 (2024)| FIT18'!S27+25</f>
        <v>#REF!</v>
      </c>
      <c r="T6" s="94" t="e">
        <f>'РБ ВВ15 (2024)| FIT18'!T27+25</f>
        <v>#REF!</v>
      </c>
      <c r="U6" s="94" t="e">
        <f>'РБ ВВ15 (2024)| FIT18'!U27+25</f>
        <v>#REF!</v>
      </c>
      <c r="V6" s="94" t="e">
        <f>'РБ ВВ15 (2024)| FIT18'!V27+25</f>
        <v>#REF!</v>
      </c>
      <c r="W6" s="94" t="e">
        <f>'РБ ВВ15 (2024)| FIT18'!W27+25</f>
        <v>#REF!</v>
      </c>
      <c r="X6" s="94" t="e">
        <f>'РБ ВВ15 (2024)| FIT18'!X27+25</f>
        <v>#REF!</v>
      </c>
      <c r="Y6" s="94" t="e">
        <f>'РБ ВВ15 (2024)| FIT18'!Y27+25</f>
        <v>#REF!</v>
      </c>
      <c r="Z6" s="94" t="e">
        <f>'РБ ВВ15 (2024)| FIT18'!Z27+25</f>
        <v>#REF!</v>
      </c>
      <c r="AA6" s="94" t="e">
        <f>'РБ ВВ15 (2024)| FIT18'!AA27+25</f>
        <v>#REF!</v>
      </c>
      <c r="AB6" s="94" t="e">
        <f>'РБ ВВ15 (2024)| FIT18'!AB27+25</f>
        <v>#REF!</v>
      </c>
      <c r="AC6" s="94" t="e">
        <f>'РБ ВВ15 (2024)| FIT18'!AC27+25</f>
        <v>#REF!</v>
      </c>
      <c r="AD6" s="94" t="e">
        <f>'РБ ВВ15 (2024)| FIT18'!AD27+25</f>
        <v>#REF!</v>
      </c>
      <c r="AE6" s="94" t="e">
        <f>'РБ ВВ15 (2024)| FIT18'!AE27+25</f>
        <v>#REF!</v>
      </c>
      <c r="AF6" s="94" t="e">
        <f>'РБ ВВ15 (2024)| FIT18'!AF27+25</f>
        <v>#REF!</v>
      </c>
      <c r="AG6" s="94" t="e">
        <f>'РБ ВВ15 (2024)| FIT18'!AG27+25</f>
        <v>#REF!</v>
      </c>
      <c r="AH6" s="94" t="e">
        <f>'РБ ВВ15 (2024)| FIT18'!AH27+25</f>
        <v>#REF!</v>
      </c>
      <c r="AI6" s="94" t="e">
        <f>'РБ ВВ15 (2024)| FIT18'!AI27+25</f>
        <v>#REF!</v>
      </c>
      <c r="AJ6" s="94" t="e">
        <f>'РБ ВВ15 (2024)| FIT18'!AJ27+25</f>
        <v>#REF!</v>
      </c>
      <c r="AK6" s="94" t="e">
        <f>'РБ ВВ15 (2024)| FIT18'!AK27+25</f>
        <v>#REF!</v>
      </c>
      <c r="AL6" s="94" t="e">
        <f>'РБ ВВ15 (2024)| FIT18'!AL27+25</f>
        <v>#REF!</v>
      </c>
      <c r="AM6" s="94" t="e">
        <f>'РБ ВВ15 (2024)| FIT18'!AM27+25</f>
        <v>#REF!</v>
      </c>
      <c r="AN6" s="94" t="e">
        <f>'РБ ВВ15 (2024)| FIT18'!AN27+25</f>
        <v>#REF!</v>
      </c>
      <c r="AO6" s="94" t="e">
        <f>'РБ ВВ15 (2024)| FIT18'!AO27+25</f>
        <v>#REF!</v>
      </c>
      <c r="AP6" s="94" t="e">
        <f>'РБ ВВ15 (2024)| FIT18'!AP27+25</f>
        <v>#REF!</v>
      </c>
      <c r="AQ6" s="94" t="e">
        <f>'РБ ВВ15 (2024)| FIT18'!AQ27+25</f>
        <v>#REF!</v>
      </c>
      <c r="AR6" s="94" t="e">
        <f>'РБ ВВ15 (2024)| FIT18'!AR27+25</f>
        <v>#REF!</v>
      </c>
      <c r="AS6" s="94" t="e">
        <f>'РБ ВВ15 (2024)| FIT18'!AS27+25</f>
        <v>#REF!</v>
      </c>
      <c r="AT6" s="94" t="e">
        <f>'РБ ВВ15 (2024)| FIT18'!AT27+25</f>
        <v>#REF!</v>
      </c>
      <c r="AU6" s="94" t="e">
        <f>'РБ ВВ15 (2024)| FIT18'!AU27+25</f>
        <v>#REF!</v>
      </c>
      <c r="AV6" s="94" t="e">
        <f>'РБ ВВ15 (2024)| FIT18'!AV27+25</f>
        <v>#REF!</v>
      </c>
      <c r="AW6" s="94" t="e">
        <f>'РБ ВВ15 (2024)| FIT18'!AW27+25</f>
        <v>#REF!</v>
      </c>
      <c r="AX6" s="94" t="e">
        <f>'РБ ВВ15 (2024)| FIT18'!AX27+25</f>
        <v>#REF!</v>
      </c>
      <c r="AY6" s="94" t="e">
        <f>'РБ ВВ15 (2024)| FIT18'!AY27+25</f>
        <v>#REF!</v>
      </c>
      <c r="AZ6" s="94" t="e">
        <f>'РБ ВВ15 (2024)| FIT18'!AZ27+25</f>
        <v>#REF!</v>
      </c>
    </row>
    <row r="7" spans="1:52" s="50" customFormat="1" x14ac:dyDescent="0.2">
      <c r="A7" s="88">
        <v>2</v>
      </c>
      <c r="B7" s="94" t="e">
        <f>'РБ ВВ15 (2024)| FIT18'!B28+25</f>
        <v>#REF!</v>
      </c>
      <c r="C7" s="94" t="e">
        <f>'РБ ВВ15 (2024)| FIT18'!C28+25</f>
        <v>#REF!</v>
      </c>
      <c r="D7" s="94" t="e">
        <f>'РБ ВВ15 (2024)| FIT18'!D28+25</f>
        <v>#REF!</v>
      </c>
      <c r="E7" s="94" t="e">
        <f>'РБ ВВ15 (2024)| FIT18'!E28+25</f>
        <v>#REF!</v>
      </c>
      <c r="F7" s="94" t="e">
        <f>'РБ ВВ15 (2024)| FIT18'!F28+25</f>
        <v>#REF!</v>
      </c>
      <c r="G7" s="94" t="e">
        <f>'РБ ВВ15 (2024)| FIT18'!G28+25</f>
        <v>#REF!</v>
      </c>
      <c r="H7" s="94" t="e">
        <f>'РБ ВВ15 (2024)| FIT18'!H28+25</f>
        <v>#REF!</v>
      </c>
      <c r="I7" s="94" t="e">
        <f>'РБ ВВ15 (2024)| FIT18'!I28+25</f>
        <v>#REF!</v>
      </c>
      <c r="J7" s="94" t="e">
        <f>'РБ ВВ15 (2024)| FIT18'!J28+25</f>
        <v>#REF!</v>
      </c>
      <c r="K7" s="94" t="e">
        <f>'РБ ВВ15 (2024)| FIT18'!K28+25</f>
        <v>#REF!</v>
      </c>
      <c r="L7" s="94" t="e">
        <f>'РБ ВВ15 (2024)| FIT18'!L28+25</f>
        <v>#REF!</v>
      </c>
      <c r="M7" s="94" t="e">
        <f>'РБ ВВ15 (2024)| FIT18'!M28+25</f>
        <v>#REF!</v>
      </c>
      <c r="N7" s="94" t="e">
        <f>'РБ ВВ15 (2024)| FIT18'!N28+25</f>
        <v>#REF!</v>
      </c>
      <c r="O7" s="94" t="e">
        <f>'РБ ВВ15 (2024)| FIT18'!O28+25</f>
        <v>#REF!</v>
      </c>
      <c r="P7" s="94" t="e">
        <f>'РБ ВВ15 (2024)| FIT18'!P28+25</f>
        <v>#REF!</v>
      </c>
      <c r="Q7" s="94" t="e">
        <f>'РБ ВВ15 (2024)| FIT18'!Q28+25</f>
        <v>#REF!</v>
      </c>
      <c r="R7" s="94" t="e">
        <f>'РБ ВВ15 (2024)| FIT18'!R28+25</f>
        <v>#REF!</v>
      </c>
      <c r="S7" s="94" t="e">
        <f>'РБ ВВ15 (2024)| FIT18'!S28+25</f>
        <v>#REF!</v>
      </c>
      <c r="T7" s="94" t="e">
        <f>'РБ ВВ15 (2024)| FIT18'!T28+25</f>
        <v>#REF!</v>
      </c>
      <c r="U7" s="94" t="e">
        <f>'РБ ВВ15 (2024)| FIT18'!U28+25</f>
        <v>#REF!</v>
      </c>
      <c r="V7" s="94" t="e">
        <f>'РБ ВВ15 (2024)| FIT18'!V28+25</f>
        <v>#REF!</v>
      </c>
      <c r="W7" s="94" t="e">
        <f>'РБ ВВ15 (2024)| FIT18'!W28+25</f>
        <v>#REF!</v>
      </c>
      <c r="X7" s="94" t="e">
        <f>'РБ ВВ15 (2024)| FIT18'!X28+25</f>
        <v>#REF!</v>
      </c>
      <c r="Y7" s="94" t="e">
        <f>'РБ ВВ15 (2024)| FIT18'!Y28+25</f>
        <v>#REF!</v>
      </c>
      <c r="Z7" s="94" t="e">
        <f>'РБ ВВ15 (2024)| FIT18'!Z28+25</f>
        <v>#REF!</v>
      </c>
      <c r="AA7" s="94" t="e">
        <f>'РБ ВВ15 (2024)| FIT18'!AA28+25</f>
        <v>#REF!</v>
      </c>
      <c r="AB7" s="94" t="e">
        <f>'РБ ВВ15 (2024)| FIT18'!AB28+25</f>
        <v>#REF!</v>
      </c>
      <c r="AC7" s="94" t="e">
        <f>'РБ ВВ15 (2024)| FIT18'!AC28+25</f>
        <v>#REF!</v>
      </c>
      <c r="AD7" s="94" t="e">
        <f>'РБ ВВ15 (2024)| FIT18'!AD28+25</f>
        <v>#REF!</v>
      </c>
      <c r="AE7" s="94" t="e">
        <f>'РБ ВВ15 (2024)| FIT18'!AE28+25</f>
        <v>#REF!</v>
      </c>
      <c r="AF7" s="94" t="e">
        <f>'РБ ВВ15 (2024)| FIT18'!AF28+25</f>
        <v>#REF!</v>
      </c>
      <c r="AG7" s="94" t="e">
        <f>'РБ ВВ15 (2024)| FIT18'!AG28+25</f>
        <v>#REF!</v>
      </c>
      <c r="AH7" s="94" t="e">
        <f>'РБ ВВ15 (2024)| FIT18'!AH28+25</f>
        <v>#REF!</v>
      </c>
      <c r="AI7" s="94" t="e">
        <f>'РБ ВВ15 (2024)| FIT18'!AI28+25</f>
        <v>#REF!</v>
      </c>
      <c r="AJ7" s="94" t="e">
        <f>'РБ ВВ15 (2024)| FIT18'!AJ28+25</f>
        <v>#REF!</v>
      </c>
      <c r="AK7" s="94" t="e">
        <f>'РБ ВВ15 (2024)| FIT18'!AK28+25</f>
        <v>#REF!</v>
      </c>
      <c r="AL7" s="94" t="e">
        <f>'РБ ВВ15 (2024)| FIT18'!AL28+25</f>
        <v>#REF!</v>
      </c>
      <c r="AM7" s="94" t="e">
        <f>'РБ ВВ15 (2024)| FIT18'!AM28+25</f>
        <v>#REF!</v>
      </c>
      <c r="AN7" s="94" t="e">
        <f>'РБ ВВ15 (2024)| FIT18'!AN28+25</f>
        <v>#REF!</v>
      </c>
      <c r="AO7" s="94" t="e">
        <f>'РБ ВВ15 (2024)| FIT18'!AO28+25</f>
        <v>#REF!</v>
      </c>
      <c r="AP7" s="94" t="e">
        <f>'РБ ВВ15 (2024)| FIT18'!AP28+25</f>
        <v>#REF!</v>
      </c>
      <c r="AQ7" s="94" t="e">
        <f>'РБ ВВ15 (2024)| FIT18'!AQ28+25</f>
        <v>#REF!</v>
      </c>
      <c r="AR7" s="94" t="e">
        <f>'РБ ВВ15 (2024)| FIT18'!AR28+25</f>
        <v>#REF!</v>
      </c>
      <c r="AS7" s="94" t="e">
        <f>'РБ ВВ15 (2024)| FIT18'!AS28+25</f>
        <v>#REF!</v>
      </c>
      <c r="AT7" s="94" t="e">
        <f>'РБ ВВ15 (2024)| FIT18'!AT28+25</f>
        <v>#REF!</v>
      </c>
      <c r="AU7" s="94" t="e">
        <f>'РБ ВВ15 (2024)| FIT18'!AU28+25</f>
        <v>#REF!</v>
      </c>
      <c r="AV7" s="94" t="e">
        <f>'РБ ВВ15 (2024)| FIT18'!AV28+25</f>
        <v>#REF!</v>
      </c>
      <c r="AW7" s="94" t="e">
        <f>'РБ ВВ15 (2024)| FIT18'!AW28+25</f>
        <v>#REF!</v>
      </c>
      <c r="AX7" s="94" t="e">
        <f>'РБ ВВ15 (2024)| FIT18'!AX28+25</f>
        <v>#REF!</v>
      </c>
      <c r="AY7" s="94" t="e">
        <f>'РБ ВВ15 (2024)| FIT18'!AY28+25</f>
        <v>#REF!</v>
      </c>
      <c r="AZ7" s="94" t="e">
        <f>'РБ ВВ15 (2024)| FIT18'!AZ28+25</f>
        <v>#REF!</v>
      </c>
    </row>
    <row r="8" spans="1:52" s="50" customFormat="1" x14ac:dyDescent="0.2">
      <c r="A8" s="42" t="s">
        <v>234</v>
      </c>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row>
    <row r="9" spans="1:52" s="50" customFormat="1" x14ac:dyDescent="0.2">
      <c r="A9" s="180">
        <v>1</v>
      </c>
      <c r="B9" s="94" t="e">
        <f>'РБ ВВ15 (2024)| FIT18'!B30+25</f>
        <v>#REF!</v>
      </c>
      <c r="C9" s="94" t="e">
        <f>'РБ ВВ15 (2024)| FIT18'!C30+25</f>
        <v>#REF!</v>
      </c>
      <c r="D9" s="94" t="e">
        <f>'РБ ВВ15 (2024)| FIT18'!D30+25</f>
        <v>#REF!</v>
      </c>
      <c r="E9" s="94" t="e">
        <f>'РБ ВВ15 (2024)| FIT18'!E30+25</f>
        <v>#REF!</v>
      </c>
      <c r="F9" s="94" t="e">
        <f>'РБ ВВ15 (2024)| FIT18'!F30+25</f>
        <v>#REF!</v>
      </c>
      <c r="G9" s="94" t="e">
        <f>'РБ ВВ15 (2024)| FIT18'!G30+25</f>
        <v>#REF!</v>
      </c>
      <c r="H9" s="94" t="e">
        <f>'РБ ВВ15 (2024)| FIT18'!H30+25</f>
        <v>#REF!</v>
      </c>
      <c r="I9" s="94" t="e">
        <f>'РБ ВВ15 (2024)| FIT18'!I30+25</f>
        <v>#REF!</v>
      </c>
      <c r="J9" s="94" t="e">
        <f>'РБ ВВ15 (2024)| FIT18'!J30+25</f>
        <v>#REF!</v>
      </c>
      <c r="K9" s="94" t="e">
        <f>'РБ ВВ15 (2024)| FIT18'!K30+25</f>
        <v>#REF!</v>
      </c>
      <c r="L9" s="94" t="e">
        <f>'РБ ВВ15 (2024)| FIT18'!L30+25</f>
        <v>#REF!</v>
      </c>
      <c r="M9" s="94" t="e">
        <f>'РБ ВВ15 (2024)| FIT18'!M30+25</f>
        <v>#REF!</v>
      </c>
      <c r="N9" s="94" t="e">
        <f>'РБ ВВ15 (2024)| FIT18'!N30+25</f>
        <v>#REF!</v>
      </c>
      <c r="O9" s="94" t="e">
        <f>'РБ ВВ15 (2024)| FIT18'!O30+25</f>
        <v>#REF!</v>
      </c>
      <c r="P9" s="94" t="e">
        <f>'РБ ВВ15 (2024)| FIT18'!P30+25</f>
        <v>#REF!</v>
      </c>
      <c r="Q9" s="94" t="e">
        <f>'РБ ВВ15 (2024)| FIT18'!Q30+25</f>
        <v>#REF!</v>
      </c>
      <c r="R9" s="94" t="e">
        <f>'РБ ВВ15 (2024)| FIT18'!R30+25</f>
        <v>#REF!</v>
      </c>
      <c r="S9" s="94" t="e">
        <f>'РБ ВВ15 (2024)| FIT18'!S30+25</f>
        <v>#REF!</v>
      </c>
      <c r="T9" s="94" t="e">
        <f>'РБ ВВ15 (2024)| FIT18'!T30+25</f>
        <v>#REF!</v>
      </c>
      <c r="U9" s="94" t="e">
        <f>'РБ ВВ15 (2024)| FIT18'!U30+25</f>
        <v>#REF!</v>
      </c>
      <c r="V9" s="94" t="e">
        <f>'РБ ВВ15 (2024)| FIT18'!V30+25</f>
        <v>#REF!</v>
      </c>
      <c r="W9" s="94" t="e">
        <f>'РБ ВВ15 (2024)| FIT18'!W30+25</f>
        <v>#REF!</v>
      </c>
      <c r="X9" s="94" t="e">
        <f>'РБ ВВ15 (2024)| FIT18'!X30+25</f>
        <v>#REF!</v>
      </c>
      <c r="Y9" s="94" t="e">
        <f>'РБ ВВ15 (2024)| FIT18'!Y30+25</f>
        <v>#REF!</v>
      </c>
      <c r="Z9" s="94" t="e">
        <f>'РБ ВВ15 (2024)| FIT18'!Z30+25</f>
        <v>#REF!</v>
      </c>
      <c r="AA9" s="94" t="e">
        <f>'РБ ВВ15 (2024)| FIT18'!AA30+25</f>
        <v>#REF!</v>
      </c>
      <c r="AB9" s="94" t="e">
        <f>'РБ ВВ15 (2024)| FIT18'!AB30+25</f>
        <v>#REF!</v>
      </c>
      <c r="AC9" s="94" t="e">
        <f>'РБ ВВ15 (2024)| FIT18'!AC30+25</f>
        <v>#REF!</v>
      </c>
      <c r="AD9" s="94" t="e">
        <f>'РБ ВВ15 (2024)| FIT18'!AD30+25</f>
        <v>#REF!</v>
      </c>
      <c r="AE9" s="94" t="e">
        <f>'РБ ВВ15 (2024)| FIT18'!AE30+25</f>
        <v>#REF!</v>
      </c>
      <c r="AF9" s="94" t="e">
        <f>'РБ ВВ15 (2024)| FIT18'!AF30+25</f>
        <v>#REF!</v>
      </c>
      <c r="AG9" s="94" t="e">
        <f>'РБ ВВ15 (2024)| FIT18'!AG30+25</f>
        <v>#REF!</v>
      </c>
      <c r="AH9" s="94" t="e">
        <f>'РБ ВВ15 (2024)| FIT18'!AH30+25</f>
        <v>#REF!</v>
      </c>
      <c r="AI9" s="94" t="e">
        <f>'РБ ВВ15 (2024)| FIT18'!AI30+25</f>
        <v>#REF!</v>
      </c>
      <c r="AJ9" s="94" t="e">
        <f>'РБ ВВ15 (2024)| FIT18'!AJ30+25</f>
        <v>#REF!</v>
      </c>
      <c r="AK9" s="94" t="e">
        <f>'РБ ВВ15 (2024)| FIT18'!AK30+25</f>
        <v>#REF!</v>
      </c>
      <c r="AL9" s="94" t="e">
        <f>'РБ ВВ15 (2024)| FIT18'!AL30+25</f>
        <v>#REF!</v>
      </c>
      <c r="AM9" s="94" t="e">
        <f>'РБ ВВ15 (2024)| FIT18'!AM30+25</f>
        <v>#REF!</v>
      </c>
      <c r="AN9" s="94" t="e">
        <f>'РБ ВВ15 (2024)| FIT18'!AN30+25</f>
        <v>#REF!</v>
      </c>
      <c r="AO9" s="94" t="e">
        <f>'РБ ВВ15 (2024)| FIT18'!AO30+25</f>
        <v>#REF!</v>
      </c>
      <c r="AP9" s="94" t="e">
        <f>'РБ ВВ15 (2024)| FIT18'!AP30+25</f>
        <v>#REF!</v>
      </c>
      <c r="AQ9" s="94" t="e">
        <f>'РБ ВВ15 (2024)| FIT18'!AQ30+25</f>
        <v>#REF!</v>
      </c>
      <c r="AR9" s="94" t="e">
        <f>'РБ ВВ15 (2024)| FIT18'!AR30+25</f>
        <v>#REF!</v>
      </c>
      <c r="AS9" s="94" t="e">
        <f>'РБ ВВ15 (2024)| FIT18'!AS30+25</f>
        <v>#REF!</v>
      </c>
      <c r="AT9" s="94" t="e">
        <f>'РБ ВВ15 (2024)| FIT18'!AT30+25</f>
        <v>#REF!</v>
      </c>
      <c r="AU9" s="94" t="e">
        <f>'РБ ВВ15 (2024)| FIT18'!AU30+25</f>
        <v>#REF!</v>
      </c>
      <c r="AV9" s="94" t="e">
        <f>'РБ ВВ15 (2024)| FIT18'!AV30+25</f>
        <v>#REF!</v>
      </c>
      <c r="AW9" s="94" t="e">
        <f>'РБ ВВ15 (2024)| FIT18'!AW30+25</f>
        <v>#REF!</v>
      </c>
      <c r="AX9" s="94" t="e">
        <f>'РБ ВВ15 (2024)| FIT18'!AX30+25</f>
        <v>#REF!</v>
      </c>
      <c r="AY9" s="94" t="e">
        <f>'РБ ВВ15 (2024)| FIT18'!AY30+25</f>
        <v>#REF!</v>
      </c>
      <c r="AZ9" s="94" t="e">
        <f>'РБ ВВ15 (2024)| FIT18'!AZ30+25</f>
        <v>#REF!</v>
      </c>
    </row>
    <row r="10" spans="1:52" s="50" customFormat="1" x14ac:dyDescent="0.2">
      <c r="A10" s="180">
        <v>2</v>
      </c>
      <c r="B10" s="94" t="e">
        <f>'РБ ВВ15 (2024)| FIT18'!B31+25</f>
        <v>#REF!</v>
      </c>
      <c r="C10" s="94" t="e">
        <f>'РБ ВВ15 (2024)| FIT18'!C31+25</f>
        <v>#REF!</v>
      </c>
      <c r="D10" s="94" t="e">
        <f>'РБ ВВ15 (2024)| FIT18'!D31+25</f>
        <v>#REF!</v>
      </c>
      <c r="E10" s="94" t="e">
        <f>'РБ ВВ15 (2024)| FIT18'!E31+25</f>
        <v>#REF!</v>
      </c>
      <c r="F10" s="94" t="e">
        <f>'РБ ВВ15 (2024)| FIT18'!F31+25</f>
        <v>#REF!</v>
      </c>
      <c r="G10" s="94" t="e">
        <f>'РБ ВВ15 (2024)| FIT18'!G31+25</f>
        <v>#REF!</v>
      </c>
      <c r="H10" s="94" t="e">
        <f>'РБ ВВ15 (2024)| FIT18'!H31+25</f>
        <v>#REF!</v>
      </c>
      <c r="I10" s="94" t="e">
        <f>'РБ ВВ15 (2024)| FIT18'!I31+25</f>
        <v>#REF!</v>
      </c>
      <c r="J10" s="94" t="e">
        <f>'РБ ВВ15 (2024)| FIT18'!J31+25</f>
        <v>#REF!</v>
      </c>
      <c r="K10" s="94" t="e">
        <f>'РБ ВВ15 (2024)| FIT18'!K31+25</f>
        <v>#REF!</v>
      </c>
      <c r="L10" s="94" t="e">
        <f>'РБ ВВ15 (2024)| FIT18'!L31+25</f>
        <v>#REF!</v>
      </c>
      <c r="M10" s="94" t="e">
        <f>'РБ ВВ15 (2024)| FIT18'!M31+25</f>
        <v>#REF!</v>
      </c>
      <c r="N10" s="94" t="e">
        <f>'РБ ВВ15 (2024)| FIT18'!N31+25</f>
        <v>#REF!</v>
      </c>
      <c r="O10" s="94" t="e">
        <f>'РБ ВВ15 (2024)| FIT18'!O31+25</f>
        <v>#REF!</v>
      </c>
      <c r="P10" s="94" t="e">
        <f>'РБ ВВ15 (2024)| FIT18'!P31+25</f>
        <v>#REF!</v>
      </c>
      <c r="Q10" s="94" t="e">
        <f>'РБ ВВ15 (2024)| FIT18'!Q31+25</f>
        <v>#REF!</v>
      </c>
      <c r="R10" s="94" t="e">
        <f>'РБ ВВ15 (2024)| FIT18'!R31+25</f>
        <v>#REF!</v>
      </c>
      <c r="S10" s="94" t="e">
        <f>'РБ ВВ15 (2024)| FIT18'!S31+25</f>
        <v>#REF!</v>
      </c>
      <c r="T10" s="94" t="e">
        <f>'РБ ВВ15 (2024)| FIT18'!T31+25</f>
        <v>#REF!</v>
      </c>
      <c r="U10" s="94" t="e">
        <f>'РБ ВВ15 (2024)| FIT18'!U31+25</f>
        <v>#REF!</v>
      </c>
      <c r="V10" s="94" t="e">
        <f>'РБ ВВ15 (2024)| FIT18'!V31+25</f>
        <v>#REF!</v>
      </c>
      <c r="W10" s="94" t="e">
        <f>'РБ ВВ15 (2024)| FIT18'!W31+25</f>
        <v>#REF!</v>
      </c>
      <c r="X10" s="94" t="e">
        <f>'РБ ВВ15 (2024)| FIT18'!X31+25</f>
        <v>#REF!</v>
      </c>
      <c r="Y10" s="94" t="e">
        <f>'РБ ВВ15 (2024)| FIT18'!Y31+25</f>
        <v>#REF!</v>
      </c>
      <c r="Z10" s="94" t="e">
        <f>'РБ ВВ15 (2024)| FIT18'!Z31+25</f>
        <v>#REF!</v>
      </c>
      <c r="AA10" s="94" t="e">
        <f>'РБ ВВ15 (2024)| FIT18'!AA31+25</f>
        <v>#REF!</v>
      </c>
      <c r="AB10" s="94" t="e">
        <f>'РБ ВВ15 (2024)| FIT18'!AB31+25</f>
        <v>#REF!</v>
      </c>
      <c r="AC10" s="94" t="e">
        <f>'РБ ВВ15 (2024)| FIT18'!AC31+25</f>
        <v>#REF!</v>
      </c>
      <c r="AD10" s="94" t="e">
        <f>'РБ ВВ15 (2024)| FIT18'!AD31+25</f>
        <v>#REF!</v>
      </c>
      <c r="AE10" s="94" t="e">
        <f>'РБ ВВ15 (2024)| FIT18'!AE31+25</f>
        <v>#REF!</v>
      </c>
      <c r="AF10" s="94" t="e">
        <f>'РБ ВВ15 (2024)| FIT18'!AF31+25</f>
        <v>#REF!</v>
      </c>
      <c r="AG10" s="94" t="e">
        <f>'РБ ВВ15 (2024)| FIT18'!AG31+25</f>
        <v>#REF!</v>
      </c>
      <c r="AH10" s="94" t="e">
        <f>'РБ ВВ15 (2024)| FIT18'!AH31+25</f>
        <v>#REF!</v>
      </c>
      <c r="AI10" s="94" t="e">
        <f>'РБ ВВ15 (2024)| FIT18'!AI31+25</f>
        <v>#REF!</v>
      </c>
      <c r="AJ10" s="94" t="e">
        <f>'РБ ВВ15 (2024)| FIT18'!AJ31+25</f>
        <v>#REF!</v>
      </c>
      <c r="AK10" s="94" t="e">
        <f>'РБ ВВ15 (2024)| FIT18'!AK31+25</f>
        <v>#REF!</v>
      </c>
      <c r="AL10" s="94" t="e">
        <f>'РБ ВВ15 (2024)| FIT18'!AL31+25</f>
        <v>#REF!</v>
      </c>
      <c r="AM10" s="94" t="e">
        <f>'РБ ВВ15 (2024)| FIT18'!AM31+25</f>
        <v>#REF!</v>
      </c>
      <c r="AN10" s="94" t="e">
        <f>'РБ ВВ15 (2024)| FIT18'!AN31+25</f>
        <v>#REF!</v>
      </c>
      <c r="AO10" s="94" t="e">
        <f>'РБ ВВ15 (2024)| FIT18'!AO31+25</f>
        <v>#REF!</v>
      </c>
      <c r="AP10" s="94" t="e">
        <f>'РБ ВВ15 (2024)| FIT18'!AP31+25</f>
        <v>#REF!</v>
      </c>
      <c r="AQ10" s="94" t="e">
        <f>'РБ ВВ15 (2024)| FIT18'!AQ31+25</f>
        <v>#REF!</v>
      </c>
      <c r="AR10" s="94" t="e">
        <f>'РБ ВВ15 (2024)| FIT18'!AR31+25</f>
        <v>#REF!</v>
      </c>
      <c r="AS10" s="94" t="e">
        <f>'РБ ВВ15 (2024)| FIT18'!AS31+25</f>
        <v>#REF!</v>
      </c>
      <c r="AT10" s="94" t="e">
        <f>'РБ ВВ15 (2024)| FIT18'!AT31+25</f>
        <v>#REF!</v>
      </c>
      <c r="AU10" s="94" t="e">
        <f>'РБ ВВ15 (2024)| FIT18'!AU31+25</f>
        <v>#REF!</v>
      </c>
      <c r="AV10" s="94" t="e">
        <f>'РБ ВВ15 (2024)| FIT18'!AV31+25</f>
        <v>#REF!</v>
      </c>
      <c r="AW10" s="94" t="e">
        <f>'РБ ВВ15 (2024)| FIT18'!AW31+25</f>
        <v>#REF!</v>
      </c>
      <c r="AX10" s="94" t="e">
        <f>'РБ ВВ15 (2024)| FIT18'!AX31+25</f>
        <v>#REF!</v>
      </c>
      <c r="AY10" s="94" t="e">
        <f>'РБ ВВ15 (2024)| FIT18'!AY31+25</f>
        <v>#REF!</v>
      </c>
      <c r="AZ10" s="94" t="e">
        <f>'РБ ВВ15 (2024)| FIT18'!AZ31+25</f>
        <v>#REF!</v>
      </c>
    </row>
    <row r="11" spans="1:52" s="50" customFormat="1" x14ac:dyDescent="0.2">
      <c r="A11" s="42" t="s">
        <v>84</v>
      </c>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row>
    <row r="12" spans="1:52" s="50" customFormat="1" x14ac:dyDescent="0.2">
      <c r="A12" s="88">
        <f>A6</f>
        <v>1</v>
      </c>
      <c r="B12" s="94" t="e">
        <f>'РБ ВВ15 (2024)| FIT18'!B33+25</f>
        <v>#REF!</v>
      </c>
      <c r="C12" s="94" t="e">
        <f>'РБ ВВ15 (2024)| FIT18'!C33+25</f>
        <v>#REF!</v>
      </c>
      <c r="D12" s="94" t="e">
        <f>'РБ ВВ15 (2024)| FIT18'!D33+25</f>
        <v>#REF!</v>
      </c>
      <c r="E12" s="94" t="e">
        <f>'РБ ВВ15 (2024)| FIT18'!E33+25</f>
        <v>#REF!</v>
      </c>
      <c r="F12" s="94" t="e">
        <f>'РБ ВВ15 (2024)| FIT18'!F33+25</f>
        <v>#REF!</v>
      </c>
      <c r="G12" s="94" t="e">
        <f>'РБ ВВ15 (2024)| FIT18'!G33+25</f>
        <v>#REF!</v>
      </c>
      <c r="H12" s="94" t="e">
        <f>'РБ ВВ15 (2024)| FIT18'!H33+25</f>
        <v>#REF!</v>
      </c>
      <c r="I12" s="94" t="e">
        <f>'РБ ВВ15 (2024)| FIT18'!I33+25</f>
        <v>#REF!</v>
      </c>
      <c r="J12" s="94" t="e">
        <f>'РБ ВВ15 (2024)| FIT18'!J33+25</f>
        <v>#REF!</v>
      </c>
      <c r="K12" s="94" t="e">
        <f>'РБ ВВ15 (2024)| FIT18'!K33+25</f>
        <v>#REF!</v>
      </c>
      <c r="L12" s="94" t="e">
        <f>'РБ ВВ15 (2024)| FIT18'!L33+25</f>
        <v>#REF!</v>
      </c>
      <c r="M12" s="94" t="e">
        <f>'РБ ВВ15 (2024)| FIT18'!M33+25</f>
        <v>#REF!</v>
      </c>
      <c r="N12" s="94" t="e">
        <f>'РБ ВВ15 (2024)| FIT18'!N33+25</f>
        <v>#REF!</v>
      </c>
      <c r="O12" s="94" t="e">
        <f>'РБ ВВ15 (2024)| FIT18'!O33+25</f>
        <v>#REF!</v>
      </c>
      <c r="P12" s="94" t="e">
        <f>'РБ ВВ15 (2024)| FIT18'!P33+25</f>
        <v>#REF!</v>
      </c>
      <c r="Q12" s="94" t="e">
        <f>'РБ ВВ15 (2024)| FIT18'!Q33+25</f>
        <v>#REF!</v>
      </c>
      <c r="R12" s="94" t="e">
        <f>'РБ ВВ15 (2024)| FIT18'!R33+25</f>
        <v>#REF!</v>
      </c>
      <c r="S12" s="94" t="e">
        <f>'РБ ВВ15 (2024)| FIT18'!S33+25</f>
        <v>#REF!</v>
      </c>
      <c r="T12" s="94" t="e">
        <f>'РБ ВВ15 (2024)| FIT18'!T33+25</f>
        <v>#REF!</v>
      </c>
      <c r="U12" s="94" t="e">
        <f>'РБ ВВ15 (2024)| FIT18'!U33+25</f>
        <v>#REF!</v>
      </c>
      <c r="V12" s="94" t="e">
        <f>'РБ ВВ15 (2024)| FIT18'!V33+25</f>
        <v>#REF!</v>
      </c>
      <c r="W12" s="94" t="e">
        <f>'РБ ВВ15 (2024)| FIT18'!W33+25</f>
        <v>#REF!</v>
      </c>
      <c r="X12" s="94" t="e">
        <f>'РБ ВВ15 (2024)| FIT18'!X33+25</f>
        <v>#REF!</v>
      </c>
      <c r="Y12" s="94" t="e">
        <f>'РБ ВВ15 (2024)| FIT18'!Y33+25</f>
        <v>#REF!</v>
      </c>
      <c r="Z12" s="94" t="e">
        <f>'РБ ВВ15 (2024)| FIT18'!Z33+25</f>
        <v>#REF!</v>
      </c>
      <c r="AA12" s="94" t="e">
        <f>'РБ ВВ15 (2024)| FIT18'!AA33+25</f>
        <v>#REF!</v>
      </c>
      <c r="AB12" s="94" t="e">
        <f>'РБ ВВ15 (2024)| FIT18'!AB33+25</f>
        <v>#REF!</v>
      </c>
      <c r="AC12" s="94" t="e">
        <f>'РБ ВВ15 (2024)| FIT18'!AC33+25</f>
        <v>#REF!</v>
      </c>
      <c r="AD12" s="94" t="e">
        <f>'РБ ВВ15 (2024)| FIT18'!AD33+25</f>
        <v>#REF!</v>
      </c>
      <c r="AE12" s="94" t="e">
        <f>'РБ ВВ15 (2024)| FIT18'!AE33+25</f>
        <v>#REF!</v>
      </c>
      <c r="AF12" s="94" t="e">
        <f>'РБ ВВ15 (2024)| FIT18'!AF33+25</f>
        <v>#REF!</v>
      </c>
      <c r="AG12" s="94" t="e">
        <f>'РБ ВВ15 (2024)| FIT18'!AG33+25</f>
        <v>#REF!</v>
      </c>
      <c r="AH12" s="94" t="e">
        <f>'РБ ВВ15 (2024)| FIT18'!AH33+25</f>
        <v>#REF!</v>
      </c>
      <c r="AI12" s="94" t="e">
        <f>'РБ ВВ15 (2024)| FIT18'!AI33+25</f>
        <v>#REF!</v>
      </c>
      <c r="AJ12" s="94" t="e">
        <f>'РБ ВВ15 (2024)| FIT18'!AJ33+25</f>
        <v>#REF!</v>
      </c>
      <c r="AK12" s="94" t="e">
        <f>'РБ ВВ15 (2024)| FIT18'!AK33+25</f>
        <v>#REF!</v>
      </c>
      <c r="AL12" s="94" t="e">
        <f>'РБ ВВ15 (2024)| FIT18'!AL33+25</f>
        <v>#REF!</v>
      </c>
      <c r="AM12" s="94" t="e">
        <f>'РБ ВВ15 (2024)| FIT18'!AM33+25</f>
        <v>#REF!</v>
      </c>
      <c r="AN12" s="94" t="e">
        <f>'РБ ВВ15 (2024)| FIT18'!AN33+25</f>
        <v>#REF!</v>
      </c>
      <c r="AO12" s="94" t="e">
        <f>'РБ ВВ15 (2024)| FIT18'!AO33+25</f>
        <v>#REF!</v>
      </c>
      <c r="AP12" s="94" t="e">
        <f>'РБ ВВ15 (2024)| FIT18'!AP33+25</f>
        <v>#REF!</v>
      </c>
      <c r="AQ12" s="94" t="e">
        <f>'РБ ВВ15 (2024)| FIT18'!AQ33+25</f>
        <v>#REF!</v>
      </c>
      <c r="AR12" s="94" t="e">
        <f>'РБ ВВ15 (2024)| FIT18'!AR33+25</f>
        <v>#REF!</v>
      </c>
      <c r="AS12" s="94" t="e">
        <f>'РБ ВВ15 (2024)| FIT18'!AS33+25</f>
        <v>#REF!</v>
      </c>
      <c r="AT12" s="94" t="e">
        <f>'РБ ВВ15 (2024)| FIT18'!AT33+25</f>
        <v>#REF!</v>
      </c>
      <c r="AU12" s="94" t="e">
        <f>'РБ ВВ15 (2024)| FIT18'!AU33+25</f>
        <v>#REF!</v>
      </c>
      <c r="AV12" s="94" t="e">
        <f>'РБ ВВ15 (2024)| FIT18'!AV33+25</f>
        <v>#REF!</v>
      </c>
      <c r="AW12" s="94" t="e">
        <f>'РБ ВВ15 (2024)| FIT18'!AW33+25</f>
        <v>#REF!</v>
      </c>
      <c r="AX12" s="94" t="e">
        <f>'РБ ВВ15 (2024)| FIT18'!AX33+25</f>
        <v>#REF!</v>
      </c>
      <c r="AY12" s="94" t="e">
        <f>'РБ ВВ15 (2024)| FIT18'!AY33+25</f>
        <v>#REF!</v>
      </c>
      <c r="AZ12" s="94" t="e">
        <f>'РБ ВВ15 (2024)| FIT18'!AZ33+25</f>
        <v>#REF!</v>
      </c>
    </row>
    <row r="13" spans="1:52" s="50" customFormat="1" x14ac:dyDescent="0.2">
      <c r="A13" s="88">
        <f>A7</f>
        <v>2</v>
      </c>
      <c r="B13" s="94" t="e">
        <f>'РБ ВВ15 (2024)| FIT18'!B34+25</f>
        <v>#REF!</v>
      </c>
      <c r="C13" s="94" t="e">
        <f>'РБ ВВ15 (2024)| FIT18'!C34+25</f>
        <v>#REF!</v>
      </c>
      <c r="D13" s="94" t="e">
        <f>'РБ ВВ15 (2024)| FIT18'!D34+25</f>
        <v>#REF!</v>
      </c>
      <c r="E13" s="94" t="e">
        <f>'РБ ВВ15 (2024)| FIT18'!E34+25</f>
        <v>#REF!</v>
      </c>
      <c r="F13" s="94" t="e">
        <f>'РБ ВВ15 (2024)| FIT18'!F34+25</f>
        <v>#REF!</v>
      </c>
      <c r="G13" s="94" t="e">
        <f>'РБ ВВ15 (2024)| FIT18'!G34+25</f>
        <v>#REF!</v>
      </c>
      <c r="H13" s="94" t="e">
        <f>'РБ ВВ15 (2024)| FIT18'!H34+25</f>
        <v>#REF!</v>
      </c>
      <c r="I13" s="94" t="e">
        <f>'РБ ВВ15 (2024)| FIT18'!I34+25</f>
        <v>#REF!</v>
      </c>
      <c r="J13" s="94" t="e">
        <f>'РБ ВВ15 (2024)| FIT18'!J34+25</f>
        <v>#REF!</v>
      </c>
      <c r="K13" s="94" t="e">
        <f>'РБ ВВ15 (2024)| FIT18'!K34+25</f>
        <v>#REF!</v>
      </c>
      <c r="L13" s="94" t="e">
        <f>'РБ ВВ15 (2024)| FIT18'!L34+25</f>
        <v>#REF!</v>
      </c>
      <c r="M13" s="94" t="e">
        <f>'РБ ВВ15 (2024)| FIT18'!M34+25</f>
        <v>#REF!</v>
      </c>
      <c r="N13" s="94" t="e">
        <f>'РБ ВВ15 (2024)| FIT18'!N34+25</f>
        <v>#REF!</v>
      </c>
      <c r="O13" s="94" t="e">
        <f>'РБ ВВ15 (2024)| FIT18'!O34+25</f>
        <v>#REF!</v>
      </c>
      <c r="P13" s="94" t="e">
        <f>'РБ ВВ15 (2024)| FIT18'!P34+25</f>
        <v>#REF!</v>
      </c>
      <c r="Q13" s="94" t="e">
        <f>'РБ ВВ15 (2024)| FIT18'!Q34+25</f>
        <v>#REF!</v>
      </c>
      <c r="R13" s="94" t="e">
        <f>'РБ ВВ15 (2024)| FIT18'!R34+25</f>
        <v>#REF!</v>
      </c>
      <c r="S13" s="94" t="e">
        <f>'РБ ВВ15 (2024)| FIT18'!S34+25</f>
        <v>#REF!</v>
      </c>
      <c r="T13" s="94" t="e">
        <f>'РБ ВВ15 (2024)| FIT18'!T34+25</f>
        <v>#REF!</v>
      </c>
      <c r="U13" s="94" t="e">
        <f>'РБ ВВ15 (2024)| FIT18'!U34+25</f>
        <v>#REF!</v>
      </c>
      <c r="V13" s="94" t="e">
        <f>'РБ ВВ15 (2024)| FIT18'!V34+25</f>
        <v>#REF!</v>
      </c>
      <c r="W13" s="94" t="e">
        <f>'РБ ВВ15 (2024)| FIT18'!W34+25</f>
        <v>#REF!</v>
      </c>
      <c r="X13" s="94" t="e">
        <f>'РБ ВВ15 (2024)| FIT18'!X34+25</f>
        <v>#REF!</v>
      </c>
      <c r="Y13" s="94" t="e">
        <f>'РБ ВВ15 (2024)| FIT18'!Y34+25</f>
        <v>#REF!</v>
      </c>
      <c r="Z13" s="94" t="e">
        <f>'РБ ВВ15 (2024)| FIT18'!Z34+25</f>
        <v>#REF!</v>
      </c>
      <c r="AA13" s="94" t="e">
        <f>'РБ ВВ15 (2024)| FIT18'!AA34+25</f>
        <v>#REF!</v>
      </c>
      <c r="AB13" s="94" t="e">
        <f>'РБ ВВ15 (2024)| FIT18'!AB34+25</f>
        <v>#REF!</v>
      </c>
      <c r="AC13" s="94" t="e">
        <f>'РБ ВВ15 (2024)| FIT18'!AC34+25</f>
        <v>#REF!</v>
      </c>
      <c r="AD13" s="94" t="e">
        <f>'РБ ВВ15 (2024)| FIT18'!AD34+25</f>
        <v>#REF!</v>
      </c>
      <c r="AE13" s="94" t="e">
        <f>'РБ ВВ15 (2024)| FIT18'!AE34+25</f>
        <v>#REF!</v>
      </c>
      <c r="AF13" s="94" t="e">
        <f>'РБ ВВ15 (2024)| FIT18'!AF34+25</f>
        <v>#REF!</v>
      </c>
      <c r="AG13" s="94" t="e">
        <f>'РБ ВВ15 (2024)| FIT18'!AG34+25</f>
        <v>#REF!</v>
      </c>
      <c r="AH13" s="94" t="e">
        <f>'РБ ВВ15 (2024)| FIT18'!AH34+25</f>
        <v>#REF!</v>
      </c>
      <c r="AI13" s="94" t="e">
        <f>'РБ ВВ15 (2024)| FIT18'!AI34+25</f>
        <v>#REF!</v>
      </c>
      <c r="AJ13" s="94" t="e">
        <f>'РБ ВВ15 (2024)| FIT18'!AJ34+25</f>
        <v>#REF!</v>
      </c>
      <c r="AK13" s="94" t="e">
        <f>'РБ ВВ15 (2024)| FIT18'!AK34+25</f>
        <v>#REF!</v>
      </c>
      <c r="AL13" s="94" t="e">
        <f>'РБ ВВ15 (2024)| FIT18'!AL34+25</f>
        <v>#REF!</v>
      </c>
      <c r="AM13" s="94" t="e">
        <f>'РБ ВВ15 (2024)| FIT18'!AM34+25</f>
        <v>#REF!</v>
      </c>
      <c r="AN13" s="94" t="e">
        <f>'РБ ВВ15 (2024)| FIT18'!AN34+25</f>
        <v>#REF!</v>
      </c>
      <c r="AO13" s="94" t="e">
        <f>'РБ ВВ15 (2024)| FIT18'!AO34+25</f>
        <v>#REF!</v>
      </c>
      <c r="AP13" s="94" t="e">
        <f>'РБ ВВ15 (2024)| FIT18'!AP34+25</f>
        <v>#REF!</v>
      </c>
      <c r="AQ13" s="94" t="e">
        <f>'РБ ВВ15 (2024)| FIT18'!AQ34+25</f>
        <v>#REF!</v>
      </c>
      <c r="AR13" s="94" t="e">
        <f>'РБ ВВ15 (2024)| FIT18'!AR34+25</f>
        <v>#REF!</v>
      </c>
      <c r="AS13" s="94" t="e">
        <f>'РБ ВВ15 (2024)| FIT18'!AS34+25</f>
        <v>#REF!</v>
      </c>
      <c r="AT13" s="94" t="e">
        <f>'РБ ВВ15 (2024)| FIT18'!AT34+25</f>
        <v>#REF!</v>
      </c>
      <c r="AU13" s="94" t="e">
        <f>'РБ ВВ15 (2024)| FIT18'!AU34+25</f>
        <v>#REF!</v>
      </c>
      <c r="AV13" s="94" t="e">
        <f>'РБ ВВ15 (2024)| FIT18'!AV34+25</f>
        <v>#REF!</v>
      </c>
      <c r="AW13" s="94" t="e">
        <f>'РБ ВВ15 (2024)| FIT18'!AW34+25</f>
        <v>#REF!</v>
      </c>
      <c r="AX13" s="94" t="e">
        <f>'РБ ВВ15 (2024)| FIT18'!AX34+25</f>
        <v>#REF!</v>
      </c>
      <c r="AY13" s="94" t="e">
        <f>'РБ ВВ15 (2024)| FIT18'!AY34+25</f>
        <v>#REF!</v>
      </c>
      <c r="AZ13" s="94" t="e">
        <f>'РБ ВВ15 (2024)| FIT18'!AZ34+25</f>
        <v>#REF!</v>
      </c>
    </row>
    <row r="14" spans="1:52" s="50" customFormat="1" x14ac:dyDescent="0.2">
      <c r="A14" s="42" t="s">
        <v>85</v>
      </c>
      <c r="B14" s="94"/>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row>
    <row r="15" spans="1:52" s="50" customFormat="1" x14ac:dyDescent="0.2">
      <c r="A15" s="88">
        <f>A6</f>
        <v>1</v>
      </c>
      <c r="B15" s="94" t="e">
        <f>'РБ ВВ15 (2024)| FIT18'!B36+25</f>
        <v>#REF!</v>
      </c>
      <c r="C15" s="94" t="e">
        <f>'РБ ВВ15 (2024)| FIT18'!C36+25</f>
        <v>#REF!</v>
      </c>
      <c r="D15" s="94" t="e">
        <f>'РБ ВВ15 (2024)| FIT18'!D36+25</f>
        <v>#REF!</v>
      </c>
      <c r="E15" s="94" t="e">
        <f>'РБ ВВ15 (2024)| FIT18'!E36+25</f>
        <v>#REF!</v>
      </c>
      <c r="F15" s="94" t="e">
        <f>'РБ ВВ15 (2024)| FIT18'!F36+25</f>
        <v>#REF!</v>
      </c>
      <c r="G15" s="94" t="e">
        <f>'РБ ВВ15 (2024)| FIT18'!G36+25</f>
        <v>#REF!</v>
      </c>
      <c r="H15" s="94" t="e">
        <f>'РБ ВВ15 (2024)| FIT18'!H36+25</f>
        <v>#REF!</v>
      </c>
      <c r="I15" s="94" t="e">
        <f>'РБ ВВ15 (2024)| FIT18'!I36+25</f>
        <v>#REF!</v>
      </c>
      <c r="J15" s="94" t="e">
        <f>'РБ ВВ15 (2024)| FIT18'!J36+25</f>
        <v>#REF!</v>
      </c>
      <c r="K15" s="94" t="e">
        <f>'РБ ВВ15 (2024)| FIT18'!K36+25</f>
        <v>#REF!</v>
      </c>
      <c r="L15" s="94" t="e">
        <f>'РБ ВВ15 (2024)| FIT18'!L36+25</f>
        <v>#REF!</v>
      </c>
      <c r="M15" s="94" t="e">
        <f>'РБ ВВ15 (2024)| FIT18'!M36+25</f>
        <v>#REF!</v>
      </c>
      <c r="N15" s="94" t="e">
        <f>'РБ ВВ15 (2024)| FIT18'!N36+25</f>
        <v>#REF!</v>
      </c>
      <c r="O15" s="94" t="e">
        <f>'РБ ВВ15 (2024)| FIT18'!O36+25</f>
        <v>#REF!</v>
      </c>
      <c r="P15" s="94" t="e">
        <f>'РБ ВВ15 (2024)| FIT18'!P36+25</f>
        <v>#REF!</v>
      </c>
      <c r="Q15" s="94" t="e">
        <f>'РБ ВВ15 (2024)| FIT18'!Q36+25</f>
        <v>#REF!</v>
      </c>
      <c r="R15" s="94" t="e">
        <f>'РБ ВВ15 (2024)| FIT18'!R36+25</f>
        <v>#REF!</v>
      </c>
      <c r="S15" s="94" t="e">
        <f>'РБ ВВ15 (2024)| FIT18'!S36+25</f>
        <v>#REF!</v>
      </c>
      <c r="T15" s="94" t="e">
        <f>'РБ ВВ15 (2024)| FIT18'!T36+25</f>
        <v>#REF!</v>
      </c>
      <c r="U15" s="94" t="e">
        <f>'РБ ВВ15 (2024)| FIT18'!U36+25</f>
        <v>#REF!</v>
      </c>
      <c r="V15" s="94" t="e">
        <f>'РБ ВВ15 (2024)| FIT18'!V36+25</f>
        <v>#REF!</v>
      </c>
      <c r="W15" s="94" t="e">
        <f>'РБ ВВ15 (2024)| FIT18'!W36+25</f>
        <v>#REF!</v>
      </c>
      <c r="X15" s="94" t="e">
        <f>'РБ ВВ15 (2024)| FIT18'!X36+25</f>
        <v>#REF!</v>
      </c>
      <c r="Y15" s="94" t="e">
        <f>'РБ ВВ15 (2024)| FIT18'!Y36+25</f>
        <v>#REF!</v>
      </c>
      <c r="Z15" s="94" t="e">
        <f>'РБ ВВ15 (2024)| FIT18'!Z36+25</f>
        <v>#REF!</v>
      </c>
      <c r="AA15" s="94" t="e">
        <f>'РБ ВВ15 (2024)| FIT18'!AA36+25</f>
        <v>#REF!</v>
      </c>
      <c r="AB15" s="94" t="e">
        <f>'РБ ВВ15 (2024)| FIT18'!AB36+25</f>
        <v>#REF!</v>
      </c>
      <c r="AC15" s="94" t="e">
        <f>'РБ ВВ15 (2024)| FIT18'!AC36+25</f>
        <v>#REF!</v>
      </c>
      <c r="AD15" s="94" t="e">
        <f>'РБ ВВ15 (2024)| FIT18'!AD36+25</f>
        <v>#REF!</v>
      </c>
      <c r="AE15" s="94" t="e">
        <f>'РБ ВВ15 (2024)| FIT18'!AE36+25</f>
        <v>#REF!</v>
      </c>
      <c r="AF15" s="94" t="e">
        <f>'РБ ВВ15 (2024)| FIT18'!AF36+25</f>
        <v>#REF!</v>
      </c>
      <c r="AG15" s="94" t="e">
        <f>'РБ ВВ15 (2024)| FIT18'!AG36+25</f>
        <v>#REF!</v>
      </c>
      <c r="AH15" s="94" t="e">
        <f>'РБ ВВ15 (2024)| FIT18'!AH36+25</f>
        <v>#REF!</v>
      </c>
      <c r="AI15" s="94" t="e">
        <f>'РБ ВВ15 (2024)| FIT18'!AI36+25</f>
        <v>#REF!</v>
      </c>
      <c r="AJ15" s="94" t="e">
        <f>'РБ ВВ15 (2024)| FIT18'!AJ36+25</f>
        <v>#REF!</v>
      </c>
      <c r="AK15" s="94" t="e">
        <f>'РБ ВВ15 (2024)| FIT18'!AK36+25</f>
        <v>#REF!</v>
      </c>
      <c r="AL15" s="94" t="e">
        <f>'РБ ВВ15 (2024)| FIT18'!AL36+25</f>
        <v>#REF!</v>
      </c>
      <c r="AM15" s="94" t="e">
        <f>'РБ ВВ15 (2024)| FIT18'!AM36+25</f>
        <v>#REF!</v>
      </c>
      <c r="AN15" s="94" t="e">
        <f>'РБ ВВ15 (2024)| FIT18'!AN36+25</f>
        <v>#REF!</v>
      </c>
      <c r="AO15" s="94" t="e">
        <f>'РБ ВВ15 (2024)| FIT18'!AO36+25</f>
        <v>#REF!</v>
      </c>
      <c r="AP15" s="94" t="e">
        <f>'РБ ВВ15 (2024)| FIT18'!AP36+25</f>
        <v>#REF!</v>
      </c>
      <c r="AQ15" s="94" t="e">
        <f>'РБ ВВ15 (2024)| FIT18'!AQ36+25</f>
        <v>#REF!</v>
      </c>
      <c r="AR15" s="94" t="e">
        <f>'РБ ВВ15 (2024)| FIT18'!AR36+25</f>
        <v>#REF!</v>
      </c>
      <c r="AS15" s="94" t="e">
        <f>'РБ ВВ15 (2024)| FIT18'!AS36+25</f>
        <v>#REF!</v>
      </c>
      <c r="AT15" s="94" t="e">
        <f>'РБ ВВ15 (2024)| FIT18'!AT36+25</f>
        <v>#REF!</v>
      </c>
      <c r="AU15" s="94" t="e">
        <f>'РБ ВВ15 (2024)| FIT18'!AU36+25</f>
        <v>#REF!</v>
      </c>
      <c r="AV15" s="94" t="e">
        <f>'РБ ВВ15 (2024)| FIT18'!AV36+25</f>
        <v>#REF!</v>
      </c>
      <c r="AW15" s="94" t="e">
        <f>'РБ ВВ15 (2024)| FIT18'!AW36+25</f>
        <v>#REF!</v>
      </c>
      <c r="AX15" s="94" t="e">
        <f>'РБ ВВ15 (2024)| FIT18'!AX36+25</f>
        <v>#REF!</v>
      </c>
      <c r="AY15" s="94" t="e">
        <f>'РБ ВВ15 (2024)| FIT18'!AY36+25</f>
        <v>#REF!</v>
      </c>
      <c r="AZ15" s="94" t="e">
        <f>'РБ ВВ15 (2024)| FIT18'!AZ36+25</f>
        <v>#REF!</v>
      </c>
    </row>
    <row r="16" spans="1:52" s="50" customFormat="1" x14ac:dyDescent="0.2">
      <c r="A16" s="88">
        <f>A7</f>
        <v>2</v>
      </c>
      <c r="B16" s="94" t="e">
        <f>'РБ ВВ15 (2024)| FIT18'!B37+25</f>
        <v>#REF!</v>
      </c>
      <c r="C16" s="94" t="e">
        <f>'РБ ВВ15 (2024)| FIT18'!C37+25</f>
        <v>#REF!</v>
      </c>
      <c r="D16" s="94" t="e">
        <f>'РБ ВВ15 (2024)| FIT18'!D37+25</f>
        <v>#REF!</v>
      </c>
      <c r="E16" s="94" t="e">
        <f>'РБ ВВ15 (2024)| FIT18'!E37+25</f>
        <v>#REF!</v>
      </c>
      <c r="F16" s="94" t="e">
        <f>'РБ ВВ15 (2024)| FIT18'!F37+25</f>
        <v>#REF!</v>
      </c>
      <c r="G16" s="94" t="e">
        <f>'РБ ВВ15 (2024)| FIT18'!G37+25</f>
        <v>#REF!</v>
      </c>
      <c r="H16" s="94" t="e">
        <f>'РБ ВВ15 (2024)| FIT18'!H37+25</f>
        <v>#REF!</v>
      </c>
      <c r="I16" s="94" t="e">
        <f>'РБ ВВ15 (2024)| FIT18'!I37+25</f>
        <v>#REF!</v>
      </c>
      <c r="J16" s="94" t="e">
        <f>'РБ ВВ15 (2024)| FIT18'!J37+25</f>
        <v>#REF!</v>
      </c>
      <c r="K16" s="94" t="e">
        <f>'РБ ВВ15 (2024)| FIT18'!K37+25</f>
        <v>#REF!</v>
      </c>
      <c r="L16" s="94" t="e">
        <f>'РБ ВВ15 (2024)| FIT18'!L37+25</f>
        <v>#REF!</v>
      </c>
      <c r="M16" s="94" t="e">
        <f>'РБ ВВ15 (2024)| FIT18'!M37+25</f>
        <v>#REF!</v>
      </c>
      <c r="N16" s="94" t="e">
        <f>'РБ ВВ15 (2024)| FIT18'!N37+25</f>
        <v>#REF!</v>
      </c>
      <c r="O16" s="94" t="e">
        <f>'РБ ВВ15 (2024)| FIT18'!O37+25</f>
        <v>#REF!</v>
      </c>
      <c r="P16" s="94" t="e">
        <f>'РБ ВВ15 (2024)| FIT18'!P37+25</f>
        <v>#REF!</v>
      </c>
      <c r="Q16" s="94" t="e">
        <f>'РБ ВВ15 (2024)| FIT18'!Q37+25</f>
        <v>#REF!</v>
      </c>
      <c r="R16" s="94" t="e">
        <f>'РБ ВВ15 (2024)| FIT18'!R37+25</f>
        <v>#REF!</v>
      </c>
      <c r="S16" s="94" t="e">
        <f>'РБ ВВ15 (2024)| FIT18'!S37+25</f>
        <v>#REF!</v>
      </c>
      <c r="T16" s="94" t="e">
        <f>'РБ ВВ15 (2024)| FIT18'!T37+25</f>
        <v>#REF!</v>
      </c>
      <c r="U16" s="94" t="e">
        <f>'РБ ВВ15 (2024)| FIT18'!U37+25</f>
        <v>#REF!</v>
      </c>
      <c r="V16" s="94" t="e">
        <f>'РБ ВВ15 (2024)| FIT18'!V37+25</f>
        <v>#REF!</v>
      </c>
      <c r="W16" s="94" t="e">
        <f>'РБ ВВ15 (2024)| FIT18'!W37+25</f>
        <v>#REF!</v>
      </c>
      <c r="X16" s="94" t="e">
        <f>'РБ ВВ15 (2024)| FIT18'!X37+25</f>
        <v>#REF!</v>
      </c>
      <c r="Y16" s="94" t="e">
        <f>'РБ ВВ15 (2024)| FIT18'!Y37+25</f>
        <v>#REF!</v>
      </c>
      <c r="Z16" s="94" t="e">
        <f>'РБ ВВ15 (2024)| FIT18'!Z37+25</f>
        <v>#REF!</v>
      </c>
      <c r="AA16" s="94" t="e">
        <f>'РБ ВВ15 (2024)| FIT18'!AA37+25</f>
        <v>#REF!</v>
      </c>
      <c r="AB16" s="94" t="e">
        <f>'РБ ВВ15 (2024)| FIT18'!AB37+25</f>
        <v>#REF!</v>
      </c>
      <c r="AC16" s="94" t="e">
        <f>'РБ ВВ15 (2024)| FIT18'!AC37+25</f>
        <v>#REF!</v>
      </c>
      <c r="AD16" s="94" t="e">
        <f>'РБ ВВ15 (2024)| FIT18'!AD37+25</f>
        <v>#REF!</v>
      </c>
      <c r="AE16" s="94" t="e">
        <f>'РБ ВВ15 (2024)| FIT18'!AE37+25</f>
        <v>#REF!</v>
      </c>
      <c r="AF16" s="94" t="e">
        <f>'РБ ВВ15 (2024)| FIT18'!AF37+25</f>
        <v>#REF!</v>
      </c>
      <c r="AG16" s="94" t="e">
        <f>'РБ ВВ15 (2024)| FIT18'!AG37+25</f>
        <v>#REF!</v>
      </c>
      <c r="AH16" s="94" t="e">
        <f>'РБ ВВ15 (2024)| FIT18'!AH37+25</f>
        <v>#REF!</v>
      </c>
      <c r="AI16" s="94" t="e">
        <f>'РБ ВВ15 (2024)| FIT18'!AI37+25</f>
        <v>#REF!</v>
      </c>
      <c r="AJ16" s="94" t="e">
        <f>'РБ ВВ15 (2024)| FIT18'!AJ37+25</f>
        <v>#REF!</v>
      </c>
      <c r="AK16" s="94" t="e">
        <f>'РБ ВВ15 (2024)| FIT18'!AK37+25</f>
        <v>#REF!</v>
      </c>
      <c r="AL16" s="94" t="e">
        <f>'РБ ВВ15 (2024)| FIT18'!AL37+25</f>
        <v>#REF!</v>
      </c>
      <c r="AM16" s="94" t="e">
        <f>'РБ ВВ15 (2024)| FIT18'!AM37+25</f>
        <v>#REF!</v>
      </c>
      <c r="AN16" s="94" t="e">
        <f>'РБ ВВ15 (2024)| FIT18'!AN37+25</f>
        <v>#REF!</v>
      </c>
      <c r="AO16" s="94" t="e">
        <f>'РБ ВВ15 (2024)| FIT18'!AO37+25</f>
        <v>#REF!</v>
      </c>
      <c r="AP16" s="94" t="e">
        <f>'РБ ВВ15 (2024)| FIT18'!AP37+25</f>
        <v>#REF!</v>
      </c>
      <c r="AQ16" s="94" t="e">
        <f>'РБ ВВ15 (2024)| FIT18'!AQ37+25</f>
        <v>#REF!</v>
      </c>
      <c r="AR16" s="94" t="e">
        <f>'РБ ВВ15 (2024)| FIT18'!AR37+25</f>
        <v>#REF!</v>
      </c>
      <c r="AS16" s="94" t="e">
        <f>'РБ ВВ15 (2024)| FIT18'!AS37+25</f>
        <v>#REF!</v>
      </c>
      <c r="AT16" s="94" t="e">
        <f>'РБ ВВ15 (2024)| FIT18'!AT37+25</f>
        <v>#REF!</v>
      </c>
      <c r="AU16" s="94" t="e">
        <f>'РБ ВВ15 (2024)| FIT18'!AU37+25</f>
        <v>#REF!</v>
      </c>
      <c r="AV16" s="94" t="e">
        <f>'РБ ВВ15 (2024)| FIT18'!AV37+25</f>
        <v>#REF!</v>
      </c>
      <c r="AW16" s="94" t="e">
        <f>'РБ ВВ15 (2024)| FIT18'!AW37+25</f>
        <v>#REF!</v>
      </c>
      <c r="AX16" s="94" t="e">
        <f>'РБ ВВ15 (2024)| FIT18'!AX37+25</f>
        <v>#REF!</v>
      </c>
      <c r="AY16" s="94" t="e">
        <f>'РБ ВВ15 (2024)| FIT18'!AY37+25</f>
        <v>#REF!</v>
      </c>
      <c r="AZ16" s="94" t="e">
        <f>'РБ ВВ15 (2024)| FIT18'!AZ37+25</f>
        <v>#REF!</v>
      </c>
    </row>
    <row r="17" spans="1:52" s="50" customFormat="1" x14ac:dyDescent="0.2">
      <c r="A17" s="42" t="s">
        <v>86</v>
      </c>
      <c r="B17" s="94"/>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row>
    <row r="18" spans="1:52" s="50" customFormat="1" x14ac:dyDescent="0.2">
      <c r="A18" s="88">
        <f>A6</f>
        <v>1</v>
      </c>
      <c r="B18" s="94" t="e">
        <f>'РБ ВВ15 (2024)| FIT18'!B39+25</f>
        <v>#REF!</v>
      </c>
      <c r="C18" s="94" t="e">
        <f>'РБ ВВ15 (2024)| FIT18'!C39+25</f>
        <v>#REF!</v>
      </c>
      <c r="D18" s="94" t="e">
        <f>'РБ ВВ15 (2024)| FIT18'!D39+25</f>
        <v>#REF!</v>
      </c>
      <c r="E18" s="94" t="e">
        <f>'РБ ВВ15 (2024)| FIT18'!E39+25</f>
        <v>#REF!</v>
      </c>
      <c r="F18" s="94" t="e">
        <f>'РБ ВВ15 (2024)| FIT18'!F39+25</f>
        <v>#REF!</v>
      </c>
      <c r="G18" s="94" t="e">
        <f>'РБ ВВ15 (2024)| FIT18'!G39+25</f>
        <v>#REF!</v>
      </c>
      <c r="H18" s="94" t="e">
        <f>'РБ ВВ15 (2024)| FIT18'!H39+25</f>
        <v>#REF!</v>
      </c>
      <c r="I18" s="94" t="e">
        <f>'РБ ВВ15 (2024)| FIT18'!I39+25</f>
        <v>#REF!</v>
      </c>
      <c r="J18" s="94" t="e">
        <f>'РБ ВВ15 (2024)| FIT18'!J39+25</f>
        <v>#REF!</v>
      </c>
      <c r="K18" s="94" t="e">
        <f>'РБ ВВ15 (2024)| FIT18'!K39+25</f>
        <v>#REF!</v>
      </c>
      <c r="L18" s="94" t="e">
        <f>'РБ ВВ15 (2024)| FIT18'!L39+25</f>
        <v>#REF!</v>
      </c>
      <c r="M18" s="94" t="e">
        <f>'РБ ВВ15 (2024)| FIT18'!M39+25</f>
        <v>#REF!</v>
      </c>
      <c r="N18" s="94" t="e">
        <f>'РБ ВВ15 (2024)| FIT18'!N39+25</f>
        <v>#REF!</v>
      </c>
      <c r="O18" s="94" t="e">
        <f>'РБ ВВ15 (2024)| FIT18'!O39+25</f>
        <v>#REF!</v>
      </c>
      <c r="P18" s="94" t="e">
        <f>'РБ ВВ15 (2024)| FIT18'!P39+25</f>
        <v>#REF!</v>
      </c>
      <c r="Q18" s="94" t="e">
        <f>'РБ ВВ15 (2024)| FIT18'!Q39+25</f>
        <v>#REF!</v>
      </c>
      <c r="R18" s="94" t="e">
        <f>'РБ ВВ15 (2024)| FIT18'!R39+25</f>
        <v>#REF!</v>
      </c>
      <c r="S18" s="94" t="e">
        <f>'РБ ВВ15 (2024)| FIT18'!S39+25</f>
        <v>#REF!</v>
      </c>
      <c r="T18" s="94" t="e">
        <f>'РБ ВВ15 (2024)| FIT18'!T39+25</f>
        <v>#REF!</v>
      </c>
      <c r="U18" s="94" t="e">
        <f>'РБ ВВ15 (2024)| FIT18'!U39+25</f>
        <v>#REF!</v>
      </c>
      <c r="V18" s="94" t="e">
        <f>'РБ ВВ15 (2024)| FIT18'!V39+25</f>
        <v>#REF!</v>
      </c>
      <c r="W18" s="94" t="e">
        <f>'РБ ВВ15 (2024)| FIT18'!W39+25</f>
        <v>#REF!</v>
      </c>
      <c r="X18" s="94" t="e">
        <f>'РБ ВВ15 (2024)| FIT18'!X39+25</f>
        <v>#REF!</v>
      </c>
      <c r="Y18" s="94" t="e">
        <f>'РБ ВВ15 (2024)| FIT18'!Y39+25</f>
        <v>#REF!</v>
      </c>
      <c r="Z18" s="94" t="e">
        <f>'РБ ВВ15 (2024)| FIT18'!Z39+25</f>
        <v>#REF!</v>
      </c>
      <c r="AA18" s="94" t="e">
        <f>'РБ ВВ15 (2024)| FIT18'!AA39+25</f>
        <v>#REF!</v>
      </c>
      <c r="AB18" s="94" t="e">
        <f>'РБ ВВ15 (2024)| FIT18'!AB39+25</f>
        <v>#REF!</v>
      </c>
      <c r="AC18" s="94" t="e">
        <f>'РБ ВВ15 (2024)| FIT18'!AC39+25</f>
        <v>#REF!</v>
      </c>
      <c r="AD18" s="94" t="e">
        <f>'РБ ВВ15 (2024)| FIT18'!AD39+25</f>
        <v>#REF!</v>
      </c>
      <c r="AE18" s="94" t="e">
        <f>'РБ ВВ15 (2024)| FIT18'!AE39+25</f>
        <v>#REF!</v>
      </c>
      <c r="AF18" s="94" t="e">
        <f>'РБ ВВ15 (2024)| FIT18'!AF39+25</f>
        <v>#REF!</v>
      </c>
      <c r="AG18" s="94" t="e">
        <f>'РБ ВВ15 (2024)| FIT18'!AG39+25</f>
        <v>#REF!</v>
      </c>
      <c r="AH18" s="94" t="e">
        <f>'РБ ВВ15 (2024)| FIT18'!AH39+25</f>
        <v>#REF!</v>
      </c>
      <c r="AI18" s="94" t="e">
        <f>'РБ ВВ15 (2024)| FIT18'!AI39+25</f>
        <v>#REF!</v>
      </c>
      <c r="AJ18" s="94" t="e">
        <f>'РБ ВВ15 (2024)| FIT18'!AJ39+25</f>
        <v>#REF!</v>
      </c>
      <c r="AK18" s="94" t="e">
        <f>'РБ ВВ15 (2024)| FIT18'!AK39+25</f>
        <v>#REF!</v>
      </c>
      <c r="AL18" s="94" t="e">
        <f>'РБ ВВ15 (2024)| FIT18'!AL39+25</f>
        <v>#REF!</v>
      </c>
      <c r="AM18" s="94" t="e">
        <f>'РБ ВВ15 (2024)| FIT18'!AM39+25</f>
        <v>#REF!</v>
      </c>
      <c r="AN18" s="94" t="e">
        <f>'РБ ВВ15 (2024)| FIT18'!AN39+25</f>
        <v>#REF!</v>
      </c>
      <c r="AO18" s="94" t="e">
        <f>'РБ ВВ15 (2024)| FIT18'!AO39+25</f>
        <v>#REF!</v>
      </c>
      <c r="AP18" s="94" t="e">
        <f>'РБ ВВ15 (2024)| FIT18'!AP39+25</f>
        <v>#REF!</v>
      </c>
      <c r="AQ18" s="94" t="e">
        <f>'РБ ВВ15 (2024)| FIT18'!AQ39+25</f>
        <v>#REF!</v>
      </c>
      <c r="AR18" s="94" t="e">
        <f>'РБ ВВ15 (2024)| FIT18'!AR39+25</f>
        <v>#REF!</v>
      </c>
      <c r="AS18" s="94" t="e">
        <f>'РБ ВВ15 (2024)| FIT18'!AS39+25</f>
        <v>#REF!</v>
      </c>
      <c r="AT18" s="94" t="e">
        <f>'РБ ВВ15 (2024)| FIT18'!AT39+25</f>
        <v>#REF!</v>
      </c>
      <c r="AU18" s="94" t="e">
        <f>'РБ ВВ15 (2024)| FIT18'!AU39+25</f>
        <v>#REF!</v>
      </c>
      <c r="AV18" s="94" t="e">
        <f>'РБ ВВ15 (2024)| FIT18'!AV39+25</f>
        <v>#REF!</v>
      </c>
      <c r="AW18" s="94" t="e">
        <f>'РБ ВВ15 (2024)| FIT18'!AW39+25</f>
        <v>#REF!</v>
      </c>
      <c r="AX18" s="94" t="e">
        <f>'РБ ВВ15 (2024)| FIT18'!AX39+25</f>
        <v>#REF!</v>
      </c>
      <c r="AY18" s="94" t="e">
        <f>'РБ ВВ15 (2024)| FIT18'!AY39+25</f>
        <v>#REF!</v>
      </c>
      <c r="AZ18" s="94" t="e">
        <f>'РБ ВВ15 (2024)| FIT18'!AZ39+25</f>
        <v>#REF!</v>
      </c>
    </row>
    <row r="19" spans="1:52" s="50" customFormat="1" x14ac:dyDescent="0.2">
      <c r="A19" s="88">
        <f>A7</f>
        <v>2</v>
      </c>
      <c r="B19" s="94" t="e">
        <f>'РБ ВВ15 (2024)| FIT18'!B40+25</f>
        <v>#REF!</v>
      </c>
      <c r="C19" s="94" t="e">
        <f>'РБ ВВ15 (2024)| FIT18'!C40+25</f>
        <v>#REF!</v>
      </c>
      <c r="D19" s="94" t="e">
        <f>'РБ ВВ15 (2024)| FIT18'!D40+25</f>
        <v>#REF!</v>
      </c>
      <c r="E19" s="94" t="e">
        <f>'РБ ВВ15 (2024)| FIT18'!E40+25</f>
        <v>#REF!</v>
      </c>
      <c r="F19" s="94" t="e">
        <f>'РБ ВВ15 (2024)| FIT18'!F40+25</f>
        <v>#REF!</v>
      </c>
      <c r="G19" s="94" t="e">
        <f>'РБ ВВ15 (2024)| FIT18'!G40+25</f>
        <v>#REF!</v>
      </c>
      <c r="H19" s="94" t="e">
        <f>'РБ ВВ15 (2024)| FIT18'!H40+25</f>
        <v>#REF!</v>
      </c>
      <c r="I19" s="94" t="e">
        <f>'РБ ВВ15 (2024)| FIT18'!I40+25</f>
        <v>#REF!</v>
      </c>
      <c r="J19" s="94" t="e">
        <f>'РБ ВВ15 (2024)| FIT18'!J40+25</f>
        <v>#REF!</v>
      </c>
      <c r="K19" s="94" t="e">
        <f>'РБ ВВ15 (2024)| FIT18'!K40+25</f>
        <v>#REF!</v>
      </c>
      <c r="L19" s="94" t="e">
        <f>'РБ ВВ15 (2024)| FIT18'!L40+25</f>
        <v>#REF!</v>
      </c>
      <c r="M19" s="94" t="e">
        <f>'РБ ВВ15 (2024)| FIT18'!M40+25</f>
        <v>#REF!</v>
      </c>
      <c r="N19" s="94" t="e">
        <f>'РБ ВВ15 (2024)| FIT18'!N40+25</f>
        <v>#REF!</v>
      </c>
      <c r="O19" s="94" t="e">
        <f>'РБ ВВ15 (2024)| FIT18'!O40+25</f>
        <v>#REF!</v>
      </c>
      <c r="P19" s="94" t="e">
        <f>'РБ ВВ15 (2024)| FIT18'!P40+25</f>
        <v>#REF!</v>
      </c>
      <c r="Q19" s="94" t="e">
        <f>'РБ ВВ15 (2024)| FIT18'!Q40+25</f>
        <v>#REF!</v>
      </c>
      <c r="R19" s="94" t="e">
        <f>'РБ ВВ15 (2024)| FIT18'!R40+25</f>
        <v>#REF!</v>
      </c>
      <c r="S19" s="94" t="e">
        <f>'РБ ВВ15 (2024)| FIT18'!S40+25</f>
        <v>#REF!</v>
      </c>
      <c r="T19" s="94" t="e">
        <f>'РБ ВВ15 (2024)| FIT18'!T40+25</f>
        <v>#REF!</v>
      </c>
      <c r="U19" s="94" t="e">
        <f>'РБ ВВ15 (2024)| FIT18'!U40+25</f>
        <v>#REF!</v>
      </c>
      <c r="V19" s="94" t="e">
        <f>'РБ ВВ15 (2024)| FIT18'!V40+25</f>
        <v>#REF!</v>
      </c>
      <c r="W19" s="94" t="e">
        <f>'РБ ВВ15 (2024)| FIT18'!W40+25</f>
        <v>#REF!</v>
      </c>
      <c r="X19" s="94" t="e">
        <f>'РБ ВВ15 (2024)| FIT18'!X40+25</f>
        <v>#REF!</v>
      </c>
      <c r="Y19" s="94" t="e">
        <f>'РБ ВВ15 (2024)| FIT18'!Y40+25</f>
        <v>#REF!</v>
      </c>
      <c r="Z19" s="94" t="e">
        <f>'РБ ВВ15 (2024)| FIT18'!Z40+25</f>
        <v>#REF!</v>
      </c>
      <c r="AA19" s="94" t="e">
        <f>'РБ ВВ15 (2024)| FIT18'!AA40+25</f>
        <v>#REF!</v>
      </c>
      <c r="AB19" s="94" t="e">
        <f>'РБ ВВ15 (2024)| FIT18'!AB40+25</f>
        <v>#REF!</v>
      </c>
      <c r="AC19" s="94" t="e">
        <f>'РБ ВВ15 (2024)| FIT18'!AC40+25</f>
        <v>#REF!</v>
      </c>
      <c r="AD19" s="94" t="e">
        <f>'РБ ВВ15 (2024)| FIT18'!AD40+25</f>
        <v>#REF!</v>
      </c>
      <c r="AE19" s="94" t="e">
        <f>'РБ ВВ15 (2024)| FIT18'!AE40+25</f>
        <v>#REF!</v>
      </c>
      <c r="AF19" s="94" t="e">
        <f>'РБ ВВ15 (2024)| FIT18'!AF40+25</f>
        <v>#REF!</v>
      </c>
      <c r="AG19" s="94" t="e">
        <f>'РБ ВВ15 (2024)| FIT18'!AG40+25</f>
        <v>#REF!</v>
      </c>
      <c r="AH19" s="94" t="e">
        <f>'РБ ВВ15 (2024)| FIT18'!AH40+25</f>
        <v>#REF!</v>
      </c>
      <c r="AI19" s="94" t="e">
        <f>'РБ ВВ15 (2024)| FIT18'!AI40+25</f>
        <v>#REF!</v>
      </c>
      <c r="AJ19" s="94" t="e">
        <f>'РБ ВВ15 (2024)| FIT18'!AJ40+25</f>
        <v>#REF!</v>
      </c>
      <c r="AK19" s="94" t="e">
        <f>'РБ ВВ15 (2024)| FIT18'!AK40+25</f>
        <v>#REF!</v>
      </c>
      <c r="AL19" s="94" t="e">
        <f>'РБ ВВ15 (2024)| FIT18'!AL40+25</f>
        <v>#REF!</v>
      </c>
      <c r="AM19" s="94" t="e">
        <f>'РБ ВВ15 (2024)| FIT18'!AM40+25</f>
        <v>#REF!</v>
      </c>
      <c r="AN19" s="94" t="e">
        <f>'РБ ВВ15 (2024)| FIT18'!AN40+25</f>
        <v>#REF!</v>
      </c>
      <c r="AO19" s="94" t="e">
        <f>'РБ ВВ15 (2024)| FIT18'!AO40+25</f>
        <v>#REF!</v>
      </c>
      <c r="AP19" s="94" t="e">
        <f>'РБ ВВ15 (2024)| FIT18'!AP40+25</f>
        <v>#REF!</v>
      </c>
      <c r="AQ19" s="94" t="e">
        <f>'РБ ВВ15 (2024)| FIT18'!AQ40+25</f>
        <v>#REF!</v>
      </c>
      <c r="AR19" s="94" t="e">
        <f>'РБ ВВ15 (2024)| FIT18'!AR40+25</f>
        <v>#REF!</v>
      </c>
      <c r="AS19" s="94" t="e">
        <f>'РБ ВВ15 (2024)| FIT18'!AS40+25</f>
        <v>#REF!</v>
      </c>
      <c r="AT19" s="94" t="e">
        <f>'РБ ВВ15 (2024)| FIT18'!AT40+25</f>
        <v>#REF!</v>
      </c>
      <c r="AU19" s="94" t="e">
        <f>'РБ ВВ15 (2024)| FIT18'!AU40+25</f>
        <v>#REF!</v>
      </c>
      <c r="AV19" s="94" t="e">
        <f>'РБ ВВ15 (2024)| FIT18'!AV40+25</f>
        <v>#REF!</v>
      </c>
      <c r="AW19" s="94" t="e">
        <f>'РБ ВВ15 (2024)| FIT18'!AW40+25</f>
        <v>#REF!</v>
      </c>
      <c r="AX19" s="94" t="e">
        <f>'РБ ВВ15 (2024)| FIT18'!AX40+25</f>
        <v>#REF!</v>
      </c>
      <c r="AY19" s="94" t="e">
        <f>'РБ ВВ15 (2024)| FIT18'!AY40+25</f>
        <v>#REF!</v>
      </c>
      <c r="AZ19" s="94" t="e">
        <f>'РБ ВВ15 (2024)| FIT18'!AZ40+25</f>
        <v>#REF!</v>
      </c>
    </row>
    <row r="20" spans="1:52" s="50" customFormat="1" x14ac:dyDescent="0.2">
      <c r="A20" s="42" t="s">
        <v>87</v>
      </c>
      <c r="B20" s="94"/>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row>
    <row r="21" spans="1:52" s="50" customFormat="1" x14ac:dyDescent="0.2">
      <c r="A21" s="88" t="s">
        <v>88</v>
      </c>
      <c r="B21" s="94" t="e">
        <f>'РБ ВВ15 (2024)| FIT18'!B42+25</f>
        <v>#REF!</v>
      </c>
      <c r="C21" s="94" t="e">
        <f>'РБ ВВ15 (2024)| FIT18'!C42+25</f>
        <v>#REF!</v>
      </c>
      <c r="D21" s="94" t="e">
        <f>'РБ ВВ15 (2024)| FIT18'!D42+25</f>
        <v>#REF!</v>
      </c>
      <c r="E21" s="94" t="e">
        <f>'РБ ВВ15 (2024)| FIT18'!E42+25</f>
        <v>#REF!</v>
      </c>
      <c r="F21" s="94" t="e">
        <f>'РБ ВВ15 (2024)| FIT18'!F42+25</f>
        <v>#REF!</v>
      </c>
      <c r="G21" s="94" t="e">
        <f>'РБ ВВ15 (2024)| FIT18'!G42+25</f>
        <v>#REF!</v>
      </c>
      <c r="H21" s="94" t="e">
        <f>'РБ ВВ15 (2024)| FIT18'!H42+25</f>
        <v>#REF!</v>
      </c>
      <c r="I21" s="94" t="e">
        <f>'РБ ВВ15 (2024)| FIT18'!I42+25</f>
        <v>#REF!</v>
      </c>
      <c r="J21" s="94" t="e">
        <f>'РБ ВВ15 (2024)| FIT18'!J42+25</f>
        <v>#REF!</v>
      </c>
      <c r="K21" s="94" t="e">
        <f>'РБ ВВ15 (2024)| FIT18'!K42+25</f>
        <v>#REF!</v>
      </c>
      <c r="L21" s="94" t="e">
        <f>'РБ ВВ15 (2024)| FIT18'!L42+25</f>
        <v>#REF!</v>
      </c>
      <c r="M21" s="94" t="e">
        <f>'РБ ВВ15 (2024)| FIT18'!M42+25</f>
        <v>#REF!</v>
      </c>
      <c r="N21" s="94" t="e">
        <f>'РБ ВВ15 (2024)| FIT18'!N42+25</f>
        <v>#REF!</v>
      </c>
      <c r="O21" s="94" t="e">
        <f>'РБ ВВ15 (2024)| FIT18'!O42+25</f>
        <v>#REF!</v>
      </c>
      <c r="P21" s="94" t="e">
        <f>'РБ ВВ15 (2024)| FIT18'!P42+25</f>
        <v>#REF!</v>
      </c>
      <c r="Q21" s="94" t="e">
        <f>'РБ ВВ15 (2024)| FIT18'!Q42+25</f>
        <v>#REF!</v>
      </c>
      <c r="R21" s="94" t="e">
        <f>'РБ ВВ15 (2024)| FIT18'!R42+25</f>
        <v>#REF!</v>
      </c>
      <c r="S21" s="94" t="e">
        <f>'РБ ВВ15 (2024)| FIT18'!S42+25</f>
        <v>#REF!</v>
      </c>
      <c r="T21" s="94" t="e">
        <f>'РБ ВВ15 (2024)| FIT18'!T42+25</f>
        <v>#REF!</v>
      </c>
      <c r="U21" s="94" t="e">
        <f>'РБ ВВ15 (2024)| FIT18'!U42+25</f>
        <v>#REF!</v>
      </c>
      <c r="V21" s="94" t="e">
        <f>'РБ ВВ15 (2024)| FIT18'!V42+25</f>
        <v>#REF!</v>
      </c>
      <c r="W21" s="94" t="e">
        <f>'РБ ВВ15 (2024)| FIT18'!W42+25</f>
        <v>#REF!</v>
      </c>
      <c r="X21" s="94" t="e">
        <f>'РБ ВВ15 (2024)| FIT18'!X42+25</f>
        <v>#REF!</v>
      </c>
      <c r="Y21" s="94" t="e">
        <f>'РБ ВВ15 (2024)| FIT18'!Y42+25</f>
        <v>#REF!</v>
      </c>
      <c r="Z21" s="94" t="e">
        <f>'РБ ВВ15 (2024)| FIT18'!Z42+25</f>
        <v>#REF!</v>
      </c>
      <c r="AA21" s="94" t="e">
        <f>'РБ ВВ15 (2024)| FIT18'!AA42+25</f>
        <v>#REF!</v>
      </c>
      <c r="AB21" s="94" t="e">
        <f>'РБ ВВ15 (2024)| FIT18'!AB42+25</f>
        <v>#REF!</v>
      </c>
      <c r="AC21" s="94" t="e">
        <f>'РБ ВВ15 (2024)| FIT18'!AC42+25</f>
        <v>#REF!</v>
      </c>
      <c r="AD21" s="94" t="e">
        <f>'РБ ВВ15 (2024)| FIT18'!AD42+25</f>
        <v>#REF!</v>
      </c>
      <c r="AE21" s="94" t="e">
        <f>'РБ ВВ15 (2024)| FIT18'!AE42+25</f>
        <v>#REF!</v>
      </c>
      <c r="AF21" s="94" t="e">
        <f>'РБ ВВ15 (2024)| FIT18'!AF42+25</f>
        <v>#REF!</v>
      </c>
      <c r="AG21" s="94" t="e">
        <f>'РБ ВВ15 (2024)| FIT18'!AG42+25</f>
        <v>#REF!</v>
      </c>
      <c r="AH21" s="94" t="e">
        <f>'РБ ВВ15 (2024)| FIT18'!AH42+25</f>
        <v>#REF!</v>
      </c>
      <c r="AI21" s="94" t="e">
        <f>'РБ ВВ15 (2024)| FIT18'!AI42+25</f>
        <v>#REF!</v>
      </c>
      <c r="AJ21" s="94" t="e">
        <f>'РБ ВВ15 (2024)| FIT18'!AJ42+25</f>
        <v>#REF!</v>
      </c>
      <c r="AK21" s="94" t="e">
        <f>'РБ ВВ15 (2024)| FIT18'!AK42+25</f>
        <v>#REF!</v>
      </c>
      <c r="AL21" s="94" t="e">
        <f>'РБ ВВ15 (2024)| FIT18'!AL42+25</f>
        <v>#REF!</v>
      </c>
      <c r="AM21" s="94" t="e">
        <f>'РБ ВВ15 (2024)| FIT18'!AM42+25</f>
        <v>#REF!</v>
      </c>
      <c r="AN21" s="94" t="e">
        <f>'РБ ВВ15 (2024)| FIT18'!AN42+25</f>
        <v>#REF!</v>
      </c>
      <c r="AO21" s="94" t="e">
        <f>'РБ ВВ15 (2024)| FIT18'!AO42+25</f>
        <v>#REF!</v>
      </c>
      <c r="AP21" s="94" t="e">
        <f>'РБ ВВ15 (2024)| FIT18'!AP42+25</f>
        <v>#REF!</v>
      </c>
      <c r="AQ21" s="94" t="e">
        <f>'РБ ВВ15 (2024)| FIT18'!AQ42+25</f>
        <v>#REF!</v>
      </c>
      <c r="AR21" s="94" t="e">
        <f>'РБ ВВ15 (2024)| FIT18'!AR42+25</f>
        <v>#REF!</v>
      </c>
      <c r="AS21" s="94" t="e">
        <f>'РБ ВВ15 (2024)| FIT18'!AS42+25</f>
        <v>#REF!</v>
      </c>
      <c r="AT21" s="94" t="e">
        <f>'РБ ВВ15 (2024)| FIT18'!AT42+25</f>
        <v>#REF!</v>
      </c>
      <c r="AU21" s="94" t="e">
        <f>'РБ ВВ15 (2024)| FIT18'!AU42+25</f>
        <v>#REF!</v>
      </c>
      <c r="AV21" s="94" t="e">
        <f>'РБ ВВ15 (2024)| FIT18'!AV42+25</f>
        <v>#REF!</v>
      </c>
      <c r="AW21" s="94" t="e">
        <f>'РБ ВВ15 (2024)| FIT18'!AW42+25</f>
        <v>#REF!</v>
      </c>
      <c r="AX21" s="94" t="e">
        <f>'РБ ВВ15 (2024)| FIT18'!AX42+25</f>
        <v>#REF!</v>
      </c>
      <c r="AY21" s="94" t="e">
        <f>'РБ ВВ15 (2024)| FIT18'!AY42+25</f>
        <v>#REF!</v>
      </c>
      <c r="AZ21" s="94" t="e">
        <f>'РБ ВВ15 (2024)| FIT18'!AZ42+25</f>
        <v>#REF!</v>
      </c>
    </row>
    <row r="22" spans="1:52" s="50" customFormat="1" x14ac:dyDescent="0.2">
      <c r="A22" s="100"/>
    </row>
    <row r="23" spans="1:52" s="50" customFormat="1" ht="12.75" thickBot="1" x14ac:dyDescent="0.25">
      <c r="A23" s="100"/>
    </row>
    <row r="24" spans="1:52" s="50" customFormat="1" ht="12.75" thickBot="1" x14ac:dyDescent="0.25">
      <c r="A24" s="104" t="s">
        <v>66</v>
      </c>
    </row>
    <row r="25" spans="1:52" x14ac:dyDescent="0.2">
      <c r="A25" s="63" t="s">
        <v>78</v>
      </c>
    </row>
    <row r="26" spans="1:52" ht="9" hidden="1" customHeight="1" x14ac:dyDescent="0.2">
      <c r="A26" s="43" t="s">
        <v>67</v>
      </c>
    </row>
    <row r="27" spans="1:52" ht="10.7" customHeight="1" x14ac:dyDescent="0.2">
      <c r="A27" s="43" t="s">
        <v>89</v>
      </c>
    </row>
    <row r="28" spans="1:52" x14ac:dyDescent="0.2">
      <c r="A28" s="43" t="s">
        <v>68</v>
      </c>
    </row>
    <row r="29" spans="1:52" ht="13.35" customHeight="1" x14ac:dyDescent="0.2">
      <c r="A29" s="43" t="s">
        <v>69</v>
      </c>
    </row>
    <row r="30" spans="1:52" ht="13.35" customHeight="1" x14ac:dyDescent="0.2">
      <c r="A30" s="159" t="s">
        <v>162</v>
      </c>
    </row>
    <row r="31" spans="1:52" ht="12.6" customHeight="1" thickBot="1" x14ac:dyDescent="0.25">
      <c r="A31" s="3"/>
    </row>
    <row r="32" spans="1:52" ht="13.35" customHeight="1" thickBot="1" x14ac:dyDescent="0.25">
      <c r="A32" s="105" t="s">
        <v>71</v>
      </c>
    </row>
    <row r="33" spans="1:1" ht="11.45" customHeight="1" x14ac:dyDescent="0.2">
      <c r="A33" s="127" t="s">
        <v>236</v>
      </c>
    </row>
    <row r="34" spans="1:1" ht="12.75" thickBot="1" x14ac:dyDescent="0.25">
      <c r="A34" s="3"/>
    </row>
    <row r="35" spans="1:1" ht="12.75" thickBot="1" x14ac:dyDescent="0.25">
      <c r="A35" s="107" t="s">
        <v>70</v>
      </c>
    </row>
    <row r="36" spans="1:1" ht="48" x14ac:dyDescent="0.2">
      <c r="A36" s="70" t="s">
        <v>92</v>
      </c>
    </row>
    <row r="37" spans="1:1" ht="12.75" x14ac:dyDescent="0.2">
      <c r="A37"/>
    </row>
  </sheetData>
  <mergeCells count="1">
    <mergeCell ref="A1:A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Q62"/>
  <sheetViews>
    <sheetView zoomScaleNormal="100" workbookViewId="0">
      <selection activeCell="A9" sqref="A9:Q11"/>
    </sheetView>
  </sheetViews>
  <sheetFormatPr defaultColWidth="9" defaultRowHeight="12" x14ac:dyDescent="0.2"/>
  <cols>
    <col min="1" max="1" width="103.42578125" style="48" bestFit="1" customWidth="1"/>
    <col min="2" max="5" width="8.7109375" style="48" hidden="1" customWidth="1"/>
    <col min="6" max="11" width="9" style="48" hidden="1" customWidth="1"/>
    <col min="12" max="16384" width="9" style="48"/>
  </cols>
  <sheetData>
    <row r="1" spans="1:17" s="51" customFormat="1" ht="12" customHeight="1" x14ac:dyDescent="0.2">
      <c r="A1" s="230" t="s">
        <v>82</v>
      </c>
    </row>
    <row r="2" spans="1:17" s="51" customFormat="1" ht="12" customHeight="1" x14ac:dyDescent="0.2">
      <c r="A2" s="230"/>
    </row>
    <row r="3" spans="1:17" s="53" customFormat="1" x14ac:dyDescent="0.2">
      <c r="A3" s="89"/>
    </row>
    <row r="4" spans="1:17" ht="18" customHeight="1" x14ac:dyDescent="0.2">
      <c r="A4" s="111" t="s">
        <v>180</v>
      </c>
      <c r="B4" s="213" t="e">
        <f>'C завтраками| Bed and breakfast'!#REF!</f>
        <v>#REF!</v>
      </c>
      <c r="C4" s="213" t="e">
        <f>'C завтраками| Bed and breakfast'!#REF!</f>
        <v>#REF!</v>
      </c>
      <c r="D4" s="213" t="e">
        <f>'C завтраками| Bed and breakfast'!#REF!</f>
        <v>#REF!</v>
      </c>
      <c r="E4" s="213" t="e">
        <f>'C завтраками| Bed and breakfast'!#REF!</f>
        <v>#REF!</v>
      </c>
      <c r="F4" s="213" t="e">
        <f>'C завтраками| Bed and breakfast'!#REF!</f>
        <v>#REF!</v>
      </c>
      <c r="G4" s="213" t="e">
        <f>'C завтраками| Bed and breakfast'!#REF!</f>
        <v>#REF!</v>
      </c>
      <c r="H4" s="213" t="e">
        <f>'C завтраками| Bed and breakfast'!#REF!</f>
        <v>#REF!</v>
      </c>
      <c r="I4" s="213" t="e">
        <f>'C завтраками| Bed and breakfast'!#REF!</f>
        <v>#REF!</v>
      </c>
      <c r="J4" s="213" t="e">
        <f>'C завтраками| Bed and breakfast'!#REF!</f>
        <v>#REF!</v>
      </c>
      <c r="K4" s="213" t="e">
        <f>'C завтраками| Bed and breakfast'!#REF!</f>
        <v>#REF!</v>
      </c>
      <c r="L4" s="213" t="e">
        <f>'C завтраками| Bed and breakfast'!#REF!</f>
        <v>#REF!</v>
      </c>
      <c r="M4" s="213" t="e">
        <f>'C завтраками| Bed and breakfast'!#REF!</f>
        <v>#REF!</v>
      </c>
      <c r="N4" s="213" t="e">
        <f>'C завтраками| Bed and breakfast'!#REF!</f>
        <v>#REF!</v>
      </c>
      <c r="O4" s="213" t="e">
        <f>'C завтраками| Bed and breakfast'!#REF!</f>
        <v>#REF!</v>
      </c>
      <c r="P4" s="213" t="e">
        <f>'C завтраками| Bed and breakfast'!#REF!</f>
        <v>#REF!</v>
      </c>
      <c r="Q4" s="213" t="e">
        <f>'C завтраками| Bed and breakfast'!#REF!</f>
        <v>#REF!</v>
      </c>
    </row>
    <row r="5" spans="1:17" ht="20.25" customHeight="1" x14ac:dyDescent="0.2">
      <c r="A5" s="90" t="s">
        <v>64</v>
      </c>
      <c r="B5" s="213" t="e">
        <f>'C завтраками| Bed and breakfast'!#REF!</f>
        <v>#REF!</v>
      </c>
      <c r="C5" s="213" t="e">
        <f>'C завтраками| Bed and breakfast'!#REF!</f>
        <v>#REF!</v>
      </c>
      <c r="D5" s="213" t="e">
        <f>'C завтраками| Bed and breakfast'!#REF!</f>
        <v>#REF!</v>
      </c>
      <c r="E5" s="213" t="e">
        <f>'C завтраками| Bed and breakfast'!#REF!</f>
        <v>#REF!</v>
      </c>
      <c r="F5" s="213" t="e">
        <f>'C завтраками| Bed and breakfast'!#REF!</f>
        <v>#REF!</v>
      </c>
      <c r="G5" s="213" t="e">
        <f>'C завтраками| Bed and breakfast'!#REF!</f>
        <v>#REF!</v>
      </c>
      <c r="H5" s="213" t="e">
        <f>'C завтраками| Bed and breakfast'!#REF!</f>
        <v>#REF!</v>
      </c>
      <c r="I5" s="213" t="e">
        <f>'C завтраками| Bed and breakfast'!#REF!</f>
        <v>#REF!</v>
      </c>
      <c r="J5" s="213" t="e">
        <f>'C завтраками| Bed and breakfast'!#REF!</f>
        <v>#REF!</v>
      </c>
      <c r="K5" s="213" t="e">
        <f>'C завтраками| Bed and breakfast'!#REF!</f>
        <v>#REF!</v>
      </c>
      <c r="L5" s="213" t="e">
        <f>'C завтраками| Bed and breakfast'!#REF!</f>
        <v>#REF!</v>
      </c>
      <c r="M5" s="213" t="e">
        <f>'C завтраками| Bed and breakfast'!#REF!</f>
        <v>#REF!</v>
      </c>
      <c r="N5" s="213" t="e">
        <f>'C завтраками| Bed and breakfast'!#REF!</f>
        <v>#REF!</v>
      </c>
      <c r="O5" s="213" t="e">
        <f>'C завтраками| Bed and breakfast'!#REF!</f>
        <v>#REF!</v>
      </c>
      <c r="P5" s="213" t="e">
        <f>'C завтраками| Bed and breakfast'!#REF!</f>
        <v>#REF!</v>
      </c>
      <c r="Q5" s="213" t="e">
        <f>'C завтраками| Bed and breakfast'!#REF!</f>
        <v>#REF!</v>
      </c>
    </row>
    <row r="6" spans="1:17" s="44" customFormat="1" x14ac:dyDescent="0.2">
      <c r="A6" s="42" t="s">
        <v>83</v>
      </c>
      <c r="B6" s="87"/>
      <c r="C6" s="87"/>
      <c r="D6" s="87"/>
      <c r="E6" s="87"/>
      <c r="F6" s="87"/>
      <c r="G6" s="87"/>
      <c r="H6" s="87"/>
      <c r="I6" s="87"/>
      <c r="J6" s="87"/>
      <c r="K6" s="87"/>
      <c r="L6" s="87"/>
      <c r="M6" s="87"/>
      <c r="N6" s="87"/>
      <c r="O6" s="87"/>
      <c r="P6" s="87"/>
      <c r="Q6" s="87"/>
    </row>
    <row r="7" spans="1:17" s="50" customFormat="1" x14ac:dyDescent="0.2">
      <c r="A7" s="88">
        <v>1</v>
      </c>
      <c r="B7" s="94" t="e">
        <f>'C завтраками| Bed and breakfast'!#REF!</f>
        <v>#REF!</v>
      </c>
      <c r="C7" s="94" t="e">
        <f>'C завтраками| Bed and breakfast'!#REF!</f>
        <v>#REF!</v>
      </c>
      <c r="D7" s="94" t="e">
        <f>'C завтраками| Bed and breakfast'!#REF!</f>
        <v>#REF!</v>
      </c>
      <c r="E7" s="94" t="e">
        <f>'C завтраками| Bed and breakfast'!#REF!</f>
        <v>#REF!</v>
      </c>
      <c r="F7" s="94" t="e">
        <f>'C завтраками| Bed and breakfast'!#REF!</f>
        <v>#REF!</v>
      </c>
      <c r="G7" s="94" t="e">
        <f>'C завтраками| Bed and breakfast'!#REF!</f>
        <v>#REF!</v>
      </c>
      <c r="H7" s="94" t="e">
        <f>'C завтраками| Bed and breakfast'!#REF!</f>
        <v>#REF!</v>
      </c>
      <c r="I7" s="94" t="e">
        <f>'C завтраками| Bed and breakfast'!#REF!</f>
        <v>#REF!</v>
      </c>
      <c r="J7" s="94" t="e">
        <f>'C завтраками| Bed and breakfast'!#REF!</f>
        <v>#REF!</v>
      </c>
      <c r="K7" s="94" t="e">
        <f>'C завтраками| Bed and breakfast'!#REF!</f>
        <v>#REF!</v>
      </c>
      <c r="L7" s="94" t="e">
        <f>'C завтраками| Bed and breakfast'!#REF!</f>
        <v>#REF!</v>
      </c>
      <c r="M7" s="94" t="e">
        <f>'C завтраками| Bed and breakfast'!#REF!</f>
        <v>#REF!</v>
      </c>
      <c r="N7" s="94" t="e">
        <f>'C завтраками| Bed and breakfast'!#REF!</f>
        <v>#REF!</v>
      </c>
      <c r="O7" s="94" t="e">
        <f>'C завтраками| Bed and breakfast'!#REF!</f>
        <v>#REF!</v>
      </c>
      <c r="P7" s="94" t="e">
        <f>'C завтраками| Bed and breakfast'!#REF!</f>
        <v>#REF!</v>
      </c>
      <c r="Q7" s="94" t="e">
        <f>'C завтраками| Bed and breakfast'!#REF!</f>
        <v>#REF!</v>
      </c>
    </row>
    <row r="8" spans="1:17" s="50" customFormat="1" x14ac:dyDescent="0.2">
      <c r="A8" s="88">
        <v>2</v>
      </c>
      <c r="B8" s="94" t="e">
        <f>'C завтраками| Bed and breakfast'!#REF!</f>
        <v>#REF!</v>
      </c>
      <c r="C8" s="94" t="e">
        <f>'C завтраками| Bed and breakfast'!#REF!</f>
        <v>#REF!</v>
      </c>
      <c r="D8" s="94" t="e">
        <f>'C завтраками| Bed and breakfast'!#REF!</f>
        <v>#REF!</v>
      </c>
      <c r="E8" s="94" t="e">
        <f>'C завтраками| Bed and breakfast'!#REF!</f>
        <v>#REF!</v>
      </c>
      <c r="F8" s="94" t="e">
        <f>'C завтраками| Bed and breakfast'!#REF!</f>
        <v>#REF!</v>
      </c>
      <c r="G8" s="94" t="e">
        <f>'C завтраками| Bed and breakfast'!#REF!</f>
        <v>#REF!</v>
      </c>
      <c r="H8" s="94" t="e">
        <f>'C завтраками| Bed and breakfast'!#REF!</f>
        <v>#REF!</v>
      </c>
      <c r="I8" s="94" t="e">
        <f>'C завтраками| Bed and breakfast'!#REF!</f>
        <v>#REF!</v>
      </c>
      <c r="J8" s="94" t="e">
        <f>'C завтраками| Bed and breakfast'!#REF!</f>
        <v>#REF!</v>
      </c>
      <c r="K8" s="94" t="e">
        <f>'C завтраками| Bed and breakfast'!#REF!</f>
        <v>#REF!</v>
      </c>
      <c r="L8" s="94" t="e">
        <f>'C завтраками| Bed and breakfast'!#REF!</f>
        <v>#REF!</v>
      </c>
      <c r="M8" s="94" t="e">
        <f>'C завтраками| Bed and breakfast'!#REF!</f>
        <v>#REF!</v>
      </c>
      <c r="N8" s="94" t="e">
        <f>'C завтраками| Bed and breakfast'!#REF!</f>
        <v>#REF!</v>
      </c>
      <c r="O8" s="94" t="e">
        <f>'C завтраками| Bed and breakfast'!#REF!</f>
        <v>#REF!</v>
      </c>
      <c r="P8" s="94" t="e">
        <f>'C завтраками| Bed and breakfast'!#REF!</f>
        <v>#REF!</v>
      </c>
      <c r="Q8" s="94" t="e">
        <f>'C завтраками| Bed and breakfast'!#REF!</f>
        <v>#REF!</v>
      </c>
    </row>
    <row r="9" spans="1:17" s="50" customFormat="1" x14ac:dyDescent="0.2">
      <c r="A9" s="229" t="s">
        <v>300</v>
      </c>
      <c r="B9" s="206"/>
      <c r="C9" s="94"/>
      <c r="D9" s="94"/>
      <c r="E9" s="94"/>
      <c r="F9" s="94"/>
      <c r="G9" s="94"/>
      <c r="H9" s="94"/>
      <c r="I9" s="94"/>
      <c r="J9" s="94"/>
      <c r="K9" s="94"/>
      <c r="L9" s="94"/>
      <c r="M9" s="94"/>
      <c r="N9" s="94"/>
      <c r="O9" s="94"/>
      <c r="P9" s="94"/>
      <c r="Q9" s="94"/>
    </row>
    <row r="10" spans="1:17" s="50" customFormat="1" x14ac:dyDescent="0.2">
      <c r="A10" s="88">
        <v>1</v>
      </c>
      <c r="B10" s="206" t="e">
        <f>B7</f>
        <v>#REF!</v>
      </c>
      <c r="C10" s="94"/>
      <c r="D10" s="94"/>
      <c r="E10" s="94"/>
      <c r="F10" s="94"/>
      <c r="G10" s="94"/>
      <c r="H10" s="94"/>
      <c r="I10" s="94"/>
      <c r="J10" s="94"/>
      <c r="K10" s="94"/>
      <c r="L10" s="94" t="e">
        <f>L7</f>
        <v>#REF!</v>
      </c>
      <c r="M10" s="94" t="e">
        <f t="shared" ref="M10:Q10" si="0">M7</f>
        <v>#REF!</v>
      </c>
      <c r="N10" s="94" t="e">
        <f t="shared" si="0"/>
        <v>#REF!</v>
      </c>
      <c r="O10" s="94" t="e">
        <f t="shared" si="0"/>
        <v>#REF!</v>
      </c>
      <c r="P10" s="94" t="e">
        <f t="shared" si="0"/>
        <v>#REF!</v>
      </c>
      <c r="Q10" s="94" t="e">
        <f t="shared" si="0"/>
        <v>#REF!</v>
      </c>
    </row>
    <row r="11" spans="1:17" s="50" customFormat="1" x14ac:dyDescent="0.2">
      <c r="A11" s="88">
        <v>2</v>
      </c>
      <c r="B11" s="206" t="e">
        <f>B8</f>
        <v>#REF!</v>
      </c>
      <c r="C11" s="94"/>
      <c r="D11" s="94"/>
      <c r="E11" s="94"/>
      <c r="F11" s="94"/>
      <c r="G11" s="94"/>
      <c r="H11" s="94"/>
      <c r="I11" s="94"/>
      <c r="J11" s="94"/>
      <c r="K11" s="94"/>
      <c r="L11" s="94" t="e">
        <f>L8</f>
        <v>#REF!</v>
      </c>
      <c r="M11" s="94" t="e">
        <f t="shared" ref="M11:Q11" si="1">M8</f>
        <v>#REF!</v>
      </c>
      <c r="N11" s="94" t="e">
        <f t="shared" si="1"/>
        <v>#REF!</v>
      </c>
      <c r="O11" s="94" t="e">
        <f t="shared" si="1"/>
        <v>#REF!</v>
      </c>
      <c r="P11" s="94" t="e">
        <f t="shared" si="1"/>
        <v>#REF!</v>
      </c>
      <c r="Q11" s="94" t="e">
        <f t="shared" si="1"/>
        <v>#REF!</v>
      </c>
    </row>
    <row r="12" spans="1:17" s="50" customFormat="1" x14ac:dyDescent="0.2">
      <c r="A12" s="42" t="s">
        <v>234</v>
      </c>
      <c r="B12" s="94"/>
      <c r="C12" s="94"/>
      <c r="D12" s="94"/>
      <c r="E12" s="94"/>
      <c r="F12" s="94"/>
      <c r="G12" s="94"/>
      <c r="H12" s="94"/>
      <c r="I12" s="94"/>
      <c r="J12" s="94"/>
      <c r="K12" s="94"/>
      <c r="L12" s="94"/>
      <c r="M12" s="94"/>
      <c r="N12" s="94"/>
      <c r="O12" s="94"/>
      <c r="P12" s="94"/>
      <c r="Q12" s="94"/>
    </row>
    <row r="13" spans="1:17" s="50" customFormat="1" x14ac:dyDescent="0.2">
      <c r="A13" s="180">
        <v>1</v>
      </c>
      <c r="B13" s="94" t="e">
        <f>'C завтраками| Bed and breakfast'!#REF!</f>
        <v>#REF!</v>
      </c>
      <c r="C13" s="94" t="e">
        <f>'C завтраками| Bed and breakfast'!#REF!</f>
        <v>#REF!</v>
      </c>
      <c r="D13" s="94" t="e">
        <f>'C завтраками| Bed and breakfast'!#REF!</f>
        <v>#REF!</v>
      </c>
      <c r="E13" s="94" t="e">
        <f>'C завтраками| Bed and breakfast'!#REF!</f>
        <v>#REF!</v>
      </c>
      <c r="F13" s="94" t="e">
        <f>'C завтраками| Bed and breakfast'!#REF!</f>
        <v>#REF!</v>
      </c>
      <c r="G13" s="94" t="e">
        <f>'C завтраками| Bed and breakfast'!#REF!</f>
        <v>#REF!</v>
      </c>
      <c r="H13" s="94" t="e">
        <f>'C завтраками| Bed and breakfast'!#REF!</f>
        <v>#REF!</v>
      </c>
      <c r="I13" s="94" t="e">
        <f>'C завтраками| Bed and breakfast'!#REF!</f>
        <v>#REF!</v>
      </c>
      <c r="J13" s="94" t="e">
        <f>'C завтраками| Bed and breakfast'!#REF!</f>
        <v>#REF!</v>
      </c>
      <c r="K13" s="94" t="e">
        <f>'C завтраками| Bed and breakfast'!#REF!</f>
        <v>#REF!</v>
      </c>
      <c r="L13" s="94" t="e">
        <f>'C завтраками| Bed and breakfast'!#REF!</f>
        <v>#REF!</v>
      </c>
      <c r="M13" s="94" t="e">
        <f>'C завтраками| Bed and breakfast'!#REF!</f>
        <v>#REF!</v>
      </c>
      <c r="N13" s="94" t="e">
        <f>'C завтраками| Bed and breakfast'!#REF!</f>
        <v>#REF!</v>
      </c>
      <c r="O13" s="94" t="e">
        <f>'C завтраками| Bed and breakfast'!#REF!</f>
        <v>#REF!</v>
      </c>
      <c r="P13" s="94" t="e">
        <f>'C завтраками| Bed and breakfast'!#REF!</f>
        <v>#REF!</v>
      </c>
      <c r="Q13" s="94" t="e">
        <f>'C завтраками| Bed and breakfast'!#REF!</f>
        <v>#REF!</v>
      </c>
    </row>
    <row r="14" spans="1:17" s="50" customFormat="1" x14ac:dyDescent="0.2">
      <c r="A14" s="180">
        <v>2</v>
      </c>
      <c r="B14" s="94" t="e">
        <f>'C завтраками| Bed and breakfast'!#REF!</f>
        <v>#REF!</v>
      </c>
      <c r="C14" s="94" t="e">
        <f>'C завтраками| Bed and breakfast'!#REF!</f>
        <v>#REF!</v>
      </c>
      <c r="D14" s="94" t="e">
        <f>'C завтраками| Bed and breakfast'!#REF!</f>
        <v>#REF!</v>
      </c>
      <c r="E14" s="94" t="e">
        <f>'C завтраками| Bed and breakfast'!#REF!</f>
        <v>#REF!</v>
      </c>
      <c r="F14" s="94" t="e">
        <f>'C завтраками| Bed and breakfast'!#REF!</f>
        <v>#REF!</v>
      </c>
      <c r="G14" s="94" t="e">
        <f>'C завтраками| Bed and breakfast'!#REF!</f>
        <v>#REF!</v>
      </c>
      <c r="H14" s="94" t="e">
        <f>'C завтраками| Bed and breakfast'!#REF!</f>
        <v>#REF!</v>
      </c>
      <c r="I14" s="94" t="e">
        <f>'C завтраками| Bed and breakfast'!#REF!</f>
        <v>#REF!</v>
      </c>
      <c r="J14" s="94" t="e">
        <f>'C завтраками| Bed and breakfast'!#REF!</f>
        <v>#REF!</v>
      </c>
      <c r="K14" s="94" t="e">
        <f>'C завтраками| Bed and breakfast'!#REF!</f>
        <v>#REF!</v>
      </c>
      <c r="L14" s="94" t="e">
        <f>'C завтраками| Bed and breakfast'!#REF!</f>
        <v>#REF!</v>
      </c>
      <c r="M14" s="94" t="e">
        <f>'C завтраками| Bed and breakfast'!#REF!</f>
        <v>#REF!</v>
      </c>
      <c r="N14" s="94" t="e">
        <f>'C завтраками| Bed and breakfast'!#REF!</f>
        <v>#REF!</v>
      </c>
      <c r="O14" s="94" t="e">
        <f>'C завтраками| Bed and breakfast'!#REF!</f>
        <v>#REF!</v>
      </c>
      <c r="P14" s="94" t="e">
        <f>'C завтраками| Bed and breakfast'!#REF!</f>
        <v>#REF!</v>
      </c>
      <c r="Q14" s="94" t="e">
        <f>'C завтраками| Bed and breakfast'!#REF!</f>
        <v>#REF!</v>
      </c>
    </row>
    <row r="15" spans="1:17" s="50" customFormat="1" x14ac:dyDescent="0.2">
      <c r="A15" s="42" t="s">
        <v>84</v>
      </c>
      <c r="B15" s="94"/>
      <c r="C15" s="94"/>
      <c r="D15" s="94"/>
      <c r="E15" s="94"/>
      <c r="F15" s="94"/>
      <c r="G15" s="94"/>
      <c r="H15" s="94"/>
      <c r="I15" s="94"/>
      <c r="J15" s="94"/>
      <c r="K15" s="94"/>
      <c r="L15" s="94"/>
      <c r="M15" s="94"/>
      <c r="N15" s="94"/>
      <c r="O15" s="94"/>
      <c r="P15" s="94"/>
      <c r="Q15" s="94"/>
    </row>
    <row r="16" spans="1:17" s="50" customFormat="1" x14ac:dyDescent="0.2">
      <c r="A16" s="88">
        <f>A7</f>
        <v>1</v>
      </c>
      <c r="B16" s="94" t="e">
        <f>'C завтраками| Bed and breakfast'!#REF!</f>
        <v>#REF!</v>
      </c>
      <c r="C16" s="94" t="e">
        <f>'C завтраками| Bed and breakfast'!#REF!</f>
        <v>#REF!</v>
      </c>
      <c r="D16" s="94" t="e">
        <f>'C завтраками| Bed and breakfast'!#REF!</f>
        <v>#REF!</v>
      </c>
      <c r="E16" s="94" t="e">
        <f>'C завтраками| Bed and breakfast'!#REF!</f>
        <v>#REF!</v>
      </c>
      <c r="F16" s="94" t="e">
        <f>'C завтраками| Bed and breakfast'!#REF!</f>
        <v>#REF!</v>
      </c>
      <c r="G16" s="94" t="e">
        <f>'C завтраками| Bed and breakfast'!#REF!</f>
        <v>#REF!</v>
      </c>
      <c r="H16" s="94" t="e">
        <f>'C завтраками| Bed and breakfast'!#REF!</f>
        <v>#REF!</v>
      </c>
      <c r="I16" s="94" t="e">
        <f>'C завтраками| Bed and breakfast'!#REF!</f>
        <v>#REF!</v>
      </c>
      <c r="J16" s="94" t="e">
        <f>'C завтраками| Bed and breakfast'!#REF!</f>
        <v>#REF!</v>
      </c>
      <c r="K16" s="94" t="e">
        <f>'C завтраками| Bed and breakfast'!#REF!</f>
        <v>#REF!</v>
      </c>
      <c r="L16" s="94" t="e">
        <f>'C завтраками| Bed and breakfast'!#REF!</f>
        <v>#REF!</v>
      </c>
      <c r="M16" s="94" t="e">
        <f>'C завтраками| Bed and breakfast'!#REF!</f>
        <v>#REF!</v>
      </c>
      <c r="N16" s="94" t="e">
        <f>'C завтраками| Bed and breakfast'!#REF!</f>
        <v>#REF!</v>
      </c>
      <c r="O16" s="94" t="e">
        <f>'C завтраками| Bed and breakfast'!#REF!</f>
        <v>#REF!</v>
      </c>
      <c r="P16" s="94" t="e">
        <f>'C завтраками| Bed and breakfast'!#REF!</f>
        <v>#REF!</v>
      </c>
      <c r="Q16" s="94" t="e">
        <f>'C завтраками| Bed and breakfast'!#REF!</f>
        <v>#REF!</v>
      </c>
    </row>
    <row r="17" spans="1:17" s="50" customFormat="1" x14ac:dyDescent="0.2">
      <c r="A17" s="88">
        <f>A8</f>
        <v>2</v>
      </c>
      <c r="B17" s="94" t="e">
        <f>'C завтраками| Bed and breakfast'!#REF!</f>
        <v>#REF!</v>
      </c>
      <c r="C17" s="94" t="e">
        <f>'C завтраками| Bed and breakfast'!#REF!</f>
        <v>#REF!</v>
      </c>
      <c r="D17" s="94" t="e">
        <f>'C завтраками| Bed and breakfast'!#REF!</f>
        <v>#REF!</v>
      </c>
      <c r="E17" s="94" t="e">
        <f>'C завтраками| Bed and breakfast'!#REF!</f>
        <v>#REF!</v>
      </c>
      <c r="F17" s="94" t="e">
        <f>'C завтраками| Bed and breakfast'!#REF!</f>
        <v>#REF!</v>
      </c>
      <c r="G17" s="94" t="e">
        <f>'C завтраками| Bed and breakfast'!#REF!</f>
        <v>#REF!</v>
      </c>
      <c r="H17" s="94" t="e">
        <f>'C завтраками| Bed and breakfast'!#REF!</f>
        <v>#REF!</v>
      </c>
      <c r="I17" s="94" t="e">
        <f>'C завтраками| Bed and breakfast'!#REF!</f>
        <v>#REF!</v>
      </c>
      <c r="J17" s="94" t="e">
        <f>'C завтраками| Bed and breakfast'!#REF!</f>
        <v>#REF!</v>
      </c>
      <c r="K17" s="94" t="e">
        <f>'C завтраками| Bed and breakfast'!#REF!</f>
        <v>#REF!</v>
      </c>
      <c r="L17" s="94" t="e">
        <f>'C завтраками| Bed and breakfast'!#REF!</f>
        <v>#REF!</v>
      </c>
      <c r="M17" s="94" t="e">
        <f>'C завтраками| Bed and breakfast'!#REF!</f>
        <v>#REF!</v>
      </c>
      <c r="N17" s="94" t="e">
        <f>'C завтраками| Bed and breakfast'!#REF!</f>
        <v>#REF!</v>
      </c>
      <c r="O17" s="94" t="e">
        <f>'C завтраками| Bed and breakfast'!#REF!</f>
        <v>#REF!</v>
      </c>
      <c r="P17" s="94" t="e">
        <f>'C завтраками| Bed and breakfast'!#REF!</f>
        <v>#REF!</v>
      </c>
      <c r="Q17" s="94" t="e">
        <f>'C завтраками| Bed and breakfast'!#REF!</f>
        <v>#REF!</v>
      </c>
    </row>
    <row r="18" spans="1:17" s="50" customFormat="1" x14ac:dyDescent="0.2">
      <c r="A18" s="42" t="s">
        <v>85</v>
      </c>
      <c r="B18" s="94"/>
      <c r="C18" s="94"/>
      <c r="D18" s="94"/>
      <c r="E18" s="94"/>
      <c r="F18" s="94"/>
      <c r="G18" s="94"/>
      <c r="H18" s="94"/>
      <c r="I18" s="94"/>
      <c r="J18" s="94"/>
      <c r="K18" s="94"/>
      <c r="L18" s="94"/>
      <c r="M18" s="94"/>
      <c r="N18" s="94"/>
      <c r="O18" s="94"/>
      <c r="P18" s="94"/>
      <c r="Q18" s="94"/>
    </row>
    <row r="19" spans="1:17" s="50" customFormat="1" x14ac:dyDescent="0.2">
      <c r="A19" s="88">
        <f>A7</f>
        <v>1</v>
      </c>
      <c r="B19" s="94" t="e">
        <f>'C завтраками| Bed and breakfast'!#REF!</f>
        <v>#REF!</v>
      </c>
      <c r="C19" s="94" t="e">
        <f>'C завтраками| Bed and breakfast'!#REF!</f>
        <v>#REF!</v>
      </c>
      <c r="D19" s="94" t="e">
        <f>'C завтраками| Bed and breakfast'!#REF!</f>
        <v>#REF!</v>
      </c>
      <c r="E19" s="94" t="e">
        <f>'C завтраками| Bed and breakfast'!#REF!</f>
        <v>#REF!</v>
      </c>
      <c r="F19" s="94" t="e">
        <f>'C завтраками| Bed and breakfast'!#REF!</f>
        <v>#REF!</v>
      </c>
      <c r="G19" s="94" t="e">
        <f>'C завтраками| Bed and breakfast'!#REF!</f>
        <v>#REF!</v>
      </c>
      <c r="H19" s="94" t="e">
        <f>'C завтраками| Bed and breakfast'!#REF!</f>
        <v>#REF!</v>
      </c>
      <c r="I19" s="94" t="e">
        <f>'C завтраками| Bed and breakfast'!#REF!</f>
        <v>#REF!</v>
      </c>
      <c r="J19" s="94" t="e">
        <f>'C завтраками| Bed and breakfast'!#REF!</f>
        <v>#REF!</v>
      </c>
      <c r="K19" s="94" t="e">
        <f>'C завтраками| Bed and breakfast'!#REF!</f>
        <v>#REF!</v>
      </c>
      <c r="L19" s="94" t="e">
        <f>'C завтраками| Bed and breakfast'!#REF!</f>
        <v>#REF!</v>
      </c>
      <c r="M19" s="94" t="e">
        <f>'C завтраками| Bed and breakfast'!#REF!</f>
        <v>#REF!</v>
      </c>
      <c r="N19" s="94" t="e">
        <f>'C завтраками| Bed and breakfast'!#REF!</f>
        <v>#REF!</v>
      </c>
      <c r="O19" s="94" t="e">
        <f>'C завтраками| Bed and breakfast'!#REF!</f>
        <v>#REF!</v>
      </c>
      <c r="P19" s="94" t="e">
        <f>'C завтраками| Bed and breakfast'!#REF!</f>
        <v>#REF!</v>
      </c>
      <c r="Q19" s="94" t="e">
        <f>'C завтраками| Bed and breakfast'!#REF!</f>
        <v>#REF!</v>
      </c>
    </row>
    <row r="20" spans="1:17" s="50" customFormat="1" x14ac:dyDescent="0.2">
      <c r="A20" s="88">
        <f>A8</f>
        <v>2</v>
      </c>
      <c r="B20" s="94" t="e">
        <f>'C завтраками| Bed and breakfast'!#REF!</f>
        <v>#REF!</v>
      </c>
      <c r="C20" s="94" t="e">
        <f>'C завтраками| Bed and breakfast'!#REF!</f>
        <v>#REF!</v>
      </c>
      <c r="D20" s="94" t="e">
        <f>'C завтраками| Bed and breakfast'!#REF!</f>
        <v>#REF!</v>
      </c>
      <c r="E20" s="94" t="e">
        <f>'C завтраками| Bed and breakfast'!#REF!</f>
        <v>#REF!</v>
      </c>
      <c r="F20" s="94" t="e">
        <f>'C завтраками| Bed and breakfast'!#REF!</f>
        <v>#REF!</v>
      </c>
      <c r="G20" s="94" t="e">
        <f>'C завтраками| Bed and breakfast'!#REF!</f>
        <v>#REF!</v>
      </c>
      <c r="H20" s="94" t="e">
        <f>'C завтраками| Bed and breakfast'!#REF!</f>
        <v>#REF!</v>
      </c>
      <c r="I20" s="94" t="e">
        <f>'C завтраками| Bed and breakfast'!#REF!</f>
        <v>#REF!</v>
      </c>
      <c r="J20" s="94" t="e">
        <f>'C завтраками| Bed and breakfast'!#REF!</f>
        <v>#REF!</v>
      </c>
      <c r="K20" s="94" t="e">
        <f>'C завтраками| Bed and breakfast'!#REF!</f>
        <v>#REF!</v>
      </c>
      <c r="L20" s="94" t="e">
        <f>'C завтраками| Bed and breakfast'!#REF!</f>
        <v>#REF!</v>
      </c>
      <c r="M20" s="94" t="e">
        <f>'C завтраками| Bed and breakfast'!#REF!</f>
        <v>#REF!</v>
      </c>
      <c r="N20" s="94" t="e">
        <f>'C завтраками| Bed and breakfast'!#REF!</f>
        <v>#REF!</v>
      </c>
      <c r="O20" s="94" t="e">
        <f>'C завтраками| Bed and breakfast'!#REF!</f>
        <v>#REF!</v>
      </c>
      <c r="P20" s="94" t="e">
        <f>'C завтраками| Bed and breakfast'!#REF!</f>
        <v>#REF!</v>
      </c>
      <c r="Q20" s="94" t="e">
        <f>'C завтраками| Bed and breakfast'!#REF!</f>
        <v>#REF!</v>
      </c>
    </row>
    <row r="21" spans="1:17" s="50" customFormat="1" x14ac:dyDescent="0.2">
      <c r="A21" s="42" t="s">
        <v>86</v>
      </c>
      <c r="B21" s="94"/>
      <c r="C21" s="94"/>
      <c r="D21" s="94"/>
      <c r="E21" s="94"/>
      <c r="F21" s="94"/>
      <c r="G21" s="94"/>
      <c r="H21" s="94"/>
      <c r="I21" s="94"/>
      <c r="J21" s="94"/>
      <c r="K21" s="94"/>
      <c r="L21" s="94"/>
      <c r="M21" s="94"/>
      <c r="N21" s="94"/>
      <c r="O21" s="94"/>
      <c r="P21" s="94"/>
      <c r="Q21" s="94"/>
    </row>
    <row r="22" spans="1:17" s="50" customFormat="1" x14ac:dyDescent="0.2">
      <c r="A22" s="88">
        <f>A7</f>
        <v>1</v>
      </c>
      <c r="B22" s="94" t="e">
        <f>'C завтраками| Bed and breakfast'!#REF!</f>
        <v>#REF!</v>
      </c>
      <c r="C22" s="94" t="e">
        <f>'C завтраками| Bed and breakfast'!#REF!</f>
        <v>#REF!</v>
      </c>
      <c r="D22" s="94" t="e">
        <f>'C завтраками| Bed and breakfast'!#REF!</f>
        <v>#REF!</v>
      </c>
      <c r="E22" s="94" t="e">
        <f>'C завтраками| Bed and breakfast'!#REF!</f>
        <v>#REF!</v>
      </c>
      <c r="F22" s="94" t="e">
        <f>'C завтраками| Bed and breakfast'!#REF!</f>
        <v>#REF!</v>
      </c>
      <c r="G22" s="94" t="e">
        <f>'C завтраками| Bed and breakfast'!#REF!</f>
        <v>#REF!</v>
      </c>
      <c r="H22" s="94" t="e">
        <f>'C завтраками| Bed and breakfast'!#REF!</f>
        <v>#REF!</v>
      </c>
      <c r="I22" s="94" t="e">
        <f>'C завтраками| Bed and breakfast'!#REF!</f>
        <v>#REF!</v>
      </c>
      <c r="J22" s="94" t="e">
        <f>'C завтраками| Bed and breakfast'!#REF!</f>
        <v>#REF!</v>
      </c>
      <c r="K22" s="94" t="e">
        <f>'C завтраками| Bed and breakfast'!#REF!</f>
        <v>#REF!</v>
      </c>
      <c r="L22" s="94" t="e">
        <f>'C завтраками| Bed and breakfast'!#REF!</f>
        <v>#REF!</v>
      </c>
      <c r="M22" s="94" t="e">
        <f>'C завтраками| Bed and breakfast'!#REF!</f>
        <v>#REF!</v>
      </c>
      <c r="N22" s="94" t="e">
        <f>'C завтраками| Bed and breakfast'!#REF!</f>
        <v>#REF!</v>
      </c>
      <c r="O22" s="94" t="e">
        <f>'C завтраками| Bed and breakfast'!#REF!</f>
        <v>#REF!</v>
      </c>
      <c r="P22" s="94" t="e">
        <f>'C завтраками| Bed and breakfast'!#REF!</f>
        <v>#REF!</v>
      </c>
      <c r="Q22" s="94" t="e">
        <f>'C завтраками| Bed and breakfast'!#REF!</f>
        <v>#REF!</v>
      </c>
    </row>
    <row r="23" spans="1:17" s="50" customFormat="1" x14ac:dyDescent="0.2">
      <c r="A23" s="88">
        <f>A8</f>
        <v>2</v>
      </c>
      <c r="B23" s="94" t="e">
        <f>'C завтраками| Bed and breakfast'!#REF!</f>
        <v>#REF!</v>
      </c>
      <c r="C23" s="94" t="e">
        <f>'C завтраками| Bed and breakfast'!#REF!</f>
        <v>#REF!</v>
      </c>
      <c r="D23" s="94" t="e">
        <f>'C завтраками| Bed and breakfast'!#REF!</f>
        <v>#REF!</v>
      </c>
      <c r="E23" s="94" t="e">
        <f>'C завтраками| Bed and breakfast'!#REF!</f>
        <v>#REF!</v>
      </c>
      <c r="F23" s="94" t="e">
        <f>'C завтраками| Bed and breakfast'!#REF!</f>
        <v>#REF!</v>
      </c>
      <c r="G23" s="94" t="e">
        <f>'C завтраками| Bed and breakfast'!#REF!</f>
        <v>#REF!</v>
      </c>
      <c r="H23" s="94" t="e">
        <f>'C завтраками| Bed and breakfast'!#REF!</f>
        <v>#REF!</v>
      </c>
      <c r="I23" s="94" t="e">
        <f>'C завтраками| Bed and breakfast'!#REF!</f>
        <v>#REF!</v>
      </c>
      <c r="J23" s="94" t="e">
        <f>'C завтраками| Bed and breakfast'!#REF!</f>
        <v>#REF!</v>
      </c>
      <c r="K23" s="94" t="e">
        <f>'C завтраками| Bed and breakfast'!#REF!</f>
        <v>#REF!</v>
      </c>
      <c r="L23" s="94" t="e">
        <f>'C завтраками| Bed and breakfast'!#REF!</f>
        <v>#REF!</v>
      </c>
      <c r="M23" s="94" t="e">
        <f>'C завтраками| Bed and breakfast'!#REF!</f>
        <v>#REF!</v>
      </c>
      <c r="N23" s="94" t="e">
        <f>'C завтраками| Bed and breakfast'!#REF!</f>
        <v>#REF!</v>
      </c>
      <c r="O23" s="94" t="e">
        <f>'C завтраками| Bed and breakfast'!#REF!</f>
        <v>#REF!</v>
      </c>
      <c r="P23" s="94" t="e">
        <f>'C завтраками| Bed and breakfast'!#REF!</f>
        <v>#REF!</v>
      </c>
      <c r="Q23" s="94" t="e">
        <f>'C завтраками| Bed and breakfast'!#REF!</f>
        <v>#REF!</v>
      </c>
    </row>
    <row r="24" spans="1:17" s="50" customFormat="1" x14ac:dyDescent="0.2">
      <c r="A24" s="42" t="s">
        <v>87</v>
      </c>
      <c r="B24" s="94"/>
      <c r="C24" s="94"/>
      <c r="D24" s="94"/>
      <c r="E24" s="94"/>
      <c r="F24" s="94"/>
      <c r="G24" s="94"/>
      <c r="H24" s="94"/>
      <c r="I24" s="94"/>
      <c r="J24" s="94"/>
      <c r="K24" s="94"/>
      <c r="L24" s="94"/>
      <c r="M24" s="94"/>
      <c r="N24" s="94"/>
      <c r="O24" s="94"/>
      <c r="P24" s="94"/>
      <c r="Q24" s="94"/>
    </row>
    <row r="25" spans="1:17" s="50" customFormat="1" x14ac:dyDescent="0.2">
      <c r="A25" s="88" t="s">
        <v>88</v>
      </c>
      <c r="B25" s="94" t="e">
        <f>'C завтраками| Bed and breakfast'!#REF!</f>
        <v>#REF!</v>
      </c>
      <c r="C25" s="94" t="e">
        <f>'C завтраками| Bed and breakfast'!#REF!</f>
        <v>#REF!</v>
      </c>
      <c r="D25" s="94" t="e">
        <f>'C завтраками| Bed and breakfast'!#REF!</f>
        <v>#REF!</v>
      </c>
      <c r="E25" s="94" t="e">
        <f>'C завтраками| Bed and breakfast'!#REF!</f>
        <v>#REF!</v>
      </c>
      <c r="F25" s="94" t="e">
        <f>'C завтраками| Bed and breakfast'!#REF!</f>
        <v>#REF!</v>
      </c>
      <c r="G25" s="94" t="e">
        <f>'C завтраками| Bed and breakfast'!#REF!</f>
        <v>#REF!</v>
      </c>
      <c r="H25" s="94" t="e">
        <f>'C завтраками| Bed and breakfast'!#REF!</f>
        <v>#REF!</v>
      </c>
      <c r="I25" s="94" t="e">
        <f>'C завтраками| Bed and breakfast'!#REF!</f>
        <v>#REF!</v>
      </c>
      <c r="J25" s="94" t="e">
        <f>'C завтраками| Bed and breakfast'!#REF!</f>
        <v>#REF!</v>
      </c>
      <c r="K25" s="94" t="e">
        <f>'C завтраками| Bed and breakfast'!#REF!</f>
        <v>#REF!</v>
      </c>
      <c r="L25" s="94" t="e">
        <f>'C завтраками| Bed and breakfast'!#REF!</f>
        <v>#REF!</v>
      </c>
      <c r="M25" s="94" t="e">
        <f>'C завтраками| Bed and breakfast'!#REF!</f>
        <v>#REF!</v>
      </c>
      <c r="N25" s="94" t="e">
        <f>'C завтраками| Bed and breakfast'!#REF!</f>
        <v>#REF!</v>
      </c>
      <c r="O25" s="94" t="e">
        <f>'C завтраками| Bed and breakfast'!#REF!</f>
        <v>#REF!</v>
      </c>
      <c r="P25" s="94" t="e">
        <f>'C завтраками| Bed and breakfast'!#REF!</f>
        <v>#REF!</v>
      </c>
      <c r="Q25" s="94" t="e">
        <f>'C завтраками| Bed and breakfast'!#REF!</f>
        <v>#REF!</v>
      </c>
    </row>
    <row r="26" spans="1:17" s="50" customFormat="1" x14ac:dyDescent="0.2">
      <c r="A26" s="100"/>
    </row>
    <row r="27" spans="1:17" ht="18" customHeight="1" x14ac:dyDescent="0.2">
      <c r="A27" s="111" t="s">
        <v>100</v>
      </c>
      <c r="B27" s="92" t="e">
        <f t="shared" ref="B27:Q27" si="2">B4</f>
        <v>#REF!</v>
      </c>
      <c r="C27" s="92" t="e">
        <f t="shared" si="2"/>
        <v>#REF!</v>
      </c>
      <c r="D27" s="92" t="e">
        <f t="shared" si="2"/>
        <v>#REF!</v>
      </c>
      <c r="E27" s="92" t="e">
        <f t="shared" si="2"/>
        <v>#REF!</v>
      </c>
      <c r="F27" s="92" t="e">
        <f t="shared" si="2"/>
        <v>#REF!</v>
      </c>
      <c r="G27" s="92" t="e">
        <f t="shared" si="2"/>
        <v>#REF!</v>
      </c>
      <c r="H27" s="92" t="e">
        <f t="shared" si="2"/>
        <v>#REF!</v>
      </c>
      <c r="I27" s="92" t="e">
        <f t="shared" si="2"/>
        <v>#REF!</v>
      </c>
      <c r="J27" s="92" t="e">
        <f t="shared" si="2"/>
        <v>#REF!</v>
      </c>
      <c r="K27" s="92" t="e">
        <f t="shared" si="2"/>
        <v>#REF!</v>
      </c>
      <c r="L27" s="92" t="e">
        <f t="shared" si="2"/>
        <v>#REF!</v>
      </c>
      <c r="M27" s="92" t="e">
        <f t="shared" si="2"/>
        <v>#REF!</v>
      </c>
      <c r="N27" s="92" t="e">
        <f t="shared" si="2"/>
        <v>#REF!</v>
      </c>
      <c r="O27" s="92" t="e">
        <f t="shared" si="2"/>
        <v>#REF!</v>
      </c>
      <c r="P27" s="92" t="e">
        <f t="shared" si="2"/>
        <v>#REF!</v>
      </c>
      <c r="Q27" s="92" t="e">
        <f t="shared" si="2"/>
        <v>#REF!</v>
      </c>
    </row>
    <row r="28" spans="1:17" ht="20.25" customHeight="1" x14ac:dyDescent="0.2">
      <c r="A28" s="90" t="s">
        <v>64</v>
      </c>
      <c r="B28" s="92" t="e">
        <f t="shared" ref="B28:Q28" si="3">B5</f>
        <v>#REF!</v>
      </c>
      <c r="C28" s="92" t="e">
        <f t="shared" si="3"/>
        <v>#REF!</v>
      </c>
      <c r="D28" s="92" t="e">
        <f t="shared" si="3"/>
        <v>#REF!</v>
      </c>
      <c r="E28" s="92" t="e">
        <f t="shared" si="3"/>
        <v>#REF!</v>
      </c>
      <c r="F28" s="92" t="e">
        <f t="shared" si="3"/>
        <v>#REF!</v>
      </c>
      <c r="G28" s="92" t="e">
        <f t="shared" si="3"/>
        <v>#REF!</v>
      </c>
      <c r="H28" s="92" t="e">
        <f t="shared" si="3"/>
        <v>#REF!</v>
      </c>
      <c r="I28" s="92" t="e">
        <f t="shared" si="3"/>
        <v>#REF!</v>
      </c>
      <c r="J28" s="92" t="e">
        <f t="shared" si="3"/>
        <v>#REF!</v>
      </c>
      <c r="K28" s="92" t="e">
        <f t="shared" si="3"/>
        <v>#REF!</v>
      </c>
      <c r="L28" s="92" t="e">
        <f t="shared" si="3"/>
        <v>#REF!</v>
      </c>
      <c r="M28" s="92" t="e">
        <f t="shared" si="3"/>
        <v>#REF!</v>
      </c>
      <c r="N28" s="92" t="e">
        <f t="shared" si="3"/>
        <v>#REF!</v>
      </c>
      <c r="O28" s="92" t="e">
        <f t="shared" si="3"/>
        <v>#REF!</v>
      </c>
      <c r="P28" s="92" t="e">
        <f t="shared" si="3"/>
        <v>#REF!</v>
      </c>
      <c r="Q28" s="92" t="e">
        <f t="shared" si="3"/>
        <v>#REF!</v>
      </c>
    </row>
    <row r="29" spans="1:17" s="44" customFormat="1" x14ac:dyDescent="0.2">
      <c r="A29" s="42" t="s">
        <v>83</v>
      </c>
      <c r="B29" s="87"/>
      <c r="C29" s="87"/>
      <c r="D29" s="87"/>
      <c r="E29" s="87"/>
      <c r="F29" s="87"/>
      <c r="G29" s="87"/>
      <c r="H29" s="87"/>
      <c r="I29" s="87"/>
      <c r="J29" s="87"/>
      <c r="K29" s="87"/>
      <c r="L29" s="87"/>
      <c r="M29" s="87"/>
      <c r="N29" s="87"/>
      <c r="O29" s="87"/>
      <c r="P29" s="87"/>
      <c r="Q29" s="87"/>
    </row>
    <row r="30" spans="1:17" s="50" customFormat="1" x14ac:dyDescent="0.2">
      <c r="A30" s="88">
        <v>1</v>
      </c>
      <c r="B30" s="94" t="e">
        <f t="shared" ref="B30:Q30" si="4">ROUND(B7*0.75,)</f>
        <v>#REF!</v>
      </c>
      <c r="C30" s="94" t="e">
        <f t="shared" si="4"/>
        <v>#REF!</v>
      </c>
      <c r="D30" s="94" t="e">
        <f t="shared" si="4"/>
        <v>#REF!</v>
      </c>
      <c r="E30" s="94" t="e">
        <f t="shared" si="4"/>
        <v>#REF!</v>
      </c>
      <c r="F30" s="94" t="e">
        <f t="shared" si="4"/>
        <v>#REF!</v>
      </c>
      <c r="G30" s="94" t="e">
        <f t="shared" si="4"/>
        <v>#REF!</v>
      </c>
      <c r="H30" s="94" t="e">
        <f t="shared" si="4"/>
        <v>#REF!</v>
      </c>
      <c r="I30" s="94" t="e">
        <f t="shared" si="4"/>
        <v>#REF!</v>
      </c>
      <c r="J30" s="94" t="e">
        <f t="shared" si="4"/>
        <v>#REF!</v>
      </c>
      <c r="K30" s="94" t="e">
        <f t="shared" si="4"/>
        <v>#REF!</v>
      </c>
      <c r="L30" s="94" t="e">
        <f t="shared" si="4"/>
        <v>#REF!</v>
      </c>
      <c r="M30" s="94" t="e">
        <f t="shared" si="4"/>
        <v>#REF!</v>
      </c>
      <c r="N30" s="94" t="e">
        <f t="shared" si="4"/>
        <v>#REF!</v>
      </c>
      <c r="O30" s="94" t="e">
        <f t="shared" si="4"/>
        <v>#REF!</v>
      </c>
      <c r="P30" s="94" t="e">
        <f t="shared" si="4"/>
        <v>#REF!</v>
      </c>
      <c r="Q30" s="94" t="e">
        <f t="shared" si="4"/>
        <v>#REF!</v>
      </c>
    </row>
    <row r="31" spans="1:17" s="50" customFormat="1" x14ac:dyDescent="0.2">
      <c r="A31" s="88">
        <v>2</v>
      </c>
      <c r="B31" s="94" t="e">
        <f t="shared" ref="B31:Q31" si="5">ROUND(B8*0.75,)</f>
        <v>#REF!</v>
      </c>
      <c r="C31" s="94" t="e">
        <f t="shared" si="5"/>
        <v>#REF!</v>
      </c>
      <c r="D31" s="94" t="e">
        <f t="shared" si="5"/>
        <v>#REF!</v>
      </c>
      <c r="E31" s="94" t="e">
        <f t="shared" si="5"/>
        <v>#REF!</v>
      </c>
      <c r="F31" s="94" t="e">
        <f t="shared" si="5"/>
        <v>#REF!</v>
      </c>
      <c r="G31" s="94" t="e">
        <f t="shared" si="5"/>
        <v>#REF!</v>
      </c>
      <c r="H31" s="94" t="e">
        <f t="shared" si="5"/>
        <v>#REF!</v>
      </c>
      <c r="I31" s="94" t="e">
        <f t="shared" si="5"/>
        <v>#REF!</v>
      </c>
      <c r="J31" s="94" t="e">
        <f t="shared" si="5"/>
        <v>#REF!</v>
      </c>
      <c r="K31" s="94" t="e">
        <f t="shared" si="5"/>
        <v>#REF!</v>
      </c>
      <c r="L31" s="94" t="e">
        <f t="shared" si="5"/>
        <v>#REF!</v>
      </c>
      <c r="M31" s="94" t="e">
        <f t="shared" si="5"/>
        <v>#REF!</v>
      </c>
      <c r="N31" s="94" t="e">
        <f t="shared" si="5"/>
        <v>#REF!</v>
      </c>
      <c r="O31" s="94" t="e">
        <f t="shared" si="5"/>
        <v>#REF!</v>
      </c>
      <c r="P31" s="94" t="e">
        <f t="shared" si="5"/>
        <v>#REF!</v>
      </c>
      <c r="Q31" s="94" t="e">
        <f t="shared" si="5"/>
        <v>#REF!</v>
      </c>
    </row>
    <row r="32" spans="1:17" s="50" customFormat="1" x14ac:dyDescent="0.2">
      <c r="A32" s="42" t="s">
        <v>234</v>
      </c>
      <c r="B32" s="94"/>
      <c r="C32" s="94"/>
      <c r="D32" s="94"/>
      <c r="E32" s="94"/>
      <c r="F32" s="94"/>
      <c r="G32" s="94"/>
      <c r="H32" s="94"/>
      <c r="I32" s="94"/>
      <c r="J32" s="94"/>
      <c r="K32" s="94"/>
      <c r="L32" s="94"/>
      <c r="M32" s="94"/>
      <c r="N32" s="94"/>
      <c r="O32" s="94"/>
      <c r="P32" s="94"/>
      <c r="Q32" s="94"/>
    </row>
    <row r="33" spans="1:17" s="50" customFormat="1" x14ac:dyDescent="0.2">
      <c r="A33" s="180">
        <v>1</v>
      </c>
      <c r="B33" s="94" t="e">
        <f t="shared" ref="B33:K33" si="6">ROUND(B13*0.75,)</f>
        <v>#REF!</v>
      </c>
      <c r="C33" s="94" t="e">
        <f t="shared" si="6"/>
        <v>#REF!</v>
      </c>
      <c r="D33" s="94" t="e">
        <f t="shared" si="6"/>
        <v>#REF!</v>
      </c>
      <c r="E33" s="94" t="e">
        <f t="shared" si="6"/>
        <v>#REF!</v>
      </c>
      <c r="F33" s="94" t="e">
        <f t="shared" si="6"/>
        <v>#REF!</v>
      </c>
      <c r="G33" s="94" t="e">
        <f t="shared" si="6"/>
        <v>#REF!</v>
      </c>
      <c r="H33" s="94" t="e">
        <f t="shared" si="6"/>
        <v>#REF!</v>
      </c>
      <c r="I33" s="94" t="e">
        <f t="shared" si="6"/>
        <v>#REF!</v>
      </c>
      <c r="J33" s="94" t="e">
        <f t="shared" si="6"/>
        <v>#REF!</v>
      </c>
      <c r="K33" s="94" t="e">
        <f t="shared" si="6"/>
        <v>#REF!</v>
      </c>
      <c r="L33" s="94" t="e">
        <f t="shared" ref="L33:N33" si="7">ROUND(L13*0.75,)</f>
        <v>#REF!</v>
      </c>
      <c r="M33" s="94" t="e">
        <f t="shared" si="7"/>
        <v>#REF!</v>
      </c>
      <c r="N33" s="94" t="e">
        <f t="shared" si="7"/>
        <v>#REF!</v>
      </c>
      <c r="O33" s="94" t="e">
        <f t="shared" ref="O33:Q33" si="8">ROUND(O13*0.75,)</f>
        <v>#REF!</v>
      </c>
      <c r="P33" s="94" t="e">
        <f t="shared" si="8"/>
        <v>#REF!</v>
      </c>
      <c r="Q33" s="94" t="e">
        <f t="shared" si="8"/>
        <v>#REF!</v>
      </c>
    </row>
    <row r="34" spans="1:17" s="50" customFormat="1" x14ac:dyDescent="0.2">
      <c r="A34" s="180">
        <v>2</v>
      </c>
      <c r="B34" s="94" t="e">
        <f t="shared" ref="B34:K34" si="9">ROUND(B14*0.75,)</f>
        <v>#REF!</v>
      </c>
      <c r="C34" s="94" t="e">
        <f t="shared" si="9"/>
        <v>#REF!</v>
      </c>
      <c r="D34" s="94" t="e">
        <f t="shared" si="9"/>
        <v>#REF!</v>
      </c>
      <c r="E34" s="94" t="e">
        <f t="shared" si="9"/>
        <v>#REF!</v>
      </c>
      <c r="F34" s="94" t="e">
        <f t="shared" si="9"/>
        <v>#REF!</v>
      </c>
      <c r="G34" s="94" t="e">
        <f t="shared" si="9"/>
        <v>#REF!</v>
      </c>
      <c r="H34" s="94" t="e">
        <f t="shared" si="9"/>
        <v>#REF!</v>
      </c>
      <c r="I34" s="94" t="e">
        <f t="shared" si="9"/>
        <v>#REF!</v>
      </c>
      <c r="J34" s="94" t="e">
        <f t="shared" si="9"/>
        <v>#REF!</v>
      </c>
      <c r="K34" s="94" t="e">
        <f t="shared" si="9"/>
        <v>#REF!</v>
      </c>
      <c r="L34" s="94" t="e">
        <f t="shared" ref="L34:N34" si="10">ROUND(L14*0.75,)</f>
        <v>#REF!</v>
      </c>
      <c r="M34" s="94" t="e">
        <f t="shared" si="10"/>
        <v>#REF!</v>
      </c>
      <c r="N34" s="94" t="e">
        <f t="shared" si="10"/>
        <v>#REF!</v>
      </c>
      <c r="O34" s="94" t="e">
        <f t="shared" ref="O34:Q34" si="11">ROUND(O14*0.75,)</f>
        <v>#REF!</v>
      </c>
      <c r="P34" s="94" t="e">
        <f t="shared" si="11"/>
        <v>#REF!</v>
      </c>
      <c r="Q34" s="94" t="e">
        <f t="shared" si="11"/>
        <v>#REF!</v>
      </c>
    </row>
    <row r="35" spans="1:17" s="50" customFormat="1" x14ac:dyDescent="0.2">
      <c r="A35" s="42" t="s">
        <v>84</v>
      </c>
      <c r="B35" s="94"/>
      <c r="C35" s="94"/>
      <c r="D35" s="94"/>
      <c r="E35" s="94"/>
      <c r="F35" s="94"/>
      <c r="G35" s="94"/>
      <c r="H35" s="94"/>
      <c r="I35" s="94"/>
      <c r="J35" s="94"/>
      <c r="K35" s="94"/>
      <c r="L35" s="94"/>
      <c r="M35" s="94"/>
      <c r="N35" s="94"/>
      <c r="O35" s="94"/>
      <c r="P35" s="94"/>
      <c r="Q35" s="94"/>
    </row>
    <row r="36" spans="1:17" s="50" customFormat="1" x14ac:dyDescent="0.2">
      <c r="A36" s="88">
        <f>A30</f>
        <v>1</v>
      </c>
      <c r="B36" s="94" t="e">
        <f t="shared" ref="B36:K36" si="12">ROUND(B16*0.75,)</f>
        <v>#REF!</v>
      </c>
      <c r="C36" s="94" t="e">
        <f t="shared" si="12"/>
        <v>#REF!</v>
      </c>
      <c r="D36" s="94" t="e">
        <f t="shared" si="12"/>
        <v>#REF!</v>
      </c>
      <c r="E36" s="94" t="e">
        <f t="shared" si="12"/>
        <v>#REF!</v>
      </c>
      <c r="F36" s="94" t="e">
        <f t="shared" si="12"/>
        <v>#REF!</v>
      </c>
      <c r="G36" s="94" t="e">
        <f t="shared" si="12"/>
        <v>#REF!</v>
      </c>
      <c r="H36" s="94" t="e">
        <f t="shared" si="12"/>
        <v>#REF!</v>
      </c>
      <c r="I36" s="94" t="e">
        <f t="shared" si="12"/>
        <v>#REF!</v>
      </c>
      <c r="J36" s="94" t="e">
        <f t="shared" si="12"/>
        <v>#REF!</v>
      </c>
      <c r="K36" s="94" t="e">
        <f t="shared" si="12"/>
        <v>#REF!</v>
      </c>
      <c r="L36" s="94" t="e">
        <f t="shared" ref="L36:N36" si="13">ROUND(L16*0.75,)</f>
        <v>#REF!</v>
      </c>
      <c r="M36" s="94" t="e">
        <f t="shared" si="13"/>
        <v>#REF!</v>
      </c>
      <c r="N36" s="94" t="e">
        <f t="shared" si="13"/>
        <v>#REF!</v>
      </c>
      <c r="O36" s="94" t="e">
        <f t="shared" ref="O36:Q36" si="14">ROUND(O16*0.75,)</f>
        <v>#REF!</v>
      </c>
      <c r="P36" s="94" t="e">
        <f t="shared" si="14"/>
        <v>#REF!</v>
      </c>
      <c r="Q36" s="94" t="e">
        <f t="shared" si="14"/>
        <v>#REF!</v>
      </c>
    </row>
    <row r="37" spans="1:17" s="50" customFormat="1" x14ac:dyDescent="0.2">
      <c r="A37" s="88">
        <f>A31</f>
        <v>2</v>
      </c>
      <c r="B37" s="94" t="e">
        <f t="shared" ref="B37:K37" si="15">ROUND(B17*0.75,)</f>
        <v>#REF!</v>
      </c>
      <c r="C37" s="94" t="e">
        <f t="shared" si="15"/>
        <v>#REF!</v>
      </c>
      <c r="D37" s="94" t="e">
        <f t="shared" si="15"/>
        <v>#REF!</v>
      </c>
      <c r="E37" s="94" t="e">
        <f t="shared" si="15"/>
        <v>#REF!</v>
      </c>
      <c r="F37" s="94" t="e">
        <f t="shared" si="15"/>
        <v>#REF!</v>
      </c>
      <c r="G37" s="94" t="e">
        <f t="shared" si="15"/>
        <v>#REF!</v>
      </c>
      <c r="H37" s="94" t="e">
        <f t="shared" si="15"/>
        <v>#REF!</v>
      </c>
      <c r="I37" s="94" t="e">
        <f t="shared" si="15"/>
        <v>#REF!</v>
      </c>
      <c r="J37" s="94" t="e">
        <f t="shared" si="15"/>
        <v>#REF!</v>
      </c>
      <c r="K37" s="94" t="e">
        <f t="shared" si="15"/>
        <v>#REF!</v>
      </c>
      <c r="L37" s="94" t="e">
        <f t="shared" ref="L37:N37" si="16">ROUND(L17*0.75,)</f>
        <v>#REF!</v>
      </c>
      <c r="M37" s="94" t="e">
        <f t="shared" si="16"/>
        <v>#REF!</v>
      </c>
      <c r="N37" s="94" t="e">
        <f t="shared" si="16"/>
        <v>#REF!</v>
      </c>
      <c r="O37" s="94" t="e">
        <f t="shared" ref="O37:Q37" si="17">ROUND(O17*0.75,)</f>
        <v>#REF!</v>
      </c>
      <c r="P37" s="94" t="e">
        <f t="shared" si="17"/>
        <v>#REF!</v>
      </c>
      <c r="Q37" s="94" t="e">
        <f t="shared" si="17"/>
        <v>#REF!</v>
      </c>
    </row>
    <row r="38" spans="1:17" s="50" customFormat="1" x14ac:dyDescent="0.2">
      <c r="A38" s="42" t="s">
        <v>85</v>
      </c>
      <c r="B38" s="94"/>
      <c r="C38" s="94"/>
      <c r="D38" s="94"/>
      <c r="E38" s="94"/>
      <c r="F38" s="94"/>
      <c r="G38" s="94"/>
      <c r="H38" s="94"/>
      <c r="I38" s="94"/>
      <c r="J38" s="94"/>
      <c r="K38" s="94"/>
      <c r="L38" s="94"/>
      <c r="M38" s="94"/>
      <c r="N38" s="94"/>
      <c r="O38" s="94"/>
      <c r="P38" s="94"/>
      <c r="Q38" s="94"/>
    </row>
    <row r="39" spans="1:17" s="50" customFormat="1" x14ac:dyDescent="0.2">
      <c r="A39" s="88">
        <f>A30</f>
        <v>1</v>
      </c>
      <c r="B39" s="94" t="e">
        <f t="shared" ref="B39:K39" si="18">ROUND(B19*0.75,)</f>
        <v>#REF!</v>
      </c>
      <c r="C39" s="94" t="e">
        <f t="shared" si="18"/>
        <v>#REF!</v>
      </c>
      <c r="D39" s="94" t="e">
        <f t="shared" si="18"/>
        <v>#REF!</v>
      </c>
      <c r="E39" s="94" t="e">
        <f t="shared" si="18"/>
        <v>#REF!</v>
      </c>
      <c r="F39" s="94" t="e">
        <f t="shared" si="18"/>
        <v>#REF!</v>
      </c>
      <c r="G39" s="94" t="e">
        <f t="shared" si="18"/>
        <v>#REF!</v>
      </c>
      <c r="H39" s="94" t="e">
        <f t="shared" si="18"/>
        <v>#REF!</v>
      </c>
      <c r="I39" s="94" t="e">
        <f t="shared" si="18"/>
        <v>#REF!</v>
      </c>
      <c r="J39" s="94" t="e">
        <f t="shared" si="18"/>
        <v>#REF!</v>
      </c>
      <c r="K39" s="94" t="e">
        <f t="shared" si="18"/>
        <v>#REF!</v>
      </c>
      <c r="L39" s="94" t="e">
        <f t="shared" ref="L39:N39" si="19">ROUND(L19*0.75,)</f>
        <v>#REF!</v>
      </c>
      <c r="M39" s="94" t="e">
        <f t="shared" si="19"/>
        <v>#REF!</v>
      </c>
      <c r="N39" s="94" t="e">
        <f t="shared" si="19"/>
        <v>#REF!</v>
      </c>
      <c r="O39" s="94" t="e">
        <f t="shared" ref="O39:Q39" si="20">ROUND(O19*0.75,)</f>
        <v>#REF!</v>
      </c>
      <c r="P39" s="94" t="e">
        <f t="shared" si="20"/>
        <v>#REF!</v>
      </c>
      <c r="Q39" s="94" t="e">
        <f t="shared" si="20"/>
        <v>#REF!</v>
      </c>
    </row>
    <row r="40" spans="1:17" s="50" customFormat="1" x14ac:dyDescent="0.2">
      <c r="A40" s="88">
        <f>A31</f>
        <v>2</v>
      </c>
      <c r="B40" s="94" t="e">
        <f t="shared" ref="B40:K40" si="21">ROUND(B20*0.75,)</f>
        <v>#REF!</v>
      </c>
      <c r="C40" s="94" t="e">
        <f t="shared" si="21"/>
        <v>#REF!</v>
      </c>
      <c r="D40" s="94" t="e">
        <f t="shared" si="21"/>
        <v>#REF!</v>
      </c>
      <c r="E40" s="94" t="e">
        <f t="shared" si="21"/>
        <v>#REF!</v>
      </c>
      <c r="F40" s="94" t="e">
        <f t="shared" si="21"/>
        <v>#REF!</v>
      </c>
      <c r="G40" s="94" t="e">
        <f t="shared" si="21"/>
        <v>#REF!</v>
      </c>
      <c r="H40" s="94" t="e">
        <f t="shared" si="21"/>
        <v>#REF!</v>
      </c>
      <c r="I40" s="94" t="e">
        <f t="shared" si="21"/>
        <v>#REF!</v>
      </c>
      <c r="J40" s="94" t="e">
        <f t="shared" si="21"/>
        <v>#REF!</v>
      </c>
      <c r="K40" s="94" t="e">
        <f t="shared" si="21"/>
        <v>#REF!</v>
      </c>
      <c r="L40" s="94" t="e">
        <f t="shared" ref="L40:N40" si="22">ROUND(L20*0.75,)</f>
        <v>#REF!</v>
      </c>
      <c r="M40" s="94" t="e">
        <f t="shared" si="22"/>
        <v>#REF!</v>
      </c>
      <c r="N40" s="94" t="e">
        <f t="shared" si="22"/>
        <v>#REF!</v>
      </c>
      <c r="O40" s="94" t="e">
        <f t="shared" ref="O40:Q40" si="23">ROUND(O20*0.75,)</f>
        <v>#REF!</v>
      </c>
      <c r="P40" s="94" t="e">
        <f t="shared" si="23"/>
        <v>#REF!</v>
      </c>
      <c r="Q40" s="94" t="e">
        <f t="shared" si="23"/>
        <v>#REF!</v>
      </c>
    </row>
    <row r="41" spans="1:17" s="50" customFormat="1" x14ac:dyDescent="0.2">
      <c r="A41" s="42" t="s">
        <v>86</v>
      </c>
      <c r="B41" s="94"/>
      <c r="C41" s="94"/>
      <c r="D41" s="94"/>
      <c r="E41" s="94"/>
      <c r="F41" s="94"/>
      <c r="G41" s="94"/>
      <c r="H41" s="94"/>
      <c r="I41" s="94"/>
      <c r="J41" s="94"/>
      <c r="K41" s="94"/>
      <c r="L41" s="94"/>
      <c r="M41" s="94"/>
      <c r="N41" s="94"/>
      <c r="O41" s="94"/>
      <c r="P41" s="94"/>
      <c r="Q41" s="94"/>
    </row>
    <row r="42" spans="1:17" s="50" customFormat="1" x14ac:dyDescent="0.2">
      <c r="A42" s="88">
        <f>A30</f>
        <v>1</v>
      </c>
      <c r="B42" s="94" t="e">
        <f t="shared" ref="B42:K42" si="24">ROUND(B22*0.75,)</f>
        <v>#REF!</v>
      </c>
      <c r="C42" s="94" t="e">
        <f t="shared" si="24"/>
        <v>#REF!</v>
      </c>
      <c r="D42" s="94" t="e">
        <f t="shared" si="24"/>
        <v>#REF!</v>
      </c>
      <c r="E42" s="94" t="e">
        <f t="shared" si="24"/>
        <v>#REF!</v>
      </c>
      <c r="F42" s="94" t="e">
        <f t="shared" si="24"/>
        <v>#REF!</v>
      </c>
      <c r="G42" s="94" t="e">
        <f t="shared" si="24"/>
        <v>#REF!</v>
      </c>
      <c r="H42" s="94" t="e">
        <f t="shared" si="24"/>
        <v>#REF!</v>
      </c>
      <c r="I42" s="94" t="e">
        <f t="shared" si="24"/>
        <v>#REF!</v>
      </c>
      <c r="J42" s="94" t="e">
        <f t="shared" si="24"/>
        <v>#REF!</v>
      </c>
      <c r="K42" s="94" t="e">
        <f t="shared" si="24"/>
        <v>#REF!</v>
      </c>
      <c r="L42" s="94" t="e">
        <f t="shared" ref="L42:N42" si="25">ROUND(L22*0.75,)</f>
        <v>#REF!</v>
      </c>
      <c r="M42" s="94" t="e">
        <f t="shared" si="25"/>
        <v>#REF!</v>
      </c>
      <c r="N42" s="94" t="e">
        <f t="shared" si="25"/>
        <v>#REF!</v>
      </c>
      <c r="O42" s="94" t="e">
        <f t="shared" ref="O42:Q42" si="26">ROUND(O22*0.75,)</f>
        <v>#REF!</v>
      </c>
      <c r="P42" s="94" t="e">
        <f t="shared" si="26"/>
        <v>#REF!</v>
      </c>
      <c r="Q42" s="94" t="e">
        <f t="shared" si="26"/>
        <v>#REF!</v>
      </c>
    </row>
    <row r="43" spans="1:17" s="50" customFormat="1" x14ac:dyDescent="0.2">
      <c r="A43" s="88">
        <f>A31</f>
        <v>2</v>
      </c>
      <c r="B43" s="94" t="e">
        <f t="shared" ref="B43:K43" si="27">ROUND(B23*0.75,)</f>
        <v>#REF!</v>
      </c>
      <c r="C43" s="94" t="e">
        <f t="shared" si="27"/>
        <v>#REF!</v>
      </c>
      <c r="D43" s="94" t="e">
        <f t="shared" si="27"/>
        <v>#REF!</v>
      </c>
      <c r="E43" s="94" t="e">
        <f t="shared" si="27"/>
        <v>#REF!</v>
      </c>
      <c r="F43" s="94" t="e">
        <f t="shared" si="27"/>
        <v>#REF!</v>
      </c>
      <c r="G43" s="94" t="e">
        <f t="shared" si="27"/>
        <v>#REF!</v>
      </c>
      <c r="H43" s="94" t="e">
        <f t="shared" si="27"/>
        <v>#REF!</v>
      </c>
      <c r="I43" s="94" t="e">
        <f t="shared" si="27"/>
        <v>#REF!</v>
      </c>
      <c r="J43" s="94" t="e">
        <f t="shared" si="27"/>
        <v>#REF!</v>
      </c>
      <c r="K43" s="94" t="e">
        <f t="shared" si="27"/>
        <v>#REF!</v>
      </c>
      <c r="L43" s="94" t="e">
        <f t="shared" ref="L43:N43" si="28">ROUND(L23*0.75,)</f>
        <v>#REF!</v>
      </c>
      <c r="M43" s="94" t="e">
        <f t="shared" si="28"/>
        <v>#REF!</v>
      </c>
      <c r="N43" s="94" t="e">
        <f t="shared" si="28"/>
        <v>#REF!</v>
      </c>
      <c r="O43" s="94" t="e">
        <f t="shared" ref="O43:Q43" si="29">ROUND(O23*0.75,)</f>
        <v>#REF!</v>
      </c>
      <c r="P43" s="94" t="e">
        <f t="shared" si="29"/>
        <v>#REF!</v>
      </c>
      <c r="Q43" s="94" t="e">
        <f t="shared" si="29"/>
        <v>#REF!</v>
      </c>
    </row>
    <row r="44" spans="1:17" s="50" customFormat="1" x14ac:dyDescent="0.2">
      <c r="A44" s="42" t="s">
        <v>87</v>
      </c>
      <c r="B44" s="94"/>
      <c r="C44" s="94"/>
      <c r="D44" s="94"/>
      <c r="E44" s="94"/>
      <c r="F44" s="94"/>
      <c r="G44" s="94"/>
      <c r="H44" s="94"/>
      <c r="I44" s="94"/>
      <c r="J44" s="94"/>
      <c r="K44" s="94"/>
      <c r="L44" s="94"/>
      <c r="M44" s="94"/>
      <c r="N44" s="94"/>
      <c r="O44" s="94"/>
      <c r="P44" s="94"/>
      <c r="Q44" s="94"/>
    </row>
    <row r="45" spans="1:17" s="50" customFormat="1" x14ac:dyDescent="0.2">
      <c r="A45" s="88" t="s">
        <v>88</v>
      </c>
      <c r="B45" s="94" t="e">
        <f t="shared" ref="B45:K45" si="30">ROUND(B25*0.75,)</f>
        <v>#REF!</v>
      </c>
      <c r="C45" s="94" t="e">
        <f t="shared" si="30"/>
        <v>#REF!</v>
      </c>
      <c r="D45" s="94" t="e">
        <f t="shared" si="30"/>
        <v>#REF!</v>
      </c>
      <c r="E45" s="94" t="e">
        <f t="shared" si="30"/>
        <v>#REF!</v>
      </c>
      <c r="F45" s="94" t="e">
        <f t="shared" si="30"/>
        <v>#REF!</v>
      </c>
      <c r="G45" s="94" t="e">
        <f t="shared" si="30"/>
        <v>#REF!</v>
      </c>
      <c r="H45" s="94" t="e">
        <f t="shared" si="30"/>
        <v>#REF!</v>
      </c>
      <c r="I45" s="94" t="e">
        <f t="shared" si="30"/>
        <v>#REF!</v>
      </c>
      <c r="J45" s="94" t="e">
        <f t="shared" si="30"/>
        <v>#REF!</v>
      </c>
      <c r="K45" s="94" t="e">
        <f t="shared" si="30"/>
        <v>#REF!</v>
      </c>
      <c r="L45" s="94" t="e">
        <f t="shared" ref="L45:N45" si="31">ROUND(L25*0.75,)</f>
        <v>#REF!</v>
      </c>
      <c r="M45" s="94" t="e">
        <f t="shared" si="31"/>
        <v>#REF!</v>
      </c>
      <c r="N45" s="94" t="e">
        <f t="shared" si="31"/>
        <v>#REF!</v>
      </c>
      <c r="O45" s="94" t="e">
        <f t="shared" ref="O45:Q45" si="32">ROUND(O25*0.75,)</f>
        <v>#REF!</v>
      </c>
      <c r="P45" s="94" t="e">
        <f t="shared" si="32"/>
        <v>#REF!</v>
      </c>
      <c r="Q45" s="94" t="e">
        <f t="shared" si="32"/>
        <v>#REF!</v>
      </c>
    </row>
    <row r="46" spans="1:17" s="50" customFormat="1" x14ac:dyDescent="0.2">
      <c r="A46" s="100"/>
    </row>
    <row r="47" spans="1:17" s="50" customFormat="1" x14ac:dyDescent="0.2">
      <c r="A47" s="71" t="s">
        <v>66</v>
      </c>
    </row>
    <row r="48" spans="1:17" x14ac:dyDescent="0.2">
      <c r="A48" s="63" t="s">
        <v>78</v>
      </c>
    </row>
    <row r="49" spans="1:1" ht="9" hidden="1" customHeight="1" x14ac:dyDescent="0.2">
      <c r="A49" s="43" t="s">
        <v>67</v>
      </c>
    </row>
    <row r="50" spans="1:1" ht="10.7" customHeight="1" x14ac:dyDescent="0.2">
      <c r="A50" s="43" t="s">
        <v>89</v>
      </c>
    </row>
    <row r="51" spans="1:1" x14ac:dyDescent="0.2">
      <c r="A51" s="43" t="s">
        <v>68</v>
      </c>
    </row>
    <row r="52" spans="1:1" ht="13.35" customHeight="1" x14ac:dyDescent="0.2">
      <c r="A52" s="43" t="s">
        <v>69</v>
      </c>
    </row>
    <row r="53" spans="1:1" ht="13.35" customHeight="1" x14ac:dyDescent="0.2">
      <c r="A53" s="159" t="s">
        <v>162</v>
      </c>
    </row>
    <row r="54" spans="1:1" ht="13.35" customHeight="1" thickBot="1" x14ac:dyDescent="0.25">
      <c r="A54" s="43"/>
    </row>
    <row r="55" spans="1:1" ht="13.35" customHeight="1" thickBot="1" x14ac:dyDescent="0.25">
      <c r="A55" s="107" t="s">
        <v>139</v>
      </c>
    </row>
    <row r="56" spans="1:1" ht="13.35" customHeight="1" thickBot="1" x14ac:dyDescent="0.25">
      <c r="A56" s="214" t="s">
        <v>298</v>
      </c>
    </row>
    <row r="57" spans="1:1" ht="12.75" thickBot="1" x14ac:dyDescent="0.25">
      <c r="A57" s="215" t="s">
        <v>299</v>
      </c>
    </row>
    <row r="58" spans="1:1" ht="12.75" hidden="1" thickBot="1" x14ac:dyDescent="0.25">
      <c r="A58" s="166" t="s">
        <v>273</v>
      </c>
    </row>
    <row r="59" spans="1:1" ht="12.75" thickBot="1" x14ac:dyDescent="0.25">
      <c r="A59" s="107" t="s">
        <v>70</v>
      </c>
    </row>
    <row r="60" spans="1:1" ht="72.75" thickBot="1" x14ac:dyDescent="0.25">
      <c r="A60" s="112" t="s">
        <v>103</v>
      </c>
    </row>
    <row r="61" spans="1:1" ht="12.75" thickBot="1" x14ac:dyDescent="0.25">
      <c r="A61" s="107" t="s">
        <v>139</v>
      </c>
    </row>
    <row r="62" spans="1:1" x14ac:dyDescent="0.2">
      <c r="A62" s="96" t="s">
        <v>289</v>
      </c>
    </row>
  </sheetData>
  <mergeCells count="1">
    <mergeCell ref="A1:A2"/>
  </mergeCell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0000"/>
  </sheetPr>
  <dimension ref="A1:AZ58"/>
  <sheetViews>
    <sheetView zoomScaleNormal="100" workbookViewId="0">
      <pane xSplit="1" topLeftCell="B1" activePane="topRight" state="frozen"/>
      <selection pane="topRight" activeCell="B24" sqref="B24:AZ25"/>
    </sheetView>
  </sheetViews>
  <sheetFormatPr defaultColWidth="9" defaultRowHeight="12" x14ac:dyDescent="0.2"/>
  <cols>
    <col min="1" max="1" width="84.5703125" style="48" customWidth="1"/>
    <col min="2" max="16384" width="9" style="48"/>
  </cols>
  <sheetData>
    <row r="1" spans="1:52" s="51" customFormat="1" ht="12" customHeight="1" x14ac:dyDescent="0.2">
      <c r="A1" s="230" t="s">
        <v>82</v>
      </c>
    </row>
    <row r="2" spans="1:52" s="51" customFormat="1" ht="12" customHeight="1" x14ac:dyDescent="0.2">
      <c r="A2" s="230"/>
    </row>
    <row r="3" spans="1:52" s="51" customFormat="1" ht="11.1" customHeight="1" x14ac:dyDescent="0.2">
      <c r="A3" s="97" t="s">
        <v>217</v>
      </c>
    </row>
    <row r="4" spans="1:52" s="52" customFormat="1" ht="32.1" customHeight="1" x14ac:dyDescent="0.2">
      <c r="A4" s="98" t="s">
        <v>64</v>
      </c>
      <c r="B4" s="136" t="e">
        <f>'C завтраками| Bed and breakfast'!#REF!</f>
        <v>#REF!</v>
      </c>
      <c r="C4" s="136" t="e">
        <f>'C завтраками| Bed and breakfast'!#REF!</f>
        <v>#REF!</v>
      </c>
      <c r="D4" s="136" t="e">
        <f>'C завтраками| Bed and breakfast'!#REF!</f>
        <v>#REF!</v>
      </c>
      <c r="E4" s="136" t="e">
        <f>'C завтраками| Bed and breakfast'!#REF!</f>
        <v>#REF!</v>
      </c>
      <c r="F4" s="136" t="e">
        <f>'C завтраками| Bed and breakfast'!#REF!</f>
        <v>#REF!</v>
      </c>
      <c r="G4" s="136" t="e">
        <f>'C завтраками| Bed and breakfast'!#REF!</f>
        <v>#REF!</v>
      </c>
      <c r="H4" s="136" t="e">
        <f>'C завтраками| Bed and breakfast'!#REF!</f>
        <v>#REF!</v>
      </c>
      <c r="I4" s="136" t="e">
        <f>'C завтраками| Bed and breakfast'!#REF!</f>
        <v>#REF!</v>
      </c>
      <c r="J4" s="136" t="e">
        <f>'C завтраками| Bed and breakfast'!#REF!</f>
        <v>#REF!</v>
      </c>
      <c r="K4" s="136" t="e">
        <f>'C завтраками| Bed and breakfast'!#REF!</f>
        <v>#REF!</v>
      </c>
      <c r="L4" s="136" t="e">
        <f>'C завтраками| Bed and breakfast'!#REF!</f>
        <v>#REF!</v>
      </c>
      <c r="M4" s="136" t="e">
        <f>'C завтраками| Bed and breakfast'!#REF!</f>
        <v>#REF!</v>
      </c>
      <c r="N4" s="136" t="e">
        <f>'C завтраками| Bed and breakfast'!#REF!</f>
        <v>#REF!</v>
      </c>
      <c r="O4" s="136" t="e">
        <f>'C завтраками| Bed and breakfast'!#REF!</f>
        <v>#REF!</v>
      </c>
      <c r="P4" s="136" t="e">
        <f>'C завтраками| Bed and breakfast'!#REF!</f>
        <v>#REF!</v>
      </c>
      <c r="Q4" s="136" t="e">
        <f>'C завтраками| Bed and breakfast'!#REF!</f>
        <v>#REF!</v>
      </c>
      <c r="R4" s="136" t="e">
        <f>'C завтраками| Bed and breakfast'!#REF!</f>
        <v>#REF!</v>
      </c>
      <c r="S4" s="136" t="e">
        <f>'C завтраками| Bed and breakfast'!#REF!</f>
        <v>#REF!</v>
      </c>
      <c r="T4" s="136" t="e">
        <f>'C завтраками| Bed and breakfast'!#REF!</f>
        <v>#REF!</v>
      </c>
      <c r="U4" s="136" t="e">
        <f>'C завтраками| Bed and breakfast'!#REF!</f>
        <v>#REF!</v>
      </c>
      <c r="V4" s="136" t="e">
        <f>'C завтраками| Bed and breakfast'!#REF!</f>
        <v>#REF!</v>
      </c>
      <c r="W4" s="136" t="e">
        <f>'C завтраками| Bed and breakfast'!#REF!</f>
        <v>#REF!</v>
      </c>
      <c r="X4" s="136" t="e">
        <f>'C завтраками| Bed and breakfast'!#REF!</f>
        <v>#REF!</v>
      </c>
      <c r="Y4" s="136" t="e">
        <f>'C завтраками| Bed and breakfast'!#REF!</f>
        <v>#REF!</v>
      </c>
      <c r="Z4" s="136" t="e">
        <f>'C завтраками| Bed and breakfast'!#REF!</f>
        <v>#REF!</v>
      </c>
      <c r="AA4" s="136" t="e">
        <f>'C завтраками| Bed and breakfast'!#REF!</f>
        <v>#REF!</v>
      </c>
      <c r="AB4" s="136" t="e">
        <f>'C завтраками| Bed and breakfast'!#REF!</f>
        <v>#REF!</v>
      </c>
      <c r="AC4" s="136" t="e">
        <f>'C завтраками| Bed and breakfast'!#REF!</f>
        <v>#REF!</v>
      </c>
      <c r="AD4" s="136" t="e">
        <f>'C завтраками| Bed and breakfast'!#REF!</f>
        <v>#REF!</v>
      </c>
      <c r="AE4" s="136" t="e">
        <f>'C завтраками| Bed and breakfast'!#REF!</f>
        <v>#REF!</v>
      </c>
      <c r="AF4" s="136" t="e">
        <f>'C завтраками| Bed and breakfast'!#REF!</f>
        <v>#REF!</v>
      </c>
      <c r="AG4" s="136" t="e">
        <f>'C завтраками| Bed and breakfast'!#REF!</f>
        <v>#REF!</v>
      </c>
      <c r="AH4" s="136" t="e">
        <f>'C завтраками| Bed and breakfast'!#REF!</f>
        <v>#REF!</v>
      </c>
      <c r="AI4" s="136" t="e">
        <f>'C завтраками| Bed and breakfast'!#REF!</f>
        <v>#REF!</v>
      </c>
      <c r="AJ4" s="136" t="e">
        <f>'C завтраками| Bed and breakfast'!#REF!</f>
        <v>#REF!</v>
      </c>
      <c r="AK4" s="136" t="e">
        <f>'C завтраками| Bed and breakfast'!#REF!</f>
        <v>#REF!</v>
      </c>
      <c r="AL4" s="136" t="e">
        <f>'C завтраками| Bed and breakfast'!#REF!</f>
        <v>#REF!</v>
      </c>
      <c r="AM4" s="136" t="e">
        <f>'C завтраками| Bed and breakfast'!#REF!</f>
        <v>#REF!</v>
      </c>
      <c r="AN4" s="136" t="e">
        <f>'C завтраками| Bed and breakfast'!#REF!</f>
        <v>#REF!</v>
      </c>
      <c r="AO4" s="136" t="e">
        <f>'C завтраками| Bed and breakfast'!#REF!</f>
        <v>#REF!</v>
      </c>
      <c r="AP4" s="136" t="e">
        <f>'C завтраками| Bed and breakfast'!#REF!</f>
        <v>#REF!</v>
      </c>
      <c r="AQ4" s="136" t="e">
        <f>'C завтраками| Bed and breakfast'!#REF!</f>
        <v>#REF!</v>
      </c>
      <c r="AR4" s="136" t="e">
        <f>'C завтраками| Bed and breakfast'!#REF!</f>
        <v>#REF!</v>
      </c>
      <c r="AS4" s="136" t="e">
        <f>'C завтраками| Bed and breakfast'!#REF!</f>
        <v>#REF!</v>
      </c>
      <c r="AT4" s="136" t="e">
        <f>'C завтраками| Bed and breakfast'!#REF!</f>
        <v>#REF!</v>
      </c>
      <c r="AU4" s="136" t="e">
        <f>'C завтраками| Bed and breakfast'!#REF!</f>
        <v>#REF!</v>
      </c>
      <c r="AV4" s="136" t="e">
        <f>'C завтраками| Bed and breakfast'!#REF!</f>
        <v>#REF!</v>
      </c>
      <c r="AW4" s="136" t="e">
        <f>'C завтраками| Bed and breakfast'!#REF!</f>
        <v>#REF!</v>
      </c>
      <c r="AX4" s="136" t="e">
        <f>'C завтраками| Bed and breakfast'!#REF!</f>
        <v>#REF!</v>
      </c>
      <c r="AY4" s="136" t="e">
        <f>'C завтраками| Bed and breakfast'!#REF!</f>
        <v>#REF!</v>
      </c>
      <c r="AZ4" s="136" t="e">
        <f>'C завтраками| Bed and breakfast'!#REF!</f>
        <v>#REF!</v>
      </c>
    </row>
    <row r="5" spans="1:52" s="53" customFormat="1" ht="21.95" customHeight="1" x14ac:dyDescent="0.2">
      <c r="A5" s="98"/>
      <c r="B5" s="136" t="e">
        <f>'C завтраками| Bed and breakfast'!#REF!</f>
        <v>#REF!</v>
      </c>
      <c r="C5" s="136" t="e">
        <f>'C завтраками| Bed and breakfast'!#REF!</f>
        <v>#REF!</v>
      </c>
      <c r="D5" s="136" t="e">
        <f>'C завтраками| Bed and breakfast'!#REF!</f>
        <v>#REF!</v>
      </c>
      <c r="E5" s="136" t="e">
        <f>'C завтраками| Bed and breakfast'!#REF!</f>
        <v>#REF!</v>
      </c>
      <c r="F5" s="136" t="e">
        <f>'C завтраками| Bed and breakfast'!#REF!</f>
        <v>#REF!</v>
      </c>
      <c r="G5" s="136" t="e">
        <f>'C завтраками| Bed and breakfast'!#REF!</f>
        <v>#REF!</v>
      </c>
      <c r="H5" s="136" t="e">
        <f>'C завтраками| Bed and breakfast'!#REF!</f>
        <v>#REF!</v>
      </c>
      <c r="I5" s="136" t="e">
        <f>'C завтраками| Bed and breakfast'!#REF!</f>
        <v>#REF!</v>
      </c>
      <c r="J5" s="136" t="e">
        <f>'C завтраками| Bed and breakfast'!#REF!</f>
        <v>#REF!</v>
      </c>
      <c r="K5" s="136" t="e">
        <f>'C завтраками| Bed and breakfast'!#REF!</f>
        <v>#REF!</v>
      </c>
      <c r="L5" s="136" t="e">
        <f>'C завтраками| Bed and breakfast'!#REF!</f>
        <v>#REF!</v>
      </c>
      <c r="M5" s="136" t="e">
        <f>'C завтраками| Bed and breakfast'!#REF!</f>
        <v>#REF!</v>
      </c>
      <c r="N5" s="136" t="e">
        <f>'C завтраками| Bed and breakfast'!#REF!</f>
        <v>#REF!</v>
      </c>
      <c r="O5" s="136" t="e">
        <f>'C завтраками| Bed and breakfast'!#REF!</f>
        <v>#REF!</v>
      </c>
      <c r="P5" s="136" t="e">
        <f>'C завтраками| Bed and breakfast'!#REF!</f>
        <v>#REF!</v>
      </c>
      <c r="Q5" s="136" t="e">
        <f>'C завтраками| Bed and breakfast'!#REF!</f>
        <v>#REF!</v>
      </c>
      <c r="R5" s="136" t="e">
        <f>'C завтраками| Bed and breakfast'!#REF!</f>
        <v>#REF!</v>
      </c>
      <c r="S5" s="136" t="e">
        <f>'C завтраками| Bed and breakfast'!#REF!</f>
        <v>#REF!</v>
      </c>
      <c r="T5" s="136" t="e">
        <f>'C завтраками| Bed and breakfast'!#REF!</f>
        <v>#REF!</v>
      </c>
      <c r="U5" s="136" t="e">
        <f>'C завтраками| Bed and breakfast'!#REF!</f>
        <v>#REF!</v>
      </c>
      <c r="V5" s="136" t="e">
        <f>'C завтраками| Bed and breakfast'!#REF!</f>
        <v>#REF!</v>
      </c>
      <c r="W5" s="136" t="e">
        <f>'C завтраками| Bed and breakfast'!#REF!</f>
        <v>#REF!</v>
      </c>
      <c r="X5" s="136" t="e">
        <f>'C завтраками| Bed and breakfast'!#REF!</f>
        <v>#REF!</v>
      </c>
      <c r="Y5" s="136" t="e">
        <f>'C завтраками| Bed and breakfast'!#REF!</f>
        <v>#REF!</v>
      </c>
      <c r="Z5" s="136" t="e">
        <f>'C завтраками| Bed and breakfast'!#REF!</f>
        <v>#REF!</v>
      </c>
      <c r="AA5" s="136" t="e">
        <f>'C завтраками| Bed and breakfast'!#REF!</f>
        <v>#REF!</v>
      </c>
      <c r="AB5" s="136" t="e">
        <f>'C завтраками| Bed and breakfast'!#REF!</f>
        <v>#REF!</v>
      </c>
      <c r="AC5" s="136" t="e">
        <f>'C завтраками| Bed and breakfast'!#REF!</f>
        <v>#REF!</v>
      </c>
      <c r="AD5" s="136" t="e">
        <f>'C завтраками| Bed and breakfast'!#REF!</f>
        <v>#REF!</v>
      </c>
      <c r="AE5" s="136" t="e">
        <f>'C завтраками| Bed and breakfast'!#REF!</f>
        <v>#REF!</v>
      </c>
      <c r="AF5" s="136" t="e">
        <f>'C завтраками| Bed and breakfast'!#REF!</f>
        <v>#REF!</v>
      </c>
      <c r="AG5" s="136" t="e">
        <f>'C завтраками| Bed and breakfast'!#REF!</f>
        <v>#REF!</v>
      </c>
      <c r="AH5" s="136" t="e">
        <f>'C завтраками| Bed and breakfast'!#REF!</f>
        <v>#REF!</v>
      </c>
      <c r="AI5" s="136" t="e">
        <f>'C завтраками| Bed and breakfast'!#REF!</f>
        <v>#REF!</v>
      </c>
      <c r="AJ5" s="136" t="e">
        <f>'C завтраками| Bed and breakfast'!#REF!</f>
        <v>#REF!</v>
      </c>
      <c r="AK5" s="136" t="e">
        <f>'C завтраками| Bed and breakfast'!#REF!</f>
        <v>#REF!</v>
      </c>
      <c r="AL5" s="136" t="e">
        <f>'C завтраками| Bed and breakfast'!#REF!</f>
        <v>#REF!</v>
      </c>
      <c r="AM5" s="136" t="e">
        <f>'C завтраками| Bed and breakfast'!#REF!</f>
        <v>#REF!</v>
      </c>
      <c r="AN5" s="136" t="e">
        <f>'C завтраками| Bed and breakfast'!#REF!</f>
        <v>#REF!</v>
      </c>
      <c r="AO5" s="136" t="e">
        <f>'C завтраками| Bed and breakfast'!#REF!</f>
        <v>#REF!</v>
      </c>
      <c r="AP5" s="136" t="e">
        <f>'C завтраками| Bed and breakfast'!#REF!</f>
        <v>#REF!</v>
      </c>
      <c r="AQ5" s="136" t="e">
        <f>'C завтраками| Bed and breakfast'!#REF!</f>
        <v>#REF!</v>
      </c>
      <c r="AR5" s="136" t="e">
        <f>'C завтраками| Bed and breakfast'!#REF!</f>
        <v>#REF!</v>
      </c>
      <c r="AS5" s="136" t="e">
        <f>'C завтраками| Bed and breakfast'!#REF!</f>
        <v>#REF!</v>
      </c>
      <c r="AT5" s="136" t="e">
        <f>'C завтраками| Bed and breakfast'!#REF!</f>
        <v>#REF!</v>
      </c>
      <c r="AU5" s="136" t="e">
        <f>'C завтраками| Bed and breakfast'!#REF!</f>
        <v>#REF!</v>
      </c>
      <c r="AV5" s="136" t="e">
        <f>'C завтраками| Bed and breakfast'!#REF!</f>
        <v>#REF!</v>
      </c>
      <c r="AW5" s="136" t="e">
        <f>'C завтраками| Bed and breakfast'!#REF!</f>
        <v>#REF!</v>
      </c>
      <c r="AX5" s="136" t="e">
        <f>'C завтраками| Bed and breakfast'!#REF!</f>
        <v>#REF!</v>
      </c>
      <c r="AY5" s="136" t="e">
        <f>'C завтраками| Bed and breakfast'!#REF!</f>
        <v>#REF!</v>
      </c>
      <c r="AZ5" s="136" t="e">
        <f>'C завтраками| Bed and breakfast'!#REF!</f>
        <v>#REF!</v>
      </c>
    </row>
    <row r="6" spans="1:52" s="53" customFormat="1" x14ac:dyDescent="0.2">
      <c r="A6" s="42" t="s">
        <v>83</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row>
    <row r="7" spans="1:52" s="53" customFormat="1" x14ac:dyDescent="0.2">
      <c r="A7" s="88">
        <v>1</v>
      </c>
      <c r="B7" s="42" t="e">
        <f>'C завтраками| Bed and breakfast'!#REF!*0.85</f>
        <v>#REF!</v>
      </c>
      <c r="C7" s="42" t="e">
        <f>'C завтраками| Bed and breakfast'!#REF!*0.85</f>
        <v>#REF!</v>
      </c>
      <c r="D7" s="42" t="e">
        <f>'C завтраками| Bed and breakfast'!#REF!*0.85</f>
        <v>#REF!</v>
      </c>
      <c r="E7" s="42" t="e">
        <f>'C завтраками| Bed and breakfast'!#REF!*0.85</f>
        <v>#REF!</v>
      </c>
      <c r="F7" s="42" t="e">
        <f>'C завтраками| Bed and breakfast'!#REF!*0.85</f>
        <v>#REF!</v>
      </c>
      <c r="G7" s="42" t="e">
        <f>'C завтраками| Bed and breakfast'!#REF!*0.85</f>
        <v>#REF!</v>
      </c>
      <c r="H7" s="42" t="e">
        <f>'C завтраками| Bed and breakfast'!#REF!*0.85</f>
        <v>#REF!</v>
      </c>
      <c r="I7" s="42" t="e">
        <f>'C завтраками| Bed and breakfast'!#REF!*0.85</f>
        <v>#REF!</v>
      </c>
      <c r="J7" s="42" t="e">
        <f>'C завтраками| Bed and breakfast'!#REF!*0.85</f>
        <v>#REF!</v>
      </c>
      <c r="K7" s="42" t="e">
        <f>'C завтраками| Bed and breakfast'!#REF!*0.85</f>
        <v>#REF!</v>
      </c>
      <c r="L7" s="42" t="e">
        <f>'C завтраками| Bed and breakfast'!#REF!*0.85</f>
        <v>#REF!</v>
      </c>
      <c r="M7" s="42" t="e">
        <f>'C завтраками| Bed and breakfast'!#REF!*0.85</f>
        <v>#REF!</v>
      </c>
      <c r="N7" s="42" t="e">
        <f>'C завтраками| Bed and breakfast'!#REF!*0.85</f>
        <v>#REF!</v>
      </c>
      <c r="O7" s="42" t="e">
        <f>'C завтраками| Bed and breakfast'!#REF!*0.85</f>
        <v>#REF!</v>
      </c>
      <c r="P7" s="42" t="e">
        <f>'C завтраками| Bed and breakfast'!#REF!*0.85</f>
        <v>#REF!</v>
      </c>
      <c r="Q7" s="42" t="e">
        <f>'C завтраками| Bed and breakfast'!#REF!*0.85</f>
        <v>#REF!</v>
      </c>
      <c r="R7" s="42" t="e">
        <f>'C завтраками| Bed and breakfast'!#REF!*0.85</f>
        <v>#REF!</v>
      </c>
      <c r="S7" s="42" t="e">
        <f>'C завтраками| Bed and breakfast'!#REF!*0.85</f>
        <v>#REF!</v>
      </c>
      <c r="T7" s="42" t="e">
        <f>'C завтраками| Bed and breakfast'!#REF!*0.85</f>
        <v>#REF!</v>
      </c>
      <c r="U7" s="42" t="e">
        <f>'C завтраками| Bed and breakfast'!#REF!*0.85</f>
        <v>#REF!</v>
      </c>
      <c r="V7" s="42" t="e">
        <f>'C завтраками| Bed and breakfast'!#REF!*0.85</f>
        <v>#REF!</v>
      </c>
      <c r="W7" s="42" t="e">
        <f>'C завтраками| Bed and breakfast'!#REF!*0.85</f>
        <v>#REF!</v>
      </c>
      <c r="X7" s="42" t="e">
        <f>'C завтраками| Bed and breakfast'!#REF!*0.85</f>
        <v>#REF!</v>
      </c>
      <c r="Y7" s="42" t="e">
        <f>'C завтраками| Bed and breakfast'!#REF!*0.85</f>
        <v>#REF!</v>
      </c>
      <c r="Z7" s="42" t="e">
        <f>'C завтраками| Bed and breakfast'!#REF!*0.85</f>
        <v>#REF!</v>
      </c>
      <c r="AA7" s="42" t="e">
        <f>'C завтраками| Bed and breakfast'!#REF!*0.85</f>
        <v>#REF!</v>
      </c>
      <c r="AB7" s="42" t="e">
        <f>'C завтраками| Bed and breakfast'!#REF!*0.85</f>
        <v>#REF!</v>
      </c>
      <c r="AC7" s="42" t="e">
        <f>'C завтраками| Bed and breakfast'!#REF!*0.85</f>
        <v>#REF!</v>
      </c>
      <c r="AD7" s="42" t="e">
        <f>'C завтраками| Bed and breakfast'!#REF!*0.85</f>
        <v>#REF!</v>
      </c>
      <c r="AE7" s="42" t="e">
        <f>'C завтраками| Bed and breakfast'!#REF!*0.85</f>
        <v>#REF!</v>
      </c>
      <c r="AF7" s="42" t="e">
        <f>'C завтраками| Bed and breakfast'!#REF!*0.85</f>
        <v>#REF!</v>
      </c>
      <c r="AG7" s="42" t="e">
        <f>'C завтраками| Bed and breakfast'!#REF!*0.85</f>
        <v>#REF!</v>
      </c>
      <c r="AH7" s="42" t="e">
        <f>'C завтраками| Bed and breakfast'!#REF!*0.85</f>
        <v>#REF!</v>
      </c>
      <c r="AI7" s="42" t="e">
        <f>'C завтраками| Bed and breakfast'!#REF!*0.85</f>
        <v>#REF!</v>
      </c>
      <c r="AJ7" s="42" t="e">
        <f>'C завтраками| Bed and breakfast'!#REF!*0.85</f>
        <v>#REF!</v>
      </c>
      <c r="AK7" s="42" t="e">
        <f>'C завтраками| Bed and breakfast'!#REF!*0.85</f>
        <v>#REF!</v>
      </c>
      <c r="AL7" s="42" t="e">
        <f>'C завтраками| Bed and breakfast'!#REF!*0.85</f>
        <v>#REF!</v>
      </c>
      <c r="AM7" s="42" t="e">
        <f>'C завтраками| Bed and breakfast'!#REF!*0.85</f>
        <v>#REF!</v>
      </c>
      <c r="AN7" s="42" t="e">
        <f>'C завтраками| Bed and breakfast'!#REF!*0.85</f>
        <v>#REF!</v>
      </c>
      <c r="AO7" s="42" t="e">
        <f>'C завтраками| Bed and breakfast'!#REF!*0.85</f>
        <v>#REF!</v>
      </c>
      <c r="AP7" s="42" t="e">
        <f>'C завтраками| Bed and breakfast'!#REF!*0.85</f>
        <v>#REF!</v>
      </c>
      <c r="AQ7" s="42" t="e">
        <f>'C завтраками| Bed and breakfast'!#REF!*0.85</f>
        <v>#REF!</v>
      </c>
      <c r="AR7" s="42" t="e">
        <f>'C завтраками| Bed and breakfast'!#REF!*0.85</f>
        <v>#REF!</v>
      </c>
      <c r="AS7" s="42" t="e">
        <f>'C завтраками| Bed and breakfast'!#REF!*0.85</f>
        <v>#REF!</v>
      </c>
      <c r="AT7" s="42" t="e">
        <f>'C завтраками| Bed and breakfast'!#REF!*0.85</f>
        <v>#REF!</v>
      </c>
      <c r="AU7" s="42" t="e">
        <f>'C завтраками| Bed and breakfast'!#REF!*0.85</f>
        <v>#REF!</v>
      </c>
      <c r="AV7" s="42" t="e">
        <f>'C завтраками| Bed and breakfast'!#REF!*0.85</f>
        <v>#REF!</v>
      </c>
      <c r="AW7" s="42" t="e">
        <f>'C завтраками| Bed and breakfast'!#REF!*0.85</f>
        <v>#REF!</v>
      </c>
      <c r="AX7" s="42" t="e">
        <f>'C завтраками| Bed and breakfast'!#REF!*0.85</f>
        <v>#REF!</v>
      </c>
      <c r="AY7" s="42" t="e">
        <f>'C завтраками| Bed and breakfast'!#REF!*0.85</f>
        <v>#REF!</v>
      </c>
      <c r="AZ7" s="42" t="e">
        <f>'C завтраками| Bed and breakfast'!#REF!*0.85</f>
        <v>#REF!</v>
      </c>
    </row>
    <row r="8" spans="1:52" s="53" customFormat="1" x14ac:dyDescent="0.2">
      <c r="A8" s="88">
        <v>2</v>
      </c>
      <c r="B8" s="42" t="e">
        <f>'C завтраками| Bed and breakfast'!#REF!*0.85</f>
        <v>#REF!</v>
      </c>
      <c r="C8" s="42" t="e">
        <f>'C завтраками| Bed and breakfast'!#REF!*0.85</f>
        <v>#REF!</v>
      </c>
      <c r="D8" s="42" t="e">
        <f>'C завтраками| Bed and breakfast'!#REF!*0.85</f>
        <v>#REF!</v>
      </c>
      <c r="E8" s="42" t="e">
        <f>'C завтраками| Bed and breakfast'!#REF!*0.85</f>
        <v>#REF!</v>
      </c>
      <c r="F8" s="42" t="e">
        <f>'C завтраками| Bed and breakfast'!#REF!*0.85</f>
        <v>#REF!</v>
      </c>
      <c r="G8" s="42" t="e">
        <f>'C завтраками| Bed and breakfast'!#REF!*0.85</f>
        <v>#REF!</v>
      </c>
      <c r="H8" s="42" t="e">
        <f>'C завтраками| Bed and breakfast'!#REF!*0.85</f>
        <v>#REF!</v>
      </c>
      <c r="I8" s="42" t="e">
        <f>'C завтраками| Bed and breakfast'!#REF!*0.85</f>
        <v>#REF!</v>
      </c>
      <c r="J8" s="42" t="e">
        <f>'C завтраками| Bed and breakfast'!#REF!*0.85</f>
        <v>#REF!</v>
      </c>
      <c r="K8" s="42" t="e">
        <f>'C завтраками| Bed and breakfast'!#REF!*0.85</f>
        <v>#REF!</v>
      </c>
      <c r="L8" s="42" t="e">
        <f>'C завтраками| Bed and breakfast'!#REF!*0.85</f>
        <v>#REF!</v>
      </c>
      <c r="M8" s="42" t="e">
        <f>'C завтраками| Bed and breakfast'!#REF!*0.85</f>
        <v>#REF!</v>
      </c>
      <c r="N8" s="42" t="e">
        <f>'C завтраками| Bed and breakfast'!#REF!*0.85</f>
        <v>#REF!</v>
      </c>
      <c r="O8" s="42" t="e">
        <f>'C завтраками| Bed and breakfast'!#REF!*0.85</f>
        <v>#REF!</v>
      </c>
      <c r="P8" s="42" t="e">
        <f>'C завтраками| Bed and breakfast'!#REF!*0.85</f>
        <v>#REF!</v>
      </c>
      <c r="Q8" s="42" t="e">
        <f>'C завтраками| Bed and breakfast'!#REF!*0.85</f>
        <v>#REF!</v>
      </c>
      <c r="R8" s="42" t="e">
        <f>'C завтраками| Bed and breakfast'!#REF!*0.85</f>
        <v>#REF!</v>
      </c>
      <c r="S8" s="42" t="e">
        <f>'C завтраками| Bed and breakfast'!#REF!*0.85</f>
        <v>#REF!</v>
      </c>
      <c r="T8" s="42" t="e">
        <f>'C завтраками| Bed and breakfast'!#REF!*0.85</f>
        <v>#REF!</v>
      </c>
      <c r="U8" s="42" t="e">
        <f>'C завтраками| Bed and breakfast'!#REF!*0.85</f>
        <v>#REF!</v>
      </c>
      <c r="V8" s="42" t="e">
        <f>'C завтраками| Bed and breakfast'!#REF!*0.85</f>
        <v>#REF!</v>
      </c>
      <c r="W8" s="42" t="e">
        <f>'C завтраками| Bed and breakfast'!#REF!*0.85</f>
        <v>#REF!</v>
      </c>
      <c r="X8" s="42" t="e">
        <f>'C завтраками| Bed and breakfast'!#REF!*0.85</f>
        <v>#REF!</v>
      </c>
      <c r="Y8" s="42" t="e">
        <f>'C завтраками| Bed and breakfast'!#REF!*0.85</f>
        <v>#REF!</v>
      </c>
      <c r="Z8" s="42" t="e">
        <f>'C завтраками| Bed and breakfast'!#REF!*0.85</f>
        <v>#REF!</v>
      </c>
      <c r="AA8" s="42" t="e">
        <f>'C завтраками| Bed and breakfast'!#REF!*0.85</f>
        <v>#REF!</v>
      </c>
      <c r="AB8" s="42" t="e">
        <f>'C завтраками| Bed and breakfast'!#REF!*0.85</f>
        <v>#REF!</v>
      </c>
      <c r="AC8" s="42" t="e">
        <f>'C завтраками| Bed and breakfast'!#REF!*0.85</f>
        <v>#REF!</v>
      </c>
      <c r="AD8" s="42" t="e">
        <f>'C завтраками| Bed and breakfast'!#REF!*0.85</f>
        <v>#REF!</v>
      </c>
      <c r="AE8" s="42" t="e">
        <f>'C завтраками| Bed and breakfast'!#REF!*0.85</f>
        <v>#REF!</v>
      </c>
      <c r="AF8" s="42" t="e">
        <f>'C завтраками| Bed and breakfast'!#REF!*0.85</f>
        <v>#REF!</v>
      </c>
      <c r="AG8" s="42" t="e">
        <f>'C завтраками| Bed and breakfast'!#REF!*0.85</f>
        <v>#REF!</v>
      </c>
      <c r="AH8" s="42" t="e">
        <f>'C завтраками| Bed and breakfast'!#REF!*0.85</f>
        <v>#REF!</v>
      </c>
      <c r="AI8" s="42" t="e">
        <f>'C завтраками| Bed and breakfast'!#REF!*0.85</f>
        <v>#REF!</v>
      </c>
      <c r="AJ8" s="42" t="e">
        <f>'C завтраками| Bed and breakfast'!#REF!*0.85</f>
        <v>#REF!</v>
      </c>
      <c r="AK8" s="42" t="e">
        <f>'C завтраками| Bed and breakfast'!#REF!*0.85</f>
        <v>#REF!</v>
      </c>
      <c r="AL8" s="42" t="e">
        <f>'C завтраками| Bed and breakfast'!#REF!*0.85</f>
        <v>#REF!</v>
      </c>
      <c r="AM8" s="42" t="e">
        <f>'C завтраками| Bed and breakfast'!#REF!*0.85</f>
        <v>#REF!</v>
      </c>
      <c r="AN8" s="42" t="e">
        <f>'C завтраками| Bed and breakfast'!#REF!*0.85</f>
        <v>#REF!</v>
      </c>
      <c r="AO8" s="42" t="e">
        <f>'C завтраками| Bed and breakfast'!#REF!*0.85</f>
        <v>#REF!</v>
      </c>
      <c r="AP8" s="42" t="e">
        <f>'C завтраками| Bed and breakfast'!#REF!*0.85</f>
        <v>#REF!</v>
      </c>
      <c r="AQ8" s="42" t="e">
        <f>'C завтраками| Bed and breakfast'!#REF!*0.85</f>
        <v>#REF!</v>
      </c>
      <c r="AR8" s="42" t="e">
        <f>'C завтраками| Bed and breakfast'!#REF!*0.85</f>
        <v>#REF!</v>
      </c>
      <c r="AS8" s="42" t="e">
        <f>'C завтраками| Bed and breakfast'!#REF!*0.85</f>
        <v>#REF!</v>
      </c>
      <c r="AT8" s="42" t="e">
        <f>'C завтраками| Bed and breakfast'!#REF!*0.85</f>
        <v>#REF!</v>
      </c>
      <c r="AU8" s="42" t="e">
        <f>'C завтраками| Bed and breakfast'!#REF!*0.85</f>
        <v>#REF!</v>
      </c>
      <c r="AV8" s="42" t="e">
        <f>'C завтраками| Bed and breakfast'!#REF!*0.85</f>
        <v>#REF!</v>
      </c>
      <c r="AW8" s="42" t="e">
        <f>'C завтраками| Bed and breakfast'!#REF!*0.85</f>
        <v>#REF!</v>
      </c>
      <c r="AX8" s="42" t="e">
        <f>'C завтраками| Bed and breakfast'!#REF!*0.85</f>
        <v>#REF!</v>
      </c>
      <c r="AY8" s="42" t="e">
        <f>'C завтраками| Bed and breakfast'!#REF!*0.85</f>
        <v>#REF!</v>
      </c>
      <c r="AZ8" s="42" t="e">
        <f>'C завтраками| Bed and breakfast'!#REF!*0.85</f>
        <v>#REF!</v>
      </c>
    </row>
    <row r="9" spans="1:52" s="53" customFormat="1" x14ac:dyDescent="0.2">
      <c r="A9" s="42" t="s">
        <v>234</v>
      </c>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row>
    <row r="10" spans="1:52" s="53" customFormat="1" x14ac:dyDescent="0.2">
      <c r="A10" s="180">
        <v>1</v>
      </c>
      <c r="B10" s="42" t="e">
        <f>'C завтраками| Bed and breakfast'!#REF!*0.85</f>
        <v>#REF!</v>
      </c>
      <c r="C10" s="42" t="e">
        <f>'C завтраками| Bed and breakfast'!#REF!*0.85</f>
        <v>#REF!</v>
      </c>
      <c r="D10" s="42" t="e">
        <f>'C завтраками| Bed and breakfast'!#REF!*0.85</f>
        <v>#REF!</v>
      </c>
      <c r="E10" s="42" t="e">
        <f>'C завтраками| Bed and breakfast'!#REF!*0.85</f>
        <v>#REF!</v>
      </c>
      <c r="F10" s="42" t="e">
        <f>'C завтраками| Bed and breakfast'!#REF!*0.85</f>
        <v>#REF!</v>
      </c>
      <c r="G10" s="42" t="e">
        <f>'C завтраками| Bed and breakfast'!#REF!*0.85</f>
        <v>#REF!</v>
      </c>
      <c r="H10" s="42" t="e">
        <f>'C завтраками| Bed and breakfast'!#REF!*0.85</f>
        <v>#REF!</v>
      </c>
      <c r="I10" s="42" t="e">
        <f>'C завтраками| Bed and breakfast'!#REF!*0.85</f>
        <v>#REF!</v>
      </c>
      <c r="J10" s="42" t="e">
        <f>'C завтраками| Bed and breakfast'!#REF!*0.85</f>
        <v>#REF!</v>
      </c>
      <c r="K10" s="42" t="e">
        <f>'C завтраками| Bed and breakfast'!#REF!*0.85</f>
        <v>#REF!</v>
      </c>
      <c r="L10" s="42" t="e">
        <f>'C завтраками| Bed and breakfast'!#REF!*0.85</f>
        <v>#REF!</v>
      </c>
      <c r="M10" s="42" t="e">
        <f>'C завтраками| Bed and breakfast'!#REF!*0.85</f>
        <v>#REF!</v>
      </c>
      <c r="N10" s="42" t="e">
        <f>'C завтраками| Bed and breakfast'!#REF!*0.85</f>
        <v>#REF!</v>
      </c>
      <c r="O10" s="42" t="e">
        <f>'C завтраками| Bed and breakfast'!#REF!*0.85</f>
        <v>#REF!</v>
      </c>
      <c r="P10" s="42" t="e">
        <f>'C завтраками| Bed and breakfast'!#REF!*0.85</f>
        <v>#REF!</v>
      </c>
      <c r="Q10" s="42" t="e">
        <f>'C завтраками| Bed and breakfast'!#REF!*0.85</f>
        <v>#REF!</v>
      </c>
      <c r="R10" s="42" t="e">
        <f>'C завтраками| Bed and breakfast'!#REF!*0.85</f>
        <v>#REF!</v>
      </c>
      <c r="S10" s="42" t="e">
        <f>'C завтраками| Bed and breakfast'!#REF!*0.85</f>
        <v>#REF!</v>
      </c>
      <c r="T10" s="42" t="e">
        <f>'C завтраками| Bed and breakfast'!#REF!*0.85</f>
        <v>#REF!</v>
      </c>
      <c r="U10" s="42" t="e">
        <f>'C завтраками| Bed and breakfast'!#REF!*0.85</f>
        <v>#REF!</v>
      </c>
      <c r="V10" s="42" t="e">
        <f>'C завтраками| Bed and breakfast'!#REF!*0.85</f>
        <v>#REF!</v>
      </c>
      <c r="W10" s="42" t="e">
        <f>'C завтраками| Bed and breakfast'!#REF!*0.85</f>
        <v>#REF!</v>
      </c>
      <c r="X10" s="42" t="e">
        <f>'C завтраками| Bed and breakfast'!#REF!*0.85</f>
        <v>#REF!</v>
      </c>
      <c r="Y10" s="42" t="e">
        <f>'C завтраками| Bed and breakfast'!#REF!*0.85</f>
        <v>#REF!</v>
      </c>
      <c r="Z10" s="42" t="e">
        <f>'C завтраками| Bed and breakfast'!#REF!*0.85</f>
        <v>#REF!</v>
      </c>
      <c r="AA10" s="42" t="e">
        <f>'C завтраками| Bed and breakfast'!#REF!*0.85</f>
        <v>#REF!</v>
      </c>
      <c r="AB10" s="42" t="e">
        <f>'C завтраками| Bed and breakfast'!#REF!*0.85</f>
        <v>#REF!</v>
      </c>
      <c r="AC10" s="42" t="e">
        <f>'C завтраками| Bed and breakfast'!#REF!*0.85</f>
        <v>#REF!</v>
      </c>
      <c r="AD10" s="42" t="e">
        <f>'C завтраками| Bed and breakfast'!#REF!*0.85</f>
        <v>#REF!</v>
      </c>
      <c r="AE10" s="42" t="e">
        <f>'C завтраками| Bed and breakfast'!#REF!*0.85</f>
        <v>#REF!</v>
      </c>
      <c r="AF10" s="42" t="e">
        <f>'C завтраками| Bed and breakfast'!#REF!*0.85</f>
        <v>#REF!</v>
      </c>
      <c r="AG10" s="42" t="e">
        <f>'C завтраками| Bed and breakfast'!#REF!*0.85</f>
        <v>#REF!</v>
      </c>
      <c r="AH10" s="42" t="e">
        <f>'C завтраками| Bed and breakfast'!#REF!*0.85</f>
        <v>#REF!</v>
      </c>
      <c r="AI10" s="42" t="e">
        <f>'C завтраками| Bed and breakfast'!#REF!*0.85</f>
        <v>#REF!</v>
      </c>
      <c r="AJ10" s="42" t="e">
        <f>'C завтраками| Bed and breakfast'!#REF!*0.85</f>
        <v>#REF!</v>
      </c>
      <c r="AK10" s="42" t="e">
        <f>'C завтраками| Bed and breakfast'!#REF!*0.85</f>
        <v>#REF!</v>
      </c>
      <c r="AL10" s="42" t="e">
        <f>'C завтраками| Bed and breakfast'!#REF!*0.85</f>
        <v>#REF!</v>
      </c>
      <c r="AM10" s="42" t="e">
        <f>'C завтраками| Bed and breakfast'!#REF!*0.85</f>
        <v>#REF!</v>
      </c>
      <c r="AN10" s="42" t="e">
        <f>'C завтраками| Bed and breakfast'!#REF!*0.85</f>
        <v>#REF!</v>
      </c>
      <c r="AO10" s="42" t="e">
        <f>'C завтраками| Bed and breakfast'!#REF!*0.85</f>
        <v>#REF!</v>
      </c>
      <c r="AP10" s="42" t="e">
        <f>'C завтраками| Bed and breakfast'!#REF!*0.85</f>
        <v>#REF!</v>
      </c>
      <c r="AQ10" s="42" t="e">
        <f>'C завтраками| Bed and breakfast'!#REF!*0.85</f>
        <v>#REF!</v>
      </c>
      <c r="AR10" s="42" t="e">
        <f>'C завтраками| Bed and breakfast'!#REF!*0.85</f>
        <v>#REF!</v>
      </c>
      <c r="AS10" s="42" t="e">
        <f>'C завтраками| Bed and breakfast'!#REF!*0.85</f>
        <v>#REF!</v>
      </c>
      <c r="AT10" s="42" t="e">
        <f>'C завтраками| Bed and breakfast'!#REF!*0.85</f>
        <v>#REF!</v>
      </c>
      <c r="AU10" s="42" t="e">
        <f>'C завтраками| Bed and breakfast'!#REF!*0.85</f>
        <v>#REF!</v>
      </c>
      <c r="AV10" s="42" t="e">
        <f>'C завтраками| Bed and breakfast'!#REF!*0.85</f>
        <v>#REF!</v>
      </c>
      <c r="AW10" s="42" t="e">
        <f>'C завтраками| Bed and breakfast'!#REF!*0.85</f>
        <v>#REF!</v>
      </c>
      <c r="AX10" s="42" t="e">
        <f>'C завтраками| Bed and breakfast'!#REF!*0.85</f>
        <v>#REF!</v>
      </c>
      <c r="AY10" s="42" t="e">
        <f>'C завтраками| Bed and breakfast'!#REF!*0.85</f>
        <v>#REF!</v>
      </c>
      <c r="AZ10" s="42" t="e">
        <f>'C завтраками| Bed and breakfast'!#REF!*0.85</f>
        <v>#REF!</v>
      </c>
    </row>
    <row r="11" spans="1:52" s="53" customFormat="1" x14ac:dyDescent="0.2">
      <c r="A11" s="180">
        <v>2</v>
      </c>
      <c r="B11" s="42" t="e">
        <f>'C завтраками| Bed and breakfast'!#REF!*0.85</f>
        <v>#REF!</v>
      </c>
      <c r="C11" s="42" t="e">
        <f>'C завтраками| Bed and breakfast'!#REF!*0.85</f>
        <v>#REF!</v>
      </c>
      <c r="D11" s="42" t="e">
        <f>'C завтраками| Bed and breakfast'!#REF!*0.85</f>
        <v>#REF!</v>
      </c>
      <c r="E11" s="42" t="e">
        <f>'C завтраками| Bed and breakfast'!#REF!*0.85</f>
        <v>#REF!</v>
      </c>
      <c r="F11" s="42" t="e">
        <f>'C завтраками| Bed and breakfast'!#REF!*0.85</f>
        <v>#REF!</v>
      </c>
      <c r="G11" s="42" t="e">
        <f>'C завтраками| Bed and breakfast'!#REF!*0.85</f>
        <v>#REF!</v>
      </c>
      <c r="H11" s="42" t="e">
        <f>'C завтраками| Bed and breakfast'!#REF!*0.85</f>
        <v>#REF!</v>
      </c>
      <c r="I11" s="42" t="e">
        <f>'C завтраками| Bed and breakfast'!#REF!*0.85</f>
        <v>#REF!</v>
      </c>
      <c r="J11" s="42" t="e">
        <f>'C завтраками| Bed and breakfast'!#REF!*0.85</f>
        <v>#REF!</v>
      </c>
      <c r="K11" s="42" t="e">
        <f>'C завтраками| Bed and breakfast'!#REF!*0.85</f>
        <v>#REF!</v>
      </c>
      <c r="L11" s="42" t="e">
        <f>'C завтраками| Bed and breakfast'!#REF!*0.85</f>
        <v>#REF!</v>
      </c>
      <c r="M11" s="42" t="e">
        <f>'C завтраками| Bed and breakfast'!#REF!*0.85</f>
        <v>#REF!</v>
      </c>
      <c r="N11" s="42" t="e">
        <f>'C завтраками| Bed and breakfast'!#REF!*0.85</f>
        <v>#REF!</v>
      </c>
      <c r="O11" s="42" t="e">
        <f>'C завтраками| Bed and breakfast'!#REF!*0.85</f>
        <v>#REF!</v>
      </c>
      <c r="P11" s="42" t="e">
        <f>'C завтраками| Bed and breakfast'!#REF!*0.85</f>
        <v>#REF!</v>
      </c>
      <c r="Q11" s="42" t="e">
        <f>'C завтраками| Bed and breakfast'!#REF!*0.85</f>
        <v>#REF!</v>
      </c>
      <c r="R11" s="42" t="e">
        <f>'C завтраками| Bed and breakfast'!#REF!*0.85</f>
        <v>#REF!</v>
      </c>
      <c r="S11" s="42" t="e">
        <f>'C завтраками| Bed and breakfast'!#REF!*0.85</f>
        <v>#REF!</v>
      </c>
      <c r="T11" s="42" t="e">
        <f>'C завтраками| Bed and breakfast'!#REF!*0.85</f>
        <v>#REF!</v>
      </c>
      <c r="U11" s="42" t="e">
        <f>'C завтраками| Bed and breakfast'!#REF!*0.85</f>
        <v>#REF!</v>
      </c>
      <c r="V11" s="42" t="e">
        <f>'C завтраками| Bed and breakfast'!#REF!*0.85</f>
        <v>#REF!</v>
      </c>
      <c r="W11" s="42" t="e">
        <f>'C завтраками| Bed and breakfast'!#REF!*0.85</f>
        <v>#REF!</v>
      </c>
      <c r="X11" s="42" t="e">
        <f>'C завтраками| Bed and breakfast'!#REF!*0.85</f>
        <v>#REF!</v>
      </c>
      <c r="Y11" s="42" t="e">
        <f>'C завтраками| Bed and breakfast'!#REF!*0.85</f>
        <v>#REF!</v>
      </c>
      <c r="Z11" s="42" t="e">
        <f>'C завтраками| Bed and breakfast'!#REF!*0.85</f>
        <v>#REF!</v>
      </c>
      <c r="AA11" s="42" t="e">
        <f>'C завтраками| Bed and breakfast'!#REF!*0.85</f>
        <v>#REF!</v>
      </c>
      <c r="AB11" s="42" t="e">
        <f>'C завтраками| Bed and breakfast'!#REF!*0.85</f>
        <v>#REF!</v>
      </c>
      <c r="AC11" s="42" t="e">
        <f>'C завтраками| Bed and breakfast'!#REF!*0.85</f>
        <v>#REF!</v>
      </c>
      <c r="AD11" s="42" t="e">
        <f>'C завтраками| Bed and breakfast'!#REF!*0.85</f>
        <v>#REF!</v>
      </c>
      <c r="AE11" s="42" t="e">
        <f>'C завтраками| Bed and breakfast'!#REF!*0.85</f>
        <v>#REF!</v>
      </c>
      <c r="AF11" s="42" t="e">
        <f>'C завтраками| Bed and breakfast'!#REF!*0.85</f>
        <v>#REF!</v>
      </c>
      <c r="AG11" s="42" t="e">
        <f>'C завтраками| Bed and breakfast'!#REF!*0.85</f>
        <v>#REF!</v>
      </c>
      <c r="AH11" s="42" t="e">
        <f>'C завтраками| Bed and breakfast'!#REF!*0.85</f>
        <v>#REF!</v>
      </c>
      <c r="AI11" s="42" t="e">
        <f>'C завтраками| Bed and breakfast'!#REF!*0.85</f>
        <v>#REF!</v>
      </c>
      <c r="AJ11" s="42" t="e">
        <f>'C завтраками| Bed and breakfast'!#REF!*0.85</f>
        <v>#REF!</v>
      </c>
      <c r="AK11" s="42" t="e">
        <f>'C завтраками| Bed and breakfast'!#REF!*0.85</f>
        <v>#REF!</v>
      </c>
      <c r="AL11" s="42" t="e">
        <f>'C завтраками| Bed and breakfast'!#REF!*0.85</f>
        <v>#REF!</v>
      </c>
      <c r="AM11" s="42" t="e">
        <f>'C завтраками| Bed and breakfast'!#REF!*0.85</f>
        <v>#REF!</v>
      </c>
      <c r="AN11" s="42" t="e">
        <f>'C завтраками| Bed and breakfast'!#REF!*0.85</f>
        <v>#REF!</v>
      </c>
      <c r="AO11" s="42" t="e">
        <f>'C завтраками| Bed and breakfast'!#REF!*0.85</f>
        <v>#REF!</v>
      </c>
      <c r="AP11" s="42" t="e">
        <f>'C завтраками| Bed and breakfast'!#REF!*0.85</f>
        <v>#REF!</v>
      </c>
      <c r="AQ11" s="42" t="e">
        <f>'C завтраками| Bed and breakfast'!#REF!*0.85</f>
        <v>#REF!</v>
      </c>
      <c r="AR11" s="42" t="e">
        <f>'C завтраками| Bed and breakfast'!#REF!*0.85</f>
        <v>#REF!</v>
      </c>
      <c r="AS11" s="42" t="e">
        <f>'C завтраками| Bed and breakfast'!#REF!*0.85</f>
        <v>#REF!</v>
      </c>
      <c r="AT11" s="42" t="e">
        <f>'C завтраками| Bed and breakfast'!#REF!*0.85</f>
        <v>#REF!</v>
      </c>
      <c r="AU11" s="42" t="e">
        <f>'C завтраками| Bed and breakfast'!#REF!*0.85</f>
        <v>#REF!</v>
      </c>
      <c r="AV11" s="42" t="e">
        <f>'C завтраками| Bed and breakfast'!#REF!*0.85</f>
        <v>#REF!</v>
      </c>
      <c r="AW11" s="42" t="e">
        <f>'C завтраками| Bed and breakfast'!#REF!*0.85</f>
        <v>#REF!</v>
      </c>
      <c r="AX11" s="42" t="e">
        <f>'C завтраками| Bed and breakfast'!#REF!*0.85</f>
        <v>#REF!</v>
      </c>
      <c r="AY11" s="42" t="e">
        <f>'C завтраками| Bed and breakfast'!#REF!*0.85</f>
        <v>#REF!</v>
      </c>
      <c r="AZ11" s="42" t="e">
        <f>'C завтраками| Bed and breakfast'!#REF!*0.85</f>
        <v>#REF!</v>
      </c>
    </row>
    <row r="12" spans="1:52" s="53" customFormat="1" x14ac:dyDescent="0.2">
      <c r="A12" s="42" t="s">
        <v>84</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row>
    <row r="13" spans="1:52" s="53" customFormat="1" x14ac:dyDescent="0.2">
      <c r="A13" s="88">
        <f>A7</f>
        <v>1</v>
      </c>
      <c r="B13" s="42" t="e">
        <f>'C завтраками| Bed and breakfast'!#REF!*0.85</f>
        <v>#REF!</v>
      </c>
      <c r="C13" s="42" t="e">
        <f>'C завтраками| Bed and breakfast'!#REF!*0.85</f>
        <v>#REF!</v>
      </c>
      <c r="D13" s="42" t="e">
        <f>'C завтраками| Bed and breakfast'!#REF!*0.85</f>
        <v>#REF!</v>
      </c>
      <c r="E13" s="42" t="e">
        <f>'C завтраками| Bed and breakfast'!#REF!*0.85</f>
        <v>#REF!</v>
      </c>
      <c r="F13" s="42" t="e">
        <f>'C завтраками| Bed and breakfast'!#REF!*0.85</f>
        <v>#REF!</v>
      </c>
      <c r="G13" s="42" t="e">
        <f>'C завтраками| Bed and breakfast'!#REF!*0.85</f>
        <v>#REF!</v>
      </c>
      <c r="H13" s="42" t="e">
        <f>'C завтраками| Bed and breakfast'!#REF!*0.85</f>
        <v>#REF!</v>
      </c>
      <c r="I13" s="42" t="e">
        <f>'C завтраками| Bed and breakfast'!#REF!*0.85</f>
        <v>#REF!</v>
      </c>
      <c r="J13" s="42" t="e">
        <f>'C завтраками| Bed and breakfast'!#REF!*0.85</f>
        <v>#REF!</v>
      </c>
      <c r="K13" s="42" t="e">
        <f>'C завтраками| Bed and breakfast'!#REF!*0.85</f>
        <v>#REF!</v>
      </c>
      <c r="L13" s="42" t="e">
        <f>'C завтраками| Bed and breakfast'!#REF!*0.85</f>
        <v>#REF!</v>
      </c>
      <c r="M13" s="42" t="e">
        <f>'C завтраками| Bed and breakfast'!#REF!*0.85</f>
        <v>#REF!</v>
      </c>
      <c r="N13" s="42" t="e">
        <f>'C завтраками| Bed and breakfast'!#REF!*0.85</f>
        <v>#REF!</v>
      </c>
      <c r="O13" s="42" t="e">
        <f>'C завтраками| Bed and breakfast'!#REF!*0.85</f>
        <v>#REF!</v>
      </c>
      <c r="P13" s="42" t="e">
        <f>'C завтраками| Bed and breakfast'!#REF!*0.85</f>
        <v>#REF!</v>
      </c>
      <c r="Q13" s="42" t="e">
        <f>'C завтраками| Bed and breakfast'!#REF!*0.85</f>
        <v>#REF!</v>
      </c>
      <c r="R13" s="42" t="e">
        <f>'C завтраками| Bed and breakfast'!#REF!*0.85</f>
        <v>#REF!</v>
      </c>
      <c r="S13" s="42" t="e">
        <f>'C завтраками| Bed and breakfast'!#REF!*0.85</f>
        <v>#REF!</v>
      </c>
      <c r="T13" s="42" t="e">
        <f>'C завтраками| Bed and breakfast'!#REF!*0.85</f>
        <v>#REF!</v>
      </c>
      <c r="U13" s="42" t="e">
        <f>'C завтраками| Bed and breakfast'!#REF!*0.85</f>
        <v>#REF!</v>
      </c>
      <c r="V13" s="42" t="e">
        <f>'C завтраками| Bed and breakfast'!#REF!*0.85</f>
        <v>#REF!</v>
      </c>
      <c r="W13" s="42" t="e">
        <f>'C завтраками| Bed and breakfast'!#REF!*0.85</f>
        <v>#REF!</v>
      </c>
      <c r="X13" s="42" t="e">
        <f>'C завтраками| Bed and breakfast'!#REF!*0.85</f>
        <v>#REF!</v>
      </c>
      <c r="Y13" s="42" t="e">
        <f>'C завтраками| Bed and breakfast'!#REF!*0.85</f>
        <v>#REF!</v>
      </c>
      <c r="Z13" s="42" t="e">
        <f>'C завтраками| Bed and breakfast'!#REF!*0.85</f>
        <v>#REF!</v>
      </c>
      <c r="AA13" s="42" t="e">
        <f>'C завтраками| Bed and breakfast'!#REF!*0.85</f>
        <v>#REF!</v>
      </c>
      <c r="AB13" s="42" t="e">
        <f>'C завтраками| Bed and breakfast'!#REF!*0.85</f>
        <v>#REF!</v>
      </c>
      <c r="AC13" s="42" t="e">
        <f>'C завтраками| Bed and breakfast'!#REF!*0.85</f>
        <v>#REF!</v>
      </c>
      <c r="AD13" s="42" t="e">
        <f>'C завтраками| Bed and breakfast'!#REF!*0.85</f>
        <v>#REF!</v>
      </c>
      <c r="AE13" s="42" t="e">
        <f>'C завтраками| Bed and breakfast'!#REF!*0.85</f>
        <v>#REF!</v>
      </c>
      <c r="AF13" s="42" t="e">
        <f>'C завтраками| Bed and breakfast'!#REF!*0.85</f>
        <v>#REF!</v>
      </c>
      <c r="AG13" s="42" t="e">
        <f>'C завтраками| Bed and breakfast'!#REF!*0.85</f>
        <v>#REF!</v>
      </c>
      <c r="AH13" s="42" t="e">
        <f>'C завтраками| Bed and breakfast'!#REF!*0.85</f>
        <v>#REF!</v>
      </c>
      <c r="AI13" s="42" t="e">
        <f>'C завтраками| Bed and breakfast'!#REF!*0.85</f>
        <v>#REF!</v>
      </c>
      <c r="AJ13" s="42" t="e">
        <f>'C завтраками| Bed and breakfast'!#REF!*0.85</f>
        <v>#REF!</v>
      </c>
      <c r="AK13" s="42" t="e">
        <f>'C завтраками| Bed and breakfast'!#REF!*0.85</f>
        <v>#REF!</v>
      </c>
      <c r="AL13" s="42" t="e">
        <f>'C завтраками| Bed and breakfast'!#REF!*0.85</f>
        <v>#REF!</v>
      </c>
      <c r="AM13" s="42" t="e">
        <f>'C завтраками| Bed and breakfast'!#REF!*0.85</f>
        <v>#REF!</v>
      </c>
      <c r="AN13" s="42" t="e">
        <f>'C завтраками| Bed and breakfast'!#REF!*0.85</f>
        <v>#REF!</v>
      </c>
      <c r="AO13" s="42" t="e">
        <f>'C завтраками| Bed and breakfast'!#REF!*0.85</f>
        <v>#REF!</v>
      </c>
      <c r="AP13" s="42" t="e">
        <f>'C завтраками| Bed and breakfast'!#REF!*0.85</f>
        <v>#REF!</v>
      </c>
      <c r="AQ13" s="42" t="e">
        <f>'C завтраками| Bed and breakfast'!#REF!*0.85</f>
        <v>#REF!</v>
      </c>
      <c r="AR13" s="42" t="e">
        <f>'C завтраками| Bed and breakfast'!#REF!*0.85</f>
        <v>#REF!</v>
      </c>
      <c r="AS13" s="42" t="e">
        <f>'C завтраками| Bed and breakfast'!#REF!*0.85</f>
        <v>#REF!</v>
      </c>
      <c r="AT13" s="42" t="e">
        <f>'C завтраками| Bed and breakfast'!#REF!*0.85</f>
        <v>#REF!</v>
      </c>
      <c r="AU13" s="42" t="e">
        <f>'C завтраками| Bed and breakfast'!#REF!*0.85</f>
        <v>#REF!</v>
      </c>
      <c r="AV13" s="42" t="e">
        <f>'C завтраками| Bed and breakfast'!#REF!*0.85</f>
        <v>#REF!</v>
      </c>
      <c r="AW13" s="42" t="e">
        <f>'C завтраками| Bed and breakfast'!#REF!*0.85</f>
        <v>#REF!</v>
      </c>
      <c r="AX13" s="42" t="e">
        <f>'C завтраками| Bed and breakfast'!#REF!*0.85</f>
        <v>#REF!</v>
      </c>
      <c r="AY13" s="42" t="e">
        <f>'C завтраками| Bed and breakfast'!#REF!*0.85</f>
        <v>#REF!</v>
      </c>
      <c r="AZ13" s="42" t="e">
        <f>'C завтраками| Bed and breakfast'!#REF!*0.85</f>
        <v>#REF!</v>
      </c>
    </row>
    <row r="14" spans="1:52" s="53" customFormat="1" x14ac:dyDescent="0.2">
      <c r="A14" s="88">
        <f>A8</f>
        <v>2</v>
      </c>
      <c r="B14" s="42" t="e">
        <f>'C завтраками| Bed and breakfast'!#REF!*0.85</f>
        <v>#REF!</v>
      </c>
      <c r="C14" s="42" t="e">
        <f>'C завтраками| Bed and breakfast'!#REF!*0.85</f>
        <v>#REF!</v>
      </c>
      <c r="D14" s="42" t="e">
        <f>'C завтраками| Bed and breakfast'!#REF!*0.85</f>
        <v>#REF!</v>
      </c>
      <c r="E14" s="42" t="e">
        <f>'C завтраками| Bed and breakfast'!#REF!*0.85</f>
        <v>#REF!</v>
      </c>
      <c r="F14" s="42" t="e">
        <f>'C завтраками| Bed and breakfast'!#REF!*0.85</f>
        <v>#REF!</v>
      </c>
      <c r="G14" s="42" t="e">
        <f>'C завтраками| Bed and breakfast'!#REF!*0.85</f>
        <v>#REF!</v>
      </c>
      <c r="H14" s="42" t="e">
        <f>'C завтраками| Bed and breakfast'!#REF!*0.85</f>
        <v>#REF!</v>
      </c>
      <c r="I14" s="42" t="e">
        <f>'C завтраками| Bed and breakfast'!#REF!*0.85</f>
        <v>#REF!</v>
      </c>
      <c r="J14" s="42" t="e">
        <f>'C завтраками| Bed and breakfast'!#REF!*0.85</f>
        <v>#REF!</v>
      </c>
      <c r="K14" s="42" t="e">
        <f>'C завтраками| Bed and breakfast'!#REF!*0.85</f>
        <v>#REF!</v>
      </c>
      <c r="L14" s="42" t="e">
        <f>'C завтраками| Bed and breakfast'!#REF!*0.85</f>
        <v>#REF!</v>
      </c>
      <c r="M14" s="42" t="e">
        <f>'C завтраками| Bed and breakfast'!#REF!*0.85</f>
        <v>#REF!</v>
      </c>
      <c r="N14" s="42" t="e">
        <f>'C завтраками| Bed and breakfast'!#REF!*0.85</f>
        <v>#REF!</v>
      </c>
      <c r="O14" s="42" t="e">
        <f>'C завтраками| Bed and breakfast'!#REF!*0.85</f>
        <v>#REF!</v>
      </c>
      <c r="P14" s="42" t="e">
        <f>'C завтраками| Bed and breakfast'!#REF!*0.85</f>
        <v>#REF!</v>
      </c>
      <c r="Q14" s="42" t="e">
        <f>'C завтраками| Bed and breakfast'!#REF!*0.85</f>
        <v>#REF!</v>
      </c>
      <c r="R14" s="42" t="e">
        <f>'C завтраками| Bed and breakfast'!#REF!*0.85</f>
        <v>#REF!</v>
      </c>
      <c r="S14" s="42" t="e">
        <f>'C завтраками| Bed and breakfast'!#REF!*0.85</f>
        <v>#REF!</v>
      </c>
      <c r="T14" s="42" t="e">
        <f>'C завтраками| Bed and breakfast'!#REF!*0.85</f>
        <v>#REF!</v>
      </c>
      <c r="U14" s="42" t="e">
        <f>'C завтраками| Bed and breakfast'!#REF!*0.85</f>
        <v>#REF!</v>
      </c>
      <c r="V14" s="42" t="e">
        <f>'C завтраками| Bed and breakfast'!#REF!*0.85</f>
        <v>#REF!</v>
      </c>
      <c r="W14" s="42" t="e">
        <f>'C завтраками| Bed and breakfast'!#REF!*0.85</f>
        <v>#REF!</v>
      </c>
      <c r="X14" s="42" t="e">
        <f>'C завтраками| Bed and breakfast'!#REF!*0.85</f>
        <v>#REF!</v>
      </c>
      <c r="Y14" s="42" t="e">
        <f>'C завтраками| Bed and breakfast'!#REF!*0.85</f>
        <v>#REF!</v>
      </c>
      <c r="Z14" s="42" t="e">
        <f>'C завтраками| Bed and breakfast'!#REF!*0.85</f>
        <v>#REF!</v>
      </c>
      <c r="AA14" s="42" t="e">
        <f>'C завтраками| Bed and breakfast'!#REF!*0.85</f>
        <v>#REF!</v>
      </c>
      <c r="AB14" s="42" t="e">
        <f>'C завтраками| Bed and breakfast'!#REF!*0.85</f>
        <v>#REF!</v>
      </c>
      <c r="AC14" s="42" t="e">
        <f>'C завтраками| Bed and breakfast'!#REF!*0.85</f>
        <v>#REF!</v>
      </c>
      <c r="AD14" s="42" t="e">
        <f>'C завтраками| Bed and breakfast'!#REF!*0.85</f>
        <v>#REF!</v>
      </c>
      <c r="AE14" s="42" t="e">
        <f>'C завтраками| Bed and breakfast'!#REF!*0.85</f>
        <v>#REF!</v>
      </c>
      <c r="AF14" s="42" t="e">
        <f>'C завтраками| Bed and breakfast'!#REF!*0.85</f>
        <v>#REF!</v>
      </c>
      <c r="AG14" s="42" t="e">
        <f>'C завтраками| Bed and breakfast'!#REF!*0.85</f>
        <v>#REF!</v>
      </c>
      <c r="AH14" s="42" t="e">
        <f>'C завтраками| Bed and breakfast'!#REF!*0.85</f>
        <v>#REF!</v>
      </c>
      <c r="AI14" s="42" t="e">
        <f>'C завтраками| Bed and breakfast'!#REF!*0.85</f>
        <v>#REF!</v>
      </c>
      <c r="AJ14" s="42" t="e">
        <f>'C завтраками| Bed and breakfast'!#REF!*0.85</f>
        <v>#REF!</v>
      </c>
      <c r="AK14" s="42" t="e">
        <f>'C завтраками| Bed and breakfast'!#REF!*0.85</f>
        <v>#REF!</v>
      </c>
      <c r="AL14" s="42" t="e">
        <f>'C завтраками| Bed and breakfast'!#REF!*0.85</f>
        <v>#REF!</v>
      </c>
      <c r="AM14" s="42" t="e">
        <f>'C завтраками| Bed and breakfast'!#REF!*0.85</f>
        <v>#REF!</v>
      </c>
      <c r="AN14" s="42" t="e">
        <f>'C завтраками| Bed and breakfast'!#REF!*0.85</f>
        <v>#REF!</v>
      </c>
      <c r="AO14" s="42" t="e">
        <f>'C завтраками| Bed and breakfast'!#REF!*0.85</f>
        <v>#REF!</v>
      </c>
      <c r="AP14" s="42" t="e">
        <f>'C завтраками| Bed and breakfast'!#REF!*0.85</f>
        <v>#REF!</v>
      </c>
      <c r="AQ14" s="42" t="e">
        <f>'C завтраками| Bed and breakfast'!#REF!*0.85</f>
        <v>#REF!</v>
      </c>
      <c r="AR14" s="42" t="e">
        <f>'C завтраками| Bed and breakfast'!#REF!*0.85</f>
        <v>#REF!</v>
      </c>
      <c r="AS14" s="42" t="e">
        <f>'C завтраками| Bed and breakfast'!#REF!*0.85</f>
        <v>#REF!</v>
      </c>
      <c r="AT14" s="42" t="e">
        <f>'C завтраками| Bed and breakfast'!#REF!*0.85</f>
        <v>#REF!</v>
      </c>
      <c r="AU14" s="42" t="e">
        <f>'C завтраками| Bed and breakfast'!#REF!*0.85</f>
        <v>#REF!</v>
      </c>
      <c r="AV14" s="42" t="e">
        <f>'C завтраками| Bed and breakfast'!#REF!*0.85</f>
        <v>#REF!</v>
      </c>
      <c r="AW14" s="42" t="e">
        <f>'C завтраками| Bed and breakfast'!#REF!*0.85</f>
        <v>#REF!</v>
      </c>
      <c r="AX14" s="42" t="e">
        <f>'C завтраками| Bed and breakfast'!#REF!*0.85</f>
        <v>#REF!</v>
      </c>
      <c r="AY14" s="42" t="e">
        <f>'C завтраками| Bed and breakfast'!#REF!*0.85</f>
        <v>#REF!</v>
      </c>
      <c r="AZ14" s="42" t="e">
        <f>'C завтраками| Bed and breakfast'!#REF!*0.85</f>
        <v>#REF!</v>
      </c>
    </row>
    <row r="15" spans="1:52" s="53" customFormat="1" x14ac:dyDescent="0.2">
      <c r="A15" s="42" t="s">
        <v>85</v>
      </c>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row>
    <row r="16" spans="1:52" s="53" customFormat="1" x14ac:dyDescent="0.2">
      <c r="A16" s="88">
        <f>A7</f>
        <v>1</v>
      </c>
      <c r="B16" s="42" t="e">
        <f>'C завтраками| Bed and breakfast'!#REF!*0.85</f>
        <v>#REF!</v>
      </c>
      <c r="C16" s="42" t="e">
        <f>'C завтраками| Bed and breakfast'!#REF!*0.85</f>
        <v>#REF!</v>
      </c>
      <c r="D16" s="42" t="e">
        <f>'C завтраками| Bed and breakfast'!#REF!*0.85</f>
        <v>#REF!</v>
      </c>
      <c r="E16" s="42" t="e">
        <f>'C завтраками| Bed and breakfast'!#REF!*0.85</f>
        <v>#REF!</v>
      </c>
      <c r="F16" s="42" t="e">
        <f>'C завтраками| Bed and breakfast'!#REF!*0.85</f>
        <v>#REF!</v>
      </c>
      <c r="G16" s="42" t="e">
        <f>'C завтраками| Bed and breakfast'!#REF!*0.85</f>
        <v>#REF!</v>
      </c>
      <c r="H16" s="42" t="e">
        <f>'C завтраками| Bed and breakfast'!#REF!*0.85</f>
        <v>#REF!</v>
      </c>
      <c r="I16" s="42" t="e">
        <f>'C завтраками| Bed and breakfast'!#REF!*0.85</f>
        <v>#REF!</v>
      </c>
      <c r="J16" s="42" t="e">
        <f>'C завтраками| Bed and breakfast'!#REF!*0.85</f>
        <v>#REF!</v>
      </c>
      <c r="K16" s="42" t="e">
        <f>'C завтраками| Bed and breakfast'!#REF!*0.85</f>
        <v>#REF!</v>
      </c>
      <c r="L16" s="42" t="e">
        <f>'C завтраками| Bed and breakfast'!#REF!*0.85</f>
        <v>#REF!</v>
      </c>
      <c r="M16" s="42" t="e">
        <f>'C завтраками| Bed and breakfast'!#REF!*0.85</f>
        <v>#REF!</v>
      </c>
      <c r="N16" s="42" t="e">
        <f>'C завтраками| Bed and breakfast'!#REF!*0.85</f>
        <v>#REF!</v>
      </c>
      <c r="O16" s="42" t="e">
        <f>'C завтраками| Bed and breakfast'!#REF!*0.85</f>
        <v>#REF!</v>
      </c>
      <c r="P16" s="42" t="e">
        <f>'C завтраками| Bed and breakfast'!#REF!*0.85</f>
        <v>#REF!</v>
      </c>
      <c r="Q16" s="42" t="e">
        <f>'C завтраками| Bed and breakfast'!#REF!*0.85</f>
        <v>#REF!</v>
      </c>
      <c r="R16" s="42" t="e">
        <f>'C завтраками| Bed and breakfast'!#REF!*0.85</f>
        <v>#REF!</v>
      </c>
      <c r="S16" s="42" t="e">
        <f>'C завтраками| Bed and breakfast'!#REF!*0.85</f>
        <v>#REF!</v>
      </c>
      <c r="T16" s="42" t="e">
        <f>'C завтраками| Bed and breakfast'!#REF!*0.85</f>
        <v>#REF!</v>
      </c>
      <c r="U16" s="42" t="e">
        <f>'C завтраками| Bed and breakfast'!#REF!*0.85</f>
        <v>#REF!</v>
      </c>
      <c r="V16" s="42" t="e">
        <f>'C завтраками| Bed and breakfast'!#REF!*0.85</f>
        <v>#REF!</v>
      </c>
      <c r="W16" s="42" t="e">
        <f>'C завтраками| Bed and breakfast'!#REF!*0.85</f>
        <v>#REF!</v>
      </c>
      <c r="X16" s="42" t="e">
        <f>'C завтраками| Bed and breakfast'!#REF!*0.85</f>
        <v>#REF!</v>
      </c>
      <c r="Y16" s="42" t="e">
        <f>'C завтраками| Bed and breakfast'!#REF!*0.85</f>
        <v>#REF!</v>
      </c>
      <c r="Z16" s="42" t="e">
        <f>'C завтраками| Bed and breakfast'!#REF!*0.85</f>
        <v>#REF!</v>
      </c>
      <c r="AA16" s="42" t="e">
        <f>'C завтраками| Bed and breakfast'!#REF!*0.85</f>
        <v>#REF!</v>
      </c>
      <c r="AB16" s="42" t="e">
        <f>'C завтраками| Bed and breakfast'!#REF!*0.85</f>
        <v>#REF!</v>
      </c>
      <c r="AC16" s="42" t="e">
        <f>'C завтраками| Bed and breakfast'!#REF!*0.85</f>
        <v>#REF!</v>
      </c>
      <c r="AD16" s="42" t="e">
        <f>'C завтраками| Bed and breakfast'!#REF!*0.85</f>
        <v>#REF!</v>
      </c>
      <c r="AE16" s="42" t="e">
        <f>'C завтраками| Bed and breakfast'!#REF!*0.85</f>
        <v>#REF!</v>
      </c>
      <c r="AF16" s="42" t="e">
        <f>'C завтраками| Bed and breakfast'!#REF!*0.85</f>
        <v>#REF!</v>
      </c>
      <c r="AG16" s="42" t="e">
        <f>'C завтраками| Bed and breakfast'!#REF!*0.85</f>
        <v>#REF!</v>
      </c>
      <c r="AH16" s="42" t="e">
        <f>'C завтраками| Bed and breakfast'!#REF!*0.85</f>
        <v>#REF!</v>
      </c>
      <c r="AI16" s="42" t="e">
        <f>'C завтраками| Bed and breakfast'!#REF!*0.85</f>
        <v>#REF!</v>
      </c>
      <c r="AJ16" s="42" t="e">
        <f>'C завтраками| Bed and breakfast'!#REF!*0.85</f>
        <v>#REF!</v>
      </c>
      <c r="AK16" s="42" t="e">
        <f>'C завтраками| Bed and breakfast'!#REF!*0.85</f>
        <v>#REF!</v>
      </c>
      <c r="AL16" s="42" t="e">
        <f>'C завтраками| Bed and breakfast'!#REF!*0.85</f>
        <v>#REF!</v>
      </c>
      <c r="AM16" s="42" t="e">
        <f>'C завтраками| Bed and breakfast'!#REF!*0.85</f>
        <v>#REF!</v>
      </c>
      <c r="AN16" s="42" t="e">
        <f>'C завтраками| Bed and breakfast'!#REF!*0.85</f>
        <v>#REF!</v>
      </c>
      <c r="AO16" s="42" t="e">
        <f>'C завтраками| Bed and breakfast'!#REF!*0.85</f>
        <v>#REF!</v>
      </c>
      <c r="AP16" s="42" t="e">
        <f>'C завтраками| Bed and breakfast'!#REF!*0.85</f>
        <v>#REF!</v>
      </c>
      <c r="AQ16" s="42" t="e">
        <f>'C завтраками| Bed and breakfast'!#REF!*0.85</f>
        <v>#REF!</v>
      </c>
      <c r="AR16" s="42" t="e">
        <f>'C завтраками| Bed and breakfast'!#REF!*0.85</f>
        <v>#REF!</v>
      </c>
      <c r="AS16" s="42" t="e">
        <f>'C завтраками| Bed and breakfast'!#REF!*0.85</f>
        <v>#REF!</v>
      </c>
      <c r="AT16" s="42" t="e">
        <f>'C завтраками| Bed and breakfast'!#REF!*0.85</f>
        <v>#REF!</v>
      </c>
      <c r="AU16" s="42" t="e">
        <f>'C завтраками| Bed and breakfast'!#REF!*0.85</f>
        <v>#REF!</v>
      </c>
      <c r="AV16" s="42" t="e">
        <f>'C завтраками| Bed and breakfast'!#REF!*0.85</f>
        <v>#REF!</v>
      </c>
      <c r="AW16" s="42" t="e">
        <f>'C завтраками| Bed and breakfast'!#REF!*0.85</f>
        <v>#REF!</v>
      </c>
      <c r="AX16" s="42" t="e">
        <f>'C завтраками| Bed and breakfast'!#REF!*0.85</f>
        <v>#REF!</v>
      </c>
      <c r="AY16" s="42" t="e">
        <f>'C завтраками| Bed and breakfast'!#REF!*0.85</f>
        <v>#REF!</v>
      </c>
      <c r="AZ16" s="42" t="e">
        <f>'C завтраками| Bed and breakfast'!#REF!*0.85</f>
        <v>#REF!</v>
      </c>
    </row>
    <row r="17" spans="1:52" s="53" customFormat="1" x14ac:dyDescent="0.2">
      <c r="A17" s="88">
        <f>A8</f>
        <v>2</v>
      </c>
      <c r="B17" s="42" t="e">
        <f>'C завтраками| Bed and breakfast'!#REF!*0.85</f>
        <v>#REF!</v>
      </c>
      <c r="C17" s="42" t="e">
        <f>'C завтраками| Bed and breakfast'!#REF!*0.85</f>
        <v>#REF!</v>
      </c>
      <c r="D17" s="42" t="e">
        <f>'C завтраками| Bed and breakfast'!#REF!*0.85</f>
        <v>#REF!</v>
      </c>
      <c r="E17" s="42" t="e">
        <f>'C завтраками| Bed and breakfast'!#REF!*0.85</f>
        <v>#REF!</v>
      </c>
      <c r="F17" s="42" t="e">
        <f>'C завтраками| Bed and breakfast'!#REF!*0.85</f>
        <v>#REF!</v>
      </c>
      <c r="G17" s="42" t="e">
        <f>'C завтраками| Bed and breakfast'!#REF!*0.85</f>
        <v>#REF!</v>
      </c>
      <c r="H17" s="42" t="e">
        <f>'C завтраками| Bed and breakfast'!#REF!*0.85</f>
        <v>#REF!</v>
      </c>
      <c r="I17" s="42" t="e">
        <f>'C завтраками| Bed and breakfast'!#REF!*0.85</f>
        <v>#REF!</v>
      </c>
      <c r="J17" s="42" t="e">
        <f>'C завтраками| Bed and breakfast'!#REF!*0.85</f>
        <v>#REF!</v>
      </c>
      <c r="K17" s="42" t="e">
        <f>'C завтраками| Bed and breakfast'!#REF!*0.85</f>
        <v>#REF!</v>
      </c>
      <c r="L17" s="42" t="e">
        <f>'C завтраками| Bed and breakfast'!#REF!*0.85</f>
        <v>#REF!</v>
      </c>
      <c r="M17" s="42" t="e">
        <f>'C завтраками| Bed and breakfast'!#REF!*0.85</f>
        <v>#REF!</v>
      </c>
      <c r="N17" s="42" t="e">
        <f>'C завтраками| Bed and breakfast'!#REF!*0.85</f>
        <v>#REF!</v>
      </c>
      <c r="O17" s="42" t="e">
        <f>'C завтраками| Bed and breakfast'!#REF!*0.85</f>
        <v>#REF!</v>
      </c>
      <c r="P17" s="42" t="e">
        <f>'C завтраками| Bed and breakfast'!#REF!*0.85</f>
        <v>#REF!</v>
      </c>
      <c r="Q17" s="42" t="e">
        <f>'C завтраками| Bed and breakfast'!#REF!*0.85</f>
        <v>#REF!</v>
      </c>
      <c r="R17" s="42" t="e">
        <f>'C завтраками| Bed and breakfast'!#REF!*0.85</f>
        <v>#REF!</v>
      </c>
      <c r="S17" s="42" t="e">
        <f>'C завтраками| Bed and breakfast'!#REF!*0.85</f>
        <v>#REF!</v>
      </c>
      <c r="T17" s="42" t="e">
        <f>'C завтраками| Bed and breakfast'!#REF!*0.85</f>
        <v>#REF!</v>
      </c>
      <c r="U17" s="42" t="e">
        <f>'C завтраками| Bed and breakfast'!#REF!*0.85</f>
        <v>#REF!</v>
      </c>
      <c r="V17" s="42" t="e">
        <f>'C завтраками| Bed and breakfast'!#REF!*0.85</f>
        <v>#REF!</v>
      </c>
      <c r="W17" s="42" t="e">
        <f>'C завтраками| Bed and breakfast'!#REF!*0.85</f>
        <v>#REF!</v>
      </c>
      <c r="X17" s="42" t="e">
        <f>'C завтраками| Bed and breakfast'!#REF!*0.85</f>
        <v>#REF!</v>
      </c>
      <c r="Y17" s="42" t="e">
        <f>'C завтраками| Bed and breakfast'!#REF!*0.85</f>
        <v>#REF!</v>
      </c>
      <c r="Z17" s="42" t="e">
        <f>'C завтраками| Bed and breakfast'!#REF!*0.85</f>
        <v>#REF!</v>
      </c>
      <c r="AA17" s="42" t="e">
        <f>'C завтраками| Bed and breakfast'!#REF!*0.85</f>
        <v>#REF!</v>
      </c>
      <c r="AB17" s="42" t="e">
        <f>'C завтраками| Bed and breakfast'!#REF!*0.85</f>
        <v>#REF!</v>
      </c>
      <c r="AC17" s="42" t="e">
        <f>'C завтраками| Bed and breakfast'!#REF!*0.85</f>
        <v>#REF!</v>
      </c>
      <c r="AD17" s="42" t="e">
        <f>'C завтраками| Bed and breakfast'!#REF!*0.85</f>
        <v>#REF!</v>
      </c>
      <c r="AE17" s="42" t="e">
        <f>'C завтраками| Bed and breakfast'!#REF!*0.85</f>
        <v>#REF!</v>
      </c>
      <c r="AF17" s="42" t="e">
        <f>'C завтраками| Bed and breakfast'!#REF!*0.85</f>
        <v>#REF!</v>
      </c>
      <c r="AG17" s="42" t="e">
        <f>'C завтраками| Bed and breakfast'!#REF!*0.85</f>
        <v>#REF!</v>
      </c>
      <c r="AH17" s="42" t="e">
        <f>'C завтраками| Bed and breakfast'!#REF!*0.85</f>
        <v>#REF!</v>
      </c>
      <c r="AI17" s="42" t="e">
        <f>'C завтраками| Bed and breakfast'!#REF!*0.85</f>
        <v>#REF!</v>
      </c>
      <c r="AJ17" s="42" t="e">
        <f>'C завтраками| Bed and breakfast'!#REF!*0.85</f>
        <v>#REF!</v>
      </c>
      <c r="AK17" s="42" t="e">
        <f>'C завтраками| Bed and breakfast'!#REF!*0.85</f>
        <v>#REF!</v>
      </c>
      <c r="AL17" s="42" t="e">
        <f>'C завтраками| Bed and breakfast'!#REF!*0.85</f>
        <v>#REF!</v>
      </c>
      <c r="AM17" s="42" t="e">
        <f>'C завтраками| Bed and breakfast'!#REF!*0.85</f>
        <v>#REF!</v>
      </c>
      <c r="AN17" s="42" t="e">
        <f>'C завтраками| Bed and breakfast'!#REF!*0.85</f>
        <v>#REF!</v>
      </c>
      <c r="AO17" s="42" t="e">
        <f>'C завтраками| Bed and breakfast'!#REF!*0.85</f>
        <v>#REF!</v>
      </c>
      <c r="AP17" s="42" t="e">
        <f>'C завтраками| Bed and breakfast'!#REF!*0.85</f>
        <v>#REF!</v>
      </c>
      <c r="AQ17" s="42" t="e">
        <f>'C завтраками| Bed and breakfast'!#REF!*0.85</f>
        <v>#REF!</v>
      </c>
      <c r="AR17" s="42" t="e">
        <f>'C завтраками| Bed and breakfast'!#REF!*0.85</f>
        <v>#REF!</v>
      </c>
      <c r="AS17" s="42" t="e">
        <f>'C завтраками| Bed and breakfast'!#REF!*0.85</f>
        <v>#REF!</v>
      </c>
      <c r="AT17" s="42" t="e">
        <f>'C завтраками| Bed and breakfast'!#REF!*0.85</f>
        <v>#REF!</v>
      </c>
      <c r="AU17" s="42" t="e">
        <f>'C завтраками| Bed and breakfast'!#REF!*0.85</f>
        <v>#REF!</v>
      </c>
      <c r="AV17" s="42" t="e">
        <f>'C завтраками| Bed and breakfast'!#REF!*0.85</f>
        <v>#REF!</v>
      </c>
      <c r="AW17" s="42" t="e">
        <f>'C завтраками| Bed and breakfast'!#REF!*0.85</f>
        <v>#REF!</v>
      </c>
      <c r="AX17" s="42" t="e">
        <f>'C завтраками| Bed and breakfast'!#REF!*0.85</f>
        <v>#REF!</v>
      </c>
      <c r="AY17" s="42" t="e">
        <f>'C завтраками| Bed and breakfast'!#REF!*0.85</f>
        <v>#REF!</v>
      </c>
      <c r="AZ17" s="42" t="e">
        <f>'C завтраками| Bed and breakfast'!#REF!*0.85</f>
        <v>#REF!</v>
      </c>
    </row>
    <row r="18" spans="1:52" s="53" customFormat="1" x14ac:dyDescent="0.2">
      <c r="A18" s="42" t="s">
        <v>86</v>
      </c>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row>
    <row r="19" spans="1:52" s="53" customFormat="1" x14ac:dyDescent="0.2">
      <c r="A19" s="88">
        <f>A7</f>
        <v>1</v>
      </c>
      <c r="B19" s="42" t="e">
        <f>'C завтраками| Bed and breakfast'!#REF!*0.85</f>
        <v>#REF!</v>
      </c>
      <c r="C19" s="42" t="e">
        <f>'C завтраками| Bed and breakfast'!#REF!*0.85</f>
        <v>#REF!</v>
      </c>
      <c r="D19" s="42" t="e">
        <f>'C завтраками| Bed and breakfast'!#REF!*0.85</f>
        <v>#REF!</v>
      </c>
      <c r="E19" s="42" t="e">
        <f>'C завтраками| Bed and breakfast'!#REF!*0.85</f>
        <v>#REF!</v>
      </c>
      <c r="F19" s="42" t="e">
        <f>'C завтраками| Bed and breakfast'!#REF!*0.85</f>
        <v>#REF!</v>
      </c>
      <c r="G19" s="42" t="e">
        <f>'C завтраками| Bed and breakfast'!#REF!*0.85</f>
        <v>#REF!</v>
      </c>
      <c r="H19" s="42" t="e">
        <f>'C завтраками| Bed and breakfast'!#REF!*0.85</f>
        <v>#REF!</v>
      </c>
      <c r="I19" s="42" t="e">
        <f>'C завтраками| Bed and breakfast'!#REF!*0.85</f>
        <v>#REF!</v>
      </c>
      <c r="J19" s="42" t="e">
        <f>'C завтраками| Bed and breakfast'!#REF!*0.85</f>
        <v>#REF!</v>
      </c>
      <c r="K19" s="42" t="e">
        <f>'C завтраками| Bed and breakfast'!#REF!*0.85</f>
        <v>#REF!</v>
      </c>
      <c r="L19" s="42" t="e">
        <f>'C завтраками| Bed and breakfast'!#REF!*0.85</f>
        <v>#REF!</v>
      </c>
      <c r="M19" s="42" t="e">
        <f>'C завтраками| Bed and breakfast'!#REF!*0.85</f>
        <v>#REF!</v>
      </c>
      <c r="N19" s="42" t="e">
        <f>'C завтраками| Bed and breakfast'!#REF!*0.85</f>
        <v>#REF!</v>
      </c>
      <c r="O19" s="42" t="e">
        <f>'C завтраками| Bed and breakfast'!#REF!*0.85</f>
        <v>#REF!</v>
      </c>
      <c r="P19" s="42" t="e">
        <f>'C завтраками| Bed and breakfast'!#REF!*0.85</f>
        <v>#REF!</v>
      </c>
      <c r="Q19" s="42" t="e">
        <f>'C завтраками| Bed and breakfast'!#REF!*0.85</f>
        <v>#REF!</v>
      </c>
      <c r="R19" s="42" t="e">
        <f>'C завтраками| Bed and breakfast'!#REF!*0.85</f>
        <v>#REF!</v>
      </c>
      <c r="S19" s="42" t="e">
        <f>'C завтраками| Bed and breakfast'!#REF!*0.85</f>
        <v>#REF!</v>
      </c>
      <c r="T19" s="42" t="e">
        <f>'C завтраками| Bed and breakfast'!#REF!*0.85</f>
        <v>#REF!</v>
      </c>
      <c r="U19" s="42" t="e">
        <f>'C завтраками| Bed and breakfast'!#REF!*0.85</f>
        <v>#REF!</v>
      </c>
      <c r="V19" s="42" t="e">
        <f>'C завтраками| Bed and breakfast'!#REF!*0.85</f>
        <v>#REF!</v>
      </c>
      <c r="W19" s="42" t="e">
        <f>'C завтраками| Bed and breakfast'!#REF!*0.85</f>
        <v>#REF!</v>
      </c>
      <c r="X19" s="42" t="e">
        <f>'C завтраками| Bed and breakfast'!#REF!*0.85</f>
        <v>#REF!</v>
      </c>
      <c r="Y19" s="42" t="e">
        <f>'C завтраками| Bed and breakfast'!#REF!*0.85</f>
        <v>#REF!</v>
      </c>
      <c r="Z19" s="42" t="e">
        <f>'C завтраками| Bed and breakfast'!#REF!*0.85</f>
        <v>#REF!</v>
      </c>
      <c r="AA19" s="42" t="e">
        <f>'C завтраками| Bed and breakfast'!#REF!*0.85</f>
        <v>#REF!</v>
      </c>
      <c r="AB19" s="42" t="e">
        <f>'C завтраками| Bed and breakfast'!#REF!*0.85</f>
        <v>#REF!</v>
      </c>
      <c r="AC19" s="42" t="e">
        <f>'C завтраками| Bed and breakfast'!#REF!*0.85</f>
        <v>#REF!</v>
      </c>
      <c r="AD19" s="42" t="e">
        <f>'C завтраками| Bed and breakfast'!#REF!*0.85</f>
        <v>#REF!</v>
      </c>
      <c r="AE19" s="42" t="e">
        <f>'C завтраками| Bed and breakfast'!#REF!*0.85</f>
        <v>#REF!</v>
      </c>
      <c r="AF19" s="42" t="e">
        <f>'C завтраками| Bed and breakfast'!#REF!*0.85</f>
        <v>#REF!</v>
      </c>
      <c r="AG19" s="42" t="e">
        <f>'C завтраками| Bed and breakfast'!#REF!*0.85</f>
        <v>#REF!</v>
      </c>
      <c r="AH19" s="42" t="e">
        <f>'C завтраками| Bed and breakfast'!#REF!*0.85</f>
        <v>#REF!</v>
      </c>
      <c r="AI19" s="42" t="e">
        <f>'C завтраками| Bed and breakfast'!#REF!*0.85</f>
        <v>#REF!</v>
      </c>
      <c r="AJ19" s="42" t="e">
        <f>'C завтраками| Bed and breakfast'!#REF!*0.85</f>
        <v>#REF!</v>
      </c>
      <c r="AK19" s="42" t="e">
        <f>'C завтраками| Bed and breakfast'!#REF!*0.85</f>
        <v>#REF!</v>
      </c>
      <c r="AL19" s="42" t="e">
        <f>'C завтраками| Bed and breakfast'!#REF!*0.85</f>
        <v>#REF!</v>
      </c>
      <c r="AM19" s="42" t="e">
        <f>'C завтраками| Bed and breakfast'!#REF!*0.85</f>
        <v>#REF!</v>
      </c>
      <c r="AN19" s="42" t="e">
        <f>'C завтраками| Bed and breakfast'!#REF!*0.85</f>
        <v>#REF!</v>
      </c>
      <c r="AO19" s="42" t="e">
        <f>'C завтраками| Bed and breakfast'!#REF!*0.85</f>
        <v>#REF!</v>
      </c>
      <c r="AP19" s="42" t="e">
        <f>'C завтраками| Bed and breakfast'!#REF!*0.85</f>
        <v>#REF!</v>
      </c>
      <c r="AQ19" s="42" t="e">
        <f>'C завтраками| Bed and breakfast'!#REF!*0.85</f>
        <v>#REF!</v>
      </c>
      <c r="AR19" s="42" t="e">
        <f>'C завтраками| Bed and breakfast'!#REF!*0.85</f>
        <v>#REF!</v>
      </c>
      <c r="AS19" s="42" t="e">
        <f>'C завтраками| Bed and breakfast'!#REF!*0.85</f>
        <v>#REF!</v>
      </c>
      <c r="AT19" s="42" t="e">
        <f>'C завтраками| Bed and breakfast'!#REF!*0.85</f>
        <v>#REF!</v>
      </c>
      <c r="AU19" s="42" t="e">
        <f>'C завтраками| Bed and breakfast'!#REF!*0.85</f>
        <v>#REF!</v>
      </c>
      <c r="AV19" s="42" t="e">
        <f>'C завтраками| Bed and breakfast'!#REF!*0.85</f>
        <v>#REF!</v>
      </c>
      <c r="AW19" s="42" t="e">
        <f>'C завтраками| Bed and breakfast'!#REF!*0.85</f>
        <v>#REF!</v>
      </c>
      <c r="AX19" s="42" t="e">
        <f>'C завтраками| Bed and breakfast'!#REF!*0.85</f>
        <v>#REF!</v>
      </c>
      <c r="AY19" s="42" t="e">
        <f>'C завтраками| Bed and breakfast'!#REF!*0.85</f>
        <v>#REF!</v>
      </c>
      <c r="AZ19" s="42" t="e">
        <f>'C завтраками| Bed and breakfast'!#REF!*0.85</f>
        <v>#REF!</v>
      </c>
    </row>
    <row r="20" spans="1:52" s="53" customFormat="1" x14ac:dyDescent="0.2">
      <c r="A20" s="88">
        <f>A8</f>
        <v>2</v>
      </c>
      <c r="B20" s="42" t="e">
        <f>'C завтраками| Bed and breakfast'!#REF!*0.85</f>
        <v>#REF!</v>
      </c>
      <c r="C20" s="42" t="e">
        <f>'C завтраками| Bed and breakfast'!#REF!*0.85</f>
        <v>#REF!</v>
      </c>
      <c r="D20" s="42" t="e">
        <f>'C завтраками| Bed and breakfast'!#REF!*0.85</f>
        <v>#REF!</v>
      </c>
      <c r="E20" s="42" t="e">
        <f>'C завтраками| Bed and breakfast'!#REF!*0.85</f>
        <v>#REF!</v>
      </c>
      <c r="F20" s="42" t="e">
        <f>'C завтраками| Bed and breakfast'!#REF!*0.85</f>
        <v>#REF!</v>
      </c>
      <c r="G20" s="42" t="e">
        <f>'C завтраками| Bed and breakfast'!#REF!*0.85</f>
        <v>#REF!</v>
      </c>
      <c r="H20" s="42" t="e">
        <f>'C завтраками| Bed and breakfast'!#REF!*0.85</f>
        <v>#REF!</v>
      </c>
      <c r="I20" s="42" t="e">
        <f>'C завтраками| Bed and breakfast'!#REF!*0.85</f>
        <v>#REF!</v>
      </c>
      <c r="J20" s="42" t="e">
        <f>'C завтраками| Bed and breakfast'!#REF!*0.85</f>
        <v>#REF!</v>
      </c>
      <c r="K20" s="42" t="e">
        <f>'C завтраками| Bed and breakfast'!#REF!*0.85</f>
        <v>#REF!</v>
      </c>
      <c r="L20" s="42" t="e">
        <f>'C завтраками| Bed and breakfast'!#REF!*0.85</f>
        <v>#REF!</v>
      </c>
      <c r="M20" s="42" t="e">
        <f>'C завтраками| Bed and breakfast'!#REF!*0.85</f>
        <v>#REF!</v>
      </c>
      <c r="N20" s="42" t="e">
        <f>'C завтраками| Bed and breakfast'!#REF!*0.85</f>
        <v>#REF!</v>
      </c>
      <c r="O20" s="42" t="e">
        <f>'C завтраками| Bed and breakfast'!#REF!*0.85</f>
        <v>#REF!</v>
      </c>
      <c r="P20" s="42" t="e">
        <f>'C завтраками| Bed and breakfast'!#REF!*0.85</f>
        <v>#REF!</v>
      </c>
      <c r="Q20" s="42" t="e">
        <f>'C завтраками| Bed and breakfast'!#REF!*0.85</f>
        <v>#REF!</v>
      </c>
      <c r="R20" s="42" t="e">
        <f>'C завтраками| Bed and breakfast'!#REF!*0.85</f>
        <v>#REF!</v>
      </c>
      <c r="S20" s="42" t="e">
        <f>'C завтраками| Bed and breakfast'!#REF!*0.85</f>
        <v>#REF!</v>
      </c>
      <c r="T20" s="42" t="e">
        <f>'C завтраками| Bed and breakfast'!#REF!*0.85</f>
        <v>#REF!</v>
      </c>
      <c r="U20" s="42" t="e">
        <f>'C завтраками| Bed and breakfast'!#REF!*0.85</f>
        <v>#REF!</v>
      </c>
      <c r="V20" s="42" t="e">
        <f>'C завтраками| Bed and breakfast'!#REF!*0.85</f>
        <v>#REF!</v>
      </c>
      <c r="W20" s="42" t="e">
        <f>'C завтраками| Bed and breakfast'!#REF!*0.85</f>
        <v>#REF!</v>
      </c>
      <c r="X20" s="42" t="e">
        <f>'C завтраками| Bed and breakfast'!#REF!*0.85</f>
        <v>#REF!</v>
      </c>
      <c r="Y20" s="42" t="e">
        <f>'C завтраками| Bed and breakfast'!#REF!*0.85</f>
        <v>#REF!</v>
      </c>
      <c r="Z20" s="42" t="e">
        <f>'C завтраками| Bed and breakfast'!#REF!*0.85</f>
        <v>#REF!</v>
      </c>
      <c r="AA20" s="42" t="e">
        <f>'C завтраками| Bed and breakfast'!#REF!*0.85</f>
        <v>#REF!</v>
      </c>
      <c r="AB20" s="42" t="e">
        <f>'C завтраками| Bed and breakfast'!#REF!*0.85</f>
        <v>#REF!</v>
      </c>
      <c r="AC20" s="42" t="e">
        <f>'C завтраками| Bed and breakfast'!#REF!*0.85</f>
        <v>#REF!</v>
      </c>
      <c r="AD20" s="42" t="e">
        <f>'C завтраками| Bed and breakfast'!#REF!*0.85</f>
        <v>#REF!</v>
      </c>
      <c r="AE20" s="42" t="e">
        <f>'C завтраками| Bed and breakfast'!#REF!*0.85</f>
        <v>#REF!</v>
      </c>
      <c r="AF20" s="42" t="e">
        <f>'C завтраками| Bed and breakfast'!#REF!*0.85</f>
        <v>#REF!</v>
      </c>
      <c r="AG20" s="42" t="e">
        <f>'C завтраками| Bed and breakfast'!#REF!*0.85</f>
        <v>#REF!</v>
      </c>
      <c r="AH20" s="42" t="e">
        <f>'C завтраками| Bed and breakfast'!#REF!*0.85</f>
        <v>#REF!</v>
      </c>
      <c r="AI20" s="42" t="e">
        <f>'C завтраками| Bed and breakfast'!#REF!*0.85</f>
        <v>#REF!</v>
      </c>
      <c r="AJ20" s="42" t="e">
        <f>'C завтраками| Bed and breakfast'!#REF!*0.85</f>
        <v>#REF!</v>
      </c>
      <c r="AK20" s="42" t="e">
        <f>'C завтраками| Bed and breakfast'!#REF!*0.85</f>
        <v>#REF!</v>
      </c>
      <c r="AL20" s="42" t="e">
        <f>'C завтраками| Bed and breakfast'!#REF!*0.85</f>
        <v>#REF!</v>
      </c>
      <c r="AM20" s="42" t="e">
        <f>'C завтраками| Bed and breakfast'!#REF!*0.85</f>
        <v>#REF!</v>
      </c>
      <c r="AN20" s="42" t="e">
        <f>'C завтраками| Bed and breakfast'!#REF!*0.85</f>
        <v>#REF!</v>
      </c>
      <c r="AO20" s="42" t="e">
        <f>'C завтраками| Bed and breakfast'!#REF!*0.85</f>
        <v>#REF!</v>
      </c>
      <c r="AP20" s="42" t="e">
        <f>'C завтраками| Bed and breakfast'!#REF!*0.85</f>
        <v>#REF!</v>
      </c>
      <c r="AQ20" s="42" t="e">
        <f>'C завтраками| Bed and breakfast'!#REF!*0.85</f>
        <v>#REF!</v>
      </c>
      <c r="AR20" s="42" t="e">
        <f>'C завтраками| Bed and breakfast'!#REF!*0.85</f>
        <v>#REF!</v>
      </c>
      <c r="AS20" s="42" t="e">
        <f>'C завтраками| Bed and breakfast'!#REF!*0.85</f>
        <v>#REF!</v>
      </c>
      <c r="AT20" s="42" t="e">
        <f>'C завтраками| Bed and breakfast'!#REF!*0.85</f>
        <v>#REF!</v>
      </c>
      <c r="AU20" s="42" t="e">
        <f>'C завтраками| Bed and breakfast'!#REF!*0.85</f>
        <v>#REF!</v>
      </c>
      <c r="AV20" s="42" t="e">
        <f>'C завтраками| Bed and breakfast'!#REF!*0.85</f>
        <v>#REF!</v>
      </c>
      <c r="AW20" s="42" t="e">
        <f>'C завтраками| Bed and breakfast'!#REF!*0.85</f>
        <v>#REF!</v>
      </c>
      <c r="AX20" s="42" t="e">
        <f>'C завтраками| Bed and breakfast'!#REF!*0.85</f>
        <v>#REF!</v>
      </c>
      <c r="AY20" s="42" t="e">
        <f>'C завтраками| Bed and breakfast'!#REF!*0.85</f>
        <v>#REF!</v>
      </c>
      <c r="AZ20" s="42" t="e">
        <f>'C завтраками| Bed and breakfast'!#REF!*0.85</f>
        <v>#REF!</v>
      </c>
    </row>
    <row r="21" spans="1:52" s="53" customFormat="1" x14ac:dyDescent="0.2">
      <c r="A21" s="42" t="s">
        <v>87</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row>
    <row r="22" spans="1:52" s="53" customFormat="1" x14ac:dyDescent="0.2">
      <c r="A22" s="88" t="s">
        <v>88</v>
      </c>
      <c r="B22" s="42" t="e">
        <f>'C завтраками| Bed and breakfast'!#REF!*0.85</f>
        <v>#REF!</v>
      </c>
      <c r="C22" s="42" t="e">
        <f>'C завтраками| Bed and breakfast'!#REF!*0.85</f>
        <v>#REF!</v>
      </c>
      <c r="D22" s="42" t="e">
        <f>'C завтраками| Bed and breakfast'!#REF!*0.85</f>
        <v>#REF!</v>
      </c>
      <c r="E22" s="42" t="e">
        <f>'C завтраками| Bed and breakfast'!#REF!*0.85</f>
        <v>#REF!</v>
      </c>
      <c r="F22" s="42" t="e">
        <f>'C завтраками| Bed and breakfast'!#REF!*0.85</f>
        <v>#REF!</v>
      </c>
      <c r="G22" s="42" t="e">
        <f>'C завтраками| Bed and breakfast'!#REF!*0.85</f>
        <v>#REF!</v>
      </c>
      <c r="H22" s="42" t="e">
        <f>'C завтраками| Bed and breakfast'!#REF!*0.85</f>
        <v>#REF!</v>
      </c>
      <c r="I22" s="42" t="e">
        <f>'C завтраками| Bed and breakfast'!#REF!*0.85</f>
        <v>#REF!</v>
      </c>
      <c r="J22" s="42" t="e">
        <f>'C завтраками| Bed and breakfast'!#REF!*0.85</f>
        <v>#REF!</v>
      </c>
      <c r="K22" s="42" t="e">
        <f>'C завтраками| Bed and breakfast'!#REF!*0.85</f>
        <v>#REF!</v>
      </c>
      <c r="L22" s="42" t="e">
        <f>'C завтраками| Bed and breakfast'!#REF!*0.85</f>
        <v>#REF!</v>
      </c>
      <c r="M22" s="42" t="e">
        <f>'C завтраками| Bed and breakfast'!#REF!*0.85</f>
        <v>#REF!</v>
      </c>
      <c r="N22" s="42" t="e">
        <f>'C завтраками| Bed and breakfast'!#REF!*0.85</f>
        <v>#REF!</v>
      </c>
      <c r="O22" s="42" t="e">
        <f>'C завтраками| Bed and breakfast'!#REF!*0.85</f>
        <v>#REF!</v>
      </c>
      <c r="P22" s="42" t="e">
        <f>'C завтраками| Bed and breakfast'!#REF!*0.85</f>
        <v>#REF!</v>
      </c>
      <c r="Q22" s="42" t="e">
        <f>'C завтраками| Bed and breakfast'!#REF!*0.85</f>
        <v>#REF!</v>
      </c>
      <c r="R22" s="42" t="e">
        <f>'C завтраками| Bed and breakfast'!#REF!*0.85</f>
        <v>#REF!</v>
      </c>
      <c r="S22" s="42" t="e">
        <f>'C завтраками| Bed and breakfast'!#REF!*0.85</f>
        <v>#REF!</v>
      </c>
      <c r="T22" s="42" t="e">
        <f>'C завтраками| Bed and breakfast'!#REF!*0.85</f>
        <v>#REF!</v>
      </c>
      <c r="U22" s="42" t="e">
        <f>'C завтраками| Bed and breakfast'!#REF!*0.85</f>
        <v>#REF!</v>
      </c>
      <c r="V22" s="42" t="e">
        <f>'C завтраками| Bed and breakfast'!#REF!*0.85</f>
        <v>#REF!</v>
      </c>
      <c r="W22" s="42" t="e">
        <f>'C завтраками| Bed and breakfast'!#REF!*0.85</f>
        <v>#REF!</v>
      </c>
      <c r="X22" s="42" t="e">
        <f>'C завтраками| Bed and breakfast'!#REF!*0.85</f>
        <v>#REF!</v>
      </c>
      <c r="Y22" s="42" t="e">
        <f>'C завтраками| Bed and breakfast'!#REF!*0.85</f>
        <v>#REF!</v>
      </c>
      <c r="Z22" s="42" t="e">
        <f>'C завтраками| Bed and breakfast'!#REF!*0.85</f>
        <v>#REF!</v>
      </c>
      <c r="AA22" s="42" t="e">
        <f>'C завтраками| Bed and breakfast'!#REF!*0.85</f>
        <v>#REF!</v>
      </c>
      <c r="AB22" s="42" t="e">
        <f>'C завтраками| Bed and breakfast'!#REF!*0.85</f>
        <v>#REF!</v>
      </c>
      <c r="AC22" s="42" t="e">
        <f>'C завтраками| Bed and breakfast'!#REF!*0.85</f>
        <v>#REF!</v>
      </c>
      <c r="AD22" s="42" t="e">
        <f>'C завтраками| Bed and breakfast'!#REF!*0.85</f>
        <v>#REF!</v>
      </c>
      <c r="AE22" s="42" t="e">
        <f>'C завтраками| Bed and breakfast'!#REF!*0.85</f>
        <v>#REF!</v>
      </c>
      <c r="AF22" s="42" t="e">
        <f>'C завтраками| Bed and breakfast'!#REF!*0.85</f>
        <v>#REF!</v>
      </c>
      <c r="AG22" s="42" t="e">
        <f>'C завтраками| Bed and breakfast'!#REF!*0.85</f>
        <v>#REF!</v>
      </c>
      <c r="AH22" s="42" t="e">
        <f>'C завтраками| Bed and breakfast'!#REF!*0.85</f>
        <v>#REF!</v>
      </c>
      <c r="AI22" s="42" t="e">
        <f>'C завтраками| Bed and breakfast'!#REF!*0.85</f>
        <v>#REF!</v>
      </c>
      <c r="AJ22" s="42" t="e">
        <f>'C завтраками| Bed and breakfast'!#REF!*0.85</f>
        <v>#REF!</v>
      </c>
      <c r="AK22" s="42" t="e">
        <f>'C завтраками| Bed and breakfast'!#REF!*0.85</f>
        <v>#REF!</v>
      </c>
      <c r="AL22" s="42" t="e">
        <f>'C завтраками| Bed and breakfast'!#REF!*0.85</f>
        <v>#REF!</v>
      </c>
      <c r="AM22" s="42" t="e">
        <f>'C завтраками| Bed and breakfast'!#REF!*0.85</f>
        <v>#REF!</v>
      </c>
      <c r="AN22" s="42" t="e">
        <f>'C завтраками| Bed and breakfast'!#REF!*0.85</f>
        <v>#REF!</v>
      </c>
      <c r="AO22" s="42" t="e">
        <f>'C завтраками| Bed and breakfast'!#REF!*0.85</f>
        <v>#REF!</v>
      </c>
      <c r="AP22" s="42" t="e">
        <f>'C завтраками| Bed and breakfast'!#REF!*0.85</f>
        <v>#REF!</v>
      </c>
      <c r="AQ22" s="42" t="e">
        <f>'C завтраками| Bed and breakfast'!#REF!*0.85</f>
        <v>#REF!</v>
      </c>
      <c r="AR22" s="42" t="e">
        <f>'C завтраками| Bed and breakfast'!#REF!*0.85</f>
        <v>#REF!</v>
      </c>
      <c r="AS22" s="42" t="e">
        <f>'C завтраками| Bed and breakfast'!#REF!*0.85</f>
        <v>#REF!</v>
      </c>
      <c r="AT22" s="42" t="e">
        <f>'C завтраками| Bed and breakfast'!#REF!*0.85</f>
        <v>#REF!</v>
      </c>
      <c r="AU22" s="42" t="e">
        <f>'C завтраками| Bed and breakfast'!#REF!*0.85</f>
        <v>#REF!</v>
      </c>
      <c r="AV22" s="42" t="e">
        <f>'C завтраками| Bed and breakfast'!#REF!*0.85</f>
        <v>#REF!</v>
      </c>
      <c r="AW22" s="42" t="e">
        <f>'C завтраками| Bed and breakfast'!#REF!*0.85</f>
        <v>#REF!</v>
      </c>
      <c r="AX22" s="42" t="e">
        <f>'C завтраками| Bed and breakfast'!#REF!*0.85</f>
        <v>#REF!</v>
      </c>
      <c r="AY22" s="42" t="e">
        <f>'C завтраками| Bed and breakfast'!#REF!*0.85</f>
        <v>#REF!</v>
      </c>
      <c r="AZ22" s="42" t="e">
        <f>'C завтраками| Bed and breakfast'!#REF!*0.85</f>
        <v>#REF!</v>
      </c>
    </row>
    <row r="23" spans="1:52" s="53" customFormat="1" x14ac:dyDescent="0.2">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row>
    <row r="24" spans="1:52" ht="18" customHeight="1" x14ac:dyDescent="0.2">
      <c r="A24" s="111" t="s">
        <v>100</v>
      </c>
      <c r="B24" s="136" t="e">
        <f t="shared" ref="B24:B25" si="0">B4</f>
        <v>#REF!</v>
      </c>
      <c r="C24" s="136" t="e">
        <f t="shared" ref="C24:AZ24" si="1">C4</f>
        <v>#REF!</v>
      </c>
      <c r="D24" s="136" t="e">
        <f t="shared" si="1"/>
        <v>#REF!</v>
      </c>
      <c r="E24" s="136" t="e">
        <f t="shared" si="1"/>
        <v>#REF!</v>
      </c>
      <c r="F24" s="136" t="e">
        <f t="shared" si="1"/>
        <v>#REF!</v>
      </c>
      <c r="G24" s="136" t="e">
        <f t="shared" si="1"/>
        <v>#REF!</v>
      </c>
      <c r="H24" s="136" t="e">
        <f t="shared" si="1"/>
        <v>#REF!</v>
      </c>
      <c r="I24" s="136" t="e">
        <f t="shared" si="1"/>
        <v>#REF!</v>
      </c>
      <c r="J24" s="136" t="e">
        <f t="shared" si="1"/>
        <v>#REF!</v>
      </c>
      <c r="K24" s="136" t="e">
        <f t="shared" si="1"/>
        <v>#REF!</v>
      </c>
      <c r="L24" s="136" t="e">
        <f t="shared" si="1"/>
        <v>#REF!</v>
      </c>
      <c r="M24" s="136" t="e">
        <f t="shared" si="1"/>
        <v>#REF!</v>
      </c>
      <c r="N24" s="136" t="e">
        <f t="shared" si="1"/>
        <v>#REF!</v>
      </c>
      <c r="O24" s="136" t="e">
        <f t="shared" si="1"/>
        <v>#REF!</v>
      </c>
      <c r="P24" s="136" t="e">
        <f t="shared" si="1"/>
        <v>#REF!</v>
      </c>
      <c r="Q24" s="136" t="e">
        <f t="shared" si="1"/>
        <v>#REF!</v>
      </c>
      <c r="R24" s="136" t="e">
        <f t="shared" si="1"/>
        <v>#REF!</v>
      </c>
      <c r="S24" s="136" t="e">
        <f t="shared" si="1"/>
        <v>#REF!</v>
      </c>
      <c r="T24" s="136" t="e">
        <f t="shared" si="1"/>
        <v>#REF!</v>
      </c>
      <c r="U24" s="136" t="e">
        <f t="shared" si="1"/>
        <v>#REF!</v>
      </c>
      <c r="V24" s="136" t="e">
        <f t="shared" si="1"/>
        <v>#REF!</v>
      </c>
      <c r="W24" s="136" t="e">
        <f t="shared" si="1"/>
        <v>#REF!</v>
      </c>
      <c r="X24" s="136" t="e">
        <f t="shared" si="1"/>
        <v>#REF!</v>
      </c>
      <c r="Y24" s="136" t="e">
        <f t="shared" si="1"/>
        <v>#REF!</v>
      </c>
      <c r="Z24" s="136" t="e">
        <f t="shared" si="1"/>
        <v>#REF!</v>
      </c>
      <c r="AA24" s="136" t="e">
        <f t="shared" si="1"/>
        <v>#REF!</v>
      </c>
      <c r="AB24" s="136" t="e">
        <f t="shared" si="1"/>
        <v>#REF!</v>
      </c>
      <c r="AC24" s="136" t="e">
        <f t="shared" si="1"/>
        <v>#REF!</v>
      </c>
      <c r="AD24" s="136" t="e">
        <f t="shared" si="1"/>
        <v>#REF!</v>
      </c>
      <c r="AE24" s="136" t="e">
        <f t="shared" si="1"/>
        <v>#REF!</v>
      </c>
      <c r="AF24" s="136" t="e">
        <f t="shared" si="1"/>
        <v>#REF!</v>
      </c>
      <c r="AG24" s="136" t="e">
        <f t="shared" si="1"/>
        <v>#REF!</v>
      </c>
      <c r="AH24" s="136" t="e">
        <f t="shared" si="1"/>
        <v>#REF!</v>
      </c>
      <c r="AI24" s="136" t="e">
        <f t="shared" si="1"/>
        <v>#REF!</v>
      </c>
      <c r="AJ24" s="136" t="e">
        <f t="shared" si="1"/>
        <v>#REF!</v>
      </c>
      <c r="AK24" s="136" t="e">
        <f t="shared" si="1"/>
        <v>#REF!</v>
      </c>
      <c r="AL24" s="136" t="e">
        <f t="shared" si="1"/>
        <v>#REF!</v>
      </c>
      <c r="AM24" s="136" t="e">
        <f t="shared" si="1"/>
        <v>#REF!</v>
      </c>
      <c r="AN24" s="136" t="e">
        <f t="shared" si="1"/>
        <v>#REF!</v>
      </c>
      <c r="AO24" s="136" t="e">
        <f t="shared" si="1"/>
        <v>#REF!</v>
      </c>
      <c r="AP24" s="136" t="e">
        <f t="shared" si="1"/>
        <v>#REF!</v>
      </c>
      <c r="AQ24" s="136" t="e">
        <f t="shared" si="1"/>
        <v>#REF!</v>
      </c>
      <c r="AR24" s="136" t="e">
        <f t="shared" si="1"/>
        <v>#REF!</v>
      </c>
      <c r="AS24" s="136" t="e">
        <f t="shared" si="1"/>
        <v>#REF!</v>
      </c>
      <c r="AT24" s="136" t="e">
        <f t="shared" si="1"/>
        <v>#REF!</v>
      </c>
      <c r="AU24" s="136" t="e">
        <f t="shared" si="1"/>
        <v>#REF!</v>
      </c>
      <c r="AV24" s="136" t="e">
        <f t="shared" si="1"/>
        <v>#REF!</v>
      </c>
      <c r="AW24" s="136" t="e">
        <f t="shared" si="1"/>
        <v>#REF!</v>
      </c>
      <c r="AX24" s="136" t="e">
        <f t="shared" si="1"/>
        <v>#REF!</v>
      </c>
      <c r="AY24" s="136" t="e">
        <f t="shared" si="1"/>
        <v>#REF!</v>
      </c>
      <c r="AZ24" s="136" t="e">
        <f t="shared" si="1"/>
        <v>#REF!</v>
      </c>
    </row>
    <row r="25" spans="1:52" ht="20.25" customHeight="1" x14ac:dyDescent="0.2">
      <c r="A25" s="90" t="s">
        <v>64</v>
      </c>
      <c r="B25" s="136" t="e">
        <f t="shared" si="0"/>
        <v>#REF!</v>
      </c>
      <c r="C25" s="136" t="e">
        <f t="shared" ref="C25:AZ25" si="2">C5</f>
        <v>#REF!</v>
      </c>
      <c r="D25" s="136" t="e">
        <f t="shared" si="2"/>
        <v>#REF!</v>
      </c>
      <c r="E25" s="136" t="e">
        <f t="shared" si="2"/>
        <v>#REF!</v>
      </c>
      <c r="F25" s="136" t="e">
        <f t="shared" si="2"/>
        <v>#REF!</v>
      </c>
      <c r="G25" s="136" t="e">
        <f t="shared" si="2"/>
        <v>#REF!</v>
      </c>
      <c r="H25" s="136" t="e">
        <f t="shared" si="2"/>
        <v>#REF!</v>
      </c>
      <c r="I25" s="136" t="e">
        <f t="shared" si="2"/>
        <v>#REF!</v>
      </c>
      <c r="J25" s="136" t="e">
        <f t="shared" si="2"/>
        <v>#REF!</v>
      </c>
      <c r="K25" s="136" t="e">
        <f t="shared" si="2"/>
        <v>#REF!</v>
      </c>
      <c r="L25" s="136" t="e">
        <f t="shared" si="2"/>
        <v>#REF!</v>
      </c>
      <c r="M25" s="136" t="e">
        <f t="shared" si="2"/>
        <v>#REF!</v>
      </c>
      <c r="N25" s="136" t="e">
        <f t="shared" si="2"/>
        <v>#REF!</v>
      </c>
      <c r="O25" s="136" t="e">
        <f t="shared" si="2"/>
        <v>#REF!</v>
      </c>
      <c r="P25" s="136" t="e">
        <f t="shared" si="2"/>
        <v>#REF!</v>
      </c>
      <c r="Q25" s="136" t="e">
        <f t="shared" si="2"/>
        <v>#REF!</v>
      </c>
      <c r="R25" s="136" t="e">
        <f t="shared" si="2"/>
        <v>#REF!</v>
      </c>
      <c r="S25" s="136" t="e">
        <f t="shared" si="2"/>
        <v>#REF!</v>
      </c>
      <c r="T25" s="136" t="e">
        <f t="shared" si="2"/>
        <v>#REF!</v>
      </c>
      <c r="U25" s="136" t="e">
        <f t="shared" si="2"/>
        <v>#REF!</v>
      </c>
      <c r="V25" s="136" t="e">
        <f t="shared" si="2"/>
        <v>#REF!</v>
      </c>
      <c r="W25" s="136" t="e">
        <f t="shared" si="2"/>
        <v>#REF!</v>
      </c>
      <c r="X25" s="136" t="e">
        <f t="shared" si="2"/>
        <v>#REF!</v>
      </c>
      <c r="Y25" s="136" t="e">
        <f t="shared" si="2"/>
        <v>#REF!</v>
      </c>
      <c r="Z25" s="136" t="e">
        <f t="shared" si="2"/>
        <v>#REF!</v>
      </c>
      <c r="AA25" s="136" t="e">
        <f t="shared" si="2"/>
        <v>#REF!</v>
      </c>
      <c r="AB25" s="136" t="e">
        <f t="shared" si="2"/>
        <v>#REF!</v>
      </c>
      <c r="AC25" s="136" t="e">
        <f t="shared" si="2"/>
        <v>#REF!</v>
      </c>
      <c r="AD25" s="136" t="e">
        <f t="shared" si="2"/>
        <v>#REF!</v>
      </c>
      <c r="AE25" s="136" t="e">
        <f t="shared" si="2"/>
        <v>#REF!</v>
      </c>
      <c r="AF25" s="136" t="e">
        <f t="shared" si="2"/>
        <v>#REF!</v>
      </c>
      <c r="AG25" s="136" t="e">
        <f t="shared" si="2"/>
        <v>#REF!</v>
      </c>
      <c r="AH25" s="136" t="e">
        <f t="shared" si="2"/>
        <v>#REF!</v>
      </c>
      <c r="AI25" s="136" t="e">
        <f t="shared" si="2"/>
        <v>#REF!</v>
      </c>
      <c r="AJ25" s="136" t="e">
        <f t="shared" si="2"/>
        <v>#REF!</v>
      </c>
      <c r="AK25" s="136" t="e">
        <f t="shared" si="2"/>
        <v>#REF!</v>
      </c>
      <c r="AL25" s="136" t="e">
        <f t="shared" si="2"/>
        <v>#REF!</v>
      </c>
      <c r="AM25" s="136" t="e">
        <f t="shared" si="2"/>
        <v>#REF!</v>
      </c>
      <c r="AN25" s="136" t="e">
        <f t="shared" si="2"/>
        <v>#REF!</v>
      </c>
      <c r="AO25" s="136" t="e">
        <f t="shared" si="2"/>
        <v>#REF!</v>
      </c>
      <c r="AP25" s="136" t="e">
        <f t="shared" si="2"/>
        <v>#REF!</v>
      </c>
      <c r="AQ25" s="136" t="e">
        <f t="shared" si="2"/>
        <v>#REF!</v>
      </c>
      <c r="AR25" s="136" t="e">
        <f t="shared" si="2"/>
        <v>#REF!</v>
      </c>
      <c r="AS25" s="136" t="e">
        <f t="shared" si="2"/>
        <v>#REF!</v>
      </c>
      <c r="AT25" s="136" t="e">
        <f t="shared" si="2"/>
        <v>#REF!</v>
      </c>
      <c r="AU25" s="136" t="e">
        <f t="shared" si="2"/>
        <v>#REF!</v>
      </c>
      <c r="AV25" s="136" t="e">
        <f t="shared" si="2"/>
        <v>#REF!</v>
      </c>
      <c r="AW25" s="136" t="e">
        <f t="shared" si="2"/>
        <v>#REF!</v>
      </c>
      <c r="AX25" s="136" t="e">
        <f t="shared" si="2"/>
        <v>#REF!</v>
      </c>
      <c r="AY25" s="136" t="e">
        <f t="shared" si="2"/>
        <v>#REF!</v>
      </c>
      <c r="AZ25" s="136" t="e">
        <f t="shared" si="2"/>
        <v>#REF!</v>
      </c>
    </row>
    <row r="26" spans="1:52" s="44" customFormat="1" x14ac:dyDescent="0.2">
      <c r="A26" s="42" t="s">
        <v>83</v>
      </c>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row>
    <row r="27" spans="1:52" s="50" customFormat="1" x14ac:dyDescent="0.2">
      <c r="A27" s="88">
        <v>1</v>
      </c>
      <c r="B27" s="94" t="e">
        <f>ROUNDUP(B7*0.85,)+35</f>
        <v>#REF!</v>
      </c>
      <c r="C27" s="94" t="e">
        <f t="shared" ref="C27:AZ27" si="3">ROUNDUP(C7*0.85,)+35</f>
        <v>#REF!</v>
      </c>
      <c r="D27" s="94" t="e">
        <f t="shared" si="3"/>
        <v>#REF!</v>
      </c>
      <c r="E27" s="94" t="e">
        <f t="shared" si="3"/>
        <v>#REF!</v>
      </c>
      <c r="F27" s="94" t="e">
        <f t="shared" si="3"/>
        <v>#REF!</v>
      </c>
      <c r="G27" s="94" t="e">
        <f t="shared" si="3"/>
        <v>#REF!</v>
      </c>
      <c r="H27" s="94" t="e">
        <f t="shared" si="3"/>
        <v>#REF!</v>
      </c>
      <c r="I27" s="94" t="e">
        <f t="shared" si="3"/>
        <v>#REF!</v>
      </c>
      <c r="J27" s="94" t="e">
        <f t="shared" si="3"/>
        <v>#REF!</v>
      </c>
      <c r="K27" s="94" t="e">
        <f t="shared" si="3"/>
        <v>#REF!</v>
      </c>
      <c r="L27" s="94" t="e">
        <f t="shared" si="3"/>
        <v>#REF!</v>
      </c>
      <c r="M27" s="94" t="e">
        <f t="shared" si="3"/>
        <v>#REF!</v>
      </c>
      <c r="N27" s="94" t="e">
        <f t="shared" si="3"/>
        <v>#REF!</v>
      </c>
      <c r="O27" s="94" t="e">
        <f t="shared" si="3"/>
        <v>#REF!</v>
      </c>
      <c r="P27" s="94" t="e">
        <f t="shared" si="3"/>
        <v>#REF!</v>
      </c>
      <c r="Q27" s="94" t="e">
        <f t="shared" si="3"/>
        <v>#REF!</v>
      </c>
      <c r="R27" s="94" t="e">
        <f t="shared" si="3"/>
        <v>#REF!</v>
      </c>
      <c r="S27" s="94" t="e">
        <f t="shared" si="3"/>
        <v>#REF!</v>
      </c>
      <c r="T27" s="94" t="e">
        <f t="shared" si="3"/>
        <v>#REF!</v>
      </c>
      <c r="U27" s="94" t="e">
        <f t="shared" si="3"/>
        <v>#REF!</v>
      </c>
      <c r="V27" s="94" t="e">
        <f t="shared" si="3"/>
        <v>#REF!</v>
      </c>
      <c r="W27" s="94" t="e">
        <f t="shared" si="3"/>
        <v>#REF!</v>
      </c>
      <c r="X27" s="94" t="e">
        <f t="shared" si="3"/>
        <v>#REF!</v>
      </c>
      <c r="Y27" s="94" t="e">
        <f t="shared" si="3"/>
        <v>#REF!</v>
      </c>
      <c r="Z27" s="94" t="e">
        <f t="shared" si="3"/>
        <v>#REF!</v>
      </c>
      <c r="AA27" s="94" t="e">
        <f t="shared" si="3"/>
        <v>#REF!</v>
      </c>
      <c r="AB27" s="94" t="e">
        <f t="shared" si="3"/>
        <v>#REF!</v>
      </c>
      <c r="AC27" s="94" t="e">
        <f t="shared" si="3"/>
        <v>#REF!</v>
      </c>
      <c r="AD27" s="94" t="e">
        <f t="shared" si="3"/>
        <v>#REF!</v>
      </c>
      <c r="AE27" s="94" t="e">
        <f t="shared" si="3"/>
        <v>#REF!</v>
      </c>
      <c r="AF27" s="94" t="e">
        <f t="shared" si="3"/>
        <v>#REF!</v>
      </c>
      <c r="AG27" s="94" t="e">
        <f t="shared" si="3"/>
        <v>#REF!</v>
      </c>
      <c r="AH27" s="94" t="e">
        <f t="shared" si="3"/>
        <v>#REF!</v>
      </c>
      <c r="AI27" s="94" t="e">
        <f t="shared" si="3"/>
        <v>#REF!</v>
      </c>
      <c r="AJ27" s="94" t="e">
        <f t="shared" si="3"/>
        <v>#REF!</v>
      </c>
      <c r="AK27" s="94" t="e">
        <f t="shared" si="3"/>
        <v>#REF!</v>
      </c>
      <c r="AL27" s="94" t="e">
        <f t="shared" si="3"/>
        <v>#REF!</v>
      </c>
      <c r="AM27" s="94" t="e">
        <f t="shared" si="3"/>
        <v>#REF!</v>
      </c>
      <c r="AN27" s="94" t="e">
        <f t="shared" si="3"/>
        <v>#REF!</v>
      </c>
      <c r="AO27" s="94" t="e">
        <f t="shared" si="3"/>
        <v>#REF!</v>
      </c>
      <c r="AP27" s="94" t="e">
        <f t="shared" si="3"/>
        <v>#REF!</v>
      </c>
      <c r="AQ27" s="94" t="e">
        <f t="shared" si="3"/>
        <v>#REF!</v>
      </c>
      <c r="AR27" s="94" t="e">
        <f t="shared" si="3"/>
        <v>#REF!</v>
      </c>
      <c r="AS27" s="94" t="e">
        <f t="shared" si="3"/>
        <v>#REF!</v>
      </c>
      <c r="AT27" s="94" t="e">
        <f t="shared" si="3"/>
        <v>#REF!</v>
      </c>
      <c r="AU27" s="94" t="e">
        <f t="shared" si="3"/>
        <v>#REF!</v>
      </c>
      <c r="AV27" s="94" t="e">
        <f t="shared" si="3"/>
        <v>#REF!</v>
      </c>
      <c r="AW27" s="94" t="e">
        <f t="shared" si="3"/>
        <v>#REF!</v>
      </c>
      <c r="AX27" s="94" t="e">
        <f t="shared" si="3"/>
        <v>#REF!</v>
      </c>
      <c r="AY27" s="94" t="e">
        <f t="shared" si="3"/>
        <v>#REF!</v>
      </c>
      <c r="AZ27" s="94" t="e">
        <f t="shared" si="3"/>
        <v>#REF!</v>
      </c>
    </row>
    <row r="28" spans="1:52" s="50" customFormat="1" x14ac:dyDescent="0.2">
      <c r="A28" s="88">
        <v>2</v>
      </c>
      <c r="B28" s="94" t="e">
        <f t="shared" ref="B28:B42" si="4">ROUNDUP(B8*0.85,)+35</f>
        <v>#REF!</v>
      </c>
      <c r="C28" s="94" t="e">
        <f t="shared" ref="C28:AZ28" si="5">ROUNDUP(C8*0.85,)+35</f>
        <v>#REF!</v>
      </c>
      <c r="D28" s="94" t="e">
        <f t="shared" si="5"/>
        <v>#REF!</v>
      </c>
      <c r="E28" s="94" t="e">
        <f t="shared" si="5"/>
        <v>#REF!</v>
      </c>
      <c r="F28" s="94" t="e">
        <f t="shared" si="5"/>
        <v>#REF!</v>
      </c>
      <c r="G28" s="94" t="e">
        <f t="shared" si="5"/>
        <v>#REF!</v>
      </c>
      <c r="H28" s="94" t="e">
        <f t="shared" si="5"/>
        <v>#REF!</v>
      </c>
      <c r="I28" s="94" t="e">
        <f t="shared" si="5"/>
        <v>#REF!</v>
      </c>
      <c r="J28" s="94" t="e">
        <f t="shared" si="5"/>
        <v>#REF!</v>
      </c>
      <c r="K28" s="94" t="e">
        <f t="shared" si="5"/>
        <v>#REF!</v>
      </c>
      <c r="L28" s="94" t="e">
        <f t="shared" si="5"/>
        <v>#REF!</v>
      </c>
      <c r="M28" s="94" t="e">
        <f t="shared" si="5"/>
        <v>#REF!</v>
      </c>
      <c r="N28" s="94" t="e">
        <f t="shared" si="5"/>
        <v>#REF!</v>
      </c>
      <c r="O28" s="94" t="e">
        <f t="shared" si="5"/>
        <v>#REF!</v>
      </c>
      <c r="P28" s="94" t="e">
        <f t="shared" si="5"/>
        <v>#REF!</v>
      </c>
      <c r="Q28" s="94" t="e">
        <f t="shared" si="5"/>
        <v>#REF!</v>
      </c>
      <c r="R28" s="94" t="e">
        <f t="shared" si="5"/>
        <v>#REF!</v>
      </c>
      <c r="S28" s="94" t="e">
        <f t="shared" si="5"/>
        <v>#REF!</v>
      </c>
      <c r="T28" s="94" t="e">
        <f t="shared" si="5"/>
        <v>#REF!</v>
      </c>
      <c r="U28" s="94" t="e">
        <f t="shared" si="5"/>
        <v>#REF!</v>
      </c>
      <c r="V28" s="94" t="e">
        <f t="shared" si="5"/>
        <v>#REF!</v>
      </c>
      <c r="W28" s="94" t="e">
        <f t="shared" si="5"/>
        <v>#REF!</v>
      </c>
      <c r="X28" s="94" t="e">
        <f t="shared" si="5"/>
        <v>#REF!</v>
      </c>
      <c r="Y28" s="94" t="e">
        <f t="shared" si="5"/>
        <v>#REF!</v>
      </c>
      <c r="Z28" s="94" t="e">
        <f t="shared" si="5"/>
        <v>#REF!</v>
      </c>
      <c r="AA28" s="94" t="e">
        <f t="shared" si="5"/>
        <v>#REF!</v>
      </c>
      <c r="AB28" s="94" t="e">
        <f t="shared" si="5"/>
        <v>#REF!</v>
      </c>
      <c r="AC28" s="94" t="e">
        <f t="shared" si="5"/>
        <v>#REF!</v>
      </c>
      <c r="AD28" s="94" t="e">
        <f t="shared" si="5"/>
        <v>#REF!</v>
      </c>
      <c r="AE28" s="94" t="e">
        <f t="shared" si="5"/>
        <v>#REF!</v>
      </c>
      <c r="AF28" s="94" t="e">
        <f t="shared" si="5"/>
        <v>#REF!</v>
      </c>
      <c r="AG28" s="94" t="e">
        <f t="shared" si="5"/>
        <v>#REF!</v>
      </c>
      <c r="AH28" s="94" t="e">
        <f t="shared" si="5"/>
        <v>#REF!</v>
      </c>
      <c r="AI28" s="94" t="e">
        <f t="shared" si="5"/>
        <v>#REF!</v>
      </c>
      <c r="AJ28" s="94" t="e">
        <f t="shared" si="5"/>
        <v>#REF!</v>
      </c>
      <c r="AK28" s="94" t="e">
        <f t="shared" si="5"/>
        <v>#REF!</v>
      </c>
      <c r="AL28" s="94" t="e">
        <f t="shared" si="5"/>
        <v>#REF!</v>
      </c>
      <c r="AM28" s="94" t="e">
        <f t="shared" si="5"/>
        <v>#REF!</v>
      </c>
      <c r="AN28" s="94" t="e">
        <f t="shared" si="5"/>
        <v>#REF!</v>
      </c>
      <c r="AO28" s="94" t="e">
        <f t="shared" si="5"/>
        <v>#REF!</v>
      </c>
      <c r="AP28" s="94" t="e">
        <f t="shared" si="5"/>
        <v>#REF!</v>
      </c>
      <c r="AQ28" s="94" t="e">
        <f t="shared" si="5"/>
        <v>#REF!</v>
      </c>
      <c r="AR28" s="94" t="e">
        <f t="shared" si="5"/>
        <v>#REF!</v>
      </c>
      <c r="AS28" s="94" t="e">
        <f t="shared" si="5"/>
        <v>#REF!</v>
      </c>
      <c r="AT28" s="94" t="e">
        <f t="shared" si="5"/>
        <v>#REF!</v>
      </c>
      <c r="AU28" s="94" t="e">
        <f t="shared" si="5"/>
        <v>#REF!</v>
      </c>
      <c r="AV28" s="94" t="e">
        <f t="shared" si="5"/>
        <v>#REF!</v>
      </c>
      <c r="AW28" s="94" t="e">
        <f t="shared" si="5"/>
        <v>#REF!</v>
      </c>
      <c r="AX28" s="94" t="e">
        <f t="shared" si="5"/>
        <v>#REF!</v>
      </c>
      <c r="AY28" s="94" t="e">
        <f t="shared" si="5"/>
        <v>#REF!</v>
      </c>
      <c r="AZ28" s="94" t="e">
        <f t="shared" si="5"/>
        <v>#REF!</v>
      </c>
    </row>
    <row r="29" spans="1:52" s="50" customFormat="1" x14ac:dyDescent="0.2">
      <c r="A29" s="42" t="s">
        <v>234</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row>
    <row r="30" spans="1:52" s="50" customFormat="1" x14ac:dyDescent="0.2">
      <c r="A30" s="180">
        <v>1</v>
      </c>
      <c r="B30" s="94" t="e">
        <f t="shared" si="4"/>
        <v>#REF!</v>
      </c>
      <c r="C30" s="94" t="e">
        <f t="shared" ref="C30:AZ30" si="6">ROUNDUP(C10*0.85,)+35</f>
        <v>#REF!</v>
      </c>
      <c r="D30" s="94" t="e">
        <f t="shared" si="6"/>
        <v>#REF!</v>
      </c>
      <c r="E30" s="94" t="e">
        <f t="shared" si="6"/>
        <v>#REF!</v>
      </c>
      <c r="F30" s="94" t="e">
        <f t="shared" si="6"/>
        <v>#REF!</v>
      </c>
      <c r="G30" s="94" t="e">
        <f t="shared" si="6"/>
        <v>#REF!</v>
      </c>
      <c r="H30" s="94" t="e">
        <f t="shared" si="6"/>
        <v>#REF!</v>
      </c>
      <c r="I30" s="94" t="e">
        <f t="shared" si="6"/>
        <v>#REF!</v>
      </c>
      <c r="J30" s="94" t="e">
        <f t="shared" si="6"/>
        <v>#REF!</v>
      </c>
      <c r="K30" s="94" t="e">
        <f t="shared" si="6"/>
        <v>#REF!</v>
      </c>
      <c r="L30" s="94" t="e">
        <f t="shared" si="6"/>
        <v>#REF!</v>
      </c>
      <c r="M30" s="94" t="e">
        <f t="shared" si="6"/>
        <v>#REF!</v>
      </c>
      <c r="N30" s="94" t="e">
        <f t="shared" si="6"/>
        <v>#REF!</v>
      </c>
      <c r="O30" s="94" t="e">
        <f t="shared" si="6"/>
        <v>#REF!</v>
      </c>
      <c r="P30" s="94" t="e">
        <f t="shared" si="6"/>
        <v>#REF!</v>
      </c>
      <c r="Q30" s="94" t="e">
        <f t="shared" si="6"/>
        <v>#REF!</v>
      </c>
      <c r="R30" s="94" t="e">
        <f t="shared" si="6"/>
        <v>#REF!</v>
      </c>
      <c r="S30" s="94" t="e">
        <f t="shared" si="6"/>
        <v>#REF!</v>
      </c>
      <c r="T30" s="94" t="e">
        <f t="shared" si="6"/>
        <v>#REF!</v>
      </c>
      <c r="U30" s="94" t="e">
        <f t="shared" si="6"/>
        <v>#REF!</v>
      </c>
      <c r="V30" s="94" t="e">
        <f t="shared" si="6"/>
        <v>#REF!</v>
      </c>
      <c r="W30" s="94" t="e">
        <f t="shared" si="6"/>
        <v>#REF!</v>
      </c>
      <c r="X30" s="94" t="e">
        <f t="shared" si="6"/>
        <v>#REF!</v>
      </c>
      <c r="Y30" s="94" t="e">
        <f t="shared" si="6"/>
        <v>#REF!</v>
      </c>
      <c r="Z30" s="94" t="e">
        <f t="shared" si="6"/>
        <v>#REF!</v>
      </c>
      <c r="AA30" s="94" t="e">
        <f t="shared" si="6"/>
        <v>#REF!</v>
      </c>
      <c r="AB30" s="94" t="e">
        <f t="shared" si="6"/>
        <v>#REF!</v>
      </c>
      <c r="AC30" s="94" t="e">
        <f t="shared" si="6"/>
        <v>#REF!</v>
      </c>
      <c r="AD30" s="94" t="e">
        <f t="shared" si="6"/>
        <v>#REF!</v>
      </c>
      <c r="AE30" s="94" t="e">
        <f t="shared" si="6"/>
        <v>#REF!</v>
      </c>
      <c r="AF30" s="94" t="e">
        <f t="shared" si="6"/>
        <v>#REF!</v>
      </c>
      <c r="AG30" s="94" t="e">
        <f t="shared" si="6"/>
        <v>#REF!</v>
      </c>
      <c r="AH30" s="94" t="e">
        <f t="shared" si="6"/>
        <v>#REF!</v>
      </c>
      <c r="AI30" s="94" t="e">
        <f t="shared" si="6"/>
        <v>#REF!</v>
      </c>
      <c r="AJ30" s="94" t="e">
        <f t="shared" si="6"/>
        <v>#REF!</v>
      </c>
      <c r="AK30" s="94" t="e">
        <f t="shared" si="6"/>
        <v>#REF!</v>
      </c>
      <c r="AL30" s="94" t="e">
        <f t="shared" si="6"/>
        <v>#REF!</v>
      </c>
      <c r="AM30" s="94" t="e">
        <f t="shared" si="6"/>
        <v>#REF!</v>
      </c>
      <c r="AN30" s="94" t="e">
        <f t="shared" si="6"/>
        <v>#REF!</v>
      </c>
      <c r="AO30" s="94" t="e">
        <f t="shared" si="6"/>
        <v>#REF!</v>
      </c>
      <c r="AP30" s="94" t="e">
        <f t="shared" si="6"/>
        <v>#REF!</v>
      </c>
      <c r="AQ30" s="94" t="e">
        <f t="shared" si="6"/>
        <v>#REF!</v>
      </c>
      <c r="AR30" s="94" t="e">
        <f t="shared" si="6"/>
        <v>#REF!</v>
      </c>
      <c r="AS30" s="94" t="e">
        <f t="shared" si="6"/>
        <v>#REF!</v>
      </c>
      <c r="AT30" s="94" t="e">
        <f t="shared" si="6"/>
        <v>#REF!</v>
      </c>
      <c r="AU30" s="94" t="e">
        <f t="shared" si="6"/>
        <v>#REF!</v>
      </c>
      <c r="AV30" s="94" t="e">
        <f t="shared" si="6"/>
        <v>#REF!</v>
      </c>
      <c r="AW30" s="94" t="e">
        <f t="shared" si="6"/>
        <v>#REF!</v>
      </c>
      <c r="AX30" s="94" t="e">
        <f t="shared" si="6"/>
        <v>#REF!</v>
      </c>
      <c r="AY30" s="94" t="e">
        <f t="shared" si="6"/>
        <v>#REF!</v>
      </c>
      <c r="AZ30" s="94" t="e">
        <f t="shared" si="6"/>
        <v>#REF!</v>
      </c>
    </row>
    <row r="31" spans="1:52" s="50" customFormat="1" x14ac:dyDescent="0.2">
      <c r="A31" s="180">
        <v>2</v>
      </c>
      <c r="B31" s="94" t="e">
        <f t="shared" si="4"/>
        <v>#REF!</v>
      </c>
      <c r="C31" s="94" t="e">
        <f t="shared" ref="C31:AZ31" si="7">ROUNDUP(C11*0.85,)+35</f>
        <v>#REF!</v>
      </c>
      <c r="D31" s="94" t="e">
        <f t="shared" si="7"/>
        <v>#REF!</v>
      </c>
      <c r="E31" s="94" t="e">
        <f t="shared" si="7"/>
        <v>#REF!</v>
      </c>
      <c r="F31" s="94" t="e">
        <f t="shared" si="7"/>
        <v>#REF!</v>
      </c>
      <c r="G31" s="94" t="e">
        <f t="shared" si="7"/>
        <v>#REF!</v>
      </c>
      <c r="H31" s="94" t="e">
        <f t="shared" si="7"/>
        <v>#REF!</v>
      </c>
      <c r="I31" s="94" t="e">
        <f t="shared" si="7"/>
        <v>#REF!</v>
      </c>
      <c r="J31" s="94" t="e">
        <f t="shared" si="7"/>
        <v>#REF!</v>
      </c>
      <c r="K31" s="94" t="e">
        <f t="shared" si="7"/>
        <v>#REF!</v>
      </c>
      <c r="L31" s="94" t="e">
        <f t="shared" si="7"/>
        <v>#REF!</v>
      </c>
      <c r="M31" s="94" t="e">
        <f t="shared" si="7"/>
        <v>#REF!</v>
      </c>
      <c r="N31" s="94" t="e">
        <f t="shared" si="7"/>
        <v>#REF!</v>
      </c>
      <c r="O31" s="94" t="e">
        <f t="shared" si="7"/>
        <v>#REF!</v>
      </c>
      <c r="P31" s="94" t="e">
        <f t="shared" si="7"/>
        <v>#REF!</v>
      </c>
      <c r="Q31" s="94" t="e">
        <f t="shared" si="7"/>
        <v>#REF!</v>
      </c>
      <c r="R31" s="94" t="e">
        <f t="shared" si="7"/>
        <v>#REF!</v>
      </c>
      <c r="S31" s="94" t="e">
        <f t="shared" si="7"/>
        <v>#REF!</v>
      </c>
      <c r="T31" s="94" t="e">
        <f t="shared" si="7"/>
        <v>#REF!</v>
      </c>
      <c r="U31" s="94" t="e">
        <f t="shared" si="7"/>
        <v>#REF!</v>
      </c>
      <c r="V31" s="94" t="e">
        <f t="shared" si="7"/>
        <v>#REF!</v>
      </c>
      <c r="W31" s="94" t="e">
        <f t="shared" si="7"/>
        <v>#REF!</v>
      </c>
      <c r="X31" s="94" t="e">
        <f t="shared" si="7"/>
        <v>#REF!</v>
      </c>
      <c r="Y31" s="94" t="e">
        <f t="shared" si="7"/>
        <v>#REF!</v>
      </c>
      <c r="Z31" s="94" t="e">
        <f t="shared" si="7"/>
        <v>#REF!</v>
      </c>
      <c r="AA31" s="94" t="e">
        <f t="shared" si="7"/>
        <v>#REF!</v>
      </c>
      <c r="AB31" s="94" t="e">
        <f t="shared" si="7"/>
        <v>#REF!</v>
      </c>
      <c r="AC31" s="94" t="e">
        <f t="shared" si="7"/>
        <v>#REF!</v>
      </c>
      <c r="AD31" s="94" t="e">
        <f t="shared" si="7"/>
        <v>#REF!</v>
      </c>
      <c r="AE31" s="94" t="e">
        <f t="shared" si="7"/>
        <v>#REF!</v>
      </c>
      <c r="AF31" s="94" t="e">
        <f t="shared" si="7"/>
        <v>#REF!</v>
      </c>
      <c r="AG31" s="94" t="e">
        <f t="shared" si="7"/>
        <v>#REF!</v>
      </c>
      <c r="AH31" s="94" t="e">
        <f t="shared" si="7"/>
        <v>#REF!</v>
      </c>
      <c r="AI31" s="94" t="e">
        <f t="shared" si="7"/>
        <v>#REF!</v>
      </c>
      <c r="AJ31" s="94" t="e">
        <f t="shared" si="7"/>
        <v>#REF!</v>
      </c>
      <c r="AK31" s="94" t="e">
        <f t="shared" si="7"/>
        <v>#REF!</v>
      </c>
      <c r="AL31" s="94" t="e">
        <f t="shared" si="7"/>
        <v>#REF!</v>
      </c>
      <c r="AM31" s="94" t="e">
        <f t="shared" si="7"/>
        <v>#REF!</v>
      </c>
      <c r="AN31" s="94" t="e">
        <f t="shared" si="7"/>
        <v>#REF!</v>
      </c>
      <c r="AO31" s="94" t="e">
        <f t="shared" si="7"/>
        <v>#REF!</v>
      </c>
      <c r="AP31" s="94" t="e">
        <f t="shared" si="7"/>
        <v>#REF!</v>
      </c>
      <c r="AQ31" s="94" t="e">
        <f t="shared" si="7"/>
        <v>#REF!</v>
      </c>
      <c r="AR31" s="94" t="e">
        <f t="shared" si="7"/>
        <v>#REF!</v>
      </c>
      <c r="AS31" s="94" t="e">
        <f t="shared" si="7"/>
        <v>#REF!</v>
      </c>
      <c r="AT31" s="94" t="e">
        <f t="shared" si="7"/>
        <v>#REF!</v>
      </c>
      <c r="AU31" s="94" t="e">
        <f t="shared" si="7"/>
        <v>#REF!</v>
      </c>
      <c r="AV31" s="94" t="e">
        <f t="shared" si="7"/>
        <v>#REF!</v>
      </c>
      <c r="AW31" s="94" t="e">
        <f t="shared" si="7"/>
        <v>#REF!</v>
      </c>
      <c r="AX31" s="94" t="e">
        <f t="shared" si="7"/>
        <v>#REF!</v>
      </c>
      <c r="AY31" s="94" t="e">
        <f t="shared" si="7"/>
        <v>#REF!</v>
      </c>
      <c r="AZ31" s="94" t="e">
        <f t="shared" si="7"/>
        <v>#REF!</v>
      </c>
    </row>
    <row r="32" spans="1:52" s="50" customFormat="1" x14ac:dyDescent="0.2">
      <c r="A32" s="42" t="s">
        <v>84</v>
      </c>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row>
    <row r="33" spans="1:52" s="50" customFormat="1" x14ac:dyDescent="0.2">
      <c r="A33" s="88">
        <f>A27</f>
        <v>1</v>
      </c>
      <c r="B33" s="94" t="e">
        <f t="shared" si="4"/>
        <v>#REF!</v>
      </c>
      <c r="C33" s="94" t="e">
        <f t="shared" ref="C33:AZ33" si="8">ROUNDUP(C13*0.85,)+35</f>
        <v>#REF!</v>
      </c>
      <c r="D33" s="94" t="e">
        <f t="shared" si="8"/>
        <v>#REF!</v>
      </c>
      <c r="E33" s="94" t="e">
        <f t="shared" si="8"/>
        <v>#REF!</v>
      </c>
      <c r="F33" s="94" t="e">
        <f t="shared" si="8"/>
        <v>#REF!</v>
      </c>
      <c r="G33" s="94" t="e">
        <f t="shared" si="8"/>
        <v>#REF!</v>
      </c>
      <c r="H33" s="94" t="e">
        <f t="shared" si="8"/>
        <v>#REF!</v>
      </c>
      <c r="I33" s="94" t="e">
        <f t="shared" si="8"/>
        <v>#REF!</v>
      </c>
      <c r="J33" s="94" t="e">
        <f t="shared" si="8"/>
        <v>#REF!</v>
      </c>
      <c r="K33" s="94" t="e">
        <f t="shared" si="8"/>
        <v>#REF!</v>
      </c>
      <c r="L33" s="94" t="e">
        <f t="shared" si="8"/>
        <v>#REF!</v>
      </c>
      <c r="M33" s="94" t="e">
        <f t="shared" si="8"/>
        <v>#REF!</v>
      </c>
      <c r="N33" s="94" t="e">
        <f t="shared" si="8"/>
        <v>#REF!</v>
      </c>
      <c r="O33" s="94" t="e">
        <f t="shared" si="8"/>
        <v>#REF!</v>
      </c>
      <c r="P33" s="94" t="e">
        <f t="shared" si="8"/>
        <v>#REF!</v>
      </c>
      <c r="Q33" s="94" t="e">
        <f t="shared" si="8"/>
        <v>#REF!</v>
      </c>
      <c r="R33" s="94" t="e">
        <f t="shared" si="8"/>
        <v>#REF!</v>
      </c>
      <c r="S33" s="94" t="e">
        <f t="shared" si="8"/>
        <v>#REF!</v>
      </c>
      <c r="T33" s="94" t="e">
        <f t="shared" si="8"/>
        <v>#REF!</v>
      </c>
      <c r="U33" s="94" t="e">
        <f t="shared" si="8"/>
        <v>#REF!</v>
      </c>
      <c r="V33" s="94" t="e">
        <f t="shared" si="8"/>
        <v>#REF!</v>
      </c>
      <c r="W33" s="94" t="e">
        <f t="shared" si="8"/>
        <v>#REF!</v>
      </c>
      <c r="X33" s="94" t="e">
        <f t="shared" si="8"/>
        <v>#REF!</v>
      </c>
      <c r="Y33" s="94" t="e">
        <f t="shared" si="8"/>
        <v>#REF!</v>
      </c>
      <c r="Z33" s="94" t="e">
        <f t="shared" si="8"/>
        <v>#REF!</v>
      </c>
      <c r="AA33" s="94" t="e">
        <f t="shared" si="8"/>
        <v>#REF!</v>
      </c>
      <c r="AB33" s="94" t="e">
        <f t="shared" si="8"/>
        <v>#REF!</v>
      </c>
      <c r="AC33" s="94" t="e">
        <f t="shared" si="8"/>
        <v>#REF!</v>
      </c>
      <c r="AD33" s="94" t="e">
        <f t="shared" si="8"/>
        <v>#REF!</v>
      </c>
      <c r="AE33" s="94" t="e">
        <f t="shared" si="8"/>
        <v>#REF!</v>
      </c>
      <c r="AF33" s="94" t="e">
        <f t="shared" si="8"/>
        <v>#REF!</v>
      </c>
      <c r="AG33" s="94" t="e">
        <f t="shared" si="8"/>
        <v>#REF!</v>
      </c>
      <c r="AH33" s="94" t="e">
        <f t="shared" si="8"/>
        <v>#REF!</v>
      </c>
      <c r="AI33" s="94" t="e">
        <f t="shared" si="8"/>
        <v>#REF!</v>
      </c>
      <c r="AJ33" s="94" t="e">
        <f t="shared" si="8"/>
        <v>#REF!</v>
      </c>
      <c r="AK33" s="94" t="e">
        <f t="shared" si="8"/>
        <v>#REF!</v>
      </c>
      <c r="AL33" s="94" t="e">
        <f t="shared" si="8"/>
        <v>#REF!</v>
      </c>
      <c r="AM33" s="94" t="e">
        <f t="shared" si="8"/>
        <v>#REF!</v>
      </c>
      <c r="AN33" s="94" t="e">
        <f t="shared" si="8"/>
        <v>#REF!</v>
      </c>
      <c r="AO33" s="94" t="e">
        <f t="shared" si="8"/>
        <v>#REF!</v>
      </c>
      <c r="AP33" s="94" t="e">
        <f t="shared" si="8"/>
        <v>#REF!</v>
      </c>
      <c r="AQ33" s="94" t="e">
        <f t="shared" si="8"/>
        <v>#REF!</v>
      </c>
      <c r="AR33" s="94" t="e">
        <f t="shared" si="8"/>
        <v>#REF!</v>
      </c>
      <c r="AS33" s="94" t="e">
        <f t="shared" si="8"/>
        <v>#REF!</v>
      </c>
      <c r="AT33" s="94" t="e">
        <f t="shared" si="8"/>
        <v>#REF!</v>
      </c>
      <c r="AU33" s="94" t="e">
        <f t="shared" si="8"/>
        <v>#REF!</v>
      </c>
      <c r="AV33" s="94" t="e">
        <f t="shared" si="8"/>
        <v>#REF!</v>
      </c>
      <c r="AW33" s="94" t="e">
        <f t="shared" si="8"/>
        <v>#REF!</v>
      </c>
      <c r="AX33" s="94" t="e">
        <f t="shared" si="8"/>
        <v>#REF!</v>
      </c>
      <c r="AY33" s="94" t="e">
        <f t="shared" si="8"/>
        <v>#REF!</v>
      </c>
      <c r="AZ33" s="94" t="e">
        <f t="shared" si="8"/>
        <v>#REF!</v>
      </c>
    </row>
    <row r="34" spans="1:52" s="50" customFormat="1" x14ac:dyDescent="0.2">
      <c r="A34" s="88">
        <f>A28</f>
        <v>2</v>
      </c>
      <c r="B34" s="94" t="e">
        <f t="shared" si="4"/>
        <v>#REF!</v>
      </c>
      <c r="C34" s="94" t="e">
        <f t="shared" ref="C34:AZ34" si="9">ROUNDUP(C14*0.85,)+35</f>
        <v>#REF!</v>
      </c>
      <c r="D34" s="94" t="e">
        <f t="shared" si="9"/>
        <v>#REF!</v>
      </c>
      <c r="E34" s="94" t="e">
        <f t="shared" si="9"/>
        <v>#REF!</v>
      </c>
      <c r="F34" s="94" t="e">
        <f t="shared" si="9"/>
        <v>#REF!</v>
      </c>
      <c r="G34" s="94" t="e">
        <f t="shared" si="9"/>
        <v>#REF!</v>
      </c>
      <c r="H34" s="94" t="e">
        <f t="shared" si="9"/>
        <v>#REF!</v>
      </c>
      <c r="I34" s="94" t="e">
        <f t="shared" si="9"/>
        <v>#REF!</v>
      </c>
      <c r="J34" s="94" t="e">
        <f t="shared" si="9"/>
        <v>#REF!</v>
      </c>
      <c r="K34" s="94" t="e">
        <f t="shared" si="9"/>
        <v>#REF!</v>
      </c>
      <c r="L34" s="94" t="e">
        <f t="shared" si="9"/>
        <v>#REF!</v>
      </c>
      <c r="M34" s="94" t="e">
        <f t="shared" si="9"/>
        <v>#REF!</v>
      </c>
      <c r="N34" s="94" t="e">
        <f t="shared" si="9"/>
        <v>#REF!</v>
      </c>
      <c r="O34" s="94" t="e">
        <f t="shared" si="9"/>
        <v>#REF!</v>
      </c>
      <c r="P34" s="94" t="e">
        <f t="shared" si="9"/>
        <v>#REF!</v>
      </c>
      <c r="Q34" s="94" t="e">
        <f t="shared" si="9"/>
        <v>#REF!</v>
      </c>
      <c r="R34" s="94" t="e">
        <f t="shared" si="9"/>
        <v>#REF!</v>
      </c>
      <c r="S34" s="94" t="e">
        <f t="shared" si="9"/>
        <v>#REF!</v>
      </c>
      <c r="T34" s="94" t="e">
        <f t="shared" si="9"/>
        <v>#REF!</v>
      </c>
      <c r="U34" s="94" t="e">
        <f t="shared" si="9"/>
        <v>#REF!</v>
      </c>
      <c r="V34" s="94" t="e">
        <f t="shared" si="9"/>
        <v>#REF!</v>
      </c>
      <c r="W34" s="94" t="e">
        <f t="shared" si="9"/>
        <v>#REF!</v>
      </c>
      <c r="X34" s="94" t="e">
        <f t="shared" si="9"/>
        <v>#REF!</v>
      </c>
      <c r="Y34" s="94" t="e">
        <f t="shared" si="9"/>
        <v>#REF!</v>
      </c>
      <c r="Z34" s="94" t="e">
        <f t="shared" si="9"/>
        <v>#REF!</v>
      </c>
      <c r="AA34" s="94" t="e">
        <f t="shared" si="9"/>
        <v>#REF!</v>
      </c>
      <c r="AB34" s="94" t="e">
        <f t="shared" si="9"/>
        <v>#REF!</v>
      </c>
      <c r="AC34" s="94" t="e">
        <f t="shared" si="9"/>
        <v>#REF!</v>
      </c>
      <c r="AD34" s="94" t="e">
        <f t="shared" si="9"/>
        <v>#REF!</v>
      </c>
      <c r="AE34" s="94" t="e">
        <f t="shared" si="9"/>
        <v>#REF!</v>
      </c>
      <c r="AF34" s="94" t="e">
        <f t="shared" si="9"/>
        <v>#REF!</v>
      </c>
      <c r="AG34" s="94" t="e">
        <f t="shared" si="9"/>
        <v>#REF!</v>
      </c>
      <c r="AH34" s="94" t="e">
        <f t="shared" si="9"/>
        <v>#REF!</v>
      </c>
      <c r="AI34" s="94" t="e">
        <f t="shared" si="9"/>
        <v>#REF!</v>
      </c>
      <c r="AJ34" s="94" t="e">
        <f t="shared" si="9"/>
        <v>#REF!</v>
      </c>
      <c r="AK34" s="94" t="e">
        <f t="shared" si="9"/>
        <v>#REF!</v>
      </c>
      <c r="AL34" s="94" t="e">
        <f t="shared" si="9"/>
        <v>#REF!</v>
      </c>
      <c r="AM34" s="94" t="e">
        <f t="shared" si="9"/>
        <v>#REF!</v>
      </c>
      <c r="AN34" s="94" t="e">
        <f t="shared" si="9"/>
        <v>#REF!</v>
      </c>
      <c r="AO34" s="94" t="e">
        <f t="shared" si="9"/>
        <v>#REF!</v>
      </c>
      <c r="AP34" s="94" t="e">
        <f t="shared" si="9"/>
        <v>#REF!</v>
      </c>
      <c r="AQ34" s="94" t="e">
        <f t="shared" si="9"/>
        <v>#REF!</v>
      </c>
      <c r="AR34" s="94" t="e">
        <f t="shared" si="9"/>
        <v>#REF!</v>
      </c>
      <c r="AS34" s="94" t="e">
        <f t="shared" si="9"/>
        <v>#REF!</v>
      </c>
      <c r="AT34" s="94" t="e">
        <f t="shared" si="9"/>
        <v>#REF!</v>
      </c>
      <c r="AU34" s="94" t="e">
        <f t="shared" si="9"/>
        <v>#REF!</v>
      </c>
      <c r="AV34" s="94" t="e">
        <f t="shared" si="9"/>
        <v>#REF!</v>
      </c>
      <c r="AW34" s="94" t="e">
        <f t="shared" si="9"/>
        <v>#REF!</v>
      </c>
      <c r="AX34" s="94" t="e">
        <f t="shared" si="9"/>
        <v>#REF!</v>
      </c>
      <c r="AY34" s="94" t="e">
        <f t="shared" si="9"/>
        <v>#REF!</v>
      </c>
      <c r="AZ34" s="94" t="e">
        <f t="shared" si="9"/>
        <v>#REF!</v>
      </c>
    </row>
    <row r="35" spans="1:52" s="50" customFormat="1" x14ac:dyDescent="0.2">
      <c r="A35" s="42" t="s">
        <v>85</v>
      </c>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row>
    <row r="36" spans="1:52" s="50" customFormat="1" x14ac:dyDescent="0.2">
      <c r="A36" s="88">
        <f>A27</f>
        <v>1</v>
      </c>
      <c r="B36" s="94" t="e">
        <f t="shared" si="4"/>
        <v>#REF!</v>
      </c>
      <c r="C36" s="94" t="e">
        <f t="shared" ref="C36:AZ36" si="10">ROUNDUP(C16*0.85,)+35</f>
        <v>#REF!</v>
      </c>
      <c r="D36" s="94" t="e">
        <f t="shared" si="10"/>
        <v>#REF!</v>
      </c>
      <c r="E36" s="94" t="e">
        <f t="shared" si="10"/>
        <v>#REF!</v>
      </c>
      <c r="F36" s="94" t="e">
        <f t="shared" si="10"/>
        <v>#REF!</v>
      </c>
      <c r="G36" s="94" t="e">
        <f t="shared" si="10"/>
        <v>#REF!</v>
      </c>
      <c r="H36" s="94" t="e">
        <f t="shared" si="10"/>
        <v>#REF!</v>
      </c>
      <c r="I36" s="94" t="e">
        <f t="shared" si="10"/>
        <v>#REF!</v>
      </c>
      <c r="J36" s="94" t="e">
        <f t="shared" si="10"/>
        <v>#REF!</v>
      </c>
      <c r="K36" s="94" t="e">
        <f t="shared" si="10"/>
        <v>#REF!</v>
      </c>
      <c r="L36" s="94" t="e">
        <f t="shared" si="10"/>
        <v>#REF!</v>
      </c>
      <c r="M36" s="94" t="e">
        <f t="shared" si="10"/>
        <v>#REF!</v>
      </c>
      <c r="N36" s="94" t="e">
        <f t="shared" si="10"/>
        <v>#REF!</v>
      </c>
      <c r="O36" s="94" t="e">
        <f t="shared" si="10"/>
        <v>#REF!</v>
      </c>
      <c r="P36" s="94" t="e">
        <f t="shared" si="10"/>
        <v>#REF!</v>
      </c>
      <c r="Q36" s="94" t="e">
        <f t="shared" si="10"/>
        <v>#REF!</v>
      </c>
      <c r="R36" s="94" t="e">
        <f t="shared" si="10"/>
        <v>#REF!</v>
      </c>
      <c r="S36" s="94" t="e">
        <f t="shared" si="10"/>
        <v>#REF!</v>
      </c>
      <c r="T36" s="94" t="e">
        <f t="shared" si="10"/>
        <v>#REF!</v>
      </c>
      <c r="U36" s="94" t="e">
        <f t="shared" si="10"/>
        <v>#REF!</v>
      </c>
      <c r="V36" s="94" t="e">
        <f t="shared" si="10"/>
        <v>#REF!</v>
      </c>
      <c r="W36" s="94" t="e">
        <f t="shared" si="10"/>
        <v>#REF!</v>
      </c>
      <c r="X36" s="94" t="e">
        <f t="shared" si="10"/>
        <v>#REF!</v>
      </c>
      <c r="Y36" s="94" t="e">
        <f t="shared" si="10"/>
        <v>#REF!</v>
      </c>
      <c r="Z36" s="94" t="e">
        <f t="shared" si="10"/>
        <v>#REF!</v>
      </c>
      <c r="AA36" s="94" t="e">
        <f t="shared" si="10"/>
        <v>#REF!</v>
      </c>
      <c r="AB36" s="94" t="e">
        <f t="shared" si="10"/>
        <v>#REF!</v>
      </c>
      <c r="AC36" s="94" t="e">
        <f t="shared" si="10"/>
        <v>#REF!</v>
      </c>
      <c r="AD36" s="94" t="e">
        <f t="shared" si="10"/>
        <v>#REF!</v>
      </c>
      <c r="AE36" s="94" t="e">
        <f t="shared" si="10"/>
        <v>#REF!</v>
      </c>
      <c r="AF36" s="94" t="e">
        <f t="shared" si="10"/>
        <v>#REF!</v>
      </c>
      <c r="AG36" s="94" t="e">
        <f t="shared" si="10"/>
        <v>#REF!</v>
      </c>
      <c r="AH36" s="94" t="e">
        <f t="shared" si="10"/>
        <v>#REF!</v>
      </c>
      <c r="AI36" s="94" t="e">
        <f t="shared" si="10"/>
        <v>#REF!</v>
      </c>
      <c r="AJ36" s="94" t="e">
        <f t="shared" si="10"/>
        <v>#REF!</v>
      </c>
      <c r="AK36" s="94" t="e">
        <f t="shared" si="10"/>
        <v>#REF!</v>
      </c>
      <c r="AL36" s="94" t="e">
        <f t="shared" si="10"/>
        <v>#REF!</v>
      </c>
      <c r="AM36" s="94" t="e">
        <f t="shared" si="10"/>
        <v>#REF!</v>
      </c>
      <c r="AN36" s="94" t="e">
        <f t="shared" si="10"/>
        <v>#REF!</v>
      </c>
      <c r="AO36" s="94" t="e">
        <f t="shared" si="10"/>
        <v>#REF!</v>
      </c>
      <c r="AP36" s="94" t="e">
        <f t="shared" si="10"/>
        <v>#REF!</v>
      </c>
      <c r="AQ36" s="94" t="e">
        <f t="shared" si="10"/>
        <v>#REF!</v>
      </c>
      <c r="AR36" s="94" t="e">
        <f t="shared" si="10"/>
        <v>#REF!</v>
      </c>
      <c r="AS36" s="94" t="e">
        <f t="shared" si="10"/>
        <v>#REF!</v>
      </c>
      <c r="AT36" s="94" t="e">
        <f t="shared" si="10"/>
        <v>#REF!</v>
      </c>
      <c r="AU36" s="94" t="e">
        <f t="shared" si="10"/>
        <v>#REF!</v>
      </c>
      <c r="AV36" s="94" t="e">
        <f t="shared" si="10"/>
        <v>#REF!</v>
      </c>
      <c r="AW36" s="94" t="e">
        <f t="shared" si="10"/>
        <v>#REF!</v>
      </c>
      <c r="AX36" s="94" t="e">
        <f t="shared" si="10"/>
        <v>#REF!</v>
      </c>
      <c r="AY36" s="94" t="e">
        <f t="shared" si="10"/>
        <v>#REF!</v>
      </c>
      <c r="AZ36" s="94" t="e">
        <f t="shared" si="10"/>
        <v>#REF!</v>
      </c>
    </row>
    <row r="37" spans="1:52" s="50" customFormat="1" x14ac:dyDescent="0.2">
      <c r="A37" s="88">
        <f>A28</f>
        <v>2</v>
      </c>
      <c r="B37" s="94" t="e">
        <f t="shared" si="4"/>
        <v>#REF!</v>
      </c>
      <c r="C37" s="94" t="e">
        <f t="shared" ref="C37:AZ37" si="11">ROUNDUP(C17*0.85,)+35</f>
        <v>#REF!</v>
      </c>
      <c r="D37" s="94" t="e">
        <f t="shared" si="11"/>
        <v>#REF!</v>
      </c>
      <c r="E37" s="94" t="e">
        <f t="shared" si="11"/>
        <v>#REF!</v>
      </c>
      <c r="F37" s="94" t="e">
        <f t="shared" si="11"/>
        <v>#REF!</v>
      </c>
      <c r="G37" s="94" t="e">
        <f t="shared" si="11"/>
        <v>#REF!</v>
      </c>
      <c r="H37" s="94" t="e">
        <f t="shared" si="11"/>
        <v>#REF!</v>
      </c>
      <c r="I37" s="94" t="e">
        <f t="shared" si="11"/>
        <v>#REF!</v>
      </c>
      <c r="J37" s="94" t="e">
        <f t="shared" si="11"/>
        <v>#REF!</v>
      </c>
      <c r="K37" s="94" t="e">
        <f t="shared" si="11"/>
        <v>#REF!</v>
      </c>
      <c r="L37" s="94" t="e">
        <f t="shared" si="11"/>
        <v>#REF!</v>
      </c>
      <c r="M37" s="94" t="e">
        <f t="shared" si="11"/>
        <v>#REF!</v>
      </c>
      <c r="N37" s="94" t="e">
        <f t="shared" si="11"/>
        <v>#REF!</v>
      </c>
      <c r="O37" s="94" t="e">
        <f t="shared" si="11"/>
        <v>#REF!</v>
      </c>
      <c r="P37" s="94" t="e">
        <f t="shared" si="11"/>
        <v>#REF!</v>
      </c>
      <c r="Q37" s="94" t="e">
        <f t="shared" si="11"/>
        <v>#REF!</v>
      </c>
      <c r="R37" s="94" t="e">
        <f t="shared" si="11"/>
        <v>#REF!</v>
      </c>
      <c r="S37" s="94" t="e">
        <f t="shared" si="11"/>
        <v>#REF!</v>
      </c>
      <c r="T37" s="94" t="e">
        <f t="shared" si="11"/>
        <v>#REF!</v>
      </c>
      <c r="U37" s="94" t="e">
        <f t="shared" si="11"/>
        <v>#REF!</v>
      </c>
      <c r="V37" s="94" t="e">
        <f t="shared" si="11"/>
        <v>#REF!</v>
      </c>
      <c r="W37" s="94" t="e">
        <f t="shared" si="11"/>
        <v>#REF!</v>
      </c>
      <c r="X37" s="94" t="e">
        <f t="shared" si="11"/>
        <v>#REF!</v>
      </c>
      <c r="Y37" s="94" t="e">
        <f t="shared" si="11"/>
        <v>#REF!</v>
      </c>
      <c r="Z37" s="94" t="e">
        <f t="shared" si="11"/>
        <v>#REF!</v>
      </c>
      <c r="AA37" s="94" t="e">
        <f t="shared" si="11"/>
        <v>#REF!</v>
      </c>
      <c r="AB37" s="94" t="e">
        <f t="shared" si="11"/>
        <v>#REF!</v>
      </c>
      <c r="AC37" s="94" t="e">
        <f t="shared" si="11"/>
        <v>#REF!</v>
      </c>
      <c r="AD37" s="94" t="e">
        <f t="shared" si="11"/>
        <v>#REF!</v>
      </c>
      <c r="AE37" s="94" t="e">
        <f t="shared" si="11"/>
        <v>#REF!</v>
      </c>
      <c r="AF37" s="94" t="e">
        <f t="shared" si="11"/>
        <v>#REF!</v>
      </c>
      <c r="AG37" s="94" t="e">
        <f t="shared" si="11"/>
        <v>#REF!</v>
      </c>
      <c r="AH37" s="94" t="e">
        <f t="shared" si="11"/>
        <v>#REF!</v>
      </c>
      <c r="AI37" s="94" t="e">
        <f t="shared" si="11"/>
        <v>#REF!</v>
      </c>
      <c r="AJ37" s="94" t="e">
        <f t="shared" si="11"/>
        <v>#REF!</v>
      </c>
      <c r="AK37" s="94" t="e">
        <f t="shared" si="11"/>
        <v>#REF!</v>
      </c>
      <c r="AL37" s="94" t="e">
        <f t="shared" si="11"/>
        <v>#REF!</v>
      </c>
      <c r="AM37" s="94" t="e">
        <f t="shared" si="11"/>
        <v>#REF!</v>
      </c>
      <c r="AN37" s="94" t="e">
        <f t="shared" si="11"/>
        <v>#REF!</v>
      </c>
      <c r="AO37" s="94" t="e">
        <f t="shared" si="11"/>
        <v>#REF!</v>
      </c>
      <c r="AP37" s="94" t="e">
        <f t="shared" si="11"/>
        <v>#REF!</v>
      </c>
      <c r="AQ37" s="94" t="e">
        <f t="shared" si="11"/>
        <v>#REF!</v>
      </c>
      <c r="AR37" s="94" t="e">
        <f t="shared" si="11"/>
        <v>#REF!</v>
      </c>
      <c r="AS37" s="94" t="e">
        <f t="shared" si="11"/>
        <v>#REF!</v>
      </c>
      <c r="AT37" s="94" t="e">
        <f t="shared" si="11"/>
        <v>#REF!</v>
      </c>
      <c r="AU37" s="94" t="e">
        <f t="shared" si="11"/>
        <v>#REF!</v>
      </c>
      <c r="AV37" s="94" t="e">
        <f t="shared" si="11"/>
        <v>#REF!</v>
      </c>
      <c r="AW37" s="94" t="e">
        <f t="shared" si="11"/>
        <v>#REF!</v>
      </c>
      <c r="AX37" s="94" t="e">
        <f t="shared" si="11"/>
        <v>#REF!</v>
      </c>
      <c r="AY37" s="94" t="e">
        <f t="shared" si="11"/>
        <v>#REF!</v>
      </c>
      <c r="AZ37" s="94" t="e">
        <f t="shared" si="11"/>
        <v>#REF!</v>
      </c>
    </row>
    <row r="38" spans="1:52" s="50" customFormat="1" x14ac:dyDescent="0.2">
      <c r="A38" s="42" t="s">
        <v>86</v>
      </c>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row>
    <row r="39" spans="1:52" s="50" customFormat="1" x14ac:dyDescent="0.2">
      <c r="A39" s="88">
        <f>A27</f>
        <v>1</v>
      </c>
      <c r="B39" s="94" t="e">
        <f t="shared" si="4"/>
        <v>#REF!</v>
      </c>
      <c r="C39" s="94" t="e">
        <f t="shared" ref="C39:AZ39" si="12">ROUNDUP(C19*0.85,)+35</f>
        <v>#REF!</v>
      </c>
      <c r="D39" s="94" t="e">
        <f t="shared" si="12"/>
        <v>#REF!</v>
      </c>
      <c r="E39" s="94" t="e">
        <f t="shared" si="12"/>
        <v>#REF!</v>
      </c>
      <c r="F39" s="94" t="e">
        <f t="shared" si="12"/>
        <v>#REF!</v>
      </c>
      <c r="G39" s="94" t="e">
        <f t="shared" si="12"/>
        <v>#REF!</v>
      </c>
      <c r="H39" s="94" t="e">
        <f t="shared" si="12"/>
        <v>#REF!</v>
      </c>
      <c r="I39" s="94" t="e">
        <f t="shared" si="12"/>
        <v>#REF!</v>
      </c>
      <c r="J39" s="94" t="e">
        <f t="shared" si="12"/>
        <v>#REF!</v>
      </c>
      <c r="K39" s="94" t="e">
        <f t="shared" si="12"/>
        <v>#REF!</v>
      </c>
      <c r="L39" s="94" t="e">
        <f t="shared" si="12"/>
        <v>#REF!</v>
      </c>
      <c r="M39" s="94" t="e">
        <f t="shared" si="12"/>
        <v>#REF!</v>
      </c>
      <c r="N39" s="94" t="e">
        <f t="shared" si="12"/>
        <v>#REF!</v>
      </c>
      <c r="O39" s="94" t="e">
        <f t="shared" si="12"/>
        <v>#REF!</v>
      </c>
      <c r="P39" s="94" t="e">
        <f t="shared" si="12"/>
        <v>#REF!</v>
      </c>
      <c r="Q39" s="94" t="e">
        <f t="shared" si="12"/>
        <v>#REF!</v>
      </c>
      <c r="R39" s="94" t="e">
        <f t="shared" si="12"/>
        <v>#REF!</v>
      </c>
      <c r="S39" s="94" t="e">
        <f t="shared" si="12"/>
        <v>#REF!</v>
      </c>
      <c r="T39" s="94" t="e">
        <f t="shared" si="12"/>
        <v>#REF!</v>
      </c>
      <c r="U39" s="94" t="e">
        <f t="shared" si="12"/>
        <v>#REF!</v>
      </c>
      <c r="V39" s="94" t="e">
        <f t="shared" si="12"/>
        <v>#REF!</v>
      </c>
      <c r="W39" s="94" t="e">
        <f t="shared" si="12"/>
        <v>#REF!</v>
      </c>
      <c r="X39" s="94" t="e">
        <f t="shared" si="12"/>
        <v>#REF!</v>
      </c>
      <c r="Y39" s="94" t="e">
        <f t="shared" si="12"/>
        <v>#REF!</v>
      </c>
      <c r="Z39" s="94" t="e">
        <f t="shared" si="12"/>
        <v>#REF!</v>
      </c>
      <c r="AA39" s="94" t="e">
        <f t="shared" si="12"/>
        <v>#REF!</v>
      </c>
      <c r="AB39" s="94" t="e">
        <f t="shared" si="12"/>
        <v>#REF!</v>
      </c>
      <c r="AC39" s="94" t="e">
        <f t="shared" si="12"/>
        <v>#REF!</v>
      </c>
      <c r="AD39" s="94" t="e">
        <f t="shared" si="12"/>
        <v>#REF!</v>
      </c>
      <c r="AE39" s="94" t="e">
        <f t="shared" si="12"/>
        <v>#REF!</v>
      </c>
      <c r="AF39" s="94" t="e">
        <f t="shared" si="12"/>
        <v>#REF!</v>
      </c>
      <c r="AG39" s="94" t="e">
        <f t="shared" si="12"/>
        <v>#REF!</v>
      </c>
      <c r="AH39" s="94" t="e">
        <f t="shared" si="12"/>
        <v>#REF!</v>
      </c>
      <c r="AI39" s="94" t="e">
        <f t="shared" si="12"/>
        <v>#REF!</v>
      </c>
      <c r="AJ39" s="94" t="e">
        <f t="shared" si="12"/>
        <v>#REF!</v>
      </c>
      <c r="AK39" s="94" t="e">
        <f t="shared" si="12"/>
        <v>#REF!</v>
      </c>
      <c r="AL39" s="94" t="e">
        <f t="shared" si="12"/>
        <v>#REF!</v>
      </c>
      <c r="AM39" s="94" t="e">
        <f t="shared" si="12"/>
        <v>#REF!</v>
      </c>
      <c r="AN39" s="94" t="e">
        <f t="shared" si="12"/>
        <v>#REF!</v>
      </c>
      <c r="AO39" s="94" t="e">
        <f t="shared" si="12"/>
        <v>#REF!</v>
      </c>
      <c r="AP39" s="94" t="e">
        <f t="shared" si="12"/>
        <v>#REF!</v>
      </c>
      <c r="AQ39" s="94" t="e">
        <f t="shared" si="12"/>
        <v>#REF!</v>
      </c>
      <c r="AR39" s="94" t="e">
        <f t="shared" si="12"/>
        <v>#REF!</v>
      </c>
      <c r="AS39" s="94" t="e">
        <f t="shared" si="12"/>
        <v>#REF!</v>
      </c>
      <c r="AT39" s="94" t="e">
        <f t="shared" si="12"/>
        <v>#REF!</v>
      </c>
      <c r="AU39" s="94" t="e">
        <f t="shared" si="12"/>
        <v>#REF!</v>
      </c>
      <c r="AV39" s="94" t="e">
        <f t="shared" si="12"/>
        <v>#REF!</v>
      </c>
      <c r="AW39" s="94" t="e">
        <f t="shared" si="12"/>
        <v>#REF!</v>
      </c>
      <c r="AX39" s="94" t="e">
        <f t="shared" si="12"/>
        <v>#REF!</v>
      </c>
      <c r="AY39" s="94" t="e">
        <f t="shared" si="12"/>
        <v>#REF!</v>
      </c>
      <c r="AZ39" s="94" t="e">
        <f t="shared" si="12"/>
        <v>#REF!</v>
      </c>
    </row>
    <row r="40" spans="1:52" s="50" customFormat="1" x14ac:dyDescent="0.2">
      <c r="A40" s="88">
        <f>A28</f>
        <v>2</v>
      </c>
      <c r="B40" s="94" t="e">
        <f t="shared" si="4"/>
        <v>#REF!</v>
      </c>
      <c r="C40" s="94" t="e">
        <f t="shared" ref="C40:AZ40" si="13">ROUNDUP(C20*0.85,)+35</f>
        <v>#REF!</v>
      </c>
      <c r="D40" s="94" t="e">
        <f t="shared" si="13"/>
        <v>#REF!</v>
      </c>
      <c r="E40" s="94" t="e">
        <f t="shared" si="13"/>
        <v>#REF!</v>
      </c>
      <c r="F40" s="94" t="e">
        <f t="shared" si="13"/>
        <v>#REF!</v>
      </c>
      <c r="G40" s="94" t="e">
        <f t="shared" si="13"/>
        <v>#REF!</v>
      </c>
      <c r="H40" s="94" t="e">
        <f t="shared" si="13"/>
        <v>#REF!</v>
      </c>
      <c r="I40" s="94" t="e">
        <f t="shared" si="13"/>
        <v>#REF!</v>
      </c>
      <c r="J40" s="94" t="e">
        <f t="shared" si="13"/>
        <v>#REF!</v>
      </c>
      <c r="K40" s="94" t="e">
        <f t="shared" si="13"/>
        <v>#REF!</v>
      </c>
      <c r="L40" s="94" t="e">
        <f t="shared" si="13"/>
        <v>#REF!</v>
      </c>
      <c r="M40" s="94" t="e">
        <f t="shared" si="13"/>
        <v>#REF!</v>
      </c>
      <c r="N40" s="94" t="e">
        <f t="shared" si="13"/>
        <v>#REF!</v>
      </c>
      <c r="O40" s="94" t="e">
        <f t="shared" si="13"/>
        <v>#REF!</v>
      </c>
      <c r="P40" s="94" t="e">
        <f t="shared" si="13"/>
        <v>#REF!</v>
      </c>
      <c r="Q40" s="94" t="e">
        <f t="shared" si="13"/>
        <v>#REF!</v>
      </c>
      <c r="R40" s="94" t="e">
        <f t="shared" si="13"/>
        <v>#REF!</v>
      </c>
      <c r="S40" s="94" t="e">
        <f t="shared" si="13"/>
        <v>#REF!</v>
      </c>
      <c r="T40" s="94" t="e">
        <f t="shared" si="13"/>
        <v>#REF!</v>
      </c>
      <c r="U40" s="94" t="e">
        <f t="shared" si="13"/>
        <v>#REF!</v>
      </c>
      <c r="V40" s="94" t="e">
        <f t="shared" si="13"/>
        <v>#REF!</v>
      </c>
      <c r="W40" s="94" t="e">
        <f t="shared" si="13"/>
        <v>#REF!</v>
      </c>
      <c r="X40" s="94" t="e">
        <f t="shared" si="13"/>
        <v>#REF!</v>
      </c>
      <c r="Y40" s="94" t="e">
        <f t="shared" si="13"/>
        <v>#REF!</v>
      </c>
      <c r="Z40" s="94" t="e">
        <f t="shared" si="13"/>
        <v>#REF!</v>
      </c>
      <c r="AA40" s="94" t="e">
        <f t="shared" si="13"/>
        <v>#REF!</v>
      </c>
      <c r="AB40" s="94" t="e">
        <f t="shared" si="13"/>
        <v>#REF!</v>
      </c>
      <c r="AC40" s="94" t="e">
        <f t="shared" si="13"/>
        <v>#REF!</v>
      </c>
      <c r="AD40" s="94" t="e">
        <f t="shared" si="13"/>
        <v>#REF!</v>
      </c>
      <c r="AE40" s="94" t="e">
        <f t="shared" si="13"/>
        <v>#REF!</v>
      </c>
      <c r="AF40" s="94" t="e">
        <f t="shared" si="13"/>
        <v>#REF!</v>
      </c>
      <c r="AG40" s="94" t="e">
        <f t="shared" si="13"/>
        <v>#REF!</v>
      </c>
      <c r="AH40" s="94" t="e">
        <f t="shared" si="13"/>
        <v>#REF!</v>
      </c>
      <c r="AI40" s="94" t="e">
        <f t="shared" si="13"/>
        <v>#REF!</v>
      </c>
      <c r="AJ40" s="94" t="e">
        <f t="shared" si="13"/>
        <v>#REF!</v>
      </c>
      <c r="AK40" s="94" t="e">
        <f t="shared" si="13"/>
        <v>#REF!</v>
      </c>
      <c r="AL40" s="94" t="e">
        <f t="shared" si="13"/>
        <v>#REF!</v>
      </c>
      <c r="AM40" s="94" t="e">
        <f t="shared" si="13"/>
        <v>#REF!</v>
      </c>
      <c r="AN40" s="94" t="e">
        <f t="shared" si="13"/>
        <v>#REF!</v>
      </c>
      <c r="AO40" s="94" t="e">
        <f t="shared" si="13"/>
        <v>#REF!</v>
      </c>
      <c r="AP40" s="94" t="e">
        <f t="shared" si="13"/>
        <v>#REF!</v>
      </c>
      <c r="AQ40" s="94" t="e">
        <f t="shared" si="13"/>
        <v>#REF!</v>
      </c>
      <c r="AR40" s="94" t="e">
        <f t="shared" si="13"/>
        <v>#REF!</v>
      </c>
      <c r="AS40" s="94" t="e">
        <f t="shared" si="13"/>
        <v>#REF!</v>
      </c>
      <c r="AT40" s="94" t="e">
        <f t="shared" si="13"/>
        <v>#REF!</v>
      </c>
      <c r="AU40" s="94" t="e">
        <f t="shared" si="13"/>
        <v>#REF!</v>
      </c>
      <c r="AV40" s="94" t="e">
        <f t="shared" si="13"/>
        <v>#REF!</v>
      </c>
      <c r="AW40" s="94" t="e">
        <f t="shared" si="13"/>
        <v>#REF!</v>
      </c>
      <c r="AX40" s="94" t="e">
        <f t="shared" si="13"/>
        <v>#REF!</v>
      </c>
      <c r="AY40" s="94" t="e">
        <f t="shared" si="13"/>
        <v>#REF!</v>
      </c>
      <c r="AZ40" s="94" t="e">
        <f t="shared" si="13"/>
        <v>#REF!</v>
      </c>
    </row>
    <row r="41" spans="1:52" s="50" customFormat="1" x14ac:dyDescent="0.2">
      <c r="A41" s="42" t="s">
        <v>87</v>
      </c>
      <c r="B41" s="94"/>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row>
    <row r="42" spans="1:52" s="50" customFormat="1" x14ac:dyDescent="0.2">
      <c r="A42" s="88" t="s">
        <v>88</v>
      </c>
      <c r="B42" s="94" t="e">
        <f t="shared" si="4"/>
        <v>#REF!</v>
      </c>
      <c r="C42" s="94" t="e">
        <f t="shared" ref="C42:AZ42" si="14">ROUNDUP(C22*0.85,)+35</f>
        <v>#REF!</v>
      </c>
      <c r="D42" s="94" t="e">
        <f t="shared" si="14"/>
        <v>#REF!</v>
      </c>
      <c r="E42" s="94" t="e">
        <f t="shared" si="14"/>
        <v>#REF!</v>
      </c>
      <c r="F42" s="94" t="e">
        <f t="shared" si="14"/>
        <v>#REF!</v>
      </c>
      <c r="G42" s="94" t="e">
        <f t="shared" si="14"/>
        <v>#REF!</v>
      </c>
      <c r="H42" s="94" t="e">
        <f t="shared" si="14"/>
        <v>#REF!</v>
      </c>
      <c r="I42" s="94" t="e">
        <f t="shared" si="14"/>
        <v>#REF!</v>
      </c>
      <c r="J42" s="94" t="e">
        <f t="shared" si="14"/>
        <v>#REF!</v>
      </c>
      <c r="K42" s="94" t="e">
        <f t="shared" si="14"/>
        <v>#REF!</v>
      </c>
      <c r="L42" s="94" t="e">
        <f t="shared" si="14"/>
        <v>#REF!</v>
      </c>
      <c r="M42" s="94" t="e">
        <f t="shared" si="14"/>
        <v>#REF!</v>
      </c>
      <c r="N42" s="94" t="e">
        <f t="shared" si="14"/>
        <v>#REF!</v>
      </c>
      <c r="O42" s="94" t="e">
        <f t="shared" si="14"/>
        <v>#REF!</v>
      </c>
      <c r="P42" s="94" t="e">
        <f t="shared" si="14"/>
        <v>#REF!</v>
      </c>
      <c r="Q42" s="94" t="e">
        <f t="shared" si="14"/>
        <v>#REF!</v>
      </c>
      <c r="R42" s="94" t="e">
        <f t="shared" si="14"/>
        <v>#REF!</v>
      </c>
      <c r="S42" s="94" t="e">
        <f t="shared" si="14"/>
        <v>#REF!</v>
      </c>
      <c r="T42" s="94" t="e">
        <f t="shared" si="14"/>
        <v>#REF!</v>
      </c>
      <c r="U42" s="94" t="e">
        <f t="shared" si="14"/>
        <v>#REF!</v>
      </c>
      <c r="V42" s="94" t="e">
        <f t="shared" si="14"/>
        <v>#REF!</v>
      </c>
      <c r="W42" s="94" t="e">
        <f t="shared" si="14"/>
        <v>#REF!</v>
      </c>
      <c r="X42" s="94" t="e">
        <f t="shared" si="14"/>
        <v>#REF!</v>
      </c>
      <c r="Y42" s="94" t="e">
        <f t="shared" si="14"/>
        <v>#REF!</v>
      </c>
      <c r="Z42" s="94" t="e">
        <f t="shared" si="14"/>
        <v>#REF!</v>
      </c>
      <c r="AA42" s="94" t="e">
        <f t="shared" si="14"/>
        <v>#REF!</v>
      </c>
      <c r="AB42" s="94" t="e">
        <f t="shared" si="14"/>
        <v>#REF!</v>
      </c>
      <c r="AC42" s="94" t="e">
        <f t="shared" si="14"/>
        <v>#REF!</v>
      </c>
      <c r="AD42" s="94" t="e">
        <f t="shared" si="14"/>
        <v>#REF!</v>
      </c>
      <c r="AE42" s="94" t="e">
        <f t="shared" si="14"/>
        <v>#REF!</v>
      </c>
      <c r="AF42" s="94" t="e">
        <f t="shared" si="14"/>
        <v>#REF!</v>
      </c>
      <c r="AG42" s="94" t="e">
        <f t="shared" si="14"/>
        <v>#REF!</v>
      </c>
      <c r="AH42" s="94" t="e">
        <f t="shared" si="14"/>
        <v>#REF!</v>
      </c>
      <c r="AI42" s="94" t="e">
        <f t="shared" si="14"/>
        <v>#REF!</v>
      </c>
      <c r="AJ42" s="94" t="e">
        <f t="shared" si="14"/>
        <v>#REF!</v>
      </c>
      <c r="AK42" s="94" t="e">
        <f t="shared" si="14"/>
        <v>#REF!</v>
      </c>
      <c r="AL42" s="94" t="e">
        <f t="shared" si="14"/>
        <v>#REF!</v>
      </c>
      <c r="AM42" s="94" t="e">
        <f t="shared" si="14"/>
        <v>#REF!</v>
      </c>
      <c r="AN42" s="94" t="e">
        <f t="shared" si="14"/>
        <v>#REF!</v>
      </c>
      <c r="AO42" s="94" t="e">
        <f t="shared" si="14"/>
        <v>#REF!</v>
      </c>
      <c r="AP42" s="94" t="e">
        <f t="shared" si="14"/>
        <v>#REF!</v>
      </c>
      <c r="AQ42" s="94" t="e">
        <f t="shared" si="14"/>
        <v>#REF!</v>
      </c>
      <c r="AR42" s="94" t="e">
        <f t="shared" si="14"/>
        <v>#REF!</v>
      </c>
      <c r="AS42" s="94" t="e">
        <f t="shared" si="14"/>
        <v>#REF!</v>
      </c>
      <c r="AT42" s="94" t="e">
        <f t="shared" si="14"/>
        <v>#REF!</v>
      </c>
      <c r="AU42" s="94" t="e">
        <f t="shared" si="14"/>
        <v>#REF!</v>
      </c>
      <c r="AV42" s="94" t="e">
        <f t="shared" si="14"/>
        <v>#REF!</v>
      </c>
      <c r="AW42" s="94" t="e">
        <f t="shared" si="14"/>
        <v>#REF!</v>
      </c>
      <c r="AX42" s="94" t="e">
        <f t="shared" si="14"/>
        <v>#REF!</v>
      </c>
      <c r="AY42" s="94" t="e">
        <f t="shared" si="14"/>
        <v>#REF!</v>
      </c>
      <c r="AZ42" s="94" t="e">
        <f t="shared" si="14"/>
        <v>#REF!</v>
      </c>
    </row>
    <row r="43" spans="1:52" s="50" customFormat="1" x14ac:dyDescent="0.2">
      <c r="A43" s="100"/>
    </row>
    <row r="44" spans="1:52" s="50" customFormat="1" ht="12.75" thickBot="1" x14ac:dyDescent="0.25">
      <c r="A44" s="100"/>
    </row>
    <row r="45" spans="1:52" s="50" customFormat="1" ht="12.75" thickBot="1" x14ac:dyDescent="0.25">
      <c r="A45" s="104" t="s">
        <v>66</v>
      </c>
    </row>
    <row r="46" spans="1:52" x14ac:dyDescent="0.2">
      <c r="A46" s="63" t="s">
        <v>78</v>
      </c>
    </row>
    <row r="47" spans="1:52" ht="9" hidden="1" customHeight="1" x14ac:dyDescent="0.2">
      <c r="A47" s="43" t="s">
        <v>67</v>
      </c>
    </row>
    <row r="48" spans="1:52" ht="10.7" customHeight="1" x14ac:dyDescent="0.2">
      <c r="A48" s="43" t="s">
        <v>89</v>
      </c>
    </row>
    <row r="49" spans="1:1" x14ac:dyDescent="0.2">
      <c r="A49" s="43" t="s">
        <v>68</v>
      </c>
    </row>
    <row r="50" spans="1:1" ht="13.35" customHeight="1" x14ac:dyDescent="0.2">
      <c r="A50" s="43" t="s">
        <v>69</v>
      </c>
    </row>
    <row r="51" spans="1:1" ht="13.35" customHeight="1" x14ac:dyDescent="0.2">
      <c r="A51" s="159" t="s">
        <v>162</v>
      </c>
    </row>
    <row r="52" spans="1:1" ht="12.6" customHeight="1" thickBot="1" x14ac:dyDescent="0.25">
      <c r="A52" s="3"/>
    </row>
    <row r="53" spans="1:1" ht="13.35" customHeight="1" thickBot="1" x14ac:dyDescent="0.25">
      <c r="A53" s="105" t="s">
        <v>71</v>
      </c>
    </row>
    <row r="54" spans="1:1" ht="11.45" customHeight="1" x14ac:dyDescent="0.2">
      <c r="A54" s="127" t="s">
        <v>236</v>
      </c>
    </row>
    <row r="55" spans="1:1" ht="12.75" thickBot="1" x14ac:dyDescent="0.25">
      <c r="A55" s="3"/>
    </row>
    <row r="56" spans="1:1" ht="12.75" thickBot="1" x14ac:dyDescent="0.25">
      <c r="A56" s="107" t="s">
        <v>70</v>
      </c>
    </row>
    <row r="57" spans="1:1" ht="48" x14ac:dyDescent="0.2">
      <c r="A57" s="70" t="s">
        <v>92</v>
      </c>
    </row>
    <row r="58" spans="1:1" ht="12.75" x14ac:dyDescent="0.2">
      <c r="A58"/>
    </row>
  </sheetData>
  <mergeCells count="1">
    <mergeCell ref="A1:A2"/>
  </mergeCell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Z37"/>
  <sheetViews>
    <sheetView zoomScaleNormal="100" workbookViewId="0">
      <pane xSplit="1" topLeftCell="B1" activePane="topRight" state="frozen"/>
      <selection pane="topRight" activeCell="B4" sqref="B4:AZ5"/>
    </sheetView>
  </sheetViews>
  <sheetFormatPr defaultColWidth="9" defaultRowHeight="12" x14ac:dyDescent="0.2"/>
  <cols>
    <col min="1" max="1" width="84.5703125" style="48" customWidth="1"/>
    <col min="2" max="16384" width="9" style="48"/>
  </cols>
  <sheetData>
    <row r="1" spans="1:52" s="51" customFormat="1" ht="12" customHeight="1" x14ac:dyDescent="0.2">
      <c r="A1" s="230" t="s">
        <v>82</v>
      </c>
    </row>
    <row r="2" spans="1:52" s="51" customFormat="1" ht="12" customHeight="1" x14ac:dyDescent="0.2">
      <c r="A2" s="230"/>
    </row>
    <row r="3" spans="1:52" s="51" customFormat="1" ht="11.1" customHeight="1" x14ac:dyDescent="0.2">
      <c r="A3" s="97" t="s">
        <v>217</v>
      </c>
    </row>
    <row r="4" spans="1:52" s="52" customFormat="1" ht="32.1" customHeight="1" x14ac:dyDescent="0.2">
      <c r="A4" s="98" t="s">
        <v>64</v>
      </c>
      <c r="B4" s="136" t="e">
        <f>'C завтраками| Bed and breakfast'!#REF!</f>
        <v>#REF!</v>
      </c>
      <c r="C4" s="136" t="e">
        <f>'C завтраками| Bed and breakfast'!#REF!</f>
        <v>#REF!</v>
      </c>
      <c r="D4" s="136" t="e">
        <f>'C завтраками| Bed and breakfast'!#REF!</f>
        <v>#REF!</v>
      </c>
      <c r="E4" s="136" t="e">
        <f>'C завтраками| Bed and breakfast'!#REF!</f>
        <v>#REF!</v>
      </c>
      <c r="F4" s="136" t="e">
        <f>'C завтраками| Bed and breakfast'!#REF!</f>
        <v>#REF!</v>
      </c>
      <c r="G4" s="136" t="e">
        <f>'C завтраками| Bed and breakfast'!#REF!</f>
        <v>#REF!</v>
      </c>
      <c r="H4" s="136" t="e">
        <f>'C завтраками| Bed and breakfast'!#REF!</f>
        <v>#REF!</v>
      </c>
      <c r="I4" s="136" t="e">
        <f>'C завтраками| Bed and breakfast'!#REF!</f>
        <v>#REF!</v>
      </c>
      <c r="J4" s="136" t="e">
        <f>'C завтраками| Bed and breakfast'!#REF!</f>
        <v>#REF!</v>
      </c>
      <c r="K4" s="136" t="e">
        <f>'C завтраками| Bed and breakfast'!#REF!</f>
        <v>#REF!</v>
      </c>
      <c r="L4" s="136" t="e">
        <f>'C завтраками| Bed and breakfast'!#REF!</f>
        <v>#REF!</v>
      </c>
      <c r="M4" s="136" t="e">
        <f>'C завтраками| Bed and breakfast'!#REF!</f>
        <v>#REF!</v>
      </c>
      <c r="N4" s="136" t="e">
        <f>'C завтраками| Bed and breakfast'!#REF!</f>
        <v>#REF!</v>
      </c>
      <c r="O4" s="136" t="e">
        <f>'C завтраками| Bed and breakfast'!#REF!</f>
        <v>#REF!</v>
      </c>
      <c r="P4" s="136" t="e">
        <f>'C завтраками| Bed and breakfast'!#REF!</f>
        <v>#REF!</v>
      </c>
      <c r="Q4" s="136" t="e">
        <f>'C завтраками| Bed and breakfast'!#REF!</f>
        <v>#REF!</v>
      </c>
      <c r="R4" s="136" t="e">
        <f>'C завтраками| Bed and breakfast'!#REF!</f>
        <v>#REF!</v>
      </c>
      <c r="S4" s="136" t="e">
        <f>'C завтраками| Bed and breakfast'!#REF!</f>
        <v>#REF!</v>
      </c>
      <c r="T4" s="136" t="e">
        <f>'C завтраками| Bed and breakfast'!#REF!</f>
        <v>#REF!</v>
      </c>
      <c r="U4" s="136" t="e">
        <f>'C завтраками| Bed and breakfast'!#REF!</f>
        <v>#REF!</v>
      </c>
      <c r="V4" s="136" t="e">
        <f>'C завтраками| Bed and breakfast'!#REF!</f>
        <v>#REF!</v>
      </c>
      <c r="W4" s="136" t="e">
        <f>'C завтраками| Bed and breakfast'!#REF!</f>
        <v>#REF!</v>
      </c>
      <c r="X4" s="136" t="e">
        <f>'C завтраками| Bed and breakfast'!#REF!</f>
        <v>#REF!</v>
      </c>
      <c r="Y4" s="136" t="e">
        <f>'C завтраками| Bed and breakfast'!#REF!</f>
        <v>#REF!</v>
      </c>
      <c r="Z4" s="136" t="e">
        <f>'C завтраками| Bed and breakfast'!#REF!</f>
        <v>#REF!</v>
      </c>
      <c r="AA4" s="136" t="e">
        <f>'C завтраками| Bed and breakfast'!#REF!</f>
        <v>#REF!</v>
      </c>
      <c r="AB4" s="136" t="e">
        <f>'C завтраками| Bed and breakfast'!#REF!</f>
        <v>#REF!</v>
      </c>
      <c r="AC4" s="136" t="e">
        <f>'C завтраками| Bed and breakfast'!#REF!</f>
        <v>#REF!</v>
      </c>
      <c r="AD4" s="136" t="e">
        <f>'C завтраками| Bed and breakfast'!#REF!</f>
        <v>#REF!</v>
      </c>
      <c r="AE4" s="136" t="e">
        <f>'C завтраками| Bed and breakfast'!#REF!</f>
        <v>#REF!</v>
      </c>
      <c r="AF4" s="136" t="e">
        <f>'C завтраками| Bed and breakfast'!#REF!</f>
        <v>#REF!</v>
      </c>
      <c r="AG4" s="136" t="e">
        <f>'C завтраками| Bed and breakfast'!#REF!</f>
        <v>#REF!</v>
      </c>
      <c r="AH4" s="136" t="e">
        <f>'C завтраками| Bed and breakfast'!#REF!</f>
        <v>#REF!</v>
      </c>
      <c r="AI4" s="136" t="e">
        <f>'C завтраками| Bed and breakfast'!#REF!</f>
        <v>#REF!</v>
      </c>
      <c r="AJ4" s="136" t="e">
        <f>'C завтраками| Bed and breakfast'!#REF!</f>
        <v>#REF!</v>
      </c>
      <c r="AK4" s="136" t="e">
        <f>'C завтраками| Bed and breakfast'!#REF!</f>
        <v>#REF!</v>
      </c>
      <c r="AL4" s="136" t="e">
        <f>'C завтраками| Bed and breakfast'!#REF!</f>
        <v>#REF!</v>
      </c>
      <c r="AM4" s="136" t="e">
        <f>'C завтраками| Bed and breakfast'!#REF!</f>
        <v>#REF!</v>
      </c>
      <c r="AN4" s="136" t="e">
        <f>'C завтраками| Bed and breakfast'!#REF!</f>
        <v>#REF!</v>
      </c>
      <c r="AO4" s="136" t="e">
        <f>'C завтраками| Bed and breakfast'!#REF!</f>
        <v>#REF!</v>
      </c>
      <c r="AP4" s="136" t="e">
        <f>'C завтраками| Bed and breakfast'!#REF!</f>
        <v>#REF!</v>
      </c>
      <c r="AQ4" s="136" t="e">
        <f>'C завтраками| Bed and breakfast'!#REF!</f>
        <v>#REF!</v>
      </c>
      <c r="AR4" s="136" t="e">
        <f>'C завтраками| Bed and breakfast'!#REF!</f>
        <v>#REF!</v>
      </c>
      <c r="AS4" s="136" t="e">
        <f>'C завтраками| Bed and breakfast'!#REF!</f>
        <v>#REF!</v>
      </c>
      <c r="AT4" s="136" t="e">
        <f>'C завтраками| Bed and breakfast'!#REF!</f>
        <v>#REF!</v>
      </c>
      <c r="AU4" s="136" t="e">
        <f>'C завтраками| Bed and breakfast'!#REF!</f>
        <v>#REF!</v>
      </c>
      <c r="AV4" s="136" t="e">
        <f>'C завтраками| Bed and breakfast'!#REF!</f>
        <v>#REF!</v>
      </c>
      <c r="AW4" s="136" t="e">
        <f>'C завтраками| Bed and breakfast'!#REF!</f>
        <v>#REF!</v>
      </c>
      <c r="AX4" s="136" t="e">
        <f>'C завтраками| Bed and breakfast'!#REF!</f>
        <v>#REF!</v>
      </c>
      <c r="AY4" s="136" t="e">
        <f>'C завтраками| Bed and breakfast'!#REF!</f>
        <v>#REF!</v>
      </c>
      <c r="AZ4" s="136" t="e">
        <f>'C завтраками| Bed and breakfast'!#REF!</f>
        <v>#REF!</v>
      </c>
    </row>
    <row r="5" spans="1:52" s="53" customFormat="1" ht="21.95" customHeight="1" x14ac:dyDescent="0.2">
      <c r="A5" s="98"/>
      <c r="B5" s="136" t="e">
        <f>'C завтраками| Bed and breakfast'!#REF!</f>
        <v>#REF!</v>
      </c>
      <c r="C5" s="136" t="e">
        <f>'C завтраками| Bed and breakfast'!#REF!</f>
        <v>#REF!</v>
      </c>
      <c r="D5" s="136" t="e">
        <f>'C завтраками| Bed and breakfast'!#REF!</f>
        <v>#REF!</v>
      </c>
      <c r="E5" s="136" t="e">
        <f>'C завтраками| Bed and breakfast'!#REF!</f>
        <v>#REF!</v>
      </c>
      <c r="F5" s="136" t="e">
        <f>'C завтраками| Bed and breakfast'!#REF!</f>
        <v>#REF!</v>
      </c>
      <c r="G5" s="136" t="e">
        <f>'C завтраками| Bed and breakfast'!#REF!</f>
        <v>#REF!</v>
      </c>
      <c r="H5" s="136" t="e">
        <f>'C завтраками| Bed and breakfast'!#REF!</f>
        <v>#REF!</v>
      </c>
      <c r="I5" s="136" t="e">
        <f>'C завтраками| Bed and breakfast'!#REF!</f>
        <v>#REF!</v>
      </c>
      <c r="J5" s="136" t="e">
        <f>'C завтраками| Bed and breakfast'!#REF!</f>
        <v>#REF!</v>
      </c>
      <c r="K5" s="136" t="e">
        <f>'C завтраками| Bed and breakfast'!#REF!</f>
        <v>#REF!</v>
      </c>
      <c r="L5" s="136" t="e">
        <f>'C завтраками| Bed and breakfast'!#REF!</f>
        <v>#REF!</v>
      </c>
      <c r="M5" s="136" t="e">
        <f>'C завтраками| Bed and breakfast'!#REF!</f>
        <v>#REF!</v>
      </c>
      <c r="N5" s="136" t="e">
        <f>'C завтраками| Bed and breakfast'!#REF!</f>
        <v>#REF!</v>
      </c>
      <c r="O5" s="136" t="e">
        <f>'C завтраками| Bed and breakfast'!#REF!</f>
        <v>#REF!</v>
      </c>
      <c r="P5" s="136" t="e">
        <f>'C завтраками| Bed and breakfast'!#REF!</f>
        <v>#REF!</v>
      </c>
      <c r="Q5" s="136" t="e">
        <f>'C завтраками| Bed and breakfast'!#REF!</f>
        <v>#REF!</v>
      </c>
      <c r="R5" s="136" t="e">
        <f>'C завтраками| Bed and breakfast'!#REF!</f>
        <v>#REF!</v>
      </c>
      <c r="S5" s="136" t="e">
        <f>'C завтраками| Bed and breakfast'!#REF!</f>
        <v>#REF!</v>
      </c>
      <c r="T5" s="136" t="e">
        <f>'C завтраками| Bed and breakfast'!#REF!</f>
        <v>#REF!</v>
      </c>
      <c r="U5" s="136" t="e">
        <f>'C завтраками| Bed and breakfast'!#REF!</f>
        <v>#REF!</v>
      </c>
      <c r="V5" s="136" t="e">
        <f>'C завтраками| Bed and breakfast'!#REF!</f>
        <v>#REF!</v>
      </c>
      <c r="W5" s="136" t="e">
        <f>'C завтраками| Bed and breakfast'!#REF!</f>
        <v>#REF!</v>
      </c>
      <c r="X5" s="136" t="e">
        <f>'C завтраками| Bed and breakfast'!#REF!</f>
        <v>#REF!</v>
      </c>
      <c r="Y5" s="136" t="e">
        <f>'C завтраками| Bed and breakfast'!#REF!</f>
        <v>#REF!</v>
      </c>
      <c r="Z5" s="136" t="e">
        <f>'C завтраками| Bed and breakfast'!#REF!</f>
        <v>#REF!</v>
      </c>
      <c r="AA5" s="136" t="e">
        <f>'C завтраками| Bed and breakfast'!#REF!</f>
        <v>#REF!</v>
      </c>
      <c r="AB5" s="136" t="e">
        <f>'C завтраками| Bed and breakfast'!#REF!</f>
        <v>#REF!</v>
      </c>
      <c r="AC5" s="136" t="e">
        <f>'C завтраками| Bed and breakfast'!#REF!</f>
        <v>#REF!</v>
      </c>
      <c r="AD5" s="136" t="e">
        <f>'C завтраками| Bed and breakfast'!#REF!</f>
        <v>#REF!</v>
      </c>
      <c r="AE5" s="136" t="e">
        <f>'C завтраками| Bed and breakfast'!#REF!</f>
        <v>#REF!</v>
      </c>
      <c r="AF5" s="136" t="e">
        <f>'C завтраками| Bed and breakfast'!#REF!</f>
        <v>#REF!</v>
      </c>
      <c r="AG5" s="136" t="e">
        <f>'C завтраками| Bed and breakfast'!#REF!</f>
        <v>#REF!</v>
      </c>
      <c r="AH5" s="136" t="e">
        <f>'C завтраками| Bed and breakfast'!#REF!</f>
        <v>#REF!</v>
      </c>
      <c r="AI5" s="136" t="e">
        <f>'C завтраками| Bed and breakfast'!#REF!</f>
        <v>#REF!</v>
      </c>
      <c r="AJ5" s="136" t="e">
        <f>'C завтраками| Bed and breakfast'!#REF!</f>
        <v>#REF!</v>
      </c>
      <c r="AK5" s="136" t="e">
        <f>'C завтраками| Bed and breakfast'!#REF!</f>
        <v>#REF!</v>
      </c>
      <c r="AL5" s="136" t="e">
        <f>'C завтраками| Bed and breakfast'!#REF!</f>
        <v>#REF!</v>
      </c>
      <c r="AM5" s="136" t="e">
        <f>'C завтраками| Bed and breakfast'!#REF!</f>
        <v>#REF!</v>
      </c>
      <c r="AN5" s="136" t="e">
        <f>'C завтраками| Bed and breakfast'!#REF!</f>
        <v>#REF!</v>
      </c>
      <c r="AO5" s="136" t="e">
        <f>'C завтраками| Bed and breakfast'!#REF!</f>
        <v>#REF!</v>
      </c>
      <c r="AP5" s="136" t="e">
        <f>'C завтраками| Bed and breakfast'!#REF!</f>
        <v>#REF!</v>
      </c>
      <c r="AQ5" s="136" t="e">
        <f>'C завтраками| Bed and breakfast'!#REF!</f>
        <v>#REF!</v>
      </c>
      <c r="AR5" s="136" t="e">
        <f>'C завтраками| Bed and breakfast'!#REF!</f>
        <v>#REF!</v>
      </c>
      <c r="AS5" s="136" t="e">
        <f>'C завтраками| Bed and breakfast'!#REF!</f>
        <v>#REF!</v>
      </c>
      <c r="AT5" s="136" t="e">
        <f>'C завтраками| Bed and breakfast'!#REF!</f>
        <v>#REF!</v>
      </c>
      <c r="AU5" s="136" t="e">
        <f>'C завтраками| Bed and breakfast'!#REF!</f>
        <v>#REF!</v>
      </c>
      <c r="AV5" s="136" t="e">
        <f>'C завтраками| Bed and breakfast'!#REF!</f>
        <v>#REF!</v>
      </c>
      <c r="AW5" s="136" t="e">
        <f>'C завтраками| Bed and breakfast'!#REF!</f>
        <v>#REF!</v>
      </c>
      <c r="AX5" s="136" t="e">
        <f>'C завтраками| Bed and breakfast'!#REF!</f>
        <v>#REF!</v>
      </c>
      <c r="AY5" s="136" t="e">
        <f>'C завтраками| Bed and breakfast'!#REF!</f>
        <v>#REF!</v>
      </c>
      <c r="AZ5" s="136" t="e">
        <f>'C завтраками| Bed and breakfast'!#REF!</f>
        <v>#REF!</v>
      </c>
    </row>
    <row r="6" spans="1:52" s="53" customFormat="1" x14ac:dyDescent="0.2">
      <c r="A6" s="42" t="s">
        <v>83</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row>
    <row r="7" spans="1:52" s="53" customFormat="1" x14ac:dyDescent="0.2">
      <c r="A7" s="88">
        <v>1</v>
      </c>
      <c r="B7" s="42" t="e">
        <f>'C завтраками| Bed and breakfast'!#REF!*0.85</f>
        <v>#REF!</v>
      </c>
      <c r="C7" s="42" t="e">
        <f>'C завтраками| Bed and breakfast'!#REF!*0.85</f>
        <v>#REF!</v>
      </c>
      <c r="D7" s="42" t="e">
        <f>'C завтраками| Bed and breakfast'!#REF!*0.85</f>
        <v>#REF!</v>
      </c>
      <c r="E7" s="42" t="e">
        <f>'C завтраками| Bed and breakfast'!#REF!*0.85</f>
        <v>#REF!</v>
      </c>
      <c r="F7" s="42" t="e">
        <f>'C завтраками| Bed and breakfast'!#REF!*0.85</f>
        <v>#REF!</v>
      </c>
      <c r="G7" s="42" t="e">
        <f>'C завтраками| Bed and breakfast'!#REF!*0.85</f>
        <v>#REF!</v>
      </c>
      <c r="H7" s="42" t="e">
        <f>'C завтраками| Bed and breakfast'!#REF!*0.85</f>
        <v>#REF!</v>
      </c>
      <c r="I7" s="42" t="e">
        <f>'C завтраками| Bed and breakfast'!#REF!*0.85</f>
        <v>#REF!</v>
      </c>
      <c r="J7" s="42" t="e">
        <f>'C завтраками| Bed and breakfast'!#REF!*0.85</f>
        <v>#REF!</v>
      </c>
      <c r="K7" s="42" t="e">
        <f>'C завтраками| Bed and breakfast'!#REF!*0.85</f>
        <v>#REF!</v>
      </c>
      <c r="L7" s="42" t="e">
        <f>'C завтраками| Bed and breakfast'!#REF!*0.85</f>
        <v>#REF!</v>
      </c>
      <c r="M7" s="42" t="e">
        <f>'C завтраками| Bed and breakfast'!#REF!*0.85</f>
        <v>#REF!</v>
      </c>
      <c r="N7" s="42" t="e">
        <f>'C завтраками| Bed and breakfast'!#REF!*0.85</f>
        <v>#REF!</v>
      </c>
      <c r="O7" s="42" t="e">
        <f>'C завтраками| Bed and breakfast'!#REF!*0.85</f>
        <v>#REF!</v>
      </c>
      <c r="P7" s="42" t="e">
        <f>'C завтраками| Bed and breakfast'!#REF!*0.85</f>
        <v>#REF!</v>
      </c>
      <c r="Q7" s="42" t="e">
        <f>'C завтраками| Bed and breakfast'!#REF!*0.85</f>
        <v>#REF!</v>
      </c>
      <c r="R7" s="42" t="e">
        <f>'C завтраками| Bed and breakfast'!#REF!*0.85</f>
        <v>#REF!</v>
      </c>
      <c r="S7" s="42" t="e">
        <f>'C завтраками| Bed and breakfast'!#REF!*0.85</f>
        <v>#REF!</v>
      </c>
      <c r="T7" s="42" t="e">
        <f>'C завтраками| Bed and breakfast'!#REF!*0.85</f>
        <v>#REF!</v>
      </c>
      <c r="U7" s="42" t="e">
        <f>'C завтраками| Bed and breakfast'!#REF!*0.85</f>
        <v>#REF!</v>
      </c>
      <c r="V7" s="42" t="e">
        <f>'C завтраками| Bed and breakfast'!#REF!*0.85</f>
        <v>#REF!</v>
      </c>
      <c r="W7" s="42" t="e">
        <f>'C завтраками| Bed and breakfast'!#REF!*0.85</f>
        <v>#REF!</v>
      </c>
      <c r="X7" s="42" t="e">
        <f>'C завтраками| Bed and breakfast'!#REF!*0.85</f>
        <v>#REF!</v>
      </c>
      <c r="Y7" s="42" t="e">
        <f>'C завтраками| Bed and breakfast'!#REF!*0.85</f>
        <v>#REF!</v>
      </c>
      <c r="Z7" s="42" t="e">
        <f>'C завтраками| Bed and breakfast'!#REF!*0.85</f>
        <v>#REF!</v>
      </c>
      <c r="AA7" s="42" t="e">
        <f>'C завтраками| Bed and breakfast'!#REF!*0.85</f>
        <v>#REF!</v>
      </c>
      <c r="AB7" s="42" t="e">
        <f>'C завтраками| Bed and breakfast'!#REF!*0.85</f>
        <v>#REF!</v>
      </c>
      <c r="AC7" s="42" t="e">
        <f>'C завтраками| Bed and breakfast'!#REF!*0.85</f>
        <v>#REF!</v>
      </c>
      <c r="AD7" s="42" t="e">
        <f>'C завтраками| Bed and breakfast'!#REF!*0.85</f>
        <v>#REF!</v>
      </c>
      <c r="AE7" s="42" t="e">
        <f>'C завтраками| Bed and breakfast'!#REF!*0.85</f>
        <v>#REF!</v>
      </c>
      <c r="AF7" s="42" t="e">
        <f>'C завтраками| Bed and breakfast'!#REF!*0.85</f>
        <v>#REF!</v>
      </c>
      <c r="AG7" s="42" t="e">
        <f>'C завтраками| Bed and breakfast'!#REF!*0.85</f>
        <v>#REF!</v>
      </c>
      <c r="AH7" s="42" t="e">
        <f>'C завтраками| Bed and breakfast'!#REF!*0.85</f>
        <v>#REF!</v>
      </c>
      <c r="AI7" s="42" t="e">
        <f>'C завтраками| Bed and breakfast'!#REF!*0.85</f>
        <v>#REF!</v>
      </c>
      <c r="AJ7" s="42" t="e">
        <f>'C завтраками| Bed and breakfast'!#REF!*0.85</f>
        <v>#REF!</v>
      </c>
      <c r="AK7" s="42" t="e">
        <f>'C завтраками| Bed and breakfast'!#REF!*0.85</f>
        <v>#REF!</v>
      </c>
      <c r="AL7" s="42" t="e">
        <f>'C завтраками| Bed and breakfast'!#REF!*0.85</f>
        <v>#REF!</v>
      </c>
      <c r="AM7" s="42" t="e">
        <f>'C завтраками| Bed and breakfast'!#REF!*0.85</f>
        <v>#REF!</v>
      </c>
      <c r="AN7" s="42" t="e">
        <f>'C завтраками| Bed and breakfast'!#REF!*0.85</f>
        <v>#REF!</v>
      </c>
      <c r="AO7" s="42" t="e">
        <f>'C завтраками| Bed and breakfast'!#REF!*0.85</f>
        <v>#REF!</v>
      </c>
      <c r="AP7" s="42" t="e">
        <f>'C завтраками| Bed and breakfast'!#REF!*0.85</f>
        <v>#REF!</v>
      </c>
      <c r="AQ7" s="42" t="e">
        <f>'C завтраками| Bed and breakfast'!#REF!*0.85</f>
        <v>#REF!</v>
      </c>
      <c r="AR7" s="42" t="e">
        <f>'C завтраками| Bed and breakfast'!#REF!*0.85</f>
        <v>#REF!</v>
      </c>
      <c r="AS7" s="42" t="e">
        <f>'C завтраками| Bed and breakfast'!#REF!*0.85</f>
        <v>#REF!</v>
      </c>
      <c r="AT7" s="42" t="e">
        <f>'C завтраками| Bed and breakfast'!#REF!*0.85</f>
        <v>#REF!</v>
      </c>
      <c r="AU7" s="42" t="e">
        <f>'C завтраками| Bed and breakfast'!#REF!*0.85</f>
        <v>#REF!</v>
      </c>
      <c r="AV7" s="42" t="e">
        <f>'C завтраками| Bed and breakfast'!#REF!*0.85</f>
        <v>#REF!</v>
      </c>
      <c r="AW7" s="42" t="e">
        <f>'C завтраками| Bed and breakfast'!#REF!*0.85</f>
        <v>#REF!</v>
      </c>
      <c r="AX7" s="42" t="e">
        <f>'C завтраками| Bed and breakfast'!#REF!*0.85</f>
        <v>#REF!</v>
      </c>
      <c r="AY7" s="42" t="e">
        <f>'C завтраками| Bed and breakfast'!#REF!*0.85</f>
        <v>#REF!</v>
      </c>
      <c r="AZ7" s="42" t="e">
        <f>'C завтраками| Bed and breakfast'!#REF!*0.85</f>
        <v>#REF!</v>
      </c>
    </row>
    <row r="8" spans="1:52" s="53" customFormat="1" x14ac:dyDescent="0.2">
      <c r="A8" s="88">
        <v>2</v>
      </c>
      <c r="B8" s="42" t="e">
        <f>'C завтраками| Bed and breakfast'!#REF!*0.85</f>
        <v>#REF!</v>
      </c>
      <c r="C8" s="42" t="e">
        <f>'C завтраками| Bed and breakfast'!#REF!*0.85</f>
        <v>#REF!</v>
      </c>
      <c r="D8" s="42" t="e">
        <f>'C завтраками| Bed and breakfast'!#REF!*0.85</f>
        <v>#REF!</v>
      </c>
      <c r="E8" s="42" t="e">
        <f>'C завтраками| Bed and breakfast'!#REF!*0.85</f>
        <v>#REF!</v>
      </c>
      <c r="F8" s="42" t="e">
        <f>'C завтраками| Bed and breakfast'!#REF!*0.85</f>
        <v>#REF!</v>
      </c>
      <c r="G8" s="42" t="e">
        <f>'C завтраками| Bed and breakfast'!#REF!*0.85</f>
        <v>#REF!</v>
      </c>
      <c r="H8" s="42" t="e">
        <f>'C завтраками| Bed and breakfast'!#REF!*0.85</f>
        <v>#REF!</v>
      </c>
      <c r="I8" s="42" t="e">
        <f>'C завтраками| Bed and breakfast'!#REF!*0.85</f>
        <v>#REF!</v>
      </c>
      <c r="J8" s="42" t="e">
        <f>'C завтраками| Bed and breakfast'!#REF!*0.85</f>
        <v>#REF!</v>
      </c>
      <c r="K8" s="42" t="e">
        <f>'C завтраками| Bed and breakfast'!#REF!*0.85</f>
        <v>#REF!</v>
      </c>
      <c r="L8" s="42" t="e">
        <f>'C завтраками| Bed and breakfast'!#REF!*0.85</f>
        <v>#REF!</v>
      </c>
      <c r="M8" s="42" t="e">
        <f>'C завтраками| Bed and breakfast'!#REF!*0.85</f>
        <v>#REF!</v>
      </c>
      <c r="N8" s="42" t="e">
        <f>'C завтраками| Bed and breakfast'!#REF!*0.85</f>
        <v>#REF!</v>
      </c>
      <c r="O8" s="42" t="e">
        <f>'C завтраками| Bed and breakfast'!#REF!*0.85</f>
        <v>#REF!</v>
      </c>
      <c r="P8" s="42" t="e">
        <f>'C завтраками| Bed and breakfast'!#REF!*0.85</f>
        <v>#REF!</v>
      </c>
      <c r="Q8" s="42" t="e">
        <f>'C завтраками| Bed and breakfast'!#REF!*0.85</f>
        <v>#REF!</v>
      </c>
      <c r="R8" s="42" t="e">
        <f>'C завтраками| Bed and breakfast'!#REF!*0.85</f>
        <v>#REF!</v>
      </c>
      <c r="S8" s="42" t="e">
        <f>'C завтраками| Bed and breakfast'!#REF!*0.85</f>
        <v>#REF!</v>
      </c>
      <c r="T8" s="42" t="e">
        <f>'C завтраками| Bed and breakfast'!#REF!*0.85</f>
        <v>#REF!</v>
      </c>
      <c r="U8" s="42" t="e">
        <f>'C завтраками| Bed and breakfast'!#REF!*0.85</f>
        <v>#REF!</v>
      </c>
      <c r="V8" s="42" t="e">
        <f>'C завтраками| Bed and breakfast'!#REF!*0.85</f>
        <v>#REF!</v>
      </c>
      <c r="W8" s="42" t="e">
        <f>'C завтраками| Bed and breakfast'!#REF!*0.85</f>
        <v>#REF!</v>
      </c>
      <c r="X8" s="42" t="e">
        <f>'C завтраками| Bed and breakfast'!#REF!*0.85</f>
        <v>#REF!</v>
      </c>
      <c r="Y8" s="42" t="e">
        <f>'C завтраками| Bed and breakfast'!#REF!*0.85</f>
        <v>#REF!</v>
      </c>
      <c r="Z8" s="42" t="e">
        <f>'C завтраками| Bed and breakfast'!#REF!*0.85</f>
        <v>#REF!</v>
      </c>
      <c r="AA8" s="42" t="e">
        <f>'C завтраками| Bed and breakfast'!#REF!*0.85</f>
        <v>#REF!</v>
      </c>
      <c r="AB8" s="42" t="e">
        <f>'C завтраками| Bed and breakfast'!#REF!*0.85</f>
        <v>#REF!</v>
      </c>
      <c r="AC8" s="42" t="e">
        <f>'C завтраками| Bed and breakfast'!#REF!*0.85</f>
        <v>#REF!</v>
      </c>
      <c r="AD8" s="42" t="e">
        <f>'C завтраками| Bed and breakfast'!#REF!*0.85</f>
        <v>#REF!</v>
      </c>
      <c r="AE8" s="42" t="e">
        <f>'C завтраками| Bed and breakfast'!#REF!*0.85</f>
        <v>#REF!</v>
      </c>
      <c r="AF8" s="42" t="e">
        <f>'C завтраками| Bed and breakfast'!#REF!*0.85</f>
        <v>#REF!</v>
      </c>
      <c r="AG8" s="42" t="e">
        <f>'C завтраками| Bed and breakfast'!#REF!*0.85</f>
        <v>#REF!</v>
      </c>
      <c r="AH8" s="42" t="e">
        <f>'C завтраками| Bed and breakfast'!#REF!*0.85</f>
        <v>#REF!</v>
      </c>
      <c r="AI8" s="42" t="e">
        <f>'C завтраками| Bed and breakfast'!#REF!*0.85</f>
        <v>#REF!</v>
      </c>
      <c r="AJ8" s="42" t="e">
        <f>'C завтраками| Bed and breakfast'!#REF!*0.85</f>
        <v>#REF!</v>
      </c>
      <c r="AK8" s="42" t="e">
        <f>'C завтраками| Bed and breakfast'!#REF!*0.85</f>
        <v>#REF!</v>
      </c>
      <c r="AL8" s="42" t="e">
        <f>'C завтраками| Bed and breakfast'!#REF!*0.85</f>
        <v>#REF!</v>
      </c>
      <c r="AM8" s="42" t="e">
        <f>'C завтраками| Bed and breakfast'!#REF!*0.85</f>
        <v>#REF!</v>
      </c>
      <c r="AN8" s="42" t="e">
        <f>'C завтраками| Bed and breakfast'!#REF!*0.85</f>
        <v>#REF!</v>
      </c>
      <c r="AO8" s="42" t="e">
        <f>'C завтраками| Bed and breakfast'!#REF!*0.85</f>
        <v>#REF!</v>
      </c>
      <c r="AP8" s="42" t="e">
        <f>'C завтраками| Bed and breakfast'!#REF!*0.85</f>
        <v>#REF!</v>
      </c>
      <c r="AQ8" s="42" t="e">
        <f>'C завтраками| Bed and breakfast'!#REF!*0.85</f>
        <v>#REF!</v>
      </c>
      <c r="AR8" s="42" t="e">
        <f>'C завтраками| Bed and breakfast'!#REF!*0.85</f>
        <v>#REF!</v>
      </c>
      <c r="AS8" s="42" t="e">
        <f>'C завтраками| Bed and breakfast'!#REF!*0.85</f>
        <v>#REF!</v>
      </c>
      <c r="AT8" s="42" t="e">
        <f>'C завтраками| Bed and breakfast'!#REF!*0.85</f>
        <v>#REF!</v>
      </c>
      <c r="AU8" s="42" t="e">
        <f>'C завтраками| Bed and breakfast'!#REF!*0.85</f>
        <v>#REF!</v>
      </c>
      <c r="AV8" s="42" t="e">
        <f>'C завтраками| Bed and breakfast'!#REF!*0.85</f>
        <v>#REF!</v>
      </c>
      <c r="AW8" s="42" t="e">
        <f>'C завтраками| Bed and breakfast'!#REF!*0.85</f>
        <v>#REF!</v>
      </c>
      <c r="AX8" s="42" t="e">
        <f>'C завтраками| Bed and breakfast'!#REF!*0.85</f>
        <v>#REF!</v>
      </c>
      <c r="AY8" s="42" t="e">
        <f>'C завтраками| Bed and breakfast'!#REF!*0.85</f>
        <v>#REF!</v>
      </c>
      <c r="AZ8" s="42" t="e">
        <f>'C завтраками| Bed and breakfast'!#REF!*0.85</f>
        <v>#REF!</v>
      </c>
    </row>
    <row r="9" spans="1:52" s="53" customFormat="1" x14ac:dyDescent="0.2">
      <c r="A9" s="42" t="s">
        <v>234</v>
      </c>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row>
    <row r="10" spans="1:52" s="53" customFormat="1" x14ac:dyDescent="0.2">
      <c r="A10" s="180">
        <v>1</v>
      </c>
      <c r="B10" s="42" t="e">
        <f>'C завтраками| Bed and breakfast'!#REF!*0.85</f>
        <v>#REF!</v>
      </c>
      <c r="C10" s="42" t="e">
        <f>'C завтраками| Bed and breakfast'!#REF!*0.85</f>
        <v>#REF!</v>
      </c>
      <c r="D10" s="42" t="e">
        <f>'C завтраками| Bed and breakfast'!#REF!*0.85</f>
        <v>#REF!</v>
      </c>
      <c r="E10" s="42" t="e">
        <f>'C завтраками| Bed and breakfast'!#REF!*0.85</f>
        <v>#REF!</v>
      </c>
      <c r="F10" s="42" t="e">
        <f>'C завтраками| Bed and breakfast'!#REF!*0.85</f>
        <v>#REF!</v>
      </c>
      <c r="G10" s="42" t="e">
        <f>'C завтраками| Bed and breakfast'!#REF!*0.85</f>
        <v>#REF!</v>
      </c>
      <c r="H10" s="42" t="e">
        <f>'C завтраками| Bed and breakfast'!#REF!*0.85</f>
        <v>#REF!</v>
      </c>
      <c r="I10" s="42" t="e">
        <f>'C завтраками| Bed and breakfast'!#REF!*0.85</f>
        <v>#REF!</v>
      </c>
      <c r="J10" s="42" t="e">
        <f>'C завтраками| Bed and breakfast'!#REF!*0.85</f>
        <v>#REF!</v>
      </c>
      <c r="K10" s="42" t="e">
        <f>'C завтраками| Bed and breakfast'!#REF!*0.85</f>
        <v>#REF!</v>
      </c>
      <c r="L10" s="42" t="e">
        <f>'C завтраками| Bed and breakfast'!#REF!*0.85</f>
        <v>#REF!</v>
      </c>
      <c r="M10" s="42" t="e">
        <f>'C завтраками| Bed and breakfast'!#REF!*0.85</f>
        <v>#REF!</v>
      </c>
      <c r="N10" s="42" t="e">
        <f>'C завтраками| Bed and breakfast'!#REF!*0.85</f>
        <v>#REF!</v>
      </c>
      <c r="O10" s="42" t="e">
        <f>'C завтраками| Bed and breakfast'!#REF!*0.85</f>
        <v>#REF!</v>
      </c>
      <c r="P10" s="42" t="e">
        <f>'C завтраками| Bed and breakfast'!#REF!*0.85</f>
        <v>#REF!</v>
      </c>
      <c r="Q10" s="42" t="e">
        <f>'C завтраками| Bed and breakfast'!#REF!*0.85</f>
        <v>#REF!</v>
      </c>
      <c r="R10" s="42" t="e">
        <f>'C завтраками| Bed and breakfast'!#REF!*0.85</f>
        <v>#REF!</v>
      </c>
      <c r="S10" s="42" t="e">
        <f>'C завтраками| Bed and breakfast'!#REF!*0.85</f>
        <v>#REF!</v>
      </c>
      <c r="T10" s="42" t="e">
        <f>'C завтраками| Bed and breakfast'!#REF!*0.85</f>
        <v>#REF!</v>
      </c>
      <c r="U10" s="42" t="e">
        <f>'C завтраками| Bed and breakfast'!#REF!*0.85</f>
        <v>#REF!</v>
      </c>
      <c r="V10" s="42" t="e">
        <f>'C завтраками| Bed and breakfast'!#REF!*0.85</f>
        <v>#REF!</v>
      </c>
      <c r="W10" s="42" t="e">
        <f>'C завтраками| Bed and breakfast'!#REF!*0.85</f>
        <v>#REF!</v>
      </c>
      <c r="X10" s="42" t="e">
        <f>'C завтраками| Bed and breakfast'!#REF!*0.85</f>
        <v>#REF!</v>
      </c>
      <c r="Y10" s="42" t="e">
        <f>'C завтраками| Bed and breakfast'!#REF!*0.85</f>
        <v>#REF!</v>
      </c>
      <c r="Z10" s="42" t="e">
        <f>'C завтраками| Bed and breakfast'!#REF!*0.85</f>
        <v>#REF!</v>
      </c>
      <c r="AA10" s="42" t="e">
        <f>'C завтраками| Bed and breakfast'!#REF!*0.85</f>
        <v>#REF!</v>
      </c>
      <c r="AB10" s="42" t="e">
        <f>'C завтраками| Bed and breakfast'!#REF!*0.85</f>
        <v>#REF!</v>
      </c>
      <c r="AC10" s="42" t="e">
        <f>'C завтраками| Bed and breakfast'!#REF!*0.85</f>
        <v>#REF!</v>
      </c>
      <c r="AD10" s="42" t="e">
        <f>'C завтраками| Bed and breakfast'!#REF!*0.85</f>
        <v>#REF!</v>
      </c>
      <c r="AE10" s="42" t="e">
        <f>'C завтраками| Bed and breakfast'!#REF!*0.85</f>
        <v>#REF!</v>
      </c>
      <c r="AF10" s="42" t="e">
        <f>'C завтраками| Bed and breakfast'!#REF!*0.85</f>
        <v>#REF!</v>
      </c>
      <c r="AG10" s="42" t="e">
        <f>'C завтраками| Bed and breakfast'!#REF!*0.85</f>
        <v>#REF!</v>
      </c>
      <c r="AH10" s="42" t="e">
        <f>'C завтраками| Bed and breakfast'!#REF!*0.85</f>
        <v>#REF!</v>
      </c>
      <c r="AI10" s="42" t="e">
        <f>'C завтраками| Bed and breakfast'!#REF!*0.85</f>
        <v>#REF!</v>
      </c>
      <c r="AJ10" s="42" t="e">
        <f>'C завтраками| Bed and breakfast'!#REF!*0.85</f>
        <v>#REF!</v>
      </c>
      <c r="AK10" s="42" t="e">
        <f>'C завтраками| Bed and breakfast'!#REF!*0.85</f>
        <v>#REF!</v>
      </c>
      <c r="AL10" s="42" t="e">
        <f>'C завтраками| Bed and breakfast'!#REF!*0.85</f>
        <v>#REF!</v>
      </c>
      <c r="AM10" s="42" t="e">
        <f>'C завтраками| Bed and breakfast'!#REF!*0.85</f>
        <v>#REF!</v>
      </c>
      <c r="AN10" s="42" t="e">
        <f>'C завтраками| Bed and breakfast'!#REF!*0.85</f>
        <v>#REF!</v>
      </c>
      <c r="AO10" s="42" t="e">
        <f>'C завтраками| Bed and breakfast'!#REF!*0.85</f>
        <v>#REF!</v>
      </c>
      <c r="AP10" s="42" t="e">
        <f>'C завтраками| Bed and breakfast'!#REF!*0.85</f>
        <v>#REF!</v>
      </c>
      <c r="AQ10" s="42" t="e">
        <f>'C завтраками| Bed and breakfast'!#REF!*0.85</f>
        <v>#REF!</v>
      </c>
      <c r="AR10" s="42" t="e">
        <f>'C завтраками| Bed and breakfast'!#REF!*0.85</f>
        <v>#REF!</v>
      </c>
      <c r="AS10" s="42" t="e">
        <f>'C завтраками| Bed and breakfast'!#REF!*0.85</f>
        <v>#REF!</v>
      </c>
      <c r="AT10" s="42" t="e">
        <f>'C завтраками| Bed and breakfast'!#REF!*0.85</f>
        <v>#REF!</v>
      </c>
      <c r="AU10" s="42" t="e">
        <f>'C завтраками| Bed and breakfast'!#REF!*0.85</f>
        <v>#REF!</v>
      </c>
      <c r="AV10" s="42" t="e">
        <f>'C завтраками| Bed and breakfast'!#REF!*0.85</f>
        <v>#REF!</v>
      </c>
      <c r="AW10" s="42" t="e">
        <f>'C завтраками| Bed and breakfast'!#REF!*0.85</f>
        <v>#REF!</v>
      </c>
      <c r="AX10" s="42" t="e">
        <f>'C завтраками| Bed and breakfast'!#REF!*0.85</f>
        <v>#REF!</v>
      </c>
      <c r="AY10" s="42" t="e">
        <f>'C завтраками| Bed and breakfast'!#REF!*0.85</f>
        <v>#REF!</v>
      </c>
      <c r="AZ10" s="42" t="e">
        <f>'C завтраками| Bed and breakfast'!#REF!*0.85</f>
        <v>#REF!</v>
      </c>
    </row>
    <row r="11" spans="1:52" s="53" customFormat="1" x14ac:dyDescent="0.2">
      <c r="A11" s="180">
        <v>2</v>
      </c>
      <c r="B11" s="42" t="e">
        <f>'C завтраками| Bed and breakfast'!#REF!*0.85</f>
        <v>#REF!</v>
      </c>
      <c r="C11" s="42" t="e">
        <f>'C завтраками| Bed and breakfast'!#REF!*0.85</f>
        <v>#REF!</v>
      </c>
      <c r="D11" s="42" t="e">
        <f>'C завтраками| Bed and breakfast'!#REF!*0.85</f>
        <v>#REF!</v>
      </c>
      <c r="E11" s="42" t="e">
        <f>'C завтраками| Bed and breakfast'!#REF!*0.85</f>
        <v>#REF!</v>
      </c>
      <c r="F11" s="42" t="e">
        <f>'C завтраками| Bed and breakfast'!#REF!*0.85</f>
        <v>#REF!</v>
      </c>
      <c r="G11" s="42" t="e">
        <f>'C завтраками| Bed and breakfast'!#REF!*0.85</f>
        <v>#REF!</v>
      </c>
      <c r="H11" s="42" t="e">
        <f>'C завтраками| Bed and breakfast'!#REF!*0.85</f>
        <v>#REF!</v>
      </c>
      <c r="I11" s="42" t="e">
        <f>'C завтраками| Bed and breakfast'!#REF!*0.85</f>
        <v>#REF!</v>
      </c>
      <c r="J11" s="42" t="e">
        <f>'C завтраками| Bed and breakfast'!#REF!*0.85</f>
        <v>#REF!</v>
      </c>
      <c r="K11" s="42" t="e">
        <f>'C завтраками| Bed and breakfast'!#REF!*0.85</f>
        <v>#REF!</v>
      </c>
      <c r="L11" s="42" t="e">
        <f>'C завтраками| Bed and breakfast'!#REF!*0.85</f>
        <v>#REF!</v>
      </c>
      <c r="M11" s="42" t="e">
        <f>'C завтраками| Bed and breakfast'!#REF!*0.85</f>
        <v>#REF!</v>
      </c>
      <c r="N11" s="42" t="e">
        <f>'C завтраками| Bed and breakfast'!#REF!*0.85</f>
        <v>#REF!</v>
      </c>
      <c r="O11" s="42" t="e">
        <f>'C завтраками| Bed and breakfast'!#REF!*0.85</f>
        <v>#REF!</v>
      </c>
      <c r="P11" s="42" t="e">
        <f>'C завтраками| Bed and breakfast'!#REF!*0.85</f>
        <v>#REF!</v>
      </c>
      <c r="Q11" s="42" t="e">
        <f>'C завтраками| Bed and breakfast'!#REF!*0.85</f>
        <v>#REF!</v>
      </c>
      <c r="R11" s="42" t="e">
        <f>'C завтраками| Bed and breakfast'!#REF!*0.85</f>
        <v>#REF!</v>
      </c>
      <c r="S11" s="42" t="e">
        <f>'C завтраками| Bed and breakfast'!#REF!*0.85</f>
        <v>#REF!</v>
      </c>
      <c r="T11" s="42" t="e">
        <f>'C завтраками| Bed and breakfast'!#REF!*0.85</f>
        <v>#REF!</v>
      </c>
      <c r="U11" s="42" t="e">
        <f>'C завтраками| Bed and breakfast'!#REF!*0.85</f>
        <v>#REF!</v>
      </c>
      <c r="V11" s="42" t="e">
        <f>'C завтраками| Bed and breakfast'!#REF!*0.85</f>
        <v>#REF!</v>
      </c>
      <c r="W11" s="42" t="e">
        <f>'C завтраками| Bed and breakfast'!#REF!*0.85</f>
        <v>#REF!</v>
      </c>
      <c r="X11" s="42" t="e">
        <f>'C завтраками| Bed and breakfast'!#REF!*0.85</f>
        <v>#REF!</v>
      </c>
      <c r="Y11" s="42" t="e">
        <f>'C завтраками| Bed and breakfast'!#REF!*0.85</f>
        <v>#REF!</v>
      </c>
      <c r="Z11" s="42" t="e">
        <f>'C завтраками| Bed and breakfast'!#REF!*0.85</f>
        <v>#REF!</v>
      </c>
      <c r="AA11" s="42" t="e">
        <f>'C завтраками| Bed and breakfast'!#REF!*0.85</f>
        <v>#REF!</v>
      </c>
      <c r="AB11" s="42" t="e">
        <f>'C завтраками| Bed and breakfast'!#REF!*0.85</f>
        <v>#REF!</v>
      </c>
      <c r="AC11" s="42" t="e">
        <f>'C завтраками| Bed and breakfast'!#REF!*0.85</f>
        <v>#REF!</v>
      </c>
      <c r="AD11" s="42" t="e">
        <f>'C завтраками| Bed and breakfast'!#REF!*0.85</f>
        <v>#REF!</v>
      </c>
      <c r="AE11" s="42" t="e">
        <f>'C завтраками| Bed and breakfast'!#REF!*0.85</f>
        <v>#REF!</v>
      </c>
      <c r="AF11" s="42" t="e">
        <f>'C завтраками| Bed and breakfast'!#REF!*0.85</f>
        <v>#REF!</v>
      </c>
      <c r="AG11" s="42" t="e">
        <f>'C завтраками| Bed and breakfast'!#REF!*0.85</f>
        <v>#REF!</v>
      </c>
      <c r="AH11" s="42" t="e">
        <f>'C завтраками| Bed and breakfast'!#REF!*0.85</f>
        <v>#REF!</v>
      </c>
      <c r="AI11" s="42" t="e">
        <f>'C завтраками| Bed and breakfast'!#REF!*0.85</f>
        <v>#REF!</v>
      </c>
      <c r="AJ11" s="42" t="e">
        <f>'C завтраками| Bed and breakfast'!#REF!*0.85</f>
        <v>#REF!</v>
      </c>
      <c r="AK11" s="42" t="e">
        <f>'C завтраками| Bed and breakfast'!#REF!*0.85</f>
        <v>#REF!</v>
      </c>
      <c r="AL11" s="42" t="e">
        <f>'C завтраками| Bed and breakfast'!#REF!*0.85</f>
        <v>#REF!</v>
      </c>
      <c r="AM11" s="42" t="e">
        <f>'C завтраками| Bed and breakfast'!#REF!*0.85</f>
        <v>#REF!</v>
      </c>
      <c r="AN11" s="42" t="e">
        <f>'C завтраками| Bed and breakfast'!#REF!*0.85</f>
        <v>#REF!</v>
      </c>
      <c r="AO11" s="42" t="e">
        <f>'C завтраками| Bed and breakfast'!#REF!*0.85</f>
        <v>#REF!</v>
      </c>
      <c r="AP11" s="42" t="e">
        <f>'C завтраками| Bed and breakfast'!#REF!*0.85</f>
        <v>#REF!</v>
      </c>
      <c r="AQ11" s="42" t="e">
        <f>'C завтраками| Bed and breakfast'!#REF!*0.85</f>
        <v>#REF!</v>
      </c>
      <c r="AR11" s="42" t="e">
        <f>'C завтраками| Bed and breakfast'!#REF!*0.85</f>
        <v>#REF!</v>
      </c>
      <c r="AS11" s="42" t="e">
        <f>'C завтраками| Bed and breakfast'!#REF!*0.85</f>
        <v>#REF!</v>
      </c>
      <c r="AT11" s="42" t="e">
        <f>'C завтраками| Bed and breakfast'!#REF!*0.85</f>
        <v>#REF!</v>
      </c>
      <c r="AU11" s="42" t="e">
        <f>'C завтраками| Bed and breakfast'!#REF!*0.85</f>
        <v>#REF!</v>
      </c>
      <c r="AV11" s="42" t="e">
        <f>'C завтраками| Bed and breakfast'!#REF!*0.85</f>
        <v>#REF!</v>
      </c>
      <c r="AW11" s="42" t="e">
        <f>'C завтраками| Bed and breakfast'!#REF!*0.85</f>
        <v>#REF!</v>
      </c>
      <c r="AX11" s="42" t="e">
        <f>'C завтраками| Bed and breakfast'!#REF!*0.85</f>
        <v>#REF!</v>
      </c>
      <c r="AY11" s="42" t="e">
        <f>'C завтраками| Bed and breakfast'!#REF!*0.85</f>
        <v>#REF!</v>
      </c>
      <c r="AZ11" s="42" t="e">
        <f>'C завтраками| Bed and breakfast'!#REF!*0.85</f>
        <v>#REF!</v>
      </c>
    </row>
    <row r="12" spans="1:52" s="53" customFormat="1" x14ac:dyDescent="0.2">
      <c r="A12" s="42" t="s">
        <v>84</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row>
    <row r="13" spans="1:52" s="53" customFormat="1" x14ac:dyDescent="0.2">
      <c r="A13" s="88">
        <f>A7</f>
        <v>1</v>
      </c>
      <c r="B13" s="42" t="e">
        <f>'C завтраками| Bed and breakfast'!#REF!*0.85</f>
        <v>#REF!</v>
      </c>
      <c r="C13" s="42" t="e">
        <f>'C завтраками| Bed and breakfast'!#REF!*0.85</f>
        <v>#REF!</v>
      </c>
      <c r="D13" s="42" t="e">
        <f>'C завтраками| Bed and breakfast'!#REF!*0.85</f>
        <v>#REF!</v>
      </c>
      <c r="E13" s="42" t="e">
        <f>'C завтраками| Bed and breakfast'!#REF!*0.85</f>
        <v>#REF!</v>
      </c>
      <c r="F13" s="42" t="e">
        <f>'C завтраками| Bed and breakfast'!#REF!*0.85</f>
        <v>#REF!</v>
      </c>
      <c r="G13" s="42" t="e">
        <f>'C завтраками| Bed and breakfast'!#REF!*0.85</f>
        <v>#REF!</v>
      </c>
      <c r="H13" s="42" t="e">
        <f>'C завтраками| Bed and breakfast'!#REF!*0.85</f>
        <v>#REF!</v>
      </c>
      <c r="I13" s="42" t="e">
        <f>'C завтраками| Bed and breakfast'!#REF!*0.85</f>
        <v>#REF!</v>
      </c>
      <c r="J13" s="42" t="e">
        <f>'C завтраками| Bed and breakfast'!#REF!*0.85</f>
        <v>#REF!</v>
      </c>
      <c r="K13" s="42" t="e">
        <f>'C завтраками| Bed and breakfast'!#REF!*0.85</f>
        <v>#REF!</v>
      </c>
      <c r="L13" s="42" t="e">
        <f>'C завтраками| Bed and breakfast'!#REF!*0.85</f>
        <v>#REF!</v>
      </c>
      <c r="M13" s="42" t="e">
        <f>'C завтраками| Bed and breakfast'!#REF!*0.85</f>
        <v>#REF!</v>
      </c>
      <c r="N13" s="42" t="e">
        <f>'C завтраками| Bed and breakfast'!#REF!*0.85</f>
        <v>#REF!</v>
      </c>
      <c r="O13" s="42" t="e">
        <f>'C завтраками| Bed and breakfast'!#REF!*0.85</f>
        <v>#REF!</v>
      </c>
      <c r="P13" s="42" t="e">
        <f>'C завтраками| Bed and breakfast'!#REF!*0.85</f>
        <v>#REF!</v>
      </c>
      <c r="Q13" s="42" t="e">
        <f>'C завтраками| Bed and breakfast'!#REF!*0.85</f>
        <v>#REF!</v>
      </c>
      <c r="R13" s="42" t="e">
        <f>'C завтраками| Bed and breakfast'!#REF!*0.85</f>
        <v>#REF!</v>
      </c>
      <c r="S13" s="42" t="e">
        <f>'C завтраками| Bed and breakfast'!#REF!*0.85</f>
        <v>#REF!</v>
      </c>
      <c r="T13" s="42" t="e">
        <f>'C завтраками| Bed and breakfast'!#REF!*0.85</f>
        <v>#REF!</v>
      </c>
      <c r="U13" s="42" t="e">
        <f>'C завтраками| Bed and breakfast'!#REF!*0.85</f>
        <v>#REF!</v>
      </c>
      <c r="V13" s="42" t="e">
        <f>'C завтраками| Bed and breakfast'!#REF!*0.85</f>
        <v>#REF!</v>
      </c>
      <c r="W13" s="42" t="e">
        <f>'C завтраками| Bed and breakfast'!#REF!*0.85</f>
        <v>#REF!</v>
      </c>
      <c r="X13" s="42" t="e">
        <f>'C завтраками| Bed and breakfast'!#REF!*0.85</f>
        <v>#REF!</v>
      </c>
      <c r="Y13" s="42" t="e">
        <f>'C завтраками| Bed and breakfast'!#REF!*0.85</f>
        <v>#REF!</v>
      </c>
      <c r="Z13" s="42" t="e">
        <f>'C завтраками| Bed and breakfast'!#REF!*0.85</f>
        <v>#REF!</v>
      </c>
      <c r="AA13" s="42" t="e">
        <f>'C завтраками| Bed and breakfast'!#REF!*0.85</f>
        <v>#REF!</v>
      </c>
      <c r="AB13" s="42" t="e">
        <f>'C завтраками| Bed and breakfast'!#REF!*0.85</f>
        <v>#REF!</v>
      </c>
      <c r="AC13" s="42" t="e">
        <f>'C завтраками| Bed and breakfast'!#REF!*0.85</f>
        <v>#REF!</v>
      </c>
      <c r="AD13" s="42" t="e">
        <f>'C завтраками| Bed and breakfast'!#REF!*0.85</f>
        <v>#REF!</v>
      </c>
      <c r="AE13" s="42" t="e">
        <f>'C завтраками| Bed and breakfast'!#REF!*0.85</f>
        <v>#REF!</v>
      </c>
      <c r="AF13" s="42" t="e">
        <f>'C завтраками| Bed and breakfast'!#REF!*0.85</f>
        <v>#REF!</v>
      </c>
      <c r="AG13" s="42" t="e">
        <f>'C завтраками| Bed and breakfast'!#REF!*0.85</f>
        <v>#REF!</v>
      </c>
      <c r="AH13" s="42" t="e">
        <f>'C завтраками| Bed and breakfast'!#REF!*0.85</f>
        <v>#REF!</v>
      </c>
      <c r="AI13" s="42" t="e">
        <f>'C завтраками| Bed and breakfast'!#REF!*0.85</f>
        <v>#REF!</v>
      </c>
      <c r="AJ13" s="42" t="e">
        <f>'C завтраками| Bed and breakfast'!#REF!*0.85</f>
        <v>#REF!</v>
      </c>
      <c r="AK13" s="42" t="e">
        <f>'C завтраками| Bed and breakfast'!#REF!*0.85</f>
        <v>#REF!</v>
      </c>
      <c r="AL13" s="42" t="e">
        <f>'C завтраками| Bed and breakfast'!#REF!*0.85</f>
        <v>#REF!</v>
      </c>
      <c r="AM13" s="42" t="e">
        <f>'C завтраками| Bed and breakfast'!#REF!*0.85</f>
        <v>#REF!</v>
      </c>
      <c r="AN13" s="42" t="e">
        <f>'C завтраками| Bed and breakfast'!#REF!*0.85</f>
        <v>#REF!</v>
      </c>
      <c r="AO13" s="42" t="e">
        <f>'C завтраками| Bed and breakfast'!#REF!*0.85</f>
        <v>#REF!</v>
      </c>
      <c r="AP13" s="42" t="e">
        <f>'C завтраками| Bed and breakfast'!#REF!*0.85</f>
        <v>#REF!</v>
      </c>
      <c r="AQ13" s="42" t="e">
        <f>'C завтраками| Bed and breakfast'!#REF!*0.85</f>
        <v>#REF!</v>
      </c>
      <c r="AR13" s="42" t="e">
        <f>'C завтраками| Bed and breakfast'!#REF!*0.85</f>
        <v>#REF!</v>
      </c>
      <c r="AS13" s="42" t="e">
        <f>'C завтраками| Bed and breakfast'!#REF!*0.85</f>
        <v>#REF!</v>
      </c>
      <c r="AT13" s="42" t="e">
        <f>'C завтраками| Bed and breakfast'!#REF!*0.85</f>
        <v>#REF!</v>
      </c>
      <c r="AU13" s="42" t="e">
        <f>'C завтраками| Bed and breakfast'!#REF!*0.85</f>
        <v>#REF!</v>
      </c>
      <c r="AV13" s="42" t="e">
        <f>'C завтраками| Bed and breakfast'!#REF!*0.85</f>
        <v>#REF!</v>
      </c>
      <c r="AW13" s="42" t="e">
        <f>'C завтраками| Bed and breakfast'!#REF!*0.85</f>
        <v>#REF!</v>
      </c>
      <c r="AX13" s="42" t="e">
        <f>'C завтраками| Bed and breakfast'!#REF!*0.85</f>
        <v>#REF!</v>
      </c>
      <c r="AY13" s="42" t="e">
        <f>'C завтраками| Bed and breakfast'!#REF!*0.85</f>
        <v>#REF!</v>
      </c>
      <c r="AZ13" s="42" t="e">
        <f>'C завтраками| Bed and breakfast'!#REF!*0.85</f>
        <v>#REF!</v>
      </c>
    </row>
    <row r="14" spans="1:52" s="53" customFormat="1" x14ac:dyDescent="0.2">
      <c r="A14" s="88">
        <f>A8</f>
        <v>2</v>
      </c>
      <c r="B14" s="42" t="e">
        <f>'C завтраками| Bed and breakfast'!#REF!*0.85</f>
        <v>#REF!</v>
      </c>
      <c r="C14" s="42" t="e">
        <f>'C завтраками| Bed and breakfast'!#REF!*0.85</f>
        <v>#REF!</v>
      </c>
      <c r="D14" s="42" t="e">
        <f>'C завтраками| Bed and breakfast'!#REF!*0.85</f>
        <v>#REF!</v>
      </c>
      <c r="E14" s="42" t="e">
        <f>'C завтраками| Bed and breakfast'!#REF!*0.85</f>
        <v>#REF!</v>
      </c>
      <c r="F14" s="42" t="e">
        <f>'C завтраками| Bed and breakfast'!#REF!*0.85</f>
        <v>#REF!</v>
      </c>
      <c r="G14" s="42" t="e">
        <f>'C завтраками| Bed and breakfast'!#REF!*0.85</f>
        <v>#REF!</v>
      </c>
      <c r="H14" s="42" t="e">
        <f>'C завтраками| Bed and breakfast'!#REF!*0.85</f>
        <v>#REF!</v>
      </c>
      <c r="I14" s="42" t="e">
        <f>'C завтраками| Bed and breakfast'!#REF!*0.85</f>
        <v>#REF!</v>
      </c>
      <c r="J14" s="42" t="e">
        <f>'C завтраками| Bed and breakfast'!#REF!*0.85</f>
        <v>#REF!</v>
      </c>
      <c r="K14" s="42" t="e">
        <f>'C завтраками| Bed and breakfast'!#REF!*0.85</f>
        <v>#REF!</v>
      </c>
      <c r="L14" s="42" t="e">
        <f>'C завтраками| Bed and breakfast'!#REF!*0.85</f>
        <v>#REF!</v>
      </c>
      <c r="M14" s="42" t="e">
        <f>'C завтраками| Bed and breakfast'!#REF!*0.85</f>
        <v>#REF!</v>
      </c>
      <c r="N14" s="42" t="e">
        <f>'C завтраками| Bed and breakfast'!#REF!*0.85</f>
        <v>#REF!</v>
      </c>
      <c r="O14" s="42" t="e">
        <f>'C завтраками| Bed and breakfast'!#REF!*0.85</f>
        <v>#REF!</v>
      </c>
      <c r="P14" s="42" t="e">
        <f>'C завтраками| Bed and breakfast'!#REF!*0.85</f>
        <v>#REF!</v>
      </c>
      <c r="Q14" s="42" t="e">
        <f>'C завтраками| Bed and breakfast'!#REF!*0.85</f>
        <v>#REF!</v>
      </c>
      <c r="R14" s="42" t="e">
        <f>'C завтраками| Bed and breakfast'!#REF!*0.85</f>
        <v>#REF!</v>
      </c>
      <c r="S14" s="42" t="e">
        <f>'C завтраками| Bed and breakfast'!#REF!*0.85</f>
        <v>#REF!</v>
      </c>
      <c r="T14" s="42" t="e">
        <f>'C завтраками| Bed and breakfast'!#REF!*0.85</f>
        <v>#REF!</v>
      </c>
      <c r="U14" s="42" t="e">
        <f>'C завтраками| Bed and breakfast'!#REF!*0.85</f>
        <v>#REF!</v>
      </c>
      <c r="V14" s="42" t="e">
        <f>'C завтраками| Bed and breakfast'!#REF!*0.85</f>
        <v>#REF!</v>
      </c>
      <c r="W14" s="42" t="e">
        <f>'C завтраками| Bed and breakfast'!#REF!*0.85</f>
        <v>#REF!</v>
      </c>
      <c r="X14" s="42" t="e">
        <f>'C завтраками| Bed and breakfast'!#REF!*0.85</f>
        <v>#REF!</v>
      </c>
      <c r="Y14" s="42" t="e">
        <f>'C завтраками| Bed and breakfast'!#REF!*0.85</f>
        <v>#REF!</v>
      </c>
      <c r="Z14" s="42" t="e">
        <f>'C завтраками| Bed and breakfast'!#REF!*0.85</f>
        <v>#REF!</v>
      </c>
      <c r="AA14" s="42" t="e">
        <f>'C завтраками| Bed and breakfast'!#REF!*0.85</f>
        <v>#REF!</v>
      </c>
      <c r="AB14" s="42" t="e">
        <f>'C завтраками| Bed and breakfast'!#REF!*0.85</f>
        <v>#REF!</v>
      </c>
      <c r="AC14" s="42" t="e">
        <f>'C завтраками| Bed and breakfast'!#REF!*0.85</f>
        <v>#REF!</v>
      </c>
      <c r="AD14" s="42" t="e">
        <f>'C завтраками| Bed and breakfast'!#REF!*0.85</f>
        <v>#REF!</v>
      </c>
      <c r="AE14" s="42" t="e">
        <f>'C завтраками| Bed and breakfast'!#REF!*0.85</f>
        <v>#REF!</v>
      </c>
      <c r="AF14" s="42" t="e">
        <f>'C завтраками| Bed and breakfast'!#REF!*0.85</f>
        <v>#REF!</v>
      </c>
      <c r="AG14" s="42" t="e">
        <f>'C завтраками| Bed and breakfast'!#REF!*0.85</f>
        <v>#REF!</v>
      </c>
      <c r="AH14" s="42" t="e">
        <f>'C завтраками| Bed and breakfast'!#REF!*0.85</f>
        <v>#REF!</v>
      </c>
      <c r="AI14" s="42" t="e">
        <f>'C завтраками| Bed and breakfast'!#REF!*0.85</f>
        <v>#REF!</v>
      </c>
      <c r="AJ14" s="42" t="e">
        <f>'C завтраками| Bed and breakfast'!#REF!*0.85</f>
        <v>#REF!</v>
      </c>
      <c r="AK14" s="42" t="e">
        <f>'C завтраками| Bed and breakfast'!#REF!*0.85</f>
        <v>#REF!</v>
      </c>
      <c r="AL14" s="42" t="e">
        <f>'C завтраками| Bed and breakfast'!#REF!*0.85</f>
        <v>#REF!</v>
      </c>
      <c r="AM14" s="42" t="e">
        <f>'C завтраками| Bed and breakfast'!#REF!*0.85</f>
        <v>#REF!</v>
      </c>
      <c r="AN14" s="42" t="e">
        <f>'C завтраками| Bed and breakfast'!#REF!*0.85</f>
        <v>#REF!</v>
      </c>
      <c r="AO14" s="42" t="e">
        <f>'C завтраками| Bed and breakfast'!#REF!*0.85</f>
        <v>#REF!</v>
      </c>
      <c r="AP14" s="42" t="e">
        <f>'C завтраками| Bed and breakfast'!#REF!*0.85</f>
        <v>#REF!</v>
      </c>
      <c r="AQ14" s="42" t="e">
        <f>'C завтраками| Bed and breakfast'!#REF!*0.85</f>
        <v>#REF!</v>
      </c>
      <c r="AR14" s="42" t="e">
        <f>'C завтраками| Bed and breakfast'!#REF!*0.85</f>
        <v>#REF!</v>
      </c>
      <c r="AS14" s="42" t="e">
        <f>'C завтраками| Bed and breakfast'!#REF!*0.85</f>
        <v>#REF!</v>
      </c>
      <c r="AT14" s="42" t="e">
        <f>'C завтраками| Bed and breakfast'!#REF!*0.85</f>
        <v>#REF!</v>
      </c>
      <c r="AU14" s="42" t="e">
        <f>'C завтраками| Bed and breakfast'!#REF!*0.85</f>
        <v>#REF!</v>
      </c>
      <c r="AV14" s="42" t="e">
        <f>'C завтраками| Bed and breakfast'!#REF!*0.85</f>
        <v>#REF!</v>
      </c>
      <c r="AW14" s="42" t="e">
        <f>'C завтраками| Bed and breakfast'!#REF!*0.85</f>
        <v>#REF!</v>
      </c>
      <c r="AX14" s="42" t="e">
        <f>'C завтраками| Bed and breakfast'!#REF!*0.85</f>
        <v>#REF!</v>
      </c>
      <c r="AY14" s="42" t="e">
        <f>'C завтраками| Bed and breakfast'!#REF!*0.85</f>
        <v>#REF!</v>
      </c>
      <c r="AZ14" s="42" t="e">
        <f>'C завтраками| Bed and breakfast'!#REF!*0.85</f>
        <v>#REF!</v>
      </c>
    </row>
    <row r="15" spans="1:52" s="53" customFormat="1" x14ac:dyDescent="0.2">
      <c r="A15" s="42" t="s">
        <v>85</v>
      </c>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row>
    <row r="16" spans="1:52" s="53" customFormat="1" x14ac:dyDescent="0.2">
      <c r="A16" s="88">
        <f>A7</f>
        <v>1</v>
      </c>
      <c r="B16" s="42" t="e">
        <f>'C завтраками| Bed and breakfast'!#REF!*0.85</f>
        <v>#REF!</v>
      </c>
      <c r="C16" s="42" t="e">
        <f>'C завтраками| Bed and breakfast'!#REF!*0.85</f>
        <v>#REF!</v>
      </c>
      <c r="D16" s="42" t="e">
        <f>'C завтраками| Bed and breakfast'!#REF!*0.85</f>
        <v>#REF!</v>
      </c>
      <c r="E16" s="42" t="e">
        <f>'C завтраками| Bed and breakfast'!#REF!*0.85</f>
        <v>#REF!</v>
      </c>
      <c r="F16" s="42" t="e">
        <f>'C завтраками| Bed and breakfast'!#REF!*0.85</f>
        <v>#REF!</v>
      </c>
      <c r="G16" s="42" t="e">
        <f>'C завтраками| Bed and breakfast'!#REF!*0.85</f>
        <v>#REF!</v>
      </c>
      <c r="H16" s="42" t="e">
        <f>'C завтраками| Bed and breakfast'!#REF!*0.85</f>
        <v>#REF!</v>
      </c>
      <c r="I16" s="42" t="e">
        <f>'C завтраками| Bed and breakfast'!#REF!*0.85</f>
        <v>#REF!</v>
      </c>
      <c r="J16" s="42" t="e">
        <f>'C завтраками| Bed and breakfast'!#REF!*0.85</f>
        <v>#REF!</v>
      </c>
      <c r="K16" s="42" t="e">
        <f>'C завтраками| Bed and breakfast'!#REF!*0.85</f>
        <v>#REF!</v>
      </c>
      <c r="L16" s="42" t="e">
        <f>'C завтраками| Bed and breakfast'!#REF!*0.85</f>
        <v>#REF!</v>
      </c>
      <c r="M16" s="42" t="e">
        <f>'C завтраками| Bed and breakfast'!#REF!*0.85</f>
        <v>#REF!</v>
      </c>
      <c r="N16" s="42" t="e">
        <f>'C завтраками| Bed and breakfast'!#REF!*0.85</f>
        <v>#REF!</v>
      </c>
      <c r="O16" s="42" t="e">
        <f>'C завтраками| Bed and breakfast'!#REF!*0.85</f>
        <v>#REF!</v>
      </c>
      <c r="P16" s="42" t="e">
        <f>'C завтраками| Bed and breakfast'!#REF!*0.85</f>
        <v>#REF!</v>
      </c>
      <c r="Q16" s="42" t="e">
        <f>'C завтраками| Bed and breakfast'!#REF!*0.85</f>
        <v>#REF!</v>
      </c>
      <c r="R16" s="42" t="e">
        <f>'C завтраками| Bed and breakfast'!#REF!*0.85</f>
        <v>#REF!</v>
      </c>
      <c r="S16" s="42" t="e">
        <f>'C завтраками| Bed and breakfast'!#REF!*0.85</f>
        <v>#REF!</v>
      </c>
      <c r="T16" s="42" t="e">
        <f>'C завтраками| Bed and breakfast'!#REF!*0.85</f>
        <v>#REF!</v>
      </c>
      <c r="U16" s="42" t="e">
        <f>'C завтраками| Bed and breakfast'!#REF!*0.85</f>
        <v>#REF!</v>
      </c>
      <c r="V16" s="42" t="e">
        <f>'C завтраками| Bed and breakfast'!#REF!*0.85</f>
        <v>#REF!</v>
      </c>
      <c r="W16" s="42" t="e">
        <f>'C завтраками| Bed and breakfast'!#REF!*0.85</f>
        <v>#REF!</v>
      </c>
      <c r="X16" s="42" t="e">
        <f>'C завтраками| Bed and breakfast'!#REF!*0.85</f>
        <v>#REF!</v>
      </c>
      <c r="Y16" s="42" t="e">
        <f>'C завтраками| Bed and breakfast'!#REF!*0.85</f>
        <v>#REF!</v>
      </c>
      <c r="Z16" s="42" t="e">
        <f>'C завтраками| Bed and breakfast'!#REF!*0.85</f>
        <v>#REF!</v>
      </c>
      <c r="AA16" s="42" t="e">
        <f>'C завтраками| Bed and breakfast'!#REF!*0.85</f>
        <v>#REF!</v>
      </c>
      <c r="AB16" s="42" t="e">
        <f>'C завтраками| Bed and breakfast'!#REF!*0.85</f>
        <v>#REF!</v>
      </c>
      <c r="AC16" s="42" t="e">
        <f>'C завтраками| Bed and breakfast'!#REF!*0.85</f>
        <v>#REF!</v>
      </c>
      <c r="AD16" s="42" t="e">
        <f>'C завтраками| Bed and breakfast'!#REF!*0.85</f>
        <v>#REF!</v>
      </c>
      <c r="AE16" s="42" t="e">
        <f>'C завтраками| Bed and breakfast'!#REF!*0.85</f>
        <v>#REF!</v>
      </c>
      <c r="AF16" s="42" t="e">
        <f>'C завтраками| Bed and breakfast'!#REF!*0.85</f>
        <v>#REF!</v>
      </c>
      <c r="AG16" s="42" t="e">
        <f>'C завтраками| Bed and breakfast'!#REF!*0.85</f>
        <v>#REF!</v>
      </c>
      <c r="AH16" s="42" t="e">
        <f>'C завтраками| Bed and breakfast'!#REF!*0.85</f>
        <v>#REF!</v>
      </c>
      <c r="AI16" s="42" t="e">
        <f>'C завтраками| Bed and breakfast'!#REF!*0.85</f>
        <v>#REF!</v>
      </c>
      <c r="AJ16" s="42" t="e">
        <f>'C завтраками| Bed and breakfast'!#REF!*0.85</f>
        <v>#REF!</v>
      </c>
      <c r="AK16" s="42" t="e">
        <f>'C завтраками| Bed and breakfast'!#REF!*0.85</f>
        <v>#REF!</v>
      </c>
      <c r="AL16" s="42" t="e">
        <f>'C завтраками| Bed and breakfast'!#REF!*0.85</f>
        <v>#REF!</v>
      </c>
      <c r="AM16" s="42" t="e">
        <f>'C завтраками| Bed and breakfast'!#REF!*0.85</f>
        <v>#REF!</v>
      </c>
      <c r="AN16" s="42" t="e">
        <f>'C завтраками| Bed and breakfast'!#REF!*0.85</f>
        <v>#REF!</v>
      </c>
      <c r="AO16" s="42" t="e">
        <f>'C завтраками| Bed and breakfast'!#REF!*0.85</f>
        <v>#REF!</v>
      </c>
      <c r="AP16" s="42" t="e">
        <f>'C завтраками| Bed and breakfast'!#REF!*0.85</f>
        <v>#REF!</v>
      </c>
      <c r="AQ16" s="42" t="e">
        <f>'C завтраками| Bed and breakfast'!#REF!*0.85</f>
        <v>#REF!</v>
      </c>
      <c r="AR16" s="42" t="e">
        <f>'C завтраками| Bed and breakfast'!#REF!*0.85</f>
        <v>#REF!</v>
      </c>
      <c r="AS16" s="42" t="e">
        <f>'C завтраками| Bed and breakfast'!#REF!*0.85</f>
        <v>#REF!</v>
      </c>
      <c r="AT16" s="42" t="e">
        <f>'C завтраками| Bed and breakfast'!#REF!*0.85</f>
        <v>#REF!</v>
      </c>
      <c r="AU16" s="42" t="e">
        <f>'C завтраками| Bed and breakfast'!#REF!*0.85</f>
        <v>#REF!</v>
      </c>
      <c r="AV16" s="42" t="e">
        <f>'C завтраками| Bed and breakfast'!#REF!*0.85</f>
        <v>#REF!</v>
      </c>
      <c r="AW16" s="42" t="e">
        <f>'C завтраками| Bed and breakfast'!#REF!*0.85</f>
        <v>#REF!</v>
      </c>
      <c r="AX16" s="42" t="e">
        <f>'C завтраками| Bed and breakfast'!#REF!*0.85</f>
        <v>#REF!</v>
      </c>
      <c r="AY16" s="42" t="e">
        <f>'C завтраками| Bed and breakfast'!#REF!*0.85</f>
        <v>#REF!</v>
      </c>
      <c r="AZ16" s="42" t="e">
        <f>'C завтраками| Bed and breakfast'!#REF!*0.85</f>
        <v>#REF!</v>
      </c>
    </row>
    <row r="17" spans="1:52" s="53" customFormat="1" x14ac:dyDescent="0.2">
      <c r="A17" s="88">
        <f>A8</f>
        <v>2</v>
      </c>
      <c r="B17" s="42" t="e">
        <f>'C завтраками| Bed and breakfast'!#REF!*0.85</f>
        <v>#REF!</v>
      </c>
      <c r="C17" s="42" t="e">
        <f>'C завтраками| Bed and breakfast'!#REF!*0.85</f>
        <v>#REF!</v>
      </c>
      <c r="D17" s="42" t="e">
        <f>'C завтраками| Bed and breakfast'!#REF!*0.85</f>
        <v>#REF!</v>
      </c>
      <c r="E17" s="42" t="e">
        <f>'C завтраками| Bed and breakfast'!#REF!*0.85</f>
        <v>#REF!</v>
      </c>
      <c r="F17" s="42" t="e">
        <f>'C завтраками| Bed and breakfast'!#REF!*0.85</f>
        <v>#REF!</v>
      </c>
      <c r="G17" s="42" t="e">
        <f>'C завтраками| Bed and breakfast'!#REF!*0.85</f>
        <v>#REF!</v>
      </c>
      <c r="H17" s="42" t="e">
        <f>'C завтраками| Bed and breakfast'!#REF!*0.85</f>
        <v>#REF!</v>
      </c>
      <c r="I17" s="42" t="e">
        <f>'C завтраками| Bed and breakfast'!#REF!*0.85</f>
        <v>#REF!</v>
      </c>
      <c r="J17" s="42" t="e">
        <f>'C завтраками| Bed and breakfast'!#REF!*0.85</f>
        <v>#REF!</v>
      </c>
      <c r="K17" s="42" t="e">
        <f>'C завтраками| Bed and breakfast'!#REF!*0.85</f>
        <v>#REF!</v>
      </c>
      <c r="L17" s="42" t="e">
        <f>'C завтраками| Bed and breakfast'!#REF!*0.85</f>
        <v>#REF!</v>
      </c>
      <c r="M17" s="42" t="e">
        <f>'C завтраками| Bed and breakfast'!#REF!*0.85</f>
        <v>#REF!</v>
      </c>
      <c r="N17" s="42" t="e">
        <f>'C завтраками| Bed and breakfast'!#REF!*0.85</f>
        <v>#REF!</v>
      </c>
      <c r="O17" s="42" t="e">
        <f>'C завтраками| Bed and breakfast'!#REF!*0.85</f>
        <v>#REF!</v>
      </c>
      <c r="P17" s="42" t="e">
        <f>'C завтраками| Bed and breakfast'!#REF!*0.85</f>
        <v>#REF!</v>
      </c>
      <c r="Q17" s="42" t="e">
        <f>'C завтраками| Bed and breakfast'!#REF!*0.85</f>
        <v>#REF!</v>
      </c>
      <c r="R17" s="42" t="e">
        <f>'C завтраками| Bed and breakfast'!#REF!*0.85</f>
        <v>#REF!</v>
      </c>
      <c r="S17" s="42" t="e">
        <f>'C завтраками| Bed and breakfast'!#REF!*0.85</f>
        <v>#REF!</v>
      </c>
      <c r="T17" s="42" t="e">
        <f>'C завтраками| Bed and breakfast'!#REF!*0.85</f>
        <v>#REF!</v>
      </c>
      <c r="U17" s="42" t="e">
        <f>'C завтраками| Bed and breakfast'!#REF!*0.85</f>
        <v>#REF!</v>
      </c>
      <c r="V17" s="42" t="e">
        <f>'C завтраками| Bed and breakfast'!#REF!*0.85</f>
        <v>#REF!</v>
      </c>
      <c r="W17" s="42" t="e">
        <f>'C завтраками| Bed and breakfast'!#REF!*0.85</f>
        <v>#REF!</v>
      </c>
      <c r="X17" s="42" t="e">
        <f>'C завтраками| Bed and breakfast'!#REF!*0.85</f>
        <v>#REF!</v>
      </c>
      <c r="Y17" s="42" t="e">
        <f>'C завтраками| Bed and breakfast'!#REF!*0.85</f>
        <v>#REF!</v>
      </c>
      <c r="Z17" s="42" t="e">
        <f>'C завтраками| Bed and breakfast'!#REF!*0.85</f>
        <v>#REF!</v>
      </c>
      <c r="AA17" s="42" t="e">
        <f>'C завтраками| Bed and breakfast'!#REF!*0.85</f>
        <v>#REF!</v>
      </c>
      <c r="AB17" s="42" t="e">
        <f>'C завтраками| Bed and breakfast'!#REF!*0.85</f>
        <v>#REF!</v>
      </c>
      <c r="AC17" s="42" t="e">
        <f>'C завтраками| Bed and breakfast'!#REF!*0.85</f>
        <v>#REF!</v>
      </c>
      <c r="AD17" s="42" t="e">
        <f>'C завтраками| Bed and breakfast'!#REF!*0.85</f>
        <v>#REF!</v>
      </c>
      <c r="AE17" s="42" t="e">
        <f>'C завтраками| Bed and breakfast'!#REF!*0.85</f>
        <v>#REF!</v>
      </c>
      <c r="AF17" s="42" t="e">
        <f>'C завтраками| Bed and breakfast'!#REF!*0.85</f>
        <v>#REF!</v>
      </c>
      <c r="AG17" s="42" t="e">
        <f>'C завтраками| Bed and breakfast'!#REF!*0.85</f>
        <v>#REF!</v>
      </c>
      <c r="AH17" s="42" t="e">
        <f>'C завтраками| Bed and breakfast'!#REF!*0.85</f>
        <v>#REF!</v>
      </c>
      <c r="AI17" s="42" t="e">
        <f>'C завтраками| Bed and breakfast'!#REF!*0.85</f>
        <v>#REF!</v>
      </c>
      <c r="AJ17" s="42" t="e">
        <f>'C завтраками| Bed and breakfast'!#REF!*0.85</f>
        <v>#REF!</v>
      </c>
      <c r="AK17" s="42" t="e">
        <f>'C завтраками| Bed and breakfast'!#REF!*0.85</f>
        <v>#REF!</v>
      </c>
      <c r="AL17" s="42" t="e">
        <f>'C завтраками| Bed and breakfast'!#REF!*0.85</f>
        <v>#REF!</v>
      </c>
      <c r="AM17" s="42" t="e">
        <f>'C завтраками| Bed and breakfast'!#REF!*0.85</f>
        <v>#REF!</v>
      </c>
      <c r="AN17" s="42" t="e">
        <f>'C завтраками| Bed and breakfast'!#REF!*0.85</f>
        <v>#REF!</v>
      </c>
      <c r="AO17" s="42" t="e">
        <f>'C завтраками| Bed and breakfast'!#REF!*0.85</f>
        <v>#REF!</v>
      </c>
      <c r="AP17" s="42" t="e">
        <f>'C завтраками| Bed and breakfast'!#REF!*0.85</f>
        <v>#REF!</v>
      </c>
      <c r="AQ17" s="42" t="e">
        <f>'C завтраками| Bed and breakfast'!#REF!*0.85</f>
        <v>#REF!</v>
      </c>
      <c r="AR17" s="42" t="e">
        <f>'C завтраками| Bed and breakfast'!#REF!*0.85</f>
        <v>#REF!</v>
      </c>
      <c r="AS17" s="42" t="e">
        <f>'C завтраками| Bed and breakfast'!#REF!*0.85</f>
        <v>#REF!</v>
      </c>
      <c r="AT17" s="42" t="e">
        <f>'C завтраками| Bed and breakfast'!#REF!*0.85</f>
        <v>#REF!</v>
      </c>
      <c r="AU17" s="42" t="e">
        <f>'C завтраками| Bed and breakfast'!#REF!*0.85</f>
        <v>#REF!</v>
      </c>
      <c r="AV17" s="42" t="e">
        <f>'C завтраками| Bed and breakfast'!#REF!*0.85</f>
        <v>#REF!</v>
      </c>
      <c r="AW17" s="42" t="e">
        <f>'C завтраками| Bed and breakfast'!#REF!*0.85</f>
        <v>#REF!</v>
      </c>
      <c r="AX17" s="42" t="e">
        <f>'C завтраками| Bed and breakfast'!#REF!*0.85</f>
        <v>#REF!</v>
      </c>
      <c r="AY17" s="42" t="e">
        <f>'C завтраками| Bed and breakfast'!#REF!*0.85</f>
        <v>#REF!</v>
      </c>
      <c r="AZ17" s="42" t="e">
        <f>'C завтраками| Bed and breakfast'!#REF!*0.85</f>
        <v>#REF!</v>
      </c>
    </row>
    <row r="18" spans="1:52" s="53" customFormat="1" x14ac:dyDescent="0.2">
      <c r="A18" s="42" t="s">
        <v>86</v>
      </c>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row>
    <row r="19" spans="1:52" s="53" customFormat="1" x14ac:dyDescent="0.2">
      <c r="A19" s="88">
        <f>A7</f>
        <v>1</v>
      </c>
      <c r="B19" s="42" t="e">
        <f>'C завтраками| Bed and breakfast'!#REF!*0.85</f>
        <v>#REF!</v>
      </c>
      <c r="C19" s="42" t="e">
        <f>'C завтраками| Bed and breakfast'!#REF!*0.85</f>
        <v>#REF!</v>
      </c>
      <c r="D19" s="42" t="e">
        <f>'C завтраками| Bed and breakfast'!#REF!*0.85</f>
        <v>#REF!</v>
      </c>
      <c r="E19" s="42" t="e">
        <f>'C завтраками| Bed and breakfast'!#REF!*0.85</f>
        <v>#REF!</v>
      </c>
      <c r="F19" s="42" t="e">
        <f>'C завтраками| Bed and breakfast'!#REF!*0.85</f>
        <v>#REF!</v>
      </c>
      <c r="G19" s="42" t="e">
        <f>'C завтраками| Bed and breakfast'!#REF!*0.85</f>
        <v>#REF!</v>
      </c>
      <c r="H19" s="42" t="e">
        <f>'C завтраками| Bed and breakfast'!#REF!*0.85</f>
        <v>#REF!</v>
      </c>
      <c r="I19" s="42" t="e">
        <f>'C завтраками| Bed and breakfast'!#REF!*0.85</f>
        <v>#REF!</v>
      </c>
      <c r="J19" s="42" t="e">
        <f>'C завтраками| Bed and breakfast'!#REF!*0.85</f>
        <v>#REF!</v>
      </c>
      <c r="K19" s="42" t="e">
        <f>'C завтраками| Bed and breakfast'!#REF!*0.85</f>
        <v>#REF!</v>
      </c>
      <c r="L19" s="42" t="e">
        <f>'C завтраками| Bed and breakfast'!#REF!*0.85</f>
        <v>#REF!</v>
      </c>
      <c r="M19" s="42" t="e">
        <f>'C завтраками| Bed and breakfast'!#REF!*0.85</f>
        <v>#REF!</v>
      </c>
      <c r="N19" s="42" t="e">
        <f>'C завтраками| Bed and breakfast'!#REF!*0.85</f>
        <v>#REF!</v>
      </c>
      <c r="O19" s="42" t="e">
        <f>'C завтраками| Bed and breakfast'!#REF!*0.85</f>
        <v>#REF!</v>
      </c>
      <c r="P19" s="42" t="e">
        <f>'C завтраками| Bed and breakfast'!#REF!*0.85</f>
        <v>#REF!</v>
      </c>
      <c r="Q19" s="42" t="e">
        <f>'C завтраками| Bed and breakfast'!#REF!*0.85</f>
        <v>#REF!</v>
      </c>
      <c r="R19" s="42" t="e">
        <f>'C завтраками| Bed and breakfast'!#REF!*0.85</f>
        <v>#REF!</v>
      </c>
      <c r="S19" s="42" t="e">
        <f>'C завтраками| Bed and breakfast'!#REF!*0.85</f>
        <v>#REF!</v>
      </c>
      <c r="T19" s="42" t="e">
        <f>'C завтраками| Bed and breakfast'!#REF!*0.85</f>
        <v>#REF!</v>
      </c>
      <c r="U19" s="42" t="e">
        <f>'C завтраками| Bed and breakfast'!#REF!*0.85</f>
        <v>#REF!</v>
      </c>
      <c r="V19" s="42" t="e">
        <f>'C завтраками| Bed and breakfast'!#REF!*0.85</f>
        <v>#REF!</v>
      </c>
      <c r="W19" s="42" t="e">
        <f>'C завтраками| Bed and breakfast'!#REF!*0.85</f>
        <v>#REF!</v>
      </c>
      <c r="X19" s="42" t="e">
        <f>'C завтраками| Bed and breakfast'!#REF!*0.85</f>
        <v>#REF!</v>
      </c>
      <c r="Y19" s="42" t="e">
        <f>'C завтраками| Bed and breakfast'!#REF!*0.85</f>
        <v>#REF!</v>
      </c>
      <c r="Z19" s="42" t="e">
        <f>'C завтраками| Bed and breakfast'!#REF!*0.85</f>
        <v>#REF!</v>
      </c>
      <c r="AA19" s="42" t="e">
        <f>'C завтраками| Bed and breakfast'!#REF!*0.85</f>
        <v>#REF!</v>
      </c>
      <c r="AB19" s="42" t="e">
        <f>'C завтраками| Bed and breakfast'!#REF!*0.85</f>
        <v>#REF!</v>
      </c>
      <c r="AC19" s="42" t="e">
        <f>'C завтраками| Bed and breakfast'!#REF!*0.85</f>
        <v>#REF!</v>
      </c>
      <c r="AD19" s="42" t="e">
        <f>'C завтраками| Bed and breakfast'!#REF!*0.85</f>
        <v>#REF!</v>
      </c>
      <c r="AE19" s="42" t="e">
        <f>'C завтраками| Bed and breakfast'!#REF!*0.85</f>
        <v>#REF!</v>
      </c>
      <c r="AF19" s="42" t="e">
        <f>'C завтраками| Bed and breakfast'!#REF!*0.85</f>
        <v>#REF!</v>
      </c>
      <c r="AG19" s="42" t="e">
        <f>'C завтраками| Bed and breakfast'!#REF!*0.85</f>
        <v>#REF!</v>
      </c>
      <c r="AH19" s="42" t="e">
        <f>'C завтраками| Bed and breakfast'!#REF!*0.85</f>
        <v>#REF!</v>
      </c>
      <c r="AI19" s="42" t="e">
        <f>'C завтраками| Bed and breakfast'!#REF!*0.85</f>
        <v>#REF!</v>
      </c>
      <c r="AJ19" s="42" t="e">
        <f>'C завтраками| Bed and breakfast'!#REF!*0.85</f>
        <v>#REF!</v>
      </c>
      <c r="AK19" s="42" t="e">
        <f>'C завтраками| Bed and breakfast'!#REF!*0.85</f>
        <v>#REF!</v>
      </c>
      <c r="AL19" s="42" t="e">
        <f>'C завтраками| Bed and breakfast'!#REF!*0.85</f>
        <v>#REF!</v>
      </c>
      <c r="AM19" s="42" t="e">
        <f>'C завтраками| Bed and breakfast'!#REF!*0.85</f>
        <v>#REF!</v>
      </c>
      <c r="AN19" s="42" t="e">
        <f>'C завтраками| Bed and breakfast'!#REF!*0.85</f>
        <v>#REF!</v>
      </c>
      <c r="AO19" s="42" t="e">
        <f>'C завтраками| Bed and breakfast'!#REF!*0.85</f>
        <v>#REF!</v>
      </c>
      <c r="AP19" s="42" t="e">
        <f>'C завтраками| Bed and breakfast'!#REF!*0.85</f>
        <v>#REF!</v>
      </c>
      <c r="AQ19" s="42" t="e">
        <f>'C завтраками| Bed and breakfast'!#REF!*0.85</f>
        <v>#REF!</v>
      </c>
      <c r="AR19" s="42" t="e">
        <f>'C завтраками| Bed and breakfast'!#REF!*0.85</f>
        <v>#REF!</v>
      </c>
      <c r="AS19" s="42" t="e">
        <f>'C завтраками| Bed and breakfast'!#REF!*0.85</f>
        <v>#REF!</v>
      </c>
      <c r="AT19" s="42" t="e">
        <f>'C завтраками| Bed and breakfast'!#REF!*0.85</f>
        <v>#REF!</v>
      </c>
      <c r="AU19" s="42" t="e">
        <f>'C завтраками| Bed and breakfast'!#REF!*0.85</f>
        <v>#REF!</v>
      </c>
      <c r="AV19" s="42" t="e">
        <f>'C завтраками| Bed and breakfast'!#REF!*0.85</f>
        <v>#REF!</v>
      </c>
      <c r="AW19" s="42" t="e">
        <f>'C завтраками| Bed and breakfast'!#REF!*0.85</f>
        <v>#REF!</v>
      </c>
      <c r="AX19" s="42" t="e">
        <f>'C завтраками| Bed and breakfast'!#REF!*0.85</f>
        <v>#REF!</v>
      </c>
      <c r="AY19" s="42" t="e">
        <f>'C завтраками| Bed and breakfast'!#REF!*0.85</f>
        <v>#REF!</v>
      </c>
      <c r="AZ19" s="42" t="e">
        <f>'C завтраками| Bed and breakfast'!#REF!*0.85</f>
        <v>#REF!</v>
      </c>
    </row>
    <row r="20" spans="1:52" s="53" customFormat="1" x14ac:dyDescent="0.2">
      <c r="A20" s="88">
        <f>A8</f>
        <v>2</v>
      </c>
      <c r="B20" s="42" t="e">
        <f>'C завтраками| Bed and breakfast'!#REF!*0.85</f>
        <v>#REF!</v>
      </c>
      <c r="C20" s="42" t="e">
        <f>'C завтраками| Bed and breakfast'!#REF!*0.85</f>
        <v>#REF!</v>
      </c>
      <c r="D20" s="42" t="e">
        <f>'C завтраками| Bed and breakfast'!#REF!*0.85</f>
        <v>#REF!</v>
      </c>
      <c r="E20" s="42" t="e">
        <f>'C завтраками| Bed and breakfast'!#REF!*0.85</f>
        <v>#REF!</v>
      </c>
      <c r="F20" s="42" t="e">
        <f>'C завтраками| Bed and breakfast'!#REF!*0.85</f>
        <v>#REF!</v>
      </c>
      <c r="G20" s="42" t="e">
        <f>'C завтраками| Bed and breakfast'!#REF!*0.85</f>
        <v>#REF!</v>
      </c>
      <c r="H20" s="42" t="e">
        <f>'C завтраками| Bed and breakfast'!#REF!*0.85</f>
        <v>#REF!</v>
      </c>
      <c r="I20" s="42" t="e">
        <f>'C завтраками| Bed and breakfast'!#REF!*0.85</f>
        <v>#REF!</v>
      </c>
      <c r="J20" s="42" t="e">
        <f>'C завтраками| Bed and breakfast'!#REF!*0.85</f>
        <v>#REF!</v>
      </c>
      <c r="K20" s="42" t="e">
        <f>'C завтраками| Bed and breakfast'!#REF!*0.85</f>
        <v>#REF!</v>
      </c>
      <c r="L20" s="42" t="e">
        <f>'C завтраками| Bed and breakfast'!#REF!*0.85</f>
        <v>#REF!</v>
      </c>
      <c r="M20" s="42" t="e">
        <f>'C завтраками| Bed and breakfast'!#REF!*0.85</f>
        <v>#REF!</v>
      </c>
      <c r="N20" s="42" t="e">
        <f>'C завтраками| Bed and breakfast'!#REF!*0.85</f>
        <v>#REF!</v>
      </c>
      <c r="O20" s="42" t="e">
        <f>'C завтраками| Bed and breakfast'!#REF!*0.85</f>
        <v>#REF!</v>
      </c>
      <c r="P20" s="42" t="e">
        <f>'C завтраками| Bed and breakfast'!#REF!*0.85</f>
        <v>#REF!</v>
      </c>
      <c r="Q20" s="42" t="e">
        <f>'C завтраками| Bed and breakfast'!#REF!*0.85</f>
        <v>#REF!</v>
      </c>
      <c r="R20" s="42" t="e">
        <f>'C завтраками| Bed and breakfast'!#REF!*0.85</f>
        <v>#REF!</v>
      </c>
      <c r="S20" s="42" t="e">
        <f>'C завтраками| Bed and breakfast'!#REF!*0.85</f>
        <v>#REF!</v>
      </c>
      <c r="T20" s="42" t="e">
        <f>'C завтраками| Bed and breakfast'!#REF!*0.85</f>
        <v>#REF!</v>
      </c>
      <c r="U20" s="42" t="e">
        <f>'C завтраками| Bed and breakfast'!#REF!*0.85</f>
        <v>#REF!</v>
      </c>
      <c r="V20" s="42" t="e">
        <f>'C завтраками| Bed and breakfast'!#REF!*0.85</f>
        <v>#REF!</v>
      </c>
      <c r="W20" s="42" t="e">
        <f>'C завтраками| Bed and breakfast'!#REF!*0.85</f>
        <v>#REF!</v>
      </c>
      <c r="X20" s="42" t="e">
        <f>'C завтраками| Bed and breakfast'!#REF!*0.85</f>
        <v>#REF!</v>
      </c>
      <c r="Y20" s="42" t="e">
        <f>'C завтраками| Bed and breakfast'!#REF!*0.85</f>
        <v>#REF!</v>
      </c>
      <c r="Z20" s="42" t="e">
        <f>'C завтраками| Bed and breakfast'!#REF!*0.85</f>
        <v>#REF!</v>
      </c>
      <c r="AA20" s="42" t="e">
        <f>'C завтраками| Bed and breakfast'!#REF!*0.85</f>
        <v>#REF!</v>
      </c>
      <c r="AB20" s="42" t="e">
        <f>'C завтраками| Bed and breakfast'!#REF!*0.85</f>
        <v>#REF!</v>
      </c>
      <c r="AC20" s="42" t="e">
        <f>'C завтраками| Bed and breakfast'!#REF!*0.85</f>
        <v>#REF!</v>
      </c>
      <c r="AD20" s="42" t="e">
        <f>'C завтраками| Bed and breakfast'!#REF!*0.85</f>
        <v>#REF!</v>
      </c>
      <c r="AE20" s="42" t="e">
        <f>'C завтраками| Bed and breakfast'!#REF!*0.85</f>
        <v>#REF!</v>
      </c>
      <c r="AF20" s="42" t="e">
        <f>'C завтраками| Bed and breakfast'!#REF!*0.85</f>
        <v>#REF!</v>
      </c>
      <c r="AG20" s="42" t="e">
        <f>'C завтраками| Bed and breakfast'!#REF!*0.85</f>
        <v>#REF!</v>
      </c>
      <c r="AH20" s="42" t="e">
        <f>'C завтраками| Bed and breakfast'!#REF!*0.85</f>
        <v>#REF!</v>
      </c>
      <c r="AI20" s="42" t="e">
        <f>'C завтраками| Bed and breakfast'!#REF!*0.85</f>
        <v>#REF!</v>
      </c>
      <c r="AJ20" s="42" t="e">
        <f>'C завтраками| Bed and breakfast'!#REF!*0.85</f>
        <v>#REF!</v>
      </c>
      <c r="AK20" s="42" t="e">
        <f>'C завтраками| Bed and breakfast'!#REF!*0.85</f>
        <v>#REF!</v>
      </c>
      <c r="AL20" s="42" t="e">
        <f>'C завтраками| Bed and breakfast'!#REF!*0.85</f>
        <v>#REF!</v>
      </c>
      <c r="AM20" s="42" t="e">
        <f>'C завтраками| Bed and breakfast'!#REF!*0.85</f>
        <v>#REF!</v>
      </c>
      <c r="AN20" s="42" t="e">
        <f>'C завтраками| Bed and breakfast'!#REF!*0.85</f>
        <v>#REF!</v>
      </c>
      <c r="AO20" s="42" t="e">
        <f>'C завтраками| Bed and breakfast'!#REF!*0.85</f>
        <v>#REF!</v>
      </c>
      <c r="AP20" s="42" t="e">
        <f>'C завтраками| Bed and breakfast'!#REF!*0.85</f>
        <v>#REF!</v>
      </c>
      <c r="AQ20" s="42" t="e">
        <f>'C завтраками| Bed and breakfast'!#REF!*0.85</f>
        <v>#REF!</v>
      </c>
      <c r="AR20" s="42" t="e">
        <f>'C завтраками| Bed and breakfast'!#REF!*0.85</f>
        <v>#REF!</v>
      </c>
      <c r="AS20" s="42" t="e">
        <f>'C завтраками| Bed and breakfast'!#REF!*0.85</f>
        <v>#REF!</v>
      </c>
      <c r="AT20" s="42" t="e">
        <f>'C завтраками| Bed and breakfast'!#REF!*0.85</f>
        <v>#REF!</v>
      </c>
      <c r="AU20" s="42" t="e">
        <f>'C завтраками| Bed and breakfast'!#REF!*0.85</f>
        <v>#REF!</v>
      </c>
      <c r="AV20" s="42" t="e">
        <f>'C завтраками| Bed and breakfast'!#REF!*0.85</f>
        <v>#REF!</v>
      </c>
      <c r="AW20" s="42" t="e">
        <f>'C завтраками| Bed and breakfast'!#REF!*0.85</f>
        <v>#REF!</v>
      </c>
      <c r="AX20" s="42" t="e">
        <f>'C завтраками| Bed and breakfast'!#REF!*0.85</f>
        <v>#REF!</v>
      </c>
      <c r="AY20" s="42" t="e">
        <f>'C завтраками| Bed and breakfast'!#REF!*0.85</f>
        <v>#REF!</v>
      </c>
      <c r="AZ20" s="42" t="e">
        <f>'C завтраками| Bed and breakfast'!#REF!*0.85</f>
        <v>#REF!</v>
      </c>
    </row>
    <row r="21" spans="1:52" s="53" customFormat="1" x14ac:dyDescent="0.2">
      <c r="A21" s="42" t="s">
        <v>87</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row>
    <row r="22" spans="1:52" s="53" customFormat="1" x14ac:dyDescent="0.2">
      <c r="A22" s="88" t="s">
        <v>88</v>
      </c>
      <c r="B22" s="42" t="e">
        <f>'C завтраками| Bed and breakfast'!#REF!*0.85</f>
        <v>#REF!</v>
      </c>
      <c r="C22" s="42" t="e">
        <f>'C завтраками| Bed and breakfast'!#REF!*0.85</f>
        <v>#REF!</v>
      </c>
      <c r="D22" s="42" t="e">
        <f>'C завтраками| Bed and breakfast'!#REF!*0.85</f>
        <v>#REF!</v>
      </c>
      <c r="E22" s="42" t="e">
        <f>'C завтраками| Bed and breakfast'!#REF!*0.85</f>
        <v>#REF!</v>
      </c>
      <c r="F22" s="42" t="e">
        <f>'C завтраками| Bed and breakfast'!#REF!*0.85</f>
        <v>#REF!</v>
      </c>
      <c r="G22" s="42" t="e">
        <f>'C завтраками| Bed and breakfast'!#REF!*0.85</f>
        <v>#REF!</v>
      </c>
      <c r="H22" s="42" t="e">
        <f>'C завтраками| Bed and breakfast'!#REF!*0.85</f>
        <v>#REF!</v>
      </c>
      <c r="I22" s="42" t="e">
        <f>'C завтраками| Bed and breakfast'!#REF!*0.85</f>
        <v>#REF!</v>
      </c>
      <c r="J22" s="42" t="e">
        <f>'C завтраками| Bed and breakfast'!#REF!*0.85</f>
        <v>#REF!</v>
      </c>
      <c r="K22" s="42" t="e">
        <f>'C завтраками| Bed and breakfast'!#REF!*0.85</f>
        <v>#REF!</v>
      </c>
      <c r="L22" s="42" t="e">
        <f>'C завтраками| Bed and breakfast'!#REF!*0.85</f>
        <v>#REF!</v>
      </c>
      <c r="M22" s="42" t="e">
        <f>'C завтраками| Bed and breakfast'!#REF!*0.85</f>
        <v>#REF!</v>
      </c>
      <c r="N22" s="42" t="e">
        <f>'C завтраками| Bed and breakfast'!#REF!*0.85</f>
        <v>#REF!</v>
      </c>
      <c r="O22" s="42" t="e">
        <f>'C завтраками| Bed and breakfast'!#REF!*0.85</f>
        <v>#REF!</v>
      </c>
      <c r="P22" s="42" t="e">
        <f>'C завтраками| Bed and breakfast'!#REF!*0.85</f>
        <v>#REF!</v>
      </c>
      <c r="Q22" s="42" t="e">
        <f>'C завтраками| Bed and breakfast'!#REF!*0.85</f>
        <v>#REF!</v>
      </c>
      <c r="R22" s="42" t="e">
        <f>'C завтраками| Bed and breakfast'!#REF!*0.85</f>
        <v>#REF!</v>
      </c>
      <c r="S22" s="42" t="e">
        <f>'C завтраками| Bed and breakfast'!#REF!*0.85</f>
        <v>#REF!</v>
      </c>
      <c r="T22" s="42" t="e">
        <f>'C завтраками| Bed and breakfast'!#REF!*0.85</f>
        <v>#REF!</v>
      </c>
      <c r="U22" s="42" t="e">
        <f>'C завтраками| Bed and breakfast'!#REF!*0.85</f>
        <v>#REF!</v>
      </c>
      <c r="V22" s="42" t="e">
        <f>'C завтраками| Bed and breakfast'!#REF!*0.85</f>
        <v>#REF!</v>
      </c>
      <c r="W22" s="42" t="e">
        <f>'C завтраками| Bed and breakfast'!#REF!*0.85</f>
        <v>#REF!</v>
      </c>
      <c r="X22" s="42" t="e">
        <f>'C завтраками| Bed and breakfast'!#REF!*0.85</f>
        <v>#REF!</v>
      </c>
      <c r="Y22" s="42" t="e">
        <f>'C завтраками| Bed and breakfast'!#REF!*0.85</f>
        <v>#REF!</v>
      </c>
      <c r="Z22" s="42" t="e">
        <f>'C завтраками| Bed and breakfast'!#REF!*0.85</f>
        <v>#REF!</v>
      </c>
      <c r="AA22" s="42" t="e">
        <f>'C завтраками| Bed and breakfast'!#REF!*0.85</f>
        <v>#REF!</v>
      </c>
      <c r="AB22" s="42" t="e">
        <f>'C завтраками| Bed and breakfast'!#REF!*0.85</f>
        <v>#REF!</v>
      </c>
      <c r="AC22" s="42" t="e">
        <f>'C завтраками| Bed and breakfast'!#REF!*0.85</f>
        <v>#REF!</v>
      </c>
      <c r="AD22" s="42" t="e">
        <f>'C завтраками| Bed and breakfast'!#REF!*0.85</f>
        <v>#REF!</v>
      </c>
      <c r="AE22" s="42" t="e">
        <f>'C завтраками| Bed and breakfast'!#REF!*0.85</f>
        <v>#REF!</v>
      </c>
      <c r="AF22" s="42" t="e">
        <f>'C завтраками| Bed and breakfast'!#REF!*0.85</f>
        <v>#REF!</v>
      </c>
      <c r="AG22" s="42" t="e">
        <f>'C завтраками| Bed and breakfast'!#REF!*0.85</f>
        <v>#REF!</v>
      </c>
      <c r="AH22" s="42" t="e">
        <f>'C завтраками| Bed and breakfast'!#REF!*0.85</f>
        <v>#REF!</v>
      </c>
      <c r="AI22" s="42" t="e">
        <f>'C завтраками| Bed and breakfast'!#REF!*0.85</f>
        <v>#REF!</v>
      </c>
      <c r="AJ22" s="42" t="e">
        <f>'C завтраками| Bed and breakfast'!#REF!*0.85</f>
        <v>#REF!</v>
      </c>
      <c r="AK22" s="42" t="e">
        <f>'C завтраками| Bed and breakfast'!#REF!*0.85</f>
        <v>#REF!</v>
      </c>
      <c r="AL22" s="42" t="e">
        <f>'C завтраками| Bed and breakfast'!#REF!*0.85</f>
        <v>#REF!</v>
      </c>
      <c r="AM22" s="42" t="e">
        <f>'C завтраками| Bed and breakfast'!#REF!*0.85</f>
        <v>#REF!</v>
      </c>
      <c r="AN22" s="42" t="e">
        <f>'C завтраками| Bed and breakfast'!#REF!*0.85</f>
        <v>#REF!</v>
      </c>
      <c r="AO22" s="42" t="e">
        <f>'C завтраками| Bed and breakfast'!#REF!*0.85</f>
        <v>#REF!</v>
      </c>
      <c r="AP22" s="42" t="e">
        <f>'C завтраками| Bed and breakfast'!#REF!*0.85</f>
        <v>#REF!</v>
      </c>
      <c r="AQ22" s="42" t="e">
        <f>'C завтраками| Bed and breakfast'!#REF!*0.85</f>
        <v>#REF!</v>
      </c>
      <c r="AR22" s="42" t="e">
        <f>'C завтраками| Bed and breakfast'!#REF!*0.85</f>
        <v>#REF!</v>
      </c>
      <c r="AS22" s="42" t="e">
        <f>'C завтраками| Bed and breakfast'!#REF!*0.85</f>
        <v>#REF!</v>
      </c>
      <c r="AT22" s="42" t="e">
        <f>'C завтраками| Bed and breakfast'!#REF!*0.85</f>
        <v>#REF!</v>
      </c>
      <c r="AU22" s="42" t="e">
        <f>'C завтраками| Bed and breakfast'!#REF!*0.85</f>
        <v>#REF!</v>
      </c>
      <c r="AV22" s="42" t="e">
        <f>'C завтраками| Bed and breakfast'!#REF!*0.85</f>
        <v>#REF!</v>
      </c>
      <c r="AW22" s="42" t="e">
        <f>'C завтраками| Bed and breakfast'!#REF!*0.85</f>
        <v>#REF!</v>
      </c>
      <c r="AX22" s="42" t="e">
        <f>'C завтраками| Bed and breakfast'!#REF!*0.85</f>
        <v>#REF!</v>
      </c>
      <c r="AY22" s="42" t="e">
        <f>'C завтраками| Bed and breakfast'!#REF!*0.85</f>
        <v>#REF!</v>
      </c>
      <c r="AZ22" s="42" t="e">
        <f>'C завтраками| Bed and breakfast'!#REF!*0.85</f>
        <v>#REF!</v>
      </c>
    </row>
    <row r="23" spans="1:52" s="53" customFormat="1" ht="12.75" thickBot="1" x14ac:dyDescent="0.25">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row>
    <row r="24" spans="1:52" s="50" customFormat="1" ht="12.75" thickBot="1" x14ac:dyDescent="0.25">
      <c r="A24" s="104" t="s">
        <v>66</v>
      </c>
    </row>
    <row r="25" spans="1:52" x14ac:dyDescent="0.2">
      <c r="A25" s="63" t="s">
        <v>78</v>
      </c>
    </row>
    <row r="26" spans="1:52" ht="9" hidden="1" customHeight="1" x14ac:dyDescent="0.2">
      <c r="A26" s="43" t="s">
        <v>67</v>
      </c>
    </row>
    <row r="27" spans="1:52" ht="10.7" customHeight="1" x14ac:dyDescent="0.2">
      <c r="A27" s="43" t="s">
        <v>89</v>
      </c>
    </row>
    <row r="28" spans="1:52" x14ac:dyDescent="0.2">
      <c r="A28" s="43" t="s">
        <v>68</v>
      </c>
    </row>
    <row r="29" spans="1:52" ht="13.35" customHeight="1" x14ac:dyDescent="0.2">
      <c r="A29" s="43" t="s">
        <v>69</v>
      </c>
    </row>
    <row r="30" spans="1:52" ht="13.35" customHeight="1" x14ac:dyDescent="0.2">
      <c r="A30" s="159" t="s">
        <v>162</v>
      </c>
    </row>
    <row r="31" spans="1:52" ht="12.6" customHeight="1" thickBot="1" x14ac:dyDescent="0.25">
      <c r="A31" s="3"/>
    </row>
    <row r="32" spans="1:52" ht="13.35" customHeight="1" thickBot="1" x14ac:dyDescent="0.25">
      <c r="A32" s="105" t="s">
        <v>71</v>
      </c>
    </row>
    <row r="33" spans="1:1" ht="11.45" customHeight="1" x14ac:dyDescent="0.2">
      <c r="A33" s="127" t="s">
        <v>236</v>
      </c>
    </row>
    <row r="34" spans="1:1" ht="12.75" thickBot="1" x14ac:dyDescent="0.25">
      <c r="A34" s="3"/>
    </row>
    <row r="35" spans="1:1" ht="12.75" thickBot="1" x14ac:dyDescent="0.25">
      <c r="A35" s="107" t="s">
        <v>70</v>
      </c>
    </row>
    <row r="36" spans="1:1" ht="48" x14ac:dyDescent="0.2">
      <c r="A36" s="70" t="s">
        <v>92</v>
      </c>
    </row>
    <row r="37" spans="1:1" ht="12.75" x14ac:dyDescent="0.2">
      <c r="A37"/>
    </row>
  </sheetData>
  <mergeCells count="1">
    <mergeCell ref="A1:A2"/>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Лист26"/>
  <dimension ref="A1:AV65"/>
  <sheetViews>
    <sheetView workbookViewId="0">
      <selection activeCell="V1" sqref="V1:V1048576"/>
    </sheetView>
  </sheetViews>
  <sheetFormatPr defaultColWidth="8.7109375" defaultRowHeight="12.75" x14ac:dyDescent="0.2"/>
  <cols>
    <col min="1" max="1" width="82.5703125" style="55" customWidth="1"/>
    <col min="2" max="22" width="0" style="55" hidden="1" customWidth="1"/>
    <col min="23" max="16384" width="8.7109375" style="55"/>
  </cols>
  <sheetData>
    <row r="1" spans="1:23" x14ac:dyDescent="0.2">
      <c r="A1" s="230" t="s">
        <v>82</v>
      </c>
    </row>
    <row r="2" spans="1:23" x14ac:dyDescent="0.2">
      <c r="A2" s="230"/>
    </row>
    <row r="3" spans="1:23" x14ac:dyDescent="0.2">
      <c r="A3" s="230"/>
    </row>
    <row r="4" spans="1:23" x14ac:dyDescent="0.2">
      <c r="A4" s="122" t="s">
        <v>113</v>
      </c>
    </row>
    <row r="5" spans="1:23" s="52" customFormat="1" ht="32.1" customHeight="1" x14ac:dyDescent="0.2">
      <c r="A5" s="98" t="s">
        <v>64</v>
      </c>
      <c r="B5" s="85">
        <v>44409</v>
      </c>
      <c r="C5" s="85">
        <v>44414</v>
      </c>
      <c r="D5" s="85">
        <v>44416</v>
      </c>
      <c r="E5" s="101" t="e">
        <f>'C завтраками| Bed and breakfast'!#REF!</f>
        <v>#REF!</v>
      </c>
      <c r="F5" s="101" t="e">
        <f>'C завтраками| Bed and breakfast'!#REF!</f>
        <v>#REF!</v>
      </c>
      <c r="G5" s="101" t="e">
        <f>'C завтраками| Bed and breakfast'!#REF!</f>
        <v>#REF!</v>
      </c>
      <c r="H5" s="101" t="e">
        <f>'C завтраками| Bed and breakfast'!#REF!</f>
        <v>#REF!</v>
      </c>
      <c r="I5" s="101" t="e">
        <f>'C завтраками| Bed and breakfast'!#REF!</f>
        <v>#REF!</v>
      </c>
      <c r="J5" s="101" t="e">
        <f>'C завтраками| Bed and breakfast'!#REF!</f>
        <v>#REF!</v>
      </c>
      <c r="K5" s="101" t="e">
        <f>'C завтраками| Bed and breakfast'!#REF!</f>
        <v>#REF!</v>
      </c>
      <c r="L5" s="101"/>
      <c r="M5" s="101" t="e">
        <f>'C завтраками| Bed and breakfast'!#REF!</f>
        <v>#REF!</v>
      </c>
      <c r="N5" s="101" t="e">
        <f>'C завтраками| Bed and breakfast'!#REF!</f>
        <v>#REF!</v>
      </c>
      <c r="O5" s="101" t="e">
        <f>'C завтраками| Bed and breakfast'!#REF!</f>
        <v>#REF!</v>
      </c>
      <c r="P5" s="101" t="e">
        <f>'C завтраками| Bed and breakfast'!#REF!</f>
        <v>#REF!</v>
      </c>
      <c r="Q5" s="101" t="e">
        <f>'C завтраками| Bed and breakfast'!#REF!</f>
        <v>#REF!</v>
      </c>
      <c r="R5" s="101" t="e">
        <f>'C завтраками| Bed and breakfast'!#REF!</f>
        <v>#REF!</v>
      </c>
      <c r="S5" s="101" t="e">
        <f>'C завтраками| Bed and breakfast'!#REF!</f>
        <v>#REF!</v>
      </c>
      <c r="T5" s="101" t="e">
        <f>'C завтраками| Bed and breakfast'!#REF!</f>
        <v>#REF!</v>
      </c>
      <c r="U5" s="101" t="e">
        <f>'C завтраками| Bed and breakfast'!#REF!</f>
        <v>#REF!</v>
      </c>
      <c r="V5" s="101" t="e">
        <f>'C завтраками| Bed and breakfast'!#REF!</f>
        <v>#REF!</v>
      </c>
      <c r="W5" s="101" t="e">
        <f>'C завтраками| Bed and breakfast'!#REF!</f>
        <v>#REF!</v>
      </c>
    </row>
    <row r="6" spans="1:23" s="53" customFormat="1" ht="21.95" customHeight="1" x14ac:dyDescent="0.2">
      <c r="A6" s="98"/>
      <c r="B6" s="84">
        <v>44413</v>
      </c>
      <c r="C6" s="84">
        <v>44415</v>
      </c>
      <c r="D6" s="84">
        <v>44420</v>
      </c>
      <c r="E6" s="102" t="e">
        <f>'C завтраками| Bed and breakfast'!#REF!</f>
        <v>#REF!</v>
      </c>
      <c r="F6" s="102" t="e">
        <f>'C завтраками| Bed and breakfast'!#REF!</f>
        <v>#REF!</v>
      </c>
      <c r="G6" s="102" t="e">
        <f>'C завтраками| Bed and breakfast'!#REF!</f>
        <v>#REF!</v>
      </c>
      <c r="H6" s="102" t="e">
        <f>'C завтраками| Bed and breakfast'!#REF!</f>
        <v>#REF!</v>
      </c>
      <c r="I6" s="102" t="e">
        <f>'C завтраками| Bed and breakfast'!#REF!</f>
        <v>#REF!</v>
      </c>
      <c r="J6" s="102" t="e">
        <f>'C завтраками| Bed and breakfast'!#REF!</f>
        <v>#REF!</v>
      </c>
      <c r="K6" s="102" t="e">
        <f>'C завтраками| Bed and breakfast'!#REF!</f>
        <v>#REF!</v>
      </c>
      <c r="L6" s="102" t="e">
        <f>'C завтраками| Bed and breakfast'!#REF!</f>
        <v>#REF!</v>
      </c>
      <c r="M6" s="102" t="e">
        <f>'C завтраками| Bed and breakfast'!#REF!</f>
        <v>#REF!</v>
      </c>
      <c r="N6" s="102" t="e">
        <f>'C завтраками| Bed and breakfast'!#REF!</f>
        <v>#REF!</v>
      </c>
      <c r="O6" s="102" t="e">
        <f>'C завтраками| Bed and breakfast'!#REF!</f>
        <v>#REF!</v>
      </c>
      <c r="P6" s="102" t="e">
        <f>'C завтраками| Bed and breakfast'!#REF!</f>
        <v>#REF!</v>
      </c>
      <c r="Q6" s="102" t="e">
        <f>'C завтраками| Bed and breakfast'!#REF!</f>
        <v>#REF!</v>
      </c>
      <c r="R6" s="102" t="e">
        <f>'C завтраками| Bed and breakfast'!#REF!</f>
        <v>#REF!</v>
      </c>
      <c r="S6" s="102" t="e">
        <f>'C завтраками| Bed and breakfast'!#REF!</f>
        <v>#REF!</v>
      </c>
      <c r="T6" s="102" t="e">
        <f>'C завтраками| Bed and breakfast'!#REF!</f>
        <v>#REF!</v>
      </c>
      <c r="U6" s="102" t="e">
        <f>'C завтраками| Bed and breakfast'!#REF!</f>
        <v>#REF!</v>
      </c>
      <c r="V6" s="102" t="e">
        <f>'C завтраками| Bed and breakfast'!#REF!</f>
        <v>#REF!</v>
      </c>
      <c r="W6" s="102" t="e">
        <f>'C завтраками| Bed and breakfast'!#REF!</f>
        <v>#REF!</v>
      </c>
    </row>
    <row r="7" spans="1:23" s="53" customFormat="1" ht="12" x14ac:dyDescent="0.2">
      <c r="A7" s="42" t="s">
        <v>83</v>
      </c>
      <c r="B7" s="87"/>
      <c r="C7" s="87"/>
      <c r="D7" s="87"/>
      <c r="E7" s="87"/>
      <c r="F7" s="87"/>
      <c r="G7" s="87"/>
      <c r="H7" s="87"/>
      <c r="I7" s="87"/>
      <c r="J7" s="87"/>
      <c r="K7" s="87"/>
      <c r="L7" s="87"/>
      <c r="M7" s="87"/>
      <c r="N7" s="87"/>
      <c r="O7" s="87"/>
      <c r="P7" s="87"/>
      <c r="Q7" s="87"/>
      <c r="R7" s="87"/>
      <c r="S7" s="87"/>
      <c r="T7" s="87"/>
      <c r="U7" s="87"/>
      <c r="V7" s="87"/>
      <c r="W7" s="87"/>
    </row>
    <row r="8" spans="1:23" s="53" customFormat="1" ht="12" x14ac:dyDescent="0.2">
      <c r="A8" s="88">
        <v>1</v>
      </c>
      <c r="B8" s="42">
        <v>10200</v>
      </c>
      <c r="C8" s="42">
        <v>11000</v>
      </c>
      <c r="D8" s="42">
        <v>10200</v>
      </c>
      <c r="E8" s="42" t="e">
        <f>'C завтраками| Bed and breakfast'!#REF!*0.9</f>
        <v>#REF!</v>
      </c>
      <c r="F8" s="42" t="e">
        <f>'C завтраками| Bed and breakfast'!#REF!*0.9</f>
        <v>#REF!</v>
      </c>
      <c r="G8" s="42" t="e">
        <f>'C завтраками| Bed and breakfast'!#REF!*0.9</f>
        <v>#REF!</v>
      </c>
      <c r="H8" s="42" t="e">
        <f>'C завтраками| Bed and breakfast'!#REF!*0.9</f>
        <v>#REF!</v>
      </c>
      <c r="I8" s="42" t="e">
        <f>'C завтраками| Bed and breakfast'!#REF!*0.9</f>
        <v>#REF!</v>
      </c>
      <c r="J8" s="42" t="e">
        <f>'C завтраками| Bed and breakfast'!#REF!*0.9</f>
        <v>#REF!</v>
      </c>
      <c r="K8" s="42" t="e">
        <f>'C завтраками| Bed and breakfast'!#REF!*0.9</f>
        <v>#REF!</v>
      </c>
      <c r="L8" s="42" t="e">
        <f>'C завтраками| Bed and breakfast'!#REF!*0.9</f>
        <v>#REF!</v>
      </c>
      <c r="M8" s="42" t="e">
        <f>'C завтраками| Bed and breakfast'!#REF!*0.9</f>
        <v>#REF!</v>
      </c>
      <c r="N8" s="42" t="e">
        <f>'C завтраками| Bed and breakfast'!#REF!*0.9</f>
        <v>#REF!</v>
      </c>
      <c r="O8" s="42" t="e">
        <f>'C завтраками| Bed and breakfast'!#REF!*0.9</f>
        <v>#REF!</v>
      </c>
      <c r="P8" s="42" t="e">
        <f>'C завтраками| Bed and breakfast'!#REF!*0.9</f>
        <v>#REF!</v>
      </c>
      <c r="Q8" s="42" t="e">
        <f>'C завтраками| Bed and breakfast'!#REF!*0.9</f>
        <v>#REF!</v>
      </c>
      <c r="R8" s="42" t="e">
        <f>'C завтраками| Bed and breakfast'!#REF!*0.9</f>
        <v>#REF!</v>
      </c>
      <c r="S8" s="42" t="e">
        <f>'C завтраками| Bed and breakfast'!#REF!*0.9</f>
        <v>#REF!</v>
      </c>
      <c r="T8" s="42" t="e">
        <f>'C завтраками| Bed and breakfast'!#REF!*0.9</f>
        <v>#REF!</v>
      </c>
      <c r="U8" s="42" t="e">
        <f>'C завтраками| Bed and breakfast'!#REF!*0.9</f>
        <v>#REF!</v>
      </c>
      <c r="V8" s="42" t="e">
        <f>'C завтраками| Bed and breakfast'!#REF!*0.9</f>
        <v>#REF!</v>
      </c>
      <c r="W8" s="42" t="e">
        <f>'C завтраками| Bed and breakfast'!#REF!*0.9</f>
        <v>#REF!</v>
      </c>
    </row>
    <row r="9" spans="1:23" s="53" customFormat="1" ht="12" x14ac:dyDescent="0.2">
      <c r="A9" s="88">
        <v>2</v>
      </c>
      <c r="B9" s="42">
        <f>B8+1000</f>
        <v>11200</v>
      </c>
      <c r="C9" s="42">
        <f>C8+1000</f>
        <v>12000</v>
      </c>
      <c r="D9" s="42">
        <f>D8+1000</f>
        <v>11200</v>
      </c>
      <c r="E9" s="42" t="e">
        <f>'C завтраками| Bed and breakfast'!#REF!*0.9</f>
        <v>#REF!</v>
      </c>
      <c r="F9" s="42" t="e">
        <f>'C завтраками| Bed and breakfast'!#REF!*0.9</f>
        <v>#REF!</v>
      </c>
      <c r="G9" s="42" t="e">
        <f>'C завтраками| Bed and breakfast'!#REF!*0.9</f>
        <v>#REF!</v>
      </c>
      <c r="H9" s="42" t="e">
        <f>'C завтраками| Bed and breakfast'!#REF!*0.9</f>
        <v>#REF!</v>
      </c>
      <c r="I9" s="42" t="e">
        <f>'C завтраками| Bed and breakfast'!#REF!*0.9</f>
        <v>#REF!</v>
      </c>
      <c r="J9" s="42" t="e">
        <f>'C завтраками| Bed and breakfast'!#REF!*0.9</f>
        <v>#REF!</v>
      </c>
      <c r="K9" s="42" t="e">
        <f>'C завтраками| Bed and breakfast'!#REF!*0.9</f>
        <v>#REF!</v>
      </c>
      <c r="L9" s="42" t="e">
        <f>'C завтраками| Bed and breakfast'!#REF!*0.9</f>
        <v>#REF!</v>
      </c>
      <c r="M9" s="42" t="e">
        <f>'C завтраками| Bed and breakfast'!#REF!*0.9</f>
        <v>#REF!</v>
      </c>
      <c r="N9" s="42" t="e">
        <f>'C завтраками| Bed and breakfast'!#REF!*0.9</f>
        <v>#REF!</v>
      </c>
      <c r="O9" s="42" t="e">
        <f>'C завтраками| Bed and breakfast'!#REF!*0.9</f>
        <v>#REF!</v>
      </c>
      <c r="P9" s="42" t="e">
        <f>'C завтраками| Bed and breakfast'!#REF!*0.9</f>
        <v>#REF!</v>
      </c>
      <c r="Q9" s="42" t="e">
        <f>'C завтраками| Bed and breakfast'!#REF!*0.9</f>
        <v>#REF!</v>
      </c>
      <c r="R9" s="42" t="e">
        <f>'C завтраками| Bed and breakfast'!#REF!*0.9</f>
        <v>#REF!</v>
      </c>
      <c r="S9" s="42" t="e">
        <f>'C завтраками| Bed and breakfast'!#REF!*0.9</f>
        <v>#REF!</v>
      </c>
      <c r="T9" s="42" t="e">
        <f>'C завтраками| Bed and breakfast'!#REF!*0.9</f>
        <v>#REF!</v>
      </c>
      <c r="U9" s="42" t="e">
        <f>'C завтраками| Bed and breakfast'!#REF!*0.9</f>
        <v>#REF!</v>
      </c>
      <c r="V9" s="42" t="e">
        <f>'C завтраками| Bed and breakfast'!#REF!*0.9</f>
        <v>#REF!</v>
      </c>
      <c r="W9" s="42" t="e">
        <f>'C завтраками| Bed and breakfast'!#REF!*0.9</f>
        <v>#REF!</v>
      </c>
    </row>
    <row r="10" spans="1:23" s="53" customFormat="1" ht="12" x14ac:dyDescent="0.2">
      <c r="A10" s="42" t="s">
        <v>84</v>
      </c>
      <c r="B10" s="41"/>
      <c r="C10" s="41"/>
      <c r="D10" s="41"/>
      <c r="E10" s="42"/>
      <c r="F10" s="42"/>
      <c r="G10" s="42"/>
      <c r="H10" s="42"/>
      <c r="I10" s="42"/>
      <c r="J10" s="42"/>
      <c r="K10" s="42"/>
      <c r="L10" s="42"/>
      <c r="M10" s="42"/>
      <c r="N10" s="42"/>
      <c r="O10" s="42"/>
      <c r="P10" s="42"/>
      <c r="Q10" s="42"/>
      <c r="R10" s="42"/>
      <c r="S10" s="42"/>
      <c r="T10" s="42"/>
      <c r="U10" s="42"/>
      <c r="V10" s="42"/>
      <c r="W10" s="42"/>
    </row>
    <row r="11" spans="1:23" s="53" customFormat="1" ht="12" x14ac:dyDescent="0.2">
      <c r="A11" s="88">
        <f>A8</f>
        <v>1</v>
      </c>
      <c r="B11" s="42">
        <f t="shared" ref="B11:D12" si="0">B8+3000</f>
        <v>13200</v>
      </c>
      <c r="C11" s="42">
        <f t="shared" si="0"/>
        <v>14000</v>
      </c>
      <c r="D11" s="42">
        <f t="shared" si="0"/>
        <v>13200</v>
      </c>
      <c r="E11" s="42" t="e">
        <f>'C завтраками| Bed and breakfast'!#REF!*0.9</f>
        <v>#REF!</v>
      </c>
      <c r="F11" s="42" t="e">
        <f>'C завтраками| Bed and breakfast'!#REF!*0.9</f>
        <v>#REF!</v>
      </c>
      <c r="G11" s="42" t="e">
        <f>'C завтраками| Bed and breakfast'!#REF!*0.9</f>
        <v>#REF!</v>
      </c>
      <c r="H11" s="42" t="e">
        <f>'C завтраками| Bed and breakfast'!#REF!*0.9</f>
        <v>#REF!</v>
      </c>
      <c r="I11" s="42" t="e">
        <f>'C завтраками| Bed and breakfast'!#REF!*0.9</f>
        <v>#REF!</v>
      </c>
      <c r="J11" s="42" t="e">
        <f>'C завтраками| Bed and breakfast'!#REF!*0.9</f>
        <v>#REF!</v>
      </c>
      <c r="K11" s="42" t="e">
        <f>'C завтраками| Bed and breakfast'!#REF!*0.9</f>
        <v>#REF!</v>
      </c>
      <c r="L11" s="42" t="e">
        <f>'C завтраками| Bed and breakfast'!#REF!*0.9</f>
        <v>#REF!</v>
      </c>
      <c r="M11" s="42" t="e">
        <f>'C завтраками| Bed and breakfast'!#REF!*0.9</f>
        <v>#REF!</v>
      </c>
      <c r="N11" s="42" t="e">
        <f>'C завтраками| Bed and breakfast'!#REF!*0.9</f>
        <v>#REF!</v>
      </c>
      <c r="O11" s="42" t="e">
        <f>'C завтраками| Bed and breakfast'!#REF!*0.9</f>
        <v>#REF!</v>
      </c>
      <c r="P11" s="42" t="e">
        <f>'C завтраками| Bed and breakfast'!#REF!*0.9</f>
        <v>#REF!</v>
      </c>
      <c r="Q11" s="42" t="e">
        <f>'C завтраками| Bed and breakfast'!#REF!*0.9</f>
        <v>#REF!</v>
      </c>
      <c r="R11" s="42" t="e">
        <f>'C завтраками| Bed and breakfast'!#REF!*0.9</f>
        <v>#REF!</v>
      </c>
      <c r="S11" s="42" t="e">
        <f>'C завтраками| Bed and breakfast'!#REF!*0.9</f>
        <v>#REF!</v>
      </c>
      <c r="T11" s="42" t="e">
        <f>'C завтраками| Bed and breakfast'!#REF!*0.9</f>
        <v>#REF!</v>
      </c>
      <c r="U11" s="42" t="e">
        <f>'C завтраками| Bed and breakfast'!#REF!*0.9</f>
        <v>#REF!</v>
      </c>
      <c r="V11" s="42" t="e">
        <f>'C завтраками| Bed and breakfast'!#REF!*0.9</f>
        <v>#REF!</v>
      </c>
      <c r="W11" s="42" t="e">
        <f>'C завтраками| Bed and breakfast'!#REF!*0.9</f>
        <v>#REF!</v>
      </c>
    </row>
    <row r="12" spans="1:23" s="53" customFormat="1" ht="12" x14ac:dyDescent="0.2">
      <c r="A12" s="88">
        <f>A9</f>
        <v>2</v>
      </c>
      <c r="B12" s="42">
        <f t="shared" si="0"/>
        <v>14200</v>
      </c>
      <c r="C12" s="42">
        <f t="shared" si="0"/>
        <v>15000</v>
      </c>
      <c r="D12" s="42">
        <f t="shared" si="0"/>
        <v>14200</v>
      </c>
      <c r="E12" s="42" t="e">
        <f>'C завтраками| Bed and breakfast'!#REF!*0.9</f>
        <v>#REF!</v>
      </c>
      <c r="F12" s="42" t="e">
        <f>'C завтраками| Bed and breakfast'!#REF!*0.9</f>
        <v>#REF!</v>
      </c>
      <c r="G12" s="42" t="e">
        <f>'C завтраками| Bed and breakfast'!#REF!*0.9</f>
        <v>#REF!</v>
      </c>
      <c r="H12" s="42" t="e">
        <f>'C завтраками| Bed and breakfast'!#REF!*0.9</f>
        <v>#REF!</v>
      </c>
      <c r="I12" s="42" t="e">
        <f>'C завтраками| Bed and breakfast'!#REF!*0.9</f>
        <v>#REF!</v>
      </c>
      <c r="J12" s="42" t="e">
        <f>'C завтраками| Bed and breakfast'!#REF!*0.9</f>
        <v>#REF!</v>
      </c>
      <c r="K12" s="42" t="e">
        <f>'C завтраками| Bed and breakfast'!#REF!*0.9</f>
        <v>#REF!</v>
      </c>
      <c r="L12" s="42" t="e">
        <f>'C завтраками| Bed and breakfast'!#REF!*0.9</f>
        <v>#REF!</v>
      </c>
      <c r="M12" s="42" t="e">
        <f>'C завтраками| Bed and breakfast'!#REF!*0.9</f>
        <v>#REF!</v>
      </c>
      <c r="N12" s="42" t="e">
        <f>'C завтраками| Bed and breakfast'!#REF!*0.9</f>
        <v>#REF!</v>
      </c>
      <c r="O12" s="42" t="e">
        <f>'C завтраками| Bed and breakfast'!#REF!*0.9</f>
        <v>#REF!</v>
      </c>
      <c r="P12" s="42" t="e">
        <f>'C завтраками| Bed and breakfast'!#REF!*0.9</f>
        <v>#REF!</v>
      </c>
      <c r="Q12" s="42" t="e">
        <f>'C завтраками| Bed and breakfast'!#REF!*0.9</f>
        <v>#REF!</v>
      </c>
      <c r="R12" s="42" t="e">
        <f>'C завтраками| Bed and breakfast'!#REF!*0.9</f>
        <v>#REF!</v>
      </c>
      <c r="S12" s="42" t="e">
        <f>'C завтраками| Bed and breakfast'!#REF!*0.9</f>
        <v>#REF!</v>
      </c>
      <c r="T12" s="42" t="e">
        <f>'C завтраками| Bed and breakfast'!#REF!*0.9</f>
        <v>#REF!</v>
      </c>
      <c r="U12" s="42" t="e">
        <f>'C завтраками| Bed and breakfast'!#REF!*0.9</f>
        <v>#REF!</v>
      </c>
      <c r="V12" s="42" t="e">
        <f>'C завтраками| Bed and breakfast'!#REF!*0.9</f>
        <v>#REF!</v>
      </c>
      <c r="W12" s="42" t="e">
        <f>'C завтраками| Bed and breakfast'!#REF!*0.9</f>
        <v>#REF!</v>
      </c>
    </row>
    <row r="13" spans="1:23" s="53" customFormat="1" ht="12" x14ac:dyDescent="0.2">
      <c r="A13" s="42" t="s">
        <v>85</v>
      </c>
      <c r="B13" s="41"/>
      <c r="C13" s="41"/>
      <c r="D13" s="41"/>
      <c r="E13" s="42"/>
      <c r="F13" s="42"/>
      <c r="G13" s="42"/>
      <c r="H13" s="42"/>
      <c r="I13" s="42"/>
      <c r="J13" s="42"/>
      <c r="K13" s="42"/>
      <c r="L13" s="42"/>
      <c r="M13" s="42"/>
      <c r="N13" s="42"/>
      <c r="O13" s="42"/>
      <c r="P13" s="42"/>
      <c r="Q13" s="42"/>
      <c r="R13" s="42"/>
      <c r="S13" s="42"/>
      <c r="T13" s="42"/>
      <c r="U13" s="42"/>
      <c r="V13" s="42"/>
      <c r="W13" s="42"/>
    </row>
    <row r="14" spans="1:23" s="53" customFormat="1" ht="12" x14ac:dyDescent="0.2">
      <c r="A14" s="88">
        <f>A8</f>
        <v>1</v>
      </c>
      <c r="B14" s="42">
        <f>B8+4000</f>
        <v>14200</v>
      </c>
      <c r="C14" s="42">
        <f>C8+4000</f>
        <v>15000</v>
      </c>
      <c r="D14" s="42">
        <f>D8+4000</f>
        <v>14200</v>
      </c>
      <c r="E14" s="42" t="e">
        <f>'C завтраками| Bed and breakfast'!#REF!*0.9</f>
        <v>#REF!</v>
      </c>
      <c r="F14" s="42" t="e">
        <f>'C завтраками| Bed and breakfast'!#REF!*0.9</f>
        <v>#REF!</v>
      </c>
      <c r="G14" s="42" t="e">
        <f>'C завтраками| Bed and breakfast'!#REF!*0.9</f>
        <v>#REF!</v>
      </c>
      <c r="H14" s="42" t="e">
        <f>'C завтраками| Bed and breakfast'!#REF!*0.9</f>
        <v>#REF!</v>
      </c>
      <c r="I14" s="42" t="e">
        <f>'C завтраками| Bed and breakfast'!#REF!*0.9</f>
        <v>#REF!</v>
      </c>
      <c r="J14" s="42" t="e">
        <f>'C завтраками| Bed and breakfast'!#REF!*0.9</f>
        <v>#REF!</v>
      </c>
      <c r="K14" s="42" t="e">
        <f>'C завтраками| Bed and breakfast'!#REF!*0.9</f>
        <v>#REF!</v>
      </c>
      <c r="L14" s="42" t="e">
        <f>'C завтраками| Bed and breakfast'!#REF!*0.9</f>
        <v>#REF!</v>
      </c>
      <c r="M14" s="42" t="e">
        <f>'C завтраками| Bed and breakfast'!#REF!*0.9</f>
        <v>#REF!</v>
      </c>
      <c r="N14" s="42" t="e">
        <f>'C завтраками| Bed and breakfast'!#REF!*0.9</f>
        <v>#REF!</v>
      </c>
      <c r="O14" s="42" t="e">
        <f>'C завтраками| Bed and breakfast'!#REF!*0.9</f>
        <v>#REF!</v>
      </c>
      <c r="P14" s="42" t="e">
        <f>'C завтраками| Bed and breakfast'!#REF!*0.9</f>
        <v>#REF!</v>
      </c>
      <c r="Q14" s="42" t="e">
        <f>'C завтраками| Bed and breakfast'!#REF!*0.9</f>
        <v>#REF!</v>
      </c>
      <c r="R14" s="42" t="e">
        <f>'C завтраками| Bed and breakfast'!#REF!*0.9</f>
        <v>#REF!</v>
      </c>
      <c r="S14" s="42" t="e">
        <f>'C завтраками| Bed and breakfast'!#REF!*0.9</f>
        <v>#REF!</v>
      </c>
      <c r="T14" s="42" t="e">
        <f>'C завтраками| Bed and breakfast'!#REF!*0.9</f>
        <v>#REF!</v>
      </c>
      <c r="U14" s="42" t="e">
        <f>'C завтраками| Bed and breakfast'!#REF!*0.9</f>
        <v>#REF!</v>
      </c>
      <c r="V14" s="42" t="e">
        <f>'C завтраками| Bed and breakfast'!#REF!*0.9</f>
        <v>#REF!</v>
      </c>
      <c r="W14" s="42" t="e">
        <f>'C завтраками| Bed and breakfast'!#REF!*0.9</f>
        <v>#REF!</v>
      </c>
    </row>
    <row r="15" spans="1:23" s="53" customFormat="1" ht="12" x14ac:dyDescent="0.2">
      <c r="A15" s="88">
        <f>A9</f>
        <v>2</v>
      </c>
      <c r="B15" s="42">
        <f>B14+1000</f>
        <v>15200</v>
      </c>
      <c r="C15" s="42">
        <f>C14+1000</f>
        <v>16000</v>
      </c>
      <c r="D15" s="42">
        <f>D14+1000</f>
        <v>15200</v>
      </c>
      <c r="E15" s="42" t="e">
        <f>'C завтраками| Bed and breakfast'!#REF!*0.9</f>
        <v>#REF!</v>
      </c>
      <c r="F15" s="42" t="e">
        <f>'C завтраками| Bed and breakfast'!#REF!*0.9</f>
        <v>#REF!</v>
      </c>
      <c r="G15" s="42" t="e">
        <f>'C завтраками| Bed and breakfast'!#REF!*0.9</f>
        <v>#REF!</v>
      </c>
      <c r="H15" s="42" t="e">
        <f>'C завтраками| Bed and breakfast'!#REF!*0.9</f>
        <v>#REF!</v>
      </c>
      <c r="I15" s="42" t="e">
        <f>'C завтраками| Bed and breakfast'!#REF!*0.9</f>
        <v>#REF!</v>
      </c>
      <c r="J15" s="42" t="e">
        <f>'C завтраками| Bed and breakfast'!#REF!*0.9</f>
        <v>#REF!</v>
      </c>
      <c r="K15" s="42" t="e">
        <f>'C завтраками| Bed and breakfast'!#REF!*0.9</f>
        <v>#REF!</v>
      </c>
      <c r="L15" s="42" t="e">
        <f>'C завтраками| Bed and breakfast'!#REF!*0.9</f>
        <v>#REF!</v>
      </c>
      <c r="M15" s="42" t="e">
        <f>'C завтраками| Bed and breakfast'!#REF!*0.9</f>
        <v>#REF!</v>
      </c>
      <c r="N15" s="42" t="e">
        <f>'C завтраками| Bed and breakfast'!#REF!*0.9</f>
        <v>#REF!</v>
      </c>
      <c r="O15" s="42" t="e">
        <f>'C завтраками| Bed and breakfast'!#REF!*0.9</f>
        <v>#REF!</v>
      </c>
      <c r="P15" s="42" t="e">
        <f>'C завтраками| Bed and breakfast'!#REF!*0.9</f>
        <v>#REF!</v>
      </c>
      <c r="Q15" s="42" t="e">
        <f>'C завтраками| Bed and breakfast'!#REF!*0.9</f>
        <v>#REF!</v>
      </c>
      <c r="R15" s="42" t="e">
        <f>'C завтраками| Bed and breakfast'!#REF!*0.9</f>
        <v>#REF!</v>
      </c>
      <c r="S15" s="42" t="e">
        <f>'C завтраками| Bed and breakfast'!#REF!*0.9</f>
        <v>#REF!</v>
      </c>
      <c r="T15" s="42" t="e">
        <f>'C завтраками| Bed and breakfast'!#REF!*0.9</f>
        <v>#REF!</v>
      </c>
      <c r="U15" s="42" t="e">
        <f>'C завтраками| Bed and breakfast'!#REF!*0.9</f>
        <v>#REF!</v>
      </c>
      <c r="V15" s="42" t="e">
        <f>'C завтраками| Bed and breakfast'!#REF!*0.9</f>
        <v>#REF!</v>
      </c>
      <c r="W15" s="42" t="e">
        <f>'C завтраками| Bed and breakfast'!#REF!*0.9</f>
        <v>#REF!</v>
      </c>
    </row>
    <row r="16" spans="1:23" s="53" customFormat="1" ht="12" x14ac:dyDescent="0.2">
      <c r="A16" s="89"/>
      <c r="B16" s="89"/>
      <c r="C16" s="89"/>
      <c r="D16" s="89"/>
      <c r="E16" s="89"/>
      <c r="F16" s="89"/>
      <c r="G16" s="89"/>
      <c r="H16" s="89"/>
      <c r="I16" s="89"/>
      <c r="J16" s="89"/>
      <c r="K16" s="89"/>
      <c r="L16" s="89"/>
      <c r="M16" s="89"/>
      <c r="N16" s="89"/>
      <c r="O16" s="89"/>
      <c r="P16" s="89"/>
      <c r="Q16" s="89"/>
      <c r="R16" s="89"/>
      <c r="S16" s="89"/>
      <c r="T16" s="89"/>
      <c r="U16" s="89"/>
      <c r="V16" s="89"/>
      <c r="W16" s="89"/>
    </row>
    <row r="17" spans="1:48" s="48" customFormat="1" ht="19.5" customHeight="1" x14ac:dyDescent="0.2">
      <c r="A17" s="111" t="s">
        <v>100</v>
      </c>
      <c r="B17" s="85">
        <v>44409</v>
      </c>
      <c r="C17" s="85">
        <v>44414</v>
      </c>
      <c r="D17" s="85">
        <v>44416</v>
      </c>
      <c r="E17" s="101" t="e">
        <f>E5</f>
        <v>#REF!</v>
      </c>
      <c r="F17" s="101" t="e">
        <f t="shared" ref="F17:H17" si="1">F5</f>
        <v>#REF!</v>
      </c>
      <c r="G17" s="101" t="e">
        <f t="shared" si="1"/>
        <v>#REF!</v>
      </c>
      <c r="H17" s="101" t="e">
        <f t="shared" si="1"/>
        <v>#REF!</v>
      </c>
      <c r="I17" s="131" t="e">
        <f t="shared" ref="I17" si="2">I5</f>
        <v>#REF!</v>
      </c>
      <c r="J17" s="131" t="e">
        <f t="shared" ref="J17:T17" si="3">J5</f>
        <v>#REF!</v>
      </c>
      <c r="K17" s="133" t="e">
        <f t="shared" si="3"/>
        <v>#REF!</v>
      </c>
      <c r="L17" s="92"/>
      <c r="M17" s="92" t="e">
        <f t="shared" si="3"/>
        <v>#REF!</v>
      </c>
      <c r="N17" s="92" t="e">
        <f t="shared" si="3"/>
        <v>#REF!</v>
      </c>
      <c r="O17" s="92" t="e">
        <f t="shared" si="3"/>
        <v>#REF!</v>
      </c>
      <c r="P17" s="101" t="e">
        <f t="shared" si="3"/>
        <v>#REF!</v>
      </c>
      <c r="Q17" s="101" t="e">
        <f t="shared" si="3"/>
        <v>#REF!</v>
      </c>
      <c r="R17" s="101" t="e">
        <f t="shared" si="3"/>
        <v>#REF!</v>
      </c>
      <c r="S17" s="101" t="e">
        <f t="shared" si="3"/>
        <v>#REF!</v>
      </c>
      <c r="T17" s="92" t="e">
        <f t="shared" si="3"/>
        <v>#REF!</v>
      </c>
      <c r="U17" s="133" t="e">
        <f t="shared" ref="U17:V17" si="4">U5</f>
        <v>#REF!</v>
      </c>
      <c r="V17" s="92" t="e">
        <f t="shared" si="4"/>
        <v>#REF!</v>
      </c>
      <c r="W17" s="92" t="e">
        <f t="shared" ref="W17" si="5">W5</f>
        <v>#REF!</v>
      </c>
    </row>
    <row r="18" spans="1:48" s="48" customFormat="1" ht="12.6" customHeight="1" x14ac:dyDescent="0.2">
      <c r="A18" s="90" t="s">
        <v>64</v>
      </c>
      <c r="B18" s="84">
        <v>44413</v>
      </c>
      <c r="C18" s="84">
        <v>44415</v>
      </c>
      <c r="D18" s="84">
        <v>44420</v>
      </c>
      <c r="E18" s="102" t="e">
        <f>E6</f>
        <v>#REF!</v>
      </c>
      <c r="F18" s="102" t="e">
        <f t="shared" ref="F18:H18" si="6">F6</f>
        <v>#REF!</v>
      </c>
      <c r="G18" s="102" t="e">
        <f t="shared" si="6"/>
        <v>#REF!</v>
      </c>
      <c r="H18" s="102" t="e">
        <f t="shared" si="6"/>
        <v>#REF!</v>
      </c>
      <c r="I18" s="132" t="e">
        <f t="shared" ref="I18" si="7">I6</f>
        <v>#REF!</v>
      </c>
      <c r="J18" s="131" t="e">
        <f t="shared" ref="J18:T18" si="8">J6</f>
        <v>#REF!</v>
      </c>
      <c r="K18" s="131" t="e">
        <f t="shared" si="8"/>
        <v>#REF!</v>
      </c>
      <c r="L18" s="101" t="e">
        <f t="shared" si="8"/>
        <v>#REF!</v>
      </c>
      <c r="M18" s="103" t="e">
        <f t="shared" si="8"/>
        <v>#REF!</v>
      </c>
      <c r="N18" s="101" t="e">
        <f t="shared" si="8"/>
        <v>#REF!</v>
      </c>
      <c r="O18" s="92" t="e">
        <f t="shared" si="8"/>
        <v>#REF!</v>
      </c>
      <c r="P18" s="102" t="e">
        <f t="shared" si="8"/>
        <v>#REF!</v>
      </c>
      <c r="Q18" s="102" t="e">
        <f t="shared" si="8"/>
        <v>#REF!</v>
      </c>
      <c r="R18" s="102" t="e">
        <f t="shared" si="8"/>
        <v>#REF!</v>
      </c>
      <c r="S18" s="102" t="e">
        <f t="shared" si="8"/>
        <v>#REF!</v>
      </c>
      <c r="T18" s="92" t="e">
        <f t="shared" si="8"/>
        <v>#REF!</v>
      </c>
      <c r="U18" s="133" t="e">
        <f t="shared" ref="U18:V18" si="9">U6</f>
        <v>#REF!</v>
      </c>
      <c r="V18" s="92" t="e">
        <f t="shared" si="9"/>
        <v>#REF!</v>
      </c>
      <c r="W18" s="92" t="e">
        <f t="shared" ref="W18" si="10">W6</f>
        <v>#REF!</v>
      </c>
    </row>
    <row r="19" spans="1:48" s="44" customFormat="1" ht="12" x14ac:dyDescent="0.2">
      <c r="A19" s="42" t="s">
        <v>83</v>
      </c>
      <c r="B19" s="87"/>
      <c r="C19" s="87"/>
      <c r="D19" s="87"/>
      <c r="E19" s="87"/>
      <c r="F19" s="87"/>
      <c r="G19" s="87"/>
      <c r="H19" s="87"/>
      <c r="I19" s="87"/>
      <c r="J19" s="87"/>
      <c r="K19" s="87"/>
      <c r="L19" s="87"/>
      <c r="M19" s="87"/>
      <c r="N19" s="87"/>
      <c r="O19" s="87"/>
      <c r="P19" s="87"/>
      <c r="Q19" s="87"/>
      <c r="R19" s="87"/>
      <c r="S19" s="87"/>
      <c r="T19" s="87"/>
      <c r="U19" s="87"/>
      <c r="V19" s="87"/>
      <c r="W19" s="87"/>
    </row>
    <row r="20" spans="1:48" s="50" customFormat="1" ht="12" x14ac:dyDescent="0.2">
      <c r="A20" s="88">
        <v>1</v>
      </c>
      <c r="B20" s="91">
        <f t="shared" ref="B20:D21" si="11">B8*0.75</f>
        <v>7650</v>
      </c>
      <c r="C20" s="91">
        <f t="shared" si="11"/>
        <v>8250</v>
      </c>
      <c r="D20" s="91">
        <f t="shared" si="11"/>
        <v>7650</v>
      </c>
      <c r="E20" s="94" t="e">
        <f>ROUNDUP(E8*0.9,)</f>
        <v>#REF!</v>
      </c>
      <c r="F20" s="94" t="e">
        <f t="shared" ref="F20:H27" si="12">ROUNDUP(F8*0.9,)</f>
        <v>#REF!</v>
      </c>
      <c r="G20" s="94" t="e">
        <f t="shared" si="12"/>
        <v>#REF!</v>
      </c>
      <c r="H20" s="94" t="e">
        <f t="shared" si="12"/>
        <v>#REF!</v>
      </c>
      <c r="I20" s="94" t="e">
        <f t="shared" ref="I20" si="13">ROUNDUP(I8*0.9,)</f>
        <v>#REF!</v>
      </c>
      <c r="J20" s="94" t="e">
        <f t="shared" ref="J20:T20" si="14">ROUNDUP(J8*0.9,)</f>
        <v>#REF!</v>
      </c>
      <c r="K20" s="94" t="e">
        <f t="shared" si="14"/>
        <v>#REF!</v>
      </c>
      <c r="L20" s="94" t="e">
        <f t="shared" si="14"/>
        <v>#REF!</v>
      </c>
      <c r="M20" s="94" t="e">
        <f t="shared" si="14"/>
        <v>#REF!</v>
      </c>
      <c r="N20" s="94" t="e">
        <f t="shared" si="14"/>
        <v>#REF!</v>
      </c>
      <c r="O20" s="94" t="e">
        <f t="shared" si="14"/>
        <v>#REF!</v>
      </c>
      <c r="P20" s="94" t="e">
        <f t="shared" si="14"/>
        <v>#REF!</v>
      </c>
      <c r="Q20" s="94" t="e">
        <f t="shared" si="14"/>
        <v>#REF!</v>
      </c>
      <c r="R20" s="94" t="e">
        <f t="shared" si="14"/>
        <v>#REF!</v>
      </c>
      <c r="S20" s="94" t="e">
        <f t="shared" si="14"/>
        <v>#REF!</v>
      </c>
      <c r="T20" s="94" t="e">
        <f t="shared" si="14"/>
        <v>#REF!</v>
      </c>
      <c r="U20" s="94" t="e">
        <f t="shared" ref="U20:V20" si="15">ROUNDUP(U8*0.9,)</f>
        <v>#REF!</v>
      </c>
      <c r="V20" s="94" t="e">
        <f t="shared" si="15"/>
        <v>#REF!</v>
      </c>
      <c r="W20" s="94" t="e">
        <f t="shared" ref="W20" si="16">ROUNDUP(W8*0.9,)</f>
        <v>#REF!</v>
      </c>
    </row>
    <row r="21" spans="1:48" s="50" customFormat="1" ht="12" x14ac:dyDescent="0.2">
      <c r="A21" s="88">
        <v>2</v>
      </c>
      <c r="B21" s="91">
        <f t="shared" si="11"/>
        <v>8400</v>
      </c>
      <c r="C21" s="91">
        <f t="shared" si="11"/>
        <v>9000</v>
      </c>
      <c r="D21" s="91">
        <f t="shared" si="11"/>
        <v>8400</v>
      </c>
      <c r="E21" s="94" t="e">
        <f>ROUNDUP(E9*0.9,)</f>
        <v>#REF!</v>
      </c>
      <c r="F21" s="94" t="e">
        <f t="shared" ref="F21:H21" si="17">ROUNDUP(F9*0.9,)</f>
        <v>#REF!</v>
      </c>
      <c r="G21" s="94" t="e">
        <f t="shared" si="17"/>
        <v>#REF!</v>
      </c>
      <c r="H21" s="94" t="e">
        <f t="shared" si="17"/>
        <v>#REF!</v>
      </c>
      <c r="I21" s="94" t="e">
        <f t="shared" ref="I21" si="18">ROUNDUP(I9*0.9,)</f>
        <v>#REF!</v>
      </c>
      <c r="J21" s="94" t="e">
        <f t="shared" ref="J21:T21" si="19">ROUNDUP(J9*0.9,)</f>
        <v>#REF!</v>
      </c>
      <c r="K21" s="94" t="e">
        <f t="shared" si="19"/>
        <v>#REF!</v>
      </c>
      <c r="L21" s="94" t="e">
        <f t="shared" si="19"/>
        <v>#REF!</v>
      </c>
      <c r="M21" s="94" t="e">
        <f t="shared" si="19"/>
        <v>#REF!</v>
      </c>
      <c r="N21" s="94" t="e">
        <f t="shared" si="19"/>
        <v>#REF!</v>
      </c>
      <c r="O21" s="94" t="e">
        <f t="shared" si="19"/>
        <v>#REF!</v>
      </c>
      <c r="P21" s="94" t="e">
        <f t="shared" si="19"/>
        <v>#REF!</v>
      </c>
      <c r="Q21" s="94" t="e">
        <f t="shared" si="19"/>
        <v>#REF!</v>
      </c>
      <c r="R21" s="94" t="e">
        <f t="shared" si="19"/>
        <v>#REF!</v>
      </c>
      <c r="S21" s="94" t="e">
        <f t="shared" si="19"/>
        <v>#REF!</v>
      </c>
      <c r="T21" s="94" t="e">
        <f t="shared" si="19"/>
        <v>#REF!</v>
      </c>
      <c r="U21" s="94" t="e">
        <f t="shared" ref="U21:V21" si="20">ROUNDUP(U9*0.9,)</f>
        <v>#REF!</v>
      </c>
      <c r="V21" s="94" t="e">
        <f t="shared" si="20"/>
        <v>#REF!</v>
      </c>
      <c r="W21" s="94" t="e">
        <f t="shared" ref="W21" si="21">ROUNDUP(W9*0.9,)</f>
        <v>#REF!</v>
      </c>
    </row>
    <row r="22" spans="1:48" s="50" customFormat="1" ht="12" x14ac:dyDescent="0.2">
      <c r="A22" s="42" t="s">
        <v>84</v>
      </c>
      <c r="B22" s="91"/>
      <c r="C22" s="91"/>
      <c r="D22" s="91"/>
      <c r="E22" s="94"/>
      <c r="F22" s="94"/>
      <c r="G22" s="94"/>
      <c r="H22" s="94"/>
      <c r="I22" s="94"/>
      <c r="J22" s="94"/>
      <c r="K22" s="94"/>
      <c r="L22" s="94"/>
      <c r="M22" s="94"/>
      <c r="N22" s="94"/>
      <c r="O22" s="94"/>
      <c r="P22" s="94"/>
      <c r="Q22" s="94"/>
      <c r="R22" s="94"/>
      <c r="S22" s="94"/>
      <c r="T22" s="94"/>
      <c r="U22" s="94"/>
      <c r="V22" s="94"/>
      <c r="W22" s="94"/>
    </row>
    <row r="23" spans="1:48" s="50" customFormat="1" ht="12" x14ac:dyDescent="0.2">
      <c r="A23" s="88">
        <f>A20</f>
        <v>1</v>
      </c>
      <c r="B23" s="91">
        <f t="shared" ref="B23:D24" si="22">B11*0.75</f>
        <v>9900</v>
      </c>
      <c r="C23" s="91">
        <f t="shared" si="22"/>
        <v>10500</v>
      </c>
      <c r="D23" s="91">
        <f t="shared" si="22"/>
        <v>9900</v>
      </c>
      <c r="E23" s="94" t="e">
        <f>ROUNDUP(E11*0.9,)</f>
        <v>#REF!</v>
      </c>
      <c r="F23" s="94" t="e">
        <f t="shared" si="12"/>
        <v>#REF!</v>
      </c>
      <c r="G23" s="94" t="e">
        <f t="shared" si="12"/>
        <v>#REF!</v>
      </c>
      <c r="H23" s="94" t="e">
        <f t="shared" si="12"/>
        <v>#REF!</v>
      </c>
      <c r="I23" s="94" t="e">
        <f t="shared" ref="I23" si="23">ROUNDUP(I11*0.9,)</f>
        <v>#REF!</v>
      </c>
      <c r="J23" s="94" t="e">
        <f t="shared" ref="J23:T23" si="24">ROUNDUP(J11*0.9,)</f>
        <v>#REF!</v>
      </c>
      <c r="K23" s="94" t="e">
        <f t="shared" si="24"/>
        <v>#REF!</v>
      </c>
      <c r="L23" s="94" t="e">
        <f t="shared" si="24"/>
        <v>#REF!</v>
      </c>
      <c r="M23" s="94" t="e">
        <f t="shared" si="24"/>
        <v>#REF!</v>
      </c>
      <c r="N23" s="94" t="e">
        <f t="shared" si="24"/>
        <v>#REF!</v>
      </c>
      <c r="O23" s="94" t="e">
        <f t="shared" si="24"/>
        <v>#REF!</v>
      </c>
      <c r="P23" s="94" t="e">
        <f t="shared" si="24"/>
        <v>#REF!</v>
      </c>
      <c r="Q23" s="94" t="e">
        <f t="shared" si="24"/>
        <v>#REF!</v>
      </c>
      <c r="R23" s="94" t="e">
        <f t="shared" si="24"/>
        <v>#REF!</v>
      </c>
      <c r="S23" s="94" t="e">
        <f t="shared" si="24"/>
        <v>#REF!</v>
      </c>
      <c r="T23" s="94" t="e">
        <f t="shared" si="24"/>
        <v>#REF!</v>
      </c>
      <c r="U23" s="94" t="e">
        <f t="shared" ref="U23:V23" si="25">ROUNDUP(U11*0.9,)</f>
        <v>#REF!</v>
      </c>
      <c r="V23" s="94" t="e">
        <f t="shared" si="25"/>
        <v>#REF!</v>
      </c>
      <c r="W23" s="94" t="e">
        <f t="shared" ref="W23" si="26">ROUNDUP(W11*0.9,)</f>
        <v>#REF!</v>
      </c>
    </row>
    <row r="24" spans="1:48" s="50" customFormat="1" ht="12" x14ac:dyDescent="0.2">
      <c r="A24" s="88">
        <f>A21</f>
        <v>2</v>
      </c>
      <c r="B24" s="91">
        <f t="shared" si="22"/>
        <v>10650</v>
      </c>
      <c r="C24" s="91">
        <f t="shared" si="22"/>
        <v>11250</v>
      </c>
      <c r="D24" s="91">
        <f t="shared" si="22"/>
        <v>10650</v>
      </c>
      <c r="E24" s="94" t="e">
        <f>ROUNDUP(E12*0.9,)</f>
        <v>#REF!</v>
      </c>
      <c r="F24" s="94" t="e">
        <f t="shared" si="12"/>
        <v>#REF!</v>
      </c>
      <c r="G24" s="94" t="e">
        <f t="shared" si="12"/>
        <v>#REF!</v>
      </c>
      <c r="H24" s="94" t="e">
        <f t="shared" si="12"/>
        <v>#REF!</v>
      </c>
      <c r="I24" s="94" t="e">
        <f t="shared" ref="I24" si="27">ROUNDUP(I12*0.9,)</f>
        <v>#REF!</v>
      </c>
      <c r="J24" s="94" t="e">
        <f t="shared" ref="J24:T24" si="28">ROUNDUP(J12*0.9,)</f>
        <v>#REF!</v>
      </c>
      <c r="K24" s="94" t="e">
        <f t="shared" si="28"/>
        <v>#REF!</v>
      </c>
      <c r="L24" s="94" t="e">
        <f t="shared" si="28"/>
        <v>#REF!</v>
      </c>
      <c r="M24" s="94" t="e">
        <f t="shared" si="28"/>
        <v>#REF!</v>
      </c>
      <c r="N24" s="94" t="e">
        <f t="shared" si="28"/>
        <v>#REF!</v>
      </c>
      <c r="O24" s="94" t="e">
        <f t="shared" si="28"/>
        <v>#REF!</v>
      </c>
      <c r="P24" s="94" t="e">
        <f t="shared" si="28"/>
        <v>#REF!</v>
      </c>
      <c r="Q24" s="94" t="e">
        <f t="shared" si="28"/>
        <v>#REF!</v>
      </c>
      <c r="R24" s="94" t="e">
        <f t="shared" si="28"/>
        <v>#REF!</v>
      </c>
      <c r="S24" s="94" t="e">
        <f t="shared" si="28"/>
        <v>#REF!</v>
      </c>
      <c r="T24" s="94" t="e">
        <f t="shared" si="28"/>
        <v>#REF!</v>
      </c>
      <c r="U24" s="94" t="e">
        <f t="shared" ref="U24:V24" si="29">ROUNDUP(U12*0.9,)</f>
        <v>#REF!</v>
      </c>
      <c r="V24" s="94" t="e">
        <f t="shared" si="29"/>
        <v>#REF!</v>
      </c>
      <c r="W24" s="94" t="e">
        <f t="shared" ref="W24" si="30">ROUNDUP(W12*0.9,)</f>
        <v>#REF!</v>
      </c>
    </row>
    <row r="25" spans="1:48" s="50" customFormat="1" ht="12" x14ac:dyDescent="0.2">
      <c r="A25" s="42" t="s">
        <v>85</v>
      </c>
      <c r="B25" s="91"/>
      <c r="C25" s="91"/>
      <c r="D25" s="91"/>
      <c r="E25" s="94"/>
      <c r="F25" s="94"/>
      <c r="G25" s="94"/>
      <c r="H25" s="94"/>
      <c r="I25" s="94"/>
      <c r="J25" s="94"/>
      <c r="K25" s="94"/>
      <c r="L25" s="94"/>
      <c r="M25" s="94"/>
      <c r="N25" s="94"/>
      <c r="O25" s="94"/>
      <c r="P25" s="94"/>
      <c r="Q25" s="94"/>
      <c r="R25" s="94"/>
      <c r="S25" s="94"/>
      <c r="T25" s="94"/>
      <c r="U25" s="94"/>
      <c r="V25" s="94"/>
      <c r="W25" s="94"/>
    </row>
    <row r="26" spans="1:48" s="50" customFormat="1" ht="12" x14ac:dyDescent="0.2">
      <c r="A26" s="88">
        <f>A20</f>
        <v>1</v>
      </c>
      <c r="B26" s="91">
        <f t="shared" ref="B26:D27" si="31">B14*0.75</f>
        <v>10650</v>
      </c>
      <c r="C26" s="91">
        <f t="shared" si="31"/>
        <v>11250</v>
      </c>
      <c r="D26" s="91">
        <f t="shared" si="31"/>
        <v>10650</v>
      </c>
      <c r="E26" s="94" t="e">
        <f>ROUNDUP(E14*0.9,)</f>
        <v>#REF!</v>
      </c>
      <c r="F26" s="94" t="e">
        <f t="shared" si="12"/>
        <v>#REF!</v>
      </c>
      <c r="G26" s="94" t="e">
        <f t="shared" si="12"/>
        <v>#REF!</v>
      </c>
      <c r="H26" s="94" t="e">
        <f t="shared" si="12"/>
        <v>#REF!</v>
      </c>
      <c r="I26" s="94" t="e">
        <f t="shared" ref="I26" si="32">ROUNDUP(I14*0.9,)</f>
        <v>#REF!</v>
      </c>
      <c r="J26" s="94" t="e">
        <f t="shared" ref="J26:T26" si="33">ROUNDUP(J14*0.9,)</f>
        <v>#REF!</v>
      </c>
      <c r="K26" s="94" t="e">
        <f t="shared" si="33"/>
        <v>#REF!</v>
      </c>
      <c r="L26" s="94" t="e">
        <f t="shared" si="33"/>
        <v>#REF!</v>
      </c>
      <c r="M26" s="94" t="e">
        <f t="shared" si="33"/>
        <v>#REF!</v>
      </c>
      <c r="N26" s="94" t="e">
        <f t="shared" si="33"/>
        <v>#REF!</v>
      </c>
      <c r="O26" s="94" t="e">
        <f t="shared" si="33"/>
        <v>#REF!</v>
      </c>
      <c r="P26" s="94" t="e">
        <f t="shared" si="33"/>
        <v>#REF!</v>
      </c>
      <c r="Q26" s="94" t="e">
        <f t="shared" si="33"/>
        <v>#REF!</v>
      </c>
      <c r="R26" s="94" t="e">
        <f t="shared" si="33"/>
        <v>#REF!</v>
      </c>
      <c r="S26" s="94" t="e">
        <f t="shared" si="33"/>
        <v>#REF!</v>
      </c>
      <c r="T26" s="94" t="e">
        <f t="shared" si="33"/>
        <v>#REF!</v>
      </c>
      <c r="U26" s="94" t="e">
        <f t="shared" ref="U26:V26" si="34">ROUNDUP(U14*0.9,)</f>
        <v>#REF!</v>
      </c>
      <c r="V26" s="94" t="e">
        <f t="shared" si="34"/>
        <v>#REF!</v>
      </c>
      <c r="W26" s="94" t="e">
        <f t="shared" ref="W26" si="35">ROUNDUP(W14*0.9,)</f>
        <v>#REF!</v>
      </c>
    </row>
    <row r="27" spans="1:48" s="50" customFormat="1" ht="12" x14ac:dyDescent="0.2">
      <c r="A27" s="88">
        <f>A21</f>
        <v>2</v>
      </c>
      <c r="B27" s="91">
        <f t="shared" si="31"/>
        <v>11400</v>
      </c>
      <c r="C27" s="91">
        <f t="shared" si="31"/>
        <v>12000</v>
      </c>
      <c r="D27" s="91">
        <f t="shared" si="31"/>
        <v>11400</v>
      </c>
      <c r="E27" s="94" t="e">
        <f>ROUNDUP(E15*0.9,)</f>
        <v>#REF!</v>
      </c>
      <c r="F27" s="94" t="e">
        <f t="shared" si="12"/>
        <v>#REF!</v>
      </c>
      <c r="G27" s="94" t="e">
        <f t="shared" si="12"/>
        <v>#REF!</v>
      </c>
      <c r="H27" s="94" t="e">
        <f t="shared" si="12"/>
        <v>#REF!</v>
      </c>
      <c r="I27" s="94" t="e">
        <f t="shared" ref="I27" si="36">ROUNDUP(I15*0.9,)</f>
        <v>#REF!</v>
      </c>
      <c r="J27" s="94" t="e">
        <f t="shared" ref="J27:T27" si="37">ROUNDUP(J15*0.9,)</f>
        <v>#REF!</v>
      </c>
      <c r="K27" s="94" t="e">
        <f t="shared" si="37"/>
        <v>#REF!</v>
      </c>
      <c r="L27" s="94" t="e">
        <f t="shared" si="37"/>
        <v>#REF!</v>
      </c>
      <c r="M27" s="94" t="e">
        <f t="shared" si="37"/>
        <v>#REF!</v>
      </c>
      <c r="N27" s="94" t="e">
        <f t="shared" si="37"/>
        <v>#REF!</v>
      </c>
      <c r="O27" s="94" t="e">
        <f t="shared" si="37"/>
        <v>#REF!</v>
      </c>
      <c r="P27" s="94" t="e">
        <f t="shared" si="37"/>
        <v>#REF!</v>
      </c>
      <c r="Q27" s="94" t="e">
        <f t="shared" si="37"/>
        <v>#REF!</v>
      </c>
      <c r="R27" s="94" t="e">
        <f t="shared" si="37"/>
        <v>#REF!</v>
      </c>
      <c r="S27" s="94" t="e">
        <f t="shared" si="37"/>
        <v>#REF!</v>
      </c>
      <c r="T27" s="94" t="e">
        <f t="shared" si="37"/>
        <v>#REF!</v>
      </c>
      <c r="U27" s="94" t="e">
        <f t="shared" ref="U27:V27" si="38">ROUNDUP(U15*0.9,)</f>
        <v>#REF!</v>
      </c>
      <c r="V27" s="94" t="e">
        <f t="shared" si="38"/>
        <v>#REF!</v>
      </c>
      <c r="W27" s="94" t="e">
        <f t="shared" ref="W27" si="39">ROUNDUP(W15*0.9,)</f>
        <v>#REF!</v>
      </c>
    </row>
    <row r="28" spans="1:48" customFormat="1" ht="14.45" customHeight="1" x14ac:dyDescent="0.2">
      <c r="A28" s="231" t="s">
        <v>117</v>
      </c>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55"/>
    </row>
    <row r="29" spans="1:48" x14ac:dyDescent="0.2">
      <c r="A29" s="80" t="s">
        <v>71</v>
      </c>
      <c r="B29" s="72"/>
      <c r="C29" s="72"/>
      <c r="D29" s="72"/>
      <c r="E29" s="83"/>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row>
    <row r="30" spans="1:48" s="72" customFormat="1" ht="12" x14ac:dyDescent="0.2">
      <c r="A30" s="61" t="s">
        <v>80</v>
      </c>
      <c r="B30" s="81"/>
      <c r="C30" s="81"/>
      <c r="D30" s="81"/>
      <c r="E30" s="109"/>
      <c r="F30" s="81"/>
      <c r="G30" s="81"/>
      <c r="H30" s="81"/>
      <c r="I30" s="81"/>
      <c r="J30" s="81"/>
      <c r="K30" s="81"/>
      <c r="L30" s="81"/>
      <c r="M30" s="81"/>
      <c r="N30" s="81"/>
      <c r="O30" s="81"/>
      <c r="P30" s="81"/>
      <c r="Q30" s="81"/>
      <c r="R30" s="81"/>
      <c r="S30" s="81"/>
      <c r="T30" s="82"/>
      <c r="U30" s="82"/>
      <c r="V30" s="82"/>
      <c r="W30" s="82"/>
      <c r="X30" s="82"/>
      <c r="Y30" s="82"/>
      <c r="Z30" s="82"/>
      <c r="AA30" s="82"/>
      <c r="AB30" s="82"/>
      <c r="AC30" s="82"/>
    </row>
    <row r="31" spans="1:48" s="72" customFormat="1" ht="12" x14ac:dyDescent="0.2">
      <c r="A31" s="61" t="s">
        <v>81</v>
      </c>
      <c r="B31" s="81"/>
      <c r="C31" s="81"/>
      <c r="D31" s="81"/>
      <c r="E31" s="109"/>
      <c r="F31" s="81"/>
      <c r="G31" s="81"/>
      <c r="H31" s="81"/>
      <c r="I31" s="81"/>
      <c r="J31" s="81"/>
      <c r="K31" s="81"/>
      <c r="L31" s="81"/>
      <c r="M31" s="81"/>
      <c r="N31" s="81"/>
      <c r="O31" s="81"/>
      <c r="P31" s="81"/>
      <c r="Q31" s="81"/>
      <c r="R31" s="81"/>
      <c r="S31" s="81"/>
      <c r="T31" s="82"/>
      <c r="U31" s="82"/>
      <c r="V31" s="82"/>
      <c r="W31" s="82"/>
      <c r="X31" s="82"/>
      <c r="Y31" s="82"/>
      <c r="Z31" s="82"/>
      <c r="AA31" s="82"/>
      <c r="AB31" s="82"/>
      <c r="AC31" s="82"/>
    </row>
    <row r="32" spans="1:48" s="72" customFormat="1" ht="12" x14ac:dyDescent="0.2">
      <c r="A32" s="3"/>
      <c r="E32" s="83"/>
    </row>
    <row r="33" spans="1:21" s="72" customFormat="1" ht="12" x14ac:dyDescent="0.2">
      <c r="A33" s="71" t="s">
        <v>66</v>
      </c>
      <c r="E33" s="83"/>
    </row>
    <row r="34" spans="1:21" s="72" customFormat="1" ht="12" x14ac:dyDescent="0.2">
      <c r="A34" s="63" t="s">
        <v>78</v>
      </c>
      <c r="E34" s="83"/>
    </row>
    <row r="35" spans="1:21" s="72" customFormat="1" ht="12" x14ac:dyDescent="0.2">
      <c r="A35" s="43" t="s">
        <v>67</v>
      </c>
      <c r="E35" s="83"/>
    </row>
    <row r="36" spans="1:21" s="72" customFormat="1" ht="12" x14ac:dyDescent="0.2">
      <c r="A36" s="43" t="s">
        <v>89</v>
      </c>
      <c r="E36" s="83"/>
    </row>
    <row r="37" spans="1:21" s="72" customFormat="1" ht="12" x14ac:dyDescent="0.2">
      <c r="A37" s="43" t="s">
        <v>68</v>
      </c>
      <c r="E37" s="83"/>
    </row>
    <row r="38" spans="1:21" s="72" customFormat="1" ht="24" x14ac:dyDescent="0.2">
      <c r="A38" s="46" t="s">
        <v>69</v>
      </c>
      <c r="E38" s="83"/>
    </row>
    <row r="39" spans="1:21" s="72" customFormat="1" ht="12" x14ac:dyDescent="0.2">
      <c r="A39" s="43" t="s">
        <v>79</v>
      </c>
      <c r="E39" s="83"/>
    </row>
    <row r="40" spans="1:21" s="72" customFormat="1" ht="24" x14ac:dyDescent="0.2">
      <c r="A40" s="54" t="s">
        <v>118</v>
      </c>
      <c r="E40" s="83"/>
    </row>
    <row r="41" spans="1:21" s="72" customFormat="1" ht="12" x14ac:dyDescent="0.2">
      <c r="A41" s="54"/>
      <c r="E41" s="83"/>
    </row>
    <row r="42" spans="1:21" s="72" customFormat="1" ht="25.5" x14ac:dyDescent="0.2">
      <c r="A42" s="64" t="s">
        <v>119</v>
      </c>
      <c r="E42" s="79"/>
      <c r="F42" s="79"/>
      <c r="G42" s="79"/>
      <c r="H42" s="79"/>
      <c r="I42" s="79"/>
      <c r="J42" s="79"/>
      <c r="K42" s="79"/>
      <c r="L42" s="79"/>
      <c r="M42" s="79"/>
      <c r="N42" s="79"/>
      <c r="O42" s="79"/>
      <c r="P42" s="79"/>
      <c r="Q42" s="79"/>
      <c r="R42" s="79"/>
      <c r="S42" s="79"/>
      <c r="T42" s="79"/>
      <c r="U42" s="79"/>
    </row>
    <row r="43" spans="1:21" s="72" customFormat="1" ht="12" x14ac:dyDescent="0.2">
      <c r="A43" s="73"/>
      <c r="B43" s="74"/>
      <c r="C43" s="74"/>
      <c r="D43" s="74"/>
      <c r="E43" s="79"/>
      <c r="F43" s="79"/>
      <c r="G43" s="79"/>
      <c r="H43" s="79"/>
      <c r="I43" s="79"/>
      <c r="J43" s="79"/>
      <c r="K43" s="79"/>
      <c r="L43" s="79"/>
      <c r="M43" s="79"/>
      <c r="N43" s="79"/>
      <c r="O43" s="79"/>
      <c r="P43" s="79"/>
      <c r="Q43" s="79"/>
      <c r="R43" s="79"/>
      <c r="S43" s="79"/>
      <c r="T43" s="79"/>
      <c r="U43" s="79"/>
    </row>
    <row r="44" spans="1:21" s="72" customFormat="1" ht="42" x14ac:dyDescent="0.2">
      <c r="A44" s="121" t="s">
        <v>105</v>
      </c>
      <c r="B44" s="75"/>
      <c r="C44" s="76"/>
      <c r="D44" s="78"/>
      <c r="E44" s="53"/>
      <c r="F44" s="53"/>
      <c r="G44" s="53"/>
      <c r="H44" s="53"/>
      <c r="I44" s="53"/>
      <c r="J44" s="53"/>
      <c r="K44" s="53"/>
      <c r="L44" s="53"/>
      <c r="M44" s="53"/>
      <c r="N44" s="53"/>
      <c r="O44" s="53"/>
      <c r="P44" s="53"/>
      <c r="Q44" s="53"/>
      <c r="R44" s="2"/>
      <c r="S44" s="2"/>
      <c r="T44" s="2"/>
      <c r="U44" s="79"/>
    </row>
    <row r="45" spans="1:21" s="72" customFormat="1" ht="31.5" x14ac:dyDescent="0.2">
      <c r="A45" s="121" t="s">
        <v>106</v>
      </c>
      <c r="B45" s="75"/>
      <c r="C45" s="76"/>
      <c r="D45" s="78"/>
      <c r="E45" s="53"/>
      <c r="F45" s="53"/>
      <c r="G45" s="53"/>
      <c r="H45" s="53"/>
      <c r="I45" s="53"/>
      <c r="J45" s="53"/>
      <c r="K45" s="53"/>
      <c r="L45" s="53"/>
      <c r="M45" s="53"/>
      <c r="N45" s="53"/>
      <c r="O45" s="53"/>
      <c r="P45" s="53"/>
      <c r="Q45" s="53"/>
      <c r="R45" s="2"/>
      <c r="S45" s="2"/>
      <c r="T45" s="2"/>
      <c r="U45" s="79"/>
    </row>
    <row r="46" spans="1:21" s="72" customFormat="1" ht="63" x14ac:dyDescent="0.2">
      <c r="A46" s="121" t="s">
        <v>107</v>
      </c>
      <c r="B46" s="77"/>
      <c r="C46" s="77"/>
      <c r="D46" s="77"/>
      <c r="E46" s="53"/>
      <c r="F46" s="53"/>
      <c r="G46" s="53"/>
      <c r="H46" s="53"/>
      <c r="I46" s="53"/>
      <c r="J46" s="53"/>
      <c r="K46" s="53"/>
      <c r="L46" s="53"/>
      <c r="M46" s="53"/>
      <c r="N46" s="53"/>
      <c r="O46" s="53"/>
      <c r="P46" s="53"/>
      <c r="Q46" s="53"/>
      <c r="R46" s="2"/>
      <c r="S46" s="2"/>
      <c r="T46" s="2"/>
      <c r="U46" s="79"/>
    </row>
    <row r="47" spans="1:21" s="72" customFormat="1" ht="42" x14ac:dyDescent="0.2">
      <c r="A47" s="134" t="s">
        <v>122</v>
      </c>
      <c r="E47" s="79"/>
      <c r="F47" s="79"/>
      <c r="G47" s="79"/>
      <c r="H47" s="79"/>
      <c r="I47" s="79"/>
      <c r="J47" s="79"/>
      <c r="K47" s="79"/>
      <c r="L47" s="79"/>
      <c r="M47" s="79"/>
      <c r="N47" s="79"/>
      <c r="O47" s="79"/>
      <c r="P47" s="79"/>
      <c r="Q47" s="79"/>
      <c r="R47" s="79"/>
      <c r="S47" s="79"/>
      <c r="T47" s="79"/>
      <c r="U47" s="79"/>
    </row>
    <row r="48" spans="1:21" s="72" customFormat="1" ht="52.5" x14ac:dyDescent="0.2">
      <c r="A48" s="121" t="s">
        <v>108</v>
      </c>
      <c r="E48" s="79"/>
      <c r="F48" s="79"/>
      <c r="G48" s="79"/>
      <c r="H48" s="79"/>
      <c r="I48" s="79"/>
      <c r="J48" s="79"/>
      <c r="K48" s="79"/>
      <c r="L48" s="79"/>
      <c r="M48" s="79"/>
      <c r="N48" s="79"/>
      <c r="O48" s="79"/>
      <c r="P48" s="79"/>
      <c r="Q48" s="79"/>
      <c r="R48" s="79"/>
      <c r="S48" s="79"/>
      <c r="T48" s="79"/>
      <c r="U48" s="79"/>
    </row>
    <row r="49" spans="1:48" s="72" customFormat="1" ht="21" x14ac:dyDescent="0.2">
      <c r="A49" s="134" t="s">
        <v>120</v>
      </c>
      <c r="E49" s="79"/>
      <c r="F49" s="79"/>
      <c r="G49" s="79"/>
      <c r="H49" s="79"/>
      <c r="I49" s="79"/>
      <c r="J49" s="79"/>
      <c r="K49" s="79"/>
      <c r="L49" s="79"/>
      <c r="M49" s="79"/>
      <c r="N49" s="79"/>
      <c r="O49" s="79"/>
      <c r="P49" s="79"/>
      <c r="Q49" s="79"/>
      <c r="R49" s="79"/>
      <c r="S49" s="79"/>
      <c r="T49" s="79"/>
      <c r="U49" s="79"/>
    </row>
    <row r="50" spans="1:48" s="72" customFormat="1" ht="42" x14ac:dyDescent="0.2">
      <c r="A50" s="121" t="s">
        <v>124</v>
      </c>
      <c r="E50" s="79"/>
      <c r="F50" s="79"/>
      <c r="G50" s="79"/>
      <c r="H50" s="79"/>
      <c r="I50" s="79"/>
      <c r="J50" s="79"/>
      <c r="K50" s="79"/>
      <c r="L50" s="79"/>
      <c r="M50" s="79"/>
      <c r="N50" s="79"/>
      <c r="O50" s="79"/>
      <c r="P50" s="79"/>
      <c r="Q50" s="79"/>
      <c r="R50" s="79"/>
      <c r="S50" s="79"/>
      <c r="T50" s="79"/>
      <c r="U50" s="79"/>
    </row>
    <row r="51" spans="1:48" s="72" customFormat="1" ht="31.5" x14ac:dyDescent="0.2">
      <c r="A51" s="121" t="s">
        <v>125</v>
      </c>
      <c r="E51" s="83"/>
    </row>
    <row r="52" spans="1:48" s="72" customFormat="1" ht="42" x14ac:dyDescent="0.2">
      <c r="A52" s="134" t="s">
        <v>123</v>
      </c>
      <c r="E52" s="83"/>
    </row>
    <row r="53" spans="1:48" s="72" customFormat="1" ht="21" x14ac:dyDescent="0.2">
      <c r="A53" s="134" t="s">
        <v>121</v>
      </c>
      <c r="E53" s="83"/>
    </row>
    <row r="54" spans="1:48" s="72" customFormat="1" ht="12" x14ac:dyDescent="0.2">
      <c r="A54" s="65"/>
      <c r="E54" s="83"/>
    </row>
    <row r="55" spans="1:48" s="72" customFormat="1" ht="31.5" x14ac:dyDescent="0.2">
      <c r="A55" s="66" t="s">
        <v>98</v>
      </c>
      <c r="E55" s="83"/>
    </row>
    <row r="56" spans="1:48" s="72" customFormat="1" ht="42" x14ac:dyDescent="0.2">
      <c r="A56" s="113" t="s">
        <v>99</v>
      </c>
      <c r="E56" s="83"/>
    </row>
    <row r="57" spans="1:48" s="72" customFormat="1" ht="21" x14ac:dyDescent="0.2">
      <c r="A57" s="66" t="s">
        <v>95</v>
      </c>
      <c r="E57" s="83"/>
    </row>
    <row r="58" spans="1:48" s="72" customFormat="1" ht="42.75" x14ac:dyDescent="0.2">
      <c r="A58" s="108" t="s">
        <v>96</v>
      </c>
      <c r="E58" s="83"/>
    </row>
    <row r="59" spans="1:48" s="72" customFormat="1" ht="21" x14ac:dyDescent="0.2">
      <c r="A59" s="66" t="s">
        <v>97</v>
      </c>
      <c r="E59" s="83"/>
    </row>
    <row r="60" spans="1:48" s="72" customFormat="1" ht="12" x14ac:dyDescent="0.2">
      <c r="A60" s="110"/>
      <c r="E60" s="83"/>
    </row>
    <row r="61" spans="1:48" s="72" customFormat="1" ht="12" x14ac:dyDescent="0.2">
      <c r="A61" s="69" t="s">
        <v>70</v>
      </c>
      <c r="E61" s="83"/>
    </row>
    <row r="62" spans="1:48" s="72" customFormat="1" ht="24" x14ac:dyDescent="0.2">
      <c r="A62" s="70" t="s">
        <v>76</v>
      </c>
      <c r="E62" s="83"/>
    </row>
    <row r="63" spans="1:48" s="72" customFormat="1" ht="24" x14ac:dyDescent="0.2">
      <c r="A63" s="70" t="s">
        <v>77</v>
      </c>
      <c r="E63" s="83"/>
    </row>
    <row r="64" spans="1:48" s="72" customFormat="1" x14ac:dyDescent="0.2">
      <c r="A64" s="70"/>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row>
    <row r="65" spans="1:1" x14ac:dyDescent="0.2">
      <c r="A65" s="70"/>
    </row>
  </sheetData>
  <mergeCells count="2">
    <mergeCell ref="A1:A3"/>
    <mergeCell ref="A28:AU28"/>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C64"/>
  <sheetViews>
    <sheetView topLeftCell="A7" zoomScale="90" zoomScaleNormal="90" workbookViewId="0">
      <selection activeCell="B17" sqref="B17:C19"/>
    </sheetView>
  </sheetViews>
  <sheetFormatPr defaultColWidth="8.7109375" defaultRowHeight="12.75" x14ac:dyDescent="0.2"/>
  <cols>
    <col min="1" max="1" width="82.5703125" style="55" customWidth="1"/>
    <col min="2" max="2" width="9.42578125" style="55" bestFit="1" customWidth="1"/>
    <col min="3" max="16384" width="8.7109375" style="55"/>
  </cols>
  <sheetData>
    <row r="1" spans="1:3" x14ac:dyDescent="0.2">
      <c r="A1" s="230" t="s">
        <v>82</v>
      </c>
    </row>
    <row r="2" spans="1:3" x14ac:dyDescent="0.2">
      <c r="A2" s="230"/>
    </row>
    <row r="3" spans="1:3" x14ac:dyDescent="0.2">
      <c r="A3" s="230"/>
    </row>
    <row r="4" spans="1:3" ht="21.75" customHeight="1" x14ac:dyDescent="0.2">
      <c r="A4" s="122" t="s">
        <v>141</v>
      </c>
    </row>
    <row r="5" spans="1:3" s="52" customFormat="1" ht="32.1" customHeight="1" x14ac:dyDescent="0.2">
      <c r="A5" s="98" t="s">
        <v>64</v>
      </c>
      <c r="B5" s="101" t="e">
        <f>'C завтраками| Bed and breakfast'!#REF!</f>
        <v>#REF!</v>
      </c>
      <c r="C5" s="101" t="e">
        <f>'C завтраками| Bed and breakfast'!#REF!</f>
        <v>#REF!</v>
      </c>
    </row>
    <row r="6" spans="1:3" s="53" customFormat="1" ht="21.95" customHeight="1" x14ac:dyDescent="0.2">
      <c r="A6" s="98"/>
      <c r="B6" s="101" t="e">
        <f>'C завтраками| Bed and breakfast'!#REF!</f>
        <v>#REF!</v>
      </c>
      <c r="C6" s="101" t="e">
        <f>'C завтраками| Bed and breakfast'!#REF!</f>
        <v>#REF!</v>
      </c>
    </row>
    <row r="7" spans="1:3" s="53" customFormat="1" ht="12" x14ac:dyDescent="0.2">
      <c r="A7" s="42" t="s">
        <v>83</v>
      </c>
      <c r="B7" s="87"/>
      <c r="C7" s="87"/>
    </row>
    <row r="8" spans="1:3" s="53" customFormat="1" ht="12" x14ac:dyDescent="0.2">
      <c r="A8" s="88">
        <v>1</v>
      </c>
      <c r="B8" s="42" t="e">
        <f>'C завтраками| Bed and breakfast'!#REF!*0.9</f>
        <v>#REF!</v>
      </c>
      <c r="C8" s="42" t="e">
        <f>'C завтраками| Bed and breakfast'!#REF!*0.9</f>
        <v>#REF!</v>
      </c>
    </row>
    <row r="9" spans="1:3" s="53" customFormat="1" ht="12" x14ac:dyDescent="0.2">
      <c r="A9" s="88">
        <v>2</v>
      </c>
      <c r="B9" s="42" t="e">
        <f>'C завтраками| Bed and breakfast'!#REF!*0.9</f>
        <v>#REF!</v>
      </c>
      <c r="C9" s="42" t="e">
        <f>'C завтраками| Bed and breakfast'!#REF!*0.9</f>
        <v>#REF!</v>
      </c>
    </row>
    <row r="10" spans="1:3" s="53" customFormat="1" ht="12" x14ac:dyDescent="0.2">
      <c r="A10" s="42" t="s">
        <v>84</v>
      </c>
      <c r="B10" s="42"/>
      <c r="C10" s="42"/>
    </row>
    <row r="11" spans="1:3" s="53" customFormat="1" ht="12" x14ac:dyDescent="0.2">
      <c r="A11" s="88">
        <f>A8</f>
        <v>1</v>
      </c>
      <c r="B11" s="42" t="e">
        <f>'C завтраками| Bed and breakfast'!#REF!*0.9</f>
        <v>#REF!</v>
      </c>
      <c r="C11" s="42" t="e">
        <f>'C завтраками| Bed and breakfast'!#REF!*0.9</f>
        <v>#REF!</v>
      </c>
    </row>
    <row r="12" spans="1:3" s="53" customFormat="1" ht="12" x14ac:dyDescent="0.2">
      <c r="A12" s="88">
        <f>A9</f>
        <v>2</v>
      </c>
      <c r="B12" s="42" t="e">
        <f>'C завтраками| Bed and breakfast'!#REF!*0.9</f>
        <v>#REF!</v>
      </c>
      <c r="C12" s="42" t="e">
        <f>'C завтраками| Bed and breakfast'!#REF!*0.9</f>
        <v>#REF!</v>
      </c>
    </row>
    <row r="13" spans="1:3" s="53" customFormat="1" ht="12" x14ac:dyDescent="0.2">
      <c r="A13" s="42" t="s">
        <v>85</v>
      </c>
      <c r="B13" s="42"/>
      <c r="C13" s="42"/>
    </row>
    <row r="14" spans="1:3" s="53" customFormat="1" ht="12" x14ac:dyDescent="0.2">
      <c r="A14" s="88">
        <f>A8</f>
        <v>1</v>
      </c>
      <c r="B14" s="42" t="e">
        <f>'C завтраками| Bed and breakfast'!#REF!*0.9</f>
        <v>#REF!</v>
      </c>
      <c r="C14" s="42" t="e">
        <f>'C завтраками| Bed and breakfast'!#REF!*0.9</f>
        <v>#REF!</v>
      </c>
    </row>
    <row r="15" spans="1:3" s="53" customFormat="1" ht="12" x14ac:dyDescent="0.2">
      <c r="A15" s="88">
        <f>A9</f>
        <v>2</v>
      </c>
      <c r="B15" s="42" t="e">
        <f>'C завтраками| Bed and breakfast'!#REF!*0.9</f>
        <v>#REF!</v>
      </c>
      <c r="C15" s="42" t="e">
        <f>'C завтраками| Bed and breakfast'!#REF!*0.9</f>
        <v>#REF!</v>
      </c>
    </row>
    <row r="16" spans="1:3" s="53" customFormat="1" ht="12" x14ac:dyDescent="0.2">
      <c r="A16" s="89"/>
      <c r="B16" s="89"/>
      <c r="C16" s="89"/>
    </row>
    <row r="17" spans="1:3" s="48" customFormat="1" ht="22.5" customHeight="1" x14ac:dyDescent="0.2">
      <c r="A17" s="111" t="s">
        <v>100</v>
      </c>
      <c r="B17" s="92" t="e">
        <f t="shared" ref="B17:C17" si="0">B5</f>
        <v>#REF!</v>
      </c>
      <c r="C17" s="92" t="e">
        <f t="shared" si="0"/>
        <v>#REF!</v>
      </c>
    </row>
    <row r="18" spans="1:3" s="48" customFormat="1" ht="25.5" customHeight="1" x14ac:dyDescent="0.2">
      <c r="A18" s="90" t="s">
        <v>64</v>
      </c>
      <c r="B18" s="101" t="e">
        <f t="shared" ref="B18:C18" si="1">B6</f>
        <v>#REF!</v>
      </c>
      <c r="C18" s="101" t="e">
        <f t="shared" si="1"/>
        <v>#REF!</v>
      </c>
    </row>
    <row r="19" spans="1:3" s="44" customFormat="1" ht="12" x14ac:dyDescent="0.2">
      <c r="A19" s="42" t="s">
        <v>83</v>
      </c>
      <c r="B19" s="87"/>
      <c r="C19" s="87"/>
    </row>
    <row r="20" spans="1:3" s="50" customFormat="1" ht="12" x14ac:dyDescent="0.2">
      <c r="A20" s="88">
        <v>1</v>
      </c>
      <c r="B20" s="94" t="e">
        <f t="shared" ref="B20:C20" si="2">ROUNDUP(B8*0.87,)</f>
        <v>#REF!</v>
      </c>
      <c r="C20" s="94" t="e">
        <f t="shared" si="2"/>
        <v>#REF!</v>
      </c>
    </row>
    <row r="21" spans="1:3" s="50" customFormat="1" ht="12" x14ac:dyDescent="0.2">
      <c r="A21" s="88">
        <v>2</v>
      </c>
      <c r="B21" s="94" t="e">
        <f t="shared" ref="B21:C27" si="3">ROUNDUP(B9*0.87,)</f>
        <v>#REF!</v>
      </c>
      <c r="C21" s="94" t="e">
        <f t="shared" si="3"/>
        <v>#REF!</v>
      </c>
    </row>
    <row r="22" spans="1:3" s="50" customFormat="1" ht="12" x14ac:dyDescent="0.2">
      <c r="A22" s="42" t="s">
        <v>84</v>
      </c>
      <c r="B22" s="94"/>
      <c r="C22" s="94"/>
    </row>
    <row r="23" spans="1:3" s="50" customFormat="1" ht="12" x14ac:dyDescent="0.2">
      <c r="A23" s="88">
        <f>A20</f>
        <v>1</v>
      </c>
      <c r="B23" s="94" t="e">
        <f t="shared" si="3"/>
        <v>#REF!</v>
      </c>
      <c r="C23" s="94" t="e">
        <f t="shared" si="3"/>
        <v>#REF!</v>
      </c>
    </row>
    <row r="24" spans="1:3" s="50" customFormat="1" ht="12" x14ac:dyDescent="0.2">
      <c r="A24" s="88">
        <f>A21</f>
        <v>2</v>
      </c>
      <c r="B24" s="94" t="e">
        <f t="shared" si="3"/>
        <v>#REF!</v>
      </c>
      <c r="C24" s="94" t="e">
        <f t="shared" si="3"/>
        <v>#REF!</v>
      </c>
    </row>
    <row r="25" spans="1:3" s="50" customFormat="1" ht="12" x14ac:dyDescent="0.2">
      <c r="A25" s="42" t="s">
        <v>85</v>
      </c>
      <c r="B25" s="94"/>
      <c r="C25" s="94"/>
    </row>
    <row r="26" spans="1:3" s="50" customFormat="1" ht="12" x14ac:dyDescent="0.2">
      <c r="A26" s="88">
        <f>A20</f>
        <v>1</v>
      </c>
      <c r="B26" s="94" t="e">
        <f t="shared" si="3"/>
        <v>#REF!</v>
      </c>
      <c r="C26" s="94" t="e">
        <f t="shared" si="3"/>
        <v>#REF!</v>
      </c>
    </row>
    <row r="27" spans="1:3" s="50" customFormat="1" ht="12" x14ac:dyDescent="0.2">
      <c r="A27" s="88">
        <f>A21</f>
        <v>2</v>
      </c>
      <c r="B27" s="94" t="e">
        <f t="shared" si="3"/>
        <v>#REF!</v>
      </c>
      <c r="C27" s="94" t="e">
        <f t="shared" si="3"/>
        <v>#REF!</v>
      </c>
    </row>
    <row r="28" spans="1:3" s="50" customFormat="1" ht="10.35" customHeight="1" x14ac:dyDescent="0.2">
      <c r="A28" s="88"/>
      <c r="B28" s="95"/>
      <c r="C28" s="95"/>
    </row>
    <row r="29" spans="1:3" ht="156" customHeight="1" x14ac:dyDescent="0.2">
      <c r="A29" s="142" t="s">
        <v>138</v>
      </c>
    </row>
    <row r="30" spans="1:3" ht="13.5" thickBot="1" x14ac:dyDescent="0.25">
      <c r="A30" s="60" t="s">
        <v>71</v>
      </c>
    </row>
    <row r="31" spans="1:3" ht="13.5" thickBot="1" x14ac:dyDescent="0.25">
      <c r="A31" s="107" t="s">
        <v>126</v>
      </c>
    </row>
    <row r="32" spans="1:3" x14ac:dyDescent="0.2">
      <c r="A32" s="61" t="s">
        <v>127</v>
      </c>
    </row>
    <row r="33" spans="1:1" x14ac:dyDescent="0.2">
      <c r="A33" s="62"/>
    </row>
    <row r="34" spans="1:1" x14ac:dyDescent="0.2">
      <c r="A34" s="49" t="s">
        <v>66</v>
      </c>
    </row>
    <row r="36" spans="1:1" x14ac:dyDescent="0.2">
      <c r="A36" s="63" t="s">
        <v>78</v>
      </c>
    </row>
    <row r="37" spans="1:1" x14ac:dyDescent="0.2">
      <c r="A37" s="43" t="s">
        <v>67</v>
      </c>
    </row>
    <row r="38" spans="1:1" x14ac:dyDescent="0.2">
      <c r="A38" s="43" t="s">
        <v>89</v>
      </c>
    </row>
    <row r="39" spans="1:1" x14ac:dyDescent="0.2">
      <c r="A39" s="43" t="s">
        <v>68</v>
      </c>
    </row>
    <row r="40" spans="1:1" ht="24" x14ac:dyDescent="0.2">
      <c r="A40" s="46" t="s">
        <v>69</v>
      </c>
    </row>
    <row r="41" spans="1:1" x14ac:dyDescent="0.2">
      <c r="A41" s="43" t="s">
        <v>79</v>
      </c>
    </row>
    <row r="42" spans="1:1" ht="24" x14ac:dyDescent="0.2">
      <c r="A42" s="46" t="s">
        <v>116</v>
      </c>
    </row>
    <row r="43" spans="1:1" x14ac:dyDescent="0.2">
      <c r="A43" s="59"/>
    </row>
    <row r="44" spans="1:1" ht="25.5" x14ac:dyDescent="0.2">
      <c r="A44" s="141" t="s">
        <v>140</v>
      </c>
    </row>
    <row r="45" spans="1:1" ht="63" x14ac:dyDescent="0.2">
      <c r="A45" s="121" t="s">
        <v>128</v>
      </c>
    </row>
    <row r="46" spans="1:1" ht="31.5" x14ac:dyDescent="0.2">
      <c r="A46" s="121" t="s">
        <v>129</v>
      </c>
    </row>
    <row r="47" spans="1:1" ht="57.6" customHeight="1" x14ac:dyDescent="0.2">
      <c r="A47" s="121" t="s">
        <v>131</v>
      </c>
    </row>
    <row r="48" spans="1:1" ht="31.5" x14ac:dyDescent="0.2">
      <c r="A48" s="121" t="s">
        <v>130</v>
      </c>
    </row>
    <row r="49" spans="1:1" ht="63" x14ac:dyDescent="0.2">
      <c r="A49" s="121" t="s">
        <v>132</v>
      </c>
    </row>
    <row r="50" spans="1:1" ht="40.9" customHeight="1" x14ac:dyDescent="0.2">
      <c r="A50" s="121" t="s">
        <v>134</v>
      </c>
    </row>
    <row r="51" spans="1:1" ht="31.5" x14ac:dyDescent="0.2">
      <c r="A51" s="121" t="s">
        <v>135</v>
      </c>
    </row>
    <row r="52" spans="1:1" ht="39" customHeight="1" x14ac:dyDescent="0.2">
      <c r="A52" s="121" t="s">
        <v>136</v>
      </c>
    </row>
    <row r="53" spans="1:1" ht="42" x14ac:dyDescent="0.2">
      <c r="A53" s="121" t="s">
        <v>137</v>
      </c>
    </row>
    <row r="54" spans="1:1" ht="31.5" x14ac:dyDescent="0.2">
      <c r="A54" s="121" t="s">
        <v>133</v>
      </c>
    </row>
    <row r="55" spans="1:1" x14ac:dyDescent="0.2">
      <c r="A55" s="83"/>
    </row>
    <row r="56" spans="1:1" ht="42" x14ac:dyDescent="0.2">
      <c r="A56" s="113" t="s">
        <v>99</v>
      </c>
    </row>
    <row r="57" spans="1:1" ht="21" x14ac:dyDescent="0.2">
      <c r="A57" s="140" t="s">
        <v>95</v>
      </c>
    </row>
    <row r="58" spans="1:1" ht="42.75" x14ac:dyDescent="0.2">
      <c r="A58" s="108" t="s">
        <v>96</v>
      </c>
    </row>
    <row r="59" spans="1:1" ht="21" x14ac:dyDescent="0.2">
      <c r="A59" s="66" t="s">
        <v>97</v>
      </c>
    </row>
    <row r="60" spans="1:1" x14ac:dyDescent="0.2">
      <c r="A60" s="68"/>
    </row>
    <row r="61" spans="1:1" x14ac:dyDescent="0.2">
      <c r="A61" s="69" t="s">
        <v>70</v>
      </c>
    </row>
    <row r="62" spans="1:1" ht="24" x14ac:dyDescent="0.2">
      <c r="A62" s="70" t="s">
        <v>76</v>
      </c>
    </row>
    <row r="63" spans="1:1" ht="24" x14ac:dyDescent="0.2">
      <c r="A63" s="70" t="s">
        <v>77</v>
      </c>
    </row>
    <row r="64" spans="1:1" x14ac:dyDescent="0.2">
      <c r="A64" s="67"/>
    </row>
  </sheetData>
  <mergeCells count="1">
    <mergeCell ref="A1:A3"/>
  </mergeCells>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C52"/>
  <sheetViews>
    <sheetView zoomScale="90" zoomScaleNormal="90" workbookViewId="0">
      <selection activeCell="D14" sqref="D14"/>
    </sheetView>
  </sheetViews>
  <sheetFormatPr defaultColWidth="8.7109375" defaultRowHeight="12.75" x14ac:dyDescent="0.2"/>
  <cols>
    <col min="1" max="1" width="82.5703125" style="55" customWidth="1"/>
    <col min="2" max="2" width="9.42578125" style="55" bestFit="1" customWidth="1"/>
    <col min="3" max="16384" width="8.7109375" style="55"/>
  </cols>
  <sheetData>
    <row r="1" spans="1:3" x14ac:dyDescent="0.2">
      <c r="A1" s="230" t="s">
        <v>82</v>
      </c>
    </row>
    <row r="2" spans="1:3" x14ac:dyDescent="0.2">
      <c r="A2" s="230"/>
    </row>
    <row r="3" spans="1:3" x14ac:dyDescent="0.2">
      <c r="A3" s="230"/>
    </row>
    <row r="4" spans="1:3" ht="21.75" customHeight="1" x14ac:dyDescent="0.2">
      <c r="A4" s="122" t="s">
        <v>141</v>
      </c>
    </row>
    <row r="5" spans="1:3" s="52" customFormat="1" ht="32.1" customHeight="1" x14ac:dyDescent="0.2">
      <c r="A5" s="98" t="s">
        <v>64</v>
      </c>
      <c r="B5" s="92" t="e">
        <f>'C завтраками| Bed and breakfast'!#REF!</f>
        <v>#REF!</v>
      </c>
      <c r="C5" s="92" t="e">
        <f>'C завтраками| Bed and breakfast'!#REF!</f>
        <v>#REF!</v>
      </c>
    </row>
    <row r="6" spans="1:3" s="53" customFormat="1" ht="21.95" customHeight="1" x14ac:dyDescent="0.2">
      <c r="A6" s="98"/>
      <c r="B6" s="101" t="e">
        <f>'C завтраками| Bed and breakfast'!#REF!</f>
        <v>#REF!</v>
      </c>
      <c r="C6" s="101" t="e">
        <f>'C завтраками| Bed and breakfast'!#REF!</f>
        <v>#REF!</v>
      </c>
    </row>
    <row r="7" spans="1:3" s="53" customFormat="1" ht="12" x14ac:dyDescent="0.2">
      <c r="A7" s="42" t="s">
        <v>83</v>
      </c>
      <c r="B7" s="87"/>
      <c r="C7" s="87"/>
    </row>
    <row r="8" spans="1:3" s="53" customFormat="1" ht="12" x14ac:dyDescent="0.2">
      <c r="A8" s="88">
        <v>1</v>
      </c>
      <c r="B8" s="42" t="e">
        <f>'C завтраками| Bed and breakfast'!#REF!*0.9</f>
        <v>#REF!</v>
      </c>
      <c r="C8" s="42" t="e">
        <f>'C завтраками| Bed and breakfast'!#REF!*0.9</f>
        <v>#REF!</v>
      </c>
    </row>
    <row r="9" spans="1:3" s="53" customFormat="1" ht="12" x14ac:dyDescent="0.2">
      <c r="A9" s="88">
        <v>2</v>
      </c>
      <c r="B9" s="42" t="e">
        <f>'C завтраками| Bed and breakfast'!#REF!*0.9</f>
        <v>#REF!</v>
      </c>
      <c r="C9" s="42" t="e">
        <f>'C завтраками| Bed and breakfast'!#REF!*0.9</f>
        <v>#REF!</v>
      </c>
    </row>
    <row r="10" spans="1:3" s="53" customFormat="1" ht="12" x14ac:dyDescent="0.2">
      <c r="A10" s="42" t="s">
        <v>84</v>
      </c>
      <c r="B10" s="42"/>
      <c r="C10" s="42"/>
    </row>
    <row r="11" spans="1:3" s="53" customFormat="1" ht="12" x14ac:dyDescent="0.2">
      <c r="A11" s="88">
        <f>A8</f>
        <v>1</v>
      </c>
      <c r="B11" s="42" t="e">
        <f>'C завтраками| Bed and breakfast'!#REF!*0.9</f>
        <v>#REF!</v>
      </c>
      <c r="C11" s="42" t="e">
        <f>'C завтраками| Bed and breakfast'!#REF!*0.9</f>
        <v>#REF!</v>
      </c>
    </row>
    <row r="12" spans="1:3" s="53" customFormat="1" ht="12" x14ac:dyDescent="0.2">
      <c r="A12" s="88">
        <f>A9</f>
        <v>2</v>
      </c>
      <c r="B12" s="42" t="e">
        <f>'C завтраками| Bed and breakfast'!#REF!*0.9</f>
        <v>#REF!</v>
      </c>
      <c r="C12" s="42" t="e">
        <f>'C завтраками| Bed and breakfast'!#REF!*0.9</f>
        <v>#REF!</v>
      </c>
    </row>
    <row r="13" spans="1:3" s="53" customFormat="1" ht="12" x14ac:dyDescent="0.2">
      <c r="A13" s="42" t="s">
        <v>85</v>
      </c>
      <c r="B13" s="42"/>
      <c r="C13" s="42"/>
    </row>
    <row r="14" spans="1:3" s="53" customFormat="1" ht="12" x14ac:dyDescent="0.2">
      <c r="A14" s="88">
        <f>A8</f>
        <v>1</v>
      </c>
      <c r="B14" s="42" t="e">
        <f>'C завтраками| Bed and breakfast'!#REF!*0.9</f>
        <v>#REF!</v>
      </c>
      <c r="C14" s="42" t="e">
        <f>'C завтраками| Bed and breakfast'!#REF!*0.9</f>
        <v>#REF!</v>
      </c>
    </row>
    <row r="15" spans="1:3" s="53" customFormat="1" ht="12" x14ac:dyDescent="0.2">
      <c r="A15" s="88">
        <f>A9</f>
        <v>2</v>
      </c>
      <c r="B15" s="42" t="e">
        <f>'C завтраками| Bed and breakfast'!#REF!*0.9</f>
        <v>#REF!</v>
      </c>
      <c r="C15" s="42" t="e">
        <f>'C завтраками| Bed and breakfast'!#REF!*0.9</f>
        <v>#REF!</v>
      </c>
    </row>
    <row r="16" spans="1:3" s="50" customFormat="1" ht="10.35" customHeight="1" x14ac:dyDescent="0.2">
      <c r="A16" s="88"/>
    </row>
    <row r="17" spans="1:1" ht="156" customHeight="1" x14ac:dyDescent="0.2">
      <c r="A17" s="142" t="s">
        <v>138</v>
      </c>
    </row>
    <row r="18" spans="1:1" ht="13.5" thickBot="1" x14ac:dyDescent="0.25">
      <c r="A18" s="60" t="s">
        <v>71</v>
      </c>
    </row>
    <row r="19" spans="1:1" ht="13.5" thickBot="1" x14ac:dyDescent="0.25">
      <c r="A19" s="107" t="s">
        <v>126</v>
      </c>
    </row>
    <row r="20" spans="1:1" x14ac:dyDescent="0.2">
      <c r="A20" s="61" t="s">
        <v>127</v>
      </c>
    </row>
    <row r="21" spans="1:1" x14ac:dyDescent="0.2">
      <c r="A21" s="62"/>
    </row>
    <row r="22" spans="1:1" x14ac:dyDescent="0.2">
      <c r="A22" s="49" t="s">
        <v>66</v>
      </c>
    </row>
    <row r="24" spans="1:1" x14ac:dyDescent="0.2">
      <c r="A24" s="63" t="s">
        <v>78</v>
      </c>
    </row>
    <row r="25" spans="1:1" x14ac:dyDescent="0.2">
      <c r="A25" s="43" t="s">
        <v>67</v>
      </c>
    </row>
    <row r="26" spans="1:1" x14ac:dyDescent="0.2">
      <c r="A26" s="43" t="s">
        <v>89</v>
      </c>
    </row>
    <row r="27" spans="1:1" x14ac:dyDescent="0.2">
      <c r="A27" s="43" t="s">
        <v>68</v>
      </c>
    </row>
    <row r="28" spans="1:1" ht="24" x14ac:dyDescent="0.2">
      <c r="A28" s="46" t="s">
        <v>69</v>
      </c>
    </row>
    <row r="29" spans="1:1" x14ac:dyDescent="0.2">
      <c r="A29" s="43" t="s">
        <v>79</v>
      </c>
    </row>
    <row r="30" spans="1:1" ht="24" x14ac:dyDescent="0.2">
      <c r="A30" s="46" t="s">
        <v>116</v>
      </c>
    </row>
    <row r="31" spans="1:1" x14ac:dyDescent="0.2">
      <c r="A31" s="59"/>
    </row>
    <row r="32" spans="1:1" ht="25.5" x14ac:dyDescent="0.2">
      <c r="A32" s="141" t="s">
        <v>140</v>
      </c>
    </row>
    <row r="33" spans="1:1" ht="63" x14ac:dyDescent="0.2">
      <c r="A33" s="121" t="s">
        <v>128</v>
      </c>
    </row>
    <row r="34" spans="1:1" ht="31.5" x14ac:dyDescent="0.2">
      <c r="A34" s="121" t="s">
        <v>129</v>
      </c>
    </row>
    <row r="35" spans="1:1" ht="57.6" customHeight="1" x14ac:dyDescent="0.2">
      <c r="A35" s="121" t="s">
        <v>131</v>
      </c>
    </row>
    <row r="36" spans="1:1" ht="31.5" x14ac:dyDescent="0.2">
      <c r="A36" s="121" t="s">
        <v>130</v>
      </c>
    </row>
    <row r="37" spans="1:1" ht="63" x14ac:dyDescent="0.2">
      <c r="A37" s="121" t="s">
        <v>132</v>
      </c>
    </row>
    <row r="38" spans="1:1" ht="40.9" customHeight="1" x14ac:dyDescent="0.2">
      <c r="A38" s="121" t="s">
        <v>134</v>
      </c>
    </row>
    <row r="39" spans="1:1" ht="31.5" x14ac:dyDescent="0.2">
      <c r="A39" s="121" t="s">
        <v>135</v>
      </c>
    </row>
    <row r="40" spans="1:1" ht="39" customHeight="1" x14ac:dyDescent="0.2">
      <c r="A40" s="121" t="s">
        <v>136</v>
      </c>
    </row>
    <row r="41" spans="1:1" ht="42" x14ac:dyDescent="0.2">
      <c r="A41" s="121" t="s">
        <v>137</v>
      </c>
    </row>
    <row r="42" spans="1:1" ht="31.5" x14ac:dyDescent="0.2">
      <c r="A42" s="121" t="s">
        <v>133</v>
      </c>
    </row>
    <row r="43" spans="1:1" x14ac:dyDescent="0.2">
      <c r="A43" s="83"/>
    </row>
    <row r="44" spans="1:1" ht="42" x14ac:dyDescent="0.2">
      <c r="A44" s="113" t="s">
        <v>99</v>
      </c>
    </row>
    <row r="45" spans="1:1" ht="21" x14ac:dyDescent="0.2">
      <c r="A45" s="140" t="s">
        <v>95</v>
      </c>
    </row>
    <row r="46" spans="1:1" ht="42.75" x14ac:dyDescent="0.2">
      <c r="A46" s="108" t="s">
        <v>96</v>
      </c>
    </row>
    <row r="47" spans="1:1" ht="21" x14ac:dyDescent="0.2">
      <c r="A47" s="66" t="s">
        <v>97</v>
      </c>
    </row>
    <row r="48" spans="1:1" x14ac:dyDescent="0.2">
      <c r="A48" s="68"/>
    </row>
    <row r="49" spans="1:1" x14ac:dyDescent="0.2">
      <c r="A49" s="69" t="s">
        <v>70</v>
      </c>
    </row>
    <row r="50" spans="1:1" ht="24" x14ac:dyDescent="0.2">
      <c r="A50" s="70" t="s">
        <v>76</v>
      </c>
    </row>
    <row r="51" spans="1:1" ht="24" x14ac:dyDescent="0.2">
      <c r="A51" s="70" t="s">
        <v>77</v>
      </c>
    </row>
    <row r="52" spans="1:1" x14ac:dyDescent="0.2">
      <c r="A52" s="67"/>
    </row>
  </sheetData>
  <mergeCells count="1">
    <mergeCell ref="A1:A3"/>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Лист27"/>
  <dimension ref="A1:AI42"/>
  <sheetViews>
    <sheetView zoomScale="85" zoomScaleNormal="85" workbookViewId="0">
      <selection activeCell="D3" sqref="D3"/>
    </sheetView>
  </sheetViews>
  <sheetFormatPr defaultColWidth="9" defaultRowHeight="11.25" x14ac:dyDescent="0.2"/>
  <cols>
    <col min="1" max="1" width="21.42578125" style="5" customWidth="1"/>
    <col min="2" max="9" width="9" style="5"/>
    <col min="10" max="10" width="10.5703125" style="5" customWidth="1"/>
    <col min="11" max="16384" width="9" style="5"/>
  </cols>
  <sheetData>
    <row r="1" spans="1:35" ht="11.25" customHeight="1" x14ac:dyDescent="0.2">
      <c r="A1" s="236" t="s">
        <v>22</v>
      </c>
      <c r="B1" s="237"/>
      <c r="C1" s="237"/>
      <c r="D1" s="237"/>
      <c r="E1" s="237"/>
      <c r="J1"/>
      <c r="K1"/>
      <c r="L1"/>
      <c r="M1"/>
      <c r="N1"/>
      <c r="O1"/>
      <c r="P1"/>
      <c r="Q1"/>
      <c r="R1"/>
      <c r="S1"/>
      <c r="T1"/>
      <c r="U1"/>
      <c r="V1"/>
      <c r="W1"/>
      <c r="X1"/>
      <c r="Y1"/>
      <c r="Z1"/>
      <c r="AA1"/>
      <c r="AB1"/>
      <c r="AC1"/>
      <c r="AD1"/>
      <c r="AE1"/>
      <c r="AF1"/>
      <c r="AG1"/>
      <c r="AH1"/>
      <c r="AI1"/>
    </row>
    <row r="2" spans="1:35" s="15" customFormat="1" ht="11.25" customHeight="1" x14ac:dyDescent="0.2">
      <c r="A2" s="240" t="s">
        <v>20</v>
      </c>
      <c r="B2" s="240"/>
      <c r="C2" s="240"/>
      <c r="D2" s="240"/>
      <c r="E2" s="240"/>
      <c r="F2" s="240"/>
      <c r="G2" s="240"/>
      <c r="H2" s="240"/>
      <c r="I2" s="240"/>
      <c r="J2"/>
      <c r="K2"/>
      <c r="L2"/>
      <c r="M2"/>
      <c r="N2"/>
      <c r="O2"/>
      <c r="P2"/>
      <c r="Q2"/>
      <c r="R2"/>
      <c r="S2"/>
      <c r="T2"/>
      <c r="U2"/>
      <c r="V2"/>
      <c r="W2"/>
      <c r="X2"/>
      <c r="Y2"/>
      <c r="Z2"/>
      <c r="AA2"/>
      <c r="AB2"/>
      <c r="AC2"/>
      <c r="AD2"/>
      <c r="AE2"/>
      <c r="AF2"/>
      <c r="AG2"/>
      <c r="AH2"/>
      <c r="AI2"/>
    </row>
    <row r="3" spans="1:35" s="15" customFormat="1" ht="21.75" customHeight="1" x14ac:dyDescent="0.2">
      <c r="A3" s="11" t="s">
        <v>2</v>
      </c>
      <c r="B3" s="18" t="s">
        <v>6</v>
      </c>
      <c r="C3" s="18" t="s">
        <v>4</v>
      </c>
      <c r="D3" s="19" t="s">
        <v>29</v>
      </c>
      <c r="E3" s="19">
        <v>43901</v>
      </c>
      <c r="F3" s="19" t="s">
        <v>30</v>
      </c>
      <c r="G3" s="19" t="s">
        <v>31</v>
      </c>
      <c r="H3" s="19" t="s">
        <v>32</v>
      </c>
      <c r="I3" s="19" t="s">
        <v>33</v>
      </c>
      <c r="J3"/>
      <c r="K3"/>
      <c r="L3"/>
      <c r="M3"/>
      <c r="N3"/>
      <c r="O3"/>
      <c r="P3"/>
      <c r="Q3"/>
      <c r="R3"/>
      <c r="S3"/>
      <c r="T3"/>
      <c r="U3"/>
      <c r="V3"/>
      <c r="W3"/>
      <c r="X3"/>
      <c r="Y3"/>
      <c r="Z3"/>
      <c r="AA3"/>
      <c r="AB3"/>
      <c r="AC3"/>
      <c r="AD3"/>
      <c r="AE3"/>
      <c r="AF3"/>
      <c r="AG3"/>
      <c r="AH3"/>
      <c r="AI3"/>
    </row>
    <row r="4" spans="1:35" s="35" customFormat="1" ht="10.5" customHeight="1" x14ac:dyDescent="0.2">
      <c r="A4" s="34" t="s">
        <v>28</v>
      </c>
      <c r="B4" s="34"/>
      <c r="C4" s="34"/>
      <c r="D4" s="34"/>
      <c r="E4" s="34"/>
      <c r="J4" s="17"/>
      <c r="K4" s="17"/>
      <c r="L4" s="17"/>
      <c r="M4" s="17"/>
      <c r="N4" s="17"/>
      <c r="O4" s="17"/>
      <c r="P4" s="17"/>
      <c r="Q4" s="17"/>
      <c r="R4" s="17"/>
      <c r="S4" s="17"/>
      <c r="T4" s="17"/>
      <c r="U4" s="17"/>
      <c r="V4" s="17"/>
      <c r="W4" s="17"/>
      <c r="X4" s="17"/>
      <c r="Y4" s="17"/>
      <c r="Z4" s="17"/>
      <c r="AA4" s="17"/>
      <c r="AB4" s="17"/>
      <c r="AC4" s="17"/>
      <c r="AD4" s="17"/>
      <c r="AE4" s="17"/>
      <c r="AF4" s="17"/>
      <c r="AG4" s="17"/>
      <c r="AH4" s="17"/>
      <c r="AI4" s="17"/>
    </row>
    <row r="5" spans="1:35" s="15" customFormat="1" ht="10.5" customHeight="1" x14ac:dyDescent="0.2">
      <c r="A5" s="22">
        <v>1</v>
      </c>
      <c r="B5" s="22" t="e">
        <f>'C завтраками| Bed and breakfast'!#REF!*0.9</f>
        <v>#REF!</v>
      </c>
      <c r="C5" s="22" t="e">
        <f>'C завтраками| Bed and breakfast'!#REF!*0.9</f>
        <v>#REF!</v>
      </c>
      <c r="D5" s="33" t="e">
        <f>'C завтраками| Bed and breakfast'!#REF!*0.9</f>
        <v>#REF!</v>
      </c>
      <c r="E5" s="33" t="e">
        <f>'C завтраками| Bed and breakfast'!#REF!*0.9</f>
        <v>#REF!</v>
      </c>
      <c r="F5" s="33" t="e">
        <f>'C завтраками| Bed and breakfast'!#REF!*0.9</f>
        <v>#REF!</v>
      </c>
      <c r="G5" s="33" t="e">
        <f>'C завтраками| Bed and breakfast'!#REF!*0.9</f>
        <v>#REF!</v>
      </c>
      <c r="H5" s="33" t="e">
        <f>'C завтраками| Bed and breakfast'!#REF!*0.9</f>
        <v>#REF!</v>
      </c>
      <c r="I5" s="33" t="e">
        <f>'C завтраками| Bed and breakfast'!#REF!*0.9</f>
        <v>#REF!</v>
      </c>
      <c r="J5"/>
      <c r="K5"/>
      <c r="L5"/>
      <c r="M5"/>
      <c r="N5"/>
      <c r="O5"/>
      <c r="P5"/>
      <c r="Q5"/>
      <c r="R5"/>
      <c r="S5"/>
      <c r="T5"/>
      <c r="U5"/>
      <c r="V5"/>
      <c r="W5"/>
      <c r="X5"/>
      <c r="Y5"/>
      <c r="Z5"/>
      <c r="AA5"/>
      <c r="AB5"/>
      <c r="AC5"/>
      <c r="AD5"/>
      <c r="AE5"/>
      <c r="AF5"/>
      <c r="AG5"/>
      <c r="AH5"/>
      <c r="AI5"/>
    </row>
    <row r="6" spans="1:35" s="15" customFormat="1" ht="10.5" customHeight="1" x14ac:dyDescent="0.2">
      <c r="A6" s="22">
        <v>2</v>
      </c>
      <c r="B6" s="22" t="e">
        <f>'C завтраками| Bed and breakfast'!#REF!*0.9</f>
        <v>#REF!</v>
      </c>
      <c r="C6" s="22" t="e">
        <f>'C завтраками| Bed and breakfast'!#REF!*0.9</f>
        <v>#REF!</v>
      </c>
      <c r="D6" s="33" t="e">
        <f>'C завтраками| Bed and breakfast'!#REF!*0.9</f>
        <v>#REF!</v>
      </c>
      <c r="E6" s="33" t="e">
        <f>'C завтраками| Bed and breakfast'!#REF!*0.9</f>
        <v>#REF!</v>
      </c>
      <c r="F6" s="33" t="e">
        <f>'C завтраками| Bed and breakfast'!#REF!*0.9</f>
        <v>#REF!</v>
      </c>
      <c r="G6" s="33" t="e">
        <f>'C завтраками| Bed and breakfast'!#REF!*0.9</f>
        <v>#REF!</v>
      </c>
      <c r="H6" s="33" t="e">
        <f>'C завтраками| Bed and breakfast'!#REF!*0.9</f>
        <v>#REF!</v>
      </c>
      <c r="I6" s="33" t="e">
        <f>'C завтраками| Bed and breakfast'!#REF!*0.9</f>
        <v>#REF!</v>
      </c>
      <c r="J6"/>
      <c r="K6"/>
      <c r="L6"/>
      <c r="M6"/>
      <c r="N6"/>
      <c r="O6"/>
      <c r="P6"/>
      <c r="Q6"/>
      <c r="R6"/>
      <c r="S6"/>
      <c r="T6"/>
      <c r="U6"/>
      <c r="V6"/>
      <c r="W6"/>
      <c r="X6"/>
      <c r="Y6"/>
      <c r="Z6"/>
      <c r="AA6"/>
      <c r="AB6"/>
      <c r="AC6"/>
      <c r="AD6"/>
      <c r="AE6"/>
      <c r="AF6"/>
      <c r="AG6"/>
      <c r="AH6"/>
      <c r="AI6"/>
    </row>
    <row r="7" spans="1:35" s="35" customFormat="1" ht="10.5" customHeight="1" x14ac:dyDescent="0.2">
      <c r="A7" s="34" t="s">
        <v>3</v>
      </c>
      <c r="B7" s="36"/>
      <c r="C7" s="36"/>
      <c r="D7" s="36"/>
      <c r="E7" s="36"/>
      <c r="F7" s="36"/>
      <c r="G7" s="36"/>
      <c r="H7" s="36"/>
      <c r="I7" s="36"/>
      <c r="J7" s="17"/>
      <c r="K7" s="17"/>
      <c r="L7" s="17"/>
      <c r="M7" s="17"/>
      <c r="N7" s="17"/>
      <c r="O7" s="17"/>
      <c r="P7" s="17"/>
      <c r="Q7" s="17"/>
      <c r="R7" s="17"/>
      <c r="S7" s="17"/>
      <c r="T7" s="17"/>
      <c r="U7" s="17"/>
      <c r="V7" s="17"/>
      <c r="W7" s="17"/>
      <c r="X7" s="17"/>
      <c r="Y7" s="17"/>
      <c r="Z7" s="17"/>
      <c r="AA7" s="17"/>
      <c r="AB7" s="17"/>
      <c r="AC7" s="17"/>
      <c r="AD7" s="17"/>
      <c r="AE7" s="17"/>
      <c r="AF7" s="17"/>
      <c r="AG7" s="17"/>
      <c r="AH7" s="17"/>
      <c r="AI7" s="17"/>
    </row>
    <row r="8" spans="1:35" s="15" customFormat="1" ht="10.5" customHeight="1" x14ac:dyDescent="0.2">
      <c r="A8" s="22">
        <v>1</v>
      </c>
      <c r="B8" s="22" t="e">
        <f>'C завтраками| Bed and breakfast'!#REF!*0.9</f>
        <v>#REF!</v>
      </c>
      <c r="C8" s="22" t="e">
        <f>'C завтраками| Bed and breakfast'!#REF!*0.9</f>
        <v>#REF!</v>
      </c>
      <c r="D8" s="33" t="e">
        <f>'C завтраками| Bed and breakfast'!#REF!*0.9</f>
        <v>#REF!</v>
      </c>
      <c r="E8" s="33" t="e">
        <f>'C завтраками| Bed and breakfast'!#REF!*0.9</f>
        <v>#REF!</v>
      </c>
      <c r="F8" s="33" t="e">
        <f>'C завтраками| Bed and breakfast'!#REF!*0.9</f>
        <v>#REF!</v>
      </c>
      <c r="G8" s="33" t="e">
        <f>'C завтраками| Bed and breakfast'!#REF!*0.9</f>
        <v>#REF!</v>
      </c>
      <c r="H8" s="33" t="e">
        <f>'C завтраками| Bed and breakfast'!#REF!*0.9</f>
        <v>#REF!</v>
      </c>
      <c r="I8" s="33" t="e">
        <f>'C завтраками| Bed and breakfast'!#REF!*0.9</f>
        <v>#REF!</v>
      </c>
      <c r="J8"/>
      <c r="K8"/>
      <c r="L8"/>
      <c r="M8"/>
      <c r="N8"/>
      <c r="O8"/>
      <c r="P8"/>
      <c r="Q8"/>
      <c r="R8"/>
      <c r="S8"/>
      <c r="T8"/>
      <c r="U8"/>
      <c r="V8"/>
      <c r="W8"/>
      <c r="X8"/>
      <c r="Y8"/>
      <c r="Z8"/>
      <c r="AA8"/>
      <c r="AB8"/>
      <c r="AC8"/>
      <c r="AD8"/>
      <c r="AE8"/>
      <c r="AF8"/>
      <c r="AG8"/>
      <c r="AH8"/>
      <c r="AI8"/>
    </row>
    <row r="9" spans="1:35" s="15" customFormat="1" ht="10.5" customHeight="1" x14ac:dyDescent="0.2">
      <c r="A9" s="22">
        <v>2</v>
      </c>
      <c r="B9" s="22" t="e">
        <f>'C завтраками| Bed and breakfast'!#REF!*0.9</f>
        <v>#REF!</v>
      </c>
      <c r="C9" s="22" t="e">
        <f>'C завтраками| Bed and breakfast'!#REF!*0.9</f>
        <v>#REF!</v>
      </c>
      <c r="D9" s="33" t="e">
        <f>'C завтраками| Bed and breakfast'!#REF!*0.9</f>
        <v>#REF!</v>
      </c>
      <c r="E9" s="33" t="e">
        <f>'C завтраками| Bed and breakfast'!#REF!*0.9</f>
        <v>#REF!</v>
      </c>
      <c r="F9" s="33" t="e">
        <f>'C завтраками| Bed and breakfast'!#REF!*0.9</f>
        <v>#REF!</v>
      </c>
      <c r="G9" s="33" t="e">
        <f>'C завтраками| Bed and breakfast'!#REF!*0.9</f>
        <v>#REF!</v>
      </c>
      <c r="H9" s="33" t="e">
        <f>'C завтраками| Bed and breakfast'!#REF!*0.9</f>
        <v>#REF!</v>
      </c>
      <c r="I9" s="33" t="e">
        <f>'C завтраками| Bed and breakfast'!#REF!*0.9</f>
        <v>#REF!</v>
      </c>
      <c r="J9"/>
      <c r="K9"/>
      <c r="L9"/>
      <c r="M9"/>
      <c r="N9"/>
      <c r="O9"/>
      <c r="P9"/>
      <c r="Q9"/>
      <c r="R9"/>
      <c r="S9"/>
      <c r="T9"/>
      <c r="U9"/>
      <c r="V9"/>
      <c r="W9"/>
      <c r="X9"/>
      <c r="Y9"/>
      <c r="Z9"/>
      <c r="AA9"/>
      <c r="AB9"/>
      <c r="AC9"/>
      <c r="AD9"/>
      <c r="AE9"/>
      <c r="AF9"/>
      <c r="AG9"/>
      <c r="AH9"/>
      <c r="AI9"/>
    </row>
    <row r="10" spans="1:35" s="35" customFormat="1" ht="10.5" customHeight="1" x14ac:dyDescent="0.2">
      <c r="A10" s="34" t="s">
        <v>21</v>
      </c>
      <c r="B10" s="36"/>
      <c r="C10" s="36"/>
      <c r="D10" s="36"/>
      <c r="E10" s="36"/>
      <c r="F10" s="36"/>
      <c r="G10" s="36"/>
      <c r="H10" s="36"/>
      <c r="I10" s="36"/>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row>
    <row r="11" spans="1:35" s="15" customFormat="1" ht="10.5" customHeight="1" x14ac:dyDescent="0.2">
      <c r="A11" s="22">
        <v>1</v>
      </c>
      <c r="B11" s="22" t="e">
        <f>'C завтраками| Bed and breakfast'!#REF!*0.9</f>
        <v>#REF!</v>
      </c>
      <c r="C11" s="22" t="e">
        <f>'C завтраками| Bed and breakfast'!#REF!*0.9</f>
        <v>#REF!</v>
      </c>
      <c r="D11" s="33" t="e">
        <f>'C завтраками| Bed and breakfast'!#REF!*0.9</f>
        <v>#REF!</v>
      </c>
      <c r="E11" s="33" t="e">
        <f>'C завтраками| Bed and breakfast'!#REF!*0.9</f>
        <v>#REF!</v>
      </c>
      <c r="F11" s="33" t="e">
        <f>'C завтраками| Bed and breakfast'!#REF!*0.9</f>
        <v>#REF!</v>
      </c>
      <c r="G11" s="33" t="e">
        <f>'C завтраками| Bed and breakfast'!#REF!*0.9</f>
        <v>#REF!</v>
      </c>
      <c r="H11" s="33" t="e">
        <f>'C завтраками| Bed and breakfast'!#REF!*0.9</f>
        <v>#REF!</v>
      </c>
      <c r="I11" s="33" t="e">
        <f>'C завтраками| Bed and breakfast'!#REF!*0.9</f>
        <v>#REF!</v>
      </c>
      <c r="J11"/>
      <c r="K11"/>
      <c r="L11"/>
      <c r="M11"/>
      <c r="N11"/>
      <c r="O11"/>
      <c r="P11"/>
      <c r="Q11"/>
      <c r="R11"/>
      <c r="S11"/>
      <c r="T11"/>
      <c r="U11"/>
      <c r="V11"/>
      <c r="W11"/>
      <c r="X11"/>
      <c r="Y11"/>
      <c r="Z11"/>
      <c r="AA11"/>
      <c r="AB11"/>
      <c r="AC11"/>
      <c r="AD11"/>
      <c r="AE11"/>
      <c r="AF11"/>
      <c r="AG11"/>
      <c r="AH11"/>
      <c r="AI11"/>
    </row>
    <row r="12" spans="1:35" s="15" customFormat="1" ht="10.5" customHeight="1" x14ac:dyDescent="0.2">
      <c r="A12" s="22">
        <v>2</v>
      </c>
      <c r="B12" s="22" t="e">
        <f>'C завтраками| Bed and breakfast'!#REF!*0.9</f>
        <v>#REF!</v>
      </c>
      <c r="C12" s="22" t="e">
        <f>'C завтраками| Bed and breakfast'!#REF!*0.9</f>
        <v>#REF!</v>
      </c>
      <c r="D12" s="33" t="e">
        <f>'C завтраками| Bed and breakfast'!#REF!*0.9</f>
        <v>#REF!</v>
      </c>
      <c r="E12" s="33" t="e">
        <f>'C завтраками| Bed and breakfast'!#REF!*0.9</f>
        <v>#REF!</v>
      </c>
      <c r="F12" s="33" t="e">
        <f>'C завтраками| Bed and breakfast'!#REF!*0.9</f>
        <v>#REF!</v>
      </c>
      <c r="G12" s="33" t="e">
        <f>'C завтраками| Bed and breakfast'!#REF!*0.9</f>
        <v>#REF!</v>
      </c>
      <c r="H12" s="33" t="e">
        <f>'C завтраками| Bed and breakfast'!#REF!*0.9</f>
        <v>#REF!</v>
      </c>
      <c r="I12" s="33" t="e">
        <f>'C завтраками| Bed and breakfast'!#REF!*0.9</f>
        <v>#REF!</v>
      </c>
      <c r="J12"/>
      <c r="K12"/>
      <c r="L12"/>
      <c r="M12"/>
      <c r="N12"/>
      <c r="O12"/>
      <c r="P12"/>
      <c r="Q12"/>
      <c r="R12"/>
      <c r="S12"/>
      <c r="T12"/>
      <c r="U12"/>
      <c r="V12"/>
      <c r="W12"/>
      <c r="X12"/>
      <c r="Y12"/>
      <c r="Z12"/>
      <c r="AA12"/>
      <c r="AB12"/>
      <c r="AC12"/>
      <c r="AD12"/>
      <c r="AE12"/>
      <c r="AF12"/>
      <c r="AG12"/>
      <c r="AH12"/>
      <c r="AI12"/>
    </row>
    <row r="13" spans="1:35" s="35" customFormat="1" ht="10.5" customHeight="1" x14ac:dyDescent="0.2">
      <c r="A13" s="34" t="s">
        <v>25</v>
      </c>
      <c r="B13" s="36"/>
      <c r="C13" s="36"/>
      <c r="D13" s="36"/>
      <c r="E13" s="36"/>
      <c r="F13" s="36"/>
      <c r="G13" s="36"/>
      <c r="H13" s="36"/>
      <c r="I13" s="36"/>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row>
    <row r="14" spans="1:35" s="15" customFormat="1" ht="10.5" customHeight="1" x14ac:dyDescent="0.2">
      <c r="A14" s="22" t="s">
        <v>18</v>
      </c>
      <c r="B14" s="22" t="e">
        <f>'C завтраками| Bed and breakfast'!#REF!*0.9</f>
        <v>#REF!</v>
      </c>
      <c r="C14" s="22" t="e">
        <f>'C завтраками| Bed and breakfast'!#REF!*0.9</f>
        <v>#REF!</v>
      </c>
      <c r="D14" s="33" t="e">
        <f>'C завтраками| Bed and breakfast'!#REF!*0.9</f>
        <v>#REF!</v>
      </c>
      <c r="E14" s="33" t="e">
        <f>'C завтраками| Bed and breakfast'!#REF!*0.9</f>
        <v>#REF!</v>
      </c>
      <c r="F14" s="33" t="e">
        <f>'C завтраками| Bed and breakfast'!#REF!*0.9</f>
        <v>#REF!</v>
      </c>
      <c r="G14" s="33" t="e">
        <f>'C завтраками| Bed and breakfast'!#REF!*0.9</f>
        <v>#REF!</v>
      </c>
      <c r="H14" s="33" t="e">
        <f>'C завтраками| Bed and breakfast'!#REF!*0.9</f>
        <v>#REF!</v>
      </c>
      <c r="I14" s="33" t="e">
        <f>'C завтраками| Bed and breakfast'!#REF!*0.9</f>
        <v>#REF!</v>
      </c>
      <c r="J14"/>
      <c r="K14"/>
      <c r="L14"/>
      <c r="M14"/>
      <c r="N14"/>
      <c r="O14"/>
      <c r="P14"/>
      <c r="Q14"/>
      <c r="R14"/>
      <c r="S14"/>
      <c r="T14"/>
      <c r="U14"/>
      <c r="V14"/>
      <c r="W14"/>
      <c r="X14"/>
      <c r="Y14"/>
      <c r="Z14"/>
      <c r="AA14"/>
      <c r="AB14"/>
      <c r="AC14"/>
      <c r="AD14"/>
      <c r="AE14"/>
      <c r="AF14"/>
      <c r="AG14"/>
      <c r="AH14"/>
      <c r="AI14"/>
    </row>
    <row r="15" spans="1:35" s="35" customFormat="1" ht="10.5" customHeight="1" x14ac:dyDescent="0.2">
      <c r="A15" s="34" t="s">
        <v>26</v>
      </c>
      <c r="B15" s="36"/>
      <c r="C15" s="36"/>
      <c r="D15" s="36"/>
      <c r="E15" s="36"/>
      <c r="F15" s="36"/>
      <c r="G15" s="36"/>
      <c r="H15" s="36"/>
      <c r="I15" s="36"/>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1:35" s="15" customFormat="1" ht="10.5" customHeight="1" x14ac:dyDescent="0.2">
      <c r="A16" s="22" t="s">
        <v>7</v>
      </c>
      <c r="B16" s="22" t="e">
        <f>'C завтраками| Bed and breakfast'!#REF!*0.9</f>
        <v>#REF!</v>
      </c>
      <c r="C16" s="22" t="e">
        <f>'C завтраками| Bed and breakfast'!#REF!*0.9</f>
        <v>#REF!</v>
      </c>
      <c r="D16" s="33" t="e">
        <f>'C завтраками| Bed and breakfast'!#REF!*0.9</f>
        <v>#REF!</v>
      </c>
      <c r="E16" s="33" t="e">
        <f>'C завтраками| Bed and breakfast'!#REF!*0.9</f>
        <v>#REF!</v>
      </c>
      <c r="F16" s="33" t="e">
        <f>'C завтраками| Bed and breakfast'!#REF!*0.9</f>
        <v>#REF!</v>
      </c>
      <c r="G16" s="33" t="e">
        <f>'C завтраками| Bed and breakfast'!#REF!*0.9</f>
        <v>#REF!</v>
      </c>
      <c r="H16" s="33" t="e">
        <f>'C завтраками| Bed and breakfast'!#REF!*0.9</f>
        <v>#REF!</v>
      </c>
      <c r="I16" s="33" t="e">
        <f>'C завтраками| Bed and breakfast'!#REF!*0.9</f>
        <v>#REF!</v>
      </c>
      <c r="J16"/>
      <c r="K16"/>
      <c r="L16"/>
      <c r="M16"/>
      <c r="N16"/>
      <c r="O16"/>
      <c r="P16"/>
      <c r="Q16"/>
      <c r="R16"/>
      <c r="S16"/>
      <c r="T16"/>
      <c r="U16"/>
      <c r="V16"/>
      <c r="W16"/>
      <c r="X16"/>
      <c r="Y16"/>
      <c r="Z16"/>
      <c r="AA16"/>
      <c r="AB16"/>
      <c r="AC16"/>
      <c r="AD16"/>
      <c r="AE16"/>
      <c r="AF16"/>
      <c r="AG16"/>
      <c r="AH16"/>
      <c r="AI16"/>
    </row>
    <row r="17" spans="1:35" s="15" customFormat="1" ht="11.25" customHeight="1" x14ac:dyDescent="0.2">
      <c r="A17" s="14"/>
      <c r="B17" s="14"/>
      <c r="C17" s="14"/>
      <c r="D17" s="14"/>
      <c r="E17" s="14"/>
      <c r="J17"/>
      <c r="K17"/>
      <c r="L17"/>
      <c r="M17"/>
      <c r="N17"/>
      <c r="O17"/>
      <c r="P17"/>
      <c r="Q17"/>
      <c r="R17"/>
      <c r="S17"/>
      <c r="T17"/>
      <c r="U17"/>
      <c r="V17"/>
      <c r="W17"/>
      <c r="X17"/>
      <c r="Y17"/>
      <c r="Z17"/>
      <c r="AA17"/>
      <c r="AB17"/>
      <c r="AC17"/>
      <c r="AD17"/>
      <c r="AE17"/>
      <c r="AF17"/>
      <c r="AG17"/>
      <c r="AH17"/>
      <c r="AI17"/>
    </row>
    <row r="18" spans="1:35" ht="11.25" customHeight="1" x14ac:dyDescent="0.2">
      <c r="A18" s="241" t="s">
        <v>19</v>
      </c>
      <c r="B18" s="241"/>
      <c r="C18" s="241"/>
      <c r="D18" s="241"/>
      <c r="E18" s="241"/>
      <c r="F18" s="241"/>
      <c r="G18" s="241"/>
      <c r="H18" s="241"/>
      <c r="I18" s="241"/>
      <c r="J18"/>
      <c r="K18"/>
      <c r="L18"/>
      <c r="M18"/>
      <c r="N18"/>
      <c r="O18"/>
      <c r="P18"/>
      <c r="Q18"/>
      <c r="R18"/>
      <c r="S18"/>
      <c r="T18"/>
      <c r="U18"/>
      <c r="V18"/>
      <c r="W18"/>
      <c r="X18"/>
      <c r="Y18"/>
      <c r="Z18"/>
      <c r="AA18"/>
      <c r="AB18"/>
      <c r="AC18"/>
      <c r="AD18"/>
      <c r="AE18"/>
      <c r="AF18"/>
      <c r="AG18"/>
      <c r="AH18"/>
      <c r="AI18"/>
    </row>
    <row r="19" spans="1:35" s="6" customFormat="1" ht="23.25" customHeight="1" x14ac:dyDescent="0.2">
      <c r="A19" s="11" t="s">
        <v>2</v>
      </c>
      <c r="B19" s="30" t="str">
        <f>B3</f>
        <v>01.03.2020-05.03.2020</v>
      </c>
      <c r="C19" s="30" t="str">
        <f t="shared" ref="C19:I19" si="0">C3</f>
        <v>06.03.2020-08.03.2020</v>
      </c>
      <c r="D19" s="31" t="str">
        <f t="shared" si="0"/>
        <v>09.03.2020-10.03.2020</v>
      </c>
      <c r="E19" s="19">
        <f t="shared" si="0"/>
        <v>43901</v>
      </c>
      <c r="F19" s="31" t="str">
        <f t="shared" si="0"/>
        <v>12.03.2020-14.03.2020</v>
      </c>
      <c r="G19" s="31" t="str">
        <f t="shared" si="0"/>
        <v>15.03.2020-20.03.2020</v>
      </c>
      <c r="H19" s="31" t="str">
        <f t="shared" si="0"/>
        <v>21.03.2020-24.03.2020</v>
      </c>
      <c r="I19" s="31" t="str">
        <f t="shared" si="0"/>
        <v>25.03.2020-31.03.2020</v>
      </c>
      <c r="J19"/>
      <c r="K19"/>
      <c r="L19"/>
      <c r="M19"/>
      <c r="N19"/>
      <c r="O19"/>
      <c r="P19"/>
      <c r="Q19"/>
      <c r="R19"/>
      <c r="S19"/>
      <c r="T19"/>
      <c r="U19"/>
      <c r="V19"/>
      <c r="W19"/>
      <c r="X19"/>
      <c r="Y19"/>
      <c r="Z19"/>
      <c r="AA19"/>
      <c r="AB19"/>
      <c r="AC19"/>
      <c r="AD19"/>
      <c r="AE19"/>
      <c r="AF19"/>
      <c r="AG19"/>
      <c r="AH19"/>
      <c r="AI19"/>
    </row>
    <row r="20" spans="1:35" s="13" customFormat="1" ht="9.75" customHeight="1" x14ac:dyDescent="0.2">
      <c r="A20" s="7" t="s">
        <v>23</v>
      </c>
      <c r="B20" s="37"/>
      <c r="C20" s="37"/>
      <c r="D20" s="37"/>
      <c r="E20" s="37"/>
      <c r="J20"/>
      <c r="K20"/>
      <c r="L20"/>
      <c r="M20"/>
      <c r="N20"/>
      <c r="O20"/>
      <c r="P20"/>
      <c r="Q20"/>
      <c r="R20"/>
      <c r="S20"/>
      <c r="T20"/>
      <c r="U20"/>
      <c r="V20"/>
      <c r="W20"/>
      <c r="X20"/>
      <c r="Y20"/>
      <c r="Z20"/>
      <c r="AA20"/>
      <c r="AB20"/>
      <c r="AC20"/>
      <c r="AD20"/>
      <c r="AE20"/>
      <c r="AF20"/>
      <c r="AG20"/>
      <c r="AH20"/>
      <c r="AI20"/>
    </row>
    <row r="21" spans="1:35" ht="9.75" customHeight="1" x14ac:dyDescent="0.2">
      <c r="A21" s="8">
        <v>1</v>
      </c>
      <c r="B21" s="9" t="e">
        <f>B5*0.85</f>
        <v>#REF!</v>
      </c>
      <c r="C21" s="9" t="e">
        <f t="shared" ref="C21:I21" si="1">C5*0.85</f>
        <v>#REF!</v>
      </c>
      <c r="D21" s="32" t="e">
        <f t="shared" si="1"/>
        <v>#REF!</v>
      </c>
      <c r="E21" s="32" t="e">
        <f t="shared" si="1"/>
        <v>#REF!</v>
      </c>
      <c r="F21" s="32" t="e">
        <f t="shared" si="1"/>
        <v>#REF!</v>
      </c>
      <c r="G21" s="32" t="e">
        <f t="shared" si="1"/>
        <v>#REF!</v>
      </c>
      <c r="H21" s="32" t="e">
        <f t="shared" si="1"/>
        <v>#REF!</v>
      </c>
      <c r="I21" s="32" t="e">
        <f t="shared" si="1"/>
        <v>#REF!</v>
      </c>
      <c r="J21"/>
      <c r="K21"/>
      <c r="L21"/>
      <c r="M21"/>
      <c r="N21"/>
      <c r="O21"/>
      <c r="P21"/>
      <c r="Q21"/>
      <c r="R21"/>
      <c r="S21"/>
      <c r="T21"/>
      <c r="U21"/>
      <c r="V21"/>
      <c r="W21"/>
      <c r="X21"/>
      <c r="Y21"/>
      <c r="Z21"/>
      <c r="AA21"/>
      <c r="AB21"/>
      <c r="AC21"/>
      <c r="AD21"/>
      <c r="AE21"/>
      <c r="AF21"/>
      <c r="AG21"/>
      <c r="AH21"/>
      <c r="AI21"/>
    </row>
    <row r="22" spans="1:35" ht="9.75" customHeight="1" x14ac:dyDescent="0.2">
      <c r="A22" s="8">
        <v>2</v>
      </c>
      <c r="B22" s="9" t="e">
        <f t="shared" ref="B22:I32" si="2">B6*0.85</f>
        <v>#REF!</v>
      </c>
      <c r="C22" s="9" t="e">
        <f t="shared" si="2"/>
        <v>#REF!</v>
      </c>
      <c r="D22" s="32" t="e">
        <f t="shared" si="2"/>
        <v>#REF!</v>
      </c>
      <c r="E22" s="32" t="e">
        <f t="shared" si="2"/>
        <v>#REF!</v>
      </c>
      <c r="F22" s="32" t="e">
        <f t="shared" si="2"/>
        <v>#REF!</v>
      </c>
      <c r="G22" s="32" t="e">
        <f t="shared" si="2"/>
        <v>#REF!</v>
      </c>
      <c r="H22" s="32" t="e">
        <f t="shared" si="2"/>
        <v>#REF!</v>
      </c>
      <c r="I22" s="32" t="e">
        <f t="shared" si="2"/>
        <v>#REF!</v>
      </c>
      <c r="J22"/>
      <c r="K22"/>
      <c r="L22"/>
      <c r="M22"/>
      <c r="N22"/>
      <c r="O22"/>
      <c r="P22"/>
      <c r="Q22"/>
      <c r="R22"/>
      <c r="S22"/>
      <c r="T22"/>
      <c r="U22"/>
      <c r="V22"/>
      <c r="W22"/>
      <c r="X22"/>
      <c r="Y22"/>
      <c r="Z22"/>
      <c r="AA22"/>
      <c r="AB22"/>
      <c r="AC22"/>
      <c r="AD22"/>
      <c r="AE22"/>
      <c r="AF22"/>
      <c r="AG22"/>
      <c r="AH22"/>
      <c r="AI22"/>
    </row>
    <row r="23" spans="1:35" s="13" customFormat="1" ht="9.75" customHeight="1" x14ac:dyDescent="0.2">
      <c r="A23" s="7" t="s">
        <v>3</v>
      </c>
      <c r="B23" s="37"/>
      <c r="C23" s="37"/>
      <c r="D23" s="37"/>
      <c r="E23" s="37"/>
      <c r="F23" s="37"/>
      <c r="G23" s="37"/>
      <c r="H23" s="37"/>
      <c r="I23" s="37"/>
      <c r="J23"/>
      <c r="K23"/>
      <c r="L23"/>
      <c r="M23"/>
      <c r="N23"/>
      <c r="O23"/>
      <c r="P23"/>
      <c r="Q23"/>
      <c r="R23"/>
      <c r="S23"/>
      <c r="T23"/>
      <c r="U23"/>
      <c r="V23"/>
      <c r="W23"/>
      <c r="X23"/>
      <c r="Y23"/>
      <c r="Z23"/>
      <c r="AA23"/>
      <c r="AB23"/>
      <c r="AC23"/>
      <c r="AD23"/>
      <c r="AE23"/>
      <c r="AF23"/>
      <c r="AG23"/>
      <c r="AH23"/>
      <c r="AI23"/>
    </row>
    <row r="24" spans="1:35" ht="9.75" customHeight="1" x14ac:dyDescent="0.2">
      <c r="A24" s="8">
        <v>1</v>
      </c>
      <c r="B24" s="9" t="e">
        <f t="shared" si="2"/>
        <v>#REF!</v>
      </c>
      <c r="C24" s="9" t="e">
        <f t="shared" si="2"/>
        <v>#REF!</v>
      </c>
      <c r="D24" s="32" t="e">
        <f t="shared" si="2"/>
        <v>#REF!</v>
      </c>
      <c r="E24" s="32" t="e">
        <f t="shared" si="2"/>
        <v>#REF!</v>
      </c>
      <c r="F24" s="32" t="e">
        <f t="shared" si="2"/>
        <v>#REF!</v>
      </c>
      <c r="G24" s="32" t="e">
        <f t="shared" si="2"/>
        <v>#REF!</v>
      </c>
      <c r="H24" s="32" t="e">
        <f t="shared" si="2"/>
        <v>#REF!</v>
      </c>
      <c r="I24" s="32" t="e">
        <f t="shared" si="2"/>
        <v>#REF!</v>
      </c>
      <c r="J24"/>
      <c r="K24"/>
      <c r="L24"/>
      <c r="M24"/>
      <c r="N24"/>
      <c r="O24"/>
      <c r="P24"/>
      <c r="Q24"/>
      <c r="R24"/>
      <c r="S24"/>
      <c r="T24"/>
      <c r="U24"/>
      <c r="V24"/>
      <c r="W24"/>
      <c r="X24"/>
      <c r="Y24"/>
      <c r="Z24"/>
      <c r="AA24"/>
      <c r="AB24"/>
      <c r="AC24"/>
      <c r="AD24"/>
      <c r="AE24"/>
      <c r="AF24"/>
      <c r="AG24"/>
      <c r="AH24"/>
      <c r="AI24"/>
    </row>
    <row r="25" spans="1:35" ht="9.75" customHeight="1" x14ac:dyDescent="0.2">
      <c r="A25" s="8">
        <v>2</v>
      </c>
      <c r="B25" s="9" t="e">
        <f t="shared" si="2"/>
        <v>#REF!</v>
      </c>
      <c r="C25" s="9" t="e">
        <f t="shared" si="2"/>
        <v>#REF!</v>
      </c>
      <c r="D25" s="32" t="e">
        <f t="shared" si="2"/>
        <v>#REF!</v>
      </c>
      <c r="E25" s="32" t="e">
        <f t="shared" si="2"/>
        <v>#REF!</v>
      </c>
      <c r="F25" s="32" t="e">
        <f t="shared" si="2"/>
        <v>#REF!</v>
      </c>
      <c r="G25" s="32" t="e">
        <f t="shared" si="2"/>
        <v>#REF!</v>
      </c>
      <c r="H25" s="32" t="e">
        <f t="shared" si="2"/>
        <v>#REF!</v>
      </c>
      <c r="I25" s="32" t="e">
        <f t="shared" si="2"/>
        <v>#REF!</v>
      </c>
      <c r="J25"/>
      <c r="K25"/>
      <c r="L25"/>
      <c r="M25"/>
      <c r="N25"/>
      <c r="O25"/>
      <c r="P25"/>
      <c r="Q25"/>
      <c r="R25"/>
      <c r="S25"/>
      <c r="T25"/>
      <c r="U25"/>
      <c r="V25"/>
      <c r="W25"/>
      <c r="X25"/>
      <c r="Y25"/>
      <c r="Z25"/>
      <c r="AA25"/>
      <c r="AB25"/>
      <c r="AC25"/>
      <c r="AD25"/>
      <c r="AE25"/>
      <c r="AF25"/>
      <c r="AG25"/>
      <c r="AH25"/>
      <c r="AI25"/>
    </row>
    <row r="26" spans="1:35" s="13" customFormat="1" ht="9.75" customHeight="1" x14ac:dyDescent="0.2">
      <c r="A26" s="7" t="s">
        <v>0</v>
      </c>
      <c r="B26" s="37"/>
      <c r="C26" s="37"/>
      <c r="D26" s="37"/>
      <c r="E26" s="37"/>
      <c r="F26" s="37"/>
      <c r="G26" s="37"/>
      <c r="H26" s="37"/>
      <c r="I26" s="37"/>
      <c r="J26"/>
      <c r="K26"/>
      <c r="L26"/>
      <c r="M26"/>
      <c r="N26"/>
      <c r="O26"/>
      <c r="P26"/>
      <c r="Q26"/>
      <c r="R26"/>
      <c r="S26"/>
      <c r="T26"/>
      <c r="U26"/>
      <c r="V26"/>
      <c r="W26"/>
      <c r="X26"/>
      <c r="Y26"/>
      <c r="Z26"/>
      <c r="AA26"/>
      <c r="AB26"/>
      <c r="AC26"/>
      <c r="AD26"/>
      <c r="AE26"/>
      <c r="AF26"/>
      <c r="AG26"/>
      <c r="AH26"/>
      <c r="AI26"/>
    </row>
    <row r="27" spans="1:35" ht="9.75" customHeight="1" x14ac:dyDescent="0.2">
      <c r="A27" s="8">
        <v>1</v>
      </c>
      <c r="B27" s="9" t="e">
        <f t="shared" si="2"/>
        <v>#REF!</v>
      </c>
      <c r="C27" s="9" t="e">
        <f t="shared" si="2"/>
        <v>#REF!</v>
      </c>
      <c r="D27" s="32" t="e">
        <f t="shared" si="2"/>
        <v>#REF!</v>
      </c>
      <c r="E27" s="32" t="e">
        <f t="shared" si="2"/>
        <v>#REF!</v>
      </c>
      <c r="F27" s="32" t="e">
        <f t="shared" si="2"/>
        <v>#REF!</v>
      </c>
      <c r="G27" s="32" t="e">
        <f t="shared" si="2"/>
        <v>#REF!</v>
      </c>
      <c r="H27" s="32" t="e">
        <f t="shared" si="2"/>
        <v>#REF!</v>
      </c>
      <c r="I27" s="32" t="e">
        <f t="shared" si="2"/>
        <v>#REF!</v>
      </c>
      <c r="J27"/>
      <c r="K27"/>
      <c r="L27"/>
      <c r="M27"/>
      <c r="N27"/>
      <c r="O27"/>
      <c r="P27"/>
      <c r="Q27"/>
      <c r="R27"/>
      <c r="S27"/>
      <c r="T27"/>
      <c r="U27"/>
      <c r="V27"/>
      <c r="W27"/>
      <c r="X27"/>
      <c r="Y27"/>
      <c r="Z27"/>
      <c r="AA27"/>
      <c r="AB27"/>
      <c r="AC27"/>
      <c r="AD27"/>
      <c r="AE27"/>
      <c r="AF27"/>
      <c r="AG27"/>
      <c r="AH27"/>
      <c r="AI27"/>
    </row>
    <row r="28" spans="1:35" ht="9.75" customHeight="1" x14ac:dyDescent="0.2">
      <c r="A28" s="8">
        <v>2</v>
      </c>
      <c r="B28" s="9" t="e">
        <f t="shared" si="2"/>
        <v>#REF!</v>
      </c>
      <c r="C28" s="9" t="e">
        <f t="shared" si="2"/>
        <v>#REF!</v>
      </c>
      <c r="D28" s="32" t="e">
        <f t="shared" si="2"/>
        <v>#REF!</v>
      </c>
      <c r="E28" s="32" t="e">
        <f t="shared" si="2"/>
        <v>#REF!</v>
      </c>
      <c r="F28" s="32" t="e">
        <f t="shared" si="2"/>
        <v>#REF!</v>
      </c>
      <c r="G28" s="32" t="e">
        <f t="shared" si="2"/>
        <v>#REF!</v>
      </c>
      <c r="H28" s="32" t="e">
        <f t="shared" si="2"/>
        <v>#REF!</v>
      </c>
      <c r="I28" s="32" t="e">
        <f t="shared" si="2"/>
        <v>#REF!</v>
      </c>
      <c r="J28"/>
      <c r="K28"/>
      <c r="L28"/>
      <c r="M28"/>
      <c r="N28"/>
      <c r="O28"/>
      <c r="P28"/>
      <c r="Q28"/>
      <c r="R28"/>
      <c r="S28"/>
      <c r="T28"/>
      <c r="U28"/>
      <c r="V28"/>
      <c r="W28"/>
      <c r="X28"/>
      <c r="Y28"/>
      <c r="Z28"/>
      <c r="AA28"/>
      <c r="AB28"/>
      <c r="AC28"/>
      <c r="AD28"/>
      <c r="AE28"/>
      <c r="AF28"/>
      <c r="AG28"/>
      <c r="AH28"/>
      <c r="AI28"/>
    </row>
    <row r="29" spans="1:35" s="13" customFormat="1" ht="9.75" customHeight="1" x14ac:dyDescent="0.2">
      <c r="A29" s="7" t="s">
        <v>5</v>
      </c>
      <c r="B29" s="37"/>
      <c r="C29" s="37"/>
      <c r="D29" s="37"/>
      <c r="E29" s="37"/>
      <c r="F29" s="37"/>
      <c r="G29" s="37"/>
      <c r="H29" s="37"/>
      <c r="I29" s="37"/>
      <c r="J29"/>
      <c r="K29"/>
      <c r="L29"/>
      <c r="M29"/>
      <c r="N29"/>
      <c r="O29"/>
      <c r="P29"/>
      <c r="Q29"/>
      <c r="R29"/>
      <c r="S29"/>
      <c r="T29"/>
      <c r="U29"/>
      <c r="V29"/>
      <c r="W29"/>
      <c r="X29"/>
      <c r="Y29"/>
      <c r="Z29"/>
      <c r="AA29"/>
      <c r="AB29"/>
      <c r="AC29"/>
      <c r="AD29"/>
      <c r="AE29"/>
      <c r="AF29"/>
      <c r="AG29"/>
      <c r="AH29"/>
      <c r="AI29"/>
    </row>
    <row r="30" spans="1:35" ht="9.75" customHeight="1" x14ac:dyDescent="0.2">
      <c r="A30" s="20" t="s">
        <v>18</v>
      </c>
      <c r="B30" s="9" t="e">
        <f t="shared" si="2"/>
        <v>#REF!</v>
      </c>
      <c r="C30" s="9" t="e">
        <f t="shared" si="2"/>
        <v>#REF!</v>
      </c>
      <c r="D30" s="32" t="e">
        <f t="shared" si="2"/>
        <v>#REF!</v>
      </c>
      <c r="E30" s="32" t="e">
        <f t="shared" si="2"/>
        <v>#REF!</v>
      </c>
      <c r="F30" s="32" t="e">
        <f t="shared" si="2"/>
        <v>#REF!</v>
      </c>
      <c r="G30" s="32" t="e">
        <f t="shared" si="2"/>
        <v>#REF!</v>
      </c>
      <c r="H30" s="32" t="e">
        <f t="shared" si="2"/>
        <v>#REF!</v>
      </c>
      <c r="I30" s="32" t="e">
        <f t="shared" si="2"/>
        <v>#REF!</v>
      </c>
      <c r="J30"/>
      <c r="K30"/>
      <c r="L30"/>
      <c r="M30"/>
      <c r="N30"/>
      <c r="O30"/>
      <c r="P30"/>
      <c r="Q30"/>
      <c r="R30"/>
      <c r="S30"/>
      <c r="T30"/>
      <c r="U30"/>
      <c r="V30"/>
      <c r="W30"/>
      <c r="X30"/>
      <c r="Y30"/>
      <c r="Z30"/>
      <c r="AA30"/>
      <c r="AB30"/>
      <c r="AC30"/>
      <c r="AD30"/>
      <c r="AE30"/>
      <c r="AF30"/>
      <c r="AG30"/>
      <c r="AH30"/>
      <c r="AI30"/>
    </row>
    <row r="31" spans="1:35" s="13" customFormat="1" ht="9.75" customHeight="1" x14ac:dyDescent="0.2">
      <c r="A31" s="7" t="s">
        <v>1</v>
      </c>
      <c r="B31" s="37"/>
      <c r="C31" s="37"/>
      <c r="D31" s="37"/>
      <c r="E31" s="37"/>
      <c r="F31" s="37"/>
      <c r="G31" s="37"/>
      <c r="H31" s="37"/>
      <c r="I31" s="37"/>
      <c r="J31"/>
      <c r="K31"/>
      <c r="L31"/>
      <c r="M31"/>
      <c r="N31"/>
      <c r="O31"/>
      <c r="P31"/>
      <c r="Q31"/>
      <c r="R31"/>
      <c r="S31"/>
      <c r="T31"/>
      <c r="U31"/>
      <c r="V31"/>
      <c r="W31"/>
      <c r="X31"/>
      <c r="Y31"/>
      <c r="Z31"/>
      <c r="AA31"/>
      <c r="AB31"/>
      <c r="AC31"/>
      <c r="AD31"/>
      <c r="AE31"/>
      <c r="AF31"/>
      <c r="AG31"/>
      <c r="AH31"/>
      <c r="AI31"/>
    </row>
    <row r="32" spans="1:35" ht="9.75" customHeight="1" x14ac:dyDescent="0.2">
      <c r="A32" s="20" t="s">
        <v>17</v>
      </c>
      <c r="B32" s="9" t="e">
        <f t="shared" si="2"/>
        <v>#REF!</v>
      </c>
      <c r="C32" s="9" t="e">
        <f t="shared" si="2"/>
        <v>#REF!</v>
      </c>
      <c r="D32" s="32" t="e">
        <f t="shared" si="2"/>
        <v>#REF!</v>
      </c>
      <c r="E32" s="32" t="e">
        <f t="shared" si="2"/>
        <v>#REF!</v>
      </c>
      <c r="F32" s="32" t="e">
        <f t="shared" si="2"/>
        <v>#REF!</v>
      </c>
      <c r="G32" s="32" t="e">
        <f t="shared" si="2"/>
        <v>#REF!</v>
      </c>
      <c r="H32" s="32" t="e">
        <f t="shared" si="2"/>
        <v>#REF!</v>
      </c>
      <c r="I32" s="32" t="e">
        <f t="shared" si="2"/>
        <v>#REF!</v>
      </c>
      <c r="J32"/>
      <c r="K32"/>
      <c r="L32"/>
      <c r="M32"/>
      <c r="N32"/>
      <c r="O32"/>
      <c r="P32"/>
      <c r="Q32"/>
      <c r="R32"/>
      <c r="S32"/>
      <c r="T32"/>
      <c r="U32"/>
      <c r="V32"/>
      <c r="W32"/>
      <c r="X32"/>
      <c r="Y32"/>
      <c r="Z32"/>
      <c r="AA32"/>
      <c r="AB32"/>
      <c r="AC32"/>
      <c r="AD32"/>
      <c r="AE32"/>
      <c r="AF32"/>
      <c r="AG32"/>
      <c r="AH32"/>
      <c r="AI32"/>
    </row>
    <row r="33" spans="1:11" x14ac:dyDescent="0.2">
      <c r="A33" s="10"/>
      <c r="B33" s="10"/>
      <c r="C33" s="10"/>
      <c r="D33" s="10"/>
      <c r="E33" s="10"/>
    </row>
    <row r="34" spans="1:11" ht="12" x14ac:dyDescent="0.2">
      <c r="A34" s="242" t="s">
        <v>8</v>
      </c>
      <c r="B34" s="242"/>
      <c r="C34" s="242"/>
      <c r="D34" s="242"/>
      <c r="E34" s="242"/>
      <c r="F34" s="242"/>
      <c r="G34" s="242"/>
      <c r="H34" s="242"/>
      <c r="I34" s="242"/>
      <c r="J34" s="242"/>
    </row>
    <row r="35" spans="1:11" ht="12" x14ac:dyDescent="0.2">
      <c r="A35" s="235" t="s">
        <v>9</v>
      </c>
      <c r="B35" s="235"/>
      <c r="C35" s="235"/>
      <c r="D35" s="235"/>
      <c r="E35" s="235"/>
      <c r="F35" s="235"/>
      <c r="G35" s="235"/>
      <c r="H35" s="235"/>
      <c r="I35" s="235"/>
      <c r="J35" s="235"/>
    </row>
    <row r="36" spans="1:11" ht="12" x14ac:dyDescent="0.2">
      <c r="A36" s="235" t="s">
        <v>10</v>
      </c>
      <c r="B36" s="235"/>
      <c r="C36" s="235"/>
      <c r="D36" s="235"/>
      <c r="E36" s="235"/>
      <c r="F36" s="235"/>
      <c r="G36" s="235"/>
      <c r="H36" s="235"/>
      <c r="I36" s="235"/>
      <c r="J36" s="235"/>
    </row>
    <row r="37" spans="1:11" ht="12" x14ac:dyDescent="0.2">
      <c r="A37" s="235" t="s">
        <v>11</v>
      </c>
      <c r="B37" s="235"/>
      <c r="C37" s="235"/>
      <c r="D37" s="235"/>
      <c r="E37" s="235"/>
      <c r="F37" s="235"/>
      <c r="G37" s="235"/>
      <c r="H37" s="235"/>
      <c r="I37" s="235"/>
      <c r="J37" s="235"/>
    </row>
    <row r="38" spans="1:11" ht="12.75" customHeight="1" x14ac:dyDescent="0.2">
      <c r="A38" s="239" t="s">
        <v>12</v>
      </c>
      <c r="B38" s="239"/>
      <c r="C38" s="239"/>
      <c r="D38" s="239"/>
      <c r="E38" s="239"/>
      <c r="F38" s="239"/>
      <c r="G38" s="239"/>
      <c r="H38" s="239"/>
      <c r="I38" s="239"/>
      <c r="J38" s="239"/>
    </row>
    <row r="39" spans="1:11" ht="12" x14ac:dyDescent="0.2">
      <c r="A39" s="235" t="s">
        <v>13</v>
      </c>
      <c r="B39" s="235"/>
      <c r="C39" s="235"/>
      <c r="D39" s="235"/>
      <c r="E39" s="235"/>
      <c r="F39" s="235"/>
      <c r="G39" s="235"/>
      <c r="H39" s="235"/>
      <c r="I39" s="235"/>
      <c r="J39" s="235"/>
    </row>
    <row r="40" spans="1:11" ht="12" x14ac:dyDescent="0.2">
      <c r="A40" s="238" t="s">
        <v>14</v>
      </c>
      <c r="B40" s="238"/>
      <c r="C40" s="238"/>
      <c r="D40" s="238"/>
      <c r="E40" s="238"/>
      <c r="F40" s="238"/>
      <c r="G40" s="238"/>
      <c r="H40" s="238"/>
      <c r="I40" s="238"/>
      <c r="J40" s="238"/>
    </row>
    <row r="41" spans="1:11" ht="12" x14ac:dyDescent="0.2">
      <c r="A41" s="235" t="s">
        <v>15</v>
      </c>
      <c r="B41" s="235"/>
      <c r="C41" s="235"/>
      <c r="D41" s="235"/>
      <c r="E41" s="235"/>
      <c r="F41" s="235"/>
      <c r="G41" s="235"/>
      <c r="H41" s="235"/>
      <c r="I41" s="235"/>
      <c r="J41" s="235"/>
    </row>
    <row r="42" spans="1:11" ht="12" x14ac:dyDescent="0.2">
      <c r="A42" s="235" t="s">
        <v>16</v>
      </c>
      <c r="B42" s="235"/>
      <c r="C42" s="235"/>
      <c r="D42" s="235"/>
      <c r="E42" s="235"/>
      <c r="F42" s="235"/>
      <c r="G42" s="235"/>
      <c r="H42" s="235"/>
      <c r="I42" s="235"/>
      <c r="J42" s="235"/>
      <c r="K42" s="23"/>
    </row>
  </sheetData>
  <mergeCells count="12">
    <mergeCell ref="A42:J42"/>
    <mergeCell ref="A1:E1"/>
    <mergeCell ref="A41:J41"/>
    <mergeCell ref="A40:J40"/>
    <mergeCell ref="A39:J39"/>
    <mergeCell ref="A38:J38"/>
    <mergeCell ref="A2:I2"/>
    <mergeCell ref="A18:I18"/>
    <mergeCell ref="A37:J37"/>
    <mergeCell ref="A36:J36"/>
    <mergeCell ref="A35:J35"/>
    <mergeCell ref="A34:J34"/>
  </mergeCell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Лист28"/>
  <dimension ref="A1:P62"/>
  <sheetViews>
    <sheetView zoomScale="85" zoomScaleNormal="85" workbookViewId="0">
      <selection activeCell="J16" sqref="J16"/>
    </sheetView>
  </sheetViews>
  <sheetFormatPr defaultRowHeight="12.75" x14ac:dyDescent="0.2"/>
  <cols>
    <col min="1" max="1" width="26.42578125" customWidth="1"/>
    <col min="2" max="3" width="9.5703125" customWidth="1"/>
    <col min="12" max="12" width="4.140625" customWidth="1"/>
    <col min="13" max="13" width="4" hidden="1" customWidth="1"/>
    <col min="14" max="16" width="9.140625" hidden="1" customWidth="1"/>
  </cols>
  <sheetData>
    <row r="1" spans="1:10" x14ac:dyDescent="0.2">
      <c r="A1" s="245" t="s">
        <v>22</v>
      </c>
      <c r="B1" s="245"/>
      <c r="C1" s="245"/>
    </row>
    <row r="2" spans="1:10" ht="11.25" customHeight="1" x14ac:dyDescent="0.2">
      <c r="A2" s="246" t="s">
        <v>24</v>
      </c>
      <c r="B2" s="246"/>
      <c r="C2" s="246"/>
      <c r="D2" s="246"/>
      <c r="E2" s="246"/>
      <c r="F2" s="246"/>
      <c r="G2" s="246"/>
      <c r="H2" s="246"/>
      <c r="I2" s="246"/>
    </row>
    <row r="3" spans="1:10" ht="26.25" customHeight="1" x14ac:dyDescent="0.2">
      <c r="A3" s="11" t="s">
        <v>2</v>
      </c>
      <c r="B3" s="18" t="s">
        <v>6</v>
      </c>
      <c r="C3" s="18" t="s">
        <v>4</v>
      </c>
      <c r="D3" s="19" t="s">
        <v>29</v>
      </c>
      <c r="E3" s="19">
        <v>43901</v>
      </c>
      <c r="F3" s="19" t="s">
        <v>30</v>
      </c>
      <c r="G3" s="19" t="s">
        <v>31</v>
      </c>
      <c r="H3" s="19" t="s">
        <v>32</v>
      </c>
      <c r="I3" s="19" t="s">
        <v>33</v>
      </c>
      <c r="J3" s="19" t="s">
        <v>63</v>
      </c>
    </row>
    <row r="4" spans="1:10" s="17" customFormat="1" ht="11.25" customHeight="1" x14ac:dyDescent="0.2">
      <c r="A4" s="34" t="s">
        <v>28</v>
      </c>
      <c r="B4" s="34"/>
      <c r="C4" s="34"/>
      <c r="D4" s="34"/>
      <c r="E4" s="34"/>
      <c r="F4" s="35"/>
      <c r="G4" s="35"/>
      <c r="H4" s="35"/>
      <c r="I4" s="35"/>
    </row>
    <row r="5" spans="1:10" ht="11.25" customHeight="1" x14ac:dyDescent="0.2">
      <c r="A5" s="22">
        <v>1</v>
      </c>
      <c r="B5" s="22" t="e">
        <f>B6</f>
        <v>#REF!</v>
      </c>
      <c r="C5" s="22" t="e">
        <f t="shared" ref="C5:J5" si="0">C6</f>
        <v>#REF!</v>
      </c>
      <c r="D5" s="33" t="e">
        <f t="shared" si="0"/>
        <v>#REF!</v>
      </c>
      <c r="E5" s="33" t="e">
        <f t="shared" si="0"/>
        <v>#REF!</v>
      </c>
      <c r="F5" s="33" t="e">
        <f t="shared" si="0"/>
        <v>#REF!</v>
      </c>
      <c r="G5" s="33" t="e">
        <f t="shared" si="0"/>
        <v>#REF!</v>
      </c>
      <c r="H5" s="33" t="e">
        <f t="shared" si="0"/>
        <v>#REF!</v>
      </c>
      <c r="I5" s="33" t="e">
        <f t="shared" si="0"/>
        <v>#REF!</v>
      </c>
      <c r="J5" s="33" t="e">
        <f t="shared" si="0"/>
        <v>#REF!</v>
      </c>
    </row>
    <row r="6" spans="1:10" ht="11.25" customHeight="1" x14ac:dyDescent="0.2">
      <c r="A6" s="22">
        <v>2</v>
      </c>
      <c r="B6" s="22" t="e">
        <f>'C завтраками| Bed and breakfast'!#REF!*0.9</f>
        <v>#REF!</v>
      </c>
      <c r="C6" s="22" t="e">
        <f>'C завтраками| Bed and breakfast'!#REF!*0.9</f>
        <v>#REF!</v>
      </c>
      <c r="D6" s="33" t="e">
        <f>'C завтраками| Bed and breakfast'!#REF!*0.9</f>
        <v>#REF!</v>
      </c>
      <c r="E6" s="33" t="e">
        <f>'C завтраками| Bed and breakfast'!#REF!*0.9</f>
        <v>#REF!</v>
      </c>
      <c r="F6" s="33" t="e">
        <f>'C завтраками| Bed and breakfast'!#REF!*0.9</f>
        <v>#REF!</v>
      </c>
      <c r="G6" s="33" t="e">
        <f>'C завтраками| Bed and breakfast'!#REF!*0.9</f>
        <v>#REF!</v>
      </c>
      <c r="H6" s="33" t="e">
        <f>'C завтраками| Bed and breakfast'!#REF!*0.9</f>
        <v>#REF!</v>
      </c>
      <c r="I6" s="33" t="e">
        <f>'C завтраками| Bed and breakfast'!#REF!*0.9</f>
        <v>#REF!</v>
      </c>
      <c r="J6" s="33" t="e">
        <f>'C завтраками| Bed and breakfast'!#REF!*0.9</f>
        <v>#REF!</v>
      </c>
    </row>
    <row r="7" spans="1:10" s="17" customFormat="1" ht="11.25" customHeight="1" x14ac:dyDescent="0.2">
      <c r="A7" s="34" t="s">
        <v>3</v>
      </c>
      <c r="B7" s="36"/>
      <c r="C7" s="36"/>
      <c r="D7" s="36"/>
      <c r="E7" s="36"/>
      <c r="F7" s="36"/>
      <c r="G7" s="36"/>
      <c r="H7" s="36"/>
      <c r="I7" s="36"/>
      <c r="J7" s="36"/>
    </row>
    <row r="8" spans="1:10" ht="11.25" customHeight="1" x14ac:dyDescent="0.2">
      <c r="A8" s="22">
        <v>1</v>
      </c>
      <c r="B8" s="22" t="e">
        <f>B9</f>
        <v>#REF!</v>
      </c>
      <c r="C8" s="22" t="e">
        <f t="shared" ref="C8:J8" si="1">C9</f>
        <v>#REF!</v>
      </c>
      <c r="D8" s="33" t="e">
        <f t="shared" si="1"/>
        <v>#REF!</v>
      </c>
      <c r="E8" s="33" t="e">
        <f t="shared" si="1"/>
        <v>#REF!</v>
      </c>
      <c r="F8" s="33" t="e">
        <f t="shared" si="1"/>
        <v>#REF!</v>
      </c>
      <c r="G8" s="33" t="e">
        <f t="shared" si="1"/>
        <v>#REF!</v>
      </c>
      <c r="H8" s="33" t="e">
        <f t="shared" si="1"/>
        <v>#REF!</v>
      </c>
      <c r="I8" s="33" t="e">
        <f t="shared" si="1"/>
        <v>#REF!</v>
      </c>
      <c r="J8" s="33" t="e">
        <f t="shared" si="1"/>
        <v>#REF!</v>
      </c>
    </row>
    <row r="9" spans="1:10" ht="11.25" customHeight="1" x14ac:dyDescent="0.2">
      <c r="A9" s="22">
        <v>2</v>
      </c>
      <c r="B9" s="22" t="e">
        <f>'C завтраками| Bed and breakfast'!#REF!*0.9</f>
        <v>#REF!</v>
      </c>
      <c r="C9" s="22" t="e">
        <f>'C завтраками| Bed and breakfast'!#REF!*0.9</f>
        <v>#REF!</v>
      </c>
      <c r="D9" s="33" t="e">
        <f>'C завтраками| Bed and breakfast'!#REF!*0.9</f>
        <v>#REF!</v>
      </c>
      <c r="E9" s="33" t="e">
        <f>'C завтраками| Bed and breakfast'!#REF!*0.9</f>
        <v>#REF!</v>
      </c>
      <c r="F9" s="33" t="e">
        <f>'C завтраками| Bed and breakfast'!#REF!*0.9</f>
        <v>#REF!</v>
      </c>
      <c r="G9" s="33" t="e">
        <f>'C завтраками| Bed and breakfast'!#REF!*0.9</f>
        <v>#REF!</v>
      </c>
      <c r="H9" s="33" t="e">
        <f>'C завтраками| Bed and breakfast'!#REF!*0.9</f>
        <v>#REF!</v>
      </c>
      <c r="I9" s="33" t="e">
        <f>'C завтраками| Bed and breakfast'!#REF!*0.9</f>
        <v>#REF!</v>
      </c>
      <c r="J9" s="33" t="e">
        <f>'C завтраками| Bed and breakfast'!#REF!*0.9</f>
        <v>#REF!</v>
      </c>
    </row>
    <row r="10" spans="1:10" s="17" customFormat="1" ht="11.25" customHeight="1" x14ac:dyDescent="0.2">
      <c r="A10" s="34" t="s">
        <v>21</v>
      </c>
      <c r="B10" s="36"/>
      <c r="C10" s="36"/>
      <c r="D10" s="36"/>
      <c r="E10" s="36"/>
      <c r="F10" s="36"/>
      <c r="G10" s="36"/>
      <c r="H10" s="36"/>
      <c r="I10" s="36"/>
      <c r="J10" s="36"/>
    </row>
    <row r="11" spans="1:10" ht="11.25" customHeight="1" x14ac:dyDescent="0.2">
      <c r="A11" s="22">
        <v>1</v>
      </c>
      <c r="B11" s="22" t="e">
        <f>B12</f>
        <v>#REF!</v>
      </c>
      <c r="C11" s="22" t="e">
        <f t="shared" ref="C11:J11" si="2">C12</f>
        <v>#REF!</v>
      </c>
      <c r="D11" s="33" t="e">
        <f t="shared" si="2"/>
        <v>#REF!</v>
      </c>
      <c r="E11" s="33" t="e">
        <f t="shared" si="2"/>
        <v>#REF!</v>
      </c>
      <c r="F11" s="33" t="e">
        <f t="shared" si="2"/>
        <v>#REF!</v>
      </c>
      <c r="G11" s="33" t="e">
        <f t="shared" si="2"/>
        <v>#REF!</v>
      </c>
      <c r="H11" s="33" t="e">
        <f t="shared" si="2"/>
        <v>#REF!</v>
      </c>
      <c r="I11" s="33" t="e">
        <f t="shared" si="2"/>
        <v>#REF!</v>
      </c>
      <c r="J11" s="33" t="e">
        <f t="shared" si="2"/>
        <v>#REF!</v>
      </c>
    </row>
    <row r="12" spans="1:10" ht="11.25" customHeight="1" x14ac:dyDescent="0.2">
      <c r="A12" s="22">
        <v>2</v>
      </c>
      <c r="B12" s="22" t="e">
        <f>'C завтраками| Bed and breakfast'!#REF!*0.9</f>
        <v>#REF!</v>
      </c>
      <c r="C12" s="22" t="e">
        <f>'C завтраками| Bed and breakfast'!#REF!*0.9</f>
        <v>#REF!</v>
      </c>
      <c r="D12" s="33" t="e">
        <f>'C завтраками| Bed and breakfast'!#REF!*0.9</f>
        <v>#REF!</v>
      </c>
      <c r="E12" s="33" t="e">
        <f>'C завтраками| Bed and breakfast'!#REF!*0.9</f>
        <v>#REF!</v>
      </c>
      <c r="F12" s="33" t="e">
        <f>'C завтраками| Bed and breakfast'!#REF!*0.9</f>
        <v>#REF!</v>
      </c>
      <c r="G12" s="33" t="e">
        <f>'C завтраками| Bed and breakfast'!#REF!*0.9</f>
        <v>#REF!</v>
      </c>
      <c r="H12" s="33" t="e">
        <f>'C завтраками| Bed and breakfast'!#REF!*0.9</f>
        <v>#REF!</v>
      </c>
      <c r="I12" s="33" t="e">
        <f>'C завтраками| Bed and breakfast'!#REF!*0.9</f>
        <v>#REF!</v>
      </c>
      <c r="J12" s="33" t="e">
        <f>'C завтраками| Bed and breakfast'!#REF!*0.9</f>
        <v>#REF!</v>
      </c>
    </row>
    <row r="13" spans="1:10" x14ac:dyDescent="0.2">
      <c r="A13" s="14"/>
      <c r="B13" s="14"/>
      <c r="C13" s="14"/>
      <c r="D13" s="14"/>
      <c r="E13" s="14"/>
      <c r="F13" s="15"/>
      <c r="G13" s="15"/>
      <c r="H13" s="15"/>
      <c r="I13" s="15"/>
    </row>
    <row r="14" spans="1:10" ht="11.25" customHeight="1" x14ac:dyDescent="0.2">
      <c r="A14" s="241" t="s">
        <v>19</v>
      </c>
      <c r="B14" s="241"/>
      <c r="C14" s="241"/>
      <c r="D14" s="241"/>
      <c r="E14" s="241"/>
      <c r="F14" s="241"/>
      <c r="G14" s="241"/>
      <c r="H14" s="241"/>
      <c r="I14" s="241"/>
    </row>
    <row r="15" spans="1:10" ht="23.25" customHeight="1" x14ac:dyDescent="0.2">
      <c r="A15" s="11" t="s">
        <v>2</v>
      </c>
      <c r="B15" s="30" t="str">
        <f>B3</f>
        <v>01.03.2020-05.03.2020</v>
      </c>
      <c r="C15" s="30" t="str">
        <f>C3</f>
        <v>06.03.2020-08.03.2020</v>
      </c>
      <c r="D15" s="19" t="s">
        <v>29</v>
      </c>
      <c r="E15" s="19">
        <v>43901</v>
      </c>
      <c r="F15" s="19" t="s">
        <v>30</v>
      </c>
      <c r="G15" s="19" t="s">
        <v>31</v>
      </c>
      <c r="H15" s="19" t="s">
        <v>32</v>
      </c>
      <c r="I15" s="19" t="s">
        <v>33</v>
      </c>
      <c r="J15" s="19" t="str">
        <f>J3</f>
        <v>01.04.2020-16.04.2020</v>
      </c>
    </row>
    <row r="16" spans="1:10" s="17" customFormat="1" ht="11.25" customHeight="1" x14ac:dyDescent="0.2">
      <c r="A16" s="7" t="s">
        <v>23</v>
      </c>
      <c r="B16" s="37"/>
      <c r="C16" s="37"/>
      <c r="D16" s="37"/>
      <c r="E16" s="37"/>
      <c r="F16" s="13"/>
      <c r="G16" s="13"/>
      <c r="H16" s="13"/>
      <c r="I16" s="13"/>
    </row>
    <row r="17" spans="1:10" ht="11.25" customHeight="1" x14ac:dyDescent="0.2">
      <c r="A17" s="8">
        <v>1</v>
      </c>
      <c r="B17" s="9" t="e">
        <f t="shared" ref="B17:D18" si="3">B5*0.85</f>
        <v>#REF!</v>
      </c>
      <c r="C17" s="9" t="e">
        <f t="shared" si="3"/>
        <v>#REF!</v>
      </c>
      <c r="D17" s="32" t="e">
        <f t="shared" si="3"/>
        <v>#REF!</v>
      </c>
      <c r="E17" s="32" t="e">
        <f t="shared" ref="E17:J17" si="4">E5*0.85</f>
        <v>#REF!</v>
      </c>
      <c r="F17" s="32" t="e">
        <f t="shared" si="4"/>
        <v>#REF!</v>
      </c>
      <c r="G17" s="32" t="e">
        <f t="shared" si="4"/>
        <v>#REF!</v>
      </c>
      <c r="H17" s="32" t="e">
        <f t="shared" si="4"/>
        <v>#REF!</v>
      </c>
      <c r="I17" s="32" t="e">
        <f t="shared" si="4"/>
        <v>#REF!</v>
      </c>
      <c r="J17" s="32" t="e">
        <f t="shared" si="4"/>
        <v>#REF!</v>
      </c>
    </row>
    <row r="18" spans="1:10" ht="11.25" customHeight="1" x14ac:dyDescent="0.2">
      <c r="A18" s="8">
        <v>2</v>
      </c>
      <c r="B18" s="9" t="e">
        <f t="shared" si="3"/>
        <v>#REF!</v>
      </c>
      <c r="C18" s="9" t="e">
        <f t="shared" si="3"/>
        <v>#REF!</v>
      </c>
      <c r="D18" s="32" t="e">
        <f t="shared" si="3"/>
        <v>#REF!</v>
      </c>
      <c r="E18" s="32" t="e">
        <f t="shared" ref="E18:J18" si="5">E6*0.85</f>
        <v>#REF!</v>
      </c>
      <c r="F18" s="32" t="e">
        <f t="shared" si="5"/>
        <v>#REF!</v>
      </c>
      <c r="G18" s="32" t="e">
        <f t="shared" si="5"/>
        <v>#REF!</v>
      </c>
      <c r="H18" s="32" t="e">
        <f t="shared" si="5"/>
        <v>#REF!</v>
      </c>
      <c r="I18" s="32" t="e">
        <f t="shared" si="5"/>
        <v>#REF!</v>
      </c>
      <c r="J18" s="32" t="e">
        <f t="shared" si="5"/>
        <v>#REF!</v>
      </c>
    </row>
    <row r="19" spans="1:10" s="17" customFormat="1" ht="11.25" customHeight="1" x14ac:dyDescent="0.2">
      <c r="A19" s="7" t="s">
        <v>3</v>
      </c>
      <c r="B19" s="37"/>
      <c r="C19" s="37"/>
      <c r="D19" s="37"/>
      <c r="E19" s="37"/>
      <c r="F19" s="37"/>
      <c r="G19" s="37"/>
      <c r="H19" s="37"/>
      <c r="I19" s="37"/>
      <c r="J19" s="37"/>
    </row>
    <row r="20" spans="1:10" ht="11.25" customHeight="1" x14ac:dyDescent="0.2">
      <c r="A20" s="8">
        <v>1</v>
      </c>
      <c r="B20" s="9" t="e">
        <f t="shared" ref="B20:D21" si="6">B8*0.85</f>
        <v>#REF!</v>
      </c>
      <c r="C20" s="9" t="e">
        <f t="shared" si="6"/>
        <v>#REF!</v>
      </c>
      <c r="D20" s="32" t="e">
        <f t="shared" si="6"/>
        <v>#REF!</v>
      </c>
      <c r="E20" s="32" t="e">
        <f t="shared" ref="E20:J20" si="7">E8*0.85</f>
        <v>#REF!</v>
      </c>
      <c r="F20" s="32" t="e">
        <f t="shared" si="7"/>
        <v>#REF!</v>
      </c>
      <c r="G20" s="32" t="e">
        <f t="shared" si="7"/>
        <v>#REF!</v>
      </c>
      <c r="H20" s="32" t="e">
        <f t="shared" si="7"/>
        <v>#REF!</v>
      </c>
      <c r="I20" s="32" t="e">
        <f t="shared" si="7"/>
        <v>#REF!</v>
      </c>
      <c r="J20" s="32" t="e">
        <f t="shared" si="7"/>
        <v>#REF!</v>
      </c>
    </row>
    <row r="21" spans="1:10" ht="11.25" customHeight="1" x14ac:dyDescent="0.2">
      <c r="A21" s="8">
        <v>2</v>
      </c>
      <c r="B21" s="9" t="e">
        <f t="shared" si="6"/>
        <v>#REF!</v>
      </c>
      <c r="C21" s="9" t="e">
        <f t="shared" si="6"/>
        <v>#REF!</v>
      </c>
      <c r="D21" s="32" t="e">
        <f t="shared" si="6"/>
        <v>#REF!</v>
      </c>
      <c r="E21" s="32" t="e">
        <f t="shared" ref="E21:J21" si="8">E9*0.85</f>
        <v>#REF!</v>
      </c>
      <c r="F21" s="32" t="e">
        <f t="shared" si="8"/>
        <v>#REF!</v>
      </c>
      <c r="G21" s="32" t="e">
        <f t="shared" si="8"/>
        <v>#REF!</v>
      </c>
      <c r="H21" s="32" t="e">
        <f t="shared" si="8"/>
        <v>#REF!</v>
      </c>
      <c r="I21" s="32" t="e">
        <f t="shared" si="8"/>
        <v>#REF!</v>
      </c>
      <c r="J21" s="32" t="e">
        <f t="shared" si="8"/>
        <v>#REF!</v>
      </c>
    </row>
    <row r="22" spans="1:10" s="17" customFormat="1" ht="11.25" customHeight="1" x14ac:dyDescent="0.2">
      <c r="A22" s="7" t="s">
        <v>0</v>
      </c>
      <c r="B22" s="37"/>
      <c r="C22" s="37"/>
      <c r="D22" s="37"/>
      <c r="E22" s="37"/>
      <c r="F22" s="37"/>
      <c r="G22" s="37"/>
      <c r="H22" s="37"/>
      <c r="I22" s="37"/>
      <c r="J22" s="37"/>
    </row>
    <row r="23" spans="1:10" ht="11.25" customHeight="1" x14ac:dyDescent="0.2">
      <c r="A23" s="8">
        <v>1</v>
      </c>
      <c r="B23" s="9" t="e">
        <f t="shared" ref="B23:D24" si="9">B11*0.85</f>
        <v>#REF!</v>
      </c>
      <c r="C23" s="9" t="e">
        <f t="shared" si="9"/>
        <v>#REF!</v>
      </c>
      <c r="D23" s="32" t="e">
        <f t="shared" si="9"/>
        <v>#REF!</v>
      </c>
      <c r="E23" s="32" t="e">
        <f t="shared" ref="E23:J23" si="10">E11*0.85</f>
        <v>#REF!</v>
      </c>
      <c r="F23" s="32" t="e">
        <f t="shared" si="10"/>
        <v>#REF!</v>
      </c>
      <c r="G23" s="32" t="e">
        <f t="shared" si="10"/>
        <v>#REF!</v>
      </c>
      <c r="H23" s="32" t="e">
        <f t="shared" si="10"/>
        <v>#REF!</v>
      </c>
      <c r="I23" s="32" t="e">
        <f t="shared" si="10"/>
        <v>#REF!</v>
      </c>
      <c r="J23" s="32" t="e">
        <f t="shared" si="10"/>
        <v>#REF!</v>
      </c>
    </row>
    <row r="24" spans="1:10" ht="11.25" customHeight="1" x14ac:dyDescent="0.2">
      <c r="A24" s="8">
        <v>2</v>
      </c>
      <c r="B24" s="9" t="e">
        <f t="shared" si="9"/>
        <v>#REF!</v>
      </c>
      <c r="C24" s="9" t="e">
        <f t="shared" si="9"/>
        <v>#REF!</v>
      </c>
      <c r="D24" s="32" t="e">
        <f t="shared" si="9"/>
        <v>#REF!</v>
      </c>
      <c r="E24" s="32" t="e">
        <f t="shared" ref="E24:J24" si="11">E12*0.85</f>
        <v>#REF!</v>
      </c>
      <c r="F24" s="32" t="e">
        <f t="shared" si="11"/>
        <v>#REF!</v>
      </c>
      <c r="G24" s="32" t="e">
        <f t="shared" si="11"/>
        <v>#REF!</v>
      </c>
      <c r="H24" s="32" t="e">
        <f t="shared" si="11"/>
        <v>#REF!</v>
      </c>
      <c r="I24" s="32" t="e">
        <f t="shared" si="11"/>
        <v>#REF!</v>
      </c>
      <c r="J24" s="32" t="e">
        <f t="shared" si="11"/>
        <v>#REF!</v>
      </c>
    </row>
    <row r="25" spans="1:10" x14ac:dyDescent="0.2">
      <c r="A25" s="1"/>
      <c r="B25" s="16"/>
      <c r="C25" s="16"/>
    </row>
    <row r="26" spans="1:10" x14ac:dyDescent="0.2">
      <c r="A26" t="s">
        <v>53</v>
      </c>
    </row>
    <row r="27" spans="1:10" x14ac:dyDescent="0.2">
      <c r="A27" t="s">
        <v>62</v>
      </c>
    </row>
    <row r="28" spans="1:10" x14ac:dyDescent="0.2">
      <c r="A28" t="s">
        <v>37</v>
      </c>
    </row>
    <row r="29" spans="1:10" x14ac:dyDescent="0.2">
      <c r="A29" t="s">
        <v>35</v>
      </c>
    </row>
    <row r="30" spans="1:10" x14ac:dyDescent="0.2">
      <c r="A30" t="s">
        <v>38</v>
      </c>
    </row>
    <row r="31" spans="1:10" x14ac:dyDescent="0.2">
      <c r="A31" t="s">
        <v>39</v>
      </c>
    </row>
    <row r="32" spans="1:10" x14ac:dyDescent="0.2">
      <c r="A32" t="s">
        <v>36</v>
      </c>
    </row>
    <row r="34" spans="1:12" ht="15" x14ac:dyDescent="0.25">
      <c r="A34" s="38" t="s">
        <v>41</v>
      </c>
    </row>
    <row r="35" spans="1:12" x14ac:dyDescent="0.2">
      <c r="A35" t="s">
        <v>54</v>
      </c>
    </row>
    <row r="36" spans="1:12" x14ac:dyDescent="0.2">
      <c r="A36" t="s">
        <v>55</v>
      </c>
    </row>
    <row r="37" spans="1:12" x14ac:dyDescent="0.2">
      <c r="A37" t="s">
        <v>56</v>
      </c>
    </row>
    <row r="38" spans="1:12" x14ac:dyDescent="0.2">
      <c r="A38" t="s">
        <v>57</v>
      </c>
    </row>
    <row r="39" spans="1:12" x14ac:dyDescent="0.2">
      <c r="A39" t="s">
        <v>58</v>
      </c>
    </row>
    <row r="41" spans="1:12" ht="409.5" customHeight="1" x14ac:dyDescent="0.2">
      <c r="A41" s="244" t="s">
        <v>59</v>
      </c>
      <c r="B41" s="244"/>
      <c r="C41" s="244"/>
      <c r="D41" s="244"/>
      <c r="E41" s="244"/>
      <c r="F41" s="244"/>
      <c r="G41" s="244"/>
      <c r="L41" s="39"/>
    </row>
    <row r="42" spans="1:12" x14ac:dyDescent="0.2">
      <c r="A42" s="244"/>
      <c r="B42" s="244"/>
      <c r="C42" s="244"/>
      <c r="D42" s="244"/>
      <c r="E42" s="244"/>
      <c r="F42" s="244"/>
      <c r="G42" s="244"/>
    </row>
    <row r="43" spans="1:12" x14ac:dyDescent="0.2">
      <c r="A43" s="244"/>
      <c r="B43" s="244"/>
      <c r="C43" s="244"/>
      <c r="D43" s="244"/>
      <c r="E43" s="244"/>
      <c r="F43" s="244"/>
      <c r="G43" s="244"/>
    </row>
    <row r="44" spans="1:12" x14ac:dyDescent="0.2">
      <c r="A44" s="244"/>
      <c r="B44" s="244"/>
      <c r="C44" s="244"/>
      <c r="D44" s="244"/>
      <c r="E44" s="244"/>
      <c r="F44" s="244"/>
      <c r="G44" s="244"/>
    </row>
    <row r="45" spans="1:12" x14ac:dyDescent="0.2">
      <c r="A45" s="244"/>
      <c r="B45" s="244"/>
      <c r="C45" s="244"/>
      <c r="D45" s="244"/>
      <c r="E45" s="244"/>
      <c r="F45" s="244"/>
      <c r="G45" s="244"/>
    </row>
    <row r="46" spans="1:12" x14ac:dyDescent="0.2">
      <c r="A46" s="244"/>
      <c r="B46" s="244"/>
      <c r="C46" s="244"/>
      <c r="D46" s="244"/>
      <c r="E46" s="244"/>
      <c r="F46" s="244"/>
      <c r="G46" s="244"/>
    </row>
    <row r="47" spans="1:12" x14ac:dyDescent="0.2">
      <c r="A47" s="244"/>
      <c r="B47" s="244"/>
      <c r="C47" s="244"/>
      <c r="D47" s="244"/>
      <c r="E47" s="244"/>
      <c r="F47" s="244"/>
      <c r="G47" s="244"/>
    </row>
    <row r="48" spans="1:12" x14ac:dyDescent="0.2">
      <c r="A48" s="244"/>
      <c r="B48" s="244"/>
      <c r="C48" s="244"/>
      <c r="D48" s="244"/>
      <c r="E48" s="244"/>
      <c r="F48" s="244"/>
      <c r="G48" s="244"/>
    </row>
    <row r="49" spans="1:7" x14ac:dyDescent="0.2">
      <c r="A49" s="244"/>
      <c r="B49" s="244"/>
      <c r="C49" s="244"/>
      <c r="D49" s="244"/>
      <c r="E49" s="244"/>
      <c r="F49" s="244"/>
      <c r="G49" s="244"/>
    </row>
    <row r="50" spans="1:7" x14ac:dyDescent="0.2">
      <c r="A50" s="244"/>
      <c r="B50" s="244"/>
      <c r="C50" s="244"/>
      <c r="D50" s="244"/>
      <c r="E50" s="244"/>
      <c r="F50" s="244"/>
      <c r="G50" s="244"/>
    </row>
    <row r="51" spans="1:7" x14ac:dyDescent="0.2">
      <c r="A51" s="244"/>
      <c r="B51" s="244"/>
      <c r="C51" s="244"/>
      <c r="D51" s="244"/>
      <c r="E51" s="244"/>
      <c r="F51" s="244"/>
      <c r="G51" s="244"/>
    </row>
    <row r="52" spans="1:7" x14ac:dyDescent="0.2">
      <c r="A52" s="244"/>
      <c r="B52" s="244"/>
      <c r="C52" s="244"/>
      <c r="D52" s="244"/>
      <c r="E52" s="244"/>
      <c r="F52" s="244"/>
      <c r="G52" s="244"/>
    </row>
    <row r="53" spans="1:7" x14ac:dyDescent="0.2">
      <c r="A53" s="244"/>
      <c r="B53" s="244"/>
      <c r="C53" s="244"/>
      <c r="D53" s="244"/>
      <c r="E53" s="244"/>
      <c r="F53" s="244"/>
      <c r="G53" s="244"/>
    </row>
    <row r="54" spans="1:7" x14ac:dyDescent="0.2">
      <c r="A54" s="244"/>
      <c r="B54" s="244"/>
      <c r="C54" s="244"/>
      <c r="D54" s="244"/>
      <c r="E54" s="244"/>
      <c r="F54" s="244"/>
      <c r="G54" s="244"/>
    </row>
    <row r="55" spans="1:7" x14ac:dyDescent="0.2">
      <c r="A55" s="244"/>
      <c r="B55" s="244"/>
      <c r="C55" s="244"/>
      <c r="D55" s="244"/>
      <c r="E55" s="244"/>
      <c r="F55" s="244"/>
      <c r="G55" s="244"/>
    </row>
    <row r="56" spans="1:7" x14ac:dyDescent="0.2">
      <c r="A56" s="244"/>
      <c r="B56" s="244"/>
      <c r="C56" s="244"/>
      <c r="D56" s="244"/>
      <c r="E56" s="244"/>
      <c r="F56" s="244"/>
      <c r="G56" s="244"/>
    </row>
    <row r="57" spans="1:7" x14ac:dyDescent="0.2">
      <c r="A57" s="244"/>
      <c r="B57" s="244"/>
      <c r="C57" s="244"/>
      <c r="D57" s="244"/>
      <c r="E57" s="244"/>
      <c r="F57" s="244"/>
      <c r="G57" s="244"/>
    </row>
    <row r="58" spans="1:7" x14ac:dyDescent="0.2">
      <c r="A58" s="40"/>
      <c r="B58" s="40"/>
      <c r="C58" s="40"/>
      <c r="D58" s="40"/>
      <c r="E58" s="40"/>
      <c r="F58" s="40"/>
      <c r="G58" s="40"/>
    </row>
    <row r="59" spans="1:7" ht="34.5" customHeight="1" x14ac:dyDescent="0.2">
      <c r="A59" s="243" t="s">
        <v>60</v>
      </c>
      <c r="B59" s="244"/>
      <c r="C59" s="244"/>
      <c r="D59" s="244"/>
      <c r="E59" s="244"/>
      <c r="F59" s="244"/>
      <c r="G59" s="40"/>
    </row>
    <row r="60" spans="1:7" ht="19.5" customHeight="1" x14ac:dyDescent="0.2">
      <c r="A60" s="244" t="s">
        <v>50</v>
      </c>
      <c r="B60" s="244"/>
      <c r="C60" s="244"/>
      <c r="D60" s="244"/>
      <c r="E60" s="244"/>
      <c r="F60" s="244"/>
      <c r="G60" s="40"/>
    </row>
    <row r="61" spans="1:7" ht="18" customHeight="1" x14ac:dyDescent="0.2">
      <c r="A61" s="244" t="s">
        <v>51</v>
      </c>
      <c r="B61" s="244"/>
      <c r="C61" s="244"/>
      <c r="D61" s="244"/>
      <c r="E61" s="244"/>
      <c r="F61" s="244"/>
      <c r="G61" s="40"/>
    </row>
    <row r="62" spans="1:7" ht="17.25" customHeight="1" x14ac:dyDescent="0.2">
      <c r="A62" s="244" t="s">
        <v>52</v>
      </c>
      <c r="B62" s="244"/>
      <c r="C62" s="244"/>
      <c r="D62" s="244"/>
      <c r="E62" s="244"/>
      <c r="F62" s="244"/>
      <c r="G62" s="40"/>
    </row>
  </sheetData>
  <mergeCells count="8">
    <mergeCell ref="A59:F59"/>
    <mergeCell ref="A60:F60"/>
    <mergeCell ref="A61:F61"/>
    <mergeCell ref="A62:F62"/>
    <mergeCell ref="A1:C1"/>
    <mergeCell ref="A14:I14"/>
    <mergeCell ref="A2:I2"/>
    <mergeCell ref="A41:G57"/>
  </mergeCell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Лист29"/>
  <dimension ref="A1:B34"/>
  <sheetViews>
    <sheetView zoomScale="85" zoomScaleNormal="85" workbookViewId="0">
      <selection activeCell="Q17" sqref="Q17"/>
    </sheetView>
  </sheetViews>
  <sheetFormatPr defaultRowHeight="12.75" x14ac:dyDescent="0.2"/>
  <cols>
    <col min="1" max="1" width="18.5703125" customWidth="1"/>
    <col min="2" max="2" width="13.5703125" customWidth="1"/>
  </cols>
  <sheetData>
    <row r="1" spans="1:2" x14ac:dyDescent="0.2">
      <c r="A1" s="26" t="s">
        <v>22</v>
      </c>
      <c r="B1" s="26"/>
    </row>
    <row r="2" spans="1:2" x14ac:dyDescent="0.2">
      <c r="A2" s="248" t="s">
        <v>24</v>
      </c>
      <c r="B2" s="249"/>
    </row>
    <row r="3" spans="1:2" ht="21.75" customHeight="1" x14ac:dyDescent="0.2">
      <c r="A3" s="24" t="s">
        <v>2</v>
      </c>
      <c r="B3" s="28" t="s">
        <v>27</v>
      </c>
    </row>
    <row r="4" spans="1:2" ht="11.25" customHeight="1" x14ac:dyDescent="0.2">
      <c r="A4" s="247" t="s">
        <v>23</v>
      </c>
      <c r="B4" s="247"/>
    </row>
    <row r="5" spans="1:2" ht="11.25" customHeight="1" x14ac:dyDescent="0.2">
      <c r="A5" s="7">
        <v>1</v>
      </c>
      <c r="B5" s="27">
        <v>6500</v>
      </c>
    </row>
    <row r="6" spans="1:2" ht="11.25" customHeight="1" x14ac:dyDescent="0.2">
      <c r="A6" s="7">
        <v>2</v>
      </c>
      <c r="B6" s="27">
        <v>9300</v>
      </c>
    </row>
    <row r="7" spans="1:2" x14ac:dyDescent="0.2">
      <c r="A7" s="25"/>
      <c r="B7" s="21"/>
    </row>
    <row r="8" spans="1:2" x14ac:dyDescent="0.2">
      <c r="A8" s="246" t="s">
        <v>19</v>
      </c>
      <c r="B8" s="246"/>
    </row>
    <row r="9" spans="1:2" ht="21.75" customHeight="1" x14ac:dyDescent="0.2">
      <c r="A9" s="24" t="s">
        <v>2</v>
      </c>
      <c r="B9" s="29" t="s">
        <v>27</v>
      </c>
    </row>
    <row r="10" spans="1:2" ht="12" customHeight="1" x14ac:dyDescent="0.2">
      <c r="A10" s="247" t="s">
        <v>23</v>
      </c>
      <c r="B10" s="247"/>
    </row>
    <row r="11" spans="1:2" ht="12" customHeight="1" x14ac:dyDescent="0.2">
      <c r="A11" s="7">
        <v>1</v>
      </c>
      <c r="B11" s="27">
        <f>B5-(B5*0.15)</f>
        <v>5525</v>
      </c>
    </row>
    <row r="12" spans="1:2" ht="12" customHeight="1" x14ac:dyDescent="0.2">
      <c r="A12" s="7">
        <v>2</v>
      </c>
      <c r="B12" s="27">
        <f>B6-(B6*0.15)</f>
        <v>7905</v>
      </c>
    </row>
    <row r="13" spans="1:2" x14ac:dyDescent="0.2">
      <c r="A13" s="12"/>
      <c r="B13" s="12"/>
    </row>
    <row r="15" spans="1:2" x14ac:dyDescent="0.2">
      <c r="A15" t="s">
        <v>34</v>
      </c>
    </row>
    <row r="16" spans="1:2" x14ac:dyDescent="0.2">
      <c r="A16" t="s">
        <v>40</v>
      </c>
    </row>
    <row r="17" spans="1:1" x14ac:dyDescent="0.2">
      <c r="A17" t="s">
        <v>35</v>
      </c>
    </row>
    <row r="18" spans="1:1" x14ac:dyDescent="0.2">
      <c r="A18" t="s">
        <v>38</v>
      </c>
    </row>
    <row r="19" spans="1:1" x14ac:dyDescent="0.2">
      <c r="A19" t="s">
        <v>36</v>
      </c>
    </row>
    <row r="21" spans="1:1" ht="15" x14ac:dyDescent="0.25">
      <c r="A21" s="38" t="s">
        <v>41</v>
      </c>
    </row>
    <row r="22" spans="1:1" x14ac:dyDescent="0.2">
      <c r="A22" t="s">
        <v>42</v>
      </c>
    </row>
    <row r="23" spans="1:1" x14ac:dyDescent="0.2">
      <c r="A23" t="s">
        <v>43</v>
      </c>
    </row>
    <row r="24" spans="1:1" x14ac:dyDescent="0.2">
      <c r="A24" t="s">
        <v>44</v>
      </c>
    </row>
    <row r="25" spans="1:1" x14ac:dyDescent="0.2">
      <c r="A25" t="s">
        <v>45</v>
      </c>
    </row>
    <row r="26" spans="1:1" x14ac:dyDescent="0.2">
      <c r="A26" t="s">
        <v>46</v>
      </c>
    </row>
    <row r="27" spans="1:1" x14ac:dyDescent="0.2">
      <c r="A27" t="s">
        <v>61</v>
      </c>
    </row>
    <row r="28" spans="1:1" x14ac:dyDescent="0.2">
      <c r="A28" t="s">
        <v>47</v>
      </c>
    </row>
    <row r="29" spans="1:1" x14ac:dyDescent="0.2">
      <c r="A29" t="s">
        <v>48</v>
      </c>
    </row>
    <row r="31" spans="1:1" ht="15" x14ac:dyDescent="0.25">
      <c r="A31" s="38" t="s">
        <v>49</v>
      </c>
    </row>
    <row r="32" spans="1:1" x14ac:dyDescent="0.2">
      <c r="A32" t="s">
        <v>50</v>
      </c>
    </row>
    <row r="33" spans="1:1" x14ac:dyDescent="0.2">
      <c r="A33" t="s">
        <v>51</v>
      </c>
    </row>
    <row r="34" spans="1:1" x14ac:dyDescent="0.2">
      <c r="A34" t="s">
        <v>52</v>
      </c>
    </row>
  </sheetData>
  <mergeCells count="4">
    <mergeCell ref="A4:B4"/>
    <mergeCell ref="A8:B8"/>
    <mergeCell ref="A10:B10"/>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Q62"/>
  <sheetViews>
    <sheetView zoomScaleNormal="100" workbookViewId="0">
      <selection activeCell="A9" sqref="A9:Q11"/>
    </sheetView>
  </sheetViews>
  <sheetFormatPr defaultColWidth="9" defaultRowHeight="12" x14ac:dyDescent="0.2"/>
  <cols>
    <col min="1" max="1" width="103.42578125" style="48" bestFit="1" customWidth="1"/>
    <col min="2" max="11" width="9" style="48" hidden="1" customWidth="1"/>
    <col min="12" max="16384" width="9" style="48"/>
  </cols>
  <sheetData>
    <row r="1" spans="1:17" s="51" customFormat="1" ht="12" customHeight="1" x14ac:dyDescent="0.2">
      <c r="A1" s="230" t="s">
        <v>82</v>
      </c>
    </row>
    <row r="2" spans="1:17" s="51" customFormat="1" ht="12" customHeight="1" x14ac:dyDescent="0.2">
      <c r="A2" s="230"/>
    </row>
    <row r="3" spans="1:17" s="53" customFormat="1" x14ac:dyDescent="0.2">
      <c r="A3" s="89"/>
    </row>
    <row r="4" spans="1:17" ht="18" customHeight="1" x14ac:dyDescent="0.2">
      <c r="A4" s="111" t="s">
        <v>180</v>
      </c>
      <c r="B4" s="213" t="e">
        <f>'AVIA 25'!B4</f>
        <v>#REF!</v>
      </c>
      <c r="C4" s="213" t="e">
        <f>'AVIA 25'!C4</f>
        <v>#REF!</v>
      </c>
      <c r="D4" s="213" t="e">
        <f>'AVIA 25'!D4</f>
        <v>#REF!</v>
      </c>
      <c r="E4" s="213" t="e">
        <f>'AVIA 25'!E4</f>
        <v>#REF!</v>
      </c>
      <c r="F4" s="213" t="e">
        <f>'AVIA 25'!F4</f>
        <v>#REF!</v>
      </c>
      <c r="G4" s="213" t="e">
        <f>'AVIA 25'!G4</f>
        <v>#REF!</v>
      </c>
      <c r="H4" s="213" t="e">
        <f>'AVIA 25'!H4</f>
        <v>#REF!</v>
      </c>
      <c r="I4" s="213" t="e">
        <f>'AVIA 25'!I4</f>
        <v>#REF!</v>
      </c>
      <c r="J4" s="213" t="e">
        <f>'AVIA 25'!J4</f>
        <v>#REF!</v>
      </c>
      <c r="K4" s="213" t="e">
        <f>'AVIA 25'!K4</f>
        <v>#REF!</v>
      </c>
      <c r="L4" s="213" t="e">
        <f>'AVIA 25'!L4</f>
        <v>#REF!</v>
      </c>
      <c r="M4" s="213" t="e">
        <f>'AVIA 25'!M4</f>
        <v>#REF!</v>
      </c>
      <c r="N4" s="213" t="e">
        <f>'AVIA 25'!N4</f>
        <v>#REF!</v>
      </c>
      <c r="O4" s="213" t="e">
        <f>'AVIA 25'!O4</f>
        <v>#REF!</v>
      </c>
      <c r="P4" s="213" t="e">
        <f>'AVIA 25'!P4</f>
        <v>#REF!</v>
      </c>
      <c r="Q4" s="213" t="e">
        <f>'AVIA 25'!Q4</f>
        <v>#REF!</v>
      </c>
    </row>
    <row r="5" spans="1:17" ht="20.25" customHeight="1" x14ac:dyDescent="0.2">
      <c r="A5" s="90" t="s">
        <v>64</v>
      </c>
      <c r="B5" s="213" t="e">
        <f>'AVIA 25'!B5</f>
        <v>#REF!</v>
      </c>
      <c r="C5" s="213" t="e">
        <f>'AVIA 25'!C5</f>
        <v>#REF!</v>
      </c>
      <c r="D5" s="213" t="e">
        <f>'AVIA 25'!D5</f>
        <v>#REF!</v>
      </c>
      <c r="E5" s="213" t="e">
        <f>'AVIA 25'!E5</f>
        <v>#REF!</v>
      </c>
      <c r="F5" s="213" t="e">
        <f>'AVIA 25'!F5</f>
        <v>#REF!</v>
      </c>
      <c r="G5" s="213" t="e">
        <f>'AVIA 25'!G5</f>
        <v>#REF!</v>
      </c>
      <c r="H5" s="213" t="e">
        <f>'AVIA 25'!H5</f>
        <v>#REF!</v>
      </c>
      <c r="I5" s="213" t="e">
        <f>'AVIA 25'!I5</f>
        <v>#REF!</v>
      </c>
      <c r="J5" s="213" t="e">
        <f>'AVIA 25'!J5</f>
        <v>#REF!</v>
      </c>
      <c r="K5" s="213" t="e">
        <f>'AVIA 25'!K5</f>
        <v>#REF!</v>
      </c>
      <c r="L5" s="213" t="e">
        <f>'AVIA 25'!L5</f>
        <v>#REF!</v>
      </c>
      <c r="M5" s="213" t="e">
        <f>'AVIA 25'!M5</f>
        <v>#REF!</v>
      </c>
      <c r="N5" s="213" t="e">
        <f>'AVIA 25'!N5</f>
        <v>#REF!</v>
      </c>
      <c r="O5" s="213" t="e">
        <f>'AVIA 25'!O5</f>
        <v>#REF!</v>
      </c>
      <c r="P5" s="213" t="e">
        <f>'AVIA 25'!P5</f>
        <v>#REF!</v>
      </c>
      <c r="Q5" s="213" t="e">
        <f>'AVIA 25'!Q5</f>
        <v>#REF!</v>
      </c>
    </row>
    <row r="6" spans="1:17" s="44" customFormat="1" x14ac:dyDescent="0.2">
      <c r="A6" s="42" t="s">
        <v>83</v>
      </c>
      <c r="B6" s="87"/>
      <c r="C6" s="87"/>
      <c r="D6" s="87"/>
      <c r="E6" s="87"/>
      <c r="F6" s="87"/>
      <c r="G6" s="87"/>
      <c r="H6" s="87"/>
      <c r="I6" s="87"/>
      <c r="J6" s="87"/>
      <c r="K6" s="87"/>
      <c r="L6" s="87"/>
      <c r="M6" s="87"/>
      <c r="N6" s="87"/>
      <c r="O6" s="87"/>
      <c r="P6" s="87"/>
      <c r="Q6" s="87"/>
    </row>
    <row r="7" spans="1:17" s="50" customFormat="1" x14ac:dyDescent="0.2">
      <c r="A7" s="88">
        <v>1</v>
      </c>
      <c r="B7" s="94" t="e">
        <f>'AVIA 25'!B7</f>
        <v>#REF!</v>
      </c>
      <c r="C7" s="94" t="e">
        <f>'AVIA 25'!C7</f>
        <v>#REF!</v>
      </c>
      <c r="D7" s="94" t="e">
        <f>'AVIA 25'!D7</f>
        <v>#REF!</v>
      </c>
      <c r="E7" s="94" t="e">
        <f>'AVIA 25'!E7</f>
        <v>#REF!</v>
      </c>
      <c r="F7" s="94" t="e">
        <f>'AVIA 25'!F7</f>
        <v>#REF!</v>
      </c>
      <c r="G7" s="94" t="e">
        <f>'AVIA 25'!G7</f>
        <v>#REF!</v>
      </c>
      <c r="H7" s="94" t="e">
        <f>'AVIA 25'!H7</f>
        <v>#REF!</v>
      </c>
      <c r="I7" s="94" t="e">
        <f>'AVIA 25'!I7</f>
        <v>#REF!</v>
      </c>
      <c r="J7" s="94" t="e">
        <f>'AVIA 25'!J7</f>
        <v>#REF!</v>
      </c>
      <c r="K7" s="94" t="e">
        <f>'AVIA 25'!K7</f>
        <v>#REF!</v>
      </c>
      <c r="L7" s="94" t="e">
        <f>'AVIA 25'!L7</f>
        <v>#REF!</v>
      </c>
      <c r="M7" s="94" t="e">
        <f>'AVIA 25'!M7</f>
        <v>#REF!</v>
      </c>
      <c r="N7" s="94" t="e">
        <f>'AVIA 25'!N7</f>
        <v>#REF!</v>
      </c>
      <c r="O7" s="94" t="e">
        <f>'AVIA 25'!O7</f>
        <v>#REF!</v>
      </c>
      <c r="P7" s="94" t="e">
        <f>'AVIA 25'!P7</f>
        <v>#REF!</v>
      </c>
      <c r="Q7" s="94" t="e">
        <f>'AVIA 25'!Q7</f>
        <v>#REF!</v>
      </c>
    </row>
    <row r="8" spans="1:17" s="50" customFormat="1" x14ac:dyDescent="0.2">
      <c r="A8" s="88">
        <v>2</v>
      </c>
      <c r="B8" s="94" t="e">
        <f>'AVIA 25'!B8</f>
        <v>#REF!</v>
      </c>
      <c r="C8" s="94" t="e">
        <f>'AVIA 25'!C8</f>
        <v>#REF!</v>
      </c>
      <c r="D8" s="94" t="e">
        <f>'AVIA 25'!D8</f>
        <v>#REF!</v>
      </c>
      <c r="E8" s="94" t="e">
        <f>'AVIA 25'!E8</f>
        <v>#REF!</v>
      </c>
      <c r="F8" s="94" t="e">
        <f>'AVIA 25'!F8</f>
        <v>#REF!</v>
      </c>
      <c r="G8" s="94" t="e">
        <f>'AVIA 25'!G8</f>
        <v>#REF!</v>
      </c>
      <c r="H8" s="94" t="e">
        <f>'AVIA 25'!H8</f>
        <v>#REF!</v>
      </c>
      <c r="I8" s="94" t="e">
        <f>'AVIA 25'!I8</f>
        <v>#REF!</v>
      </c>
      <c r="J8" s="94" t="e">
        <f>'AVIA 25'!J8</f>
        <v>#REF!</v>
      </c>
      <c r="K8" s="94" t="e">
        <f>'AVIA 25'!K8</f>
        <v>#REF!</v>
      </c>
      <c r="L8" s="94" t="e">
        <f>'AVIA 25'!L8</f>
        <v>#REF!</v>
      </c>
      <c r="M8" s="94" t="e">
        <f>'AVIA 25'!M8</f>
        <v>#REF!</v>
      </c>
      <c r="N8" s="94" t="e">
        <f>'AVIA 25'!N8</f>
        <v>#REF!</v>
      </c>
      <c r="O8" s="94" t="e">
        <f>'AVIA 25'!O8</f>
        <v>#REF!</v>
      </c>
      <c r="P8" s="94" t="e">
        <f>'AVIA 25'!P8</f>
        <v>#REF!</v>
      </c>
      <c r="Q8" s="94" t="e">
        <f>'AVIA 25'!Q8</f>
        <v>#REF!</v>
      </c>
    </row>
    <row r="9" spans="1:17" s="50" customFormat="1" x14ac:dyDescent="0.2">
      <c r="A9" s="229" t="s">
        <v>300</v>
      </c>
      <c r="B9" s="206"/>
      <c r="C9" s="94"/>
      <c r="D9" s="94"/>
      <c r="E9" s="94"/>
      <c r="F9" s="94"/>
      <c r="G9" s="94"/>
      <c r="H9" s="94"/>
      <c r="I9" s="94"/>
      <c r="J9" s="94"/>
      <c r="K9" s="94"/>
      <c r="L9" s="94"/>
      <c r="M9" s="94"/>
      <c r="N9" s="94"/>
      <c r="O9" s="94"/>
      <c r="P9" s="94"/>
      <c r="Q9" s="94"/>
    </row>
    <row r="10" spans="1:17" s="50" customFormat="1" x14ac:dyDescent="0.2">
      <c r="A10" s="88">
        <v>1</v>
      </c>
      <c r="B10" s="206" t="e">
        <f>B7</f>
        <v>#REF!</v>
      </c>
      <c r="C10" s="94"/>
      <c r="D10" s="94"/>
      <c r="E10" s="94"/>
      <c r="F10" s="94"/>
      <c r="G10" s="94"/>
      <c r="H10" s="94"/>
      <c r="I10" s="94"/>
      <c r="J10" s="94"/>
      <c r="K10" s="94"/>
      <c r="L10" s="94" t="e">
        <f>L7</f>
        <v>#REF!</v>
      </c>
      <c r="M10" s="94" t="e">
        <f t="shared" ref="M10:Q11" si="0">M7</f>
        <v>#REF!</v>
      </c>
      <c r="N10" s="94" t="e">
        <f t="shared" si="0"/>
        <v>#REF!</v>
      </c>
      <c r="O10" s="94" t="e">
        <f t="shared" si="0"/>
        <v>#REF!</v>
      </c>
      <c r="P10" s="94" t="e">
        <f t="shared" si="0"/>
        <v>#REF!</v>
      </c>
      <c r="Q10" s="94" t="e">
        <f t="shared" si="0"/>
        <v>#REF!</v>
      </c>
    </row>
    <row r="11" spans="1:17" s="50" customFormat="1" x14ac:dyDescent="0.2">
      <c r="A11" s="88">
        <v>2</v>
      </c>
      <c r="B11" s="206" t="e">
        <f>B8</f>
        <v>#REF!</v>
      </c>
      <c r="C11" s="94"/>
      <c r="D11" s="94"/>
      <c r="E11" s="94"/>
      <c r="F11" s="94"/>
      <c r="G11" s="94"/>
      <c r="H11" s="94"/>
      <c r="I11" s="94"/>
      <c r="J11" s="94"/>
      <c r="K11" s="94"/>
      <c r="L11" s="94" t="e">
        <f>L8</f>
        <v>#REF!</v>
      </c>
      <c r="M11" s="94" t="e">
        <f t="shared" si="0"/>
        <v>#REF!</v>
      </c>
      <c r="N11" s="94" t="e">
        <f t="shared" si="0"/>
        <v>#REF!</v>
      </c>
      <c r="O11" s="94" t="e">
        <f t="shared" si="0"/>
        <v>#REF!</v>
      </c>
      <c r="P11" s="94" t="e">
        <f t="shared" si="0"/>
        <v>#REF!</v>
      </c>
      <c r="Q11" s="94" t="e">
        <f t="shared" si="0"/>
        <v>#REF!</v>
      </c>
    </row>
    <row r="12" spans="1:17" s="50" customFormat="1" x14ac:dyDescent="0.2">
      <c r="A12" s="42" t="s">
        <v>234</v>
      </c>
      <c r="B12" s="94"/>
      <c r="C12" s="94"/>
      <c r="D12" s="94"/>
      <c r="E12" s="94"/>
      <c r="F12" s="94"/>
      <c r="G12" s="94"/>
      <c r="H12" s="94"/>
      <c r="I12" s="94"/>
      <c r="J12" s="94"/>
      <c r="K12" s="94"/>
      <c r="L12" s="94"/>
      <c r="M12" s="94"/>
      <c r="N12" s="94"/>
      <c r="O12" s="94"/>
      <c r="P12" s="94"/>
      <c r="Q12" s="94"/>
    </row>
    <row r="13" spans="1:17" s="50" customFormat="1" x14ac:dyDescent="0.2">
      <c r="A13" s="180">
        <v>1</v>
      </c>
      <c r="B13" s="94" t="e">
        <f>'AVIA 25'!B13</f>
        <v>#REF!</v>
      </c>
      <c r="C13" s="94" t="e">
        <f>'AVIA 25'!C13</f>
        <v>#REF!</v>
      </c>
      <c r="D13" s="94" t="e">
        <f>'AVIA 25'!D13</f>
        <v>#REF!</v>
      </c>
      <c r="E13" s="94" t="e">
        <f>'AVIA 25'!E13</f>
        <v>#REF!</v>
      </c>
      <c r="F13" s="94" t="e">
        <f>'AVIA 25'!F13</f>
        <v>#REF!</v>
      </c>
      <c r="G13" s="94" t="e">
        <f>'AVIA 25'!G13</f>
        <v>#REF!</v>
      </c>
      <c r="H13" s="94" t="e">
        <f>'AVIA 25'!H13</f>
        <v>#REF!</v>
      </c>
      <c r="I13" s="94" t="e">
        <f>'AVIA 25'!I13</f>
        <v>#REF!</v>
      </c>
      <c r="J13" s="94" t="e">
        <f>'AVIA 25'!J13</f>
        <v>#REF!</v>
      </c>
      <c r="K13" s="94" t="e">
        <f>'AVIA 25'!K13</f>
        <v>#REF!</v>
      </c>
      <c r="L13" s="94" t="e">
        <f>'AVIA 25'!L13</f>
        <v>#REF!</v>
      </c>
      <c r="M13" s="94" t="e">
        <f>'AVIA 25'!M13</f>
        <v>#REF!</v>
      </c>
      <c r="N13" s="94" t="e">
        <f>'AVIA 25'!N13</f>
        <v>#REF!</v>
      </c>
      <c r="O13" s="94" t="e">
        <f>'AVIA 25'!O13</f>
        <v>#REF!</v>
      </c>
      <c r="P13" s="94" t="e">
        <f>'AVIA 25'!P13</f>
        <v>#REF!</v>
      </c>
      <c r="Q13" s="94" t="e">
        <f>'AVIA 25'!Q13</f>
        <v>#REF!</v>
      </c>
    </row>
    <row r="14" spans="1:17" s="50" customFormat="1" x14ac:dyDescent="0.2">
      <c r="A14" s="180">
        <v>2</v>
      </c>
      <c r="B14" s="94" t="e">
        <f>'AVIA 25'!B14</f>
        <v>#REF!</v>
      </c>
      <c r="C14" s="94" t="e">
        <f>'AVIA 25'!C14</f>
        <v>#REF!</v>
      </c>
      <c r="D14" s="94" t="e">
        <f>'AVIA 25'!D14</f>
        <v>#REF!</v>
      </c>
      <c r="E14" s="94" t="e">
        <f>'AVIA 25'!E14</f>
        <v>#REF!</v>
      </c>
      <c r="F14" s="94" t="e">
        <f>'AVIA 25'!F14</f>
        <v>#REF!</v>
      </c>
      <c r="G14" s="94" t="e">
        <f>'AVIA 25'!G14</f>
        <v>#REF!</v>
      </c>
      <c r="H14" s="94" t="e">
        <f>'AVIA 25'!H14</f>
        <v>#REF!</v>
      </c>
      <c r="I14" s="94" t="e">
        <f>'AVIA 25'!I14</f>
        <v>#REF!</v>
      </c>
      <c r="J14" s="94" t="e">
        <f>'AVIA 25'!J14</f>
        <v>#REF!</v>
      </c>
      <c r="K14" s="94" t="e">
        <f>'AVIA 25'!K14</f>
        <v>#REF!</v>
      </c>
      <c r="L14" s="94" t="e">
        <f>'AVIA 25'!L14</f>
        <v>#REF!</v>
      </c>
      <c r="M14" s="94" t="e">
        <f>'AVIA 25'!M14</f>
        <v>#REF!</v>
      </c>
      <c r="N14" s="94" t="e">
        <f>'AVIA 25'!N14</f>
        <v>#REF!</v>
      </c>
      <c r="O14" s="94" t="e">
        <f>'AVIA 25'!O14</f>
        <v>#REF!</v>
      </c>
      <c r="P14" s="94" t="e">
        <f>'AVIA 25'!P14</f>
        <v>#REF!</v>
      </c>
      <c r="Q14" s="94" t="e">
        <f>'AVIA 25'!Q14</f>
        <v>#REF!</v>
      </c>
    </row>
    <row r="15" spans="1:17" s="50" customFormat="1" x14ac:dyDescent="0.2">
      <c r="A15" s="42" t="s">
        <v>84</v>
      </c>
      <c r="B15" s="94"/>
      <c r="C15" s="94"/>
      <c r="D15" s="94"/>
      <c r="E15" s="94"/>
      <c r="F15" s="94"/>
      <c r="G15" s="94"/>
      <c r="H15" s="94"/>
      <c r="I15" s="94"/>
      <c r="J15" s="94"/>
      <c r="K15" s="94"/>
      <c r="L15" s="94"/>
      <c r="M15" s="94"/>
      <c r="N15" s="94"/>
      <c r="O15" s="94"/>
      <c r="P15" s="94"/>
      <c r="Q15" s="94"/>
    </row>
    <row r="16" spans="1:17" s="50" customFormat="1" x14ac:dyDescent="0.2">
      <c r="A16" s="88">
        <f>A7</f>
        <v>1</v>
      </c>
      <c r="B16" s="94" t="e">
        <f>'AVIA 25'!B16</f>
        <v>#REF!</v>
      </c>
      <c r="C16" s="94" t="e">
        <f>'AVIA 25'!C16</f>
        <v>#REF!</v>
      </c>
      <c r="D16" s="94" t="e">
        <f>'AVIA 25'!D16</f>
        <v>#REF!</v>
      </c>
      <c r="E16" s="94" t="e">
        <f>'AVIA 25'!E16</f>
        <v>#REF!</v>
      </c>
      <c r="F16" s="94" t="e">
        <f>'AVIA 25'!F16</f>
        <v>#REF!</v>
      </c>
      <c r="G16" s="94" t="e">
        <f>'AVIA 25'!G16</f>
        <v>#REF!</v>
      </c>
      <c r="H16" s="94" t="e">
        <f>'AVIA 25'!H16</f>
        <v>#REF!</v>
      </c>
      <c r="I16" s="94" t="e">
        <f>'AVIA 25'!I16</f>
        <v>#REF!</v>
      </c>
      <c r="J16" s="94" t="e">
        <f>'AVIA 25'!J16</f>
        <v>#REF!</v>
      </c>
      <c r="K16" s="94" t="e">
        <f>'AVIA 25'!K16</f>
        <v>#REF!</v>
      </c>
      <c r="L16" s="94" t="e">
        <f>'AVIA 25'!L16</f>
        <v>#REF!</v>
      </c>
      <c r="M16" s="94" t="e">
        <f>'AVIA 25'!M16</f>
        <v>#REF!</v>
      </c>
      <c r="N16" s="94" t="e">
        <f>'AVIA 25'!N16</f>
        <v>#REF!</v>
      </c>
      <c r="O16" s="94" t="e">
        <f>'AVIA 25'!O16</f>
        <v>#REF!</v>
      </c>
      <c r="P16" s="94" t="e">
        <f>'AVIA 25'!P16</f>
        <v>#REF!</v>
      </c>
      <c r="Q16" s="94" t="e">
        <f>'AVIA 25'!Q16</f>
        <v>#REF!</v>
      </c>
    </row>
    <row r="17" spans="1:17" s="50" customFormat="1" x14ac:dyDescent="0.2">
      <c r="A17" s="88">
        <f>A8</f>
        <v>2</v>
      </c>
      <c r="B17" s="94" t="e">
        <f>'AVIA 25'!B17</f>
        <v>#REF!</v>
      </c>
      <c r="C17" s="94" t="e">
        <f>'AVIA 25'!C17</f>
        <v>#REF!</v>
      </c>
      <c r="D17" s="94" t="e">
        <f>'AVIA 25'!D17</f>
        <v>#REF!</v>
      </c>
      <c r="E17" s="94" t="e">
        <f>'AVIA 25'!E17</f>
        <v>#REF!</v>
      </c>
      <c r="F17" s="94" t="e">
        <f>'AVIA 25'!F17</f>
        <v>#REF!</v>
      </c>
      <c r="G17" s="94" t="e">
        <f>'AVIA 25'!G17</f>
        <v>#REF!</v>
      </c>
      <c r="H17" s="94" t="e">
        <f>'AVIA 25'!H17</f>
        <v>#REF!</v>
      </c>
      <c r="I17" s="94" t="e">
        <f>'AVIA 25'!I17</f>
        <v>#REF!</v>
      </c>
      <c r="J17" s="94" t="e">
        <f>'AVIA 25'!J17</f>
        <v>#REF!</v>
      </c>
      <c r="K17" s="94" t="e">
        <f>'AVIA 25'!K17</f>
        <v>#REF!</v>
      </c>
      <c r="L17" s="94" t="e">
        <f>'AVIA 25'!L17</f>
        <v>#REF!</v>
      </c>
      <c r="M17" s="94" t="e">
        <f>'AVIA 25'!M17</f>
        <v>#REF!</v>
      </c>
      <c r="N17" s="94" t="e">
        <f>'AVIA 25'!N17</f>
        <v>#REF!</v>
      </c>
      <c r="O17" s="94" t="e">
        <f>'AVIA 25'!O17</f>
        <v>#REF!</v>
      </c>
      <c r="P17" s="94" t="e">
        <f>'AVIA 25'!P17</f>
        <v>#REF!</v>
      </c>
      <c r="Q17" s="94" t="e">
        <f>'AVIA 25'!Q17</f>
        <v>#REF!</v>
      </c>
    </row>
    <row r="18" spans="1:17" s="50" customFormat="1" x14ac:dyDescent="0.2">
      <c r="A18" s="42" t="s">
        <v>85</v>
      </c>
      <c r="B18" s="94"/>
      <c r="C18" s="94"/>
      <c r="D18" s="94"/>
      <c r="E18" s="94"/>
      <c r="F18" s="94"/>
      <c r="G18" s="94"/>
      <c r="H18" s="94"/>
      <c r="I18" s="94"/>
      <c r="J18" s="94"/>
      <c r="K18" s="94"/>
      <c r="L18" s="94"/>
      <c r="M18" s="94"/>
      <c r="N18" s="94"/>
      <c r="O18" s="94"/>
      <c r="P18" s="94"/>
      <c r="Q18" s="94"/>
    </row>
    <row r="19" spans="1:17" s="50" customFormat="1" x14ac:dyDescent="0.2">
      <c r="A19" s="88">
        <f>A7</f>
        <v>1</v>
      </c>
      <c r="B19" s="94" t="e">
        <f>'AVIA 25'!B19</f>
        <v>#REF!</v>
      </c>
      <c r="C19" s="94" t="e">
        <f>'AVIA 25'!C19</f>
        <v>#REF!</v>
      </c>
      <c r="D19" s="94" t="e">
        <f>'AVIA 25'!D19</f>
        <v>#REF!</v>
      </c>
      <c r="E19" s="94" t="e">
        <f>'AVIA 25'!E19</f>
        <v>#REF!</v>
      </c>
      <c r="F19" s="94" t="e">
        <f>'AVIA 25'!F19</f>
        <v>#REF!</v>
      </c>
      <c r="G19" s="94" t="e">
        <f>'AVIA 25'!G19</f>
        <v>#REF!</v>
      </c>
      <c r="H19" s="94" t="e">
        <f>'AVIA 25'!H19</f>
        <v>#REF!</v>
      </c>
      <c r="I19" s="94" t="e">
        <f>'AVIA 25'!I19</f>
        <v>#REF!</v>
      </c>
      <c r="J19" s="94" t="e">
        <f>'AVIA 25'!J19</f>
        <v>#REF!</v>
      </c>
      <c r="K19" s="94" t="e">
        <f>'AVIA 25'!K19</f>
        <v>#REF!</v>
      </c>
      <c r="L19" s="94" t="e">
        <f>'AVIA 25'!L19</f>
        <v>#REF!</v>
      </c>
      <c r="M19" s="94" t="e">
        <f>'AVIA 25'!M19</f>
        <v>#REF!</v>
      </c>
      <c r="N19" s="94" t="e">
        <f>'AVIA 25'!N19</f>
        <v>#REF!</v>
      </c>
      <c r="O19" s="94" t="e">
        <f>'AVIA 25'!O19</f>
        <v>#REF!</v>
      </c>
      <c r="P19" s="94" t="e">
        <f>'AVIA 25'!P19</f>
        <v>#REF!</v>
      </c>
      <c r="Q19" s="94" t="e">
        <f>'AVIA 25'!Q19</f>
        <v>#REF!</v>
      </c>
    </row>
    <row r="20" spans="1:17" s="50" customFormat="1" x14ac:dyDescent="0.2">
      <c r="A20" s="88">
        <f>A8</f>
        <v>2</v>
      </c>
      <c r="B20" s="94" t="e">
        <f>'AVIA 25'!B20</f>
        <v>#REF!</v>
      </c>
      <c r="C20" s="94" t="e">
        <f>'AVIA 25'!C20</f>
        <v>#REF!</v>
      </c>
      <c r="D20" s="94" t="e">
        <f>'AVIA 25'!D20</f>
        <v>#REF!</v>
      </c>
      <c r="E20" s="94" t="e">
        <f>'AVIA 25'!E20</f>
        <v>#REF!</v>
      </c>
      <c r="F20" s="94" t="e">
        <f>'AVIA 25'!F20</f>
        <v>#REF!</v>
      </c>
      <c r="G20" s="94" t="e">
        <f>'AVIA 25'!G20</f>
        <v>#REF!</v>
      </c>
      <c r="H20" s="94" t="e">
        <f>'AVIA 25'!H20</f>
        <v>#REF!</v>
      </c>
      <c r="I20" s="94" t="e">
        <f>'AVIA 25'!I20</f>
        <v>#REF!</v>
      </c>
      <c r="J20" s="94" t="e">
        <f>'AVIA 25'!J20</f>
        <v>#REF!</v>
      </c>
      <c r="K20" s="94" t="e">
        <f>'AVIA 25'!K20</f>
        <v>#REF!</v>
      </c>
      <c r="L20" s="94" t="e">
        <f>'AVIA 25'!L20</f>
        <v>#REF!</v>
      </c>
      <c r="M20" s="94" t="e">
        <f>'AVIA 25'!M20</f>
        <v>#REF!</v>
      </c>
      <c r="N20" s="94" t="e">
        <f>'AVIA 25'!N20</f>
        <v>#REF!</v>
      </c>
      <c r="O20" s="94" t="e">
        <f>'AVIA 25'!O20</f>
        <v>#REF!</v>
      </c>
      <c r="P20" s="94" t="e">
        <f>'AVIA 25'!P20</f>
        <v>#REF!</v>
      </c>
      <c r="Q20" s="94" t="e">
        <f>'AVIA 25'!Q20</f>
        <v>#REF!</v>
      </c>
    </row>
    <row r="21" spans="1:17" s="50" customFormat="1" x14ac:dyDescent="0.2">
      <c r="A21" s="42" t="s">
        <v>86</v>
      </c>
      <c r="B21" s="94"/>
      <c r="C21" s="94"/>
      <c r="D21" s="94"/>
      <c r="E21" s="94"/>
      <c r="F21" s="94"/>
      <c r="G21" s="94"/>
      <c r="H21" s="94"/>
      <c r="I21" s="94"/>
      <c r="J21" s="94"/>
      <c r="K21" s="94"/>
      <c r="L21" s="94"/>
      <c r="M21" s="94"/>
      <c r="N21" s="94"/>
      <c r="O21" s="94"/>
      <c r="P21" s="94"/>
      <c r="Q21" s="94"/>
    </row>
    <row r="22" spans="1:17" s="50" customFormat="1" x14ac:dyDescent="0.2">
      <c r="A22" s="88">
        <f>A7</f>
        <v>1</v>
      </c>
      <c r="B22" s="94" t="e">
        <f>'AVIA 25'!B22</f>
        <v>#REF!</v>
      </c>
      <c r="C22" s="94" t="e">
        <f>'AVIA 25'!C22</f>
        <v>#REF!</v>
      </c>
      <c r="D22" s="94" t="e">
        <f>'AVIA 25'!D22</f>
        <v>#REF!</v>
      </c>
      <c r="E22" s="94" t="e">
        <f>'AVIA 25'!E22</f>
        <v>#REF!</v>
      </c>
      <c r="F22" s="94" t="e">
        <f>'AVIA 25'!F22</f>
        <v>#REF!</v>
      </c>
      <c r="G22" s="94" t="e">
        <f>'AVIA 25'!G22</f>
        <v>#REF!</v>
      </c>
      <c r="H22" s="94" t="e">
        <f>'AVIA 25'!H22</f>
        <v>#REF!</v>
      </c>
      <c r="I22" s="94" t="e">
        <f>'AVIA 25'!I22</f>
        <v>#REF!</v>
      </c>
      <c r="J22" s="94" t="e">
        <f>'AVIA 25'!J22</f>
        <v>#REF!</v>
      </c>
      <c r="K22" s="94" t="e">
        <f>'AVIA 25'!K22</f>
        <v>#REF!</v>
      </c>
      <c r="L22" s="94" t="e">
        <f>'AVIA 25'!L22</f>
        <v>#REF!</v>
      </c>
      <c r="M22" s="94" t="e">
        <f>'AVIA 25'!M22</f>
        <v>#REF!</v>
      </c>
      <c r="N22" s="94" t="e">
        <f>'AVIA 25'!N22</f>
        <v>#REF!</v>
      </c>
      <c r="O22" s="94" t="e">
        <f>'AVIA 25'!O22</f>
        <v>#REF!</v>
      </c>
      <c r="P22" s="94" t="e">
        <f>'AVIA 25'!P22</f>
        <v>#REF!</v>
      </c>
      <c r="Q22" s="94" t="e">
        <f>'AVIA 25'!Q22</f>
        <v>#REF!</v>
      </c>
    </row>
    <row r="23" spans="1:17" s="50" customFormat="1" x14ac:dyDescent="0.2">
      <c r="A23" s="88">
        <f>A8</f>
        <v>2</v>
      </c>
      <c r="B23" s="94" t="e">
        <f>'AVIA 25'!B23</f>
        <v>#REF!</v>
      </c>
      <c r="C23" s="94" t="e">
        <f>'AVIA 25'!C23</f>
        <v>#REF!</v>
      </c>
      <c r="D23" s="94" t="e">
        <f>'AVIA 25'!D23</f>
        <v>#REF!</v>
      </c>
      <c r="E23" s="94" t="e">
        <f>'AVIA 25'!E23</f>
        <v>#REF!</v>
      </c>
      <c r="F23" s="94" t="e">
        <f>'AVIA 25'!F23</f>
        <v>#REF!</v>
      </c>
      <c r="G23" s="94" t="e">
        <f>'AVIA 25'!G23</f>
        <v>#REF!</v>
      </c>
      <c r="H23" s="94" t="e">
        <f>'AVIA 25'!H23</f>
        <v>#REF!</v>
      </c>
      <c r="I23" s="94" t="e">
        <f>'AVIA 25'!I23</f>
        <v>#REF!</v>
      </c>
      <c r="J23" s="94" t="e">
        <f>'AVIA 25'!J23</f>
        <v>#REF!</v>
      </c>
      <c r="K23" s="94" t="e">
        <f>'AVIA 25'!K23</f>
        <v>#REF!</v>
      </c>
      <c r="L23" s="94" t="e">
        <f>'AVIA 25'!L23</f>
        <v>#REF!</v>
      </c>
      <c r="M23" s="94" t="e">
        <f>'AVIA 25'!M23</f>
        <v>#REF!</v>
      </c>
      <c r="N23" s="94" t="e">
        <f>'AVIA 25'!N23</f>
        <v>#REF!</v>
      </c>
      <c r="O23" s="94" t="e">
        <f>'AVIA 25'!O23</f>
        <v>#REF!</v>
      </c>
      <c r="P23" s="94" t="e">
        <f>'AVIA 25'!P23</f>
        <v>#REF!</v>
      </c>
      <c r="Q23" s="94" t="e">
        <f>'AVIA 25'!Q23</f>
        <v>#REF!</v>
      </c>
    </row>
    <row r="24" spans="1:17" s="50" customFormat="1" x14ac:dyDescent="0.2">
      <c r="A24" s="42" t="s">
        <v>87</v>
      </c>
      <c r="B24" s="94"/>
      <c r="C24" s="94"/>
      <c r="D24" s="94"/>
      <c r="E24" s="94"/>
      <c r="F24" s="94"/>
      <c r="G24" s="94"/>
      <c r="H24" s="94"/>
      <c r="I24" s="94"/>
      <c r="J24" s="94"/>
      <c r="K24" s="94"/>
      <c r="L24" s="94"/>
      <c r="M24" s="94"/>
      <c r="N24" s="94"/>
      <c r="O24" s="94"/>
      <c r="P24" s="94"/>
      <c r="Q24" s="94"/>
    </row>
    <row r="25" spans="1:17" s="50" customFormat="1" x14ac:dyDescent="0.2">
      <c r="A25" s="88" t="s">
        <v>88</v>
      </c>
      <c r="B25" s="94" t="e">
        <f>'AVIA 25'!B25</f>
        <v>#REF!</v>
      </c>
      <c r="C25" s="94" t="e">
        <f>'AVIA 25'!C25</f>
        <v>#REF!</v>
      </c>
      <c r="D25" s="94" t="e">
        <f>'AVIA 25'!D25</f>
        <v>#REF!</v>
      </c>
      <c r="E25" s="94" t="e">
        <f>'AVIA 25'!E25</f>
        <v>#REF!</v>
      </c>
      <c r="F25" s="94" t="e">
        <f>'AVIA 25'!F25</f>
        <v>#REF!</v>
      </c>
      <c r="G25" s="94" t="e">
        <f>'AVIA 25'!G25</f>
        <v>#REF!</v>
      </c>
      <c r="H25" s="94" t="e">
        <f>'AVIA 25'!H25</f>
        <v>#REF!</v>
      </c>
      <c r="I25" s="94" t="e">
        <f>'AVIA 25'!I25</f>
        <v>#REF!</v>
      </c>
      <c r="J25" s="94" t="e">
        <f>'AVIA 25'!J25</f>
        <v>#REF!</v>
      </c>
      <c r="K25" s="94" t="e">
        <f>'AVIA 25'!K25</f>
        <v>#REF!</v>
      </c>
      <c r="L25" s="94" t="e">
        <f>'AVIA 25'!L25</f>
        <v>#REF!</v>
      </c>
      <c r="M25" s="94" t="e">
        <f>'AVIA 25'!M25</f>
        <v>#REF!</v>
      </c>
      <c r="N25" s="94" t="e">
        <f>'AVIA 25'!N25</f>
        <v>#REF!</v>
      </c>
      <c r="O25" s="94" t="e">
        <f>'AVIA 25'!O25</f>
        <v>#REF!</v>
      </c>
      <c r="P25" s="94" t="e">
        <f>'AVIA 25'!P25</f>
        <v>#REF!</v>
      </c>
      <c r="Q25" s="94" t="e">
        <f>'AVIA 25'!Q25</f>
        <v>#REF!</v>
      </c>
    </row>
    <row r="26" spans="1:17" s="50" customFormat="1" x14ac:dyDescent="0.2">
      <c r="A26" s="100"/>
    </row>
    <row r="27" spans="1:17" ht="18" customHeight="1" x14ac:dyDescent="0.2">
      <c r="A27" s="111" t="s">
        <v>100</v>
      </c>
      <c r="B27" s="92" t="e">
        <f t="shared" ref="B27:K27" si="1">B4</f>
        <v>#REF!</v>
      </c>
      <c r="C27" s="92" t="e">
        <f t="shared" si="1"/>
        <v>#REF!</v>
      </c>
      <c r="D27" s="92" t="e">
        <f t="shared" si="1"/>
        <v>#REF!</v>
      </c>
      <c r="E27" s="92" t="e">
        <f t="shared" si="1"/>
        <v>#REF!</v>
      </c>
      <c r="F27" s="92" t="e">
        <f t="shared" si="1"/>
        <v>#REF!</v>
      </c>
      <c r="G27" s="92" t="e">
        <f t="shared" si="1"/>
        <v>#REF!</v>
      </c>
      <c r="H27" s="92" t="e">
        <f t="shared" si="1"/>
        <v>#REF!</v>
      </c>
      <c r="I27" s="92" t="e">
        <f t="shared" si="1"/>
        <v>#REF!</v>
      </c>
      <c r="J27" s="92" t="e">
        <f t="shared" si="1"/>
        <v>#REF!</v>
      </c>
      <c r="K27" s="92" t="e">
        <f t="shared" si="1"/>
        <v>#REF!</v>
      </c>
      <c r="L27" s="92" t="e">
        <f t="shared" ref="L27:O27" si="2">L4</f>
        <v>#REF!</v>
      </c>
      <c r="M27" s="92" t="e">
        <f t="shared" si="2"/>
        <v>#REF!</v>
      </c>
      <c r="N27" s="92" t="e">
        <f t="shared" si="2"/>
        <v>#REF!</v>
      </c>
      <c r="O27" s="92" t="e">
        <f t="shared" si="2"/>
        <v>#REF!</v>
      </c>
      <c r="P27" s="92" t="e">
        <f t="shared" ref="P27:Q27" si="3">P4</f>
        <v>#REF!</v>
      </c>
      <c r="Q27" s="92" t="e">
        <f t="shared" si="3"/>
        <v>#REF!</v>
      </c>
    </row>
    <row r="28" spans="1:17" ht="20.25" customHeight="1" x14ac:dyDescent="0.2">
      <c r="A28" s="90" t="s">
        <v>64</v>
      </c>
      <c r="B28" s="92" t="e">
        <f t="shared" ref="B28:K28" si="4">B5</f>
        <v>#REF!</v>
      </c>
      <c r="C28" s="92" t="e">
        <f t="shared" si="4"/>
        <v>#REF!</v>
      </c>
      <c r="D28" s="92" t="e">
        <f t="shared" si="4"/>
        <v>#REF!</v>
      </c>
      <c r="E28" s="92" t="e">
        <f t="shared" si="4"/>
        <v>#REF!</v>
      </c>
      <c r="F28" s="92" t="e">
        <f t="shared" si="4"/>
        <v>#REF!</v>
      </c>
      <c r="G28" s="92" t="e">
        <f t="shared" si="4"/>
        <v>#REF!</v>
      </c>
      <c r="H28" s="92" t="e">
        <f t="shared" si="4"/>
        <v>#REF!</v>
      </c>
      <c r="I28" s="92" t="e">
        <f t="shared" si="4"/>
        <v>#REF!</v>
      </c>
      <c r="J28" s="92" t="e">
        <f t="shared" si="4"/>
        <v>#REF!</v>
      </c>
      <c r="K28" s="92" t="e">
        <f t="shared" si="4"/>
        <v>#REF!</v>
      </c>
      <c r="L28" s="92" t="e">
        <f t="shared" ref="L28:O28" si="5">L5</f>
        <v>#REF!</v>
      </c>
      <c r="M28" s="92" t="e">
        <f t="shared" si="5"/>
        <v>#REF!</v>
      </c>
      <c r="N28" s="92" t="e">
        <f t="shared" si="5"/>
        <v>#REF!</v>
      </c>
      <c r="O28" s="92" t="e">
        <f t="shared" si="5"/>
        <v>#REF!</v>
      </c>
      <c r="P28" s="92" t="e">
        <f t="shared" ref="P28:Q28" si="6">P5</f>
        <v>#REF!</v>
      </c>
      <c r="Q28" s="92" t="e">
        <f t="shared" si="6"/>
        <v>#REF!</v>
      </c>
    </row>
    <row r="29" spans="1:17" s="44" customFormat="1" x14ac:dyDescent="0.2">
      <c r="A29" s="42" t="s">
        <v>83</v>
      </c>
      <c r="B29" s="87"/>
      <c r="C29" s="87"/>
      <c r="D29" s="87"/>
      <c r="E29" s="87"/>
      <c r="F29" s="87"/>
      <c r="G29" s="87"/>
      <c r="H29" s="87"/>
      <c r="I29" s="87"/>
      <c r="J29" s="87"/>
      <c r="K29" s="87"/>
      <c r="L29" s="87"/>
      <c r="M29" s="87"/>
      <c r="N29" s="87"/>
      <c r="O29" s="87"/>
      <c r="P29" s="87"/>
      <c r="Q29" s="87"/>
    </row>
    <row r="30" spans="1:17" s="50" customFormat="1" x14ac:dyDescent="0.2">
      <c r="A30" s="88">
        <v>1</v>
      </c>
      <c r="B30" s="94" t="e">
        <f t="shared" ref="B30:K30" si="7">ROUND(B7*0.75+25,)</f>
        <v>#REF!</v>
      </c>
      <c r="C30" s="94" t="e">
        <f t="shared" si="7"/>
        <v>#REF!</v>
      </c>
      <c r="D30" s="94" t="e">
        <f t="shared" si="7"/>
        <v>#REF!</v>
      </c>
      <c r="E30" s="94" t="e">
        <f t="shared" si="7"/>
        <v>#REF!</v>
      </c>
      <c r="F30" s="94" t="e">
        <f t="shared" si="7"/>
        <v>#REF!</v>
      </c>
      <c r="G30" s="94" t="e">
        <f t="shared" si="7"/>
        <v>#REF!</v>
      </c>
      <c r="H30" s="94" t="e">
        <f t="shared" si="7"/>
        <v>#REF!</v>
      </c>
      <c r="I30" s="94" t="e">
        <f t="shared" si="7"/>
        <v>#REF!</v>
      </c>
      <c r="J30" s="94" t="e">
        <f t="shared" si="7"/>
        <v>#REF!</v>
      </c>
      <c r="K30" s="94" t="e">
        <f t="shared" si="7"/>
        <v>#REF!</v>
      </c>
      <c r="L30" s="94" t="e">
        <f t="shared" ref="L30:O30" si="8">ROUND(L7*0.75+25,)</f>
        <v>#REF!</v>
      </c>
      <c r="M30" s="94" t="e">
        <f t="shared" si="8"/>
        <v>#REF!</v>
      </c>
      <c r="N30" s="94" t="e">
        <f t="shared" si="8"/>
        <v>#REF!</v>
      </c>
      <c r="O30" s="94" t="e">
        <f t="shared" si="8"/>
        <v>#REF!</v>
      </c>
      <c r="P30" s="94" t="e">
        <f t="shared" ref="P30:Q30" si="9">ROUND(P7*0.75+25,)</f>
        <v>#REF!</v>
      </c>
      <c r="Q30" s="94" t="e">
        <f t="shared" si="9"/>
        <v>#REF!</v>
      </c>
    </row>
    <row r="31" spans="1:17" s="50" customFormat="1" x14ac:dyDescent="0.2">
      <c r="A31" s="88">
        <v>2</v>
      </c>
      <c r="B31" s="94" t="e">
        <f t="shared" ref="B31:K31" si="10">ROUND(B8*0.75+25,)</f>
        <v>#REF!</v>
      </c>
      <c r="C31" s="94" t="e">
        <f t="shared" si="10"/>
        <v>#REF!</v>
      </c>
      <c r="D31" s="94" t="e">
        <f t="shared" si="10"/>
        <v>#REF!</v>
      </c>
      <c r="E31" s="94" t="e">
        <f t="shared" si="10"/>
        <v>#REF!</v>
      </c>
      <c r="F31" s="94" t="e">
        <f t="shared" si="10"/>
        <v>#REF!</v>
      </c>
      <c r="G31" s="94" t="e">
        <f t="shared" si="10"/>
        <v>#REF!</v>
      </c>
      <c r="H31" s="94" t="e">
        <f t="shared" si="10"/>
        <v>#REF!</v>
      </c>
      <c r="I31" s="94" t="e">
        <f t="shared" si="10"/>
        <v>#REF!</v>
      </c>
      <c r="J31" s="94" t="e">
        <f t="shared" si="10"/>
        <v>#REF!</v>
      </c>
      <c r="K31" s="94" t="e">
        <f t="shared" si="10"/>
        <v>#REF!</v>
      </c>
      <c r="L31" s="94" t="e">
        <f t="shared" ref="L31:O31" si="11">ROUND(L8*0.75+25,)</f>
        <v>#REF!</v>
      </c>
      <c r="M31" s="94" t="e">
        <f t="shared" si="11"/>
        <v>#REF!</v>
      </c>
      <c r="N31" s="94" t="e">
        <f t="shared" si="11"/>
        <v>#REF!</v>
      </c>
      <c r="O31" s="94" t="e">
        <f t="shared" si="11"/>
        <v>#REF!</v>
      </c>
      <c r="P31" s="94" t="e">
        <f t="shared" ref="P31:Q31" si="12">ROUND(P8*0.75+25,)</f>
        <v>#REF!</v>
      </c>
      <c r="Q31" s="94" t="e">
        <f t="shared" si="12"/>
        <v>#REF!</v>
      </c>
    </row>
    <row r="32" spans="1:17" s="50" customFormat="1" x14ac:dyDescent="0.2">
      <c r="A32" s="42" t="s">
        <v>234</v>
      </c>
      <c r="B32" s="94"/>
      <c r="C32" s="94"/>
      <c r="D32" s="94"/>
      <c r="E32" s="94"/>
      <c r="F32" s="94"/>
      <c r="G32" s="94"/>
      <c r="H32" s="94"/>
      <c r="I32" s="94"/>
      <c r="J32" s="94"/>
      <c r="K32" s="94"/>
      <c r="L32" s="94"/>
      <c r="M32" s="94"/>
      <c r="N32" s="94"/>
      <c r="O32" s="94"/>
      <c r="P32" s="94"/>
      <c r="Q32" s="94"/>
    </row>
    <row r="33" spans="1:17" s="50" customFormat="1" x14ac:dyDescent="0.2">
      <c r="A33" s="180">
        <v>1</v>
      </c>
      <c r="B33" s="94" t="e">
        <f t="shared" ref="B33:K33" si="13">ROUND(B13*0.75+25,)</f>
        <v>#REF!</v>
      </c>
      <c r="C33" s="94" t="e">
        <f t="shared" si="13"/>
        <v>#REF!</v>
      </c>
      <c r="D33" s="94" t="e">
        <f t="shared" si="13"/>
        <v>#REF!</v>
      </c>
      <c r="E33" s="94" t="e">
        <f t="shared" si="13"/>
        <v>#REF!</v>
      </c>
      <c r="F33" s="94" t="e">
        <f t="shared" si="13"/>
        <v>#REF!</v>
      </c>
      <c r="G33" s="94" t="e">
        <f t="shared" si="13"/>
        <v>#REF!</v>
      </c>
      <c r="H33" s="94" t="e">
        <f t="shared" si="13"/>
        <v>#REF!</v>
      </c>
      <c r="I33" s="94" t="e">
        <f t="shared" si="13"/>
        <v>#REF!</v>
      </c>
      <c r="J33" s="94" t="e">
        <f t="shared" si="13"/>
        <v>#REF!</v>
      </c>
      <c r="K33" s="94" t="e">
        <f t="shared" si="13"/>
        <v>#REF!</v>
      </c>
      <c r="L33" s="94" t="e">
        <f t="shared" ref="L33:O33" si="14">ROUND(L13*0.75+25,)</f>
        <v>#REF!</v>
      </c>
      <c r="M33" s="94" t="e">
        <f t="shared" si="14"/>
        <v>#REF!</v>
      </c>
      <c r="N33" s="94" t="e">
        <f t="shared" si="14"/>
        <v>#REF!</v>
      </c>
      <c r="O33" s="94" t="e">
        <f t="shared" si="14"/>
        <v>#REF!</v>
      </c>
      <c r="P33" s="94" t="e">
        <f t="shared" ref="P33:Q33" si="15">ROUND(P13*0.75+25,)</f>
        <v>#REF!</v>
      </c>
      <c r="Q33" s="94" t="e">
        <f t="shared" si="15"/>
        <v>#REF!</v>
      </c>
    </row>
    <row r="34" spans="1:17" s="50" customFormat="1" x14ac:dyDescent="0.2">
      <c r="A34" s="180">
        <v>2</v>
      </c>
      <c r="B34" s="94" t="e">
        <f t="shared" ref="B34:K34" si="16">ROUND(B14*0.75+25,)</f>
        <v>#REF!</v>
      </c>
      <c r="C34" s="94" t="e">
        <f t="shared" si="16"/>
        <v>#REF!</v>
      </c>
      <c r="D34" s="94" t="e">
        <f t="shared" si="16"/>
        <v>#REF!</v>
      </c>
      <c r="E34" s="94" t="e">
        <f t="shared" si="16"/>
        <v>#REF!</v>
      </c>
      <c r="F34" s="94" t="e">
        <f t="shared" si="16"/>
        <v>#REF!</v>
      </c>
      <c r="G34" s="94" t="e">
        <f t="shared" si="16"/>
        <v>#REF!</v>
      </c>
      <c r="H34" s="94" t="e">
        <f t="shared" si="16"/>
        <v>#REF!</v>
      </c>
      <c r="I34" s="94" t="e">
        <f t="shared" si="16"/>
        <v>#REF!</v>
      </c>
      <c r="J34" s="94" t="e">
        <f t="shared" si="16"/>
        <v>#REF!</v>
      </c>
      <c r="K34" s="94" t="e">
        <f t="shared" si="16"/>
        <v>#REF!</v>
      </c>
      <c r="L34" s="94" t="e">
        <f t="shared" ref="L34:O34" si="17">ROUND(L14*0.75+25,)</f>
        <v>#REF!</v>
      </c>
      <c r="M34" s="94" t="e">
        <f t="shared" si="17"/>
        <v>#REF!</v>
      </c>
      <c r="N34" s="94" t="e">
        <f t="shared" si="17"/>
        <v>#REF!</v>
      </c>
      <c r="O34" s="94" t="e">
        <f t="shared" si="17"/>
        <v>#REF!</v>
      </c>
      <c r="P34" s="94" t="e">
        <f t="shared" ref="P34:Q34" si="18">ROUND(P14*0.75+25,)</f>
        <v>#REF!</v>
      </c>
      <c r="Q34" s="94" t="e">
        <f t="shared" si="18"/>
        <v>#REF!</v>
      </c>
    </row>
    <row r="35" spans="1:17" s="50" customFormat="1" x14ac:dyDescent="0.2">
      <c r="A35" s="42" t="s">
        <v>84</v>
      </c>
      <c r="B35" s="94"/>
      <c r="C35" s="94"/>
      <c r="D35" s="94"/>
      <c r="E35" s="94"/>
      <c r="F35" s="94"/>
      <c r="G35" s="94"/>
      <c r="H35" s="94"/>
      <c r="I35" s="94"/>
      <c r="J35" s="94"/>
      <c r="K35" s="94"/>
      <c r="L35" s="94"/>
      <c r="M35" s="94"/>
      <c r="N35" s="94"/>
      <c r="O35" s="94"/>
      <c r="P35" s="94"/>
      <c r="Q35" s="94"/>
    </row>
    <row r="36" spans="1:17" s="50" customFormat="1" x14ac:dyDescent="0.2">
      <c r="A36" s="88">
        <f>A30</f>
        <v>1</v>
      </c>
      <c r="B36" s="94" t="e">
        <f t="shared" ref="B36:K36" si="19">ROUND(B16*0.75+25,)</f>
        <v>#REF!</v>
      </c>
      <c r="C36" s="94" t="e">
        <f t="shared" si="19"/>
        <v>#REF!</v>
      </c>
      <c r="D36" s="94" t="e">
        <f t="shared" si="19"/>
        <v>#REF!</v>
      </c>
      <c r="E36" s="94" t="e">
        <f t="shared" si="19"/>
        <v>#REF!</v>
      </c>
      <c r="F36" s="94" t="e">
        <f t="shared" si="19"/>
        <v>#REF!</v>
      </c>
      <c r="G36" s="94" t="e">
        <f t="shared" si="19"/>
        <v>#REF!</v>
      </c>
      <c r="H36" s="94" t="e">
        <f t="shared" si="19"/>
        <v>#REF!</v>
      </c>
      <c r="I36" s="94" t="e">
        <f t="shared" si="19"/>
        <v>#REF!</v>
      </c>
      <c r="J36" s="94" t="e">
        <f t="shared" si="19"/>
        <v>#REF!</v>
      </c>
      <c r="K36" s="94" t="e">
        <f t="shared" si="19"/>
        <v>#REF!</v>
      </c>
      <c r="L36" s="94" t="e">
        <f t="shared" ref="L36:O36" si="20">ROUND(L16*0.75+25,)</f>
        <v>#REF!</v>
      </c>
      <c r="M36" s="94" t="e">
        <f t="shared" si="20"/>
        <v>#REF!</v>
      </c>
      <c r="N36" s="94" t="e">
        <f t="shared" si="20"/>
        <v>#REF!</v>
      </c>
      <c r="O36" s="94" t="e">
        <f t="shared" si="20"/>
        <v>#REF!</v>
      </c>
      <c r="P36" s="94" t="e">
        <f t="shared" ref="P36:Q36" si="21">ROUND(P16*0.75+25,)</f>
        <v>#REF!</v>
      </c>
      <c r="Q36" s="94" t="e">
        <f t="shared" si="21"/>
        <v>#REF!</v>
      </c>
    </row>
    <row r="37" spans="1:17" s="50" customFormat="1" x14ac:dyDescent="0.2">
      <c r="A37" s="88">
        <f>A31</f>
        <v>2</v>
      </c>
      <c r="B37" s="94" t="e">
        <f t="shared" ref="B37:K37" si="22">ROUND(B17*0.75+25,)</f>
        <v>#REF!</v>
      </c>
      <c r="C37" s="94" t="e">
        <f t="shared" si="22"/>
        <v>#REF!</v>
      </c>
      <c r="D37" s="94" t="e">
        <f t="shared" si="22"/>
        <v>#REF!</v>
      </c>
      <c r="E37" s="94" t="e">
        <f t="shared" si="22"/>
        <v>#REF!</v>
      </c>
      <c r="F37" s="94" t="e">
        <f t="shared" si="22"/>
        <v>#REF!</v>
      </c>
      <c r="G37" s="94" t="e">
        <f t="shared" si="22"/>
        <v>#REF!</v>
      </c>
      <c r="H37" s="94" t="e">
        <f t="shared" si="22"/>
        <v>#REF!</v>
      </c>
      <c r="I37" s="94" t="e">
        <f t="shared" si="22"/>
        <v>#REF!</v>
      </c>
      <c r="J37" s="94" t="e">
        <f t="shared" si="22"/>
        <v>#REF!</v>
      </c>
      <c r="K37" s="94" t="e">
        <f t="shared" si="22"/>
        <v>#REF!</v>
      </c>
      <c r="L37" s="94" t="e">
        <f t="shared" ref="L37:O37" si="23">ROUND(L17*0.75+25,)</f>
        <v>#REF!</v>
      </c>
      <c r="M37" s="94" t="e">
        <f t="shared" si="23"/>
        <v>#REF!</v>
      </c>
      <c r="N37" s="94" t="e">
        <f t="shared" si="23"/>
        <v>#REF!</v>
      </c>
      <c r="O37" s="94" t="e">
        <f t="shared" si="23"/>
        <v>#REF!</v>
      </c>
      <c r="P37" s="94" t="e">
        <f t="shared" ref="P37:Q37" si="24">ROUND(P17*0.75+25,)</f>
        <v>#REF!</v>
      </c>
      <c r="Q37" s="94" t="e">
        <f t="shared" si="24"/>
        <v>#REF!</v>
      </c>
    </row>
    <row r="38" spans="1:17" s="50" customFormat="1" x14ac:dyDescent="0.2">
      <c r="A38" s="42" t="s">
        <v>85</v>
      </c>
      <c r="B38" s="94"/>
      <c r="C38" s="94"/>
      <c r="D38" s="94"/>
      <c r="E38" s="94"/>
      <c r="F38" s="94"/>
      <c r="G38" s="94"/>
      <c r="H38" s="94"/>
      <c r="I38" s="94"/>
      <c r="J38" s="94"/>
      <c r="K38" s="94"/>
      <c r="L38" s="94"/>
      <c r="M38" s="94"/>
      <c r="N38" s="94"/>
      <c r="O38" s="94"/>
      <c r="P38" s="94"/>
      <c r="Q38" s="94"/>
    </row>
    <row r="39" spans="1:17" s="50" customFormat="1" x14ac:dyDescent="0.2">
      <c r="A39" s="88">
        <f>A30</f>
        <v>1</v>
      </c>
      <c r="B39" s="94" t="e">
        <f t="shared" ref="B39:K39" si="25">ROUND(B19*0.75+25,)</f>
        <v>#REF!</v>
      </c>
      <c r="C39" s="94" t="e">
        <f t="shared" si="25"/>
        <v>#REF!</v>
      </c>
      <c r="D39" s="94" t="e">
        <f t="shared" si="25"/>
        <v>#REF!</v>
      </c>
      <c r="E39" s="94" t="e">
        <f t="shared" si="25"/>
        <v>#REF!</v>
      </c>
      <c r="F39" s="94" t="e">
        <f t="shared" si="25"/>
        <v>#REF!</v>
      </c>
      <c r="G39" s="94" t="e">
        <f t="shared" si="25"/>
        <v>#REF!</v>
      </c>
      <c r="H39" s="94" t="e">
        <f t="shared" si="25"/>
        <v>#REF!</v>
      </c>
      <c r="I39" s="94" t="e">
        <f t="shared" si="25"/>
        <v>#REF!</v>
      </c>
      <c r="J39" s="94" t="e">
        <f t="shared" si="25"/>
        <v>#REF!</v>
      </c>
      <c r="K39" s="94" t="e">
        <f t="shared" si="25"/>
        <v>#REF!</v>
      </c>
      <c r="L39" s="94" t="e">
        <f t="shared" ref="L39:O39" si="26">ROUND(L19*0.75+25,)</f>
        <v>#REF!</v>
      </c>
      <c r="M39" s="94" t="e">
        <f t="shared" si="26"/>
        <v>#REF!</v>
      </c>
      <c r="N39" s="94" t="e">
        <f t="shared" si="26"/>
        <v>#REF!</v>
      </c>
      <c r="O39" s="94" t="e">
        <f t="shared" si="26"/>
        <v>#REF!</v>
      </c>
      <c r="P39" s="94" t="e">
        <f t="shared" ref="P39:Q39" si="27">ROUND(P19*0.75+25,)</f>
        <v>#REF!</v>
      </c>
      <c r="Q39" s="94" t="e">
        <f t="shared" si="27"/>
        <v>#REF!</v>
      </c>
    </row>
    <row r="40" spans="1:17" s="50" customFormat="1" x14ac:dyDescent="0.2">
      <c r="A40" s="88">
        <f>A31</f>
        <v>2</v>
      </c>
      <c r="B40" s="94" t="e">
        <f t="shared" ref="B40:K40" si="28">ROUND(B20*0.75+25,)</f>
        <v>#REF!</v>
      </c>
      <c r="C40" s="94" t="e">
        <f t="shared" si="28"/>
        <v>#REF!</v>
      </c>
      <c r="D40" s="94" t="e">
        <f t="shared" si="28"/>
        <v>#REF!</v>
      </c>
      <c r="E40" s="94" t="e">
        <f t="shared" si="28"/>
        <v>#REF!</v>
      </c>
      <c r="F40" s="94" t="e">
        <f t="shared" si="28"/>
        <v>#REF!</v>
      </c>
      <c r="G40" s="94" t="e">
        <f t="shared" si="28"/>
        <v>#REF!</v>
      </c>
      <c r="H40" s="94" t="e">
        <f t="shared" si="28"/>
        <v>#REF!</v>
      </c>
      <c r="I40" s="94" t="e">
        <f t="shared" si="28"/>
        <v>#REF!</v>
      </c>
      <c r="J40" s="94" t="e">
        <f t="shared" si="28"/>
        <v>#REF!</v>
      </c>
      <c r="K40" s="94" t="e">
        <f t="shared" si="28"/>
        <v>#REF!</v>
      </c>
      <c r="L40" s="94" t="e">
        <f t="shared" ref="L40:O40" si="29">ROUND(L20*0.75+25,)</f>
        <v>#REF!</v>
      </c>
      <c r="M40" s="94" t="e">
        <f t="shared" si="29"/>
        <v>#REF!</v>
      </c>
      <c r="N40" s="94" t="e">
        <f t="shared" si="29"/>
        <v>#REF!</v>
      </c>
      <c r="O40" s="94" t="e">
        <f t="shared" si="29"/>
        <v>#REF!</v>
      </c>
      <c r="P40" s="94" t="e">
        <f t="shared" ref="P40:Q40" si="30">ROUND(P20*0.75+25,)</f>
        <v>#REF!</v>
      </c>
      <c r="Q40" s="94" t="e">
        <f t="shared" si="30"/>
        <v>#REF!</v>
      </c>
    </row>
    <row r="41" spans="1:17" s="50" customFormat="1" x14ac:dyDescent="0.2">
      <c r="A41" s="42" t="s">
        <v>86</v>
      </c>
      <c r="B41" s="94"/>
      <c r="C41" s="94"/>
      <c r="D41" s="94"/>
      <c r="E41" s="94"/>
      <c r="F41" s="94"/>
      <c r="G41" s="94"/>
      <c r="H41" s="94"/>
      <c r="I41" s="94"/>
      <c r="J41" s="94"/>
      <c r="K41" s="94"/>
      <c r="L41" s="94"/>
      <c r="M41" s="94"/>
      <c r="N41" s="94"/>
      <c r="O41" s="94"/>
      <c r="P41" s="94"/>
      <c r="Q41" s="94"/>
    </row>
    <row r="42" spans="1:17" s="50" customFormat="1" x14ac:dyDescent="0.2">
      <c r="A42" s="88">
        <f>A30</f>
        <v>1</v>
      </c>
      <c r="B42" s="94" t="e">
        <f t="shared" ref="B42:K42" si="31">ROUND(B22*0.75+25,)</f>
        <v>#REF!</v>
      </c>
      <c r="C42" s="94" t="e">
        <f t="shared" si="31"/>
        <v>#REF!</v>
      </c>
      <c r="D42" s="94" t="e">
        <f t="shared" si="31"/>
        <v>#REF!</v>
      </c>
      <c r="E42" s="94" t="e">
        <f t="shared" si="31"/>
        <v>#REF!</v>
      </c>
      <c r="F42" s="94" t="e">
        <f t="shared" si="31"/>
        <v>#REF!</v>
      </c>
      <c r="G42" s="94" t="e">
        <f t="shared" si="31"/>
        <v>#REF!</v>
      </c>
      <c r="H42" s="94" t="e">
        <f t="shared" si="31"/>
        <v>#REF!</v>
      </c>
      <c r="I42" s="94" t="e">
        <f t="shared" si="31"/>
        <v>#REF!</v>
      </c>
      <c r="J42" s="94" t="e">
        <f t="shared" si="31"/>
        <v>#REF!</v>
      </c>
      <c r="K42" s="94" t="e">
        <f t="shared" si="31"/>
        <v>#REF!</v>
      </c>
      <c r="L42" s="94" t="e">
        <f t="shared" ref="L42:O42" si="32">ROUND(L22*0.75+25,)</f>
        <v>#REF!</v>
      </c>
      <c r="M42" s="94" t="e">
        <f t="shared" si="32"/>
        <v>#REF!</v>
      </c>
      <c r="N42" s="94" t="e">
        <f t="shared" si="32"/>
        <v>#REF!</v>
      </c>
      <c r="O42" s="94" t="e">
        <f t="shared" si="32"/>
        <v>#REF!</v>
      </c>
      <c r="P42" s="94" t="e">
        <f t="shared" ref="P42:Q42" si="33">ROUND(P22*0.75+25,)</f>
        <v>#REF!</v>
      </c>
      <c r="Q42" s="94" t="e">
        <f t="shared" si="33"/>
        <v>#REF!</v>
      </c>
    </row>
    <row r="43" spans="1:17" s="50" customFormat="1" x14ac:dyDescent="0.2">
      <c r="A43" s="88">
        <f>A31</f>
        <v>2</v>
      </c>
      <c r="B43" s="94" t="e">
        <f t="shared" ref="B43:K43" si="34">ROUND(B23*0.75+25,)</f>
        <v>#REF!</v>
      </c>
      <c r="C43" s="94" t="e">
        <f t="shared" si="34"/>
        <v>#REF!</v>
      </c>
      <c r="D43" s="94" t="e">
        <f t="shared" si="34"/>
        <v>#REF!</v>
      </c>
      <c r="E43" s="94" t="e">
        <f t="shared" si="34"/>
        <v>#REF!</v>
      </c>
      <c r="F43" s="94" t="e">
        <f t="shared" si="34"/>
        <v>#REF!</v>
      </c>
      <c r="G43" s="94" t="e">
        <f t="shared" si="34"/>
        <v>#REF!</v>
      </c>
      <c r="H43" s="94" t="e">
        <f t="shared" si="34"/>
        <v>#REF!</v>
      </c>
      <c r="I43" s="94" t="e">
        <f t="shared" si="34"/>
        <v>#REF!</v>
      </c>
      <c r="J43" s="94" t="e">
        <f t="shared" si="34"/>
        <v>#REF!</v>
      </c>
      <c r="K43" s="94" t="e">
        <f t="shared" si="34"/>
        <v>#REF!</v>
      </c>
      <c r="L43" s="94" t="e">
        <f t="shared" ref="L43:O43" si="35">ROUND(L23*0.75+25,)</f>
        <v>#REF!</v>
      </c>
      <c r="M43" s="94" t="e">
        <f t="shared" si="35"/>
        <v>#REF!</v>
      </c>
      <c r="N43" s="94" t="e">
        <f t="shared" si="35"/>
        <v>#REF!</v>
      </c>
      <c r="O43" s="94" t="e">
        <f t="shared" si="35"/>
        <v>#REF!</v>
      </c>
      <c r="P43" s="94" t="e">
        <f t="shared" ref="P43:Q43" si="36">ROUND(P23*0.75+25,)</f>
        <v>#REF!</v>
      </c>
      <c r="Q43" s="94" t="e">
        <f t="shared" si="36"/>
        <v>#REF!</v>
      </c>
    </row>
    <row r="44" spans="1:17" s="50" customFormat="1" x14ac:dyDescent="0.2">
      <c r="A44" s="42" t="s">
        <v>87</v>
      </c>
      <c r="B44" s="94"/>
      <c r="C44" s="94"/>
      <c r="D44" s="94"/>
      <c r="E44" s="94"/>
      <c r="F44" s="94"/>
      <c r="G44" s="94"/>
      <c r="H44" s="94"/>
      <c r="I44" s="94"/>
      <c r="J44" s="94"/>
      <c r="K44" s="94"/>
      <c r="L44" s="94"/>
      <c r="M44" s="94"/>
      <c r="N44" s="94"/>
      <c r="O44" s="94"/>
      <c r="P44" s="94"/>
      <c r="Q44" s="94"/>
    </row>
    <row r="45" spans="1:17" s="50" customFormat="1" x14ac:dyDescent="0.2">
      <c r="A45" s="88" t="s">
        <v>88</v>
      </c>
      <c r="B45" s="94" t="e">
        <f t="shared" ref="B45:K45" si="37">ROUND(B25*0.75+25,)</f>
        <v>#REF!</v>
      </c>
      <c r="C45" s="94" t="e">
        <f t="shared" si="37"/>
        <v>#REF!</v>
      </c>
      <c r="D45" s="94" t="e">
        <f t="shared" si="37"/>
        <v>#REF!</v>
      </c>
      <c r="E45" s="94" t="e">
        <f t="shared" si="37"/>
        <v>#REF!</v>
      </c>
      <c r="F45" s="94" t="e">
        <f t="shared" si="37"/>
        <v>#REF!</v>
      </c>
      <c r="G45" s="94" t="e">
        <f t="shared" si="37"/>
        <v>#REF!</v>
      </c>
      <c r="H45" s="94" t="e">
        <f t="shared" si="37"/>
        <v>#REF!</v>
      </c>
      <c r="I45" s="94" t="e">
        <f t="shared" si="37"/>
        <v>#REF!</v>
      </c>
      <c r="J45" s="94" t="e">
        <f t="shared" si="37"/>
        <v>#REF!</v>
      </c>
      <c r="K45" s="94" t="e">
        <f t="shared" si="37"/>
        <v>#REF!</v>
      </c>
      <c r="L45" s="94" t="e">
        <f t="shared" ref="L45:O45" si="38">ROUND(L25*0.75+25,)</f>
        <v>#REF!</v>
      </c>
      <c r="M45" s="94" t="e">
        <f t="shared" si="38"/>
        <v>#REF!</v>
      </c>
      <c r="N45" s="94" t="e">
        <f t="shared" si="38"/>
        <v>#REF!</v>
      </c>
      <c r="O45" s="94" t="e">
        <f t="shared" si="38"/>
        <v>#REF!</v>
      </c>
      <c r="P45" s="94" t="e">
        <f t="shared" ref="P45:Q45" si="39">ROUND(P25*0.75+25,)</f>
        <v>#REF!</v>
      </c>
      <c r="Q45" s="94" t="e">
        <f t="shared" si="39"/>
        <v>#REF!</v>
      </c>
    </row>
    <row r="46" spans="1:17" s="50" customFormat="1" x14ac:dyDescent="0.2">
      <c r="A46" s="100"/>
    </row>
    <row r="47" spans="1:17" s="50" customFormat="1" x14ac:dyDescent="0.2">
      <c r="A47" s="71" t="s">
        <v>66</v>
      </c>
    </row>
    <row r="48" spans="1:17" x14ac:dyDescent="0.2">
      <c r="A48" s="63" t="s">
        <v>78</v>
      </c>
    </row>
    <row r="49" spans="1:1" ht="9" hidden="1" customHeight="1" x14ac:dyDescent="0.2">
      <c r="A49" s="43" t="s">
        <v>67</v>
      </c>
    </row>
    <row r="50" spans="1:1" ht="10.7" customHeight="1" x14ac:dyDescent="0.2">
      <c r="A50" s="43" t="s">
        <v>89</v>
      </c>
    </row>
    <row r="51" spans="1:1" x14ac:dyDescent="0.2">
      <c r="A51" s="43" t="s">
        <v>68</v>
      </c>
    </row>
    <row r="52" spans="1:1" ht="13.35" customHeight="1" x14ac:dyDescent="0.2">
      <c r="A52" s="43" t="s">
        <v>69</v>
      </c>
    </row>
    <row r="53" spans="1:1" ht="13.35" customHeight="1" x14ac:dyDescent="0.2">
      <c r="A53" s="159" t="s">
        <v>162</v>
      </c>
    </row>
    <row r="54" spans="1:1" ht="13.35" customHeight="1" thickBot="1" x14ac:dyDescent="0.25">
      <c r="A54" s="43"/>
    </row>
    <row r="55" spans="1:1" ht="13.35" customHeight="1" thickBot="1" x14ac:dyDescent="0.25">
      <c r="A55" s="107" t="s">
        <v>139</v>
      </c>
    </row>
    <row r="56" spans="1:1" ht="13.35" customHeight="1" thickBot="1" x14ac:dyDescent="0.25">
      <c r="A56" s="214" t="str">
        <f>'AVIA 25'!A56</f>
        <v>Период бронирования: 20.06.2025 - 24.10.2025 / 04.11.2025 - 29.12.2025  Period of sales: 20.06.2025 - 24.10.2025 / 04.11.2025 - 29.12.2025</v>
      </c>
    </row>
    <row r="57" spans="1:1" ht="24.75" thickBot="1" x14ac:dyDescent="0.25">
      <c r="A57" s="227" t="str">
        <f>'AVIA 25'!A57</f>
        <v>Период проживания: с 20.06.2025 - 24.10.2025 / 04.11.2025 - 29.12.2025/ Period of stay: 20.06.2025 - 24.10.2025 / 04.11.2025 - 29.12.2025</v>
      </c>
    </row>
    <row r="58" spans="1:1" ht="12.75" hidden="1" thickBot="1" x14ac:dyDescent="0.25">
      <c r="A58" s="166" t="s">
        <v>273</v>
      </c>
    </row>
    <row r="59" spans="1:1" ht="12.75" thickBot="1" x14ac:dyDescent="0.25">
      <c r="A59" s="107" t="s">
        <v>70</v>
      </c>
    </row>
    <row r="60" spans="1:1" ht="72.75" thickBot="1" x14ac:dyDescent="0.25">
      <c r="A60" s="112" t="s">
        <v>103</v>
      </c>
    </row>
    <row r="61" spans="1:1" ht="12.75" thickBot="1" x14ac:dyDescent="0.25">
      <c r="A61" s="107" t="s">
        <v>139</v>
      </c>
    </row>
    <row r="62" spans="1:1" x14ac:dyDescent="0.2">
      <c r="A62" s="96" t="str">
        <f>'AVIA 25'!A62</f>
        <v>Закрытый период: 25.10.2025 - 03.11.2025 / Stop sale: 25.10.2025 - 03.11.2025</v>
      </c>
    </row>
  </sheetData>
  <mergeCells count="1">
    <mergeCell ref="A1:A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87</vt:i4>
      </vt:variant>
    </vt:vector>
  </HeadingPairs>
  <TitlesOfParts>
    <vt:vector size="87" baseType="lpstr">
      <vt:lpstr>C завтраками| Bed and breakfast</vt:lpstr>
      <vt:lpstr>нетто 20 </vt:lpstr>
      <vt:lpstr>Каникулы в горах | COMMISSION</vt:lpstr>
      <vt:lpstr>Каникулы в горах | FIT18</vt:lpstr>
      <vt:lpstr>Каникулы в горах | FIT18+25руб</vt:lpstr>
      <vt:lpstr>Каникулы в горах | FIT15</vt:lpstr>
      <vt:lpstr>Каникулы в горах | FIT20</vt:lpstr>
      <vt:lpstr>AVIA 25</vt:lpstr>
      <vt:lpstr>AVIA 25 +25руб.</vt:lpstr>
      <vt:lpstr>нетто 15</vt:lpstr>
      <vt:lpstr>нетто 18</vt:lpstr>
      <vt:lpstr>нетто 20</vt:lpstr>
      <vt:lpstr>РБ ВВ 15| FIT15</vt:lpstr>
      <vt:lpstr>РБ ВВ 15 | FIT20</vt:lpstr>
      <vt:lpstr>РБ ВВ 15 | COMMISSION</vt:lpstr>
      <vt:lpstr>нетто 20+25руб.</vt:lpstr>
      <vt:lpstr>РБ ВВ 10(2022)| FIT15</vt:lpstr>
      <vt:lpstr>РБ ВВ 10(2022)| FIT20 +25руб.</vt:lpstr>
      <vt:lpstr>РБ ВВ 10(2022)| FIT20</vt:lpstr>
      <vt:lpstr>РБ ВВ 10(2022)| COMMISSION</vt:lpstr>
      <vt:lpstr>ЗЭГ Активный |FIT20</vt:lpstr>
      <vt:lpstr>ЗЭГ Активный |COMMISSION</vt:lpstr>
      <vt:lpstr>РБ ВВ 10(2023)| FIT20+25руб.</vt:lpstr>
      <vt:lpstr>РБ ВВ 15(2022)| FIT15</vt:lpstr>
      <vt:lpstr>РБ ВВ 15(2022)| FIT20</vt:lpstr>
      <vt:lpstr>РБ ВВ 15(2022)| FIT20+25руб.</vt:lpstr>
      <vt:lpstr>РБ ВВ 15(2022)| COMMISSION </vt:lpstr>
      <vt:lpstr>ЗЭГ | FIT20 + 25руб.</vt:lpstr>
      <vt:lpstr>Осенние Каникулы|FIT20</vt:lpstr>
      <vt:lpstr>ОсенниеКаникулы|COMMISSION</vt:lpstr>
      <vt:lpstr>отдыхай и катай расчет</vt:lpstr>
      <vt:lpstr>ЯВК 2023 |FIT15</vt:lpstr>
      <vt:lpstr> ЯВК 2023 |FIT18</vt:lpstr>
      <vt:lpstr>AVIA 12% </vt:lpstr>
      <vt:lpstr>4=3 | FIT20</vt:lpstr>
      <vt:lpstr>4=3 | COMMISSION</vt:lpstr>
      <vt:lpstr>ЗЭГ | FIT15</vt:lpstr>
      <vt:lpstr>ЗЭГ | FIT18</vt:lpstr>
      <vt:lpstr>ЗЭГ | COMMISSION</vt:lpstr>
      <vt:lpstr>Осенние Каникулы|FIT15</vt:lpstr>
      <vt:lpstr>Осенние Каникулы|FIT18</vt:lpstr>
      <vt:lpstr>Осенние Каникулы|COMMISSION</vt:lpstr>
      <vt:lpstr>нетто 18+25руб.</vt:lpstr>
      <vt:lpstr>нетто 20 2025</vt:lpstr>
      <vt:lpstr>3=4 | FIT18</vt:lpstr>
      <vt:lpstr>3=4 | FIT18+25руб.</vt:lpstr>
      <vt:lpstr>3=4 | FIT20+35руб.</vt:lpstr>
      <vt:lpstr>3=4 | COMMISSION</vt:lpstr>
      <vt:lpstr>4=3(2025)| COMMISSION</vt:lpstr>
      <vt:lpstr>4=3(2025)| FIT15</vt:lpstr>
      <vt:lpstr>4=3(2025)| FIT18</vt:lpstr>
      <vt:lpstr>4=3(2025)| FIT18+25 руб.</vt:lpstr>
      <vt:lpstr>4=3(2025)| FIT20 руб.</vt:lpstr>
      <vt:lpstr>ОиК (2025 - 26)| COMMISSION</vt:lpstr>
      <vt:lpstr>ОиК ВВ (2025)| FIT15</vt:lpstr>
      <vt:lpstr>ОиК ВВ (2025)| FIT18</vt:lpstr>
      <vt:lpstr>ОиК ВВ (2025)| FIT18+25руб </vt:lpstr>
      <vt:lpstr>ОиК ВВ (2025 - 2026)| FIT20 </vt:lpstr>
      <vt:lpstr>РБ ВВ 10(2025)| FIT15</vt:lpstr>
      <vt:lpstr>РБ ВВ 10(2025)| FIT18</vt:lpstr>
      <vt:lpstr>РБ ВВ 10(2025)| FIT18+25руб</vt:lpstr>
      <vt:lpstr>РБ ВВ 10(2025)| FIT20</vt:lpstr>
      <vt:lpstr>Наполни свое лето | FIT18</vt:lpstr>
      <vt:lpstr>Наполни свое лето | COMMISSION</vt:lpstr>
      <vt:lpstr>Наполни свое лето | FIT18+25руб</vt:lpstr>
      <vt:lpstr>Наполни свое лето | FIT20+35руб</vt:lpstr>
      <vt:lpstr>Отдыхай катай| FIT15</vt:lpstr>
      <vt:lpstr>Отдыхай катай| FIT18</vt:lpstr>
      <vt:lpstr>Отдыхай катай| FIT18+25руб.</vt:lpstr>
      <vt:lpstr>Отдыхай катай| FIT20</vt:lpstr>
      <vt:lpstr>Отдыхай катай|COMMISSION</vt:lpstr>
      <vt:lpstr>Наполни свое лето | FIT15</vt:lpstr>
      <vt:lpstr>Наполни свое лето |FIT18</vt:lpstr>
      <vt:lpstr>Наполни свое лето |FIT18+25руб</vt:lpstr>
      <vt:lpstr>Наполни свое лето | FIT20</vt:lpstr>
      <vt:lpstr>Наполни свое лето |COMISSION</vt:lpstr>
      <vt:lpstr>РБ ВВ15 (2024)| FIT15</vt:lpstr>
      <vt:lpstr>РБ ВВ15 (2024)| FIT18</vt:lpstr>
      <vt:lpstr>РБ ВВ15 (2024)| FIT18+25руб.</vt:lpstr>
      <vt:lpstr>РБ ВВ15 (2024)| FIT20+35руб.</vt:lpstr>
      <vt:lpstr>РБ ВВ15 (2024)| COMMISSION</vt:lpstr>
      <vt:lpstr>ЗЭГ Активный |FIT15</vt:lpstr>
      <vt:lpstr>Весенние Каникулы|FIT20</vt:lpstr>
      <vt:lpstr>Весенние Каникулы|commission</vt:lpstr>
      <vt:lpstr>Отдыхай и катай</vt:lpstr>
      <vt:lpstr>Яркие каникулы</vt:lpstr>
      <vt:lpstr>Горный детокс (весна)</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cp:lastPrinted>2018-02-19T09:45:16Z</cp:lastPrinted>
  <dcterms:created xsi:type="dcterms:W3CDTF">2001-10-03T09:33:40Z</dcterms:created>
  <dcterms:modified xsi:type="dcterms:W3CDTF">2025-12-30T09:31:07Z</dcterms:modified>
</cp:coreProperties>
</file>